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drawings/drawing4.xml" ContentType="application/vnd.openxmlformats-officedocument.drawing+xml"/>
  <Override PartName="/xl/slicers/slicer3.xml" ContentType="application/vnd.ms-excel.slicer+xml"/>
  <Override PartName="/xl/drawings/drawing5.xml" ContentType="application/vnd.openxmlformats-officedocument.drawing+xml"/>
  <Override PartName="/xl/slicers/slicer4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ismx.sharepoint.com/sites/READECENTROESTADSTICO/Documentos compartidos/General/EstadisticAMIS y FinanciaAMIS/4. EstadisticAMIS/2. EstadisticAMIS para Micro/"/>
    </mc:Choice>
  </mc:AlternateContent>
  <xr:revisionPtr revIDLastSave="19" documentId="8_{B852F46C-ADCF-45CD-B1C0-B13D61CB36B6}" xr6:coauthVersionLast="47" xr6:coauthVersionMax="47" xr10:uidLastSave="{AB8E4C5F-AE79-4DC7-9F7A-E6C2270BF6C2}"/>
  <workbookProtection workbookAlgorithmName="SHA-512" workbookHashValue="lPNV9DTmJWdW1V+Kaqv0ESvpNzCOT9RuYk8n5FPcWF2j4AdoO9mDLTDizLNTSVjY+2FmWm7XzacXKSaolPp/yQ==" workbookSaltValue="4lCeX9n4LzSir4u3ZChYqQ==" workbookSpinCount="100000" lockStructure="1"/>
  <bookViews>
    <workbookView xWindow="-110" yWindow="-110" windowWidth="19420" windowHeight="11500" tabRatio="860" firstSheet="6" activeTab="6" xr2:uid="{E8447B9C-6D69-480F-A10E-2554D085ABFF}"/>
  </bookViews>
  <sheets>
    <sheet name="TDPrimas_" sheetId="24" state="hidden" r:id="rId1"/>
    <sheet name="TDPrimas Vida" sheetId="15" state="hidden" r:id="rId2"/>
    <sheet name="TD Siniestros" sheetId="10" state="hidden" r:id="rId3"/>
    <sheet name="TD Operación" sheetId="3" state="hidden" r:id="rId4"/>
    <sheet name="TD Siniestros Daños" sheetId="13" state="hidden" r:id="rId5"/>
    <sheet name="Cat" sheetId="4" state="hidden" r:id="rId6"/>
    <sheet name="Inicio" sheetId="21" r:id="rId7"/>
    <sheet name="Primas Directas" sheetId="1" r:id="rId8"/>
    <sheet name="Siniestros" sheetId="11" r:id="rId9"/>
    <sheet name="Primas Directas (Vida)" sheetId="19" r:id="rId10"/>
    <sheet name="Siniestros (Daños)" sheetId="12" r:id="rId11"/>
  </sheets>
  <definedNames>
    <definedName name="_xlnm._FilterDatabase" localSheetId="9" hidden="1">'Primas Directas (Vida)'!$C$7:$L$208</definedName>
    <definedName name="SegmentaciónDeDatos_periodo">#N/A</definedName>
    <definedName name="SegmentaciónDeDatos_Ramo_">#N/A</definedName>
    <definedName name="SegmentaciónDeDatos_Ramo_1">#N/A</definedName>
    <definedName name="SegmentaciónDeDatos_Ramo_2">#N/A</definedName>
  </definedNames>
  <calcPr calcId="191029"/>
  <pivotCaches>
    <pivotCache cacheId="21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2" l="1"/>
  <c r="B2" i="12"/>
  <c r="J11" i="21"/>
  <c r="D7" i="11"/>
  <c r="L1" i="19" l="1"/>
  <c r="I1" i="11"/>
  <c r="L1" i="1"/>
  <c r="E22" i="1"/>
  <c r="B2" i="1" l="1"/>
  <c r="D15" i="4"/>
  <c r="D16" i="4"/>
  <c r="D17" i="4"/>
  <c r="D18" i="4"/>
  <c r="D19" i="4"/>
  <c r="D9" i="4"/>
  <c r="D10" i="4"/>
  <c r="D11" i="4"/>
  <c r="D12" i="4"/>
  <c r="D13" i="4"/>
  <c r="D75" i="4"/>
  <c r="F9" i="1"/>
  <c r="G9" i="1"/>
  <c r="H9" i="1"/>
  <c r="I9" i="1"/>
  <c r="J9" i="1"/>
  <c r="K9" i="1"/>
  <c r="L9" i="1"/>
  <c r="F10" i="1"/>
  <c r="G10" i="1"/>
  <c r="H10" i="1"/>
  <c r="I10" i="1"/>
  <c r="J10" i="1"/>
  <c r="K10" i="1"/>
  <c r="L10" i="1"/>
  <c r="F11" i="1"/>
  <c r="G11" i="1"/>
  <c r="H11" i="1"/>
  <c r="I11" i="1"/>
  <c r="J11" i="1"/>
  <c r="K11" i="1"/>
  <c r="L11" i="1"/>
  <c r="F12" i="1"/>
  <c r="G12" i="1"/>
  <c r="H12" i="1"/>
  <c r="I12" i="1"/>
  <c r="J12" i="1"/>
  <c r="K12" i="1"/>
  <c r="L12" i="1"/>
  <c r="F13" i="1"/>
  <c r="G13" i="1"/>
  <c r="H13" i="1"/>
  <c r="I13" i="1"/>
  <c r="J13" i="1"/>
  <c r="K13" i="1"/>
  <c r="L13" i="1"/>
  <c r="F14" i="1"/>
  <c r="G14" i="1"/>
  <c r="H14" i="1"/>
  <c r="I14" i="1"/>
  <c r="J14" i="1"/>
  <c r="K14" i="1"/>
  <c r="L14" i="1"/>
  <c r="F15" i="1"/>
  <c r="G15" i="1"/>
  <c r="H15" i="1"/>
  <c r="I15" i="1"/>
  <c r="J15" i="1"/>
  <c r="K15" i="1"/>
  <c r="L15" i="1"/>
  <c r="F16" i="1"/>
  <c r="G16" i="1"/>
  <c r="H16" i="1"/>
  <c r="I16" i="1"/>
  <c r="J16" i="1"/>
  <c r="K16" i="1"/>
  <c r="L16" i="1"/>
  <c r="F17" i="1"/>
  <c r="G17" i="1"/>
  <c r="H17" i="1"/>
  <c r="I17" i="1"/>
  <c r="J17" i="1"/>
  <c r="K17" i="1"/>
  <c r="L17" i="1"/>
  <c r="F18" i="1"/>
  <c r="G18" i="1"/>
  <c r="H18" i="1"/>
  <c r="I18" i="1"/>
  <c r="J18" i="1"/>
  <c r="K18" i="1"/>
  <c r="L18" i="1"/>
  <c r="F19" i="1"/>
  <c r="G19" i="1"/>
  <c r="H19" i="1"/>
  <c r="I19" i="1"/>
  <c r="J19" i="1"/>
  <c r="K19" i="1"/>
  <c r="L19" i="1"/>
  <c r="F20" i="1"/>
  <c r="G20" i="1"/>
  <c r="H20" i="1"/>
  <c r="I20" i="1"/>
  <c r="J20" i="1"/>
  <c r="K20" i="1"/>
  <c r="L20" i="1"/>
  <c r="F21" i="1"/>
  <c r="G21" i="1"/>
  <c r="H21" i="1"/>
  <c r="I21" i="1"/>
  <c r="J21" i="1"/>
  <c r="K21" i="1"/>
  <c r="L21" i="1"/>
  <c r="F22" i="1"/>
  <c r="G22" i="1"/>
  <c r="H22" i="1"/>
  <c r="I22" i="1"/>
  <c r="J22" i="1"/>
  <c r="K22" i="1"/>
  <c r="L22" i="1"/>
  <c r="F23" i="1"/>
  <c r="G23" i="1"/>
  <c r="H23" i="1"/>
  <c r="I23" i="1"/>
  <c r="J23" i="1"/>
  <c r="K23" i="1"/>
  <c r="L23" i="1"/>
  <c r="F24" i="1"/>
  <c r="G24" i="1"/>
  <c r="H24" i="1"/>
  <c r="I24" i="1"/>
  <c r="J24" i="1"/>
  <c r="K24" i="1"/>
  <c r="L24" i="1"/>
  <c r="F25" i="1"/>
  <c r="G25" i="1"/>
  <c r="H25" i="1"/>
  <c r="I25" i="1"/>
  <c r="J25" i="1"/>
  <c r="K25" i="1"/>
  <c r="L25" i="1"/>
  <c r="F26" i="1"/>
  <c r="G26" i="1"/>
  <c r="H26" i="1"/>
  <c r="I26" i="1"/>
  <c r="J26" i="1"/>
  <c r="K26" i="1"/>
  <c r="L26" i="1"/>
  <c r="F27" i="1"/>
  <c r="G27" i="1"/>
  <c r="H27" i="1"/>
  <c r="I27" i="1"/>
  <c r="J27" i="1"/>
  <c r="K27" i="1"/>
  <c r="L27" i="1"/>
  <c r="F28" i="1"/>
  <c r="G28" i="1"/>
  <c r="H28" i="1"/>
  <c r="I28" i="1"/>
  <c r="J28" i="1"/>
  <c r="K28" i="1"/>
  <c r="L28" i="1"/>
  <c r="F29" i="1"/>
  <c r="G29" i="1"/>
  <c r="H29" i="1"/>
  <c r="I29" i="1"/>
  <c r="J29" i="1"/>
  <c r="K29" i="1"/>
  <c r="L29" i="1"/>
  <c r="F30" i="1"/>
  <c r="G30" i="1"/>
  <c r="H30" i="1"/>
  <c r="I30" i="1"/>
  <c r="J30" i="1"/>
  <c r="K30" i="1"/>
  <c r="L30" i="1"/>
  <c r="F31" i="1"/>
  <c r="G31" i="1"/>
  <c r="H31" i="1"/>
  <c r="I31" i="1"/>
  <c r="J31" i="1"/>
  <c r="K31" i="1"/>
  <c r="L31" i="1"/>
  <c r="F32" i="1"/>
  <c r="G32" i="1"/>
  <c r="H32" i="1"/>
  <c r="I32" i="1"/>
  <c r="J32" i="1"/>
  <c r="K32" i="1"/>
  <c r="L32" i="1"/>
  <c r="F33" i="1"/>
  <c r="G33" i="1"/>
  <c r="H33" i="1"/>
  <c r="I33" i="1"/>
  <c r="J33" i="1"/>
  <c r="K33" i="1"/>
  <c r="L33" i="1"/>
  <c r="F34" i="1"/>
  <c r="G34" i="1"/>
  <c r="H34" i="1"/>
  <c r="I34" i="1"/>
  <c r="J34" i="1"/>
  <c r="K34" i="1"/>
  <c r="L34" i="1"/>
  <c r="F35" i="1"/>
  <c r="G35" i="1"/>
  <c r="H35" i="1"/>
  <c r="I35" i="1"/>
  <c r="J35" i="1"/>
  <c r="K35" i="1"/>
  <c r="L35" i="1"/>
  <c r="F36" i="1"/>
  <c r="G36" i="1"/>
  <c r="H36" i="1"/>
  <c r="I36" i="1"/>
  <c r="J36" i="1"/>
  <c r="K36" i="1"/>
  <c r="L36" i="1"/>
  <c r="F37" i="1"/>
  <c r="G37" i="1"/>
  <c r="H37" i="1"/>
  <c r="I37" i="1"/>
  <c r="J37" i="1"/>
  <c r="K37" i="1"/>
  <c r="L37" i="1"/>
  <c r="F38" i="1"/>
  <c r="G38" i="1"/>
  <c r="H38" i="1"/>
  <c r="I38" i="1"/>
  <c r="J38" i="1"/>
  <c r="K38" i="1"/>
  <c r="L38" i="1"/>
  <c r="F39" i="1"/>
  <c r="G39" i="1"/>
  <c r="H39" i="1"/>
  <c r="I39" i="1"/>
  <c r="J39" i="1"/>
  <c r="K39" i="1"/>
  <c r="L39" i="1"/>
  <c r="F40" i="1"/>
  <c r="G40" i="1"/>
  <c r="H40" i="1"/>
  <c r="I40" i="1"/>
  <c r="J40" i="1"/>
  <c r="K40" i="1"/>
  <c r="L40" i="1"/>
  <c r="F41" i="1"/>
  <c r="G41" i="1"/>
  <c r="H41" i="1"/>
  <c r="I41" i="1"/>
  <c r="J41" i="1"/>
  <c r="K41" i="1"/>
  <c r="L41" i="1"/>
  <c r="F42" i="1"/>
  <c r="G42" i="1"/>
  <c r="H42" i="1"/>
  <c r="I42" i="1"/>
  <c r="J42" i="1"/>
  <c r="K42" i="1"/>
  <c r="L42" i="1"/>
  <c r="F43" i="1"/>
  <c r="G43" i="1"/>
  <c r="H43" i="1"/>
  <c r="I43" i="1"/>
  <c r="J43" i="1"/>
  <c r="K43" i="1"/>
  <c r="L43" i="1"/>
  <c r="F44" i="1"/>
  <c r="G44" i="1"/>
  <c r="H44" i="1"/>
  <c r="I44" i="1"/>
  <c r="J44" i="1"/>
  <c r="K44" i="1"/>
  <c r="L44" i="1"/>
  <c r="F45" i="1"/>
  <c r="G45" i="1"/>
  <c r="H45" i="1"/>
  <c r="I45" i="1"/>
  <c r="J45" i="1"/>
  <c r="K45" i="1"/>
  <c r="L45" i="1"/>
  <c r="F46" i="1"/>
  <c r="G46" i="1"/>
  <c r="H46" i="1"/>
  <c r="I46" i="1"/>
  <c r="J46" i="1"/>
  <c r="K46" i="1"/>
  <c r="L46" i="1"/>
  <c r="F47" i="1"/>
  <c r="G47" i="1"/>
  <c r="H47" i="1"/>
  <c r="I47" i="1"/>
  <c r="J47" i="1"/>
  <c r="K47" i="1"/>
  <c r="L47" i="1"/>
  <c r="F48" i="1"/>
  <c r="G48" i="1"/>
  <c r="H48" i="1"/>
  <c r="I48" i="1"/>
  <c r="J48" i="1"/>
  <c r="K48" i="1"/>
  <c r="L48" i="1"/>
  <c r="F49" i="1"/>
  <c r="G49" i="1"/>
  <c r="H49" i="1"/>
  <c r="I49" i="1"/>
  <c r="J49" i="1"/>
  <c r="K49" i="1"/>
  <c r="L49" i="1"/>
  <c r="F50" i="1"/>
  <c r="G50" i="1"/>
  <c r="H50" i="1"/>
  <c r="I50" i="1"/>
  <c r="J50" i="1"/>
  <c r="K50" i="1"/>
  <c r="L50" i="1"/>
  <c r="F51" i="1"/>
  <c r="G51" i="1"/>
  <c r="H51" i="1"/>
  <c r="I51" i="1"/>
  <c r="J51" i="1"/>
  <c r="K51" i="1"/>
  <c r="L51" i="1"/>
  <c r="F52" i="1"/>
  <c r="G52" i="1"/>
  <c r="H52" i="1"/>
  <c r="I52" i="1"/>
  <c r="J52" i="1"/>
  <c r="K52" i="1"/>
  <c r="L52" i="1"/>
  <c r="F53" i="1"/>
  <c r="G53" i="1"/>
  <c r="H53" i="1"/>
  <c r="I53" i="1"/>
  <c r="J53" i="1"/>
  <c r="K53" i="1"/>
  <c r="L53" i="1"/>
  <c r="F54" i="1"/>
  <c r="G54" i="1"/>
  <c r="H54" i="1"/>
  <c r="I54" i="1"/>
  <c r="J54" i="1"/>
  <c r="K54" i="1"/>
  <c r="L54" i="1"/>
  <c r="F55" i="1"/>
  <c r="G55" i="1"/>
  <c r="H55" i="1"/>
  <c r="I55" i="1"/>
  <c r="J55" i="1"/>
  <c r="K55" i="1"/>
  <c r="L55" i="1"/>
  <c r="F56" i="1"/>
  <c r="G56" i="1"/>
  <c r="H56" i="1"/>
  <c r="I56" i="1"/>
  <c r="J56" i="1"/>
  <c r="K56" i="1"/>
  <c r="L56" i="1"/>
  <c r="F57" i="1"/>
  <c r="G57" i="1"/>
  <c r="H57" i="1"/>
  <c r="I57" i="1"/>
  <c r="J57" i="1"/>
  <c r="K57" i="1"/>
  <c r="L57" i="1"/>
  <c r="F58" i="1"/>
  <c r="G58" i="1"/>
  <c r="H58" i="1"/>
  <c r="I58" i="1"/>
  <c r="J58" i="1"/>
  <c r="K58" i="1"/>
  <c r="L58" i="1"/>
  <c r="F59" i="1"/>
  <c r="G59" i="1"/>
  <c r="H59" i="1"/>
  <c r="I59" i="1"/>
  <c r="J59" i="1"/>
  <c r="K59" i="1"/>
  <c r="L59" i="1"/>
  <c r="F60" i="1"/>
  <c r="G60" i="1"/>
  <c r="H60" i="1"/>
  <c r="I60" i="1"/>
  <c r="J60" i="1"/>
  <c r="K60" i="1"/>
  <c r="L60" i="1"/>
  <c r="F61" i="1"/>
  <c r="G61" i="1"/>
  <c r="H61" i="1"/>
  <c r="I61" i="1"/>
  <c r="J61" i="1"/>
  <c r="K61" i="1"/>
  <c r="L61" i="1"/>
  <c r="F62" i="1"/>
  <c r="G62" i="1"/>
  <c r="H62" i="1"/>
  <c r="I62" i="1"/>
  <c r="J62" i="1"/>
  <c r="K62" i="1"/>
  <c r="L62" i="1"/>
  <c r="F63" i="1"/>
  <c r="G63" i="1"/>
  <c r="H63" i="1"/>
  <c r="I63" i="1"/>
  <c r="J63" i="1"/>
  <c r="K63" i="1"/>
  <c r="L63" i="1"/>
  <c r="F64" i="1"/>
  <c r="G64" i="1"/>
  <c r="H64" i="1"/>
  <c r="I64" i="1"/>
  <c r="J64" i="1"/>
  <c r="K64" i="1"/>
  <c r="L64" i="1"/>
  <c r="F65" i="1"/>
  <c r="G65" i="1"/>
  <c r="H65" i="1"/>
  <c r="I65" i="1"/>
  <c r="J65" i="1"/>
  <c r="K65" i="1"/>
  <c r="L65" i="1"/>
  <c r="F66" i="1"/>
  <c r="G66" i="1"/>
  <c r="H66" i="1"/>
  <c r="I66" i="1"/>
  <c r="J66" i="1"/>
  <c r="K66" i="1"/>
  <c r="L66" i="1"/>
  <c r="F67" i="1"/>
  <c r="G67" i="1"/>
  <c r="H67" i="1"/>
  <c r="I67" i="1"/>
  <c r="J67" i="1"/>
  <c r="K67" i="1"/>
  <c r="L67" i="1"/>
  <c r="F68" i="1"/>
  <c r="G68" i="1"/>
  <c r="H68" i="1"/>
  <c r="I68" i="1"/>
  <c r="J68" i="1"/>
  <c r="K68" i="1"/>
  <c r="L68" i="1"/>
  <c r="F69" i="1"/>
  <c r="G69" i="1"/>
  <c r="H69" i="1"/>
  <c r="I69" i="1"/>
  <c r="J69" i="1"/>
  <c r="K69" i="1"/>
  <c r="L69" i="1"/>
  <c r="F70" i="1"/>
  <c r="G70" i="1"/>
  <c r="H70" i="1"/>
  <c r="I70" i="1"/>
  <c r="J70" i="1"/>
  <c r="K70" i="1"/>
  <c r="L70" i="1"/>
  <c r="F71" i="1"/>
  <c r="G71" i="1"/>
  <c r="H71" i="1"/>
  <c r="I71" i="1"/>
  <c r="J71" i="1"/>
  <c r="K71" i="1"/>
  <c r="L71" i="1"/>
  <c r="F72" i="1"/>
  <c r="G72" i="1"/>
  <c r="H72" i="1"/>
  <c r="I72" i="1"/>
  <c r="J72" i="1"/>
  <c r="K72" i="1"/>
  <c r="L72" i="1"/>
  <c r="F73" i="1"/>
  <c r="G73" i="1"/>
  <c r="H73" i="1"/>
  <c r="I73" i="1"/>
  <c r="J73" i="1"/>
  <c r="K73" i="1"/>
  <c r="L73" i="1"/>
  <c r="F74" i="1"/>
  <c r="G74" i="1"/>
  <c r="H74" i="1"/>
  <c r="I74" i="1"/>
  <c r="J74" i="1"/>
  <c r="K74" i="1"/>
  <c r="L74" i="1"/>
  <c r="F75" i="1"/>
  <c r="G75" i="1"/>
  <c r="H75" i="1"/>
  <c r="I75" i="1"/>
  <c r="J75" i="1"/>
  <c r="K75" i="1"/>
  <c r="L75" i="1"/>
  <c r="F76" i="1"/>
  <c r="G76" i="1"/>
  <c r="H76" i="1"/>
  <c r="I76" i="1"/>
  <c r="J76" i="1"/>
  <c r="K76" i="1"/>
  <c r="L76" i="1"/>
  <c r="F77" i="1"/>
  <c r="G77" i="1"/>
  <c r="H77" i="1"/>
  <c r="I77" i="1"/>
  <c r="J77" i="1"/>
  <c r="K77" i="1"/>
  <c r="L77" i="1"/>
  <c r="F78" i="1"/>
  <c r="G78" i="1"/>
  <c r="H78" i="1"/>
  <c r="I78" i="1"/>
  <c r="J78" i="1"/>
  <c r="K78" i="1"/>
  <c r="L78" i="1"/>
  <c r="F79" i="1"/>
  <c r="G79" i="1"/>
  <c r="H79" i="1"/>
  <c r="I79" i="1"/>
  <c r="J79" i="1"/>
  <c r="K79" i="1"/>
  <c r="L79" i="1"/>
  <c r="F80" i="1"/>
  <c r="G80" i="1"/>
  <c r="H80" i="1"/>
  <c r="I80" i="1"/>
  <c r="J80" i="1"/>
  <c r="K80" i="1"/>
  <c r="L80" i="1"/>
  <c r="F81" i="1"/>
  <c r="G81" i="1"/>
  <c r="H81" i="1"/>
  <c r="I81" i="1"/>
  <c r="J81" i="1"/>
  <c r="K81" i="1"/>
  <c r="L81" i="1"/>
  <c r="F82" i="1"/>
  <c r="G82" i="1"/>
  <c r="H82" i="1"/>
  <c r="I82" i="1"/>
  <c r="J82" i="1"/>
  <c r="K82" i="1"/>
  <c r="L82" i="1"/>
  <c r="F83" i="1"/>
  <c r="G83" i="1"/>
  <c r="H83" i="1"/>
  <c r="I83" i="1"/>
  <c r="J83" i="1"/>
  <c r="K83" i="1"/>
  <c r="L83" i="1"/>
  <c r="F84" i="1"/>
  <c r="G84" i="1"/>
  <c r="H84" i="1"/>
  <c r="I84" i="1"/>
  <c r="J84" i="1"/>
  <c r="K84" i="1"/>
  <c r="L84" i="1"/>
  <c r="F85" i="1"/>
  <c r="G85" i="1"/>
  <c r="H85" i="1"/>
  <c r="I85" i="1"/>
  <c r="J85" i="1"/>
  <c r="K85" i="1"/>
  <c r="L85" i="1"/>
  <c r="F86" i="1"/>
  <c r="G86" i="1"/>
  <c r="H86" i="1"/>
  <c r="I86" i="1"/>
  <c r="J86" i="1"/>
  <c r="K86" i="1"/>
  <c r="L86" i="1"/>
  <c r="F87" i="1"/>
  <c r="G87" i="1"/>
  <c r="H87" i="1"/>
  <c r="I87" i="1"/>
  <c r="J87" i="1"/>
  <c r="K87" i="1"/>
  <c r="L87" i="1"/>
  <c r="F88" i="1"/>
  <c r="G88" i="1"/>
  <c r="H88" i="1"/>
  <c r="I88" i="1"/>
  <c r="J88" i="1"/>
  <c r="K88" i="1"/>
  <c r="L88" i="1"/>
  <c r="F89" i="1"/>
  <c r="G89" i="1"/>
  <c r="H89" i="1"/>
  <c r="I89" i="1"/>
  <c r="J89" i="1"/>
  <c r="K89" i="1"/>
  <c r="L89" i="1"/>
  <c r="F90" i="1"/>
  <c r="G90" i="1"/>
  <c r="H90" i="1"/>
  <c r="I90" i="1"/>
  <c r="J90" i="1"/>
  <c r="K90" i="1"/>
  <c r="L90" i="1"/>
  <c r="F91" i="1"/>
  <c r="G91" i="1"/>
  <c r="H91" i="1"/>
  <c r="I91" i="1"/>
  <c r="J91" i="1"/>
  <c r="K91" i="1"/>
  <c r="L91" i="1"/>
  <c r="F92" i="1"/>
  <c r="G92" i="1"/>
  <c r="H92" i="1"/>
  <c r="I92" i="1"/>
  <c r="J92" i="1"/>
  <c r="K92" i="1"/>
  <c r="L92" i="1"/>
  <c r="F93" i="1"/>
  <c r="G93" i="1"/>
  <c r="H93" i="1"/>
  <c r="I93" i="1"/>
  <c r="J93" i="1"/>
  <c r="K93" i="1"/>
  <c r="L93" i="1"/>
  <c r="F94" i="1"/>
  <c r="G94" i="1"/>
  <c r="H94" i="1"/>
  <c r="I94" i="1"/>
  <c r="J94" i="1"/>
  <c r="K94" i="1"/>
  <c r="L94" i="1"/>
  <c r="F95" i="1"/>
  <c r="G95" i="1"/>
  <c r="H95" i="1"/>
  <c r="I95" i="1"/>
  <c r="J95" i="1"/>
  <c r="K95" i="1"/>
  <c r="L95" i="1"/>
  <c r="F96" i="1"/>
  <c r="G96" i="1"/>
  <c r="H96" i="1"/>
  <c r="I96" i="1"/>
  <c r="J96" i="1"/>
  <c r="K96" i="1"/>
  <c r="L96" i="1"/>
  <c r="F97" i="1"/>
  <c r="G97" i="1"/>
  <c r="H97" i="1"/>
  <c r="I97" i="1"/>
  <c r="J97" i="1"/>
  <c r="K97" i="1"/>
  <c r="L97" i="1"/>
  <c r="F98" i="1"/>
  <c r="G98" i="1"/>
  <c r="H98" i="1"/>
  <c r="I98" i="1"/>
  <c r="J98" i="1"/>
  <c r="K98" i="1"/>
  <c r="L98" i="1"/>
  <c r="F99" i="1"/>
  <c r="G99" i="1"/>
  <c r="H99" i="1"/>
  <c r="I99" i="1"/>
  <c r="J99" i="1"/>
  <c r="K99" i="1"/>
  <c r="L99" i="1"/>
  <c r="F100" i="1"/>
  <c r="G100" i="1"/>
  <c r="H100" i="1"/>
  <c r="I100" i="1"/>
  <c r="J100" i="1"/>
  <c r="K100" i="1"/>
  <c r="L100" i="1"/>
  <c r="F101" i="1"/>
  <c r="G101" i="1"/>
  <c r="H101" i="1"/>
  <c r="I101" i="1"/>
  <c r="J101" i="1"/>
  <c r="K101" i="1"/>
  <c r="L101" i="1"/>
  <c r="F102" i="1"/>
  <c r="G102" i="1"/>
  <c r="H102" i="1"/>
  <c r="I102" i="1"/>
  <c r="J102" i="1"/>
  <c r="K102" i="1"/>
  <c r="L102" i="1"/>
  <c r="F103" i="1"/>
  <c r="G103" i="1"/>
  <c r="H103" i="1"/>
  <c r="I103" i="1"/>
  <c r="J103" i="1"/>
  <c r="K103" i="1"/>
  <c r="L103" i="1"/>
  <c r="F104" i="1"/>
  <c r="G104" i="1"/>
  <c r="H104" i="1"/>
  <c r="I104" i="1"/>
  <c r="J104" i="1"/>
  <c r="K104" i="1"/>
  <c r="L104" i="1"/>
  <c r="F105" i="1"/>
  <c r="G105" i="1"/>
  <c r="H105" i="1"/>
  <c r="I105" i="1"/>
  <c r="J105" i="1"/>
  <c r="K105" i="1"/>
  <c r="L105" i="1"/>
  <c r="F106" i="1"/>
  <c r="G106" i="1"/>
  <c r="H106" i="1"/>
  <c r="I106" i="1"/>
  <c r="J106" i="1"/>
  <c r="K106" i="1"/>
  <c r="L106" i="1"/>
  <c r="F107" i="1"/>
  <c r="G107" i="1"/>
  <c r="H107" i="1"/>
  <c r="I107" i="1"/>
  <c r="J107" i="1"/>
  <c r="K107" i="1"/>
  <c r="L107" i="1"/>
  <c r="F108" i="1"/>
  <c r="G108" i="1"/>
  <c r="H108" i="1"/>
  <c r="I108" i="1"/>
  <c r="J108" i="1"/>
  <c r="K108" i="1"/>
  <c r="L108" i="1"/>
  <c r="F109" i="1"/>
  <c r="G109" i="1"/>
  <c r="H109" i="1"/>
  <c r="I109" i="1"/>
  <c r="J109" i="1"/>
  <c r="K109" i="1"/>
  <c r="L109" i="1"/>
  <c r="F110" i="1"/>
  <c r="G110" i="1"/>
  <c r="H110" i="1"/>
  <c r="I110" i="1"/>
  <c r="J110" i="1"/>
  <c r="K110" i="1"/>
  <c r="L110" i="1"/>
  <c r="F111" i="1"/>
  <c r="G111" i="1"/>
  <c r="H111" i="1"/>
  <c r="I111" i="1"/>
  <c r="J111" i="1"/>
  <c r="K111" i="1"/>
  <c r="L111" i="1"/>
  <c r="F112" i="1"/>
  <c r="G112" i="1"/>
  <c r="H112" i="1"/>
  <c r="I112" i="1"/>
  <c r="J112" i="1"/>
  <c r="K112" i="1"/>
  <c r="L112" i="1"/>
  <c r="F113" i="1"/>
  <c r="G113" i="1"/>
  <c r="H113" i="1"/>
  <c r="I113" i="1"/>
  <c r="J113" i="1"/>
  <c r="K113" i="1"/>
  <c r="L113" i="1"/>
  <c r="F114" i="1"/>
  <c r="G114" i="1"/>
  <c r="H114" i="1"/>
  <c r="I114" i="1"/>
  <c r="J114" i="1"/>
  <c r="K114" i="1"/>
  <c r="L114" i="1"/>
  <c r="F115" i="1"/>
  <c r="G115" i="1"/>
  <c r="H115" i="1"/>
  <c r="I115" i="1"/>
  <c r="J115" i="1"/>
  <c r="K115" i="1"/>
  <c r="L115" i="1"/>
  <c r="F116" i="1"/>
  <c r="G116" i="1"/>
  <c r="H116" i="1"/>
  <c r="I116" i="1"/>
  <c r="J116" i="1"/>
  <c r="K116" i="1"/>
  <c r="L116" i="1"/>
  <c r="F117" i="1"/>
  <c r="G117" i="1"/>
  <c r="H117" i="1"/>
  <c r="I117" i="1"/>
  <c r="J117" i="1"/>
  <c r="K117" i="1"/>
  <c r="L117" i="1"/>
  <c r="F118" i="1"/>
  <c r="G118" i="1"/>
  <c r="H118" i="1"/>
  <c r="I118" i="1"/>
  <c r="J118" i="1"/>
  <c r="K118" i="1"/>
  <c r="L118" i="1"/>
  <c r="F119" i="1"/>
  <c r="G119" i="1"/>
  <c r="H119" i="1"/>
  <c r="I119" i="1"/>
  <c r="J119" i="1"/>
  <c r="K119" i="1"/>
  <c r="L119" i="1"/>
  <c r="F120" i="1"/>
  <c r="G120" i="1"/>
  <c r="H120" i="1"/>
  <c r="I120" i="1"/>
  <c r="J120" i="1"/>
  <c r="K120" i="1"/>
  <c r="L120" i="1"/>
  <c r="F121" i="1"/>
  <c r="G121" i="1"/>
  <c r="H121" i="1"/>
  <c r="I121" i="1"/>
  <c r="J121" i="1"/>
  <c r="K121" i="1"/>
  <c r="L121" i="1"/>
  <c r="F122" i="1"/>
  <c r="G122" i="1"/>
  <c r="H122" i="1"/>
  <c r="I122" i="1"/>
  <c r="J122" i="1"/>
  <c r="K122" i="1"/>
  <c r="L122" i="1"/>
  <c r="F123" i="1"/>
  <c r="G123" i="1"/>
  <c r="H123" i="1"/>
  <c r="I123" i="1"/>
  <c r="J123" i="1"/>
  <c r="K123" i="1"/>
  <c r="L123" i="1"/>
  <c r="F124" i="1"/>
  <c r="G124" i="1"/>
  <c r="H124" i="1"/>
  <c r="I124" i="1"/>
  <c r="J124" i="1"/>
  <c r="K124" i="1"/>
  <c r="L124" i="1"/>
  <c r="F125" i="1"/>
  <c r="G125" i="1"/>
  <c r="H125" i="1"/>
  <c r="I125" i="1"/>
  <c r="J125" i="1"/>
  <c r="K125" i="1"/>
  <c r="L125" i="1"/>
  <c r="G7" i="1"/>
  <c r="F7" i="1"/>
  <c r="D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E11" i="1"/>
  <c r="D11" i="1"/>
  <c r="C11" i="1"/>
  <c r="B11" i="1"/>
  <c r="E10" i="1"/>
  <c r="D10" i="1"/>
  <c r="C10" i="1"/>
  <c r="B10" i="1"/>
  <c r="E9" i="1"/>
  <c r="D9" i="1"/>
  <c r="C9" i="1"/>
  <c r="B9" i="1"/>
  <c r="D8" i="1" l="1"/>
  <c r="D32" i="4"/>
  <c r="I8" i="1"/>
  <c r="H8" i="1"/>
  <c r="G8" i="1"/>
  <c r="F8" i="1"/>
  <c r="L8" i="1"/>
  <c r="K8" i="1"/>
  <c r="J8" i="1"/>
  <c r="C2" i="19"/>
  <c r="D9" i="19"/>
  <c r="D10" i="19" s="1"/>
  <c r="D11" i="19" s="1"/>
  <c r="B8" i="19"/>
  <c r="B9" i="19" l="1"/>
  <c r="B10" i="19" s="1"/>
  <c r="B11" i="19" s="1"/>
  <c r="D77" i="4"/>
  <c r="D71" i="4"/>
  <c r="D76" i="4"/>
  <c r="D68" i="4"/>
  <c r="D74" i="4"/>
  <c r="D67" i="4"/>
  <c r="D73" i="4"/>
  <c r="D70" i="4"/>
  <c r="D65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8" i="4"/>
  <c r="D37" i="4"/>
  <c r="D36" i="4"/>
  <c r="D35" i="4"/>
  <c r="D34" i="4"/>
  <c r="D30" i="4"/>
  <c r="D31" i="4" s="1"/>
  <c r="D29" i="4"/>
  <c r="D28" i="4"/>
  <c r="D27" i="4"/>
  <c r="D26" i="4"/>
  <c r="D25" i="4"/>
  <c r="D24" i="4"/>
  <c r="D23" i="4"/>
  <c r="D22" i="4"/>
  <c r="D21" i="4"/>
  <c r="D20" i="4"/>
  <c r="D14" i="4"/>
  <c r="D8" i="4"/>
  <c r="D7" i="4"/>
  <c r="D6" i="4"/>
  <c r="D5" i="4"/>
  <c r="D4" i="4"/>
  <c r="D3" i="4"/>
  <c r="D2" i="4"/>
  <c r="P124" i="12"/>
  <c r="O124" i="12"/>
  <c r="N124" i="12"/>
  <c r="M124" i="12"/>
  <c r="L124" i="12"/>
  <c r="K124" i="12"/>
  <c r="H124" i="12"/>
  <c r="G124" i="12"/>
  <c r="F124" i="12"/>
  <c r="E124" i="12"/>
  <c r="D124" i="12"/>
  <c r="C124" i="12"/>
  <c r="B124" i="12"/>
  <c r="P123" i="12"/>
  <c r="O123" i="12"/>
  <c r="N123" i="12"/>
  <c r="M123" i="12"/>
  <c r="L123" i="12"/>
  <c r="K123" i="12"/>
  <c r="H123" i="12"/>
  <c r="G123" i="12"/>
  <c r="F123" i="12"/>
  <c r="E123" i="12"/>
  <c r="D123" i="12"/>
  <c r="C123" i="12"/>
  <c r="B123" i="12"/>
  <c r="P122" i="12"/>
  <c r="O122" i="12"/>
  <c r="N122" i="12"/>
  <c r="M122" i="12"/>
  <c r="L122" i="12"/>
  <c r="K122" i="12"/>
  <c r="H122" i="12"/>
  <c r="G122" i="12"/>
  <c r="F122" i="12"/>
  <c r="E122" i="12"/>
  <c r="D122" i="12"/>
  <c r="C122" i="12"/>
  <c r="B122" i="12"/>
  <c r="P121" i="12"/>
  <c r="O121" i="12"/>
  <c r="N121" i="12"/>
  <c r="M121" i="12"/>
  <c r="L121" i="12"/>
  <c r="K121" i="12"/>
  <c r="H121" i="12"/>
  <c r="G121" i="12"/>
  <c r="F121" i="12"/>
  <c r="E121" i="12"/>
  <c r="D121" i="12"/>
  <c r="C121" i="12"/>
  <c r="B121" i="12"/>
  <c r="P120" i="12"/>
  <c r="O120" i="12"/>
  <c r="N120" i="12"/>
  <c r="M120" i="12"/>
  <c r="L120" i="12"/>
  <c r="K120" i="12"/>
  <c r="H120" i="12"/>
  <c r="G120" i="12"/>
  <c r="F120" i="12"/>
  <c r="E120" i="12"/>
  <c r="D120" i="12"/>
  <c r="C120" i="12"/>
  <c r="B120" i="12"/>
  <c r="P119" i="12"/>
  <c r="O119" i="12"/>
  <c r="N119" i="12"/>
  <c r="M119" i="12"/>
  <c r="L119" i="12"/>
  <c r="K119" i="12"/>
  <c r="H119" i="12"/>
  <c r="G119" i="12"/>
  <c r="F119" i="12"/>
  <c r="E119" i="12"/>
  <c r="D119" i="12"/>
  <c r="C119" i="12"/>
  <c r="B119" i="12"/>
  <c r="P118" i="12"/>
  <c r="O118" i="12"/>
  <c r="N118" i="12"/>
  <c r="M118" i="12"/>
  <c r="L118" i="12"/>
  <c r="K118" i="12"/>
  <c r="H118" i="12"/>
  <c r="G118" i="12"/>
  <c r="F118" i="12"/>
  <c r="E118" i="12"/>
  <c r="D118" i="12"/>
  <c r="C118" i="12"/>
  <c r="B118" i="12"/>
  <c r="P117" i="12"/>
  <c r="O117" i="12"/>
  <c r="N117" i="12"/>
  <c r="M117" i="12"/>
  <c r="L117" i="12"/>
  <c r="K117" i="12"/>
  <c r="H117" i="12"/>
  <c r="G117" i="12"/>
  <c r="F117" i="12"/>
  <c r="E117" i="12"/>
  <c r="D117" i="12"/>
  <c r="C117" i="12"/>
  <c r="B117" i="12"/>
  <c r="P116" i="12"/>
  <c r="O116" i="12"/>
  <c r="N116" i="12"/>
  <c r="M116" i="12"/>
  <c r="L116" i="12"/>
  <c r="K116" i="12"/>
  <c r="H116" i="12"/>
  <c r="G116" i="12"/>
  <c r="F116" i="12"/>
  <c r="E116" i="12"/>
  <c r="D116" i="12"/>
  <c r="C116" i="12"/>
  <c r="B116" i="12"/>
  <c r="P115" i="12"/>
  <c r="O115" i="12"/>
  <c r="N115" i="12"/>
  <c r="M115" i="12"/>
  <c r="L115" i="12"/>
  <c r="K115" i="12"/>
  <c r="H115" i="12"/>
  <c r="G115" i="12"/>
  <c r="F115" i="12"/>
  <c r="E115" i="12"/>
  <c r="D115" i="12"/>
  <c r="C115" i="12"/>
  <c r="B115" i="12"/>
  <c r="P114" i="12"/>
  <c r="O114" i="12"/>
  <c r="N114" i="12"/>
  <c r="M114" i="12"/>
  <c r="L114" i="12"/>
  <c r="K114" i="12"/>
  <c r="H114" i="12"/>
  <c r="G114" i="12"/>
  <c r="F114" i="12"/>
  <c r="E114" i="12"/>
  <c r="D114" i="12"/>
  <c r="C114" i="12"/>
  <c r="B114" i="12"/>
  <c r="P113" i="12"/>
  <c r="O113" i="12"/>
  <c r="N113" i="12"/>
  <c r="M113" i="12"/>
  <c r="L113" i="12"/>
  <c r="K113" i="12"/>
  <c r="H113" i="12"/>
  <c r="G113" i="12"/>
  <c r="F113" i="12"/>
  <c r="E113" i="12"/>
  <c r="D113" i="12"/>
  <c r="C113" i="12"/>
  <c r="B113" i="12"/>
  <c r="P112" i="12"/>
  <c r="O112" i="12"/>
  <c r="N112" i="12"/>
  <c r="M112" i="12"/>
  <c r="L112" i="12"/>
  <c r="K112" i="12"/>
  <c r="H112" i="12"/>
  <c r="G112" i="12"/>
  <c r="F112" i="12"/>
  <c r="E112" i="12"/>
  <c r="D112" i="12"/>
  <c r="C112" i="12"/>
  <c r="B112" i="12"/>
  <c r="P111" i="12"/>
  <c r="O111" i="12"/>
  <c r="N111" i="12"/>
  <c r="M111" i="12"/>
  <c r="L111" i="12"/>
  <c r="K111" i="12"/>
  <c r="H111" i="12"/>
  <c r="G111" i="12"/>
  <c r="F111" i="12"/>
  <c r="E111" i="12"/>
  <c r="D111" i="12"/>
  <c r="C111" i="12"/>
  <c r="B111" i="12"/>
  <c r="P110" i="12"/>
  <c r="O110" i="12"/>
  <c r="N110" i="12"/>
  <c r="M110" i="12"/>
  <c r="L110" i="12"/>
  <c r="K110" i="12"/>
  <c r="H110" i="12"/>
  <c r="G110" i="12"/>
  <c r="F110" i="12"/>
  <c r="E110" i="12"/>
  <c r="D110" i="12"/>
  <c r="C110" i="12"/>
  <c r="B110" i="12"/>
  <c r="P109" i="12"/>
  <c r="O109" i="12"/>
  <c r="N109" i="12"/>
  <c r="M109" i="12"/>
  <c r="L109" i="12"/>
  <c r="K109" i="12"/>
  <c r="H109" i="12"/>
  <c r="G109" i="12"/>
  <c r="F109" i="12"/>
  <c r="E109" i="12"/>
  <c r="D109" i="12"/>
  <c r="C109" i="12"/>
  <c r="B109" i="12"/>
  <c r="P108" i="12"/>
  <c r="O108" i="12"/>
  <c r="N108" i="12"/>
  <c r="M108" i="12"/>
  <c r="L108" i="12"/>
  <c r="K108" i="12"/>
  <c r="H108" i="12"/>
  <c r="G108" i="12"/>
  <c r="F108" i="12"/>
  <c r="E108" i="12"/>
  <c r="D108" i="12"/>
  <c r="C108" i="12"/>
  <c r="B108" i="12"/>
  <c r="P107" i="12"/>
  <c r="O107" i="12"/>
  <c r="N107" i="12"/>
  <c r="M107" i="12"/>
  <c r="L107" i="12"/>
  <c r="K107" i="12"/>
  <c r="H107" i="12"/>
  <c r="G107" i="12"/>
  <c r="F107" i="12"/>
  <c r="E107" i="12"/>
  <c r="D107" i="12"/>
  <c r="C107" i="12"/>
  <c r="B107" i="12"/>
  <c r="P106" i="12"/>
  <c r="O106" i="12"/>
  <c r="N106" i="12"/>
  <c r="M106" i="12"/>
  <c r="L106" i="12"/>
  <c r="K106" i="12"/>
  <c r="H106" i="12"/>
  <c r="G106" i="12"/>
  <c r="F106" i="12"/>
  <c r="E106" i="12"/>
  <c r="D106" i="12"/>
  <c r="C106" i="12"/>
  <c r="B106" i="12"/>
  <c r="P105" i="12"/>
  <c r="O105" i="12"/>
  <c r="N105" i="12"/>
  <c r="M105" i="12"/>
  <c r="L105" i="12"/>
  <c r="K105" i="12"/>
  <c r="H105" i="12"/>
  <c r="G105" i="12"/>
  <c r="F105" i="12"/>
  <c r="E105" i="12"/>
  <c r="D105" i="12"/>
  <c r="C105" i="12"/>
  <c r="B105" i="12"/>
  <c r="P104" i="12"/>
  <c r="O104" i="12"/>
  <c r="N104" i="12"/>
  <c r="M104" i="12"/>
  <c r="L104" i="12"/>
  <c r="K104" i="12"/>
  <c r="H104" i="12"/>
  <c r="G104" i="12"/>
  <c r="F104" i="12"/>
  <c r="E104" i="12"/>
  <c r="D104" i="12"/>
  <c r="C104" i="12"/>
  <c r="B104" i="12"/>
  <c r="P103" i="12"/>
  <c r="O103" i="12"/>
  <c r="N103" i="12"/>
  <c r="M103" i="12"/>
  <c r="L103" i="12"/>
  <c r="K103" i="12"/>
  <c r="H103" i="12"/>
  <c r="G103" i="12"/>
  <c r="F103" i="12"/>
  <c r="E103" i="12"/>
  <c r="D103" i="12"/>
  <c r="C103" i="12"/>
  <c r="B103" i="12"/>
  <c r="P102" i="12"/>
  <c r="O102" i="12"/>
  <c r="N102" i="12"/>
  <c r="M102" i="12"/>
  <c r="L102" i="12"/>
  <c r="K102" i="12"/>
  <c r="H102" i="12"/>
  <c r="G102" i="12"/>
  <c r="F102" i="12"/>
  <c r="E102" i="12"/>
  <c r="D102" i="12"/>
  <c r="C102" i="12"/>
  <c r="B102" i="12"/>
  <c r="P101" i="12"/>
  <c r="O101" i="12"/>
  <c r="N101" i="12"/>
  <c r="M101" i="12"/>
  <c r="L101" i="12"/>
  <c r="K101" i="12"/>
  <c r="H101" i="12"/>
  <c r="G101" i="12"/>
  <c r="F101" i="12"/>
  <c r="E101" i="12"/>
  <c r="D101" i="12"/>
  <c r="C101" i="12"/>
  <c r="B101" i="12"/>
  <c r="P100" i="12"/>
  <c r="O100" i="12"/>
  <c r="N100" i="12"/>
  <c r="M100" i="12"/>
  <c r="L100" i="12"/>
  <c r="K100" i="12"/>
  <c r="H100" i="12"/>
  <c r="G100" i="12"/>
  <c r="F100" i="12"/>
  <c r="E100" i="12"/>
  <c r="D100" i="12"/>
  <c r="C100" i="12"/>
  <c r="B100" i="12"/>
  <c r="P99" i="12"/>
  <c r="O99" i="12"/>
  <c r="N99" i="12"/>
  <c r="M99" i="12"/>
  <c r="L99" i="12"/>
  <c r="K99" i="12"/>
  <c r="H99" i="12"/>
  <c r="G99" i="12"/>
  <c r="F99" i="12"/>
  <c r="E99" i="12"/>
  <c r="D99" i="12"/>
  <c r="C99" i="12"/>
  <c r="B99" i="12"/>
  <c r="P98" i="12"/>
  <c r="O98" i="12"/>
  <c r="N98" i="12"/>
  <c r="M98" i="12"/>
  <c r="L98" i="12"/>
  <c r="K98" i="12"/>
  <c r="H98" i="12"/>
  <c r="G98" i="12"/>
  <c r="F98" i="12"/>
  <c r="E98" i="12"/>
  <c r="D98" i="12"/>
  <c r="C98" i="12"/>
  <c r="B98" i="12"/>
  <c r="P97" i="12"/>
  <c r="O97" i="12"/>
  <c r="N97" i="12"/>
  <c r="M97" i="12"/>
  <c r="L97" i="12"/>
  <c r="K97" i="12"/>
  <c r="H97" i="12"/>
  <c r="G97" i="12"/>
  <c r="F97" i="12"/>
  <c r="E97" i="12"/>
  <c r="D97" i="12"/>
  <c r="C97" i="12"/>
  <c r="B97" i="12"/>
  <c r="P96" i="12"/>
  <c r="O96" i="12"/>
  <c r="N96" i="12"/>
  <c r="M96" i="12"/>
  <c r="L96" i="12"/>
  <c r="K96" i="12"/>
  <c r="H96" i="12"/>
  <c r="G96" i="12"/>
  <c r="F96" i="12"/>
  <c r="E96" i="12"/>
  <c r="D96" i="12"/>
  <c r="C96" i="12"/>
  <c r="B96" i="12"/>
  <c r="P95" i="12"/>
  <c r="O95" i="12"/>
  <c r="N95" i="12"/>
  <c r="M95" i="12"/>
  <c r="L95" i="12"/>
  <c r="K95" i="12"/>
  <c r="H95" i="12"/>
  <c r="G95" i="12"/>
  <c r="F95" i="12"/>
  <c r="E95" i="12"/>
  <c r="D95" i="12"/>
  <c r="C95" i="12"/>
  <c r="B95" i="12"/>
  <c r="P94" i="12"/>
  <c r="O94" i="12"/>
  <c r="N94" i="12"/>
  <c r="M94" i="12"/>
  <c r="L94" i="12"/>
  <c r="K94" i="12"/>
  <c r="H94" i="12"/>
  <c r="G94" i="12"/>
  <c r="F94" i="12"/>
  <c r="E94" i="12"/>
  <c r="D94" i="12"/>
  <c r="C94" i="12"/>
  <c r="B94" i="12"/>
  <c r="P93" i="12"/>
  <c r="O93" i="12"/>
  <c r="N93" i="12"/>
  <c r="M93" i="12"/>
  <c r="L93" i="12"/>
  <c r="K93" i="12"/>
  <c r="H93" i="12"/>
  <c r="G93" i="12"/>
  <c r="F93" i="12"/>
  <c r="E93" i="12"/>
  <c r="D93" i="12"/>
  <c r="C93" i="12"/>
  <c r="B93" i="12"/>
  <c r="P92" i="12"/>
  <c r="O92" i="12"/>
  <c r="N92" i="12"/>
  <c r="M92" i="12"/>
  <c r="L92" i="12"/>
  <c r="K92" i="12"/>
  <c r="H92" i="12"/>
  <c r="G92" i="12"/>
  <c r="F92" i="12"/>
  <c r="E92" i="12"/>
  <c r="D92" i="12"/>
  <c r="C92" i="12"/>
  <c r="B92" i="12"/>
  <c r="P91" i="12"/>
  <c r="O91" i="12"/>
  <c r="N91" i="12"/>
  <c r="M91" i="12"/>
  <c r="L91" i="12"/>
  <c r="K91" i="12"/>
  <c r="H91" i="12"/>
  <c r="G91" i="12"/>
  <c r="F91" i="12"/>
  <c r="E91" i="12"/>
  <c r="D91" i="12"/>
  <c r="C91" i="12"/>
  <c r="B91" i="12"/>
  <c r="P90" i="12"/>
  <c r="O90" i="12"/>
  <c r="N90" i="12"/>
  <c r="M90" i="12"/>
  <c r="L90" i="12"/>
  <c r="K90" i="12"/>
  <c r="H90" i="12"/>
  <c r="G90" i="12"/>
  <c r="F90" i="12"/>
  <c r="E90" i="12"/>
  <c r="D90" i="12"/>
  <c r="C90" i="12"/>
  <c r="B90" i="12"/>
  <c r="P89" i="12"/>
  <c r="O89" i="12"/>
  <c r="N89" i="12"/>
  <c r="M89" i="12"/>
  <c r="L89" i="12"/>
  <c r="K89" i="12"/>
  <c r="H89" i="12"/>
  <c r="G89" i="12"/>
  <c r="F89" i="12"/>
  <c r="E89" i="12"/>
  <c r="D89" i="12"/>
  <c r="C89" i="12"/>
  <c r="B89" i="12"/>
  <c r="P88" i="12"/>
  <c r="O88" i="12"/>
  <c r="N88" i="12"/>
  <c r="M88" i="12"/>
  <c r="L88" i="12"/>
  <c r="K88" i="12"/>
  <c r="H88" i="12"/>
  <c r="G88" i="12"/>
  <c r="F88" i="12"/>
  <c r="E88" i="12"/>
  <c r="D88" i="12"/>
  <c r="C88" i="12"/>
  <c r="B88" i="12"/>
  <c r="P87" i="12"/>
  <c r="O87" i="12"/>
  <c r="N87" i="12"/>
  <c r="M87" i="12"/>
  <c r="L87" i="12"/>
  <c r="K87" i="12"/>
  <c r="H87" i="12"/>
  <c r="G87" i="12"/>
  <c r="F87" i="12"/>
  <c r="E87" i="12"/>
  <c r="D87" i="12"/>
  <c r="C87" i="12"/>
  <c r="B87" i="12"/>
  <c r="P86" i="12"/>
  <c r="O86" i="12"/>
  <c r="N86" i="12"/>
  <c r="M86" i="12"/>
  <c r="L86" i="12"/>
  <c r="K86" i="12"/>
  <c r="H86" i="12"/>
  <c r="G86" i="12"/>
  <c r="F86" i="12"/>
  <c r="E86" i="12"/>
  <c r="D86" i="12"/>
  <c r="C86" i="12"/>
  <c r="B86" i="12"/>
  <c r="P85" i="12"/>
  <c r="O85" i="12"/>
  <c r="N85" i="12"/>
  <c r="M85" i="12"/>
  <c r="L85" i="12"/>
  <c r="K85" i="12"/>
  <c r="H85" i="12"/>
  <c r="G85" i="12"/>
  <c r="F85" i="12"/>
  <c r="E85" i="12"/>
  <c r="D85" i="12"/>
  <c r="C85" i="12"/>
  <c r="B85" i="12"/>
  <c r="P84" i="12"/>
  <c r="O84" i="12"/>
  <c r="N84" i="12"/>
  <c r="M84" i="12"/>
  <c r="L84" i="12"/>
  <c r="K84" i="12"/>
  <c r="H84" i="12"/>
  <c r="G84" i="12"/>
  <c r="F84" i="12"/>
  <c r="E84" i="12"/>
  <c r="D84" i="12"/>
  <c r="C84" i="12"/>
  <c r="B84" i="12"/>
  <c r="P83" i="12"/>
  <c r="O83" i="12"/>
  <c r="N83" i="12"/>
  <c r="M83" i="12"/>
  <c r="L83" i="12"/>
  <c r="K83" i="12"/>
  <c r="H83" i="12"/>
  <c r="G83" i="12"/>
  <c r="F83" i="12"/>
  <c r="E83" i="12"/>
  <c r="D83" i="12"/>
  <c r="C83" i="12"/>
  <c r="B83" i="12"/>
  <c r="P82" i="12"/>
  <c r="O82" i="12"/>
  <c r="N82" i="12"/>
  <c r="M82" i="12"/>
  <c r="L82" i="12"/>
  <c r="K82" i="12"/>
  <c r="H82" i="12"/>
  <c r="G82" i="12"/>
  <c r="F82" i="12"/>
  <c r="E82" i="12"/>
  <c r="D82" i="12"/>
  <c r="C82" i="12"/>
  <c r="B82" i="12"/>
  <c r="P81" i="12"/>
  <c r="O81" i="12"/>
  <c r="N81" i="12"/>
  <c r="M81" i="12"/>
  <c r="L81" i="12"/>
  <c r="K81" i="12"/>
  <c r="H81" i="12"/>
  <c r="G81" i="12"/>
  <c r="F81" i="12"/>
  <c r="E81" i="12"/>
  <c r="D81" i="12"/>
  <c r="C81" i="12"/>
  <c r="B81" i="12"/>
  <c r="P80" i="12"/>
  <c r="O80" i="12"/>
  <c r="N80" i="12"/>
  <c r="M80" i="12"/>
  <c r="L80" i="12"/>
  <c r="K80" i="12"/>
  <c r="H80" i="12"/>
  <c r="G80" i="12"/>
  <c r="F80" i="12"/>
  <c r="E80" i="12"/>
  <c r="D80" i="12"/>
  <c r="C80" i="12"/>
  <c r="B80" i="12"/>
  <c r="P79" i="12"/>
  <c r="O79" i="12"/>
  <c r="N79" i="12"/>
  <c r="M79" i="12"/>
  <c r="L79" i="12"/>
  <c r="K79" i="12"/>
  <c r="H79" i="12"/>
  <c r="G79" i="12"/>
  <c r="F79" i="12"/>
  <c r="E79" i="12"/>
  <c r="D79" i="12"/>
  <c r="C79" i="12"/>
  <c r="B79" i="12"/>
  <c r="P78" i="12"/>
  <c r="O78" i="12"/>
  <c r="N78" i="12"/>
  <c r="M78" i="12"/>
  <c r="L78" i="12"/>
  <c r="K78" i="12"/>
  <c r="H78" i="12"/>
  <c r="G78" i="12"/>
  <c r="F78" i="12"/>
  <c r="E78" i="12"/>
  <c r="D78" i="12"/>
  <c r="C78" i="12"/>
  <c r="B78" i="12"/>
  <c r="P77" i="12"/>
  <c r="O77" i="12"/>
  <c r="N77" i="12"/>
  <c r="M77" i="12"/>
  <c r="L77" i="12"/>
  <c r="K77" i="12"/>
  <c r="H77" i="12"/>
  <c r="G77" i="12"/>
  <c r="F77" i="12"/>
  <c r="E77" i="12"/>
  <c r="D77" i="12"/>
  <c r="C77" i="12"/>
  <c r="B77" i="12"/>
  <c r="P76" i="12"/>
  <c r="O76" i="12"/>
  <c r="N76" i="12"/>
  <c r="M76" i="12"/>
  <c r="L76" i="12"/>
  <c r="K76" i="12"/>
  <c r="H76" i="12"/>
  <c r="G76" i="12"/>
  <c r="F76" i="12"/>
  <c r="E76" i="12"/>
  <c r="D76" i="12"/>
  <c r="C76" i="12"/>
  <c r="B76" i="12"/>
  <c r="P75" i="12"/>
  <c r="O75" i="12"/>
  <c r="N75" i="12"/>
  <c r="M75" i="12"/>
  <c r="L75" i="12"/>
  <c r="K75" i="12"/>
  <c r="H75" i="12"/>
  <c r="G75" i="12"/>
  <c r="F75" i="12"/>
  <c r="E75" i="12"/>
  <c r="D75" i="12"/>
  <c r="C75" i="12"/>
  <c r="B75" i="12"/>
  <c r="P74" i="12"/>
  <c r="O74" i="12"/>
  <c r="N74" i="12"/>
  <c r="M74" i="12"/>
  <c r="L74" i="12"/>
  <c r="K74" i="12"/>
  <c r="H74" i="12"/>
  <c r="G74" i="12"/>
  <c r="F74" i="12"/>
  <c r="E74" i="12"/>
  <c r="D74" i="12"/>
  <c r="C74" i="12"/>
  <c r="B74" i="12"/>
  <c r="P73" i="12"/>
  <c r="O73" i="12"/>
  <c r="N73" i="12"/>
  <c r="M73" i="12"/>
  <c r="L73" i="12"/>
  <c r="K73" i="12"/>
  <c r="H73" i="12"/>
  <c r="G73" i="12"/>
  <c r="F73" i="12"/>
  <c r="E73" i="12"/>
  <c r="D73" i="12"/>
  <c r="C73" i="12"/>
  <c r="B73" i="12"/>
  <c r="P72" i="12"/>
  <c r="O72" i="12"/>
  <c r="N72" i="12"/>
  <c r="M72" i="12"/>
  <c r="L72" i="12"/>
  <c r="K72" i="12"/>
  <c r="H72" i="12"/>
  <c r="G72" i="12"/>
  <c r="F72" i="12"/>
  <c r="E72" i="12"/>
  <c r="D72" i="12"/>
  <c r="C72" i="12"/>
  <c r="B72" i="12"/>
  <c r="P71" i="12"/>
  <c r="O71" i="12"/>
  <c r="N71" i="12"/>
  <c r="M71" i="12"/>
  <c r="L71" i="12"/>
  <c r="K71" i="12"/>
  <c r="H71" i="12"/>
  <c r="G71" i="12"/>
  <c r="F71" i="12"/>
  <c r="E71" i="12"/>
  <c r="D71" i="12"/>
  <c r="C71" i="12"/>
  <c r="B71" i="12"/>
  <c r="P70" i="12"/>
  <c r="O70" i="12"/>
  <c r="N70" i="12"/>
  <c r="M70" i="12"/>
  <c r="L70" i="12"/>
  <c r="K70" i="12"/>
  <c r="H70" i="12"/>
  <c r="G70" i="12"/>
  <c r="F70" i="12"/>
  <c r="E70" i="12"/>
  <c r="D70" i="12"/>
  <c r="C70" i="12"/>
  <c r="B70" i="12"/>
  <c r="P69" i="12"/>
  <c r="O69" i="12"/>
  <c r="N69" i="12"/>
  <c r="M69" i="12"/>
  <c r="L69" i="12"/>
  <c r="K69" i="12"/>
  <c r="H69" i="12"/>
  <c r="G69" i="12"/>
  <c r="F69" i="12"/>
  <c r="E69" i="12"/>
  <c r="D69" i="12"/>
  <c r="C69" i="12"/>
  <c r="B69" i="12"/>
  <c r="P68" i="12"/>
  <c r="O68" i="12"/>
  <c r="N68" i="12"/>
  <c r="M68" i="12"/>
  <c r="L68" i="12"/>
  <c r="K68" i="12"/>
  <c r="H68" i="12"/>
  <c r="G68" i="12"/>
  <c r="F68" i="12"/>
  <c r="E68" i="12"/>
  <c r="D68" i="12"/>
  <c r="C68" i="12"/>
  <c r="B68" i="12"/>
  <c r="P67" i="12"/>
  <c r="O67" i="12"/>
  <c r="N67" i="12"/>
  <c r="M67" i="12"/>
  <c r="L67" i="12"/>
  <c r="K67" i="12"/>
  <c r="H67" i="12"/>
  <c r="G67" i="12"/>
  <c r="F67" i="12"/>
  <c r="E67" i="12"/>
  <c r="D67" i="12"/>
  <c r="C67" i="12"/>
  <c r="B67" i="12"/>
  <c r="P66" i="12"/>
  <c r="O66" i="12"/>
  <c r="N66" i="12"/>
  <c r="M66" i="12"/>
  <c r="L66" i="12"/>
  <c r="K66" i="12"/>
  <c r="H66" i="12"/>
  <c r="G66" i="12"/>
  <c r="F66" i="12"/>
  <c r="E66" i="12"/>
  <c r="D66" i="12"/>
  <c r="C66" i="12"/>
  <c r="B66" i="12"/>
  <c r="P65" i="12"/>
  <c r="O65" i="12"/>
  <c r="N65" i="12"/>
  <c r="M65" i="12"/>
  <c r="L65" i="12"/>
  <c r="K65" i="12"/>
  <c r="H65" i="12"/>
  <c r="G65" i="12"/>
  <c r="F65" i="12"/>
  <c r="E65" i="12"/>
  <c r="D65" i="12"/>
  <c r="C65" i="12"/>
  <c r="B65" i="12"/>
  <c r="P64" i="12"/>
  <c r="O64" i="12"/>
  <c r="N64" i="12"/>
  <c r="M64" i="12"/>
  <c r="L64" i="12"/>
  <c r="K64" i="12"/>
  <c r="H64" i="12"/>
  <c r="G64" i="12"/>
  <c r="F64" i="12"/>
  <c r="E64" i="12"/>
  <c r="D64" i="12"/>
  <c r="C64" i="12"/>
  <c r="B64" i="12"/>
  <c r="P63" i="12"/>
  <c r="O63" i="12"/>
  <c r="N63" i="12"/>
  <c r="M63" i="12"/>
  <c r="L63" i="12"/>
  <c r="K63" i="12"/>
  <c r="H63" i="12"/>
  <c r="G63" i="12"/>
  <c r="F63" i="12"/>
  <c r="E63" i="12"/>
  <c r="D63" i="12"/>
  <c r="C63" i="12"/>
  <c r="B63" i="12"/>
  <c r="P62" i="12"/>
  <c r="O62" i="12"/>
  <c r="N62" i="12"/>
  <c r="M62" i="12"/>
  <c r="L62" i="12"/>
  <c r="K62" i="12"/>
  <c r="H62" i="12"/>
  <c r="G62" i="12"/>
  <c r="F62" i="12"/>
  <c r="E62" i="12"/>
  <c r="D62" i="12"/>
  <c r="C62" i="12"/>
  <c r="B62" i="12"/>
  <c r="P61" i="12"/>
  <c r="O61" i="12"/>
  <c r="N61" i="12"/>
  <c r="M61" i="12"/>
  <c r="L61" i="12"/>
  <c r="K61" i="12"/>
  <c r="H61" i="12"/>
  <c r="G61" i="12"/>
  <c r="F61" i="12"/>
  <c r="E61" i="12"/>
  <c r="D61" i="12"/>
  <c r="C61" i="12"/>
  <c r="B61" i="12"/>
  <c r="P60" i="12"/>
  <c r="O60" i="12"/>
  <c r="N60" i="12"/>
  <c r="M60" i="12"/>
  <c r="L60" i="12"/>
  <c r="K60" i="12"/>
  <c r="H60" i="12"/>
  <c r="G60" i="12"/>
  <c r="F60" i="12"/>
  <c r="E60" i="12"/>
  <c r="D60" i="12"/>
  <c r="C60" i="12"/>
  <c r="B60" i="12"/>
  <c r="P59" i="12"/>
  <c r="O59" i="12"/>
  <c r="N59" i="12"/>
  <c r="M59" i="12"/>
  <c r="L59" i="12"/>
  <c r="K59" i="12"/>
  <c r="H59" i="12"/>
  <c r="G59" i="12"/>
  <c r="F59" i="12"/>
  <c r="E59" i="12"/>
  <c r="D59" i="12"/>
  <c r="C59" i="12"/>
  <c r="B59" i="12"/>
  <c r="P58" i="12"/>
  <c r="O58" i="12"/>
  <c r="N58" i="12"/>
  <c r="M58" i="12"/>
  <c r="L58" i="12"/>
  <c r="K58" i="12"/>
  <c r="H58" i="12"/>
  <c r="G58" i="12"/>
  <c r="F58" i="12"/>
  <c r="E58" i="12"/>
  <c r="D58" i="12"/>
  <c r="C58" i="12"/>
  <c r="B58" i="12"/>
  <c r="P57" i="12"/>
  <c r="O57" i="12"/>
  <c r="N57" i="12"/>
  <c r="M57" i="12"/>
  <c r="L57" i="12"/>
  <c r="K57" i="12"/>
  <c r="H57" i="12"/>
  <c r="G57" i="12"/>
  <c r="F57" i="12"/>
  <c r="E57" i="12"/>
  <c r="D57" i="12"/>
  <c r="C57" i="12"/>
  <c r="B57" i="12"/>
  <c r="P56" i="12"/>
  <c r="O56" i="12"/>
  <c r="N56" i="12"/>
  <c r="M56" i="12"/>
  <c r="L56" i="12"/>
  <c r="K56" i="12"/>
  <c r="H56" i="12"/>
  <c r="G56" i="12"/>
  <c r="F56" i="12"/>
  <c r="E56" i="12"/>
  <c r="D56" i="12"/>
  <c r="C56" i="12"/>
  <c r="B56" i="12"/>
  <c r="P55" i="12"/>
  <c r="O55" i="12"/>
  <c r="N55" i="12"/>
  <c r="M55" i="12"/>
  <c r="L55" i="12"/>
  <c r="K55" i="12"/>
  <c r="H55" i="12"/>
  <c r="G55" i="12"/>
  <c r="F55" i="12"/>
  <c r="E55" i="12"/>
  <c r="D55" i="12"/>
  <c r="C55" i="12"/>
  <c r="B55" i="12"/>
  <c r="P54" i="12"/>
  <c r="O54" i="12"/>
  <c r="N54" i="12"/>
  <c r="M54" i="12"/>
  <c r="L54" i="12"/>
  <c r="K54" i="12"/>
  <c r="H54" i="12"/>
  <c r="G54" i="12"/>
  <c r="F54" i="12"/>
  <c r="E54" i="12"/>
  <c r="D54" i="12"/>
  <c r="C54" i="12"/>
  <c r="B54" i="12"/>
  <c r="P53" i="12"/>
  <c r="O53" i="12"/>
  <c r="N53" i="12"/>
  <c r="M53" i="12"/>
  <c r="L53" i="12"/>
  <c r="K53" i="12"/>
  <c r="H53" i="12"/>
  <c r="G53" i="12"/>
  <c r="F53" i="12"/>
  <c r="E53" i="12"/>
  <c r="D53" i="12"/>
  <c r="C53" i="12"/>
  <c r="B53" i="12"/>
  <c r="P52" i="12"/>
  <c r="O52" i="12"/>
  <c r="N52" i="12"/>
  <c r="M52" i="12"/>
  <c r="L52" i="12"/>
  <c r="K52" i="12"/>
  <c r="H52" i="12"/>
  <c r="G52" i="12"/>
  <c r="F52" i="12"/>
  <c r="E52" i="12"/>
  <c r="D52" i="12"/>
  <c r="C52" i="12"/>
  <c r="B52" i="12"/>
  <c r="P51" i="12"/>
  <c r="O51" i="12"/>
  <c r="N51" i="12"/>
  <c r="M51" i="12"/>
  <c r="L51" i="12"/>
  <c r="K51" i="12"/>
  <c r="H51" i="12"/>
  <c r="G51" i="12"/>
  <c r="F51" i="12"/>
  <c r="E51" i="12"/>
  <c r="D51" i="12"/>
  <c r="C51" i="12"/>
  <c r="B51" i="12"/>
  <c r="P50" i="12"/>
  <c r="O50" i="12"/>
  <c r="N50" i="12"/>
  <c r="M50" i="12"/>
  <c r="L50" i="12"/>
  <c r="K50" i="12"/>
  <c r="H50" i="12"/>
  <c r="G50" i="12"/>
  <c r="F50" i="12"/>
  <c r="E50" i="12"/>
  <c r="D50" i="12"/>
  <c r="C50" i="12"/>
  <c r="B50" i="12"/>
  <c r="P49" i="12"/>
  <c r="O49" i="12"/>
  <c r="N49" i="12"/>
  <c r="M49" i="12"/>
  <c r="L49" i="12"/>
  <c r="K49" i="12"/>
  <c r="H49" i="12"/>
  <c r="G49" i="12"/>
  <c r="F49" i="12"/>
  <c r="E49" i="12"/>
  <c r="D49" i="12"/>
  <c r="C49" i="12"/>
  <c r="B49" i="12"/>
  <c r="P48" i="12"/>
  <c r="O48" i="12"/>
  <c r="N48" i="12"/>
  <c r="M48" i="12"/>
  <c r="L48" i="12"/>
  <c r="K48" i="12"/>
  <c r="H48" i="12"/>
  <c r="G48" i="12"/>
  <c r="F48" i="12"/>
  <c r="E48" i="12"/>
  <c r="D48" i="12"/>
  <c r="C48" i="12"/>
  <c r="B48" i="12"/>
  <c r="P47" i="12"/>
  <c r="O47" i="12"/>
  <c r="N47" i="12"/>
  <c r="M47" i="12"/>
  <c r="L47" i="12"/>
  <c r="K47" i="12"/>
  <c r="H47" i="12"/>
  <c r="G47" i="12"/>
  <c r="F47" i="12"/>
  <c r="E47" i="12"/>
  <c r="D47" i="12"/>
  <c r="C47" i="12"/>
  <c r="B47" i="12"/>
  <c r="P46" i="12"/>
  <c r="O46" i="12"/>
  <c r="N46" i="12"/>
  <c r="M46" i="12"/>
  <c r="L46" i="12"/>
  <c r="K46" i="12"/>
  <c r="H46" i="12"/>
  <c r="G46" i="12"/>
  <c r="F46" i="12"/>
  <c r="E46" i="12"/>
  <c r="D46" i="12"/>
  <c r="C46" i="12"/>
  <c r="B46" i="12"/>
  <c r="P45" i="12"/>
  <c r="O45" i="12"/>
  <c r="N45" i="12"/>
  <c r="M45" i="12"/>
  <c r="L45" i="12"/>
  <c r="K45" i="12"/>
  <c r="H45" i="12"/>
  <c r="G45" i="12"/>
  <c r="F45" i="12"/>
  <c r="E45" i="12"/>
  <c r="D45" i="12"/>
  <c r="C45" i="12"/>
  <c r="B45" i="12"/>
  <c r="P44" i="12"/>
  <c r="O44" i="12"/>
  <c r="N44" i="12"/>
  <c r="M44" i="12"/>
  <c r="L44" i="12"/>
  <c r="K44" i="12"/>
  <c r="H44" i="12"/>
  <c r="G44" i="12"/>
  <c r="F44" i="12"/>
  <c r="E44" i="12"/>
  <c r="D44" i="12"/>
  <c r="C44" i="12"/>
  <c r="B44" i="12"/>
  <c r="P43" i="12"/>
  <c r="O43" i="12"/>
  <c r="N43" i="12"/>
  <c r="M43" i="12"/>
  <c r="L43" i="12"/>
  <c r="K43" i="12"/>
  <c r="H43" i="12"/>
  <c r="G43" i="12"/>
  <c r="F43" i="12"/>
  <c r="E43" i="12"/>
  <c r="D43" i="12"/>
  <c r="C43" i="12"/>
  <c r="B43" i="12"/>
  <c r="P42" i="12"/>
  <c r="O42" i="12"/>
  <c r="N42" i="12"/>
  <c r="M42" i="12"/>
  <c r="L42" i="12"/>
  <c r="K42" i="12"/>
  <c r="H42" i="12"/>
  <c r="G42" i="12"/>
  <c r="F42" i="12"/>
  <c r="E42" i="12"/>
  <c r="D42" i="12"/>
  <c r="C42" i="12"/>
  <c r="B42" i="12"/>
  <c r="P41" i="12"/>
  <c r="O41" i="12"/>
  <c r="N41" i="12"/>
  <c r="M41" i="12"/>
  <c r="L41" i="12"/>
  <c r="K41" i="12"/>
  <c r="H41" i="12"/>
  <c r="G41" i="12"/>
  <c r="F41" i="12"/>
  <c r="E41" i="12"/>
  <c r="D41" i="12"/>
  <c r="C41" i="12"/>
  <c r="B41" i="12"/>
  <c r="P40" i="12"/>
  <c r="O40" i="12"/>
  <c r="N40" i="12"/>
  <c r="M40" i="12"/>
  <c r="L40" i="12"/>
  <c r="K40" i="12"/>
  <c r="H40" i="12"/>
  <c r="G40" i="12"/>
  <c r="F40" i="12"/>
  <c r="E40" i="12"/>
  <c r="D40" i="12"/>
  <c r="C40" i="12"/>
  <c r="B40" i="12"/>
  <c r="P39" i="12"/>
  <c r="O39" i="12"/>
  <c r="N39" i="12"/>
  <c r="M39" i="12"/>
  <c r="L39" i="12"/>
  <c r="K39" i="12"/>
  <c r="H39" i="12"/>
  <c r="G39" i="12"/>
  <c r="F39" i="12"/>
  <c r="E39" i="12"/>
  <c r="D39" i="12"/>
  <c r="C39" i="12"/>
  <c r="B39" i="12"/>
  <c r="P38" i="12"/>
  <c r="O38" i="12"/>
  <c r="N38" i="12"/>
  <c r="M38" i="12"/>
  <c r="L38" i="12"/>
  <c r="K38" i="12"/>
  <c r="H38" i="12"/>
  <c r="G38" i="12"/>
  <c r="F38" i="12"/>
  <c r="E38" i="12"/>
  <c r="D38" i="12"/>
  <c r="C38" i="12"/>
  <c r="B38" i="12"/>
  <c r="P37" i="12"/>
  <c r="O37" i="12"/>
  <c r="N37" i="12"/>
  <c r="M37" i="12"/>
  <c r="L37" i="12"/>
  <c r="K37" i="12"/>
  <c r="H37" i="12"/>
  <c r="G37" i="12"/>
  <c r="F37" i="12"/>
  <c r="E37" i="12"/>
  <c r="D37" i="12"/>
  <c r="C37" i="12"/>
  <c r="B37" i="12"/>
  <c r="P36" i="12"/>
  <c r="O36" i="12"/>
  <c r="N36" i="12"/>
  <c r="M36" i="12"/>
  <c r="L36" i="12"/>
  <c r="K36" i="12"/>
  <c r="H36" i="12"/>
  <c r="G36" i="12"/>
  <c r="F36" i="12"/>
  <c r="E36" i="12"/>
  <c r="D36" i="12"/>
  <c r="C36" i="12"/>
  <c r="B36" i="12"/>
  <c r="P35" i="12"/>
  <c r="O35" i="12"/>
  <c r="N35" i="12"/>
  <c r="M35" i="12"/>
  <c r="L35" i="12"/>
  <c r="K35" i="12"/>
  <c r="H35" i="12"/>
  <c r="G35" i="12"/>
  <c r="F35" i="12"/>
  <c r="E35" i="12"/>
  <c r="D35" i="12"/>
  <c r="C35" i="12"/>
  <c r="B35" i="12"/>
  <c r="P34" i="12"/>
  <c r="O34" i="12"/>
  <c r="N34" i="12"/>
  <c r="M34" i="12"/>
  <c r="L34" i="12"/>
  <c r="K34" i="12"/>
  <c r="H34" i="12"/>
  <c r="G34" i="12"/>
  <c r="F34" i="12"/>
  <c r="E34" i="12"/>
  <c r="D34" i="12"/>
  <c r="C34" i="12"/>
  <c r="B34" i="12"/>
  <c r="P33" i="12"/>
  <c r="O33" i="12"/>
  <c r="N33" i="12"/>
  <c r="M33" i="12"/>
  <c r="L33" i="12"/>
  <c r="K33" i="12"/>
  <c r="H33" i="12"/>
  <c r="G33" i="12"/>
  <c r="F33" i="12"/>
  <c r="E33" i="12"/>
  <c r="D33" i="12"/>
  <c r="C33" i="12"/>
  <c r="B33" i="12"/>
  <c r="P32" i="12"/>
  <c r="O32" i="12"/>
  <c r="N32" i="12"/>
  <c r="M32" i="12"/>
  <c r="L32" i="12"/>
  <c r="K32" i="12"/>
  <c r="H32" i="12"/>
  <c r="G32" i="12"/>
  <c r="F32" i="12"/>
  <c r="E32" i="12"/>
  <c r="D32" i="12"/>
  <c r="C32" i="12"/>
  <c r="B32" i="12"/>
  <c r="P31" i="12"/>
  <c r="O31" i="12"/>
  <c r="N31" i="12"/>
  <c r="M31" i="12"/>
  <c r="L31" i="12"/>
  <c r="K31" i="12"/>
  <c r="H31" i="12"/>
  <c r="G31" i="12"/>
  <c r="F31" i="12"/>
  <c r="E31" i="12"/>
  <c r="D31" i="12"/>
  <c r="C31" i="12"/>
  <c r="B31" i="12"/>
  <c r="P30" i="12"/>
  <c r="O30" i="12"/>
  <c r="N30" i="12"/>
  <c r="M30" i="12"/>
  <c r="L30" i="12"/>
  <c r="K30" i="12"/>
  <c r="H30" i="12"/>
  <c r="G30" i="12"/>
  <c r="F30" i="12"/>
  <c r="E30" i="12"/>
  <c r="D30" i="12"/>
  <c r="C30" i="12"/>
  <c r="B30" i="12"/>
  <c r="P29" i="12"/>
  <c r="O29" i="12"/>
  <c r="N29" i="12"/>
  <c r="M29" i="12"/>
  <c r="L29" i="12"/>
  <c r="K29" i="12"/>
  <c r="H29" i="12"/>
  <c r="G29" i="12"/>
  <c r="F29" i="12"/>
  <c r="E29" i="12"/>
  <c r="D29" i="12"/>
  <c r="C29" i="12"/>
  <c r="B29" i="12"/>
  <c r="P28" i="12"/>
  <c r="O28" i="12"/>
  <c r="N28" i="12"/>
  <c r="M28" i="12"/>
  <c r="L28" i="12"/>
  <c r="K28" i="12"/>
  <c r="H28" i="12"/>
  <c r="G28" i="12"/>
  <c r="F28" i="12"/>
  <c r="E28" i="12"/>
  <c r="D28" i="12"/>
  <c r="C28" i="12"/>
  <c r="B28" i="12"/>
  <c r="P27" i="12"/>
  <c r="O27" i="12"/>
  <c r="N27" i="12"/>
  <c r="M27" i="12"/>
  <c r="L27" i="12"/>
  <c r="K27" i="12"/>
  <c r="H27" i="12"/>
  <c r="G27" i="12"/>
  <c r="F27" i="12"/>
  <c r="E27" i="12"/>
  <c r="D27" i="12"/>
  <c r="C27" i="12"/>
  <c r="B27" i="12"/>
  <c r="P26" i="12"/>
  <c r="O26" i="12"/>
  <c r="N26" i="12"/>
  <c r="M26" i="12"/>
  <c r="L26" i="12"/>
  <c r="K26" i="12"/>
  <c r="H26" i="12"/>
  <c r="G26" i="12"/>
  <c r="F26" i="12"/>
  <c r="E26" i="12"/>
  <c r="D26" i="12"/>
  <c r="C26" i="12"/>
  <c r="B26" i="12"/>
  <c r="P25" i="12"/>
  <c r="O25" i="12"/>
  <c r="N25" i="12"/>
  <c r="M25" i="12"/>
  <c r="L25" i="12"/>
  <c r="K25" i="12"/>
  <c r="H25" i="12"/>
  <c r="G25" i="12"/>
  <c r="F25" i="12"/>
  <c r="E25" i="12"/>
  <c r="D25" i="12"/>
  <c r="C25" i="12"/>
  <c r="B25" i="12"/>
  <c r="P24" i="12"/>
  <c r="O24" i="12"/>
  <c r="N24" i="12"/>
  <c r="M24" i="12"/>
  <c r="L24" i="12"/>
  <c r="K24" i="12"/>
  <c r="H24" i="12"/>
  <c r="G24" i="12"/>
  <c r="F24" i="12"/>
  <c r="E24" i="12"/>
  <c r="D24" i="12"/>
  <c r="C24" i="12"/>
  <c r="B24" i="12"/>
  <c r="P23" i="12"/>
  <c r="O23" i="12"/>
  <c r="N23" i="12"/>
  <c r="M23" i="12"/>
  <c r="L23" i="12"/>
  <c r="K23" i="12"/>
  <c r="H23" i="12"/>
  <c r="G23" i="12"/>
  <c r="F23" i="12"/>
  <c r="E23" i="12"/>
  <c r="D23" i="12"/>
  <c r="C23" i="12"/>
  <c r="B23" i="12"/>
  <c r="P22" i="12"/>
  <c r="O22" i="12"/>
  <c r="N22" i="12"/>
  <c r="M22" i="12"/>
  <c r="L22" i="12"/>
  <c r="K22" i="12"/>
  <c r="H22" i="12"/>
  <c r="G22" i="12"/>
  <c r="F22" i="12"/>
  <c r="E22" i="12"/>
  <c r="D22" i="12"/>
  <c r="C22" i="12"/>
  <c r="B22" i="12"/>
  <c r="P21" i="12"/>
  <c r="O21" i="12"/>
  <c r="N21" i="12"/>
  <c r="M21" i="12"/>
  <c r="L21" i="12"/>
  <c r="K21" i="12"/>
  <c r="H21" i="12"/>
  <c r="G21" i="12"/>
  <c r="F21" i="12"/>
  <c r="E21" i="12"/>
  <c r="D21" i="12"/>
  <c r="C21" i="12"/>
  <c r="B21" i="12"/>
  <c r="P20" i="12"/>
  <c r="O20" i="12"/>
  <c r="N20" i="12"/>
  <c r="M20" i="12"/>
  <c r="L20" i="12"/>
  <c r="K20" i="12"/>
  <c r="H20" i="12"/>
  <c r="G20" i="12"/>
  <c r="F20" i="12"/>
  <c r="E20" i="12"/>
  <c r="D20" i="12"/>
  <c r="C20" i="12"/>
  <c r="B20" i="12"/>
  <c r="P19" i="12"/>
  <c r="O19" i="12"/>
  <c r="N19" i="12"/>
  <c r="M19" i="12"/>
  <c r="L19" i="12"/>
  <c r="K19" i="12"/>
  <c r="H19" i="12"/>
  <c r="G19" i="12"/>
  <c r="F19" i="12"/>
  <c r="E19" i="12"/>
  <c r="D19" i="12"/>
  <c r="C19" i="12"/>
  <c r="B19" i="12"/>
  <c r="P18" i="12"/>
  <c r="O18" i="12"/>
  <c r="N18" i="12"/>
  <c r="M18" i="12"/>
  <c r="L18" i="12"/>
  <c r="K18" i="12"/>
  <c r="H18" i="12"/>
  <c r="G18" i="12"/>
  <c r="F18" i="12"/>
  <c r="E18" i="12"/>
  <c r="D18" i="12"/>
  <c r="C18" i="12"/>
  <c r="B18" i="12"/>
  <c r="P17" i="12"/>
  <c r="O17" i="12"/>
  <c r="N17" i="12"/>
  <c r="M17" i="12"/>
  <c r="L17" i="12"/>
  <c r="K17" i="12"/>
  <c r="H17" i="12"/>
  <c r="G17" i="12"/>
  <c r="F17" i="12"/>
  <c r="E17" i="12"/>
  <c r="D17" i="12"/>
  <c r="C17" i="12"/>
  <c r="B17" i="12"/>
  <c r="P16" i="12"/>
  <c r="O16" i="12"/>
  <c r="N16" i="12"/>
  <c r="M16" i="12"/>
  <c r="L16" i="12"/>
  <c r="K16" i="12"/>
  <c r="H16" i="12"/>
  <c r="G16" i="12"/>
  <c r="F16" i="12"/>
  <c r="E16" i="12"/>
  <c r="D16" i="12"/>
  <c r="C16" i="12"/>
  <c r="B16" i="12"/>
  <c r="P15" i="12"/>
  <c r="O15" i="12"/>
  <c r="N15" i="12"/>
  <c r="M15" i="12"/>
  <c r="L15" i="12"/>
  <c r="K15" i="12"/>
  <c r="H15" i="12"/>
  <c r="G15" i="12"/>
  <c r="F15" i="12"/>
  <c r="E15" i="12"/>
  <c r="D15" i="12"/>
  <c r="C15" i="12"/>
  <c r="B15" i="12"/>
  <c r="P14" i="12"/>
  <c r="O14" i="12"/>
  <c r="N14" i="12"/>
  <c r="M14" i="12"/>
  <c r="L14" i="12"/>
  <c r="K14" i="12"/>
  <c r="H14" i="12"/>
  <c r="G14" i="12"/>
  <c r="F14" i="12"/>
  <c r="E14" i="12"/>
  <c r="D14" i="12"/>
  <c r="C14" i="12"/>
  <c r="B14" i="12"/>
  <c r="P13" i="12"/>
  <c r="O13" i="12"/>
  <c r="N13" i="12"/>
  <c r="M13" i="12"/>
  <c r="L13" i="12"/>
  <c r="K13" i="12"/>
  <c r="H13" i="12"/>
  <c r="G13" i="12"/>
  <c r="F13" i="12"/>
  <c r="E13" i="12"/>
  <c r="D13" i="12"/>
  <c r="C13" i="12"/>
  <c r="B13" i="12"/>
  <c r="P12" i="12"/>
  <c r="O12" i="12"/>
  <c r="N12" i="12"/>
  <c r="M12" i="12"/>
  <c r="L12" i="12"/>
  <c r="K12" i="12"/>
  <c r="H12" i="12"/>
  <c r="G12" i="12"/>
  <c r="F12" i="12"/>
  <c r="E12" i="12"/>
  <c r="D12" i="12"/>
  <c r="C12" i="12"/>
  <c r="B12" i="12"/>
  <c r="P11" i="12"/>
  <c r="O11" i="12"/>
  <c r="N11" i="12"/>
  <c r="M11" i="12"/>
  <c r="L11" i="12"/>
  <c r="K11" i="12"/>
  <c r="H11" i="12"/>
  <c r="G11" i="12"/>
  <c r="F11" i="12"/>
  <c r="E11" i="12"/>
  <c r="D11" i="12"/>
  <c r="C11" i="12"/>
  <c r="B11" i="12"/>
  <c r="P10" i="12"/>
  <c r="O10" i="12"/>
  <c r="N10" i="12"/>
  <c r="M10" i="12"/>
  <c r="L10" i="12"/>
  <c r="K10" i="12"/>
  <c r="H10" i="12"/>
  <c r="G10" i="12"/>
  <c r="F10" i="12"/>
  <c r="E10" i="12"/>
  <c r="D10" i="12"/>
  <c r="C10" i="12"/>
  <c r="B10" i="12"/>
  <c r="P9" i="12"/>
  <c r="O9" i="12"/>
  <c r="N9" i="12"/>
  <c r="M9" i="12"/>
  <c r="L9" i="12"/>
  <c r="K9" i="12"/>
  <c r="H9" i="12"/>
  <c r="G9" i="12"/>
  <c r="F9" i="12"/>
  <c r="E9" i="12"/>
  <c r="D9" i="12"/>
  <c r="C9" i="12"/>
  <c r="B9" i="12"/>
  <c r="P8" i="12"/>
  <c r="O8" i="12"/>
  <c r="N8" i="12"/>
  <c r="M8" i="12"/>
  <c r="L8" i="12"/>
  <c r="K8" i="12"/>
  <c r="H8" i="12"/>
  <c r="G8" i="12"/>
  <c r="F8" i="12"/>
  <c r="E8" i="12"/>
  <c r="D8" i="12"/>
  <c r="C8" i="12"/>
  <c r="B8" i="12"/>
  <c r="P7" i="12"/>
  <c r="O7" i="12"/>
  <c r="N7" i="12"/>
  <c r="M7" i="12"/>
  <c r="L7" i="12"/>
  <c r="K7" i="12"/>
  <c r="H7" i="12"/>
  <c r="G7" i="12"/>
  <c r="F7" i="12"/>
  <c r="E7" i="12"/>
  <c r="D7" i="12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E6" i="19"/>
  <c r="G6" i="19" s="1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L208" i="19"/>
  <c r="F208" i="19"/>
  <c r="E208" i="19"/>
  <c r="D208" i="19"/>
  <c r="D209" i="19" s="1"/>
  <c r="D210" i="19" s="1"/>
  <c r="D211" i="19" s="1"/>
  <c r="C208" i="19"/>
  <c r="L204" i="19"/>
  <c r="F204" i="19"/>
  <c r="E204" i="19"/>
  <c r="D204" i="19"/>
  <c r="D205" i="19" s="1"/>
  <c r="D206" i="19" s="1"/>
  <c r="D207" i="19" s="1"/>
  <c r="C204" i="19"/>
  <c r="L200" i="19"/>
  <c r="F200" i="19"/>
  <c r="E200" i="19"/>
  <c r="D200" i="19"/>
  <c r="D201" i="19" s="1"/>
  <c r="D202" i="19" s="1"/>
  <c r="D203" i="19" s="1"/>
  <c r="C200" i="19"/>
  <c r="L196" i="19"/>
  <c r="F196" i="19"/>
  <c r="E196" i="19"/>
  <c r="D196" i="19"/>
  <c r="D197" i="19" s="1"/>
  <c r="D198" i="19" s="1"/>
  <c r="D199" i="19" s="1"/>
  <c r="C196" i="19"/>
  <c r="L192" i="19"/>
  <c r="F192" i="19"/>
  <c r="E192" i="19"/>
  <c r="D192" i="19"/>
  <c r="D193" i="19" s="1"/>
  <c r="D194" i="19" s="1"/>
  <c r="D195" i="19" s="1"/>
  <c r="C192" i="19"/>
  <c r="L188" i="19"/>
  <c r="F188" i="19"/>
  <c r="E188" i="19"/>
  <c r="D188" i="19"/>
  <c r="D189" i="19" s="1"/>
  <c r="D190" i="19" s="1"/>
  <c r="D191" i="19" s="1"/>
  <c r="C188" i="19"/>
  <c r="L184" i="19"/>
  <c r="F184" i="19"/>
  <c r="E184" i="19"/>
  <c r="D184" i="19"/>
  <c r="D185" i="19" s="1"/>
  <c r="D186" i="19" s="1"/>
  <c r="D187" i="19" s="1"/>
  <c r="C184" i="19"/>
  <c r="L180" i="19"/>
  <c r="F180" i="19"/>
  <c r="E180" i="19"/>
  <c r="D180" i="19"/>
  <c r="D181" i="19" s="1"/>
  <c r="D182" i="19" s="1"/>
  <c r="D183" i="19" s="1"/>
  <c r="C180" i="19"/>
  <c r="L176" i="19"/>
  <c r="F176" i="19"/>
  <c r="E176" i="19"/>
  <c r="D176" i="19"/>
  <c r="D177" i="19" s="1"/>
  <c r="D178" i="19" s="1"/>
  <c r="D179" i="19" s="1"/>
  <c r="C176" i="19"/>
  <c r="L172" i="19"/>
  <c r="F172" i="19"/>
  <c r="E172" i="19"/>
  <c r="D172" i="19"/>
  <c r="D173" i="19" s="1"/>
  <c r="D174" i="19" s="1"/>
  <c r="D175" i="19" s="1"/>
  <c r="C172" i="19"/>
  <c r="L168" i="19"/>
  <c r="F168" i="19"/>
  <c r="E168" i="19"/>
  <c r="D168" i="19"/>
  <c r="D169" i="19" s="1"/>
  <c r="D170" i="19" s="1"/>
  <c r="D171" i="19" s="1"/>
  <c r="C168" i="19"/>
  <c r="L164" i="19"/>
  <c r="F164" i="19"/>
  <c r="E164" i="19"/>
  <c r="D164" i="19"/>
  <c r="D165" i="19" s="1"/>
  <c r="D166" i="19" s="1"/>
  <c r="D167" i="19" s="1"/>
  <c r="C164" i="19"/>
  <c r="L160" i="19"/>
  <c r="F160" i="19"/>
  <c r="E160" i="19"/>
  <c r="D160" i="19"/>
  <c r="D161" i="19" s="1"/>
  <c r="D162" i="19" s="1"/>
  <c r="D163" i="19" s="1"/>
  <c r="C160" i="19"/>
  <c r="L156" i="19"/>
  <c r="F156" i="19"/>
  <c r="E156" i="19"/>
  <c r="D156" i="19"/>
  <c r="D157" i="19" s="1"/>
  <c r="D158" i="19" s="1"/>
  <c r="D159" i="19" s="1"/>
  <c r="C156" i="19"/>
  <c r="L152" i="19"/>
  <c r="F152" i="19"/>
  <c r="E152" i="19"/>
  <c r="D152" i="19"/>
  <c r="D153" i="19" s="1"/>
  <c r="D154" i="19" s="1"/>
  <c r="D155" i="19" s="1"/>
  <c r="C152" i="19"/>
  <c r="L148" i="19"/>
  <c r="F148" i="19"/>
  <c r="E148" i="19"/>
  <c r="D148" i="19"/>
  <c r="D149" i="19" s="1"/>
  <c r="D150" i="19" s="1"/>
  <c r="D151" i="19" s="1"/>
  <c r="C148" i="19"/>
  <c r="L144" i="19"/>
  <c r="F144" i="19"/>
  <c r="E144" i="19"/>
  <c r="D144" i="19"/>
  <c r="D145" i="19" s="1"/>
  <c r="D146" i="19" s="1"/>
  <c r="D147" i="19" s="1"/>
  <c r="C144" i="19"/>
  <c r="L140" i="19"/>
  <c r="F140" i="19"/>
  <c r="E140" i="19"/>
  <c r="D140" i="19"/>
  <c r="C140" i="19"/>
  <c r="L136" i="19"/>
  <c r="F136" i="19"/>
  <c r="E136" i="19"/>
  <c r="D136" i="19"/>
  <c r="D137" i="19" s="1"/>
  <c r="D138" i="19" s="1"/>
  <c r="D139" i="19" s="1"/>
  <c r="C136" i="19"/>
  <c r="L132" i="19"/>
  <c r="F132" i="19"/>
  <c r="E132" i="19"/>
  <c r="D132" i="19"/>
  <c r="D133" i="19" s="1"/>
  <c r="D134" i="19" s="1"/>
  <c r="D135" i="19" s="1"/>
  <c r="C132" i="19"/>
  <c r="L128" i="19"/>
  <c r="F128" i="19"/>
  <c r="E128" i="19"/>
  <c r="D128" i="19"/>
  <c r="D129" i="19" s="1"/>
  <c r="D130" i="19" s="1"/>
  <c r="D131" i="19" s="1"/>
  <c r="C128" i="19"/>
  <c r="L124" i="19"/>
  <c r="F124" i="19"/>
  <c r="E124" i="19"/>
  <c r="D124" i="19"/>
  <c r="D125" i="19" s="1"/>
  <c r="D126" i="19" s="1"/>
  <c r="D127" i="19" s="1"/>
  <c r="C124" i="19"/>
  <c r="L120" i="19"/>
  <c r="F120" i="19"/>
  <c r="E120" i="19"/>
  <c r="D120" i="19"/>
  <c r="D121" i="19" s="1"/>
  <c r="D122" i="19" s="1"/>
  <c r="D123" i="19" s="1"/>
  <c r="C120" i="19"/>
  <c r="L116" i="19"/>
  <c r="F116" i="19"/>
  <c r="E116" i="19"/>
  <c r="D116" i="19"/>
  <c r="D117" i="19" s="1"/>
  <c r="D118" i="19" s="1"/>
  <c r="D119" i="19" s="1"/>
  <c r="C116" i="19"/>
  <c r="L112" i="19"/>
  <c r="F112" i="19"/>
  <c r="E112" i="19"/>
  <c r="D112" i="19"/>
  <c r="D113" i="19" s="1"/>
  <c r="D114" i="19" s="1"/>
  <c r="D115" i="19" s="1"/>
  <c r="C112" i="19"/>
  <c r="L108" i="19"/>
  <c r="F108" i="19"/>
  <c r="E108" i="19"/>
  <c r="D108" i="19"/>
  <c r="D109" i="19" s="1"/>
  <c r="D110" i="19" s="1"/>
  <c r="D111" i="19" s="1"/>
  <c r="C108" i="19"/>
  <c r="L104" i="19"/>
  <c r="F104" i="19"/>
  <c r="E104" i="19"/>
  <c r="D104" i="19"/>
  <c r="C104" i="19"/>
  <c r="L100" i="19"/>
  <c r="F100" i="19"/>
  <c r="E100" i="19"/>
  <c r="D100" i="19"/>
  <c r="D101" i="19" s="1"/>
  <c r="D102" i="19" s="1"/>
  <c r="D103" i="19" s="1"/>
  <c r="C100" i="19"/>
  <c r="L96" i="19"/>
  <c r="F96" i="19"/>
  <c r="E96" i="19"/>
  <c r="D96" i="19"/>
  <c r="D97" i="19" s="1"/>
  <c r="D98" i="19" s="1"/>
  <c r="D99" i="19" s="1"/>
  <c r="C96" i="19"/>
  <c r="L92" i="19"/>
  <c r="F92" i="19"/>
  <c r="E92" i="19"/>
  <c r="D92" i="19"/>
  <c r="C92" i="19"/>
  <c r="L88" i="19"/>
  <c r="F88" i="19"/>
  <c r="E88" i="19"/>
  <c r="D88" i="19"/>
  <c r="C88" i="19"/>
  <c r="L84" i="19"/>
  <c r="F84" i="19"/>
  <c r="E84" i="19"/>
  <c r="D84" i="19"/>
  <c r="D85" i="19" s="1"/>
  <c r="D86" i="19" s="1"/>
  <c r="D87" i="19" s="1"/>
  <c r="C84" i="19"/>
  <c r="L80" i="19"/>
  <c r="F80" i="19"/>
  <c r="E80" i="19"/>
  <c r="D80" i="19"/>
  <c r="D81" i="19" s="1"/>
  <c r="D82" i="19" s="1"/>
  <c r="D83" i="19" s="1"/>
  <c r="C80" i="19"/>
  <c r="L76" i="19"/>
  <c r="F76" i="19"/>
  <c r="E76" i="19"/>
  <c r="D76" i="19"/>
  <c r="D77" i="19" s="1"/>
  <c r="D78" i="19" s="1"/>
  <c r="D79" i="19" s="1"/>
  <c r="C76" i="19"/>
  <c r="L72" i="19"/>
  <c r="F72" i="19"/>
  <c r="E72" i="19"/>
  <c r="D72" i="19"/>
  <c r="C72" i="19"/>
  <c r="L68" i="19"/>
  <c r="F68" i="19"/>
  <c r="E68" i="19"/>
  <c r="D68" i="19"/>
  <c r="D69" i="19" s="1"/>
  <c r="D70" i="19" s="1"/>
  <c r="D71" i="19" s="1"/>
  <c r="C68" i="19"/>
  <c r="L64" i="19"/>
  <c r="F64" i="19"/>
  <c r="E64" i="19"/>
  <c r="D64" i="19"/>
  <c r="D65" i="19" s="1"/>
  <c r="D66" i="19" s="1"/>
  <c r="D67" i="19" s="1"/>
  <c r="C64" i="19"/>
  <c r="L60" i="19"/>
  <c r="F60" i="19"/>
  <c r="E60" i="19"/>
  <c r="D60" i="19"/>
  <c r="D61" i="19" s="1"/>
  <c r="D62" i="19" s="1"/>
  <c r="D63" i="19" s="1"/>
  <c r="C60" i="19"/>
  <c r="L56" i="19"/>
  <c r="F56" i="19"/>
  <c r="E56" i="19"/>
  <c r="D56" i="19"/>
  <c r="D57" i="19" s="1"/>
  <c r="D58" i="19" s="1"/>
  <c r="D59" i="19" s="1"/>
  <c r="C56" i="19"/>
  <c r="L52" i="19"/>
  <c r="F52" i="19"/>
  <c r="E52" i="19"/>
  <c r="D52" i="19"/>
  <c r="D53" i="19" s="1"/>
  <c r="D54" i="19" s="1"/>
  <c r="D55" i="19" s="1"/>
  <c r="C52" i="19"/>
  <c r="L48" i="19"/>
  <c r="F48" i="19"/>
  <c r="E48" i="19"/>
  <c r="D48" i="19"/>
  <c r="D49" i="19" s="1"/>
  <c r="D50" i="19" s="1"/>
  <c r="D51" i="19" s="1"/>
  <c r="C48" i="19"/>
  <c r="L44" i="19"/>
  <c r="F44" i="19"/>
  <c r="E44" i="19"/>
  <c r="D44" i="19"/>
  <c r="D45" i="19" s="1"/>
  <c r="D46" i="19" s="1"/>
  <c r="D47" i="19" s="1"/>
  <c r="C44" i="19"/>
  <c r="L40" i="19"/>
  <c r="F40" i="19"/>
  <c r="E40" i="19"/>
  <c r="D40" i="19"/>
  <c r="D41" i="19" s="1"/>
  <c r="D42" i="19" s="1"/>
  <c r="D43" i="19" s="1"/>
  <c r="C40" i="19"/>
  <c r="L36" i="19"/>
  <c r="F36" i="19"/>
  <c r="E36" i="19"/>
  <c r="D36" i="19"/>
  <c r="D37" i="19" s="1"/>
  <c r="D38" i="19" s="1"/>
  <c r="D39" i="19" s="1"/>
  <c r="C36" i="19"/>
  <c r="L32" i="19"/>
  <c r="F32" i="19"/>
  <c r="E32" i="19"/>
  <c r="D32" i="19"/>
  <c r="D33" i="19" s="1"/>
  <c r="D34" i="19" s="1"/>
  <c r="D35" i="19" s="1"/>
  <c r="C32" i="19"/>
  <c r="L28" i="19"/>
  <c r="F28" i="19"/>
  <c r="E28" i="19"/>
  <c r="D28" i="19"/>
  <c r="C28" i="19"/>
  <c r="L24" i="19"/>
  <c r="F24" i="19"/>
  <c r="E24" i="19"/>
  <c r="D24" i="19"/>
  <c r="D25" i="19" s="1"/>
  <c r="D26" i="19" s="1"/>
  <c r="D27" i="19" s="1"/>
  <c r="C24" i="19"/>
  <c r="L20" i="19"/>
  <c r="F20" i="19"/>
  <c r="E20" i="19"/>
  <c r="D20" i="19"/>
  <c r="D21" i="19" s="1"/>
  <c r="D22" i="19" s="1"/>
  <c r="D23" i="19" s="1"/>
  <c r="C20" i="19"/>
  <c r="L16" i="19"/>
  <c r="F16" i="19"/>
  <c r="E16" i="19"/>
  <c r="D16" i="19"/>
  <c r="C16" i="19"/>
  <c r="L12" i="19"/>
  <c r="F12" i="19"/>
  <c r="E12" i="19"/>
  <c r="D12" i="19"/>
  <c r="C12" i="19"/>
  <c r="I7" i="11" l="1"/>
  <c r="I74" i="11"/>
  <c r="I10" i="11"/>
  <c r="I50" i="11"/>
  <c r="I117" i="11"/>
  <c r="I109" i="11"/>
  <c r="I101" i="11"/>
  <c r="I93" i="11"/>
  <c r="I123" i="11"/>
  <c r="I107" i="11"/>
  <c r="I99" i="11"/>
  <c r="I122" i="11"/>
  <c r="I106" i="11"/>
  <c r="I90" i="11"/>
  <c r="I124" i="11"/>
  <c r="I116" i="11"/>
  <c r="I108" i="11"/>
  <c r="I100" i="11"/>
  <c r="I92" i="11"/>
  <c r="I115" i="11"/>
  <c r="I91" i="11"/>
  <c r="I114" i="11"/>
  <c r="I98" i="11"/>
  <c r="I121" i="11"/>
  <c r="I113" i="11"/>
  <c r="I105" i="11"/>
  <c r="I97" i="11"/>
  <c r="I119" i="11"/>
  <c r="I118" i="11"/>
  <c r="I110" i="11"/>
  <c r="I102" i="11"/>
  <c r="I94" i="11"/>
  <c r="I120" i="11"/>
  <c r="I112" i="11"/>
  <c r="I104" i="11"/>
  <c r="I96" i="11"/>
  <c r="I111" i="11"/>
  <c r="I103" i="11"/>
  <c r="I95" i="11"/>
  <c r="I9" i="11"/>
  <c r="I17" i="11"/>
  <c r="I25" i="11"/>
  <c r="I33" i="11"/>
  <c r="I41" i="11"/>
  <c r="I49" i="11"/>
  <c r="I57" i="11"/>
  <c r="I65" i="11"/>
  <c r="I73" i="11"/>
  <c r="I81" i="11"/>
  <c r="I89" i="11"/>
  <c r="I18" i="11"/>
  <c r="I8" i="11"/>
  <c r="I16" i="11"/>
  <c r="I24" i="11"/>
  <c r="I32" i="11"/>
  <c r="I40" i="11"/>
  <c r="I48" i="11"/>
  <c r="I56" i="11"/>
  <c r="I64" i="11"/>
  <c r="I72" i="11"/>
  <c r="I80" i="11"/>
  <c r="I88" i="11"/>
  <c r="I42" i="11"/>
  <c r="I66" i="11"/>
  <c r="I82" i="11"/>
  <c r="I15" i="11"/>
  <c r="I23" i="11"/>
  <c r="I31" i="11"/>
  <c r="I39" i="11"/>
  <c r="I47" i="11"/>
  <c r="I55" i="11"/>
  <c r="I63" i="11"/>
  <c r="I71" i="11"/>
  <c r="I79" i="11"/>
  <c r="I87" i="11"/>
  <c r="I26" i="11"/>
  <c r="I14" i="11"/>
  <c r="I22" i="11"/>
  <c r="I30" i="11"/>
  <c r="I38" i="11"/>
  <c r="I46" i="11"/>
  <c r="I54" i="11"/>
  <c r="I62" i="11"/>
  <c r="I70" i="11"/>
  <c r="I78" i="11"/>
  <c r="I86" i="11"/>
  <c r="I34" i="11"/>
  <c r="I58" i="11"/>
  <c r="I13" i="11"/>
  <c r="I21" i="11"/>
  <c r="I29" i="11"/>
  <c r="I37" i="11"/>
  <c r="I45" i="11"/>
  <c r="I53" i="11"/>
  <c r="I61" i="11"/>
  <c r="I69" i="11"/>
  <c r="I77" i="11"/>
  <c r="I85" i="11"/>
  <c r="I20" i="11"/>
  <c r="I28" i="11"/>
  <c r="I36" i="11"/>
  <c r="I44" i="11"/>
  <c r="I52" i="11"/>
  <c r="I60" i="11"/>
  <c r="I68" i="11"/>
  <c r="I76" i="11"/>
  <c r="I84" i="11"/>
  <c r="I12" i="11"/>
  <c r="I11" i="11"/>
  <c r="I19" i="11"/>
  <c r="I27" i="11"/>
  <c r="I35" i="11"/>
  <c r="I43" i="11"/>
  <c r="I51" i="11"/>
  <c r="I59" i="11"/>
  <c r="I67" i="11"/>
  <c r="I75" i="11"/>
  <c r="I83" i="11"/>
  <c r="I180" i="19"/>
  <c r="J208" i="19"/>
  <c r="I204" i="19"/>
  <c r="I184" i="19"/>
  <c r="J192" i="19"/>
  <c r="J200" i="19"/>
  <c r="I208" i="19"/>
  <c r="I120" i="19"/>
  <c r="I176" i="19"/>
  <c r="J184" i="19"/>
  <c r="I188" i="19"/>
  <c r="I196" i="19"/>
  <c r="J176" i="19"/>
  <c r="J188" i="19"/>
  <c r="J196" i="19"/>
  <c r="J180" i="19"/>
  <c r="I192" i="19"/>
  <c r="I200" i="19"/>
  <c r="J204" i="19"/>
  <c r="J32" i="19"/>
  <c r="I64" i="19"/>
  <c r="I94" i="12"/>
  <c r="I30" i="12"/>
  <c r="J16" i="19"/>
  <c r="J24" i="19"/>
  <c r="I40" i="19"/>
  <c r="I92" i="19"/>
  <c r="J96" i="19"/>
  <c r="J156" i="19"/>
  <c r="J112" i="19"/>
  <c r="I136" i="19"/>
  <c r="I148" i="19"/>
  <c r="J64" i="19"/>
  <c r="J76" i="19"/>
  <c r="J88" i="19"/>
  <c r="J60" i="19"/>
  <c r="I72" i="19"/>
  <c r="J48" i="19"/>
  <c r="I62" i="12"/>
  <c r="I48" i="19"/>
  <c r="J84" i="19"/>
  <c r="D29" i="19"/>
  <c r="D30" i="19" s="1"/>
  <c r="D31" i="19" s="1"/>
  <c r="J40" i="19"/>
  <c r="J44" i="19"/>
  <c r="I68" i="19"/>
  <c r="J72" i="19"/>
  <c r="I104" i="19"/>
  <c r="J120" i="19"/>
  <c r="I124" i="19"/>
  <c r="J68" i="19"/>
  <c r="I50" i="12"/>
  <c r="D105" i="19"/>
  <c r="D106" i="19" s="1"/>
  <c r="D107" i="19" s="1"/>
  <c r="J52" i="19"/>
  <c r="I52" i="19"/>
  <c r="J36" i="19"/>
  <c r="B12" i="19"/>
  <c r="B13" i="19" s="1"/>
  <c r="L13" i="19" s="1"/>
  <c r="D13" i="19"/>
  <c r="D14" i="19" s="1"/>
  <c r="D15" i="19" s="1"/>
  <c r="D17" i="19"/>
  <c r="D18" i="19" s="1"/>
  <c r="D19" i="19" s="1"/>
  <c r="J12" i="19"/>
  <c r="J20" i="19"/>
  <c r="I28" i="19"/>
  <c r="I20" i="19"/>
  <c r="I24" i="19"/>
  <c r="I32" i="19"/>
  <c r="J28" i="19"/>
  <c r="I12" i="19"/>
  <c r="I36" i="19"/>
  <c r="I16" i="19"/>
  <c r="J80" i="19"/>
  <c r="I88" i="19"/>
  <c r="I160" i="19"/>
  <c r="J160" i="19"/>
  <c r="I172" i="19"/>
  <c r="J172" i="19"/>
  <c r="I128" i="19"/>
  <c r="J128" i="19"/>
  <c r="J56" i="19"/>
  <c r="I56" i="19"/>
  <c r="D73" i="19"/>
  <c r="D74" i="19" s="1"/>
  <c r="D75" i="19" s="1"/>
  <c r="I80" i="19"/>
  <c r="D93" i="19"/>
  <c r="D94" i="19" s="1"/>
  <c r="D95" i="19" s="1"/>
  <c r="J132" i="19"/>
  <c r="J152" i="19"/>
  <c r="I152" i="19"/>
  <c r="I100" i="19"/>
  <c r="J100" i="19"/>
  <c r="I84" i="19"/>
  <c r="D89" i="19"/>
  <c r="D90" i="19" s="1"/>
  <c r="D91" i="19" s="1"/>
  <c r="I132" i="19"/>
  <c r="J140" i="19"/>
  <c r="I140" i="19"/>
  <c r="J168" i="19"/>
  <c r="I44" i="19"/>
  <c r="I76" i="19"/>
  <c r="I156" i="19"/>
  <c r="J108" i="19"/>
  <c r="I108" i="19"/>
  <c r="I164" i="19"/>
  <c r="I168" i="19"/>
  <c r="J148" i="19"/>
  <c r="J164" i="19"/>
  <c r="I60" i="19"/>
  <c r="J104" i="19"/>
  <c r="J116" i="19"/>
  <c r="I116" i="19"/>
  <c r="J144" i="19"/>
  <c r="I144" i="19"/>
  <c r="J92" i="19"/>
  <c r="I96" i="19"/>
  <c r="J124" i="19"/>
  <c r="J136" i="19"/>
  <c r="I112" i="19"/>
  <c r="D141" i="19"/>
  <c r="D142" i="19" s="1"/>
  <c r="D143" i="19" s="1"/>
  <c r="G6" i="12"/>
  <c r="O6" i="12" s="1"/>
  <c r="D6" i="12"/>
  <c r="K6" i="12" s="1"/>
  <c r="G6" i="11"/>
  <c r="E6" i="1"/>
  <c r="F6" i="19" s="1"/>
  <c r="H6" i="19" s="1"/>
  <c r="F6" i="1"/>
  <c r="D6" i="11"/>
  <c r="I82" i="12"/>
  <c r="I98" i="12"/>
  <c r="I18" i="12"/>
  <c r="I10" i="12"/>
  <c r="I118" i="12"/>
  <c r="I86" i="12"/>
  <c r="I54" i="12"/>
  <c r="I22" i="12"/>
  <c r="I102" i="12"/>
  <c r="I70" i="12"/>
  <c r="I38" i="12"/>
  <c r="I114" i="12"/>
  <c r="I26" i="12"/>
  <c r="I58" i="12"/>
  <c r="I90" i="12"/>
  <c r="I122" i="12"/>
  <c r="I14" i="12"/>
  <c r="I46" i="12"/>
  <c r="I78" i="12"/>
  <c r="I110" i="12"/>
  <c r="E8" i="1"/>
  <c r="I34" i="12"/>
  <c r="I66" i="12"/>
  <c r="I123" i="12"/>
  <c r="I7" i="12"/>
  <c r="I42" i="12"/>
  <c r="I74" i="12"/>
  <c r="I106" i="12"/>
  <c r="I9" i="12"/>
  <c r="I13" i="12"/>
  <c r="I17" i="12"/>
  <c r="I21" i="12"/>
  <c r="I25" i="12"/>
  <c r="I29" i="12"/>
  <c r="I33" i="12"/>
  <c r="I37" i="12"/>
  <c r="I41" i="12"/>
  <c r="I45" i="12"/>
  <c r="I49" i="12"/>
  <c r="I53" i="12"/>
  <c r="I57" i="12"/>
  <c r="I61" i="12"/>
  <c r="I65" i="12"/>
  <c r="I69" i="12"/>
  <c r="I73" i="12"/>
  <c r="I77" i="12"/>
  <c r="I81" i="12"/>
  <c r="I85" i="12"/>
  <c r="I89" i="12"/>
  <c r="I93" i="12"/>
  <c r="I97" i="12"/>
  <c r="I101" i="12"/>
  <c r="I105" i="12"/>
  <c r="I109" i="12"/>
  <c r="I113" i="12"/>
  <c r="I117" i="12"/>
  <c r="I121" i="12"/>
  <c r="I8" i="12"/>
  <c r="I12" i="12"/>
  <c r="I16" i="12"/>
  <c r="I20" i="12"/>
  <c r="I24" i="12"/>
  <c r="I28" i="12"/>
  <c r="I32" i="12"/>
  <c r="I36" i="12"/>
  <c r="I40" i="12"/>
  <c r="I44" i="12"/>
  <c r="I48" i="12"/>
  <c r="I52" i="12"/>
  <c r="I56" i="12"/>
  <c r="I60" i="12"/>
  <c r="I64" i="12"/>
  <c r="I68" i="12"/>
  <c r="I72" i="12"/>
  <c r="I76" i="12"/>
  <c r="I80" i="12"/>
  <c r="I84" i="12"/>
  <c r="I88" i="12"/>
  <c r="I92" i="12"/>
  <c r="I96" i="12"/>
  <c r="I100" i="12"/>
  <c r="I104" i="12"/>
  <c r="I108" i="12"/>
  <c r="I112" i="12"/>
  <c r="I116" i="12"/>
  <c r="I120" i="12"/>
  <c r="I124" i="12"/>
  <c r="I11" i="12"/>
  <c r="I15" i="12"/>
  <c r="I19" i="12"/>
  <c r="I23" i="12"/>
  <c r="I27" i="12"/>
  <c r="I31" i="12"/>
  <c r="I35" i="12"/>
  <c r="I39" i="12"/>
  <c r="I43" i="12"/>
  <c r="I47" i="12"/>
  <c r="I51" i="12"/>
  <c r="I55" i="12"/>
  <c r="I59" i="12"/>
  <c r="I63" i="12"/>
  <c r="I67" i="12"/>
  <c r="I71" i="12"/>
  <c r="I75" i="12"/>
  <c r="I79" i="12"/>
  <c r="I83" i="12"/>
  <c r="I87" i="12"/>
  <c r="I91" i="12"/>
  <c r="I95" i="12"/>
  <c r="I99" i="12"/>
  <c r="I103" i="12"/>
  <c r="I107" i="12"/>
  <c r="I111" i="12"/>
  <c r="I115" i="12"/>
  <c r="I119" i="12"/>
  <c r="E8" i="19" l="1"/>
  <c r="G200" i="19"/>
  <c r="G176" i="19"/>
  <c r="H200" i="19"/>
  <c r="G196" i="19"/>
  <c r="H208" i="19"/>
  <c r="H192" i="19"/>
  <c r="G192" i="19"/>
  <c r="G204" i="19"/>
  <c r="G184" i="19"/>
  <c r="H196" i="19"/>
  <c r="H176" i="19"/>
  <c r="H188" i="19"/>
  <c r="G188" i="19"/>
  <c r="H204" i="19"/>
  <c r="H184" i="19"/>
  <c r="H180" i="19"/>
  <c r="G180" i="19"/>
  <c r="G208" i="19"/>
  <c r="I8" i="19"/>
  <c r="J8" i="19"/>
  <c r="F8" i="19"/>
  <c r="L8" i="19"/>
  <c r="H112" i="19"/>
  <c r="H104" i="19"/>
  <c r="E13" i="19"/>
  <c r="H136" i="19"/>
  <c r="H144" i="19"/>
  <c r="H164" i="19"/>
  <c r="H148" i="19"/>
  <c r="H168" i="19"/>
  <c r="H156" i="19"/>
  <c r="H108" i="19"/>
  <c r="G156" i="19"/>
  <c r="G132" i="19"/>
  <c r="H124" i="19"/>
  <c r="G148" i="19"/>
  <c r="G64" i="19"/>
  <c r="H64" i="19"/>
  <c r="G116" i="19"/>
  <c r="H60" i="19"/>
  <c r="G164" i="19"/>
  <c r="H84" i="19"/>
  <c r="G56" i="19"/>
  <c r="H100" i="19"/>
  <c r="G32" i="19"/>
  <c r="H40" i="19"/>
  <c r="H76" i="19"/>
  <c r="G92" i="19"/>
  <c r="G120" i="19"/>
  <c r="G12" i="19"/>
  <c r="H6" i="12"/>
  <c r="P6" i="12" s="1"/>
  <c r="G6" i="1"/>
  <c r="H6" i="11"/>
  <c r="G68" i="19"/>
  <c r="G128" i="19"/>
  <c r="G160" i="19"/>
  <c r="G48" i="19"/>
  <c r="H12" i="19"/>
  <c r="H24" i="19"/>
  <c r="H32" i="19"/>
  <c r="H72" i="19"/>
  <c r="H96" i="19"/>
  <c r="H172" i="19"/>
  <c r="H68" i="19"/>
  <c r="G36" i="19"/>
  <c r="H44" i="19"/>
  <c r="G44" i="19"/>
  <c r="H140" i="19"/>
  <c r="G88" i="19"/>
  <c r="H16" i="19"/>
  <c r="H28" i="19"/>
  <c r="H20" i="19"/>
  <c r="H92" i="19"/>
  <c r="G24" i="19"/>
  <c r="H52" i="19"/>
  <c r="G84" i="19"/>
  <c r="G80" i="19"/>
  <c r="H48" i="19"/>
  <c r="G152" i="19"/>
  <c r="H56" i="19"/>
  <c r="G96" i="19"/>
  <c r="G112" i="19"/>
  <c r="H120" i="19"/>
  <c r="H128" i="19"/>
  <c r="G100" i="19"/>
  <c r="H36" i="19"/>
  <c r="G28" i="19"/>
  <c r="H116" i="19"/>
  <c r="G172" i="19"/>
  <c r="F13" i="19"/>
  <c r="B14" i="19"/>
  <c r="H152" i="19"/>
  <c r="H80" i="19"/>
  <c r="H160" i="19"/>
  <c r="G16" i="19"/>
  <c r="G60" i="19"/>
  <c r="G40" i="19"/>
  <c r="G76" i="19"/>
  <c r="G144" i="19"/>
  <c r="G20" i="19"/>
  <c r="G124" i="19"/>
  <c r="G104" i="19"/>
  <c r="G108" i="19"/>
  <c r="G168" i="19"/>
  <c r="H132" i="19"/>
  <c r="H88" i="19"/>
  <c r="G72" i="19"/>
  <c r="G136" i="19"/>
  <c r="G140" i="19"/>
  <c r="G52" i="19"/>
  <c r="K13" i="19" l="1"/>
  <c r="H13" i="19"/>
  <c r="E9" i="19"/>
  <c r="H8" i="19"/>
  <c r="G8" i="19"/>
  <c r="I13" i="19"/>
  <c r="G13" i="19"/>
  <c r="L11" i="19"/>
  <c r="L9" i="19"/>
  <c r="E10" i="19"/>
  <c r="F10" i="19"/>
  <c r="L10" i="19"/>
  <c r="F9" i="19"/>
  <c r="B15" i="19"/>
  <c r="B16" i="19" s="1"/>
  <c r="F14" i="19"/>
  <c r="E14" i="19"/>
  <c r="K14" i="19" s="1"/>
  <c r="L14" i="19"/>
  <c r="J13" i="19"/>
  <c r="K10" i="19" l="1"/>
  <c r="K9" i="19"/>
  <c r="B17" i="19"/>
  <c r="B20" i="19"/>
  <c r="I10" i="19"/>
  <c r="J9" i="19"/>
  <c r="I9" i="19"/>
  <c r="F11" i="19"/>
  <c r="E11" i="19"/>
  <c r="K12" i="19" s="1"/>
  <c r="H9" i="19"/>
  <c r="G9" i="19"/>
  <c r="H10" i="19"/>
  <c r="G10" i="19"/>
  <c r="J10" i="19"/>
  <c r="H14" i="19"/>
  <c r="G14" i="19"/>
  <c r="I14" i="19"/>
  <c r="J14" i="19"/>
  <c r="L15" i="19"/>
  <c r="E15" i="19"/>
  <c r="K16" i="19" s="1"/>
  <c r="F15" i="19"/>
  <c r="K15" i="19" l="1"/>
  <c r="K11" i="19"/>
  <c r="F17" i="19"/>
  <c r="E17" i="19"/>
  <c r="B21" i="19"/>
  <c r="B24" i="19"/>
  <c r="L17" i="19"/>
  <c r="B18" i="19"/>
  <c r="J11" i="19"/>
  <c r="I11" i="19"/>
  <c r="H11" i="19"/>
  <c r="G11" i="19"/>
  <c r="H15" i="19"/>
  <c r="G15" i="19"/>
  <c r="I15" i="19"/>
  <c r="J15" i="19"/>
  <c r="K17" i="19" l="1"/>
  <c r="L18" i="19"/>
  <c r="F18" i="19"/>
  <c r="B22" i="19"/>
  <c r="E21" i="19"/>
  <c r="L21" i="19"/>
  <c r="F21" i="19"/>
  <c r="I17" i="19"/>
  <c r="G17" i="19"/>
  <c r="J17" i="19"/>
  <c r="H17" i="19"/>
  <c r="E18" i="19"/>
  <c r="B19" i="19"/>
  <c r="L19" i="19" s="1"/>
  <c r="B25" i="19"/>
  <c r="B28" i="19"/>
  <c r="K21" i="19" l="1"/>
  <c r="K18" i="19"/>
  <c r="F19" i="19"/>
  <c r="I18" i="19"/>
  <c r="E25" i="19"/>
  <c r="F25" i="19"/>
  <c r="J18" i="19"/>
  <c r="B23" i="19"/>
  <c r="L23" i="19" s="1"/>
  <c r="F22" i="19"/>
  <c r="L22" i="19"/>
  <c r="E22" i="19"/>
  <c r="E19" i="19"/>
  <c r="K20" i="19" s="1"/>
  <c r="G21" i="19"/>
  <c r="I21" i="19"/>
  <c r="J21" i="19"/>
  <c r="H21" i="19"/>
  <c r="B29" i="19"/>
  <c r="B32" i="19"/>
  <c r="L25" i="19"/>
  <c r="B26" i="19"/>
  <c r="G18" i="19"/>
  <c r="H18" i="19"/>
  <c r="K25" i="19" l="1"/>
  <c r="K19" i="19"/>
  <c r="K22" i="19"/>
  <c r="F23" i="19"/>
  <c r="E23" i="19"/>
  <c r="K24" i="19" s="1"/>
  <c r="G22" i="19"/>
  <c r="J22" i="19"/>
  <c r="I22" i="19"/>
  <c r="H22" i="19"/>
  <c r="B27" i="19"/>
  <c r="L27" i="19" s="1"/>
  <c r="F26" i="19"/>
  <c r="L26" i="19"/>
  <c r="E26" i="19"/>
  <c r="B30" i="19"/>
  <c r="E29" i="19"/>
  <c r="L29" i="19"/>
  <c r="F29" i="19"/>
  <c r="I19" i="19"/>
  <c r="H19" i="19"/>
  <c r="G19" i="19"/>
  <c r="J19" i="19"/>
  <c r="H25" i="19"/>
  <c r="G25" i="19"/>
  <c r="I25" i="19"/>
  <c r="J25" i="19"/>
  <c r="B33" i="19"/>
  <c r="B36" i="19"/>
  <c r="K29" i="19" l="1"/>
  <c r="K23" i="19"/>
  <c r="K26" i="19"/>
  <c r="G23" i="19"/>
  <c r="E27" i="19"/>
  <c r="K28" i="19" s="1"/>
  <c r="J23" i="19"/>
  <c r="H23" i="19"/>
  <c r="I23" i="19"/>
  <c r="G29" i="19"/>
  <c r="I29" i="19"/>
  <c r="J29" i="19"/>
  <c r="H29" i="19"/>
  <c r="B34" i="19"/>
  <c r="E33" i="19"/>
  <c r="F33" i="19"/>
  <c r="L33" i="19"/>
  <c r="B31" i="19"/>
  <c r="L31" i="19" s="1"/>
  <c r="L30" i="19"/>
  <c r="F30" i="19"/>
  <c r="E30" i="19"/>
  <c r="J26" i="19"/>
  <c r="I26" i="19"/>
  <c r="G26" i="19"/>
  <c r="H26" i="19"/>
  <c r="F27" i="19"/>
  <c r="B37" i="19"/>
  <c r="B40" i="19"/>
  <c r="K33" i="19" l="1"/>
  <c r="K30" i="19"/>
  <c r="K27" i="19"/>
  <c r="H27" i="19"/>
  <c r="G27" i="19"/>
  <c r="I27" i="19"/>
  <c r="J27" i="19"/>
  <c r="B35" i="19"/>
  <c r="L35" i="19" s="1"/>
  <c r="F34" i="19"/>
  <c r="L34" i="19"/>
  <c r="E34" i="19"/>
  <c r="K34" i="19" s="1"/>
  <c r="E31" i="19"/>
  <c r="K32" i="19" s="1"/>
  <c r="H30" i="19"/>
  <c r="G30" i="19"/>
  <c r="I30" i="19"/>
  <c r="J30" i="19"/>
  <c r="B38" i="19"/>
  <c r="F37" i="19"/>
  <c r="E37" i="19"/>
  <c r="L37" i="19"/>
  <c r="F31" i="19"/>
  <c r="I33" i="19"/>
  <c r="H33" i="19"/>
  <c r="G33" i="19"/>
  <c r="J33" i="19"/>
  <c r="B41" i="19"/>
  <c r="B44" i="19"/>
  <c r="K37" i="19" l="1"/>
  <c r="K31" i="19"/>
  <c r="E35" i="19"/>
  <c r="K36" i="19" s="1"/>
  <c r="F35" i="19"/>
  <c r="G37" i="19"/>
  <c r="J37" i="19"/>
  <c r="H37" i="19"/>
  <c r="I37" i="19"/>
  <c r="H31" i="19"/>
  <c r="G31" i="19"/>
  <c r="J31" i="19"/>
  <c r="I31" i="19"/>
  <c r="G34" i="19"/>
  <c r="I34" i="19"/>
  <c r="J34" i="19"/>
  <c r="H34" i="19"/>
  <c r="B39" i="19"/>
  <c r="L39" i="19" s="1"/>
  <c r="E38" i="19"/>
  <c r="F38" i="19"/>
  <c r="L38" i="19"/>
  <c r="B42" i="19"/>
  <c r="F41" i="19"/>
  <c r="E41" i="19"/>
  <c r="L41" i="19"/>
  <c r="B45" i="19"/>
  <c r="B48" i="19"/>
  <c r="K35" i="19" l="1"/>
  <c r="K41" i="19"/>
  <c r="K38" i="19"/>
  <c r="H35" i="19"/>
  <c r="G35" i="19"/>
  <c r="I35" i="19"/>
  <c r="J35" i="19"/>
  <c r="H38" i="19"/>
  <c r="I38" i="19"/>
  <c r="G38" i="19"/>
  <c r="J38" i="19"/>
  <c r="F39" i="19"/>
  <c r="B43" i="19"/>
  <c r="L43" i="19" s="1"/>
  <c r="F42" i="19"/>
  <c r="E42" i="19"/>
  <c r="L42" i="19"/>
  <c r="B46" i="19"/>
  <c r="L45" i="19"/>
  <c r="E45" i="19"/>
  <c r="F45" i="19"/>
  <c r="E39" i="19"/>
  <c r="K40" i="19" s="1"/>
  <c r="H41" i="19"/>
  <c r="I41" i="19"/>
  <c r="G41" i="19"/>
  <c r="J41" i="19"/>
  <c r="B49" i="19"/>
  <c r="B52" i="19"/>
  <c r="K45" i="19" l="1"/>
  <c r="K42" i="19"/>
  <c r="K39" i="19"/>
  <c r="F43" i="19"/>
  <c r="E43" i="19"/>
  <c r="K44" i="19" s="1"/>
  <c r="B50" i="19"/>
  <c r="F49" i="19"/>
  <c r="E49" i="19"/>
  <c r="L49" i="19"/>
  <c r="I39" i="19"/>
  <c r="H39" i="19"/>
  <c r="G39" i="19"/>
  <c r="J39" i="19"/>
  <c r="I45" i="19"/>
  <c r="H45" i="19"/>
  <c r="G45" i="19"/>
  <c r="J45" i="19"/>
  <c r="B47" i="19"/>
  <c r="L47" i="19" s="1"/>
  <c r="F46" i="19"/>
  <c r="E46" i="19"/>
  <c r="L46" i="19"/>
  <c r="I42" i="19"/>
  <c r="G42" i="19"/>
  <c r="J42" i="19"/>
  <c r="H42" i="19"/>
  <c r="B53" i="19"/>
  <c r="B56" i="19"/>
  <c r="K49" i="19" l="1"/>
  <c r="K43" i="19"/>
  <c r="K46" i="19"/>
  <c r="H43" i="19"/>
  <c r="G43" i="19"/>
  <c r="J43" i="19"/>
  <c r="I43" i="19"/>
  <c r="H46" i="19"/>
  <c r="I46" i="19"/>
  <c r="G46" i="19"/>
  <c r="J46" i="19"/>
  <c r="B54" i="19"/>
  <c r="L53" i="19"/>
  <c r="F53" i="19"/>
  <c r="E53" i="19"/>
  <c r="J49" i="19"/>
  <c r="I49" i="19"/>
  <c r="H49" i="19"/>
  <c r="G49" i="19"/>
  <c r="E47" i="19"/>
  <c r="K48" i="19" s="1"/>
  <c r="F47" i="19"/>
  <c r="B51" i="19"/>
  <c r="L51" i="19" s="1"/>
  <c r="F50" i="19"/>
  <c r="L50" i="19"/>
  <c r="E50" i="19"/>
  <c r="K50" i="19" s="1"/>
  <c r="B57" i="19"/>
  <c r="B60" i="19"/>
  <c r="K53" i="19" l="1"/>
  <c r="K47" i="19"/>
  <c r="I47" i="19"/>
  <c r="G47" i="19"/>
  <c r="J47" i="19"/>
  <c r="H47" i="19"/>
  <c r="I53" i="19"/>
  <c r="H53" i="19"/>
  <c r="G53" i="19"/>
  <c r="J53" i="19"/>
  <c r="B58" i="19"/>
  <c r="F57" i="19"/>
  <c r="L57" i="19"/>
  <c r="E57" i="19"/>
  <c r="H50" i="19"/>
  <c r="J50" i="19"/>
  <c r="G50" i="19"/>
  <c r="I50" i="19"/>
  <c r="F51" i="19"/>
  <c r="B55" i="19"/>
  <c r="L55" i="19" s="1"/>
  <c r="L54" i="19"/>
  <c r="E54" i="19"/>
  <c r="F54" i="19"/>
  <c r="E51" i="19"/>
  <c r="K52" i="19" s="1"/>
  <c r="B61" i="19"/>
  <c r="B64" i="19"/>
  <c r="K57" i="19" l="1"/>
  <c r="K51" i="19"/>
  <c r="K54" i="19"/>
  <c r="F55" i="19"/>
  <c r="J57" i="19"/>
  <c r="I57" i="19"/>
  <c r="G57" i="19"/>
  <c r="H57" i="19"/>
  <c r="E55" i="19"/>
  <c r="K56" i="19" s="1"/>
  <c r="B59" i="19"/>
  <c r="L59" i="19" s="1"/>
  <c r="F58" i="19"/>
  <c r="L58" i="19"/>
  <c r="E58" i="19"/>
  <c r="K58" i="19" s="1"/>
  <c r="B62" i="19"/>
  <c r="B63" i="19" s="1"/>
  <c r="L63" i="19" s="1"/>
  <c r="E61" i="19"/>
  <c r="F61" i="19"/>
  <c r="L61" i="19"/>
  <c r="G51" i="19"/>
  <c r="I51" i="19"/>
  <c r="J51" i="19"/>
  <c r="H51" i="19"/>
  <c r="J54" i="19"/>
  <c r="G54" i="19"/>
  <c r="H54" i="19"/>
  <c r="I54" i="19"/>
  <c r="B65" i="19"/>
  <c r="B68" i="19"/>
  <c r="K61" i="19" l="1"/>
  <c r="K55" i="19"/>
  <c r="F62" i="19"/>
  <c r="G55" i="19"/>
  <c r="H55" i="19"/>
  <c r="I55" i="19"/>
  <c r="J55" i="19"/>
  <c r="F63" i="19"/>
  <c r="J61" i="19"/>
  <c r="G61" i="19"/>
  <c r="E63" i="19"/>
  <c r="K64" i="19" s="1"/>
  <c r="I61" i="19"/>
  <c r="H61" i="19"/>
  <c r="L62" i="19"/>
  <c r="E62" i="19"/>
  <c r="G58" i="19"/>
  <c r="H58" i="19"/>
  <c r="J58" i="19"/>
  <c r="I58" i="19"/>
  <c r="F59" i="19"/>
  <c r="B66" i="19"/>
  <c r="L66" i="19" s="1"/>
  <c r="F65" i="19"/>
  <c r="L65" i="19"/>
  <c r="E65" i="19"/>
  <c r="E59" i="19"/>
  <c r="K60" i="19" s="1"/>
  <c r="B69" i="19"/>
  <c r="B72" i="19"/>
  <c r="K63" i="19" l="1"/>
  <c r="K65" i="19"/>
  <c r="K59" i="19"/>
  <c r="K62" i="19"/>
  <c r="B67" i="19"/>
  <c r="L67" i="19" s="1"/>
  <c r="G65" i="19"/>
  <c r="J65" i="19"/>
  <c r="I65" i="19"/>
  <c r="H65" i="19"/>
  <c r="I62" i="19"/>
  <c r="J62" i="19"/>
  <c r="H62" i="19"/>
  <c r="G62" i="19"/>
  <c r="E66" i="19"/>
  <c r="F66" i="19"/>
  <c r="B70" i="19"/>
  <c r="B71" i="19" s="1"/>
  <c r="L71" i="19" s="1"/>
  <c r="E69" i="19"/>
  <c r="L69" i="19"/>
  <c r="F69" i="19"/>
  <c r="H63" i="19"/>
  <c r="G63" i="19"/>
  <c r="I63" i="19"/>
  <c r="J63" i="19"/>
  <c r="H59" i="19"/>
  <c r="J59" i="19"/>
  <c r="G59" i="19"/>
  <c r="I59" i="19"/>
  <c r="B73" i="19"/>
  <c r="B76" i="19"/>
  <c r="K69" i="19" l="1"/>
  <c r="K66" i="19"/>
  <c r="L70" i="19"/>
  <c r="F67" i="19"/>
  <c r="E67" i="19"/>
  <c r="K68" i="19" s="1"/>
  <c r="J69" i="19"/>
  <c r="F71" i="19"/>
  <c r="E71" i="19"/>
  <c r="K72" i="19" s="1"/>
  <c r="H69" i="19"/>
  <c r="G69" i="19"/>
  <c r="I69" i="19"/>
  <c r="F70" i="19"/>
  <c r="E70" i="19"/>
  <c r="B74" i="19"/>
  <c r="L73" i="19"/>
  <c r="F73" i="19"/>
  <c r="E73" i="19"/>
  <c r="I66" i="19"/>
  <c r="H66" i="19"/>
  <c r="J66" i="19"/>
  <c r="G66" i="19"/>
  <c r="B77" i="19"/>
  <c r="B80" i="19"/>
  <c r="K73" i="19" l="1"/>
  <c r="K71" i="19"/>
  <c r="K67" i="19"/>
  <c r="K70" i="19"/>
  <c r="I67" i="19"/>
  <c r="J67" i="19"/>
  <c r="H67" i="19"/>
  <c r="G67" i="19"/>
  <c r="H70" i="19"/>
  <c r="J70" i="19"/>
  <c r="I70" i="19"/>
  <c r="G70" i="19"/>
  <c r="L77" i="19"/>
  <c r="E77" i="19"/>
  <c r="I73" i="19"/>
  <c r="H73" i="19"/>
  <c r="J73" i="19"/>
  <c r="G73" i="19"/>
  <c r="J71" i="19"/>
  <c r="I71" i="19"/>
  <c r="G71" i="19"/>
  <c r="H71" i="19"/>
  <c r="B75" i="19"/>
  <c r="L75" i="19" s="1"/>
  <c r="E74" i="19"/>
  <c r="F74" i="19"/>
  <c r="L74" i="19"/>
  <c r="B81" i="19"/>
  <c r="B84" i="19"/>
  <c r="F77" i="19"/>
  <c r="B78" i="19"/>
  <c r="K77" i="19" l="1"/>
  <c r="K74" i="19"/>
  <c r="F75" i="19"/>
  <c r="B82" i="19"/>
  <c r="L81" i="19"/>
  <c r="E81" i="19"/>
  <c r="F81" i="19"/>
  <c r="I77" i="19"/>
  <c r="H77" i="19"/>
  <c r="J77" i="19"/>
  <c r="G77" i="19"/>
  <c r="E75" i="19"/>
  <c r="K76" i="19" s="1"/>
  <c r="J74" i="19"/>
  <c r="H74" i="19"/>
  <c r="I74" i="19"/>
  <c r="G74" i="19"/>
  <c r="L78" i="19"/>
  <c r="F78" i="19"/>
  <c r="E78" i="19"/>
  <c r="B79" i="19"/>
  <c r="B85" i="19"/>
  <c r="B88" i="19"/>
  <c r="K81" i="19" l="1"/>
  <c r="K75" i="19"/>
  <c r="K78" i="19"/>
  <c r="J78" i="19"/>
  <c r="B86" i="19"/>
  <c r="E85" i="19"/>
  <c r="L85" i="19"/>
  <c r="F85" i="19"/>
  <c r="F79" i="19"/>
  <c r="L79" i="19"/>
  <c r="G75" i="19"/>
  <c r="I75" i="19"/>
  <c r="H75" i="19"/>
  <c r="J75" i="19"/>
  <c r="G81" i="19"/>
  <c r="J81" i="19"/>
  <c r="H81" i="19"/>
  <c r="I81" i="19"/>
  <c r="I78" i="19"/>
  <c r="E79" i="19"/>
  <c r="K80" i="19" s="1"/>
  <c r="B83" i="19"/>
  <c r="L83" i="19" s="1"/>
  <c r="E82" i="19"/>
  <c r="F82" i="19"/>
  <c r="L82" i="19"/>
  <c r="B89" i="19"/>
  <c r="B92" i="19"/>
  <c r="G78" i="19"/>
  <c r="H78" i="19"/>
  <c r="K85" i="19" l="1"/>
  <c r="K82" i="19"/>
  <c r="K79" i="19"/>
  <c r="E83" i="19"/>
  <c r="K84" i="19" s="1"/>
  <c r="F83" i="19"/>
  <c r="I85" i="19"/>
  <c r="H79" i="19"/>
  <c r="J79" i="19"/>
  <c r="G79" i="19"/>
  <c r="I79" i="19"/>
  <c r="G85" i="19"/>
  <c r="H85" i="19"/>
  <c r="J85" i="19"/>
  <c r="H82" i="19"/>
  <c r="J82" i="19"/>
  <c r="I82" i="19"/>
  <c r="G82" i="19"/>
  <c r="E89" i="19"/>
  <c r="F89" i="19"/>
  <c r="B87" i="19"/>
  <c r="L87" i="19" s="1"/>
  <c r="F86" i="19"/>
  <c r="E86" i="19"/>
  <c r="L86" i="19"/>
  <c r="B93" i="19"/>
  <c r="B96" i="19"/>
  <c r="L89" i="19"/>
  <c r="B90" i="19"/>
  <c r="K89" i="19" l="1"/>
  <c r="K86" i="19"/>
  <c r="K83" i="19"/>
  <c r="G83" i="19"/>
  <c r="H83" i="19"/>
  <c r="I83" i="19"/>
  <c r="J83" i="19"/>
  <c r="I86" i="19"/>
  <c r="F87" i="19"/>
  <c r="B91" i="19"/>
  <c r="L91" i="19" s="1"/>
  <c r="F90" i="19"/>
  <c r="E90" i="19"/>
  <c r="L90" i="19"/>
  <c r="E87" i="19"/>
  <c r="K88" i="19" s="1"/>
  <c r="G86" i="19"/>
  <c r="H86" i="19"/>
  <c r="J86" i="19"/>
  <c r="E93" i="19"/>
  <c r="F93" i="19"/>
  <c r="G89" i="19"/>
  <c r="H89" i="19"/>
  <c r="I89" i="19"/>
  <c r="J89" i="19"/>
  <c r="B97" i="19"/>
  <c r="B100" i="19"/>
  <c r="L93" i="19"/>
  <c r="B94" i="19"/>
  <c r="K93" i="19" l="1"/>
  <c r="K90" i="19"/>
  <c r="K87" i="19"/>
  <c r="F91" i="19"/>
  <c r="E91" i="19"/>
  <c r="K92" i="19" s="1"/>
  <c r="B95" i="19"/>
  <c r="L95" i="19" s="1"/>
  <c r="E94" i="19"/>
  <c r="L94" i="19"/>
  <c r="F94" i="19"/>
  <c r="J87" i="19"/>
  <c r="H87" i="19"/>
  <c r="G87" i="19"/>
  <c r="I87" i="19"/>
  <c r="B98" i="19"/>
  <c r="L97" i="19"/>
  <c r="E97" i="19"/>
  <c r="F97" i="19"/>
  <c r="J90" i="19"/>
  <c r="G90" i="19"/>
  <c r="I90" i="19"/>
  <c r="H90" i="19"/>
  <c r="I93" i="19"/>
  <c r="H93" i="19"/>
  <c r="J93" i="19"/>
  <c r="G93" i="19"/>
  <c r="B101" i="19"/>
  <c r="B104" i="19"/>
  <c r="K97" i="19" l="1"/>
  <c r="K91" i="19"/>
  <c r="K94" i="19"/>
  <c r="H91" i="19"/>
  <c r="F95" i="19"/>
  <c r="E95" i="19"/>
  <c r="K96" i="19" s="1"/>
  <c r="I91" i="19"/>
  <c r="G91" i="19"/>
  <c r="J91" i="19"/>
  <c r="B102" i="19"/>
  <c r="F101" i="19"/>
  <c r="E101" i="19"/>
  <c r="L101" i="19"/>
  <c r="J97" i="19"/>
  <c r="H97" i="19"/>
  <c r="G97" i="19"/>
  <c r="I97" i="19"/>
  <c r="B99" i="19"/>
  <c r="L99" i="19" s="1"/>
  <c r="L98" i="19"/>
  <c r="F98" i="19"/>
  <c r="E98" i="19"/>
  <c r="H94" i="19"/>
  <c r="J94" i="19"/>
  <c r="G94" i="19"/>
  <c r="I94" i="19"/>
  <c r="B105" i="19"/>
  <c r="B108" i="19"/>
  <c r="K101" i="19" l="1"/>
  <c r="K98" i="19"/>
  <c r="K95" i="19"/>
  <c r="J95" i="19"/>
  <c r="H95" i="19"/>
  <c r="G95" i="19"/>
  <c r="I95" i="19"/>
  <c r="J101" i="19"/>
  <c r="I101" i="19"/>
  <c r="G101" i="19"/>
  <c r="H101" i="19"/>
  <c r="G98" i="19"/>
  <c r="I98" i="19"/>
  <c r="H98" i="19"/>
  <c r="J98" i="19"/>
  <c r="E99" i="19"/>
  <c r="K100" i="19" s="1"/>
  <c r="B106" i="19"/>
  <c r="L105" i="19"/>
  <c r="F105" i="19"/>
  <c r="E105" i="19"/>
  <c r="F99" i="19"/>
  <c r="B103" i="19"/>
  <c r="L103" i="19" s="1"/>
  <c r="L102" i="19"/>
  <c r="F102" i="19"/>
  <c r="E102" i="19"/>
  <c r="B109" i="19"/>
  <c r="B112" i="19"/>
  <c r="K105" i="19" l="1"/>
  <c r="K102" i="19"/>
  <c r="K99" i="19"/>
  <c r="G99" i="19"/>
  <c r="J99" i="19"/>
  <c r="H99" i="19"/>
  <c r="I99" i="19"/>
  <c r="E103" i="19"/>
  <c r="K104" i="19" s="1"/>
  <c r="G105" i="19"/>
  <c r="I105" i="19"/>
  <c r="J105" i="19"/>
  <c r="H105" i="19"/>
  <c r="I102" i="19"/>
  <c r="H102" i="19"/>
  <c r="G102" i="19"/>
  <c r="J102" i="19"/>
  <c r="B107" i="19"/>
  <c r="L107" i="19" s="1"/>
  <c r="F106" i="19"/>
  <c r="L106" i="19"/>
  <c r="E106" i="19"/>
  <c r="F103" i="19"/>
  <c r="B110" i="19"/>
  <c r="L109" i="19"/>
  <c r="E109" i="19"/>
  <c r="F109" i="19"/>
  <c r="B113" i="19"/>
  <c r="B116" i="19"/>
  <c r="K109" i="19" l="1"/>
  <c r="K103" i="19"/>
  <c r="K106" i="19"/>
  <c r="G103" i="19"/>
  <c r="H103" i="19"/>
  <c r="J103" i="19"/>
  <c r="I103" i="19"/>
  <c r="F107" i="19"/>
  <c r="J106" i="19"/>
  <c r="B111" i="19"/>
  <c r="L111" i="19" s="1"/>
  <c r="L110" i="19"/>
  <c r="F110" i="19"/>
  <c r="E110" i="19"/>
  <c r="H106" i="19"/>
  <c r="I106" i="19"/>
  <c r="G106" i="19"/>
  <c r="F113" i="19"/>
  <c r="L113" i="19"/>
  <c r="E107" i="19"/>
  <c r="K108" i="19" s="1"/>
  <c r="G109" i="19"/>
  <c r="J109" i="19"/>
  <c r="H109" i="19"/>
  <c r="I109" i="19"/>
  <c r="B117" i="19"/>
  <c r="B120" i="19"/>
  <c r="E113" i="19"/>
  <c r="B114" i="19"/>
  <c r="K113" i="19" l="1"/>
  <c r="K107" i="19"/>
  <c r="K110" i="19"/>
  <c r="E111" i="19"/>
  <c r="K112" i="19" s="1"/>
  <c r="F111" i="19"/>
  <c r="B118" i="19"/>
  <c r="F117" i="19"/>
  <c r="L117" i="19"/>
  <c r="E117" i="19"/>
  <c r="F114" i="19"/>
  <c r="L114" i="19"/>
  <c r="I113" i="19"/>
  <c r="J113" i="19"/>
  <c r="I110" i="19"/>
  <c r="G110" i="19"/>
  <c r="H110" i="19"/>
  <c r="J110" i="19"/>
  <c r="I107" i="19"/>
  <c r="G107" i="19"/>
  <c r="H107" i="19"/>
  <c r="J107" i="19"/>
  <c r="E114" i="19"/>
  <c r="B115" i="19"/>
  <c r="L115" i="19" s="1"/>
  <c r="H113" i="19"/>
  <c r="G113" i="19"/>
  <c r="B121" i="19"/>
  <c r="B124" i="19"/>
  <c r="K117" i="19" l="1"/>
  <c r="K111" i="19"/>
  <c r="K114" i="19"/>
  <c r="G111" i="19"/>
  <c r="H111" i="19"/>
  <c r="J111" i="19"/>
  <c r="I111" i="19"/>
  <c r="E115" i="19"/>
  <c r="K116" i="19" s="1"/>
  <c r="I114" i="19"/>
  <c r="F121" i="19"/>
  <c r="L121" i="19"/>
  <c r="F115" i="19"/>
  <c r="J114" i="19"/>
  <c r="J117" i="19"/>
  <c r="I117" i="19"/>
  <c r="H117" i="19"/>
  <c r="G117" i="19"/>
  <c r="B119" i="19"/>
  <c r="L119" i="19" s="1"/>
  <c r="L118" i="19"/>
  <c r="F118" i="19"/>
  <c r="E118" i="19"/>
  <c r="E121" i="19"/>
  <c r="B122" i="19"/>
  <c r="B125" i="19"/>
  <c r="B128" i="19"/>
  <c r="H114" i="19"/>
  <c r="G114" i="19"/>
  <c r="K121" i="19" l="1"/>
  <c r="K118" i="19"/>
  <c r="K115" i="19"/>
  <c r="H115" i="19"/>
  <c r="G115" i="19"/>
  <c r="J115" i="19"/>
  <c r="I115" i="19"/>
  <c r="J118" i="19"/>
  <c r="E119" i="19"/>
  <c r="K120" i="19" s="1"/>
  <c r="F122" i="19"/>
  <c r="E122" i="19"/>
  <c r="K122" i="19" s="1"/>
  <c r="J121" i="19"/>
  <c r="I121" i="19"/>
  <c r="F119" i="19"/>
  <c r="H118" i="19"/>
  <c r="I118" i="19"/>
  <c r="G118" i="19"/>
  <c r="B126" i="19"/>
  <c r="F125" i="19"/>
  <c r="L125" i="19"/>
  <c r="E125" i="19"/>
  <c r="B129" i="19"/>
  <c r="B132" i="19"/>
  <c r="L122" i="19"/>
  <c r="B123" i="19"/>
  <c r="L123" i="19" s="1"/>
  <c r="G121" i="19"/>
  <c r="H121" i="19"/>
  <c r="K125" i="19" l="1"/>
  <c r="K119" i="19"/>
  <c r="F123" i="19"/>
  <c r="B130" i="19"/>
  <c r="L129" i="19"/>
  <c r="F129" i="19"/>
  <c r="E129" i="19"/>
  <c r="G125" i="19"/>
  <c r="J125" i="19"/>
  <c r="I125" i="19"/>
  <c r="H125" i="19"/>
  <c r="G122" i="19"/>
  <c r="H122" i="19"/>
  <c r="J122" i="19"/>
  <c r="I122" i="19"/>
  <c r="F126" i="19"/>
  <c r="E126" i="19"/>
  <c r="B127" i="19"/>
  <c r="L127" i="19" s="1"/>
  <c r="E123" i="19"/>
  <c r="K124" i="19" s="1"/>
  <c r="L126" i="19"/>
  <c r="H119" i="19"/>
  <c r="G119" i="19"/>
  <c r="I119" i="19"/>
  <c r="J119" i="19"/>
  <c r="B133" i="19"/>
  <c r="B136" i="19"/>
  <c r="K129" i="19" l="1"/>
  <c r="K123" i="19"/>
  <c r="K126" i="19"/>
  <c r="H123" i="19"/>
  <c r="E127" i="19"/>
  <c r="K128" i="19" s="1"/>
  <c r="F127" i="19"/>
  <c r="I126" i="19"/>
  <c r="H126" i="19"/>
  <c r="G126" i="19"/>
  <c r="J126" i="19"/>
  <c r="B134" i="19"/>
  <c r="E133" i="19"/>
  <c r="F133" i="19"/>
  <c r="L133" i="19"/>
  <c r="H129" i="19"/>
  <c r="J129" i="19"/>
  <c r="G129" i="19"/>
  <c r="I129" i="19"/>
  <c r="I123" i="19"/>
  <c r="J123" i="19"/>
  <c r="G123" i="19"/>
  <c r="B131" i="19"/>
  <c r="L131" i="19" s="1"/>
  <c r="F130" i="19"/>
  <c r="E130" i="19"/>
  <c r="L130" i="19"/>
  <c r="B137" i="19"/>
  <c r="B140" i="19"/>
  <c r="K127" i="19" l="1"/>
  <c r="K133" i="19"/>
  <c r="K130" i="19"/>
  <c r="H127" i="19"/>
  <c r="J127" i="19"/>
  <c r="G127" i="19"/>
  <c r="I127" i="19"/>
  <c r="E131" i="19"/>
  <c r="K132" i="19" s="1"/>
  <c r="F131" i="19"/>
  <c r="B138" i="19"/>
  <c r="L137" i="19"/>
  <c r="F137" i="19"/>
  <c r="E137" i="19"/>
  <c r="I130" i="19"/>
  <c r="G130" i="19"/>
  <c r="H130" i="19"/>
  <c r="J130" i="19"/>
  <c r="J133" i="19"/>
  <c r="H133" i="19"/>
  <c r="G133" i="19"/>
  <c r="I133" i="19"/>
  <c r="B135" i="19"/>
  <c r="L135" i="19" s="1"/>
  <c r="F134" i="19"/>
  <c r="E134" i="19"/>
  <c r="K134" i="19" s="1"/>
  <c r="L134" i="19"/>
  <c r="B141" i="19"/>
  <c r="B144" i="19"/>
  <c r="K137" i="19" l="1"/>
  <c r="K131" i="19"/>
  <c r="E135" i="19"/>
  <c r="K136" i="19" s="1"/>
  <c r="F135" i="19"/>
  <c r="E141" i="19"/>
  <c r="F141" i="19"/>
  <c r="I137" i="19"/>
  <c r="J137" i="19"/>
  <c r="G137" i="19"/>
  <c r="H137" i="19"/>
  <c r="I134" i="19"/>
  <c r="J134" i="19"/>
  <c r="H134" i="19"/>
  <c r="G134" i="19"/>
  <c r="B139" i="19"/>
  <c r="L139" i="19" s="1"/>
  <c r="F138" i="19"/>
  <c r="L138" i="19"/>
  <c r="E138" i="19"/>
  <c r="J131" i="19"/>
  <c r="G131" i="19"/>
  <c r="H131" i="19"/>
  <c r="I131" i="19"/>
  <c r="B145" i="19"/>
  <c r="B148" i="19"/>
  <c r="L141" i="19"/>
  <c r="B142" i="19"/>
  <c r="K135" i="19" l="1"/>
  <c r="K141" i="19"/>
  <c r="K138" i="19"/>
  <c r="G135" i="19"/>
  <c r="I135" i="19"/>
  <c r="H135" i="19"/>
  <c r="J135" i="19"/>
  <c r="J141" i="19"/>
  <c r="G141" i="19"/>
  <c r="I141" i="19"/>
  <c r="H141" i="19"/>
  <c r="B143" i="19"/>
  <c r="L143" i="19" s="1"/>
  <c r="F142" i="19"/>
  <c r="E142" i="19"/>
  <c r="L142" i="19"/>
  <c r="H138" i="19"/>
  <c r="J138" i="19"/>
  <c r="G138" i="19"/>
  <c r="I138" i="19"/>
  <c r="F139" i="19"/>
  <c r="B146" i="19"/>
  <c r="L145" i="19"/>
  <c r="E145" i="19"/>
  <c r="F145" i="19"/>
  <c r="E139" i="19"/>
  <c r="K140" i="19" s="1"/>
  <c r="B149" i="19"/>
  <c r="B152" i="19"/>
  <c r="K145" i="19" l="1"/>
  <c r="K142" i="19"/>
  <c r="K139" i="19"/>
  <c r="E143" i="19"/>
  <c r="K144" i="19" s="1"/>
  <c r="F143" i="19"/>
  <c r="J139" i="19"/>
  <c r="G139" i="19"/>
  <c r="H139" i="19"/>
  <c r="I139" i="19"/>
  <c r="I145" i="19"/>
  <c r="J145" i="19"/>
  <c r="H145" i="19"/>
  <c r="G145" i="19"/>
  <c r="B147" i="19"/>
  <c r="L147" i="19" s="1"/>
  <c r="F146" i="19"/>
  <c r="L146" i="19"/>
  <c r="E146" i="19"/>
  <c r="H142" i="19"/>
  <c r="G142" i="19"/>
  <c r="I142" i="19"/>
  <c r="J142" i="19"/>
  <c r="E149" i="19"/>
  <c r="L149" i="19"/>
  <c r="B153" i="19"/>
  <c r="B156" i="19"/>
  <c r="F149" i="19"/>
  <c r="B150" i="19"/>
  <c r="K149" i="19" l="1"/>
  <c r="K143" i="19"/>
  <c r="K146" i="19"/>
  <c r="J143" i="19"/>
  <c r="I143" i="19"/>
  <c r="G143" i="19"/>
  <c r="H143" i="19"/>
  <c r="E147" i="19"/>
  <c r="K148" i="19" s="1"/>
  <c r="F150" i="19"/>
  <c r="L150" i="19"/>
  <c r="H149" i="19"/>
  <c r="I149" i="19"/>
  <c r="G149" i="19"/>
  <c r="J149" i="19"/>
  <c r="F147" i="19"/>
  <c r="B154" i="19"/>
  <c r="F153" i="19"/>
  <c r="E153" i="19"/>
  <c r="L153" i="19"/>
  <c r="H146" i="19"/>
  <c r="G146" i="19"/>
  <c r="I146" i="19"/>
  <c r="J146" i="19"/>
  <c r="E150" i="19"/>
  <c r="B151" i="19"/>
  <c r="L151" i="19" s="1"/>
  <c r="B157" i="19"/>
  <c r="B160" i="19"/>
  <c r="K147" i="19" l="1"/>
  <c r="K153" i="19"/>
  <c r="K150" i="19"/>
  <c r="E151" i="19"/>
  <c r="K152" i="19" s="1"/>
  <c r="J150" i="19"/>
  <c r="I153" i="19"/>
  <c r="J153" i="19"/>
  <c r="H153" i="19"/>
  <c r="G153" i="19"/>
  <c r="F151" i="19"/>
  <c r="I150" i="19"/>
  <c r="E157" i="19"/>
  <c r="L157" i="19"/>
  <c r="B155" i="19"/>
  <c r="L155" i="19" s="1"/>
  <c r="L154" i="19"/>
  <c r="F154" i="19"/>
  <c r="E154" i="19"/>
  <c r="J147" i="19"/>
  <c r="G147" i="19"/>
  <c r="H147" i="19"/>
  <c r="I147" i="19"/>
  <c r="B161" i="19"/>
  <c r="B164" i="19"/>
  <c r="F157" i="19"/>
  <c r="B158" i="19"/>
  <c r="G150" i="19"/>
  <c r="H150" i="19"/>
  <c r="K151" i="19" l="1"/>
  <c r="K157" i="19"/>
  <c r="K154" i="19"/>
  <c r="H151" i="19"/>
  <c r="G151" i="19"/>
  <c r="J151" i="19"/>
  <c r="F155" i="19"/>
  <c r="H154" i="19"/>
  <c r="G154" i="19"/>
  <c r="J154" i="19"/>
  <c r="I154" i="19"/>
  <c r="I151" i="19"/>
  <c r="G157" i="19"/>
  <c r="H157" i="19"/>
  <c r="J157" i="19"/>
  <c r="I157" i="19"/>
  <c r="B159" i="19"/>
  <c r="L159" i="19" s="1"/>
  <c r="F158" i="19"/>
  <c r="E158" i="19"/>
  <c r="L158" i="19"/>
  <c r="B162" i="19"/>
  <c r="F161" i="19"/>
  <c r="E161" i="19"/>
  <c r="L161" i="19"/>
  <c r="E155" i="19"/>
  <c r="K156" i="19" s="1"/>
  <c r="B165" i="19"/>
  <c r="B168" i="19"/>
  <c r="K158" i="19" l="1"/>
  <c r="K161" i="19"/>
  <c r="K155" i="19"/>
  <c r="B166" i="19"/>
  <c r="L165" i="19"/>
  <c r="F165" i="19"/>
  <c r="E165" i="19"/>
  <c r="I158" i="19"/>
  <c r="H158" i="19"/>
  <c r="G158" i="19"/>
  <c r="J158" i="19"/>
  <c r="E159" i="19"/>
  <c r="K160" i="19" s="1"/>
  <c r="H155" i="19"/>
  <c r="J155" i="19"/>
  <c r="I155" i="19"/>
  <c r="G155" i="19"/>
  <c r="G161" i="19"/>
  <c r="I161" i="19"/>
  <c r="J161" i="19"/>
  <c r="H161" i="19"/>
  <c r="F159" i="19"/>
  <c r="B163" i="19"/>
  <c r="L163" i="19" s="1"/>
  <c r="E162" i="19"/>
  <c r="K162" i="19" s="1"/>
  <c r="F162" i="19"/>
  <c r="L162" i="19"/>
  <c r="B169" i="19"/>
  <c r="B172" i="19"/>
  <c r="K165" i="19" l="1"/>
  <c r="K159" i="19"/>
  <c r="B170" i="19"/>
  <c r="L169" i="19"/>
  <c r="F169" i="19"/>
  <c r="E169" i="19"/>
  <c r="F163" i="19"/>
  <c r="J165" i="19"/>
  <c r="I165" i="19"/>
  <c r="G165" i="19"/>
  <c r="H165" i="19"/>
  <c r="E163" i="19"/>
  <c r="K164" i="19" s="1"/>
  <c r="J159" i="19"/>
  <c r="I159" i="19"/>
  <c r="G159" i="19"/>
  <c r="H159" i="19"/>
  <c r="J162" i="19"/>
  <c r="I162" i="19"/>
  <c r="G162" i="19"/>
  <c r="H162" i="19"/>
  <c r="B167" i="19"/>
  <c r="L167" i="19" s="1"/>
  <c r="L166" i="19"/>
  <c r="F166" i="19"/>
  <c r="E166" i="19"/>
  <c r="B173" i="19"/>
  <c r="B176" i="19"/>
  <c r="K169" i="19" l="1"/>
  <c r="K163" i="19"/>
  <c r="K166" i="19"/>
  <c r="I166" i="19"/>
  <c r="F167" i="19"/>
  <c r="H163" i="19"/>
  <c r="G163" i="19"/>
  <c r="I163" i="19"/>
  <c r="J163" i="19"/>
  <c r="G169" i="19"/>
  <c r="H169" i="19"/>
  <c r="I169" i="19"/>
  <c r="J169" i="19"/>
  <c r="L173" i="19"/>
  <c r="E173" i="19"/>
  <c r="H166" i="19"/>
  <c r="J166" i="19"/>
  <c r="G166" i="19"/>
  <c r="E167" i="19"/>
  <c r="K168" i="19" s="1"/>
  <c r="B171" i="19"/>
  <c r="L171" i="19" s="1"/>
  <c r="F170" i="19"/>
  <c r="E170" i="19"/>
  <c r="L170" i="19"/>
  <c r="B177" i="19"/>
  <c r="B180" i="19"/>
  <c r="B181" i="19" s="1"/>
  <c r="F173" i="19"/>
  <c r="B174" i="19"/>
  <c r="K173" i="19" l="1"/>
  <c r="K170" i="19"/>
  <c r="K167" i="19"/>
  <c r="E171" i="19"/>
  <c r="K172" i="19" s="1"/>
  <c r="B178" i="19"/>
  <c r="L177" i="19"/>
  <c r="E177" i="19"/>
  <c r="F177" i="19"/>
  <c r="H170" i="19"/>
  <c r="G170" i="19"/>
  <c r="I170" i="19"/>
  <c r="J170" i="19"/>
  <c r="I173" i="19"/>
  <c r="G173" i="19"/>
  <c r="J173" i="19"/>
  <c r="H173" i="19"/>
  <c r="B182" i="19"/>
  <c r="L181" i="19"/>
  <c r="F181" i="19"/>
  <c r="E181" i="19"/>
  <c r="B175" i="19"/>
  <c r="L175" i="19" s="1"/>
  <c r="L174" i="19"/>
  <c r="F174" i="19"/>
  <c r="E174" i="19"/>
  <c r="J167" i="19"/>
  <c r="H167" i="19"/>
  <c r="G167" i="19"/>
  <c r="I167" i="19"/>
  <c r="F171" i="19"/>
  <c r="K181" i="19" l="1"/>
  <c r="K177" i="19"/>
  <c r="K174" i="19"/>
  <c r="K171" i="19"/>
  <c r="G171" i="19"/>
  <c r="I171" i="19"/>
  <c r="H171" i="19"/>
  <c r="J171" i="19"/>
  <c r="B183" i="19"/>
  <c r="E183" i="19" s="1"/>
  <c r="L182" i="19"/>
  <c r="E182" i="19"/>
  <c r="F182" i="19"/>
  <c r="G174" i="19"/>
  <c r="J174" i="19"/>
  <c r="H174" i="19"/>
  <c r="I174" i="19"/>
  <c r="F175" i="19"/>
  <c r="E175" i="19"/>
  <c r="K176" i="19" s="1"/>
  <c r="K8" i="19" s="1"/>
  <c r="I177" i="19"/>
  <c r="J177" i="19"/>
  <c r="H177" i="19"/>
  <c r="G177" i="19"/>
  <c r="J181" i="19"/>
  <c r="I181" i="19"/>
  <c r="H181" i="19"/>
  <c r="G181" i="19"/>
  <c r="B179" i="19"/>
  <c r="L179" i="19" s="1"/>
  <c r="F178" i="19"/>
  <c r="E178" i="19"/>
  <c r="L178" i="19"/>
  <c r="F183" i="19" l="1"/>
  <c r="K183" i="19"/>
  <c r="K182" i="19"/>
  <c r="K178" i="19"/>
  <c r="K175" i="19"/>
  <c r="F179" i="19"/>
  <c r="I178" i="19"/>
  <c r="J178" i="19"/>
  <c r="H178" i="19"/>
  <c r="G178" i="19"/>
  <c r="G183" i="19"/>
  <c r="J183" i="19"/>
  <c r="I183" i="19"/>
  <c r="H183" i="19"/>
  <c r="I175" i="19"/>
  <c r="J175" i="19"/>
  <c r="H175" i="19"/>
  <c r="G175" i="19"/>
  <c r="I182" i="19"/>
  <c r="J182" i="19"/>
  <c r="H182" i="19"/>
  <c r="G182" i="19"/>
  <c r="E179" i="19"/>
  <c r="K180" i="19" s="1"/>
  <c r="B184" i="19"/>
  <c r="K184" i="19" s="1"/>
  <c r="L183" i="19"/>
  <c r="K179" i="19" l="1"/>
  <c r="B185" i="19"/>
  <c r="B186" i="19" s="1"/>
  <c r="B188" i="19"/>
  <c r="I179" i="19"/>
  <c r="J179" i="19"/>
  <c r="H179" i="19"/>
  <c r="G179" i="19"/>
  <c r="F185" i="19" l="1"/>
  <c r="E185" i="19"/>
  <c r="L185" i="19"/>
  <c r="B189" i="19"/>
  <c r="B192" i="19"/>
  <c r="B187" i="19"/>
  <c r="L187" i="19" s="1"/>
  <c r="F186" i="19"/>
  <c r="E186" i="19"/>
  <c r="L186" i="19"/>
  <c r="K186" i="19" l="1"/>
  <c r="K185" i="19"/>
  <c r="I185" i="19"/>
  <c r="J185" i="19"/>
  <c r="H185" i="19"/>
  <c r="G185" i="19"/>
  <c r="B190" i="19"/>
  <c r="F189" i="19"/>
  <c r="L189" i="19"/>
  <c r="E189" i="19"/>
  <c r="B193" i="19"/>
  <c r="B196" i="19"/>
  <c r="J186" i="19"/>
  <c r="I186" i="19"/>
  <c r="H186" i="19"/>
  <c r="G186" i="19"/>
  <c r="F187" i="19"/>
  <c r="E187" i="19"/>
  <c r="K188" i="19" s="1"/>
  <c r="K189" i="19" l="1"/>
  <c r="K187" i="19"/>
  <c r="B191" i="19"/>
  <c r="L191" i="19" s="1"/>
  <c r="L190" i="19"/>
  <c r="E190" i="19"/>
  <c r="K190" i="19" s="1"/>
  <c r="F190" i="19"/>
  <c r="B194" i="19"/>
  <c r="F193" i="19"/>
  <c r="E193" i="19"/>
  <c r="L193" i="19"/>
  <c r="J189" i="19"/>
  <c r="I189" i="19"/>
  <c r="H189" i="19"/>
  <c r="G189" i="19"/>
  <c r="B200" i="19"/>
  <c r="B197" i="19"/>
  <c r="J187" i="19"/>
  <c r="I187" i="19"/>
  <c r="G187" i="19"/>
  <c r="H187" i="19"/>
  <c r="F191" i="19" l="1"/>
  <c r="K193" i="19"/>
  <c r="I193" i="19"/>
  <c r="J193" i="19"/>
  <c r="H193" i="19"/>
  <c r="G193" i="19"/>
  <c r="E191" i="19"/>
  <c r="K192" i="19" s="1"/>
  <c r="B195" i="19"/>
  <c r="L195" i="19" s="1"/>
  <c r="L194" i="19"/>
  <c r="E194" i="19"/>
  <c r="F194" i="19"/>
  <c r="I190" i="19"/>
  <c r="J190" i="19"/>
  <c r="H190" i="19"/>
  <c r="G190" i="19"/>
  <c r="B198" i="19"/>
  <c r="E197" i="19"/>
  <c r="L197" i="19"/>
  <c r="F197" i="19"/>
  <c r="B201" i="19"/>
  <c r="B204" i="19"/>
  <c r="K197" i="19" l="1"/>
  <c r="K194" i="19"/>
  <c r="K191" i="19"/>
  <c r="F195" i="19"/>
  <c r="G191" i="19"/>
  <c r="I191" i="19"/>
  <c r="J191" i="19"/>
  <c r="H191" i="19"/>
  <c r="B202" i="19"/>
  <c r="E201" i="19"/>
  <c r="L201" i="19"/>
  <c r="F201" i="19"/>
  <c r="J197" i="19"/>
  <c r="I197" i="19"/>
  <c r="H197" i="19"/>
  <c r="G197" i="19"/>
  <c r="I194" i="19"/>
  <c r="J194" i="19"/>
  <c r="H194" i="19"/>
  <c r="G194" i="19"/>
  <c r="B199" i="19"/>
  <c r="L199" i="19" s="1"/>
  <c r="L198" i="19"/>
  <c r="E198" i="19"/>
  <c r="K198" i="19" s="1"/>
  <c r="F198" i="19"/>
  <c r="E195" i="19"/>
  <c r="K196" i="19" s="1"/>
  <c r="B205" i="19"/>
  <c r="B208" i="19"/>
  <c r="B209" i="19" s="1"/>
  <c r="K201" i="19" l="1"/>
  <c r="K195" i="19"/>
  <c r="B203" i="19"/>
  <c r="L203" i="19" s="1"/>
  <c r="F202" i="19"/>
  <c r="E202" i="19"/>
  <c r="L202" i="19"/>
  <c r="B210" i="19"/>
  <c r="E209" i="19"/>
  <c r="K209" i="19" s="1"/>
  <c r="L209" i="19"/>
  <c r="F209" i="19"/>
  <c r="J201" i="19"/>
  <c r="I201" i="19"/>
  <c r="G201" i="19"/>
  <c r="H201" i="19"/>
  <c r="B206" i="19"/>
  <c r="F205" i="19"/>
  <c r="L205" i="19"/>
  <c r="E205" i="19"/>
  <c r="E199" i="19"/>
  <c r="K200" i="19" s="1"/>
  <c r="G195" i="19"/>
  <c r="H195" i="19"/>
  <c r="I195" i="19"/>
  <c r="I198" i="19"/>
  <c r="J198" i="19"/>
  <c r="H198" i="19"/>
  <c r="G198" i="19"/>
  <c r="F199" i="19"/>
  <c r="J195" i="19"/>
  <c r="K199" i="19" l="1"/>
  <c r="K205" i="19"/>
  <c r="K202" i="19"/>
  <c r="J199" i="19"/>
  <c r="F203" i="19"/>
  <c r="E203" i="19"/>
  <c r="K203" i="19" s="1"/>
  <c r="J209" i="19"/>
  <c r="G209" i="19"/>
  <c r="I209" i="19"/>
  <c r="H209" i="19"/>
  <c r="B211" i="19"/>
  <c r="L211" i="19" s="1"/>
  <c r="F210" i="19"/>
  <c r="L210" i="19"/>
  <c r="E210" i="19"/>
  <c r="K210" i="19" s="1"/>
  <c r="B207" i="19"/>
  <c r="L207" i="19" s="1"/>
  <c r="L206" i="19"/>
  <c r="F206" i="19"/>
  <c r="E206" i="19"/>
  <c r="H199" i="19"/>
  <c r="G199" i="19"/>
  <c r="I199" i="19"/>
  <c r="I205" i="19"/>
  <c r="J205" i="19"/>
  <c r="H205" i="19"/>
  <c r="G205" i="19"/>
  <c r="J202" i="19"/>
  <c r="H202" i="19"/>
  <c r="I202" i="19"/>
  <c r="G202" i="19"/>
  <c r="K206" i="19" l="1"/>
  <c r="J203" i="19"/>
  <c r="K204" i="19"/>
  <c r="I203" i="19"/>
  <c r="F207" i="19"/>
  <c r="H203" i="19"/>
  <c r="G203" i="19"/>
  <c r="E207" i="19"/>
  <c r="K208" i="19" s="1"/>
  <c r="G210" i="19"/>
  <c r="H210" i="19"/>
  <c r="J210" i="19"/>
  <c r="I210" i="19"/>
  <c r="I206" i="19"/>
  <c r="H206" i="19"/>
  <c r="J206" i="19"/>
  <c r="G206" i="19"/>
  <c r="F211" i="19"/>
  <c r="E211" i="19"/>
  <c r="K211" i="19" s="1"/>
  <c r="K207" i="19" l="1"/>
  <c r="H211" i="19"/>
  <c r="G211" i="19"/>
  <c r="J211" i="19"/>
  <c r="I211" i="19"/>
  <c r="H207" i="19"/>
  <c r="G207" i="19"/>
  <c r="I207" i="19"/>
  <c r="J207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AE554A-C8DF-49FD-9494-97BA2D4B89BF}" keepAlive="1" name="Consulta - tablero_estadistica_resumenrr7" description="Conexión a la consulta 'tablero_estadistica_resumenrr7' en el libro." type="5" refreshedVersion="8" background="1" saveData="1">
    <dbPr connection="Provider=Microsoft.Mashup.OleDb.1;Data Source=$Workbook$;Location=tablero_estadistica_resumenrr7;Extended Properties=&quot;&quot;" command="SELECT * FROM [tablero_estadistica_resumenrr7]"/>
  </connection>
</connections>
</file>

<file path=xl/sharedStrings.xml><?xml version="1.0" encoding="utf-8"?>
<sst xmlns="http://schemas.openxmlformats.org/spreadsheetml/2006/main" count="3643" uniqueCount="408">
  <si>
    <t>nombre_compania</t>
  </si>
  <si>
    <t>ramo</t>
  </si>
  <si>
    <t>operacion</t>
  </si>
  <si>
    <t>ramo_complemento</t>
  </si>
  <si>
    <t>subramo</t>
  </si>
  <si>
    <t>periodo</t>
  </si>
  <si>
    <t>Banorte</t>
  </si>
  <si>
    <t>Automoviles Turistas</t>
  </si>
  <si>
    <t>Allianz México</t>
  </si>
  <si>
    <t>AP Gpo y Col</t>
  </si>
  <si>
    <t>Accidentes Personales</t>
  </si>
  <si>
    <t>AP Individual</t>
  </si>
  <si>
    <t>Assurant Vida</t>
  </si>
  <si>
    <t>General de Seguros</t>
  </si>
  <si>
    <t>Otros Riesgos Catastroficos</t>
  </si>
  <si>
    <t>Riesgos Catastroficos</t>
  </si>
  <si>
    <t>Seguros SURA</t>
  </si>
  <si>
    <t>HDI Seguros</t>
  </si>
  <si>
    <t>Gastos Medicos</t>
  </si>
  <si>
    <t>AyA Agricola</t>
  </si>
  <si>
    <t>Agricola y de Animales</t>
  </si>
  <si>
    <t>AIG Seguros</t>
  </si>
  <si>
    <t>Chubb Seguros México</t>
  </si>
  <si>
    <t>Quálitas</t>
  </si>
  <si>
    <t>Otros Automoviles y Obligatorios</t>
  </si>
  <si>
    <t>Camiones</t>
  </si>
  <si>
    <t>Dentegra</t>
  </si>
  <si>
    <t>Salud Gpo y Col</t>
  </si>
  <si>
    <t>Salud</t>
  </si>
  <si>
    <t>Citibanamex Seguros</t>
  </si>
  <si>
    <t>Mapfre México</t>
  </si>
  <si>
    <t>Terremoto y Erupcion Volcanica</t>
  </si>
  <si>
    <t>BBVA Bancomer</t>
  </si>
  <si>
    <t>Vida Total</t>
  </si>
  <si>
    <t>Automoviles Total</t>
  </si>
  <si>
    <t>G.N.P.</t>
  </si>
  <si>
    <t>AXA Seguros</t>
  </si>
  <si>
    <t>Diversos</t>
  </si>
  <si>
    <t>FM Global</t>
  </si>
  <si>
    <t>Tecnicos</t>
  </si>
  <si>
    <t>Genworth Seg. de Crédito</t>
  </si>
  <si>
    <t>Credito a la Vivienda</t>
  </si>
  <si>
    <t>Cardif Vida</t>
  </si>
  <si>
    <t>GMM. Individual</t>
  </si>
  <si>
    <t>Monterrey New York Life</t>
  </si>
  <si>
    <t>GMM. Gpo y Col</t>
  </si>
  <si>
    <t>Pensiones BBVA Bancomer</t>
  </si>
  <si>
    <t>Pensiones IMSS</t>
  </si>
  <si>
    <t>RC General</t>
  </si>
  <si>
    <t>Responsabilidad Civil y Riesgos Profesionales</t>
  </si>
  <si>
    <t>RC Viajero</t>
  </si>
  <si>
    <t>GMX Seguros</t>
  </si>
  <si>
    <t>RC Otros</t>
  </si>
  <si>
    <t>RC Aviones y Barcos</t>
  </si>
  <si>
    <t>Metlife México</t>
  </si>
  <si>
    <t>Total General</t>
  </si>
  <si>
    <t>Vida Individual</t>
  </si>
  <si>
    <t>Vida Gpo y Col</t>
  </si>
  <si>
    <t>AyA Otros</t>
  </si>
  <si>
    <t>Ve Por Más</t>
  </si>
  <si>
    <t>MediAccess</t>
  </si>
  <si>
    <t>Salud Individual</t>
  </si>
  <si>
    <t>Afirme</t>
  </si>
  <si>
    <t>Incendio</t>
  </si>
  <si>
    <t>Pensiones Total</t>
  </si>
  <si>
    <t>Atlas</t>
  </si>
  <si>
    <t>HSBC Seguros</t>
  </si>
  <si>
    <t>AyA Pecuario</t>
  </si>
  <si>
    <t>Huracan y Otros Riesgos Hidrometeorologicos</t>
  </si>
  <si>
    <t>Inbursa</t>
  </si>
  <si>
    <t>MyT Cascos</t>
  </si>
  <si>
    <t>Maritimo y Transportes</t>
  </si>
  <si>
    <t>Odontoprev</t>
  </si>
  <si>
    <t>Accidentes y Enfermedades Total</t>
  </si>
  <si>
    <t>Miscelaneos</t>
  </si>
  <si>
    <t>Zurich Daños</t>
  </si>
  <si>
    <t>MyT Carga</t>
  </si>
  <si>
    <t>Tokio Marine</t>
  </si>
  <si>
    <t>Daños Sin Autos Total</t>
  </si>
  <si>
    <t>Total General Sin Pensiones</t>
  </si>
  <si>
    <t>TOTAL GRANDES</t>
  </si>
  <si>
    <t>Credito</t>
  </si>
  <si>
    <t>Pensiones ISSSTE</t>
  </si>
  <si>
    <t>La Latinoamericana</t>
  </si>
  <si>
    <t>Automoviles Residentes</t>
  </si>
  <si>
    <t>Plan Seguro</t>
  </si>
  <si>
    <t>Pan-American México</t>
  </si>
  <si>
    <t>Zurich Santander</t>
  </si>
  <si>
    <t>Daños Total</t>
  </si>
  <si>
    <t>Primero Seguros</t>
  </si>
  <si>
    <t>Citibanamex Pensiones</t>
  </si>
  <si>
    <t>HDI Global Seguros</t>
  </si>
  <si>
    <t>Zurich Aseguradora Mexicana</t>
  </si>
  <si>
    <t>El Potosí</t>
  </si>
  <si>
    <t>Seguros Azteca Daños</t>
  </si>
  <si>
    <t>Hir Seguros</t>
  </si>
  <si>
    <t>Virginia Surety</t>
  </si>
  <si>
    <t>Seguros Argos</t>
  </si>
  <si>
    <t>TOTAL MEDIANAS</t>
  </si>
  <si>
    <t>El Águila</t>
  </si>
  <si>
    <t>Seguros Azteca</t>
  </si>
  <si>
    <t>PREVEM Seguros</t>
  </si>
  <si>
    <t>Swiss Re Corporate Solutions</t>
  </si>
  <si>
    <t>Patrimonial Vida</t>
  </si>
  <si>
    <t>General de Salud</t>
  </si>
  <si>
    <t>Prudential</t>
  </si>
  <si>
    <t>Atradius</t>
  </si>
  <si>
    <t>SHF Cred Vivienda</t>
  </si>
  <si>
    <t>TOTAL RESTO</t>
  </si>
  <si>
    <t>TOTAL</t>
  </si>
  <si>
    <t>Patria</t>
  </si>
  <si>
    <t>Pensiones Banorte</t>
  </si>
  <si>
    <t>Solunion Crédito</t>
  </si>
  <si>
    <t>BUPA México</t>
  </si>
  <si>
    <t>Skandia Life</t>
  </si>
  <si>
    <t>ProFuturo G.N.P.</t>
  </si>
  <si>
    <t>ANA</t>
  </si>
  <si>
    <t>AXA Salud</t>
  </si>
  <si>
    <t>Berkley Seguros</t>
  </si>
  <si>
    <t>Insignia Life</t>
  </si>
  <si>
    <t>Crabi</t>
  </si>
  <si>
    <t>Coface</t>
  </si>
  <si>
    <t>Suma de Prima_DirectaAct</t>
  </si>
  <si>
    <t>Suma de CostoSin_Act</t>
  </si>
  <si>
    <t>Cifras en miles</t>
  </si>
  <si>
    <t>Primas Directas</t>
  </si>
  <si>
    <t xml:space="preserve">% Part. en Merc. </t>
  </si>
  <si>
    <t>Incremento</t>
  </si>
  <si>
    <t>% de Cartera</t>
  </si>
  <si>
    <t>Compañías</t>
  </si>
  <si>
    <t>Importe</t>
  </si>
  <si>
    <t>%</t>
  </si>
  <si>
    <t xml:space="preserve">Por </t>
  </si>
  <si>
    <t>Total</t>
  </si>
  <si>
    <t>Operación</t>
  </si>
  <si>
    <t>Cartera</t>
  </si>
  <si>
    <t>NE  = No Existe</t>
  </si>
  <si>
    <t>* % Extraordinario mayor de 1000%</t>
  </si>
  <si>
    <t>Ramo_</t>
  </si>
  <si>
    <t>Suma de Prima_DirectaAnt</t>
  </si>
  <si>
    <t>29 Automoviles Total</t>
  </si>
  <si>
    <t>30 Automoviles Residentes</t>
  </si>
  <si>
    <t>31 Camiones</t>
  </si>
  <si>
    <t>32 Automoviles Turistas</t>
  </si>
  <si>
    <t>33 Otros Automoviles y Obligatorios</t>
  </si>
  <si>
    <t>10 Total General</t>
  </si>
  <si>
    <t>11 Total General Sin Pensiones</t>
  </si>
  <si>
    <t>12 Vida Total</t>
  </si>
  <si>
    <t>13 Vida Individual</t>
  </si>
  <si>
    <t>14 Vida Gpo y Col</t>
  </si>
  <si>
    <t>18 Accidentes y Enfermedades Total</t>
  </si>
  <si>
    <t>19 Accidentes Personales</t>
  </si>
  <si>
    <t>20 AP Individual</t>
  </si>
  <si>
    <t>21 AP Gpo y Col</t>
  </si>
  <si>
    <t>22 Gastos Medicos</t>
  </si>
  <si>
    <t>23 GMM. Individual</t>
  </si>
  <si>
    <t>24 GMM. Gpo y Col</t>
  </si>
  <si>
    <t>28 Daños Total</t>
  </si>
  <si>
    <t>34 Daños Sin Autos Total</t>
  </si>
  <si>
    <t>35 Responsabilidad Civil y Riesgos Profesionales</t>
  </si>
  <si>
    <t>36 RC General</t>
  </si>
  <si>
    <t>37 RC Aviones y Barcos</t>
  </si>
  <si>
    <t>38 RC Viajero</t>
  </si>
  <si>
    <t>40 Maritimo y Transportes</t>
  </si>
  <si>
    <t>41 MyT Carga</t>
  </si>
  <si>
    <t>42 MyT Cascos</t>
  </si>
  <si>
    <t>43 Incendio</t>
  </si>
  <si>
    <t>44 Riesgos Catastroficos</t>
  </si>
  <si>
    <t>45 Terremoto y Erupcion Volcanica</t>
  </si>
  <si>
    <t>46 Huracan y Otros Riesgos Hidrometeorologicos</t>
  </si>
  <si>
    <t>48 Agricola y de Animales</t>
  </si>
  <si>
    <t>49 AyA Agricola</t>
  </si>
  <si>
    <t>51 AyA Pecuario</t>
  </si>
  <si>
    <t>52 Diversos</t>
  </si>
  <si>
    <t>53 Miscelaneos</t>
  </si>
  <si>
    <t>54 Tecnicos</t>
  </si>
  <si>
    <t>15 Pensiones Total</t>
  </si>
  <si>
    <t>16 Pensiones IMSS</t>
  </si>
  <si>
    <t>17 Pensiones ISSSTE</t>
  </si>
  <si>
    <t>25 Salud</t>
  </si>
  <si>
    <t>26 Salud Individual</t>
  </si>
  <si>
    <t>27 Salud Gpo y Col</t>
  </si>
  <si>
    <t>39 RC Otros</t>
  </si>
  <si>
    <t>47 Otros Riesgos Catastroficos</t>
  </si>
  <si>
    <t>50 AyA Otros</t>
  </si>
  <si>
    <t>55 Credito</t>
  </si>
  <si>
    <t>56 Credito a la Vivienda</t>
  </si>
  <si>
    <t>Jerarquia 2</t>
  </si>
  <si>
    <t>Sector</t>
  </si>
  <si>
    <t>Q4</t>
  </si>
  <si>
    <t>Q3</t>
  </si>
  <si>
    <t>Q2</t>
  </si>
  <si>
    <t>Q1</t>
  </si>
  <si>
    <t>Cuarto Trimestre</t>
  </si>
  <si>
    <t>Tercer Trimestre</t>
  </si>
  <si>
    <t>Segundo Trimestre</t>
  </si>
  <si>
    <t>Primer Trimestre</t>
  </si>
  <si>
    <t>Siniestros Directos</t>
  </si>
  <si>
    <t>Siniestros Retenidos</t>
  </si>
  <si>
    <t>% de</t>
  </si>
  <si>
    <t>% vs. Prima Directa</t>
  </si>
  <si>
    <t>Prima Dev.</t>
  </si>
  <si>
    <t>% vs. Prima Dev. Ret.</t>
  </si>
  <si>
    <t>Incr.</t>
  </si>
  <si>
    <t>Retenida</t>
  </si>
  <si>
    <t>%  Participac de Mercado</t>
  </si>
  <si>
    <t>PRIMAS DIRECTAS</t>
  </si>
  <si>
    <t>Suma de IncResvDivAct</t>
  </si>
  <si>
    <t>Incr. %</t>
  </si>
  <si>
    <t>Inc. Rva.
Dividendos</t>
  </si>
  <si>
    <t>SINIESTROS DIRECTOS</t>
  </si>
  <si>
    <t>Suma de Costo_Sin_RetAct</t>
  </si>
  <si>
    <t>Suma de Prima_DevengadaAct</t>
  </si>
  <si>
    <t>(Varios elementos)</t>
  </si>
  <si>
    <t>Suma de Prima_Directa_Act1anio</t>
  </si>
  <si>
    <t>Suma de PrimaDirectaAct_Renov</t>
  </si>
  <si>
    <t>Suma de PrimaDirectaAct_Unica</t>
  </si>
  <si>
    <t>Daños Sin Autos</t>
  </si>
  <si>
    <t>Daños</t>
  </si>
  <si>
    <t>Automoviles</t>
  </si>
  <si>
    <t>ramo_raiz</t>
  </si>
  <si>
    <t>Prima_DevengadaAnt</t>
  </si>
  <si>
    <t>Prima_DevengadaAct</t>
  </si>
  <si>
    <t>CostoSin_Ant</t>
  </si>
  <si>
    <t>CostoSin_Act</t>
  </si>
  <si>
    <t>PrimaDirectaAnt_Unica</t>
  </si>
  <si>
    <t>PrimaDirectaAct_Unica</t>
  </si>
  <si>
    <t>PrimaDirectaAnt_Renov</t>
  </si>
  <si>
    <t>PrimaDirectaAct_Renov</t>
  </si>
  <si>
    <t>Prima_Directa_Ant1anio</t>
  </si>
  <si>
    <t>Prima_Directa_Act1anio</t>
  </si>
  <si>
    <t>Costo_Sin_RetAnt</t>
  </si>
  <si>
    <t>Costo_Sin_RetAct</t>
  </si>
  <si>
    <t>IncResvDivAnt</t>
  </si>
  <si>
    <t>IncResvDivAct</t>
  </si>
  <si>
    <t>Prima_DirectaAnt</t>
  </si>
  <si>
    <t>Prima_DirectaAct</t>
  </si>
  <si>
    <t>jerarquia</t>
  </si>
  <si>
    <t>mes_reporte</t>
  </si>
  <si>
    <t>anio_reporte</t>
  </si>
  <si>
    <t>Análisis de Primas Directas</t>
  </si>
  <si>
    <t>Suma de Prima_Directa_Ant1anio</t>
  </si>
  <si>
    <t>Suma de PrimaDirectaAnt_Renov</t>
  </si>
  <si>
    <t>Suma de PrimaDirectaAnt_Unica</t>
  </si>
  <si>
    <t>EstadisticAMIS Informe</t>
  </si>
  <si>
    <t>Con la finalidad de atender la solicitud de información, presentamos esta publicación comparando los datosprimas del periodo actual vs el mismo periodo del año anterior.</t>
  </si>
  <si>
    <t>Participación de mercado</t>
  </si>
  <si>
    <t>Porcentaje que representa la participación de las compañías sobre el total del ramo o subramo que se está consultando.</t>
  </si>
  <si>
    <t>Participación por operación</t>
  </si>
  <si>
    <t>Porcentaje que representa la participación del subramo sobre el ramo de la compañía.</t>
  </si>
  <si>
    <t>Participación por cartera</t>
  </si>
  <si>
    <t>Porcentaje que representa la participación del ramo o subramos sobre el total general sin pensiones de la compañía.</t>
  </si>
  <si>
    <t>Participación por sector</t>
  </si>
  <si>
    <t>Porcentaje que representa la participación de la compañía del ramo o subramo(s) sobre la suma del total general sin pensiones.</t>
  </si>
  <si>
    <t>ANÁLISIS DE PRIMAS DIRECTAS</t>
  </si>
  <si>
    <t>ANÁLISIS DE SINIESTROS</t>
  </si>
  <si>
    <t>DEFINICIÓN DE TÉRMINOS</t>
  </si>
  <si>
    <t>Periodo:</t>
  </si>
  <si>
    <t>Fecha de actualización:</t>
  </si>
  <si>
    <t>SPT</t>
  </si>
  <si>
    <t>Agroasemex</t>
  </si>
  <si>
    <t>numero_compania</t>
  </si>
  <si>
    <t>gestor_cia_id</t>
  </si>
  <si>
    <t>ofuscacion</t>
  </si>
  <si>
    <t>fecha_ofuscada</t>
  </si>
  <si>
    <t>Prima_directa_Anual_act</t>
  </si>
  <si>
    <t>Prima_directa_Anual_ant</t>
  </si>
  <si>
    <t>cto_sin_anual_act</t>
  </si>
  <si>
    <t>cto_sin_anual_ant</t>
  </si>
  <si>
    <t>pib_act</t>
  </si>
  <si>
    <t>pib_ant</t>
  </si>
  <si>
    <t>inpc_act</t>
  </si>
  <si>
    <t>inpc_ant</t>
  </si>
  <si>
    <t>PD_Cartera_act</t>
  </si>
  <si>
    <t>PD_Cartera_ant</t>
  </si>
  <si>
    <t>PD_Sector_Total_act</t>
  </si>
  <si>
    <t>PD_Sector_Total_ant</t>
  </si>
  <si>
    <t>PD_Sector_SinPension_act</t>
  </si>
  <si>
    <t>PD_Sector_SinPension_ant</t>
  </si>
  <si>
    <t>PD_Mercado_Act</t>
  </si>
  <si>
    <t>PD_Mercado_Ant</t>
  </si>
  <si>
    <t>CS_Mercado_Act</t>
  </si>
  <si>
    <t>CS_Mercado_Ant</t>
  </si>
  <si>
    <t>PD_Operacion_act</t>
  </si>
  <si>
    <t>PD_Operacion_ant</t>
  </si>
  <si>
    <t>Part_Mercado_Act</t>
  </si>
  <si>
    <t>Part_Mercado_Ant</t>
  </si>
  <si>
    <t>PD_IncreAbs</t>
  </si>
  <si>
    <t>PD_IncreRel</t>
  </si>
  <si>
    <t>Part_Operacion_Act</t>
  </si>
  <si>
    <t>Part_Operacion_Ant</t>
  </si>
  <si>
    <t>Part_Cartera_Act</t>
  </si>
  <si>
    <t>Part_Cartera_Ant</t>
  </si>
  <si>
    <t>Part_Sector_Act</t>
  </si>
  <si>
    <t>Part_SectorSinPen_Act</t>
  </si>
  <si>
    <t>Part_Sector_Ant</t>
  </si>
  <si>
    <t>Part_SectorSinPen_Ant</t>
  </si>
  <si>
    <t>PD_PartMerc_1anio</t>
  </si>
  <si>
    <t>PD_PartMerc_Renovacion</t>
  </si>
  <si>
    <t>PD_PartMerc_Unicas</t>
  </si>
  <si>
    <t>PDanio1_IncreAbs1anio</t>
  </si>
  <si>
    <t>PD_IncreRel1anio</t>
  </si>
  <si>
    <t>PD_IncreAbsRenov</t>
  </si>
  <si>
    <t>PD_IncreRelRenov</t>
  </si>
  <si>
    <t>PD_IncreAbsUni</t>
  </si>
  <si>
    <t>PD_IncreRelUnica</t>
  </si>
  <si>
    <t>SIN_IncreRel</t>
  </si>
  <si>
    <t>SINvsPRIM_ACT</t>
  </si>
  <si>
    <t>SINvsPRIM_ANT</t>
  </si>
  <si>
    <t>PartSIN_Merc_Act</t>
  </si>
  <si>
    <t>IncrSinRet</t>
  </si>
  <si>
    <t>IncrDevengada</t>
  </si>
  <si>
    <t>SINvsPDEV_ACT</t>
  </si>
  <si>
    <t>SINvsPDEV_ANT</t>
  </si>
  <si>
    <t>size_compania</t>
  </si>
  <si>
    <t>anio_anterior</t>
  </si>
  <si>
    <t>num_trimeste</t>
  </si>
  <si>
    <t>IMSS Jubilacion (retiro, cesantia y vejez)</t>
  </si>
  <si>
    <t>ISSSTE Incapacidad Permanente RT</t>
  </si>
  <si>
    <t>IMSS Muerte (invalidez y vida)</t>
  </si>
  <si>
    <t>ISSSTE Invalidez (invalidez y vida)</t>
  </si>
  <si>
    <t>IMSS Incapacidad Permanente RT</t>
  </si>
  <si>
    <t>ISSSTE Muerte (invalidez y vida)</t>
  </si>
  <si>
    <t>ISSSTE Jubilacion (retiro, cesantia y vejez)</t>
  </si>
  <si>
    <t>IMSS Invalidez (invalidez y vida)</t>
  </si>
  <si>
    <t>ISSSTE Muerte (riesgos de trabajo)</t>
  </si>
  <si>
    <t>IMSS Muerte (riesgos de trabajo)</t>
  </si>
  <si>
    <t>Suma de Part_Mercado_Act</t>
  </si>
  <si>
    <t>Suma de Part_Mercado_Ant</t>
  </si>
  <si>
    <t>Suma de PD_IncreAbs</t>
  </si>
  <si>
    <t>Suma de PD_IncreRel</t>
  </si>
  <si>
    <t>Suma de Part_Operacion_Act</t>
  </si>
  <si>
    <t>Suma de Part_Cartera_Act</t>
  </si>
  <si>
    <t>Suma de Part_Sector_Act</t>
  </si>
  <si>
    <t>Suma de SIN_IncreRel</t>
  </si>
  <si>
    <t>Suma de SINvsPRIM_ACT</t>
  </si>
  <si>
    <t>Suma de SINvsPRIM_ANT</t>
  </si>
  <si>
    <t>39 Automoviles Total</t>
  </si>
  <si>
    <t>46 Daños Sin Autos Total</t>
  </si>
  <si>
    <t>38 Daños Total</t>
  </si>
  <si>
    <t>41 Automoviles Residentes</t>
  </si>
  <si>
    <t>42 Camiones</t>
  </si>
  <si>
    <t>44 Otros Automoviles y Obligatorios</t>
  </si>
  <si>
    <t>46 Responsabilidad Civil y Riesgos Profesionales</t>
  </si>
  <si>
    <t>47 RC General</t>
  </si>
  <si>
    <t>48 RC Aviones y Barcos</t>
  </si>
  <si>
    <t>49 RC Viajero</t>
  </si>
  <si>
    <t>50 RC Otros</t>
  </si>
  <si>
    <t>51 Maritimo y Transportes</t>
  </si>
  <si>
    <t>52 MyT Carga</t>
  </si>
  <si>
    <t>53 MyT Cascos</t>
  </si>
  <si>
    <t>54 Incendio</t>
  </si>
  <si>
    <t>55 Riesgos Catastroficos</t>
  </si>
  <si>
    <t>56 Terremoto y Erupcion Volcanica</t>
  </si>
  <si>
    <t>57 Huracan y Otros Riesgos Hidrometeorologicos</t>
  </si>
  <si>
    <t>63 Diversos</t>
  </si>
  <si>
    <t>64 Miscelaneos</t>
  </si>
  <si>
    <t>65 Tecnicos</t>
  </si>
  <si>
    <t>28 Accidentes y Enfermedades Total</t>
  </si>
  <si>
    <t>29 Accidentes Personales</t>
  </si>
  <si>
    <t>31 AP Gpo y Col</t>
  </si>
  <si>
    <t>59 Agricola y de Animales</t>
  </si>
  <si>
    <t>60 AyA Agricola</t>
  </si>
  <si>
    <t>62 AyA Pecuario</t>
  </si>
  <si>
    <t>30 AP Individual</t>
  </si>
  <si>
    <t>43 Automoviles Turistas</t>
  </si>
  <si>
    <t>66 Credito</t>
  </si>
  <si>
    <t>32 Gastos Medicos</t>
  </si>
  <si>
    <t>33 GMM. Individual</t>
  </si>
  <si>
    <t>34 GMM. Gpo y Col</t>
  </si>
  <si>
    <t>35 Salud</t>
  </si>
  <si>
    <t>36 Salud Individual</t>
  </si>
  <si>
    <t>37 Salud Gpo y Col</t>
  </si>
  <si>
    <t>Quálitas Salud</t>
  </si>
  <si>
    <t>BBVA Bancomer Salud</t>
  </si>
  <si>
    <t>Sompo Japan</t>
  </si>
  <si>
    <t>61 AyA Otros</t>
  </si>
  <si>
    <t>58 Otros Riesgos Catastroficos</t>
  </si>
  <si>
    <t>22 Pensiones ISSSTE</t>
  </si>
  <si>
    <t>67 Credito a la Vivienda</t>
  </si>
  <si>
    <t>17 IMSS Incapacidad Permanente RT</t>
  </si>
  <si>
    <t>18 IMSS Invalidez (invalidez y vida)</t>
  </si>
  <si>
    <t>20 IMSS Muerte (invalidez y vida)</t>
  </si>
  <si>
    <t>21 IMSS Muerte (riesgos de trabajo)</t>
  </si>
  <si>
    <t>19 IMSS Jubilacion (retiro, cesantia y vejez)</t>
  </si>
  <si>
    <t>23 ISSSTE Incapacidad Permanente RT</t>
  </si>
  <si>
    <t>24 ISSSTE Invalidez (invalidez y vida)</t>
  </si>
  <si>
    <t>25 ISSSTE Jubilacion (retiro, cesantia y vejez)</t>
  </si>
  <si>
    <t>26 ISSSTE Muerte (invalidez y vida)</t>
  </si>
  <si>
    <t>27 ISSSTE Muerte (riesgos de trabajo)</t>
  </si>
  <si>
    <t>SPP Seguros</t>
  </si>
  <si>
    <t>Momento Seguros</t>
  </si>
  <si>
    <t>fecha_carga</t>
  </si>
  <si>
    <t>Suma de IncrSinRet</t>
  </si>
  <si>
    <t>Suma de SINvsPDEV_ACT</t>
  </si>
  <si>
    <t>Suma de IncrDevengada</t>
  </si>
  <si>
    <t>Suma de SINvsPDEV_ANT</t>
  </si>
  <si>
    <t>Suma de PD_IncreRel1anio</t>
  </si>
  <si>
    <t>Suma de PD_PartMerc_Renovacion</t>
  </si>
  <si>
    <t>Suma de PD_PartMerc_Unicas</t>
  </si>
  <si>
    <t>Suma de SIN_IncreRel2</t>
  </si>
  <si>
    <t>Thona</t>
  </si>
  <si>
    <t>Tláloc Seguros</t>
  </si>
  <si>
    <t>NOTAS DE ACTUALIZACIÓN:</t>
  </si>
  <si>
    <t>2024-Q4</t>
  </si>
  <si>
    <t>Porcentaje de articipación:</t>
  </si>
  <si>
    <t>Cardif Seguros Generales</t>
  </si>
  <si>
    <t>*Se incluyen la información de  Agroasemex y se actualiza la información de Prudential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</si>
</sst>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#,##0;\(#,##0\)"/>
    <numFmt numFmtId="166" formatCode="#,##0.00;\(#,##0.00\)"/>
    <numFmt numFmtId="167" formatCode="#,##0.0;\(#,##0.0\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0"/>
      <name val="Century Gothic"/>
      <family val="2"/>
    </font>
    <font>
      <sz val="7"/>
      <name val="Century Gothic"/>
      <family val="2"/>
    </font>
    <font>
      <sz val="8"/>
      <name val="Century Gothic"/>
      <family val="2"/>
    </font>
    <font>
      <b/>
      <sz val="8"/>
      <name val="Century Gothic"/>
      <family val="2"/>
    </font>
    <font>
      <sz val="10"/>
      <name val="Arial"/>
      <family val="2"/>
    </font>
    <font>
      <b/>
      <sz val="11"/>
      <name val="Century Gothic"/>
      <family val="2"/>
    </font>
    <font>
      <sz val="8"/>
      <color theme="0"/>
      <name val="Century Gothic"/>
      <family val="2"/>
    </font>
    <font>
      <i/>
      <sz val="7"/>
      <name val="Century Gothic"/>
      <family val="2"/>
    </font>
    <font>
      <b/>
      <sz val="8"/>
      <color theme="0"/>
      <name val="Century Gothic"/>
      <family val="2"/>
    </font>
    <font>
      <sz val="8"/>
      <color theme="1"/>
      <name val="Century Gothic"/>
      <family val="2"/>
    </font>
    <font>
      <sz val="7"/>
      <color theme="0"/>
      <name val="Century Gothic"/>
      <family val="2"/>
    </font>
    <font>
      <b/>
      <sz val="8"/>
      <color rgb="FF33CCCC"/>
      <name val="Century Gothic"/>
      <family val="2"/>
    </font>
    <font>
      <b/>
      <sz val="9"/>
      <name val="Century Gothic"/>
      <family val="2"/>
    </font>
    <font>
      <b/>
      <sz val="18"/>
      <color theme="1"/>
      <name val="Century Gothic"/>
      <family val="2"/>
    </font>
    <font>
      <sz val="9"/>
      <color rgb="FF000000"/>
      <name val="Century Gothic"/>
      <family val="2"/>
    </font>
    <font>
      <b/>
      <sz val="8"/>
      <color theme="1"/>
      <name val="Century Gothic"/>
      <family val="2"/>
    </font>
    <font>
      <b/>
      <sz val="11"/>
      <color theme="1"/>
      <name val="Century Gothic"/>
      <family val="2"/>
    </font>
    <font>
      <b/>
      <sz val="9"/>
      <color theme="1"/>
      <name val="Century Gothic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Century Gothic"/>
      <family val="2"/>
    </font>
    <font>
      <u/>
      <sz val="11"/>
      <color theme="1"/>
      <name val="Calibri"/>
      <family val="2"/>
      <scheme val="minor"/>
    </font>
    <font>
      <b/>
      <sz val="9"/>
      <color rgb="FF000000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7" fillId="0" borderId="0"/>
  </cellStyleXfs>
  <cellXfs count="187">
    <xf numFmtId="0" fontId="0" fillId="0" borderId="0" xfId="0"/>
    <xf numFmtId="0" fontId="0" fillId="0" borderId="0" xfId="0" pivotButton="1"/>
    <xf numFmtId="164" fontId="0" fillId="0" borderId="0" xfId="0" applyNumberFormat="1"/>
    <xf numFmtId="0" fontId="2" fillId="0" borderId="0" xfId="2" applyFont="1"/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0" fontId="10" fillId="0" borderId="0" xfId="2" applyFont="1" applyAlignment="1">
      <alignment horizontal="center"/>
    </xf>
    <xf numFmtId="0" fontId="2" fillId="0" borderId="0" xfId="2" applyFont="1" applyAlignment="1">
      <alignment vertical="center"/>
    </xf>
    <xf numFmtId="0" fontId="5" fillId="0" borderId="0" xfId="2" applyFont="1" applyAlignment="1" applyProtection="1">
      <alignment horizontal="center"/>
      <protection locked="0" hidden="1"/>
    </xf>
    <xf numFmtId="0" fontId="5" fillId="0" borderId="0" xfId="2" applyFont="1" applyAlignment="1" applyProtection="1">
      <alignment horizontal="left" indent="1"/>
      <protection locked="0" hidden="1"/>
    </xf>
    <xf numFmtId="165" fontId="5" fillId="0" borderId="0" xfId="0" applyNumberFormat="1" applyFont="1" applyAlignment="1" applyProtection="1">
      <alignment horizontal="right" vertical="center" indent="1"/>
      <protection locked="0" hidden="1"/>
    </xf>
    <xf numFmtId="166" fontId="5" fillId="0" borderId="0" xfId="0" applyNumberFormat="1" applyFont="1" applyAlignment="1" applyProtection="1">
      <alignment horizontal="center" vertical="center"/>
      <protection locked="0" hidden="1"/>
    </xf>
    <xf numFmtId="166" fontId="5" fillId="0" borderId="0" xfId="0" applyNumberFormat="1" applyFont="1" applyAlignment="1" applyProtection="1">
      <alignment horizontal="right" vertical="center" indent="1"/>
      <protection locked="0" hidden="1"/>
    </xf>
    <xf numFmtId="2" fontId="5" fillId="0" borderId="0" xfId="0" applyNumberFormat="1" applyFont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left" indent="1"/>
      <protection locked="0" hidden="1"/>
    </xf>
    <xf numFmtId="0" fontId="2" fillId="0" borderId="0" xfId="2" applyFont="1" applyProtection="1">
      <protection locked="0"/>
    </xf>
    <xf numFmtId="0" fontId="2" fillId="0" borderId="0" xfId="2" applyFont="1" applyAlignment="1" applyProtection="1">
      <alignment vertical="center"/>
      <protection locked="0"/>
    </xf>
    <xf numFmtId="4" fontId="2" fillId="0" borderId="0" xfId="0" applyNumberFormat="1" applyFont="1" applyAlignment="1" applyProtection="1">
      <alignment vertical="center"/>
      <protection locked="0"/>
    </xf>
    <xf numFmtId="4" fontId="2" fillId="0" borderId="0" xfId="0" applyNumberFormat="1" applyFont="1" applyProtection="1">
      <protection locked="0"/>
    </xf>
    <xf numFmtId="165" fontId="2" fillId="0" borderId="0" xfId="0" applyNumberFormat="1" applyFont="1" applyProtection="1">
      <protection locked="0"/>
    </xf>
    <xf numFmtId="0" fontId="3" fillId="0" borderId="0" xfId="2" applyFont="1" applyAlignment="1" applyProtection="1">
      <alignment horizontal="center"/>
      <protection locked="0" hidden="1"/>
    </xf>
    <xf numFmtId="167" fontId="5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2" applyFont="1" applyProtection="1">
      <protection locked="0" hidden="1"/>
    </xf>
    <xf numFmtId="167" fontId="2" fillId="0" borderId="0" xfId="2" applyNumberFormat="1" applyFont="1" applyAlignment="1" applyProtection="1">
      <alignment horizontal="center"/>
      <protection locked="0" hidden="1"/>
    </xf>
    <xf numFmtId="0" fontId="2" fillId="0" borderId="0" xfId="2" applyFont="1" applyAlignment="1" applyProtection="1">
      <alignment horizontal="center"/>
      <protection locked="0" hidden="1"/>
    </xf>
    <xf numFmtId="0" fontId="0" fillId="0" borderId="0" xfId="0" applyProtection="1">
      <protection locked="0"/>
    </xf>
    <xf numFmtId="0" fontId="6" fillId="0" borderId="0" xfId="2" applyFont="1" applyProtection="1">
      <protection locked="0"/>
    </xf>
    <xf numFmtId="0" fontId="2" fillId="0" borderId="0" xfId="2" applyFont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6" fillId="0" borderId="0" xfId="0" applyFont="1" applyAlignment="1" applyProtection="1">
      <alignment horizontal="left" indent="1"/>
      <protection locked="0" hidden="1"/>
    </xf>
    <xf numFmtId="4" fontId="2" fillId="0" borderId="0" xfId="2" applyNumberFormat="1" applyFont="1" applyAlignment="1" applyProtection="1">
      <alignment horizontal="center"/>
      <protection locked="0" hidden="1"/>
    </xf>
    <xf numFmtId="0" fontId="9" fillId="3" borderId="1" xfId="0" applyFont="1" applyFill="1" applyBorder="1" applyAlignment="1" applyProtection="1">
      <alignment horizontal="center"/>
      <protection locked="0" hidden="1"/>
    </xf>
    <xf numFmtId="0" fontId="9" fillId="3" borderId="1" xfId="2" applyFont="1" applyFill="1" applyBorder="1" applyAlignment="1" applyProtection="1">
      <alignment horizontal="center"/>
      <protection locked="0" hidden="1"/>
    </xf>
    <xf numFmtId="0" fontId="9" fillId="3" borderId="1" xfId="2" applyFont="1" applyFill="1" applyBorder="1" applyAlignment="1" applyProtection="1">
      <alignment horizontal="center" vertical="center"/>
      <protection locked="0" hidden="1"/>
    </xf>
    <xf numFmtId="0" fontId="9" fillId="3" borderId="2" xfId="2" applyFont="1" applyFill="1" applyBorder="1" applyAlignment="1">
      <alignment horizontal="center" vertical="center"/>
    </xf>
    <xf numFmtId="0" fontId="9" fillId="3" borderId="3" xfId="2" applyFont="1" applyFill="1" applyBorder="1" applyAlignment="1">
      <alignment horizontal="center" vertical="center"/>
    </xf>
    <xf numFmtId="0" fontId="9" fillId="3" borderId="4" xfId="2" applyFont="1" applyFill="1" applyBorder="1" applyAlignment="1" applyProtection="1">
      <alignment horizontal="centerContinuous"/>
      <protection locked="0" hidden="1"/>
    </xf>
    <xf numFmtId="0" fontId="9" fillId="3" borderId="5" xfId="2" applyFont="1" applyFill="1" applyBorder="1" applyAlignment="1" applyProtection="1">
      <alignment horizontal="centerContinuous"/>
      <protection locked="0" hidden="1"/>
    </xf>
    <xf numFmtId="0" fontId="9" fillId="3" borderId="4" xfId="2" applyFont="1" applyFill="1" applyBorder="1" applyAlignment="1" applyProtection="1">
      <alignment horizontal="center" vertical="center"/>
      <protection locked="0" hidden="1"/>
    </xf>
    <xf numFmtId="0" fontId="9" fillId="3" borderId="5" xfId="2" applyFont="1" applyFill="1" applyBorder="1" applyAlignment="1" applyProtection="1">
      <alignment horizontal="center" vertical="center"/>
      <protection locked="0" hidden="1"/>
    </xf>
    <xf numFmtId="0" fontId="9" fillId="3" borderId="8" xfId="2" applyFont="1" applyFill="1" applyBorder="1" applyAlignment="1" applyProtection="1">
      <alignment horizontal="center" vertical="center"/>
      <protection locked="0" hidden="1"/>
    </xf>
    <xf numFmtId="0" fontId="11" fillId="4" borderId="7" xfId="0" applyFont="1" applyFill="1" applyBorder="1" applyAlignment="1" applyProtection="1">
      <alignment horizontal="center"/>
      <protection locked="0" hidden="1"/>
    </xf>
    <xf numFmtId="0" fontId="11" fillId="4" borderId="7" xfId="0" applyFont="1" applyFill="1" applyBorder="1" applyAlignment="1" applyProtection="1">
      <alignment horizontal="left" indent="1"/>
      <protection locked="0" hidden="1"/>
    </xf>
    <xf numFmtId="165" fontId="11" fillId="4" borderId="7" xfId="0" applyNumberFormat="1" applyFont="1" applyFill="1" applyBorder="1" applyAlignment="1" applyProtection="1">
      <alignment horizontal="right" vertical="center" indent="1"/>
      <protection locked="0" hidden="1"/>
    </xf>
    <xf numFmtId="166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166" fontId="11" fillId="4" borderId="7" xfId="0" applyNumberFormat="1" applyFont="1" applyFill="1" applyBorder="1" applyAlignment="1" applyProtection="1">
      <alignment horizontal="right" vertical="center" indent="1"/>
      <protection locked="0" hidden="1"/>
    </xf>
    <xf numFmtId="2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3" fontId="5" fillId="0" borderId="0" xfId="0" applyNumberFormat="1" applyFont="1" applyAlignment="1" applyProtection="1">
      <alignment horizontal="right" vertical="center" indent="1"/>
      <protection locked="0" hidden="1"/>
    </xf>
    <xf numFmtId="166" fontId="6" fillId="0" borderId="0" xfId="0" applyNumberFormat="1" applyFont="1" applyAlignment="1" applyProtection="1">
      <alignment horizontal="center" vertical="center"/>
      <protection locked="0" hidden="1"/>
    </xf>
    <xf numFmtId="0" fontId="6" fillId="5" borderId="0" xfId="0" applyFont="1" applyFill="1" applyAlignment="1" applyProtection="1">
      <alignment horizontal="left" indent="1"/>
      <protection locked="0" hidden="1"/>
    </xf>
    <xf numFmtId="165" fontId="6" fillId="5" borderId="0" xfId="0" applyNumberFormat="1" applyFont="1" applyFill="1" applyAlignment="1" applyProtection="1">
      <alignment horizontal="right" vertical="center" indent="1"/>
      <protection locked="0" hidden="1"/>
    </xf>
    <xf numFmtId="166" fontId="6" fillId="5" borderId="0" xfId="0" applyNumberFormat="1" applyFont="1" applyFill="1" applyAlignment="1" applyProtection="1">
      <alignment horizontal="center" vertical="center"/>
      <protection locked="0" hidden="1"/>
    </xf>
    <xf numFmtId="166" fontId="6" fillId="5" borderId="0" xfId="0" applyNumberFormat="1" applyFont="1" applyFill="1" applyAlignment="1" applyProtection="1">
      <alignment horizontal="right" vertical="center" indent="1"/>
      <protection locked="0" hidden="1"/>
    </xf>
    <xf numFmtId="2" fontId="6" fillId="5" borderId="0" xfId="0" applyNumberFormat="1" applyFont="1" applyFill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165" fontId="2" fillId="0" borderId="0" xfId="2" applyNumberFormat="1" applyFont="1" applyProtection="1">
      <protection locked="0"/>
    </xf>
    <xf numFmtId="0" fontId="9" fillId="3" borderId="2" xfId="2" applyFont="1" applyFill="1" applyBorder="1" applyAlignment="1" applyProtection="1">
      <alignment horizontal="center" vertical="center"/>
      <protection locked="0" hidden="1"/>
    </xf>
    <xf numFmtId="0" fontId="9" fillId="3" borderId="3" xfId="2" applyFont="1" applyFill="1" applyBorder="1" applyAlignment="1" applyProtection="1">
      <alignment horizontal="center" vertical="center"/>
      <protection locked="0" hidden="1"/>
    </xf>
    <xf numFmtId="167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0" fontId="11" fillId="4" borderId="9" xfId="0" applyFont="1" applyFill="1" applyBorder="1" applyAlignment="1" applyProtection="1">
      <alignment horizontal="center"/>
      <protection locked="0" hidden="1"/>
    </xf>
    <xf numFmtId="0" fontId="11" fillId="4" borderId="9" xfId="0" applyFont="1" applyFill="1" applyBorder="1" applyAlignment="1" applyProtection="1">
      <alignment horizontal="left" indent="1"/>
      <protection locked="0" hidden="1"/>
    </xf>
    <xf numFmtId="165" fontId="11" fillId="4" borderId="9" xfId="0" applyNumberFormat="1" applyFont="1" applyFill="1" applyBorder="1" applyAlignment="1" applyProtection="1">
      <alignment horizontal="right" vertical="center" indent="1"/>
      <protection locked="0" hidden="1"/>
    </xf>
    <xf numFmtId="167" fontId="11" fillId="4" borderId="9" xfId="0" applyNumberFormat="1" applyFont="1" applyFill="1" applyBorder="1" applyAlignment="1" applyProtection="1">
      <alignment horizontal="center" vertical="center"/>
      <protection locked="0" hidden="1"/>
    </xf>
    <xf numFmtId="166" fontId="11" fillId="4" borderId="9" xfId="0" applyNumberFormat="1" applyFont="1" applyFill="1" applyBorder="1" applyAlignment="1" applyProtection="1">
      <alignment horizontal="center" vertical="center"/>
      <protection locked="0" hidden="1"/>
    </xf>
    <xf numFmtId="167" fontId="6" fillId="5" borderId="0" xfId="0" applyNumberFormat="1" applyFont="1" applyFill="1" applyAlignment="1" applyProtection="1">
      <alignment horizontal="center" vertical="center"/>
      <protection locked="0" hidden="1"/>
    </xf>
    <xf numFmtId="4" fontId="5" fillId="0" borderId="0" xfId="0" applyNumberFormat="1" applyFont="1" applyAlignment="1" applyProtection="1">
      <alignment horizontal="center" vertical="center"/>
      <protection locked="0" hidden="1"/>
    </xf>
    <xf numFmtId="3" fontId="6" fillId="0" borderId="0" xfId="0" applyNumberFormat="1" applyFont="1" applyAlignment="1" applyProtection="1">
      <alignment horizontal="right" vertical="center" indent="1"/>
      <protection locked="0" hidden="1"/>
    </xf>
    <xf numFmtId="4" fontId="6" fillId="0" borderId="0" xfId="0" applyNumberFormat="1" applyFont="1" applyAlignment="1" applyProtection="1">
      <alignment horizontal="center" vertical="center"/>
      <protection locked="0" hidden="1"/>
    </xf>
    <xf numFmtId="3" fontId="5" fillId="0" borderId="0" xfId="0" applyNumberFormat="1" applyFont="1" applyAlignment="1" applyProtection="1">
      <alignment horizontal="center" vertical="center"/>
      <protection locked="0" hidden="1"/>
    </xf>
    <xf numFmtId="3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4" fontId="6" fillId="5" borderId="0" xfId="0" applyNumberFormat="1" applyFont="1" applyFill="1" applyAlignment="1" applyProtection="1">
      <alignment horizontal="center" vertical="center"/>
      <protection locked="0" hidden="1"/>
    </xf>
    <xf numFmtId="3" fontId="6" fillId="5" borderId="0" xfId="0" applyNumberFormat="1" applyFont="1" applyFill="1" applyAlignment="1" applyProtection="1">
      <alignment horizontal="center" vertical="center"/>
      <protection locked="0" hidden="1"/>
    </xf>
    <xf numFmtId="0" fontId="8" fillId="2" borderId="10" xfId="3" applyFont="1" applyFill="1" applyBorder="1" applyAlignment="1" applyProtection="1">
      <alignment horizontal="left"/>
      <protection locked="0" hidden="1"/>
    </xf>
    <xf numFmtId="0" fontId="3" fillId="2" borderId="11" xfId="2" applyFont="1" applyFill="1" applyBorder="1" applyAlignment="1" applyProtection="1">
      <alignment horizontal="center" vertical="center"/>
      <protection locked="0" hidden="1"/>
    </xf>
    <xf numFmtId="0" fontId="3" fillId="2" borderId="11" xfId="2" applyFont="1" applyFill="1" applyBorder="1" applyAlignment="1" applyProtection="1">
      <alignment vertical="center"/>
      <protection locked="0" hidden="1"/>
    </xf>
    <xf numFmtId="0" fontId="8" fillId="2" borderId="12" xfId="2" applyFont="1" applyFill="1" applyBorder="1" applyAlignment="1" applyProtection="1">
      <alignment horizontal="right" vertical="center"/>
      <protection locked="0" hidden="1"/>
    </xf>
    <xf numFmtId="0" fontId="0" fillId="2" borderId="11" xfId="0" applyFill="1" applyBorder="1" applyProtection="1">
      <protection locked="0" hidden="1"/>
    </xf>
    <xf numFmtId="0" fontId="2" fillId="2" borderId="11" xfId="2" applyFont="1" applyFill="1" applyBorder="1" applyProtection="1">
      <protection locked="0" hidden="1"/>
    </xf>
    <xf numFmtId="0" fontId="4" fillId="0" borderId="0" xfId="2" applyFont="1" applyProtection="1">
      <protection locked="0" hidden="1"/>
    </xf>
    <xf numFmtId="0" fontId="10" fillId="0" borderId="0" xfId="2" applyFont="1" applyProtection="1">
      <protection locked="0" hidden="1"/>
    </xf>
    <xf numFmtId="0" fontId="2" fillId="0" borderId="0" xfId="0" applyFont="1"/>
    <xf numFmtId="0" fontId="2" fillId="0" borderId="0" xfId="0" applyFont="1" applyProtection="1">
      <protection hidden="1"/>
    </xf>
    <xf numFmtId="0" fontId="12" fillId="0" borderId="0" xfId="0" applyFont="1" applyProtection="1">
      <protection hidden="1"/>
    </xf>
    <xf numFmtId="0" fontId="12" fillId="8" borderId="0" xfId="0" applyFont="1" applyFill="1" applyProtection="1">
      <protection hidden="1"/>
    </xf>
    <xf numFmtId="0" fontId="12" fillId="3" borderId="0" xfId="0" applyFont="1" applyFill="1" applyProtection="1">
      <protection hidden="1"/>
    </xf>
    <xf numFmtId="0" fontId="0" fillId="0" borderId="0" xfId="0" applyProtection="1">
      <protection hidden="1"/>
    </xf>
    <xf numFmtId="0" fontId="8" fillId="2" borderId="10" xfId="3" applyFont="1" applyFill="1" applyBorder="1" applyAlignment="1" applyProtection="1">
      <alignment horizontal="left"/>
      <protection locked="0"/>
    </xf>
    <xf numFmtId="0" fontId="3" fillId="2" borderId="11" xfId="2" applyFont="1" applyFill="1" applyBorder="1" applyAlignment="1" applyProtection="1">
      <alignment horizontal="center" vertical="center"/>
      <protection locked="0"/>
    </xf>
    <xf numFmtId="0" fontId="3" fillId="2" borderId="11" xfId="2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3" fillId="6" borderId="0" xfId="0" applyFont="1" applyFill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right"/>
      <protection locked="0"/>
    </xf>
    <xf numFmtId="0" fontId="13" fillId="3" borderId="2" xfId="0" applyFont="1" applyFill="1" applyBorder="1" applyAlignment="1" applyProtection="1">
      <alignment horizontal="center"/>
      <protection locked="0"/>
    </xf>
    <xf numFmtId="0" fontId="13" fillId="3" borderId="14" xfId="0" applyFont="1" applyFill="1" applyBorder="1" applyAlignment="1" applyProtection="1">
      <alignment horizontal="center"/>
      <protection locked="0"/>
    </xf>
    <xf numFmtId="0" fontId="13" fillId="3" borderId="15" xfId="0" applyFont="1" applyFill="1" applyBorder="1" applyAlignment="1" applyProtection="1">
      <alignment horizontal="centerContinuous"/>
      <protection locked="0"/>
    </xf>
    <xf numFmtId="0" fontId="13" fillId="3" borderId="16" xfId="0" applyFont="1" applyFill="1" applyBorder="1" applyAlignment="1" applyProtection="1">
      <alignment horizontal="centerContinuous"/>
      <protection locked="0"/>
    </xf>
    <xf numFmtId="0" fontId="13" fillId="3" borderId="17" xfId="0" applyFont="1" applyFill="1" applyBorder="1" applyAlignment="1" applyProtection="1">
      <alignment horizontal="centerContinuous"/>
      <protection locked="0"/>
    </xf>
    <xf numFmtId="0" fontId="13" fillId="3" borderId="4" xfId="2" applyFont="1" applyFill="1" applyBorder="1" applyAlignment="1" applyProtection="1">
      <alignment horizontal="centerContinuous"/>
      <protection locked="0"/>
    </xf>
    <xf numFmtId="0" fontId="13" fillId="3" borderId="18" xfId="2" applyFont="1" applyFill="1" applyBorder="1" applyAlignment="1" applyProtection="1">
      <alignment horizontal="centerContinuous"/>
      <protection locked="0"/>
    </xf>
    <xf numFmtId="0" fontId="13" fillId="3" borderId="19" xfId="0" applyFont="1" applyFill="1" applyBorder="1" applyAlignment="1" applyProtection="1">
      <alignment horizontal="center"/>
      <protection locked="0"/>
    </xf>
    <xf numFmtId="0" fontId="13" fillId="3" borderId="20" xfId="0" applyFont="1" applyFill="1" applyBorder="1" applyAlignment="1" applyProtection="1">
      <alignment horizontal="center"/>
      <protection locked="0"/>
    </xf>
    <xf numFmtId="0" fontId="13" fillId="3" borderId="6" xfId="0" applyFont="1" applyFill="1" applyBorder="1" applyAlignment="1" applyProtection="1">
      <alignment horizontal="center"/>
      <protection locked="0"/>
    </xf>
    <xf numFmtId="0" fontId="13" fillId="3" borderId="21" xfId="0" applyFont="1" applyFill="1" applyBorder="1" applyAlignment="1" applyProtection="1">
      <alignment horizontal="center"/>
      <protection locked="0"/>
    </xf>
    <xf numFmtId="0" fontId="13" fillId="3" borderId="22" xfId="0" applyFont="1" applyFill="1" applyBorder="1" applyAlignment="1" applyProtection="1">
      <alignment horizontal="center"/>
      <protection locked="0"/>
    </xf>
    <xf numFmtId="0" fontId="13" fillId="3" borderId="23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Protection="1">
      <protection locked="0" hidden="1"/>
    </xf>
    <xf numFmtId="165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2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166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166" fontId="11" fillId="4" borderId="25" xfId="0" applyNumberFormat="1" applyFont="1" applyFill="1" applyBorder="1" applyAlignment="1" applyProtection="1">
      <alignment horizontal="right" vertical="center"/>
      <protection locked="0" hidden="1"/>
    </xf>
    <xf numFmtId="165" fontId="5" fillId="0" borderId="0" xfId="0" applyNumberFormat="1" applyFont="1" applyAlignment="1" applyProtection="1">
      <alignment horizontal="right" vertical="center"/>
      <protection locked="0" hidden="1"/>
    </xf>
    <xf numFmtId="2" fontId="5" fillId="0" borderId="0" xfId="0" applyNumberFormat="1" applyFont="1" applyAlignment="1" applyProtection="1">
      <alignment horizontal="right" vertical="center"/>
      <protection locked="0" hidden="1"/>
    </xf>
    <xf numFmtId="166" fontId="5" fillId="0" borderId="0" xfId="0" applyNumberFormat="1" applyFont="1" applyAlignment="1" applyProtection="1">
      <alignment horizontal="right" vertical="center"/>
      <protection locked="0" hidden="1"/>
    </xf>
    <xf numFmtId="0" fontId="6" fillId="9" borderId="0" xfId="0" applyFont="1" applyFill="1" applyAlignment="1" applyProtection="1">
      <alignment horizontal="center"/>
      <protection locked="0" hidden="1"/>
    </xf>
    <xf numFmtId="0" fontId="6" fillId="9" borderId="0" xfId="0" applyFont="1" applyFill="1" applyProtection="1">
      <protection locked="0" hidden="1"/>
    </xf>
    <xf numFmtId="165" fontId="6" fillId="9" borderId="0" xfId="0" applyNumberFormat="1" applyFont="1" applyFill="1" applyAlignment="1" applyProtection="1">
      <alignment horizontal="right" vertical="center"/>
      <protection locked="0" hidden="1"/>
    </xf>
    <xf numFmtId="2" fontId="6" fillId="9" borderId="0" xfId="0" applyNumberFormat="1" applyFont="1" applyFill="1" applyAlignment="1" applyProtection="1">
      <alignment horizontal="right" vertical="center"/>
      <protection locked="0" hidden="1"/>
    </xf>
    <xf numFmtId="166" fontId="6" fillId="9" borderId="0" xfId="0" applyNumberFormat="1" applyFont="1" applyFill="1" applyAlignment="1" applyProtection="1">
      <alignment horizontal="right" vertical="center"/>
      <protection locked="0" hidden="1"/>
    </xf>
    <xf numFmtId="0" fontId="5" fillId="7" borderId="0" xfId="0" applyFont="1" applyFill="1" applyProtection="1">
      <protection locked="0" hidden="1"/>
    </xf>
    <xf numFmtId="165" fontId="5" fillId="7" borderId="0" xfId="0" applyNumberFormat="1" applyFont="1" applyFill="1" applyAlignment="1" applyProtection="1">
      <alignment horizontal="right" vertical="center"/>
      <protection locked="0" hidden="1"/>
    </xf>
    <xf numFmtId="2" fontId="5" fillId="7" borderId="0" xfId="0" applyNumberFormat="1" applyFont="1" applyFill="1" applyAlignment="1" applyProtection="1">
      <alignment horizontal="right" vertical="center"/>
      <protection locked="0" hidden="1"/>
    </xf>
    <xf numFmtId="166" fontId="5" fillId="7" borderId="0" xfId="0" applyNumberFormat="1" applyFont="1" applyFill="1" applyAlignment="1" applyProtection="1">
      <alignment horizontal="right" vertical="center"/>
      <protection locked="0" hidden="1"/>
    </xf>
    <xf numFmtId="0" fontId="14" fillId="4" borderId="26" xfId="0" applyFont="1" applyFill="1" applyBorder="1" applyAlignment="1" applyProtection="1">
      <alignment horizontal="center"/>
      <protection locked="0" hidden="1"/>
    </xf>
    <xf numFmtId="0" fontId="6" fillId="0" borderId="0" xfId="0" applyFont="1" applyProtection="1">
      <protection locked="0"/>
    </xf>
    <xf numFmtId="0" fontId="19" fillId="0" borderId="0" xfId="0" applyFont="1" applyAlignment="1">
      <alignment vertical="top"/>
    </xf>
    <xf numFmtId="0" fontId="17" fillId="0" borderId="0" xfId="0" applyFont="1" applyAlignment="1" applyProtection="1">
      <alignment horizontal="left" vertical="top" wrapText="1"/>
      <protection hidden="1"/>
    </xf>
    <xf numFmtId="0" fontId="16" fillId="0" borderId="0" xfId="0" applyFont="1" applyAlignment="1" applyProtection="1">
      <alignment horizontal="right" indent="2"/>
      <protection locked="0"/>
    </xf>
    <xf numFmtId="0" fontId="0" fillId="0" borderId="0" xfId="0" applyAlignment="1" applyProtection="1">
      <alignment horizontal="right"/>
      <protection locked="0"/>
    </xf>
    <xf numFmtId="0" fontId="17" fillId="0" borderId="0" xfId="0" applyFont="1" applyAlignment="1" applyProtection="1">
      <alignment vertical="top" wrapText="1"/>
      <protection locked="0"/>
    </xf>
    <xf numFmtId="0" fontId="17" fillId="0" borderId="0" xfId="0" applyFont="1" applyAlignment="1" applyProtection="1">
      <alignment horizontal="right" vertical="top" wrapText="1" indent="2"/>
      <protection locked="0"/>
    </xf>
    <xf numFmtId="0" fontId="17" fillId="0" borderId="0" xfId="0" applyFont="1" applyAlignment="1" applyProtection="1">
      <alignment horizontal="right" vertical="top"/>
      <protection locked="0"/>
    </xf>
    <xf numFmtId="0" fontId="19" fillId="0" borderId="0" xfId="0" applyFont="1" applyAlignment="1" applyProtection="1">
      <alignment horizontal="center" vertical="top"/>
      <protection locked="0"/>
    </xf>
    <xf numFmtId="0" fontId="20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15" fontId="17" fillId="0" borderId="0" xfId="0" applyNumberFormat="1" applyFont="1" applyAlignment="1" applyProtection="1">
      <alignment horizontal="left" vertical="top" wrapText="1"/>
      <protection hidden="1"/>
    </xf>
    <xf numFmtId="0" fontId="5" fillId="9" borderId="7" xfId="0" applyFont="1" applyFill="1" applyBorder="1" applyProtection="1">
      <protection locked="0" hidden="1"/>
    </xf>
    <xf numFmtId="165" fontId="5" fillId="9" borderId="24" xfId="0" applyNumberFormat="1" applyFont="1" applyFill="1" applyBorder="1" applyAlignment="1" applyProtection="1">
      <alignment horizontal="right" vertical="center"/>
      <protection locked="0" hidden="1"/>
    </xf>
    <xf numFmtId="2" fontId="5" fillId="9" borderId="24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4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5" xfId="0" applyNumberFormat="1" applyFont="1" applyFill="1" applyBorder="1" applyAlignment="1" applyProtection="1">
      <alignment horizontal="right" vertical="center"/>
      <protection locked="0" hidden="1"/>
    </xf>
    <xf numFmtId="0" fontId="5" fillId="9" borderId="24" xfId="0" applyFont="1" applyFill="1" applyBorder="1" applyProtection="1">
      <protection locked="0" hidden="1"/>
    </xf>
    <xf numFmtId="0" fontId="5" fillId="9" borderId="19" xfId="0" applyFont="1" applyFill="1" applyBorder="1" applyProtection="1">
      <protection locked="0" hidden="1"/>
    </xf>
    <xf numFmtId="165" fontId="5" fillId="9" borderId="19" xfId="0" applyNumberFormat="1" applyFont="1" applyFill="1" applyBorder="1" applyAlignment="1" applyProtection="1">
      <alignment horizontal="right" vertical="center"/>
      <protection locked="0" hidden="1"/>
    </xf>
    <xf numFmtId="2" fontId="5" fillId="9" borderId="19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19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0" xfId="0" applyNumberFormat="1" applyFont="1" applyFill="1" applyBorder="1" applyAlignment="1" applyProtection="1">
      <alignment horizontal="right" vertical="center"/>
      <protection locked="0" hidden="1"/>
    </xf>
    <xf numFmtId="164" fontId="0" fillId="0" borderId="0" xfId="1" applyNumberFormat="1" applyFont="1"/>
    <xf numFmtId="43" fontId="0" fillId="0" borderId="0" xfId="0" applyNumberFormat="1"/>
    <xf numFmtId="2" fontId="0" fillId="0" borderId="0" xfId="1" applyNumberFormat="1" applyFont="1" applyProtection="1"/>
    <xf numFmtId="0" fontId="0" fillId="10" borderId="0" xfId="0" applyFill="1"/>
    <xf numFmtId="0" fontId="21" fillId="11" borderId="27" xfId="0" applyFont="1" applyFill="1" applyBorder="1"/>
    <xf numFmtId="0" fontId="21" fillId="0" borderId="27" xfId="0" applyFont="1" applyBorder="1"/>
    <xf numFmtId="0" fontId="17" fillId="0" borderId="0" xfId="0" applyFont="1" applyAlignment="1">
      <alignment horizontal="right" vertical="top" wrapText="1" indent="2"/>
    </xf>
    <xf numFmtId="0" fontId="17" fillId="0" borderId="0" xfId="0" applyFont="1" applyAlignment="1">
      <alignment horizontal="right" vertical="top"/>
    </xf>
    <xf numFmtId="0" fontId="22" fillId="0" borderId="0" xfId="0" applyFont="1"/>
    <xf numFmtId="0" fontId="23" fillId="0" borderId="0" xfId="0" applyFont="1" applyAlignment="1">
      <alignment wrapText="1"/>
    </xf>
    <xf numFmtId="0" fontId="24" fillId="0" borderId="0" xfId="0" applyFont="1" applyProtection="1">
      <protection locked="0" hidden="1"/>
    </xf>
    <xf numFmtId="0" fontId="2" fillId="0" borderId="0" xfId="2" applyFont="1" applyProtection="1">
      <protection hidden="1"/>
    </xf>
    <xf numFmtId="0" fontId="5" fillId="0" borderId="0" xfId="2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indent="1"/>
      <protection hidden="1"/>
    </xf>
    <xf numFmtId="3" fontId="5" fillId="0" borderId="0" xfId="0" applyNumberFormat="1" applyFont="1" applyAlignment="1" applyProtection="1">
      <alignment horizontal="right" vertical="center" indent="1"/>
      <protection hidden="1"/>
    </xf>
    <xf numFmtId="166" fontId="5" fillId="0" borderId="0" xfId="0" applyNumberFormat="1" applyFont="1" applyAlignment="1" applyProtection="1">
      <alignment horizontal="center" vertical="center"/>
      <protection hidden="1"/>
    </xf>
    <xf numFmtId="165" fontId="5" fillId="0" borderId="0" xfId="0" applyNumberFormat="1" applyFont="1" applyAlignment="1" applyProtection="1">
      <alignment horizontal="right" vertical="center" indent="1"/>
      <protection hidden="1"/>
    </xf>
    <xf numFmtId="166" fontId="5" fillId="0" borderId="0" xfId="0" applyNumberFormat="1" applyFont="1" applyAlignment="1" applyProtection="1">
      <alignment horizontal="right" vertical="center" indent="1"/>
      <protection hidden="1"/>
    </xf>
    <xf numFmtId="2" fontId="5" fillId="0" borderId="0" xfId="0" applyNumberFormat="1" applyFont="1" applyAlignment="1" applyProtection="1">
      <alignment horizontal="center" vertical="center"/>
      <protection hidden="1"/>
    </xf>
    <xf numFmtId="0" fontId="12" fillId="0" borderId="0" xfId="2" applyFont="1" applyProtection="1">
      <protection hidden="1"/>
    </xf>
    <xf numFmtId="0" fontId="2" fillId="0" borderId="0" xfId="2" applyFont="1" applyAlignment="1" applyProtection="1">
      <alignment horizontal="center"/>
      <protection hidden="1"/>
    </xf>
    <xf numFmtId="165" fontId="2" fillId="0" borderId="0" xfId="2" applyNumberFormat="1" applyFont="1" applyAlignment="1" applyProtection="1">
      <alignment horizontal="center"/>
      <protection hidden="1"/>
    </xf>
    <xf numFmtId="0" fontId="6" fillId="0" borderId="0" xfId="2" applyFont="1" applyProtection="1">
      <protection hidden="1"/>
    </xf>
    <xf numFmtId="0" fontId="19" fillId="0" borderId="0" xfId="0" applyFont="1" applyAlignment="1" applyProtection="1">
      <alignment horizontal="left"/>
      <protection locked="0"/>
    </xf>
    <xf numFmtId="10" fontId="25" fillId="0" borderId="0" xfId="0" applyNumberFormat="1" applyFont="1" applyAlignment="1">
      <alignment horizontal="left" vertical="top" wrapText="1"/>
    </xf>
    <xf numFmtId="0" fontId="22" fillId="0" borderId="0" xfId="0" applyFont="1"/>
    <xf numFmtId="0" fontId="17" fillId="0" borderId="0" xfId="0" applyFont="1" applyAlignment="1" applyProtection="1">
      <alignment horizontal="right" vertical="top" wrapText="1" indent="2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wrapText="1"/>
      <protection locked="0"/>
    </xf>
    <xf numFmtId="0" fontId="9" fillId="3" borderId="1" xfId="2" applyFont="1" applyFill="1" applyBorder="1" applyAlignment="1" applyProtection="1">
      <alignment horizontal="center" vertical="center"/>
      <protection locked="0" hidden="1"/>
    </xf>
    <xf numFmtId="0" fontId="9" fillId="3" borderId="8" xfId="2" applyFont="1" applyFill="1" applyBorder="1" applyAlignment="1" applyProtection="1">
      <alignment horizontal="center" vertical="center"/>
      <protection locked="0" hidden="1"/>
    </xf>
    <xf numFmtId="0" fontId="8" fillId="0" borderId="0" xfId="3" applyFont="1" applyAlignment="1" applyProtection="1">
      <alignment horizontal="center"/>
      <protection locked="0" hidden="1"/>
    </xf>
    <xf numFmtId="0" fontId="9" fillId="3" borderId="1" xfId="2" applyFont="1" applyFill="1" applyBorder="1" applyAlignment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  <protection locked="0" hidden="1"/>
    </xf>
    <xf numFmtId="0" fontId="9" fillId="3" borderId="8" xfId="0" applyFont="1" applyFill="1" applyBorder="1" applyAlignment="1" applyProtection="1">
      <alignment horizontal="center" vertical="center"/>
      <protection locked="0" hidden="1"/>
    </xf>
    <xf numFmtId="0" fontId="9" fillId="3" borderId="1" xfId="0" applyFont="1" applyFill="1" applyBorder="1" applyAlignment="1" applyProtection="1">
      <alignment horizontal="center" vertical="center" wrapText="1"/>
      <protection locked="0" hidden="1"/>
    </xf>
    <xf numFmtId="0" fontId="9" fillId="3" borderId="1" xfId="0" applyFont="1" applyFill="1" applyBorder="1" applyAlignment="1" applyProtection="1">
      <alignment horizontal="center"/>
      <protection locked="0" hidden="1"/>
    </xf>
    <xf numFmtId="0" fontId="9" fillId="3" borderId="8" xfId="0" applyFont="1" applyFill="1" applyBorder="1" applyAlignment="1" applyProtection="1">
      <alignment horizontal="center" vertical="center" wrapText="1"/>
      <protection locked="0" hidden="1"/>
    </xf>
    <xf numFmtId="0" fontId="15" fillId="6" borderId="13" xfId="0" applyFont="1" applyFill="1" applyBorder="1" applyAlignment="1" applyProtection="1">
      <alignment horizontal="center"/>
      <protection locked="0"/>
    </xf>
  </cellXfs>
  <cellStyles count="4">
    <cellStyle name="Millares" xfId="1" builtinId="3"/>
    <cellStyle name="Normal" xfId="0" builtinId="0"/>
    <cellStyle name="Normal 2" xfId="3" xr:uid="{C7AD1D84-262E-4F94-940B-809C36141317}"/>
    <cellStyle name="Normal 3" xfId="2" xr:uid="{B728CDF0-332D-4B45-AF15-24F7B19040A2}"/>
  </cellStyles>
  <dxfs count="23"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5" formatCode="_-* #,##0.00_-;\-* #,##0.00_-;_-* &quot;-&quot;??_-;_-@_-"/>
    </dxf>
    <dxf>
      <fill>
        <patternFill patternType="solid">
          <bgColor rgb="FFFFFF00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font>
        <sz val="8"/>
        <color theme="0"/>
      </font>
      <fill>
        <patternFill>
          <bgColor theme="3"/>
        </patternFill>
      </fill>
      <border>
        <bottom style="thin">
          <color theme="4"/>
        </bottom>
        <vertical/>
        <horizontal/>
      </border>
    </dxf>
    <dxf>
      <font>
        <b val="0"/>
        <i val="0"/>
        <sz val="8"/>
        <color theme="1"/>
        <name val="Century Gothic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sz val="10"/>
        <color auto="1"/>
        <name val="Century Gothic"/>
        <family val="2"/>
        <scheme val="none"/>
      </font>
      <fill>
        <patternFill>
          <bgColor theme="0" tint="-0.14996795556505021"/>
        </patternFill>
      </fill>
      <border>
        <bottom style="thin">
          <color theme="4"/>
        </bottom>
        <vertical/>
        <horizontal/>
      </border>
    </dxf>
    <dxf>
      <font>
        <b val="0"/>
        <i val="0"/>
        <sz val="8"/>
        <color theme="1"/>
        <name val="Century Gothic"/>
        <family val="2"/>
        <scheme val="none"/>
      </font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/>
        <horizontal/>
      </border>
    </dxf>
    <dxf>
      <font>
        <sz val="12"/>
        <name val="Century Gothic"/>
        <family val="2"/>
        <scheme val="none"/>
      </font>
    </dxf>
    <dxf>
      <font>
        <b/>
        <i val="0"/>
        <sz val="12"/>
        <color theme="0"/>
        <name val="Century Gothic"/>
        <family val="2"/>
        <scheme val="none"/>
      </font>
      <fill>
        <patternFill>
          <bgColor theme="3"/>
        </patternFill>
      </fill>
    </dxf>
    <dxf>
      <font>
        <b/>
        <i val="0"/>
        <sz val="11"/>
        <name val="Century Gothic"/>
        <family val="2"/>
        <scheme val="none"/>
      </font>
    </dxf>
  </dxfs>
  <tableStyles count="5" defaultTableStyle="TableStyleMedium2" defaultPivotStyle="PivotStyleLight16">
    <tableStyle name="Estilo de segmentación de datos 1" pivot="0" table="0" count="1" xr9:uid="{5521B7F2-4C8E-4893-BAF5-3C723A3F5693}">
      <tableStyleElement type="wholeTable" dxfId="22"/>
    </tableStyle>
    <tableStyle name="Estilo de segmentación de datos 2" pivot="0" table="0" count="1" xr9:uid="{9C93BF4B-9160-4EBE-9DA2-22F3BA98D38B}">
      <tableStyleElement type="wholeTable" dxfId="21"/>
    </tableStyle>
    <tableStyle name="Estilo de segmentación de datos 3" pivot="0" table="0" count="1" xr9:uid="{09DAB244-632D-45C4-9FE2-A644A31A4659}">
      <tableStyleElement type="wholeTable" dxfId="20"/>
    </tableStyle>
    <tableStyle name="SlicerStyleLight1 2" pivot="0" table="0" count="10" xr9:uid="{91011915-C560-4509-8852-8C9A93CED0F1}">
      <tableStyleElement type="wholeTable" dxfId="19"/>
      <tableStyleElement type="headerRow" dxfId="18"/>
    </tableStyle>
    <tableStyle name="SlicerStyleLight1 2 2" pivot="0" table="0" count="10" xr9:uid="{2B5039DF-42C4-41CD-BA77-E11217E62819}">
      <tableStyleElement type="wholeTable" dxfId="17"/>
      <tableStyleElement type="headerRow" dxfId="16"/>
    </tableStyle>
  </tableStyles>
  <colors>
    <mruColors>
      <color rgb="FF33CCCC"/>
      <color rgb="FFFF0066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  <x14:slicerStyle name="Estilo de segmentación de datos 3"/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iniestros!A1"/><Relationship Id="rId2" Type="http://schemas.openxmlformats.org/officeDocument/2006/relationships/hyperlink" Target="#'Primas Directas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3</xdr:col>
      <xdr:colOff>495300</xdr:colOff>
      <xdr:row>4</xdr:row>
      <xdr:rowOff>68580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CB73941-7371-461B-8A12-894E5E003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228600"/>
          <a:ext cx="2034540" cy="6858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8310</xdr:rowOff>
    </xdr:from>
    <xdr:to>
      <xdr:col>5</xdr:col>
      <xdr:colOff>3810</xdr:colOff>
      <xdr:row>19</xdr:row>
      <xdr:rowOff>15930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369FC17-95C5-4DB3-A143-B0096E0FED23}"/>
            </a:ext>
          </a:extLst>
        </xdr:cNvPr>
        <xdr:cNvSpPr/>
      </xdr:nvSpPr>
      <xdr:spPr>
        <a:xfrm>
          <a:off x="438150" y="2818185"/>
          <a:ext cx="3089910" cy="1150620"/>
        </a:xfrm>
        <a:prstGeom prst="roundRect">
          <a:avLst>
            <a:gd name="adj" fmla="val 8427"/>
          </a:avLst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15240</xdr:colOff>
      <xdr:row>13</xdr:row>
      <xdr:rowOff>7620</xdr:rowOff>
    </xdr:from>
    <xdr:to>
      <xdr:col>9</xdr:col>
      <xdr:colOff>789465</xdr:colOff>
      <xdr:row>19</xdr:row>
      <xdr:rowOff>16620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9283DD6-FC67-4152-A5AB-D70A371FE978}"/>
            </a:ext>
          </a:extLst>
        </xdr:cNvPr>
        <xdr:cNvSpPr/>
      </xdr:nvSpPr>
      <xdr:spPr>
        <a:xfrm>
          <a:off x="3758565" y="2817495"/>
          <a:ext cx="3088800" cy="1152000"/>
        </a:xfrm>
        <a:prstGeom prst="roundRect">
          <a:avLst>
            <a:gd name="adj" fmla="val 8427"/>
          </a:avLst>
        </a:prstGeom>
        <a:noFill/>
        <a:ln>
          <a:solidFill>
            <a:srgbClr val="33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754380</xdr:colOff>
      <xdr:row>15</xdr:row>
      <xdr:rowOff>60960</xdr:rowOff>
    </xdr:from>
    <xdr:to>
      <xdr:col>3</xdr:col>
      <xdr:colOff>784860</xdr:colOff>
      <xdr:row>17</xdr:row>
      <xdr:rowOff>91440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EAF49F-7B43-47FC-8C4F-255C62C9A463}"/>
            </a:ext>
          </a:extLst>
        </xdr:cNvPr>
        <xdr:cNvSpPr/>
      </xdr:nvSpPr>
      <xdr:spPr>
        <a:xfrm>
          <a:off x="1203960" y="2636520"/>
          <a:ext cx="1615440" cy="396240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Century Gothic" panose="020B0502020202020204" pitchFamily="34" charset="0"/>
            </a:rPr>
            <a:t>¡Ir</a:t>
          </a:r>
          <a:r>
            <a:rPr lang="es-MX" sz="1100" b="1" baseline="0">
              <a:latin typeface="Century Gothic" panose="020B0502020202020204" pitchFamily="34" charset="0"/>
            </a:rPr>
            <a:t> Ahora!</a:t>
          </a:r>
          <a:endParaRPr lang="es-MX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0</xdr:colOff>
      <xdr:row>15</xdr:row>
      <xdr:rowOff>60960</xdr:rowOff>
    </xdr:from>
    <xdr:to>
      <xdr:col>9</xdr:col>
      <xdr:colOff>30480</xdr:colOff>
      <xdr:row>17</xdr:row>
      <xdr:rowOff>91440</xdr:rowOff>
    </xdr:to>
    <xdr:sp macro="" textlink="">
      <xdr:nvSpPr>
        <xdr:cNvPr id="6" name="Rectángulo: esquinas redondeada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44395A-3FE7-445B-8172-00CFE324723F}"/>
            </a:ext>
          </a:extLst>
        </xdr:cNvPr>
        <xdr:cNvSpPr/>
      </xdr:nvSpPr>
      <xdr:spPr>
        <a:xfrm>
          <a:off x="4632960" y="2636520"/>
          <a:ext cx="1615440" cy="396240"/>
        </a:xfrm>
        <a:prstGeom prst="roundRect">
          <a:avLst/>
        </a:prstGeom>
        <a:solidFill>
          <a:srgbClr val="33CCCC"/>
        </a:solidFill>
        <a:ln>
          <a:solidFill>
            <a:srgbClr val="33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Century Gothic" panose="020B0502020202020204" pitchFamily="34" charset="0"/>
            </a:rPr>
            <a:t>¡Ir</a:t>
          </a:r>
          <a:r>
            <a:rPr lang="es-MX" sz="1100" b="1" baseline="0">
              <a:latin typeface="Century Gothic" panose="020B0502020202020204" pitchFamily="34" charset="0"/>
            </a:rPr>
            <a:t> Ahora!</a:t>
          </a:r>
          <a:endParaRPr lang="es-MX" sz="1100" b="1"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</xdr:colOff>
      <xdr:row>1</xdr:row>
      <xdr:rowOff>76201</xdr:rowOff>
    </xdr:from>
    <xdr:to>
      <xdr:col>2</xdr:col>
      <xdr:colOff>103145</xdr:colOff>
      <xdr:row>2</xdr:row>
      <xdr:rowOff>160021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0952005-97B9-4B97-BE50-E0C12777E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" y="342901"/>
          <a:ext cx="331745" cy="350520"/>
        </a:xfrm>
        <a:prstGeom prst="rect">
          <a:avLst/>
        </a:prstGeom>
      </xdr:spPr>
    </xdr:pic>
    <xdr:clientData/>
  </xdr:twoCellAnchor>
  <xdr:twoCellAnchor editAs="oneCell">
    <xdr:from>
      <xdr:col>12</xdr:col>
      <xdr:colOff>179412</xdr:colOff>
      <xdr:row>7</xdr:row>
      <xdr:rowOff>25009</xdr:rowOff>
    </xdr:from>
    <xdr:to>
      <xdr:col>14</xdr:col>
      <xdr:colOff>723900</xdr:colOff>
      <xdr:row>14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odo">
              <a:extLst>
                <a:ext uri="{FF2B5EF4-FFF2-40B4-BE49-F238E27FC236}">
                  <a16:creationId xmlns:a16="http://schemas.microsoft.com/office/drawing/2014/main" id="{E76C5DD9-DFCB-4B1C-B7F2-AAEA43EBAC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64662" y="1434709"/>
              <a:ext cx="2144688" cy="1441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254977</xdr:colOff>
      <xdr:row>0</xdr:row>
      <xdr:rowOff>107559</xdr:rowOff>
    </xdr:from>
    <xdr:to>
      <xdr:col>15</xdr:col>
      <xdr:colOff>0</xdr:colOff>
      <xdr:row>6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">
              <a:extLst>
                <a:ext uri="{FF2B5EF4-FFF2-40B4-BE49-F238E27FC236}">
                  <a16:creationId xmlns:a16="http://schemas.microsoft.com/office/drawing/2014/main" id="{155A3FCA-2BE8-430C-959B-B092C784DA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40227" y="107559"/>
              <a:ext cx="2145323" cy="11941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</xdr:colOff>
      <xdr:row>1</xdr:row>
      <xdr:rowOff>30481</xdr:rowOff>
    </xdr:from>
    <xdr:to>
      <xdr:col>2</xdr:col>
      <xdr:colOff>91440</xdr:colOff>
      <xdr:row>2</xdr:row>
      <xdr:rowOff>126087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9BEB249-26FF-4CB0-96A5-418F3F6CA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620" y="297181"/>
          <a:ext cx="342900" cy="362306"/>
        </a:xfrm>
        <a:prstGeom prst="rect">
          <a:avLst/>
        </a:prstGeom>
      </xdr:spPr>
    </xdr:pic>
    <xdr:clientData/>
  </xdr:twoCellAnchor>
  <xdr:twoCellAnchor editAs="oneCell">
    <xdr:from>
      <xdr:col>10</xdr:col>
      <xdr:colOff>192010</xdr:colOff>
      <xdr:row>6</xdr:row>
      <xdr:rowOff>22771</xdr:rowOff>
    </xdr:from>
    <xdr:to>
      <xdr:col>12</xdr:col>
      <xdr:colOff>736600</xdr:colOff>
      <xdr:row>13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eriodo 1">
              <a:extLst>
                <a:ext uri="{FF2B5EF4-FFF2-40B4-BE49-F238E27FC236}">
                  <a16:creationId xmlns:a16="http://schemas.microsoft.com/office/drawing/2014/main" id="{4B1BDA4E-688A-41DB-B7D0-1B050D36B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7360" y="1438821"/>
              <a:ext cx="2144790" cy="14059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210207</xdr:colOff>
      <xdr:row>0</xdr:row>
      <xdr:rowOff>111671</xdr:rowOff>
    </xdr:from>
    <xdr:to>
      <xdr:col>12</xdr:col>
      <xdr:colOff>717550</xdr:colOff>
      <xdr:row>5</xdr:row>
      <xdr:rowOff>110096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amo_ 1">
              <a:extLst>
                <a:ext uri="{FF2B5EF4-FFF2-40B4-BE49-F238E27FC236}">
                  <a16:creationId xmlns:a16="http://schemas.microsoft.com/office/drawing/2014/main" id="{EDE7B8B0-7336-4390-B10D-13EB024F56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06307" y="111671"/>
              <a:ext cx="2391103" cy="11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</xdr:colOff>
      <xdr:row>1</xdr:row>
      <xdr:rowOff>38100</xdr:rowOff>
    </xdr:from>
    <xdr:to>
      <xdr:col>3</xdr:col>
      <xdr:colOff>49805</xdr:colOff>
      <xdr:row>2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DD06A83-32D2-4B1D-ACBB-E0BC8A1EA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" y="274320"/>
          <a:ext cx="331745" cy="350520"/>
        </a:xfrm>
        <a:prstGeom prst="rect">
          <a:avLst/>
        </a:prstGeom>
      </xdr:spPr>
    </xdr:pic>
    <xdr:clientData/>
  </xdr:twoCellAnchor>
  <xdr:twoCellAnchor editAs="oneCell">
    <xdr:from>
      <xdr:col>12</xdr:col>
      <xdr:colOff>391013</xdr:colOff>
      <xdr:row>8</xdr:row>
      <xdr:rowOff>29182</xdr:rowOff>
    </xdr:from>
    <xdr:to>
      <xdr:col>14</xdr:col>
      <xdr:colOff>698500</xdr:colOff>
      <xdr:row>15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riodo 2">
              <a:extLst>
                <a:ext uri="{FF2B5EF4-FFF2-40B4-BE49-F238E27FC236}">
                  <a16:creationId xmlns:a16="http://schemas.microsoft.com/office/drawing/2014/main" id="{22650040-A13E-4820-82D1-5F59CEF081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7663" y="1400782"/>
              <a:ext cx="1920387" cy="13805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390525</xdr:colOff>
      <xdr:row>0</xdr:row>
      <xdr:rowOff>190500</xdr:rowOff>
    </xdr:from>
    <xdr:to>
      <xdr:col>14</xdr:col>
      <xdr:colOff>676275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amo_ 2">
              <a:extLst>
                <a:ext uri="{FF2B5EF4-FFF2-40B4-BE49-F238E27FC236}">
                  <a16:creationId xmlns:a16="http://schemas.microsoft.com/office/drawing/2014/main" id="{D24E22D9-C042-4ABB-A4AA-E097EA2DF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91425" y="190500"/>
              <a:ext cx="1828800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114301</xdr:rowOff>
    </xdr:from>
    <xdr:to>
      <xdr:col>1</xdr:col>
      <xdr:colOff>334194</xdr:colOff>
      <xdr:row>2</xdr:row>
      <xdr:rowOff>152401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325FE7F-A6C5-49B6-B347-7910E4323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" y="381001"/>
          <a:ext cx="288474" cy="3048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148613</xdr:colOff>
      <xdr:row>5</xdr:row>
      <xdr:rowOff>269874</xdr:rowOff>
    </xdr:from>
    <xdr:to>
      <xdr:col>18</xdr:col>
      <xdr:colOff>587375</xdr:colOff>
      <xdr:row>13</xdr:row>
      <xdr:rowOff>111125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odo 3">
              <a:extLst>
                <a:ext uri="{FF2B5EF4-FFF2-40B4-BE49-F238E27FC236}">
                  <a16:creationId xmlns:a16="http://schemas.microsoft.com/office/drawing/2014/main" id="{51392CA2-DCC3-44B5-A6B0-1D0BCCF0D9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1363" y="1419224"/>
              <a:ext cx="2038962" cy="14414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155574</xdr:colOff>
      <xdr:row>0</xdr:row>
      <xdr:rowOff>123825</xdr:rowOff>
    </xdr:from>
    <xdr:to>
      <xdr:col>18</xdr:col>
      <xdr:colOff>584199</xdr:colOff>
      <xdr:row>5</xdr:row>
      <xdr:rowOff>122250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amo_ 3">
              <a:extLst>
                <a:ext uri="{FF2B5EF4-FFF2-40B4-BE49-F238E27FC236}">
                  <a16:creationId xmlns:a16="http://schemas.microsoft.com/office/drawing/2014/main" id="{85398FE6-7709-4E3B-90DA-3CD86C6695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8324" y="123825"/>
              <a:ext cx="2028825" cy="11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nserrat Becerril" refreshedDate="45748.569936921296" createdVersion="8" refreshedVersion="8" minRefreshableVersion="3" recordCount="5822" xr:uid="{9E65AC3E-0697-4117-8F37-841118B9392B}">
  <cacheSource type="worksheet">
    <worksheetSource name="tablero_estadistica_resumenrr7"/>
  </cacheSource>
  <cacheFields count="87">
    <cacheField name="anio_reporte" numFmtId="0">
      <sharedItems containsSemiMixedTypes="0" containsString="0" containsNumber="1" containsInteger="1" minValue="2024" maxValue="2024"/>
    </cacheField>
    <cacheField name="mes_reporte" numFmtId="0">
      <sharedItems containsSemiMixedTypes="0" containsString="0" containsNumber="1" containsInteger="1" minValue="3" maxValue="12"/>
    </cacheField>
    <cacheField name="numero_compania" numFmtId="0">
      <sharedItems containsSemiMixedTypes="0" containsString="0" containsNumber="1" minValue="1" maxValue="908"/>
    </cacheField>
    <cacheField name="nombre_compania" numFmtId="0">
      <sharedItems count="98">
        <s v="Agroasemex"/>
        <s v="TOTAL"/>
        <s v="Patria"/>
        <s v="AXA Seguros"/>
        <s v="Seguros SURA"/>
        <s v="Swiss Re Corporate Solutions"/>
        <s v="TOTAL GRANDES"/>
        <s v="Mapfre México"/>
        <s v="General de Seguros"/>
        <s v="G.N.P."/>
        <s v="Pensiones Banorte"/>
        <s v="ProFuturo G.N.P."/>
        <s v="Pensiones BBVA Bancomer"/>
        <s v="TOTAL MEDIANAS"/>
        <s v="Banorte"/>
        <s v="Inbursa"/>
        <s v="Atlas"/>
        <s v="Chubb Seguros México"/>
        <s v="Seguros Azteca Daños"/>
        <s v="Afirme"/>
        <s v="El Potosí"/>
        <s v="HDI Seguros"/>
        <s v="GMX Seguros"/>
        <s v="La Latinoamericana"/>
        <s v="Ve Por Más"/>
        <s v="SHF Cred Vivienda"/>
        <s v="Genworth Seg. de Crédito"/>
        <s v="Citibanamex Pensiones"/>
        <s v="Primero Seguros"/>
        <s v="ANA"/>
        <s v="Tokio Marine"/>
        <s v="AIG Seguros"/>
        <s v="TOTAL RESTO"/>
        <s v="Quálitas"/>
        <s v="El Águila"/>
        <s v="Zurich Aseguradora Mexicana"/>
        <s v="Zurich Daños"/>
        <s v="Coface"/>
        <s v="Solunion Crédito"/>
        <s v="Atradius"/>
        <s v="Allianz México"/>
        <s v="Berkley Seguros"/>
        <s v="HDI Global Seguros"/>
        <s v="Sompo Japan"/>
        <s v="Quálitas Salud"/>
        <s v="Centauro"/>
        <s v="Odontoprev"/>
        <s v="General de Salud"/>
        <s v="Dentegra"/>
        <s v="MediAccess"/>
        <s v="BBVA Bancomer Salud"/>
        <s v="Plan Seguro"/>
        <s v="AXA Salud"/>
        <s v="Seguros Azteca"/>
        <s v="Metlife México"/>
        <s v="Monterrey New York Life"/>
        <s v="Citibanamex Seguros"/>
        <s v="PREVEM Seguros"/>
        <s v="Thona"/>
        <s v="BBVA Bancomer"/>
        <s v="Hir Seguros"/>
        <s v="Assurant Vida"/>
        <s v="Pan-American México"/>
        <s v="HSBC Seguros"/>
        <s v="Zurich Santander"/>
        <s v="SPP Seguros"/>
        <s v="Zurich Vida"/>
        <s v="Virginia Surety"/>
        <s v="FM Global"/>
        <s v="BUPA México"/>
        <s v="Momento Seguros"/>
        <s v="Crabi"/>
        <s v="SPT"/>
        <s v="Skandia Life"/>
        <s v="Seguros Argos"/>
        <s v="Insignia Life"/>
        <s v="Prudential"/>
        <s v="Patrimonial Vida"/>
        <s v="Tláloc Seguros"/>
        <s v="Cardif Vida"/>
        <s v="Cardif Seguros Generales"/>
        <s v="Pensiones SURA" u="1"/>
        <s v="Der Neue Horizont Re" u="1"/>
        <s v="Pensiones Inbursa" u="1"/>
        <s v="Metlife Pensiones" u="1"/>
        <s v="SIS NOVA" u="1"/>
        <s v="Patrimonial Daños" u="1"/>
        <s v="Principal Pensiones" u="1"/>
        <s v="Patrimonial Inbursa" u="1"/>
        <s v="Aserta Seguros de Vida" u="1"/>
        <s v="Metlife Más" u="1"/>
        <s v="XL Seguros" u="1"/>
        <s v="Assurant Daños" u="1"/>
        <s v="Principal México" u="1"/>
        <s v="HSBC Pensiones" u="1"/>
        <s v="Inbursa Crédito" u="1"/>
        <s v="CESCE" u="1"/>
        <s v="Istmo de México" u="1"/>
      </sharedItems>
    </cacheField>
    <cacheField name="ramo" numFmtId="0">
      <sharedItems/>
    </cacheField>
    <cacheField name="gestor_cia_id" numFmtId="0">
      <sharedItems containsSemiMixedTypes="0" containsString="0" containsNumber="1" minValue="3" maxValue="282"/>
    </cacheField>
    <cacheField name="ofuscacion" numFmtId="0">
      <sharedItems containsBlank="1"/>
    </cacheField>
    <cacheField name="fecha_ofuscada" numFmtId="0">
      <sharedItems containsBlank="1"/>
    </cacheField>
    <cacheField name="jerarquia" numFmtId="0">
      <sharedItems containsSemiMixedTypes="0" containsString="0" containsNumber="1" minValue="1" maxValue="201.1" count="90">
        <n v="1"/>
        <n v="201.1"/>
        <n v="200"/>
        <n v="5.0999999999999996"/>
        <n v="2"/>
        <n v="3"/>
        <n v="4"/>
        <n v="15.1"/>
        <n v="8"/>
        <n v="5"/>
        <n v="11"/>
        <n v="15"/>
        <n v="14"/>
        <n v="7"/>
        <n v="12"/>
        <n v="6"/>
        <n v="9"/>
        <n v="13"/>
        <n v="10"/>
        <n v="16"/>
        <n v="20"/>
        <n v="150.1"/>
        <n v="17"/>
        <n v="18"/>
        <n v="25"/>
        <n v="23"/>
        <n v="21"/>
        <n v="19"/>
        <n v="24"/>
        <n v="22"/>
        <n v="29"/>
        <n v="27"/>
        <n v="28"/>
        <n v="26"/>
        <n v="30"/>
        <n v="32"/>
        <n v="31"/>
        <n v="33"/>
        <n v="35"/>
        <n v="36"/>
        <n v="39"/>
        <n v="37"/>
        <n v="34"/>
        <n v="38"/>
        <n v="42"/>
        <n v="43"/>
        <n v="41"/>
        <n v="46"/>
        <n v="40"/>
        <n v="58"/>
        <n v="53"/>
        <n v="49"/>
        <n v="48"/>
        <n v="64"/>
        <n v="47"/>
        <n v="50"/>
        <n v="45"/>
        <n v="55"/>
        <n v="52"/>
        <n v="59"/>
        <n v="56"/>
        <n v="54"/>
        <n v="62"/>
        <n v="63"/>
        <n v="44"/>
        <n v="60"/>
        <n v="65"/>
        <n v="68"/>
        <n v="57"/>
        <n v="67"/>
        <n v="61"/>
        <n v="66"/>
        <n v="51"/>
        <n v="72"/>
        <n v="69"/>
        <n v="70"/>
        <n v="71"/>
        <n v="73"/>
        <n v="74"/>
        <n v="77" u="1"/>
        <n v="75" u="1"/>
        <n v="79" u="1"/>
        <n v="78" u="1"/>
        <n v="80" u="1"/>
        <n v="76" u="1"/>
        <n v="81" u="1"/>
        <n v="82" u="1"/>
        <n v="83" u="1"/>
        <n v="85" u="1"/>
        <n v="84" u="1"/>
      </sharedItems>
    </cacheField>
    <cacheField name="Prima_DirectaAct" numFmtId="0">
      <sharedItems containsSemiMixedTypes="0" containsString="0" containsNumber="1" minValue="-8096.34602" maxValue="915229324.65264988"/>
    </cacheField>
    <cacheField name="Prima_DirectaAnt" numFmtId="0">
      <sharedItems containsSemiMixedTypes="0" containsString="0" containsNumber="1" minValue="-171635.78519999998" maxValue="785024033.86473"/>
    </cacheField>
    <cacheField name="Prima_directa_Anual_act" numFmtId="0">
      <sharedItems containsSemiMixedTypes="0" containsString="0" containsNumber="1" minValue="-169437.70289999997" maxValue="915229324.65264988"/>
    </cacheField>
    <cacheField name="Prima_directa_Anual_ant" numFmtId="0">
      <sharedItems containsSemiMixedTypes="0" containsString="0" containsNumber="1" minValue="-4063560.4021999999" maxValue="785024033.86473"/>
    </cacheField>
    <cacheField name="CostoSin_Act" numFmtId="0">
      <sharedItems containsString="0" containsBlank="1" containsNumber="1" minValue="-513231.32096000022" maxValue="529500429.12055981"/>
    </cacheField>
    <cacheField name="CostoSin_Ant" numFmtId="0">
      <sharedItems containsString="0" containsBlank="1" containsNumber="1" minValue="-240544.34410000002" maxValue="501361149.58613008"/>
    </cacheField>
    <cacheField name="cto_sin_anual_act" numFmtId="0">
      <sharedItems containsString="0" containsBlank="1" containsNumber="1" minValue="-501065.79501000006" maxValue="563897122.66900992"/>
    </cacheField>
    <cacheField name="cto_sin_anual_ant" numFmtId="0">
      <sharedItems containsString="0" containsBlank="1" containsNumber="1" minValue="-991560.2113000002" maxValue="501361149.58613008"/>
    </cacheField>
    <cacheField name="pib_act" numFmtId="0">
      <sharedItems containsSemiMixedTypes="0" containsString="0" containsNumber="1" containsInteger="1" minValue="0" maxValue="0"/>
    </cacheField>
    <cacheField name="pib_ant" numFmtId="0">
      <sharedItems containsSemiMixedTypes="0" containsString="0" containsNumber="1" containsInteger="1" minValue="0" maxValue="0"/>
    </cacheField>
    <cacheField name="inpc_act" numFmtId="0">
      <sharedItems containsSemiMixedTypes="0" containsString="0" containsNumber="1" minValue="0" maxValue="137.94900000000001"/>
    </cacheField>
    <cacheField name="inpc_ant" numFmtId="0">
      <sharedItems containsSemiMixedTypes="0" containsString="0" containsNumber="1" minValue="0" maxValue="132.37299999999999"/>
    </cacheField>
    <cacheField name="IncResvDivAct" numFmtId="0">
      <sharedItems containsSemiMixedTypes="0" containsString="0" containsNumber="1" minValue="-162350.63328000001" maxValue="1717760.1243500002"/>
    </cacheField>
    <cacheField name="IncResvDivAnt" numFmtId="0">
      <sharedItems containsSemiMixedTypes="0" containsString="0" containsNumber="1" minValue="-58392.996090000001" maxValue="2406947.9460399998"/>
    </cacheField>
    <cacheField name="Costo_Sin_RetAct" numFmtId="0">
      <sharedItems containsString="0" containsBlank="1" containsNumber="1" minValue="-212761.54366999998" maxValue="463578492.36974996"/>
    </cacheField>
    <cacheField name="Costo_Sin_RetAnt" numFmtId="0">
      <sharedItems containsString="0" containsBlank="1" containsNumber="1" minValue="-209425.53474" maxValue="402200772.83965009"/>
    </cacheField>
    <cacheField name="Prima_DevengadaAct" numFmtId="0">
      <sharedItems containsString="0" containsBlank="1" containsNumber="1" minValue="-7367454.275369999" maxValue="570077788.45245016"/>
    </cacheField>
    <cacheField name="Prima_DevengadaAnt" numFmtId="0">
      <sharedItems containsString="0" containsBlank="1" containsNumber="1" minValue="-5648953.4424399994" maxValue="504408753.16469997"/>
    </cacheField>
    <cacheField name="Prima_Directa_Act1anio" numFmtId="0">
      <sharedItems containsSemiMixedTypes="0" containsString="0" containsNumber="1" minValue="-3844.1221099999998" maxValue="185707394.90735"/>
    </cacheField>
    <cacheField name="Prima_Directa_Ant1anio" numFmtId="0">
      <sharedItems containsSemiMixedTypes="0" containsString="0" containsNumber="1" minValue="-70880.718510000006" maxValue="143000092.11051998"/>
    </cacheField>
    <cacheField name="PrimaDirectaAct_Renov" numFmtId="0">
      <sharedItems containsSemiMixedTypes="0" containsString="0" containsNumber="1" minValue="-6822.1004599999997" maxValue="146199710.26111001"/>
    </cacheField>
    <cacheField name="PrimaDirectaAnt_Renov" numFmtId="0">
      <sharedItems containsSemiMixedTypes="0" containsString="0" containsNumber="1" minValue="-127302.01918999999" maxValue="132565051.90339999"/>
    </cacheField>
    <cacheField name="PrimaDirectaAct_Unica" numFmtId="0">
      <sharedItems containsSemiMixedTypes="0" containsString="0" containsNumber="1" minValue="-1157.7741299999998" maxValue="82597369.692329988"/>
    </cacheField>
    <cacheField name="PrimaDirectaAnt_Unica" numFmtId="0">
      <sharedItems containsSemiMixedTypes="0" containsString="0" containsNumber="1" minValue="-3350.4050999999999" maxValue="75008437.291620001"/>
    </cacheField>
    <cacheField name="ramo_raiz" numFmtId="0">
      <sharedItems/>
    </cacheField>
    <cacheField name="operacion" numFmtId="0">
      <sharedItems/>
    </cacheField>
    <cacheField name="ramo_complemento" numFmtId="0">
      <sharedItems/>
    </cacheField>
    <cacheField name="subramo" numFmtId="0">
      <sharedItems count="57">
        <s v="AyA Otros"/>
        <s v="Otros Riesgos Catastroficos"/>
        <s v="AyA Pecuario"/>
        <s v="ISSSTE Muerte (riesgos de trabajo)"/>
        <s v="ISSSTE Invalidez (invalidez y vida)"/>
        <s v="AyA Agricola"/>
        <s v="Agricola y de Animales"/>
        <s v="RC Viajero"/>
        <s v="ISSSTE Incapacidad Permanente RT"/>
        <s v="Credito a la Vivienda"/>
        <s v="IMSS Muerte (riesgos de trabajo)"/>
        <s v="IMSS Jubilacion (retiro, cesantia y vejez)"/>
        <s v="Automoviles Turistas"/>
        <s v="Credito"/>
        <s v="ISSSTE Muerte (invalidez y vida)"/>
        <s v="RC Otros"/>
        <s v="Salud Individual"/>
        <s v="IMSS Incapacidad Permanente RT"/>
        <s v="RC Aviones y Barcos"/>
        <s v="AP Individual"/>
        <s v="Salud Gpo y Col"/>
        <s v="AP Gpo y Col"/>
        <s v="Salud"/>
        <s v="IMSS Invalidez (invalidez y vida)"/>
        <s v="Otros Automoviles y Obligatorios"/>
        <s v="Accidentes Personales"/>
        <s v="ISSSTE Jubilacion (retiro, cesantia y vejez)"/>
        <s v="MyT Cascos"/>
        <s v="Pensiones ISSSTE"/>
        <s v="IMSS Muerte (invalidez y vida)"/>
        <s v="MyT Carga"/>
        <s v="Terremoto y Erupcion Volcanica"/>
        <s v="Miscelaneos"/>
        <s v="RC General"/>
        <s v="Huracan y Otros Riesgos Hidrometeorologicos"/>
        <s v="Tecnicos"/>
        <s v="Maritimo y Transportes"/>
        <s v="Responsabilidad Civil y Riesgos Profesionales"/>
        <s v="Pensiones IMSS"/>
        <s v="Riesgos Catastroficos"/>
        <s v="Diversos"/>
        <s v="Incendio"/>
        <s v="Pensiones Total"/>
        <s v="Camiones"/>
        <s v="GMM. Individual"/>
        <s v="GMM. Gpo y Col"/>
        <s v="Automoviles Residentes"/>
        <s v="Vida Gpo y Col"/>
        <s v="Daños Sin Autos Total"/>
        <s v="Gastos Medicos"/>
        <s v="Automoviles Total"/>
        <s v="Accidentes y Enfermedades Total"/>
        <s v="Vida Individual"/>
        <s v="Daños Total"/>
        <s v="Vida Total"/>
        <s v="Total General Sin Pensiones"/>
        <s v="Total General"/>
      </sharedItems>
    </cacheField>
    <cacheField name="periodo" numFmtId="0">
      <sharedItems count="36">
        <s v="2024-Q1"/>
        <s v="2024-Q2"/>
        <s v="2024-Q3"/>
        <s v="2024-Q4"/>
        <s v="2016-Q1" u="1"/>
        <s v="2016-Q2" u="1"/>
        <s v="2016-Q3" u="1"/>
        <s v="2016-Q4" u="1"/>
        <s v="2017-Q1" u="1"/>
        <s v="2017-Q2" u="1"/>
        <s v="2017-Q3" u="1"/>
        <s v="2017-Q4" u="1"/>
        <s v="2018-Q1" u="1"/>
        <s v="2018-Q2" u="1"/>
        <s v="2018-Q3" u="1"/>
        <s v="2018-Q4" u="1"/>
        <s v="2019-Q1" u="1"/>
        <s v="2019-Q2" u="1"/>
        <s v="2019-Q3" u="1"/>
        <s v="2019-Q4" u="1"/>
        <s v="2020-Q1" u="1"/>
        <s v="2020-Q2" u="1"/>
        <s v="2020-Q3" u="1"/>
        <s v="2020-Q4" u="1"/>
        <s v="2021-Q1" u="1"/>
        <s v="2021-Q2" u="1"/>
        <s v="2021-Q3" u="1"/>
        <s v="2021-Q4" u="1"/>
        <s v="2022-Q1" u="1"/>
        <s v="2022-Q2" u="1"/>
        <s v="2022-Q3" u="1"/>
        <s v="2022-Q4" u="1"/>
        <s v="2023-Q1" u="1"/>
        <s v="2023-Q2" u="1"/>
        <s v="2023-Q3" u="1"/>
        <s v="2023-Q4" u="1"/>
      </sharedItems>
    </cacheField>
    <cacheField name="PD_Cartera_act" numFmtId="0">
      <sharedItems containsSemiMixedTypes="0" containsString="0" containsNumber="1" minValue="0" maxValue="915229324.65264988"/>
    </cacheField>
    <cacheField name="PD_Cartera_ant" numFmtId="0">
      <sharedItems containsSemiMixedTypes="0" containsString="0" containsNumber="1" minValue="-25.390689999999999" maxValue="785024033.86473"/>
    </cacheField>
    <cacheField name="PD_Sector_Total_act" numFmtId="0">
      <sharedItems containsSemiMixedTypes="0" containsString="0" containsNumber="1" minValue="243469518.54793006" maxValue="915229324.65265"/>
    </cacheField>
    <cacheField name="PD_Sector_Total_ant" numFmtId="0">
      <sharedItems containsSemiMixedTypes="0" containsString="0" containsNumber="1" minValue="216001262.48099998" maxValue="785024033.86473012"/>
    </cacheField>
    <cacheField name="PD_Sector_SinPension_act" numFmtId="0">
      <sharedItems containsSemiMixedTypes="0" containsString="0" containsNumber="1" minValue="235094567.47436008" maxValue="876641246.77607977"/>
    </cacheField>
    <cacheField name="PD_Sector_SinPension_ant" numFmtId="0">
      <sharedItems containsSemiMixedTypes="0" containsString="0" containsNumber="1" minValue="206446896.99449995" maxValue="747866068.79561019"/>
    </cacheField>
    <cacheField name="PD_Mercado_Act" numFmtId="0">
      <sharedItems containsSemiMixedTypes="0" containsString="0" containsNumber="1" minValue="-1.23404" maxValue="915229324.65265"/>
    </cacheField>
    <cacheField name="PD_Mercado_Ant" numFmtId="0">
      <sharedItems containsSemiMixedTypes="0" containsString="0" containsNumber="1" minValue="0" maxValue="785024033.86473012"/>
    </cacheField>
    <cacheField name="CS_Mercado_Act" numFmtId="0">
      <sharedItems containsSemiMixedTypes="0" containsString="0" containsNumber="1" minValue="-222767.64614999996" maxValue="529500429.12055975"/>
    </cacheField>
    <cacheField name="CS_Mercado_Ant" numFmtId="0">
      <sharedItems containsSemiMixedTypes="0" containsString="0" containsNumber="1" minValue="-217442.69992000001" maxValue="501361149.58613014"/>
    </cacheField>
    <cacheField name="PD_Operacion_act" numFmtId="0">
      <sharedItems containsString="0" containsBlank="1" containsNumber="1" minValue="-6822.1004599999997" maxValue="915229324.65264988"/>
    </cacheField>
    <cacheField name="PD_Operacion_ant" numFmtId="0">
      <sharedItems containsString="0" containsBlank="1" containsNumber="1" minValue="-154629.29140000002" maxValue="785024033.86473"/>
    </cacheField>
    <cacheField name="Part_Mercado_Act" numFmtId="0">
      <sharedItems containsString="0" containsBlank="1" containsNumber="1" minValue="-1.8715865686301731" maxValue="100.28899060903476"/>
    </cacheField>
    <cacheField name="Part_Mercado_Ant" numFmtId="0">
      <sharedItems containsString="0" containsBlank="1" containsNumber="1" minValue="-0.31746275624070763" maxValue="100.00000000000004"/>
    </cacheField>
    <cacheField name="PD_IncreAbs" numFmtId="0">
      <sharedItems containsString="0" containsBlank="1" containsNumber="1" minValue="-7484369.5305599943" maxValue="130205290.78791988"/>
    </cacheField>
    <cacheField name="PD_IncreRel" numFmtId="0">
      <sharedItems containsString="0" containsBlank="1" containsNumber="1" minValue="-19247.145115000811" maxValue="8466.9238798947354"/>
    </cacheField>
    <cacheField name="Part_Operacion_Act" numFmtId="0">
      <sharedItems containsString="0" containsBlank="1" containsNumber="1" minValue="-65.123374929341111" maxValue="165.12337492934111"/>
    </cacheField>
    <cacheField name="Part_Operacion_Ant" numFmtId="0">
      <sharedItems containsString="0" containsBlank="1" containsNumber="1" minValue="-331.75024991052828" maxValue="431.75024991052828"/>
    </cacheField>
    <cacheField name="Part_Cartera_Act" numFmtId="0">
      <sharedItems containsString="0" containsBlank="1" containsNumber="1" minValue="-5.4234576114429105" maxValue="100.6044772279503"/>
    </cacheField>
    <cacheField name="Part_Cartera_Ant" numFmtId="0">
      <sharedItems containsString="0" containsBlank="1" containsNumber="1" minValue="-141.14330882697556" maxValue="243.61031543451554"/>
    </cacheField>
    <cacheField name="Part_Sector_Act" numFmtId="0">
      <sharedItems containsString="0" containsBlank="1" containsNumber="1" minValue="-3.3254043743492809E-3" maxValue="100"/>
    </cacheField>
    <cacheField name="Part_SectorSinPen_Act" numFmtId="0">
      <sharedItems containsString="0" containsBlank="1" containsNumber="1" minValue="-3.4438677622284936E-3" maxValue="104.42720052219316"/>
    </cacheField>
    <cacheField name="Part_Sector_Ant" numFmtId="0">
      <sharedItems containsString="0" containsBlank="1" containsNumber="1" minValue="-2.7857446040271495E-2" maxValue="100.00000000000003"/>
    </cacheField>
    <cacheField name="Part_SectorSinPen_Ant" numFmtId="0">
      <sharedItems containsString="0" containsBlank="1" containsNumber="1" minValue="-2.9319892709082068E-2" maxValue="105.24975141905115"/>
    </cacheField>
    <cacheField name="PD_PartMerc_1anio" numFmtId="0">
      <sharedItems containsString="0" containsBlank="1" containsNumber="1" minValue="-8.0175284072875191E-3" maxValue="51.968997782234339"/>
    </cacheField>
    <cacheField name="PD_PartMerc_Renovacion" numFmtId="0">
      <sharedItems containsString="0" containsBlank="1" containsNumber="1" minValue="-9.622925201989433E-3" maxValue="56.285032335457863"/>
    </cacheField>
    <cacheField name="PD_PartMerc_Unicas" numFmtId="0">
      <sharedItems containsString="0" containsBlank="1" containsNumber="1" minValue="-5.3669922765764639E-4" maxValue="100.35200969985902"/>
    </cacheField>
    <cacheField name="PDanio1_IncreAbs1anio" numFmtId="0">
      <sharedItems containsSemiMixedTypes="0" containsString="0" containsNumber="1" minValue="-1526723.8484600009" maxValue="42707302.796830028"/>
    </cacheField>
    <cacheField name="PD_IncreRel1anio" numFmtId="0">
      <sharedItems containsString="0" containsBlank="1" containsNumber="1" minValue="-6474.4263229266453" maxValue="50567.316045346444"/>
    </cacheField>
    <cacheField name="PD_IncreAbsRenov" numFmtId="0">
      <sharedItems containsSemiMixedTypes="0" containsString="0" containsNumber="1" minValue="-1880916.4210000001" maxValue="13634658.357710019"/>
    </cacheField>
    <cacheField name="PD_IncreRelRenov" numFmtId="0">
      <sharedItems containsString="0" containsBlank="1" containsNumber="1" minValue="-771.45163165757072" maxValue="88016.974185163068"/>
    </cacheField>
    <cacheField name="PD_IncreAbsUni" numFmtId="0">
      <sharedItems containsSemiMixedTypes="0" containsString="0" containsNumber="1" minValue="-3085081.7030999968" maxValue="7588932.4007099867"/>
    </cacheField>
    <cacheField name="PD_IncreRelUnica" numFmtId="0">
      <sharedItems containsString="0" containsBlank="1" containsNumber="1" minValue="-93.921693844273818" maxValue="2578380.9211111106"/>
    </cacheField>
    <cacheField name="SIN_IncreRel" numFmtId="0">
      <sharedItems containsString="0" containsBlank="1" containsNumber="1" minValue="-100822857.95454545" maxValue="306105181.27157998"/>
    </cacheField>
    <cacheField name="SINvsPRIM_ACT" numFmtId="0">
      <sharedItems containsString="0" containsBlank="1" containsNumber="1" minValue="-1268387.7759229846" maxValue="20087.368958620566"/>
    </cacheField>
    <cacheField name="SINvsPRIM_ANT" numFmtId="0">
      <sharedItems containsString="0" containsBlank="1" containsNumber="1" minValue="-35368.747105141265" maxValue="51003.248458952097"/>
    </cacheField>
    <cacheField name="PartSIN_Merc_Act" numFmtId="0">
      <sharedItems containsString="0" containsBlank="1" containsNumber="1" minValue="-1065.1892817778362" maxValue="906.7239976627269"/>
    </cacheField>
    <cacheField name="IncrSinRet" numFmtId="0">
      <sharedItems containsString="0" containsBlank="1" containsNumber="1" minValue="-50410114.204545446" maxValue="15361745.3125"/>
    </cacheField>
    <cacheField name="IncrDevengada" numFmtId="0">
      <sharedItems containsString="0" containsBlank="1" containsNumber="1" minValue="-16299.362059510904" maxValue="4080966.4995178399"/>
    </cacheField>
    <cacheField name="SINvsPDEV_ACT" numFmtId="0">
      <sharedItems containsString="0" containsBlank="1" containsNumber="1" minValue="-1088097100" maxValue="15026197.609561754"/>
    </cacheField>
    <cacheField name="SINvsPDEV_ANT" numFmtId="0">
      <sharedItems containsString="0" containsBlank="1" containsNumber="1" minValue="-2317466408" maxValue="267615550"/>
    </cacheField>
    <cacheField name="size_compania" numFmtId="0">
      <sharedItems containsBlank="1"/>
    </cacheField>
    <cacheField name="anio_anterior" numFmtId="0">
      <sharedItems containsSemiMixedTypes="0" containsString="0" containsNumber="1" containsInteger="1" minValue="2023" maxValue="2023"/>
    </cacheField>
    <cacheField name="num_trimeste" numFmtId="0">
      <sharedItems containsSemiMixedTypes="0" containsString="0" containsNumber="1" containsInteger="1" minValue="1" maxValue="4"/>
    </cacheField>
    <cacheField name="fecha_carga" numFmtId="14">
      <sharedItems containsSemiMixedTypes="0" containsNonDate="0" containsDate="1" containsString="0" minDate="2024-05-06T00:00:00" maxDate="2025-03-27T00:00:00"/>
    </cacheField>
    <cacheField name="Ramo_" numFmtId="0">
      <sharedItems count="95">
        <s v="61 AyA Otros"/>
        <s v="58 Otros Riesgos Catastroficos"/>
        <s v="62 AyA Pecuario"/>
        <s v="27 ISSSTE Muerte (riesgos de trabajo)"/>
        <s v="24 ISSSTE Invalidez (invalidez y vida)"/>
        <s v="60 AyA Agricola"/>
        <s v="59 Agricola y de Animales"/>
        <s v="49 RC Viajero"/>
        <s v="23 ISSSTE Incapacidad Permanente RT"/>
        <s v="67 Credito a la Vivienda"/>
        <s v="21 IMSS Muerte (riesgos de trabajo)"/>
        <s v="19 IMSS Jubilacion (retiro, cesantia y vejez)"/>
        <s v="43 Automoviles Turistas"/>
        <s v="66 Credito"/>
        <s v="26 ISSSTE Muerte (invalidez y vida)"/>
        <s v="50 RC Otros"/>
        <s v="36 Salud Individual"/>
        <s v="17 IMSS Incapacidad Permanente RT"/>
        <s v="48 RC Aviones y Barcos"/>
        <s v="30 AP Individual"/>
        <s v="37 Salud Gpo y Col"/>
        <s v="31 AP Gpo y Col"/>
        <s v="35 Salud"/>
        <s v="18 IMSS Invalidez (invalidez y vida)"/>
        <s v="44 Otros Automoviles y Obligatorios"/>
        <s v="29 Accidentes Personales"/>
        <s v="25 ISSSTE Jubilacion (retiro, cesantia y vejez)"/>
        <s v="53 MyT Cascos"/>
        <s v="22 Pensiones ISSSTE"/>
        <s v="20 IMSS Muerte (invalidez y vida)"/>
        <s v="52 MyT Carga"/>
        <s v="56 Terremoto y Erupcion Volcanica"/>
        <s v="64 Miscelaneos"/>
        <s v="47 RC General"/>
        <s v="57 Huracan y Otros Riesgos Hidrometeorologicos"/>
        <s v="65 Tecnicos"/>
        <s v="51 Maritimo y Transportes"/>
        <s v="46 Responsabilidad Civil y Riesgos Profesionales"/>
        <s v="16 Pensiones IMSS"/>
        <s v="55 Riesgos Catastroficos"/>
        <s v="63 Diversos"/>
        <s v="54 Incendio"/>
        <s v="15 Pensiones Total"/>
        <s v="42 Camiones"/>
        <s v="33 GMM. Individual"/>
        <s v="34 GMM. Gpo y Col"/>
        <s v="41 Automoviles Residentes"/>
        <s v="14 Vida Gpo y Col"/>
        <s v="46 Daños Sin Autos Total"/>
        <s v="32 Gastos Medicos"/>
        <s v="39 Automoviles Total"/>
        <s v="28 Accidentes y Enfermedades Total"/>
        <s v="13 Vida Individual"/>
        <s v="38 Daños Total"/>
        <s v="12 Vida Total"/>
        <s v="11 Total General Sin Pensiones"/>
        <s v="10 Total General"/>
        <s v="54 Tecnicos" u="1"/>
        <s v="35 Responsabilidad Civil y Riesgos Profesionales" u="1"/>
        <s v="25 Salud" u="1"/>
        <s v="43 Incendio" u="1"/>
        <s v="50 AyA Otros" u="1"/>
        <e v="#N/A" u="1"/>
        <s v="37 RC Aviones y Barcos" u="1"/>
        <s v="21 AP Gpo y Col" u="1"/>
        <s v="17 Pensiones ISSSTE" u="1"/>
        <s v="56 Credito a la Vivienda" u="1"/>
        <s v="18 Accidentes y Enfermedades Total" u="1"/>
        <s v="22 Gastos Medicos" u="1"/>
        <s v="38 RC Viajero" u="1"/>
        <s v="19 Accidentes Personales" u="1"/>
        <s v="41 MyT Carga" u="1"/>
        <s v="27 Salud Gpo y Col" u="1"/>
        <s v="48 Agricola y de Animales" u="1"/>
        <s v="46 Huracan y Otros Riesgos Hidrometeorologicos" u="1"/>
        <s v="33 Otros Automoviles y Obligatorios" u="1"/>
        <s v="39 RC Otros" u="1"/>
        <s v="53 Miscelaneos" u="1"/>
        <s v="45 Terremoto y Erupcion Volcanica" u="1"/>
        <s v="20 AP Individual" u="1"/>
        <s v="36 RC General" u="1"/>
        <s v="32 Automoviles Turistas" u="1"/>
        <s v="55 Credito" u="1"/>
        <s v="52 Diversos" u="1"/>
        <s v="47 Otros Riesgos Catastroficos" u="1"/>
        <s v="30 Automoviles Residentes" u="1"/>
        <s v="26 Salud Individual" u="1"/>
        <s v="44 Riesgos Catastroficos" u="1"/>
        <s v="23 GMM. Individual" u="1"/>
        <s v="49 AyA Agricola" u="1"/>
        <s v="31 Camiones" u="1"/>
        <s v="42 MyT Cascos" u="1"/>
        <s v="24 GMM. Gpo y Col" u="1"/>
        <s v="51 AyA Pecuario" u="1"/>
        <s v="40 Maritimo y Transportes" u="1"/>
      </sharedItems>
    </cacheField>
    <cacheField name="Jerarquia 2" numFmtId="0">
      <sharedItems containsSemiMixedTypes="0" containsString="0" containsNumber="1" minValue="1" maxValue="201.1" count="90">
        <n v="1"/>
        <n v="201.1"/>
        <n v="200"/>
        <n v="5.0999999999999996"/>
        <n v="2"/>
        <n v="3"/>
        <n v="4"/>
        <n v="15.1"/>
        <n v="8"/>
        <n v="5"/>
        <n v="11"/>
        <n v="15"/>
        <n v="14"/>
        <n v="7"/>
        <n v="12"/>
        <n v="6"/>
        <n v="9"/>
        <n v="13"/>
        <n v="10"/>
        <n v="16"/>
        <n v="20"/>
        <n v="150.1"/>
        <n v="17"/>
        <n v="18"/>
        <n v="25"/>
        <n v="23"/>
        <n v="21"/>
        <n v="19"/>
        <n v="24"/>
        <n v="22"/>
        <n v="29"/>
        <n v="27"/>
        <n v="28"/>
        <n v="26"/>
        <n v="30"/>
        <n v="32"/>
        <n v="31"/>
        <n v="33"/>
        <n v="35"/>
        <n v="36"/>
        <n v="39"/>
        <n v="37"/>
        <n v="34"/>
        <n v="38"/>
        <n v="42"/>
        <n v="43"/>
        <n v="41"/>
        <n v="46"/>
        <n v="40"/>
        <n v="58"/>
        <n v="53"/>
        <n v="49"/>
        <n v="48"/>
        <n v="64"/>
        <n v="47"/>
        <n v="50"/>
        <n v="45"/>
        <n v="55"/>
        <n v="52"/>
        <n v="59"/>
        <n v="56"/>
        <n v="54"/>
        <n v="62"/>
        <n v="63"/>
        <n v="44"/>
        <n v="60"/>
        <n v="65"/>
        <n v="68"/>
        <n v="57"/>
        <n v="67"/>
        <n v="61"/>
        <n v="66"/>
        <n v="51"/>
        <n v="72"/>
        <n v="69"/>
        <n v="70"/>
        <n v="71"/>
        <n v="73"/>
        <n v="74"/>
        <n v="77" u="1"/>
        <n v="75" u="1"/>
        <n v="79" u="1"/>
        <n v="78" u="1"/>
        <n v="80" u="1"/>
        <n v="76" u="1"/>
        <n v="81" u="1"/>
        <n v="82" u="1"/>
        <n v="83" u="1"/>
        <n v="85" u="1"/>
        <n v="84" u="1"/>
      </sharedItems>
    </cacheField>
    <cacheField name="Factor INPC" numFmtId="0" formula="MAX(inpc_act) /MAX(inpc_ant)" databaseField="0"/>
    <cacheField name="IncrementoReal" numFmtId="0" formula="( (((Prima_DirectaAct)-((Prima_DirectaAnt)*'Factor INPC'))/((Prima_DirectaAnt)*'Factor INPC')))*100" databaseField="0"/>
  </cacheFields>
  <extLst>
    <ext xmlns:x14="http://schemas.microsoft.com/office/spreadsheetml/2009/9/main" uri="{725AE2AE-9491-48be-B2B4-4EB974FC3084}">
      <x14:pivotCacheDefinition pivotCacheId="11504721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2">
  <r>
    <n v="2024"/>
    <n v="3"/>
    <n v="74"/>
    <x v="0"/>
    <s v="AyA Otros"/>
    <n v="46"/>
    <s v="25fc0e7096fc653718202dc30b0c580b8ab87eac11a700cba03a7c021bc35b0c"/>
    <s v="866d562d83a77144c090ae01fef5e5dc5d322dfdcb968ee04e0fa262fe1b2619"/>
    <x v="0"/>
    <n v="0"/>
    <n v="0"/>
    <n v="0"/>
    <n v="0"/>
    <n v="-753.54737"/>
    <n v="-278.53638999999998"/>
    <n v="-132.25375000000005"/>
    <n v="-758.35695999999996"/>
    <n v="0"/>
    <n v="0"/>
    <n v="0"/>
    <n v="0"/>
    <n v="-753.54737"/>
    <n v="-280.34709999999995"/>
    <n v="-746.72238000000004"/>
    <n v="-284.42690999999996"/>
    <n v="962.47868999999992"/>
    <n v="408.81232"/>
    <n v="0"/>
    <n v="0"/>
    <n v="0"/>
    <n v="0"/>
    <n v="0"/>
    <n v="0"/>
    <s v="AyA Otros"/>
    <s v="Daños Sin Autos"/>
    <s v="Agricola y de Animales"/>
    <x v="0"/>
    <x v="0"/>
    <n v="1149390.6832699999"/>
    <n v="7438742.8628900005"/>
    <n v="243469518.54793006"/>
    <n v="216001262.48099998"/>
    <n v="235094567.47436008"/>
    <n v="206446896.99449995"/>
    <n v="0"/>
    <n v="0"/>
    <n v="-753.54737"/>
    <n v="-278.53638999999998"/>
    <n v="299.02469000000002"/>
    <n v="116916.33162000001"/>
    <m/>
    <m/>
    <m/>
    <m/>
    <m/>
    <m/>
    <m/>
    <m/>
    <m/>
    <m/>
    <m/>
    <m/>
    <m/>
    <m/>
    <m/>
    <n v="0"/>
    <m/>
    <n v="0"/>
    <m/>
    <n v="0"/>
    <m/>
    <n v="170.53821226016467"/>
    <m/>
    <m/>
    <n v="100"/>
    <n v="162.53577061326587"/>
    <n v="135.43289742344359"/>
    <n v="-77.583263687635522"/>
    <n v="-69.573957555877953"/>
    <s v="Grandes"/>
    <n v="2023"/>
    <n v="1"/>
    <d v="2024-05-06T00:00:00"/>
    <x v="0"/>
    <x v="0"/>
  </r>
  <r>
    <n v="2024"/>
    <n v="3"/>
    <n v="201.1"/>
    <x v="1"/>
    <s v="Otros Riesgos Catastroficos"/>
    <n v="201.1"/>
    <m/>
    <m/>
    <x v="1"/>
    <n v="0"/>
    <n v="65788.246870000003"/>
    <n v="0"/>
    <n v="157524.14267"/>
    <n v="21524.37197"/>
    <n v="-2584.7187099999996"/>
    <n v="29086.444029999999"/>
    <n v="10258.155239999998"/>
    <n v="0"/>
    <n v="0"/>
    <n v="0"/>
    <n v="0"/>
    <n v="0"/>
    <n v="0"/>
    <n v="-4725.7024499999998"/>
    <n v="-2309.7436299999999"/>
    <n v="3052.6191100000001"/>
    <n v="34901.31192"/>
    <n v="0"/>
    <n v="0"/>
    <n v="0"/>
    <n v="0"/>
    <n v="0"/>
    <n v="0"/>
    <s v="Otros Riesgos Catastroficos"/>
    <s v="Daños Sin Autos"/>
    <s v="Riesgos Catastroficos"/>
    <x v="1"/>
    <x v="0"/>
    <n v="19732368.127080001"/>
    <n v="24342275.004930001"/>
    <n v="243469518.54793006"/>
    <n v="216001262.48099998"/>
    <n v="235094567.47436008"/>
    <n v="206446896.99449995"/>
    <n v="0"/>
    <n v="65788.246870000003"/>
    <n v="21524.37197"/>
    <n v="-2584.7187099999996"/>
    <n v="1594605.83268"/>
    <n v="3939069.2014899999"/>
    <m/>
    <n v="100"/>
    <m/>
    <m/>
    <m/>
    <n v="1.670147019633847"/>
    <m/>
    <n v="0.27026334579112271"/>
    <m/>
    <m/>
    <n v="3.0457343681399501E-2"/>
    <n v="3.1866910003376173E-2"/>
    <m/>
    <m/>
    <m/>
    <n v="0"/>
    <m/>
    <n v="0"/>
    <m/>
    <n v="0"/>
    <m/>
    <n v="-932.75491010780058"/>
    <m/>
    <n v="-3.9288457026488319"/>
    <n v="100"/>
    <n v="104.59857053486061"/>
    <n v="-91.253569158095999"/>
    <n v="-154.8081263895383"/>
    <n v="-6.6179278168521067"/>
    <m/>
    <n v="2023"/>
    <n v="1"/>
    <d v="2024-05-06T00:00:00"/>
    <x v="1"/>
    <x v="1"/>
  </r>
  <r>
    <n v="2024"/>
    <n v="3"/>
    <n v="61"/>
    <x v="2"/>
    <s v="AyA Otr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2.800449999999998"/>
    <n v="2436.7411499999998"/>
    <n v="3361.1452799999997"/>
    <n v="2617.82375"/>
    <n v="0"/>
    <n v="0"/>
    <n v="0"/>
    <n v="0"/>
    <n v="0"/>
    <n v="0"/>
    <s v="AyA Otros"/>
    <s v="Daños Sin Autos"/>
    <s v="Agricola y de Animales"/>
    <x v="0"/>
    <x v="0"/>
    <n v="0"/>
    <n v="0"/>
    <n v="243469518.54793006"/>
    <n v="216001262.48099998"/>
    <n v="235094567.47436008"/>
    <n v="206446896.99449995"/>
    <n v="0"/>
    <n v="0"/>
    <n v="-753.54737"/>
    <n v="-278.53638999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7.833153102864458"/>
    <n v="28.394636193517609"/>
    <n v="1.5709065095811627"/>
    <n v="93.082704670243743"/>
    <m/>
    <n v="2023"/>
    <n v="1"/>
    <d v="2024-05-06T00:00:00"/>
    <x v="0"/>
    <x v="2"/>
  </r>
  <r>
    <n v="2024"/>
    <n v="3"/>
    <n v="48"/>
    <x v="3"/>
    <s v="Otros Riesgos Catastroficos"/>
    <n v="36"/>
    <s v="76a50887d8f1c2e9301755428990ad81479ee21c25b43215cf524541e0503269"/>
    <s v="866d562d83a77144c090ae01fef5e5dc5d322dfdcb968ee04e0fa262fe1b2619"/>
    <x v="0"/>
    <n v="0"/>
    <n v="0"/>
    <n v="0"/>
    <n v="0"/>
    <n v="0"/>
    <n v="0"/>
    <n v="7.2450000000000001E-2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1"/>
    <x v="0"/>
    <n v="16982442.389800001"/>
    <n v="15398992.57395"/>
    <n v="243469518.54793006"/>
    <n v="216001262.48099998"/>
    <n v="235094567.47436008"/>
    <n v="206446896.99449995"/>
    <n v="0"/>
    <n v="65788.246870000003"/>
    <n v="21524.37197"/>
    <n v="-2584.7187099999996"/>
    <n v="976420.9784299999"/>
    <n v="633139.19602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1"/>
    <d v="2024-05-06T00:00:00"/>
    <x v="1"/>
    <x v="0"/>
  </r>
  <r>
    <n v="2024"/>
    <n v="3"/>
    <n v="74"/>
    <x v="0"/>
    <s v="Otros Riesgos Catastroficos"/>
    <n v="46"/>
    <s v="25fc0e7096fc653718202dc30b0c580b8ab87eac11a700cba03a7c021bc35b0c"/>
    <s v="866d562d83a77144c090ae01fef5e5dc5d322dfdcb968ee04e0fa262fe1b2619"/>
    <x v="0"/>
    <n v="0"/>
    <n v="65788.246870000003"/>
    <n v="0"/>
    <n v="157524.14267"/>
    <n v="21708.702290000001"/>
    <n v="-2584.7187099999996"/>
    <n v="29036.257449999997"/>
    <n v="10258.155239999998"/>
    <n v="0"/>
    <n v="0"/>
    <n v="134.065"/>
    <n v="128.38900000000001"/>
    <n v="0"/>
    <n v="0"/>
    <n v="-4541.3721299999997"/>
    <n v="-2309.7436299999999"/>
    <n v="3052.6191100000001"/>
    <n v="34901.31192"/>
    <n v="0"/>
    <n v="0"/>
    <n v="0"/>
    <n v="0"/>
    <n v="0"/>
    <n v="0"/>
    <s v="Otros Riesgos Catastroficos"/>
    <s v="Daños Sin Autos"/>
    <s v="Riesgos Catastroficos"/>
    <x v="1"/>
    <x v="0"/>
    <n v="1149390.6832699999"/>
    <n v="7438742.8628900005"/>
    <n v="243469518.54793006"/>
    <n v="216001262.48099998"/>
    <n v="235094567.47436008"/>
    <n v="206446896.99449995"/>
    <n v="0"/>
    <n v="65788.246870000003"/>
    <n v="21524.37197"/>
    <n v="-2584.7187099999996"/>
    <n v="481369.46110000001"/>
    <n v="3158937.7068499997"/>
    <m/>
    <n v="100"/>
    <m/>
    <m/>
    <m/>
    <n v="2.0826066537286083"/>
    <m/>
    <n v="0.88440006708930441"/>
    <m/>
    <m/>
    <n v="3.0457343681399501E-2"/>
    <n v="3.1866910003376173E-2"/>
    <m/>
    <m/>
    <m/>
    <n v="0"/>
    <m/>
    <n v="0"/>
    <m/>
    <n v="0"/>
    <m/>
    <n v="-939.88645286666429"/>
    <m/>
    <n v="-3.9288457026488319"/>
    <n v="100.85637955085014"/>
    <n v="96.618017299175321"/>
    <n v="-91.253569158095999"/>
    <n v="-148.76969469014426"/>
    <n v="-6.6179278168521067"/>
    <s v="Grandes"/>
    <n v="2023"/>
    <n v="1"/>
    <d v="2024-05-06T00:00:00"/>
    <x v="1"/>
    <x v="0"/>
  </r>
  <r>
    <n v="2024"/>
    <n v="3"/>
    <n v="201.1"/>
    <x v="1"/>
    <s v="AyA Otros"/>
    <n v="201.1"/>
    <m/>
    <m/>
    <x v="1"/>
    <n v="0"/>
    <n v="0"/>
    <n v="0"/>
    <n v="0"/>
    <n v="-753.54737"/>
    <n v="-278.53638999999998"/>
    <n v="-132.25375000000005"/>
    <n v="-758.35695999999996"/>
    <n v="0"/>
    <n v="0"/>
    <n v="0"/>
    <n v="0"/>
    <n v="-753.54737"/>
    <n v="-280.34709999999995"/>
    <n v="-746.72238000000004"/>
    <n v="-284.42690999999996"/>
    <n v="962.47868999999992"/>
    <n v="408.81232"/>
    <n v="0"/>
    <n v="0"/>
    <n v="0"/>
    <n v="0"/>
    <n v="0"/>
    <n v="0"/>
    <s v="AyA Otros"/>
    <s v="Daños Sin Autos"/>
    <s v="Agricola y de Animales"/>
    <x v="0"/>
    <x v="0"/>
    <n v="1361916.46419"/>
    <n v="7570320.0921600005"/>
    <n v="243469518.54793006"/>
    <n v="216001262.48099998"/>
    <n v="235094567.47436008"/>
    <n v="206446896.99449995"/>
    <n v="0"/>
    <n v="0"/>
    <n v="-753.54737"/>
    <n v="-278.53638999999998"/>
    <n v="299.02469000000002"/>
    <n v="116916.33162000001"/>
    <m/>
    <m/>
    <m/>
    <m/>
    <m/>
    <m/>
    <m/>
    <m/>
    <m/>
    <m/>
    <m/>
    <m/>
    <m/>
    <m/>
    <m/>
    <n v="0"/>
    <m/>
    <n v="0"/>
    <m/>
    <n v="0"/>
    <m/>
    <n v="170.53821226016467"/>
    <m/>
    <m/>
    <n v="100"/>
    <n v="162.53577061326587"/>
    <n v="135.43289742344359"/>
    <n v="-77.583263687635522"/>
    <n v="-69.573957555877953"/>
    <m/>
    <n v="2023"/>
    <n v="1"/>
    <d v="2024-05-06T00:00:00"/>
    <x v="0"/>
    <x v="1"/>
  </r>
  <r>
    <n v="2024"/>
    <n v="3"/>
    <n v="10"/>
    <x v="4"/>
    <s v="Otros Riesgos Catastroficos"/>
    <n v="10"/>
    <s v="4a44dc15364204a80fe80e9039455cc1608281820fe2b24f1e5233ade6af1dd5"/>
    <s v="866d562d83a77144c090ae01fef5e5dc5d322dfdcb968ee04e0fa262fe1b2619"/>
    <x v="0"/>
    <n v="0"/>
    <n v="0"/>
    <n v="0"/>
    <n v="0"/>
    <n v="-184.33032"/>
    <n v="0"/>
    <n v="50.114130000000017"/>
    <n v="0"/>
    <n v="0"/>
    <n v="0"/>
    <n v="0"/>
    <n v="0"/>
    <n v="0"/>
    <n v="0"/>
    <n v="-184.33032"/>
    <n v="0"/>
    <n v="0"/>
    <n v="0"/>
    <n v="0"/>
    <n v="0"/>
    <n v="0"/>
    <n v="0"/>
    <n v="0"/>
    <n v="0"/>
    <s v="Otros Riesgos Catastroficos"/>
    <s v="Daños Sin Autos"/>
    <s v="Riesgos Catastroficos"/>
    <x v="1"/>
    <x v="0"/>
    <n v="1600535.0540100001"/>
    <n v="1504539.56809"/>
    <n v="243469518.54793006"/>
    <n v="216001262.48099998"/>
    <n v="235094567.47436008"/>
    <n v="206446896.99449995"/>
    <n v="0"/>
    <n v="65788.246870000003"/>
    <n v="21524.37197"/>
    <n v="-2584.7187099999996"/>
    <n v="136815.39315000002"/>
    <n v="146992.29862000002"/>
    <m/>
    <m/>
    <m/>
    <m/>
    <m/>
    <m/>
    <m/>
    <m/>
    <m/>
    <m/>
    <m/>
    <m/>
    <m/>
    <m/>
    <m/>
    <n v="0"/>
    <m/>
    <n v="0"/>
    <m/>
    <n v="0"/>
    <m/>
    <m/>
    <m/>
    <m/>
    <n v="-0.85637955085014261"/>
    <m/>
    <m/>
    <m/>
    <m/>
    <s v="Grandes"/>
    <n v="2023"/>
    <n v="1"/>
    <d v="2024-05-06T00:00:00"/>
    <x v="1"/>
    <x v="0"/>
  </r>
  <r>
    <n v="2024"/>
    <n v="3"/>
    <n v="127"/>
    <x v="5"/>
    <s v="AyA Otros"/>
    <n v="263"/>
    <s v="4be84111a613654b362415e563cb7607df7b203b5d303802a8a546061bbc7847"/>
    <s v="866d562d83a77144c090ae01fef5e5dc5d322dfdcb968ee04e0fa262fe1b2619"/>
    <x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yA Otros"/>
    <s v="Daños Sin Autos"/>
    <s v="Agricola y de Animales"/>
    <x v="0"/>
    <x v="0"/>
    <n v="212525.78091999999"/>
    <n v="131577.22926999998"/>
    <n v="243469518.54793006"/>
    <n v="216001262.48099998"/>
    <n v="235094567.47436008"/>
    <n v="206446896.99449995"/>
    <n v="0"/>
    <n v="0"/>
    <n v="-753.54737"/>
    <n v="-278.53638999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1"/>
    <d v="2024-05-06T00:00:00"/>
    <x v="0"/>
    <x v="0"/>
  </r>
  <r>
    <n v="2024"/>
    <n v="3"/>
    <n v="5.0999999999999996"/>
    <x v="6"/>
    <s v="Otros Riesgos Catastroficos"/>
    <n v="5.0999999999999996"/>
    <m/>
    <m/>
    <x v="3"/>
    <n v="0"/>
    <n v="65788.246870000003"/>
    <n v="0"/>
    <n v="157524.14267"/>
    <n v="21524.37197"/>
    <n v="-2584.7187099999996"/>
    <n v="29086.444029999999"/>
    <n v="10258.155239999998"/>
    <n v="0"/>
    <n v="0"/>
    <n v="0"/>
    <n v="0"/>
    <n v="0"/>
    <n v="0"/>
    <n v="-4725.7024499999998"/>
    <n v="-2309.7436299999999"/>
    <n v="3052.6191100000001"/>
    <n v="34901.31192"/>
    <n v="0"/>
    <n v="0"/>
    <n v="0"/>
    <n v="0"/>
    <n v="0"/>
    <n v="0"/>
    <s v="Otros Riesgos Catastroficos"/>
    <s v="Daños Sin Autos"/>
    <s v="Riesgos Catastroficos"/>
    <x v="1"/>
    <x v="0"/>
    <n v="19732368.127080001"/>
    <n v="24342275.004930001"/>
    <n v="243469518.54793006"/>
    <n v="216001262.48099998"/>
    <n v="235094567.47436008"/>
    <n v="206446896.99449995"/>
    <n v="0"/>
    <n v="65788.246870000003"/>
    <n v="21524.37197"/>
    <n v="-2584.7187099999996"/>
    <n v="1594605.83268"/>
    <n v="3939069.2014899999"/>
    <m/>
    <n v="100"/>
    <m/>
    <m/>
    <m/>
    <n v="1.670147019633847"/>
    <m/>
    <n v="0.27026334579112271"/>
    <m/>
    <m/>
    <n v="3.0457343681399501E-2"/>
    <n v="3.1866910003376173E-2"/>
    <m/>
    <m/>
    <m/>
    <n v="0"/>
    <m/>
    <n v="0"/>
    <m/>
    <n v="0"/>
    <m/>
    <n v="-932.75491010780058"/>
    <m/>
    <n v="-3.9288457026488319"/>
    <n v="100"/>
    <n v="104.59857053486061"/>
    <n v="-91.253569158095999"/>
    <n v="-154.8081263895383"/>
    <n v="-6.6179278168521067"/>
    <m/>
    <n v="2023"/>
    <n v="1"/>
    <d v="2024-05-06T00:00:00"/>
    <x v="1"/>
    <x v="3"/>
  </r>
  <r>
    <n v="2024"/>
    <n v="3"/>
    <n v="5.0999999999999996"/>
    <x v="6"/>
    <s v="AyA Otros"/>
    <n v="5.0999999999999996"/>
    <m/>
    <m/>
    <x v="3"/>
    <n v="0"/>
    <n v="0"/>
    <n v="0"/>
    <n v="0"/>
    <n v="-753.54737"/>
    <n v="-278.53638999999998"/>
    <n v="-132.25375000000005"/>
    <n v="-758.35695999999996"/>
    <n v="0"/>
    <n v="0"/>
    <n v="0"/>
    <n v="0"/>
    <n v="-753.54737"/>
    <n v="-280.34709999999995"/>
    <n v="-746.72238000000004"/>
    <n v="-284.42690999999996"/>
    <n v="962.47868999999992"/>
    <n v="408.81232"/>
    <n v="0"/>
    <n v="0"/>
    <n v="0"/>
    <n v="0"/>
    <n v="0"/>
    <n v="0"/>
    <s v="AyA Otros"/>
    <s v="Daños Sin Autos"/>
    <s v="Agricola y de Animales"/>
    <x v="0"/>
    <x v="0"/>
    <n v="1361916.46419"/>
    <n v="7570320.0921600005"/>
    <n v="243469518.54793006"/>
    <n v="216001262.48099998"/>
    <n v="235094567.47436008"/>
    <n v="206446896.99449995"/>
    <n v="0"/>
    <n v="0"/>
    <n v="-753.54737"/>
    <n v="-278.53638999999998"/>
    <n v="299.02469000000002"/>
    <n v="116916.33162000001"/>
    <m/>
    <m/>
    <m/>
    <m/>
    <m/>
    <m/>
    <m/>
    <m/>
    <m/>
    <m/>
    <m/>
    <m/>
    <m/>
    <m/>
    <m/>
    <n v="0"/>
    <m/>
    <n v="0"/>
    <m/>
    <n v="0"/>
    <m/>
    <n v="170.53821226016467"/>
    <m/>
    <m/>
    <n v="100"/>
    <n v="162.53577061326587"/>
    <n v="135.43289742344359"/>
    <n v="-77.583263687635522"/>
    <n v="-69.573957555877953"/>
    <m/>
    <n v="2023"/>
    <n v="1"/>
    <d v="2024-05-06T00:00:00"/>
    <x v="0"/>
    <x v="3"/>
  </r>
  <r>
    <n v="2024"/>
    <n v="3"/>
    <n v="74"/>
    <x v="0"/>
    <s v="AyA Pecuario"/>
    <n v="46"/>
    <s v="25fc0e7096fc653718202dc30b0c580b8ab87eac11a700cba03a7c021bc35b0c"/>
    <s v="866d562d83a77144c090ae01fef5e5dc5d322dfdcb968ee04e0fa262fe1b2619"/>
    <x v="4"/>
    <n v="493.75966"/>
    <n v="64082.020670000005"/>
    <n v="471.55207999999794"/>
    <n v="92920.087390000001"/>
    <n v="5368.8388500000001"/>
    <n v="3393.6648100000002"/>
    <n v="30025.343220000002"/>
    <n v="9990.9543400000002"/>
    <n v="0"/>
    <n v="0"/>
    <n v="134.065"/>
    <n v="128.38900000000001"/>
    <n v="-2472.3878399999999"/>
    <n v="-830.24239999999998"/>
    <n v="-681.18524000000002"/>
    <n v="296.36700999999999"/>
    <n v="10812.87795"/>
    <n v="16377.498820000001"/>
    <n v="0"/>
    <n v="0"/>
    <n v="0"/>
    <n v="0"/>
    <n v="0"/>
    <n v="0"/>
    <s v="AyA Pecuario"/>
    <s v="Daños Sin Autos"/>
    <s v="Agricola y de Animales"/>
    <x v="2"/>
    <x v="0"/>
    <n v="1149390.6832699999"/>
    <n v="7438742.8628900005"/>
    <n v="243469518.54793006"/>
    <n v="216001262.48099998"/>
    <n v="235094567.47436008"/>
    <n v="206446896.99449995"/>
    <n v="1236.9727600000001"/>
    <n v="65902.682720000012"/>
    <n v="6816.9383100000005"/>
    <n v="6930.4903899999999"/>
    <n v="299.02469000000002"/>
    <n v="116916.33162000001"/>
    <n v="39.916777148754676"/>
    <n v="97.237347593670151"/>
    <n v="-63588.261010000002"/>
    <n v="-99.229487998603076"/>
    <n v="165.12337492934111"/>
    <n v="54.810153365295946"/>
    <n v="4.2958383705987667E-2"/>
    <n v="0.86146304357002224"/>
    <n v="2.028014278521675E-4"/>
    <n v="2.1002597605912371E-4"/>
    <n v="2.9667428761272555E-2"/>
    <n v="3.1040437808908913E-2"/>
    <m/>
    <m/>
    <m/>
    <n v="0"/>
    <m/>
    <n v="0"/>
    <m/>
    <n v="0"/>
    <m/>
    <n v="58.201801019942209"/>
    <n v="1087.338493792709"/>
    <n v="5.2958142931793413"/>
    <n v="78.757333657021164"/>
    <n v="-329.8451639404804"/>
    <n v="-33.977232611395792"/>
    <n v="-6.2997588907400921"/>
    <n v="1.8095987260159665"/>
    <s v="Grandes"/>
    <n v="2023"/>
    <n v="1"/>
    <d v="2024-05-06T00:00:00"/>
    <x v="2"/>
    <x v="4"/>
  </r>
  <r>
    <n v="2024"/>
    <n v="3"/>
    <n v="201.1"/>
    <x v="1"/>
    <s v="AyA Pecuario"/>
    <n v="201.1"/>
    <m/>
    <m/>
    <x v="1"/>
    <n v="1236.9727600000001"/>
    <n v="65902.682719999997"/>
    <n v="5734.1252099999983"/>
    <n v="105209.18251999999"/>
    <n v="6816.9383100000005"/>
    <n v="6930.4903900000008"/>
    <n v="29561.388620000002"/>
    <n v="17285.474320000001"/>
    <n v="0"/>
    <n v="0"/>
    <n v="0"/>
    <n v="0"/>
    <n v="-2472.3878399999999"/>
    <n v="-830.24239999999998"/>
    <n v="389.18899999999996"/>
    <n v="3593.3280199999999"/>
    <n v="11570.559869999999"/>
    <n v="17745.237880000001"/>
    <n v="0"/>
    <n v="0"/>
    <n v="0"/>
    <n v="0"/>
    <n v="0"/>
    <n v="0"/>
    <s v="AyA Pecuario"/>
    <s v="Daños Sin Autos"/>
    <s v="Agricola y de Animales"/>
    <x v="2"/>
    <x v="0"/>
    <n v="38191234.426609993"/>
    <n v="41342129.880220003"/>
    <n v="243469518.54793006"/>
    <n v="216001262.48099998"/>
    <n v="235094567.47436008"/>
    <n v="206446896.99449995"/>
    <n v="1236.9727600000001"/>
    <n v="65902.682720000012"/>
    <n v="6816.9383100000005"/>
    <n v="6930.4903899999999"/>
    <n v="66113.593269999998"/>
    <n v="174409.53122"/>
    <n v="100"/>
    <n v="99.999999999999972"/>
    <n v="-64665.70996"/>
    <n v="-98.123031250100226"/>
    <n v="1.8709809871448848"/>
    <n v="37.786170434040336"/>
    <n v="3.2388917995751698E-3"/>
    <n v="0.15940804915213358"/>
    <n v="5.0806062597790293E-4"/>
    <n v="5.2615965281073841E-4"/>
    <n v="3.0510322931930532E-2"/>
    <n v="3.1922341134415666E-2"/>
    <m/>
    <m/>
    <m/>
    <n v="0"/>
    <m/>
    <n v="0"/>
    <m/>
    <n v="0"/>
    <m/>
    <n v="-1.6384422113021713"/>
    <n v="551.09849872522659"/>
    <n v="10.51624926931351"/>
    <n v="100"/>
    <n v="-89.169121276047605"/>
    <n v="-34.796253799219286"/>
    <n v="3.3636142448826893"/>
    <n v="20.249534237294768"/>
    <m/>
    <n v="2023"/>
    <n v="1"/>
    <d v="2024-05-06T00:00:00"/>
    <x v="2"/>
    <x v="1"/>
  </r>
  <r>
    <n v="2024"/>
    <n v="3"/>
    <n v="61"/>
    <x v="2"/>
    <s v="AyA Pecuari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3.393169999999998"/>
    <n v="5469.4892699999991"/>
    <n v="-3564.2335400000002"/>
    <n v="2962.6416800000002"/>
    <n v="0"/>
    <n v="0"/>
    <n v="0"/>
    <n v="0"/>
    <n v="0"/>
    <n v="0"/>
    <s v="AyA Pecuario"/>
    <s v="Daños Sin Autos"/>
    <s v="Agricola y de Animales"/>
    <x v="2"/>
    <x v="0"/>
    <n v="0"/>
    <n v="0"/>
    <n v="243469518.54793006"/>
    <n v="216001262.48099998"/>
    <n v="235094567.47436008"/>
    <n v="206446896.99449995"/>
    <n v="1236.9727600000001"/>
    <n v="65902.682720000012"/>
    <n v="6816.9383100000005"/>
    <n v="6930.49038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9.206632139530655"/>
    <n v="-220.30592710759404"/>
    <n v="-1.2174614685882788"/>
    <n v="184.61528125129186"/>
    <m/>
    <n v="2023"/>
    <n v="1"/>
    <d v="2024-05-06T00:00:00"/>
    <x v="2"/>
    <x v="2"/>
  </r>
  <r>
    <n v="2024"/>
    <n v="3"/>
    <n v="41"/>
    <x v="7"/>
    <s v="AyA Pecuario"/>
    <n v="29"/>
    <s v="35135aaa6cc23891b40cb3f378c53a17a1127210ce60e125ccf03efcfdaec458"/>
    <s v="866d562d83a77144c090ae01fef5e5dc5d322dfdcb968ee04e0fa262fe1b2619"/>
    <x v="5"/>
    <n v="46.100010000000005"/>
    <n v="232.86362"/>
    <n v="1567.65741"/>
    <n v="2209.9419499999999"/>
    <n v="253.62012999999999"/>
    <n v="166.52467000000001"/>
    <n v="905.7836299999999"/>
    <n v="1066.6105299999999"/>
    <n v="0"/>
    <n v="0"/>
    <n v="134.065"/>
    <n v="128.38900000000001"/>
    <n v="0"/>
    <n v="0"/>
    <n v="77.460130000000007"/>
    <n v="44.504669999999997"/>
    <n v="188.11948999999998"/>
    <n v="193.56873999999999"/>
    <n v="0"/>
    <n v="0"/>
    <n v="0"/>
    <n v="0"/>
    <n v="0"/>
    <n v="0"/>
    <s v="AyA Pecuario"/>
    <s v="Daños Sin Autos"/>
    <s v="Agricola y de Animales"/>
    <x v="2"/>
    <x v="0"/>
    <n v="6566357.3494999995"/>
    <n v="6434437.0004799999"/>
    <n v="243469518.54793006"/>
    <n v="216001262.48099998"/>
    <n v="235094567.47436008"/>
    <n v="206446896.99449995"/>
    <n v="1236.9727600000001"/>
    <n v="65902.682720000012"/>
    <n v="6816.9383100000005"/>
    <n v="6930.4903899999999"/>
    <n v="26977.925510000001"/>
    <n v="25231.339309999999"/>
    <n v="3.7268411634222245"/>
    <n v="0.3533446748888282"/>
    <n v="-186.76361"/>
    <n v="-80.203000365621733"/>
    <n v="0.17088048516892804"/>
    <n v="0.92291422638713672"/>
    <n v="7.0206367924082488E-4"/>
    <n v="3.6190209024135086E-3"/>
    <n v="1.8934612544085118E-5"/>
    <n v="1.9609134526270062E-5"/>
    <n v="1.0780660137136155E-4"/>
    <n v="1.1279589249830373E-4"/>
    <m/>
    <m/>
    <m/>
    <n v="0"/>
    <m/>
    <n v="0"/>
    <m/>
    <n v="0"/>
    <m/>
    <n v="52.301836118336077"/>
    <n v="550.15200647461893"/>
    <n v="71.511672798009414"/>
    <n v="3.7204404450595647"/>
    <n v="74.049442451769693"/>
    <n v="-2.8151498015640319"/>
    <n v="41.176025939683342"/>
    <n v="22.991661773486772"/>
    <s v="Grandes"/>
    <n v="2023"/>
    <n v="1"/>
    <d v="2024-05-06T00:00:00"/>
    <x v="2"/>
    <x v="5"/>
  </r>
  <r>
    <n v="2024"/>
    <n v="3"/>
    <n v="9"/>
    <x v="8"/>
    <s v="AyA Pecuario"/>
    <n v="9"/>
    <s v="19581e27de7ced00ff1ce50b2047e7a567c76b1cbaebabe5ef03f7c3017bb5b7"/>
    <s v="866d562d83a77144c090ae01fef5e5dc5d322dfdcb968ee04e0fa262fe1b2619"/>
    <x v="0"/>
    <n v="697.11308999999994"/>
    <n v="1587.7984299999998"/>
    <n v="3694.91572"/>
    <n v="10079.153179999998"/>
    <n v="1194.4793300000001"/>
    <n v="3370.3009100000004"/>
    <n v="-1369.7382300000004"/>
    <n v="6229.5218300000006"/>
    <n v="0"/>
    <n v="0"/>
    <n v="134.065"/>
    <n v="128.38900000000001"/>
    <n v="0"/>
    <n v="0"/>
    <n v="992.91410999999994"/>
    <n v="3252.4563399999997"/>
    <n v="569.56243000000006"/>
    <n v="1174.1703200000002"/>
    <n v="0"/>
    <n v="0"/>
    <n v="0"/>
    <n v="0"/>
    <n v="0"/>
    <n v="0"/>
    <s v="AyA Pecuario"/>
    <s v="Daños Sin Autos"/>
    <s v="Agricola y de Animales"/>
    <x v="2"/>
    <x v="0"/>
    <n v="808178.50085000007"/>
    <n v="660743.68034000008"/>
    <n v="243469518.54793006"/>
    <n v="216001262.48099998"/>
    <n v="235094567.47436008"/>
    <n v="206446896.99449995"/>
    <n v="1236.9727600000001"/>
    <n v="65902.682720000012"/>
    <n v="6816.9383100000005"/>
    <n v="6930.4903899999999"/>
    <n v="38836.643069999998"/>
    <n v="32228.378390000002"/>
    <n v="56.356381687823088"/>
    <n v="2.4093077314410118"/>
    <n v="-890.68533999999988"/>
    <n v="-56.095617880161278"/>
    <n v="1.7949880187726535"/>
    <n v="4.9267090350803091"/>
    <n v="8.6257316826271996E-2"/>
    <n v="0.24030474709693228"/>
    <n v="2.863245855816503E-4"/>
    <n v="2.9652454222534454E-4"/>
    <n v="7.3508756928662234E-4"/>
    <n v="7.6910743300845114E-4"/>
    <m/>
    <m/>
    <m/>
    <n v="0"/>
    <m/>
    <n v="0"/>
    <m/>
    <n v="0"/>
    <m/>
    <n v="-64.5586740799355"/>
    <n v="171.34656444336747"/>
    <n v="212.26251684856501"/>
    <n v="17.522225897919267"/>
    <n v="-69.471869682345982"/>
    <n v="-51.492349934377501"/>
    <n v="174.32928467560612"/>
    <n v="277.00038781426525"/>
    <s v="Grandes"/>
    <n v="2023"/>
    <n v="1"/>
    <d v="2024-05-06T00:00:00"/>
    <x v="2"/>
    <x v="0"/>
  </r>
  <r>
    <n v="2024"/>
    <n v="3"/>
    <n v="127"/>
    <x v="5"/>
    <s v="AyA Pecuario"/>
    <n v="263"/>
    <s v="4be84111a613654b362415e563cb7607df7b203b5d303802a8a546061bbc7847"/>
    <s v="866d562d83a77144c090ae01fef5e5dc5d322dfdcb968ee04e0fa262fe1b2619"/>
    <x v="6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yA Pecuario"/>
    <s v="Daños Sin Autos"/>
    <s v="Agricola y de Animales"/>
    <x v="2"/>
    <x v="0"/>
    <n v="212525.78091999999"/>
    <n v="131577.22926999998"/>
    <n v="243469518.54793006"/>
    <n v="216001262.48099998"/>
    <n v="235094567.47436008"/>
    <n v="206446896.99449995"/>
    <n v="1236.9727600000001"/>
    <n v="65902.682720000012"/>
    <n v="6816.9383100000005"/>
    <n v="6930.49038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1"/>
    <d v="2024-05-06T00:00:00"/>
    <x v="2"/>
    <x v="6"/>
  </r>
  <r>
    <n v="2024"/>
    <n v="3"/>
    <n v="43"/>
    <x v="9"/>
    <s v="AyA Pecuario"/>
    <n v="31"/>
    <s v="eb1e33e8a81b697b75855af6bfcdbcbf7cbbde9f94962ceaec1ed8af21f5a50f"/>
    <s v="866d562d83a77144c090ae01fef5e5dc5d322dfdcb968ee04e0fa262fe1b2619"/>
    <x v="6"/>
    <n v="0"/>
    <n v="0"/>
    <n v="0"/>
    <n v="0"/>
    <n v="0"/>
    <n v="0"/>
    <n v="0"/>
    <n v="-1.6123800000000001"/>
    <n v="0"/>
    <n v="0"/>
    <n v="0"/>
    <n v="0"/>
    <n v="0"/>
    <n v="0"/>
    <n v="0"/>
    <n v="0"/>
    <n v="0"/>
    <n v="0"/>
    <n v="0"/>
    <n v="0"/>
    <n v="0"/>
    <n v="0"/>
    <n v="0"/>
    <n v="0"/>
    <s v="AyA Pecuario"/>
    <s v="Daños Sin Autos"/>
    <s v="Agricola y de Animales"/>
    <x v="2"/>
    <x v="0"/>
    <n v="29454782.112069998"/>
    <n v="26676629.107240003"/>
    <n v="243469518.54793006"/>
    <n v="216001262.48099998"/>
    <n v="235094567.47436008"/>
    <n v="206446896.99449995"/>
    <n v="1236.9727600000001"/>
    <n v="65902.682720000012"/>
    <n v="6816.9383100000005"/>
    <n v="6930.4903899999999"/>
    <n v="0"/>
    <n v="33.48190000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1"/>
    <d v="2024-05-06T00:00:00"/>
    <x v="2"/>
    <x v="6"/>
  </r>
  <r>
    <n v="2024"/>
    <n v="3"/>
    <n v="5.0999999999999996"/>
    <x v="6"/>
    <s v="AyA Pecuario"/>
    <n v="5.0999999999999996"/>
    <m/>
    <m/>
    <x v="3"/>
    <n v="1236.9727600000001"/>
    <n v="65902.682719999997"/>
    <n v="5734.1252099999983"/>
    <n v="105209.18251999999"/>
    <n v="6816.9383100000005"/>
    <n v="6930.4903900000008"/>
    <n v="29561.388620000002"/>
    <n v="17285.474320000001"/>
    <n v="0"/>
    <n v="0"/>
    <n v="0"/>
    <n v="0"/>
    <n v="-2472.3878399999999"/>
    <n v="-830.24239999999998"/>
    <n v="389.18899999999996"/>
    <n v="3593.3280199999999"/>
    <n v="11570.559869999999"/>
    <n v="17745.237880000001"/>
    <n v="0"/>
    <n v="0"/>
    <n v="0"/>
    <n v="0"/>
    <n v="0"/>
    <n v="0"/>
    <s v="AyA Pecuario"/>
    <s v="Daños Sin Autos"/>
    <s v="Agricola y de Animales"/>
    <x v="2"/>
    <x v="0"/>
    <n v="38191234.426609993"/>
    <n v="41342129.880220003"/>
    <n v="243469518.54793006"/>
    <n v="216001262.48099998"/>
    <n v="235094567.47436008"/>
    <n v="206446896.99449995"/>
    <n v="1236.9727600000001"/>
    <n v="65902.682720000012"/>
    <n v="6816.9383100000005"/>
    <n v="6930.4903899999999"/>
    <n v="66113.593269999998"/>
    <n v="174409.53122"/>
    <n v="100"/>
    <n v="99.999999999999972"/>
    <n v="-64665.70996"/>
    <n v="-98.123031250100226"/>
    <n v="1.8709809871448848"/>
    <n v="37.786170434040336"/>
    <n v="3.2388917995751698E-3"/>
    <n v="0.15940804915213358"/>
    <n v="5.0806062597790293E-4"/>
    <n v="5.2615965281073841E-4"/>
    <n v="3.0510322931930532E-2"/>
    <n v="3.1922341134415666E-2"/>
    <m/>
    <m/>
    <m/>
    <n v="0"/>
    <m/>
    <n v="0"/>
    <m/>
    <n v="0"/>
    <m/>
    <n v="-1.6384422113021713"/>
    <n v="551.09849872522659"/>
    <n v="10.51624926931351"/>
    <n v="100"/>
    <n v="-89.169121276047605"/>
    <n v="-34.796253799219286"/>
    <n v="3.3636142448826893"/>
    <n v="20.249534237294768"/>
    <m/>
    <n v="2023"/>
    <n v="1"/>
    <d v="2024-05-06T00:00:00"/>
    <x v="2"/>
    <x v="3"/>
  </r>
  <r>
    <n v="2024"/>
    <n v="3"/>
    <n v="902"/>
    <x v="10"/>
    <s v="ISSSTE Muerte (riesgos de trabajo)"/>
    <n v="30"/>
    <s v="624b60c58c9d8bfb6ff1886c2fd605d2adeb6ea4da576068201b6c6958ce93f4"/>
    <s v="866d562d83a77144c090ae01fef5e5dc5d322dfdcb968ee04e0fa262fe1b2619"/>
    <x v="4"/>
    <n v="14514.91064"/>
    <n v="78656.59534"/>
    <n v="102774.23883999999"/>
    <n v="460840.57159999997"/>
    <n v="63759.070019999999"/>
    <n v="63919.448539999998"/>
    <n v="244147.73820999998"/>
    <n v="235997.85606000002"/>
    <n v="0"/>
    <n v="0"/>
    <n v="134.065"/>
    <n v="128.38900000000001"/>
    <n v="0"/>
    <n v="0"/>
    <n v="63759.070020000006"/>
    <n v="63919.448539999998"/>
    <n v="-65258.477880000006"/>
    <n v="-61004.41289"/>
    <n v="0"/>
    <n v="0"/>
    <n v="0"/>
    <n v="0"/>
    <n v="14514.91064"/>
    <n v="78656.59534"/>
    <s v="ISSSTE Muerte (riesgos de trabajo)"/>
    <s v="Pensiones"/>
    <s v="Pensiones ISSSTE"/>
    <x v="3"/>
    <x v="0"/>
    <n v="3307529.60757"/>
    <n v="4253756.2515000002"/>
    <n v="243469518.54793006"/>
    <n v="216001262.48099998"/>
    <n v="235094567.47436008"/>
    <n v="206446896.99449995"/>
    <n v="37976.101930000004"/>
    <n v="113293.26598"/>
    <n v="140081.24307"/>
    <n v="136670.01182999997"/>
    <n v="3307529.60757"/>
    <n v="4253756.2515000002"/>
    <n v="38.221170426482473"/>
    <n v="69.427423297943832"/>
    <n v="-64141.684699999998"/>
    <n v="-81.546479888611969"/>
    <n v="0.43884446587505899"/>
    <n v="1.849109132951926"/>
    <n v="0.43884446587505899"/>
    <n v="1.849109132951926"/>
    <n v="5.9616952161272519E-3"/>
    <n v="6.1740731808203218E-3"/>
    <n v="3.6414877596800545E-2"/>
    <n v="3.8100158677655267E-2"/>
    <m/>
    <m/>
    <n v="38.221170426482473"/>
    <n v="0"/>
    <m/>
    <n v="0"/>
    <m/>
    <n v="-64141.684699999998"/>
    <n v="-81.546479888611969"/>
    <n v="-0.25090723349973088"/>
    <n v="439.26601824398136"/>
    <n v="81.263940123142376"/>
    <n v="45.515779716588433"/>
    <n v="-0.25090723349971977"/>
    <n v="6.9733725618681408"/>
    <n v="-97.702355450647843"/>
    <n v="-104.77840128591392"/>
    <s v="Grandes"/>
    <n v="2023"/>
    <n v="1"/>
    <d v="2024-05-06T00:00:00"/>
    <x v="3"/>
    <x v="4"/>
  </r>
  <r>
    <n v="2024"/>
    <n v="3"/>
    <n v="5.0999999999999996"/>
    <x v="6"/>
    <s v="ISSSTE Muerte (riesgos de trabajo)"/>
    <n v="5.0999999999999996"/>
    <m/>
    <m/>
    <x v="3"/>
    <n v="37976.101930000004"/>
    <n v="113293.26598"/>
    <n v="253204.20051"/>
    <n v="977180.07114999997"/>
    <n v="140081.24307"/>
    <n v="136670.01183"/>
    <n v="547876.12864000001"/>
    <n v="529109.57618000009"/>
    <n v="0"/>
    <n v="0"/>
    <n v="0"/>
    <n v="0"/>
    <n v="0"/>
    <n v="0"/>
    <n v="140081.24307"/>
    <n v="136670.01183"/>
    <n v="-147449.71516000002"/>
    <n v="-131435.83629000001"/>
    <n v="0"/>
    <n v="0"/>
    <n v="0"/>
    <n v="0"/>
    <n v="37976.101930000004"/>
    <n v="113293.26598"/>
    <s v="ISSSTE Muerte (riesgos de trabajo)"/>
    <s v="Pensiones"/>
    <s v="Pensiones ISSSTE"/>
    <x v="3"/>
    <x v="0"/>
    <n v="8372598.4910400007"/>
    <n v="9552974.9783500005"/>
    <n v="243469518.54793006"/>
    <n v="216001262.48099998"/>
    <n v="235094567.47436008"/>
    <n v="206446896.99449995"/>
    <n v="37976.101930000004"/>
    <n v="113293.26598"/>
    <n v="140081.24307"/>
    <n v="136670.01182999997"/>
    <n v="8372598.4910400007"/>
    <n v="9552974.9783500005"/>
    <n v="100"/>
    <n v="100"/>
    <n v="-75317.164049999992"/>
    <n v="-66.47982419652017"/>
    <n v="0.45357605492058906"/>
    <n v="1.185947479573197"/>
    <n v="0.45357605492058906"/>
    <n v="1.185947479573197"/>
    <n v="1.5597887635582574E-2"/>
    <n v="1.6153542949962789E-2"/>
    <n v="5.2450279539438135E-2"/>
    <n v="5.4877679262487683E-2"/>
    <m/>
    <m/>
    <n v="100"/>
    <n v="0"/>
    <m/>
    <n v="0"/>
    <m/>
    <n v="-75317.164049999992"/>
    <n v="-66.47982419652017"/>
    <n v="2.4959617653674604"/>
    <n v="368.86682927122632"/>
    <n v="120.633835248537"/>
    <n v="100"/>
    <n v="2.4959617653674604"/>
    <n v="12.183799580098542"/>
    <n v="-95.002722058835872"/>
    <n v="-103.98230474103829"/>
    <m/>
    <n v="2023"/>
    <n v="1"/>
    <d v="2024-05-06T00:00:00"/>
    <x v="3"/>
    <x v="3"/>
  </r>
  <r>
    <n v="2024"/>
    <n v="3"/>
    <n v="906"/>
    <x v="11"/>
    <s v="ISSSTE Muerte (riesgos de trabajo)"/>
    <n v="256"/>
    <s v="51e8ea280b44e16934d4d611901f3d3afc41789840acdff81942c2f65009cd52"/>
    <s v="866d562d83a77144c090ae01fef5e5dc5d322dfdcb968ee04e0fa262fe1b2619"/>
    <x v="0"/>
    <n v="17825.360260000001"/>
    <n v="15358.73151"/>
    <n v="56915.890729999999"/>
    <n v="273886.03856000002"/>
    <n v="28214.568750000002"/>
    <n v="27711.727200000001"/>
    <n v="114179.62554000001"/>
    <n v="115013.40361000001"/>
    <n v="0"/>
    <n v="0"/>
    <n v="134.065"/>
    <n v="128.38900000000001"/>
    <n v="0"/>
    <n v="0"/>
    <n v="28214.568749999999"/>
    <n v="27711.727199999998"/>
    <n v="-30158.960760000002"/>
    <n v="-24483.135010000002"/>
    <n v="0"/>
    <n v="0"/>
    <n v="0"/>
    <n v="0"/>
    <n v="17825.360260000001"/>
    <n v="15358.73151"/>
    <s v="ISSSTE Muerte (riesgos de trabajo)"/>
    <s v="Pensiones"/>
    <s v="Pensiones ISSSTE"/>
    <x v="3"/>
    <x v="0"/>
    <n v="2992374.75104"/>
    <n v="2615977.4752099998"/>
    <n v="243469518.54793006"/>
    <n v="216001262.48099998"/>
    <n v="235094567.47436008"/>
    <n v="206446896.99449995"/>
    <n v="37976.101930000004"/>
    <n v="113293.26598"/>
    <n v="140081.24307"/>
    <n v="136670.01182999997"/>
    <n v="2992374.75104"/>
    <n v="2615977.4752099998"/>
    <n v="46.93836216486055"/>
    <n v="13.556614664733315"/>
    <n v="2466.6287500000017"/>
    <n v="16.060107232123897"/>
    <n v="0.59569277724338499"/>
    <n v="0.58711252889389132"/>
    <n v="0.59569277724338499"/>
    <n v="0.58711252889389132"/>
    <n v="7.3213929884577535E-3"/>
    <n v="7.5822084923098335E-3"/>
    <n v="7.1104822877370889E-3"/>
    <n v="7.4395555145637176E-3"/>
    <m/>
    <m/>
    <n v="46.93836216486055"/>
    <n v="0"/>
    <m/>
    <n v="0"/>
    <m/>
    <n v="2466.6287500000017"/>
    <n v="16.060107232123897"/>
    <n v="1.8145442410388624"/>
    <n v="158.28330164699852"/>
    <n v="180.42979123606025"/>
    <n v="20.141575082897358"/>
    <n v="1.8145442410388624"/>
    <n v="23.182593845443968"/>
    <n v="-93.552854737027729"/>
    <n v="-113.18700480425115"/>
    <s v="Grandes"/>
    <n v="2023"/>
    <n v="1"/>
    <d v="2024-05-06T00:00:00"/>
    <x v="3"/>
    <x v="0"/>
  </r>
  <r>
    <n v="2024"/>
    <n v="3"/>
    <n v="905"/>
    <x v="12"/>
    <s v="ISSSTE Muerte (riesgos de trabajo)"/>
    <n v="51"/>
    <s v="031b4af5197ec30a926f48cf40e11a7dbc470048a21e4003b7a3c07c5dab1baa"/>
    <s v="866d562d83a77144c090ae01fef5e5dc5d322dfdcb968ee04e0fa262fe1b2619"/>
    <x v="5"/>
    <n v="5635.8310300000003"/>
    <n v="19277.939129999999"/>
    <n v="93514.070940000005"/>
    <n v="242453.46099000005"/>
    <n v="48107.604299999992"/>
    <n v="45038.836089999997"/>
    <n v="189548.76488999999"/>
    <n v="178098.31650999998"/>
    <n v="0"/>
    <n v="0"/>
    <n v="134.065"/>
    <n v="128.38900000000001"/>
    <n v="0"/>
    <n v="0"/>
    <n v="48107.604299999999"/>
    <n v="45038.836090000004"/>
    <n v="-52032.276520000007"/>
    <n v="-45948.288390000002"/>
    <n v="0"/>
    <n v="0"/>
    <n v="0"/>
    <n v="0"/>
    <n v="5635.8310300000003"/>
    <n v="19277.939129999999"/>
    <s v="ISSSTE Muerte (riesgos de trabajo)"/>
    <s v="Pensiones"/>
    <s v="Pensiones ISSSTE"/>
    <x v="3"/>
    <x v="0"/>
    <n v="2072694.13243"/>
    <n v="2683241.2516399999"/>
    <n v="243469518.54793006"/>
    <n v="216001262.48099998"/>
    <n v="235094567.47436008"/>
    <n v="206446896.99449995"/>
    <n v="37976.101930000004"/>
    <n v="113293.26598"/>
    <n v="140081.24307"/>
    <n v="136670.01182999997"/>
    <n v="2072694.13243"/>
    <n v="2683241.2516399999"/>
    <n v="14.840467408656968"/>
    <n v="17.015962037322847"/>
    <n v="-13642.108099999998"/>
    <n v="-70.765386320627925"/>
    <n v="0.27190847611425545"/>
    <n v="0.71845716885193611"/>
    <n v="0.27190847611425545"/>
    <n v="0.71845716885193611"/>
    <n v="2.3147994309975668E-3"/>
    <n v="2.3972612768326327E-3"/>
    <n v="8.9249196549005053E-3"/>
    <n v="9.3379650702686955E-3"/>
    <m/>
    <m/>
    <n v="14.840467408656968"/>
    <n v="0"/>
    <m/>
    <n v="0"/>
    <m/>
    <n v="-13642.108099999998"/>
    <n v="-70.765386320627925"/>
    <n v="6.8136046052960753"/>
    <n v="853.60267268339294"/>
    <n v="233.62889459439847"/>
    <n v="34.342645200514205"/>
    <n v="6.8136046052960753"/>
    <n v="13.240946166177746"/>
    <n v="-92.45723523457319"/>
    <n v="-98.020704727277874"/>
    <s v="Grandes"/>
    <n v="2023"/>
    <n v="1"/>
    <d v="2024-05-06T00:00:00"/>
    <x v="3"/>
    <x v="5"/>
  </r>
  <r>
    <n v="2024"/>
    <n v="3"/>
    <n v="201.1"/>
    <x v="1"/>
    <s v="ISSSTE Muerte (riesgos de trabajo)"/>
    <n v="201.1"/>
    <m/>
    <m/>
    <x v="1"/>
    <n v="37976.101930000004"/>
    <n v="113293.26598"/>
    <n v="253204.20051"/>
    <n v="977180.07114999997"/>
    <n v="140081.24307"/>
    <n v="136670.01183"/>
    <n v="547876.12864000001"/>
    <n v="529109.57618000009"/>
    <n v="0"/>
    <n v="0"/>
    <n v="0"/>
    <n v="0"/>
    <n v="0"/>
    <n v="0"/>
    <n v="140081.24307"/>
    <n v="136670.01183"/>
    <n v="-147449.71516000002"/>
    <n v="-131435.83629000001"/>
    <n v="0"/>
    <n v="0"/>
    <n v="0"/>
    <n v="0"/>
    <n v="37976.101930000004"/>
    <n v="113293.26598"/>
    <s v="ISSSTE Muerte (riesgos de trabajo)"/>
    <s v="Pensiones"/>
    <s v="Pensiones ISSSTE"/>
    <x v="3"/>
    <x v="0"/>
    <n v="8372598.4910400007"/>
    <n v="9552974.9783500005"/>
    <n v="243469518.54793006"/>
    <n v="216001262.48099998"/>
    <n v="235094567.47436008"/>
    <n v="206446896.99449995"/>
    <n v="37976.101930000004"/>
    <n v="113293.26598"/>
    <n v="140081.24307"/>
    <n v="136670.01182999997"/>
    <n v="8372598.4910400007"/>
    <n v="9552974.9783500005"/>
    <n v="100"/>
    <n v="100"/>
    <n v="-75317.164049999992"/>
    <n v="-66.47982419652017"/>
    <n v="0.45357605492058906"/>
    <n v="1.185947479573197"/>
    <n v="0.45357605492058906"/>
    <n v="1.185947479573197"/>
    <n v="1.5597887635582574E-2"/>
    <n v="1.6153542949962789E-2"/>
    <n v="5.2450279539438135E-2"/>
    <n v="5.4877679262487683E-2"/>
    <m/>
    <m/>
    <n v="100"/>
    <n v="0"/>
    <m/>
    <n v="0"/>
    <m/>
    <n v="-75317.164049999992"/>
    <n v="-66.47982419652017"/>
    <n v="2.4959617653674604"/>
    <n v="368.86682927122632"/>
    <n v="120.633835248537"/>
    <n v="100"/>
    <n v="2.4959617653674604"/>
    <n v="12.183799580098542"/>
    <n v="-95.002722058835872"/>
    <n v="-103.98230474103829"/>
    <m/>
    <n v="2023"/>
    <n v="1"/>
    <d v="2024-05-06T00:00:00"/>
    <x v="3"/>
    <x v="1"/>
  </r>
  <r>
    <n v="2024"/>
    <n v="3"/>
    <n v="201.1"/>
    <x v="1"/>
    <s v="ISSSTE Invalidez (invalidez y vida)"/>
    <n v="201.1"/>
    <m/>
    <m/>
    <x v="1"/>
    <n v="42426.576390000002"/>
    <n v="39270.40958"/>
    <n v="183632.69959"/>
    <n v="153460.29221000001"/>
    <n v="46762.891230000001"/>
    <n v="42553.726580000002"/>
    <n v="181451.12514999998"/>
    <n v="163046.25481000001"/>
    <n v="0"/>
    <n v="0"/>
    <n v="0"/>
    <n v="0"/>
    <n v="0"/>
    <n v="0"/>
    <n v="46762.891229999994"/>
    <n v="42553.726580000002"/>
    <n v="18666.92887"/>
    <n v="21741.277960000003"/>
    <n v="0"/>
    <n v="0"/>
    <n v="0"/>
    <n v="0"/>
    <n v="42426.576389999995"/>
    <n v="39270.409580000007"/>
    <s v="ISSSTE Invalidez (invalidez y vida)"/>
    <s v="Pensiones"/>
    <s v="Pensiones ISSSTE"/>
    <x v="4"/>
    <x v="0"/>
    <n v="8372598.4910400007"/>
    <n v="9552974.9783500005"/>
    <n v="243469518.54793006"/>
    <n v="216001262.48099998"/>
    <n v="235094567.47436008"/>
    <n v="206446896.99449995"/>
    <n v="42426.576390000002"/>
    <n v="39270.40958"/>
    <n v="46762.891230000001"/>
    <n v="42553.726580000002"/>
    <n v="8372598.4910400007"/>
    <n v="9552974.9783500005"/>
    <n v="100"/>
    <n v="100"/>
    <n v="3156.1668100000024"/>
    <n v="8.0370101655558024"/>
    <n v="0.50673129059518529"/>
    <n v="0.41108041912596766"/>
    <n v="0.50673129059518529"/>
    <n v="0.41108041912596766"/>
    <n v="1.7425826708425428E-2"/>
    <n v="1.8046600074936709E-2"/>
    <n v="1.8180638913374094E-2"/>
    <n v="1.9022039154720848E-2"/>
    <m/>
    <m/>
    <n v="99.999999999999972"/>
    <n v="0"/>
    <m/>
    <n v="0"/>
    <m/>
    <n v="3156.1668099999879"/>
    <n v="8.0370101655557811"/>
    <n v="9.8914125466470502"/>
    <n v="110.2207512577472"/>
    <n v="108.36079133147662"/>
    <n v="100"/>
    <n v="9.8914125466470271"/>
    <n v="-14.140608917544984"/>
    <n v="250.51196988891721"/>
    <n v="195.72780706953438"/>
    <m/>
    <n v="2023"/>
    <n v="1"/>
    <d v="2024-05-06T00:00:00"/>
    <x v="4"/>
    <x v="1"/>
  </r>
  <r>
    <n v="2024"/>
    <n v="3"/>
    <n v="5.0999999999999996"/>
    <x v="6"/>
    <s v="ISSSTE Invalidez (invalidez y vida)"/>
    <n v="5.0999999999999996"/>
    <m/>
    <m/>
    <x v="3"/>
    <n v="42426.576390000002"/>
    <n v="39270.40958"/>
    <n v="183632.69959"/>
    <n v="153460.29221000001"/>
    <n v="46762.891230000001"/>
    <n v="42553.726580000002"/>
    <n v="181451.12514999998"/>
    <n v="163046.25481000001"/>
    <n v="0"/>
    <n v="0"/>
    <n v="0"/>
    <n v="0"/>
    <n v="0"/>
    <n v="0"/>
    <n v="46762.891229999994"/>
    <n v="42553.726580000002"/>
    <n v="18666.92887"/>
    <n v="21741.277960000003"/>
    <n v="0"/>
    <n v="0"/>
    <n v="0"/>
    <n v="0"/>
    <n v="42426.576389999995"/>
    <n v="39270.409580000007"/>
    <s v="ISSSTE Invalidez (invalidez y vida)"/>
    <s v="Pensiones"/>
    <s v="Pensiones ISSSTE"/>
    <x v="4"/>
    <x v="0"/>
    <n v="8372598.4910400007"/>
    <n v="9552974.9783500005"/>
    <n v="243469518.54793006"/>
    <n v="216001262.48099998"/>
    <n v="235094567.47436008"/>
    <n v="206446896.99449995"/>
    <n v="42426.576390000002"/>
    <n v="39270.40958"/>
    <n v="46762.891230000001"/>
    <n v="42553.726580000002"/>
    <n v="8372598.4910400007"/>
    <n v="9552974.9783500005"/>
    <n v="100"/>
    <n v="100"/>
    <n v="3156.1668100000024"/>
    <n v="8.0370101655558024"/>
    <n v="0.50673129059518529"/>
    <n v="0.41108041912596766"/>
    <n v="0.50673129059518529"/>
    <n v="0.41108041912596766"/>
    <n v="1.7425826708425428E-2"/>
    <n v="1.8046600074936709E-2"/>
    <n v="1.8180638913374094E-2"/>
    <n v="1.9022039154720848E-2"/>
    <m/>
    <m/>
    <n v="99.999999999999972"/>
    <n v="0"/>
    <m/>
    <n v="0"/>
    <m/>
    <n v="3156.1668099999879"/>
    <n v="8.0370101655557811"/>
    <n v="9.8914125466470502"/>
    <n v="110.2207512577472"/>
    <n v="108.36079133147662"/>
    <n v="100"/>
    <n v="9.8914125466470271"/>
    <n v="-14.140608917544984"/>
    <n v="250.51196988891721"/>
    <n v="195.72780706953438"/>
    <m/>
    <n v="2023"/>
    <n v="1"/>
    <d v="2024-05-06T00:00:00"/>
    <x v="4"/>
    <x v="3"/>
  </r>
  <r>
    <n v="2024"/>
    <n v="3"/>
    <n v="902"/>
    <x v="10"/>
    <s v="ISSSTE Invalidez (invalidez y vida)"/>
    <n v="30"/>
    <s v="624b60c58c9d8bfb6ff1886c2fd605d2adeb6ea4da576068201b6c6958ce93f4"/>
    <s v="866d562d83a77144c090ae01fef5e5dc5d322dfdcb968ee04e0fa262fe1b2619"/>
    <x v="0"/>
    <n v="31455.01412"/>
    <n v="12767.314410000001"/>
    <n v="107660.56628"/>
    <n v="65170.343440000011"/>
    <n v="24070.496180000002"/>
    <n v="21295.207200000001"/>
    <n v="93341.757509999981"/>
    <n v="83966.766430000003"/>
    <n v="0"/>
    <n v="0"/>
    <n v="134.065"/>
    <n v="128.38900000000001"/>
    <n v="0"/>
    <n v="0"/>
    <n v="24070.496179999998"/>
    <n v="21295.207200000001"/>
    <n v="11294.17208"/>
    <n v="11905.032650000001"/>
    <n v="0"/>
    <n v="0"/>
    <n v="0"/>
    <n v="0"/>
    <n v="31455.014119999996"/>
    <n v="12767.314409999999"/>
    <s v="ISSSTE Invalidez (invalidez y vida)"/>
    <s v="Pensiones"/>
    <s v="Pensiones ISSSTE"/>
    <x v="4"/>
    <x v="0"/>
    <n v="3307529.60757"/>
    <n v="4253756.2515000002"/>
    <n v="243469518.54793006"/>
    <n v="216001262.48099998"/>
    <n v="235094567.47436008"/>
    <n v="206446896.99449995"/>
    <n v="42426.576390000002"/>
    <n v="39270.40958"/>
    <n v="46762.891230000001"/>
    <n v="42553.726580000002"/>
    <n v="3307529.60757"/>
    <n v="4253756.2515000002"/>
    <n v="74.13988305550383"/>
    <n v="32.511284059798193"/>
    <n v="18687.699710000001"/>
    <n v="146.37142244545066"/>
    <n v="0.95101232194591301"/>
    <n v="0.30014212510408578"/>
    <n v="0.95101232194591301"/>
    <n v="0.30014212510408578"/>
    <n v="1.2919487543081365E-2"/>
    <n v="1.3379728191052544E-2"/>
    <n v="5.910759161013259E-3"/>
    <n v="6.1843091835573297E-3"/>
    <m/>
    <m/>
    <n v="74.139883055503816"/>
    <n v="0"/>
    <m/>
    <n v="0"/>
    <m/>
    <n v="18687.699709999997"/>
    <n v="146.37142244545069"/>
    <n v="13.032458214353504"/>
    <n v="76.523558654819652"/>
    <n v="166.79472687944872"/>
    <n v="51.47349863722274"/>
    <n v="13.032458214353504"/>
    <n v="-5.1311120931701204"/>
    <n v="213.12315776226421"/>
    <n v="178.87567238213327"/>
    <s v="Grandes"/>
    <n v="2023"/>
    <n v="1"/>
    <d v="2024-05-06T00:00:00"/>
    <x v="4"/>
    <x v="0"/>
  </r>
  <r>
    <n v="2024"/>
    <n v="3"/>
    <n v="906"/>
    <x v="11"/>
    <s v="ISSSTE Invalidez (invalidez y vida)"/>
    <n v="256"/>
    <s v="51e8ea280b44e16934d4d611901f3d3afc41789840acdff81942c2f65009cd52"/>
    <s v="866d562d83a77144c090ae01fef5e5dc5d322dfdcb968ee04e0fa262fe1b2619"/>
    <x v="4"/>
    <n v="8527.4017199999998"/>
    <n v="15846.85277"/>
    <n v="59883.813220000004"/>
    <n v="61463.506070000003"/>
    <n v="9965.7765200000013"/>
    <n v="8176.3767200000002"/>
    <n v="38115.663860000001"/>
    <n v="30726.91936"/>
    <n v="0"/>
    <n v="0"/>
    <n v="134.065"/>
    <n v="128.38900000000001"/>
    <n v="0"/>
    <n v="0"/>
    <n v="9965.7765199999994"/>
    <n v="8176.3767199999993"/>
    <n v="1495.46622"/>
    <n v="491.33837"/>
    <n v="0"/>
    <n v="0"/>
    <n v="0"/>
    <n v="0"/>
    <n v="8527.4017199999998"/>
    <n v="15846.852770000001"/>
    <s v="ISSSTE Invalidez (invalidez y vida)"/>
    <s v="Pensiones"/>
    <s v="Pensiones ISSSTE"/>
    <x v="4"/>
    <x v="0"/>
    <n v="2992374.75104"/>
    <n v="2615977.4752099998"/>
    <n v="243469518.54793006"/>
    <n v="216001262.48099998"/>
    <n v="235094567.47436008"/>
    <n v="206446896.99449995"/>
    <n v="42426.576390000002"/>
    <n v="39270.40958"/>
    <n v="46762.891230000001"/>
    <n v="42553.726580000002"/>
    <n v="2992374.75104"/>
    <n v="2615977.4752099998"/>
    <n v="20.099198298757663"/>
    <n v="40.353163971252883"/>
    <n v="-7319.4510499999997"/>
    <n v="-46.188673273071622"/>
    <n v="0.2849710490651714"/>
    <n v="0.60577175912907588"/>
    <n v="0.2849710490651714"/>
    <n v="0.60577175912907588"/>
    <n v="3.5024514653243018E-3"/>
    <n v="3.6272219352452783E-3"/>
    <n v="7.3364630317352564E-3"/>
    <n v="7.6759946507804289E-3"/>
    <m/>
    <m/>
    <n v="20.099198298757663"/>
    <n v="0"/>
    <m/>
    <n v="0"/>
    <m/>
    <n v="-7319.4510500000015"/>
    <n v="-46.188673273071622"/>
    <n v="21.884997001459116"/>
    <n v="116.86767959607749"/>
    <n v="51.596218117700097"/>
    <n v="21.311292475446027"/>
    <n v="21.884997001459094"/>
    <n v="204.36585280323212"/>
    <n v="666.39930656541344"/>
    <n v="1664.103033516393"/>
    <s v="Grandes"/>
    <n v="2023"/>
    <n v="1"/>
    <d v="2024-05-06T00:00:00"/>
    <x v="4"/>
    <x v="4"/>
  </r>
  <r>
    <n v="2024"/>
    <n v="3"/>
    <n v="905"/>
    <x v="12"/>
    <s v="ISSSTE Invalidez (invalidez y vida)"/>
    <n v="51"/>
    <s v="031b4af5197ec30a926f48cf40e11a7dbc470048a21e4003b7a3c07c5dab1baa"/>
    <s v="866d562d83a77144c090ae01fef5e5dc5d322dfdcb968ee04e0fa262fe1b2619"/>
    <x v="5"/>
    <n v="2444.1605499999996"/>
    <n v="10656.242400000001"/>
    <n v="16088.320089999997"/>
    <n v="26826.442700000003"/>
    <n v="12726.61853"/>
    <n v="13082.142660000001"/>
    <n v="49993.703780000003"/>
    <n v="48352.569019999995"/>
    <n v="0"/>
    <n v="0"/>
    <n v="134.065"/>
    <n v="128.38900000000001"/>
    <n v="0"/>
    <n v="0"/>
    <n v="12726.61853"/>
    <n v="13082.14266"/>
    <n v="5877.2905700000001"/>
    <n v="9344.9069399999989"/>
    <n v="0"/>
    <n v="0"/>
    <n v="0"/>
    <n v="0"/>
    <n v="2444.1605499999996"/>
    <n v="10656.242400000001"/>
    <s v="ISSSTE Invalidez (invalidez y vida)"/>
    <s v="Pensiones"/>
    <s v="Pensiones ISSSTE"/>
    <x v="4"/>
    <x v="0"/>
    <n v="2072694.13243"/>
    <n v="2683241.2516399999"/>
    <n v="243469518.54793006"/>
    <n v="216001262.48099998"/>
    <n v="235094567.47436008"/>
    <n v="206446896.99449995"/>
    <n v="42426.576390000002"/>
    <n v="39270.40958"/>
    <n v="46762.891230000001"/>
    <n v="42553.726580000002"/>
    <n v="2072694.13243"/>
    <n v="2683241.2516399999"/>
    <n v="5.7609186457385029"/>
    <n v="27.135551968948935"/>
    <n v="-8212.0818500000023"/>
    <n v="-77.063579653555934"/>
    <n v="0.11792191195786794"/>
    <n v="0.39714067430526023"/>
    <n v="0.11792191195786794"/>
    <n v="0.39714067430526023"/>
    <n v="1.0038877000197607E-3"/>
    <n v="1.0396499486388876E-3"/>
    <n v="4.9334167206255804E-3"/>
    <n v="5.1617353203830905E-3"/>
    <m/>
    <m/>
    <n v="5.7609186457385029"/>
    <n v="0"/>
    <m/>
    <n v="0"/>
    <m/>
    <n v="-8212.0818500000023"/>
    <n v="-77.063579653555934"/>
    <n v="-2.7176292083028075"/>
    <n v="520.69486720092925"/>
    <n v="122.76506266411506"/>
    <n v="27.215208887331237"/>
    <n v="-2.7176292083027964"/>
    <n v="-37.107018745763973"/>
    <n v="216.53886903195939"/>
    <n v="139.99221976200869"/>
    <s v="Grandes"/>
    <n v="2023"/>
    <n v="1"/>
    <d v="2024-05-06T00:00:00"/>
    <x v="4"/>
    <x v="5"/>
  </r>
  <r>
    <n v="2024"/>
    <n v="3"/>
    <n v="10"/>
    <x v="4"/>
    <s v="AyA Agricola"/>
    <n v="10"/>
    <s v="4a44dc15364204a80fe80e9039455cc1608281820fe2b24f1e5233ade6af1dd5"/>
    <s v="866d562d83a77144c090ae01fef5e5dc5d322dfdcb968ee04e0fa262fe1b2619"/>
    <x v="5"/>
    <n v="2507.9116899999999"/>
    <n v="9413.6611099999991"/>
    <n v="32451.216100000005"/>
    <n v="60711.769629999995"/>
    <n v="1981.19094"/>
    <n v="0"/>
    <n v="22970.949570000001"/>
    <n v="-9188.1179299999985"/>
    <n v="0"/>
    <n v="0"/>
    <n v="134.065"/>
    <n v="128.38900000000001"/>
    <n v="0"/>
    <n v="0"/>
    <n v="197.3989"/>
    <n v="844.95942000000002"/>
    <n v="925.39306999999997"/>
    <n v="1971.8680300000001"/>
    <n v="0"/>
    <n v="0"/>
    <n v="0"/>
    <n v="0"/>
    <n v="0"/>
    <n v="0"/>
    <s v="AyA Agricola"/>
    <s v="Daños Sin Autos"/>
    <s v="Agricola y de Animales"/>
    <x v="5"/>
    <x v="0"/>
    <n v="1600535.0540100001"/>
    <n v="1504539.56809"/>
    <n v="243469518.54793006"/>
    <n v="216001262.48099998"/>
    <n v="235094567.47436008"/>
    <n v="206446896.99449995"/>
    <n v="67384.532200000001"/>
    <n v="117920.50961000001"/>
    <n v="32189.54797"/>
    <n v="33650.318619999991"/>
    <n v="2507.9116899999999"/>
    <n v="9413.6611099999991"/>
    <n v="3.7217913490241603"/>
    <n v="7.9830566719342713"/>
    <n v="-6905.7494199999992"/>
    <n v="-73.358806306125885"/>
    <n v="100"/>
    <n v="100"/>
    <n v="0.1566920814209378"/>
    <n v="0.62568385103693624"/>
    <n v="1.0300721441260359E-3"/>
    <n v="1.066767180944544E-3"/>
    <n v="4.3581509672092995E-3"/>
    <n v="4.5598462592783811E-3"/>
    <m/>
    <m/>
    <m/>
    <n v="0"/>
    <m/>
    <n v="0"/>
    <m/>
    <n v="0"/>
    <m/>
    <m/>
    <n v="78.997635678312108"/>
    <m/>
    <n v="6.1547647138332895"/>
    <n v="-76.638061505959669"/>
    <n v="-53.070233102770068"/>
    <n v="21.331357063220715"/>
    <n v="42.850708421901842"/>
    <s v="Grandes"/>
    <n v="2023"/>
    <n v="1"/>
    <d v="2024-05-06T00:00:00"/>
    <x v="5"/>
    <x v="5"/>
  </r>
  <r>
    <n v="2024"/>
    <n v="3"/>
    <n v="61"/>
    <x v="2"/>
    <s v="AyA Agricol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715.84638"/>
    <n v="50302.29163"/>
    <n v="86330.885030000005"/>
    <n v="124598.10681"/>
    <n v="0"/>
    <n v="0"/>
    <n v="0"/>
    <n v="0"/>
    <n v="0"/>
    <n v="0"/>
    <s v="AyA Agricola"/>
    <s v="Daños Sin Autos"/>
    <s v="Agricola y de Animales"/>
    <x v="5"/>
    <x v="0"/>
    <n v="0"/>
    <n v="0"/>
    <n v="243469518.54793006"/>
    <n v="216001262.48099998"/>
    <n v="235094567.47436008"/>
    <n v="206446896.99449995"/>
    <n v="67384.532200000001"/>
    <n v="117920.50961000001"/>
    <n v="32189.54797"/>
    <n v="33650.3186199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6.649024999897406"/>
    <n v="-30.712522653617668"/>
    <n v="7.7791932489354663"/>
    <n v="40.371633982132735"/>
    <m/>
    <n v="2023"/>
    <n v="1"/>
    <d v="2024-05-06T00:00:00"/>
    <x v="5"/>
    <x v="2"/>
  </r>
  <r>
    <n v="2024"/>
    <n v="3"/>
    <n v="201.1"/>
    <x v="1"/>
    <s v="AyA Agricola"/>
    <n v="201.1"/>
    <m/>
    <m/>
    <x v="1"/>
    <n v="67384.532200000001"/>
    <n v="117920.50961000001"/>
    <n v="336630.43330000003"/>
    <n v="485031.04112000001"/>
    <n v="32189.54797"/>
    <n v="33650.318619999998"/>
    <n v="208462.35251000003"/>
    <n v="207276.29139000003"/>
    <n v="0"/>
    <n v="0"/>
    <n v="0"/>
    <n v="0"/>
    <n v="-856.34613999999999"/>
    <n v="7246.80512"/>
    <n v="29937.459329999998"/>
    <n v="56174.926649999994"/>
    <n v="98460.798670000018"/>
    <n v="118463.66789000001"/>
    <n v="0"/>
    <n v="0"/>
    <n v="0"/>
    <n v="0"/>
    <n v="0"/>
    <n v="0"/>
    <s v="AyA Agricola"/>
    <s v="Daños Sin Autos"/>
    <s v="Agricola y de Animales"/>
    <x v="5"/>
    <x v="0"/>
    <n v="58133506.231449999"/>
    <n v="54486802.604050003"/>
    <n v="243469518.54793006"/>
    <n v="216001262.48099998"/>
    <n v="235094567.47436008"/>
    <n v="206446896.99449995"/>
    <n v="67384.532200000001"/>
    <n v="117920.50961000001"/>
    <n v="32189.54797"/>
    <n v="33650.318619999991"/>
    <n v="68621.504959999991"/>
    <n v="183823.19233000002"/>
    <n v="100"/>
    <n v="100"/>
    <n v="-50535.977410000007"/>
    <n v="-42.855969311138729"/>
    <n v="98.19739779720507"/>
    <n v="64.148874859222715"/>
    <n v="0.11591341477274467"/>
    <n v="0.21642031459786001"/>
    <n v="2.7676783772312138E-2"/>
    <n v="2.8662734713063544E-2"/>
    <n v="5.4592509439787468E-2"/>
    <n v="5.7119051594726362E-2"/>
    <m/>
    <m/>
    <m/>
    <n v="0"/>
    <m/>
    <n v="0"/>
    <m/>
    <n v="0"/>
    <m/>
    <n v="-4.3410306645114254"/>
    <n v="47.769936095215634"/>
    <n v="28.536442669126959"/>
    <n v="100"/>
    <n v="-46.70672288274362"/>
    <n v="-16.885235428109279"/>
    <n v="30.405460583696879"/>
    <n v="47.419540227440436"/>
    <m/>
    <n v="2023"/>
    <n v="1"/>
    <d v="2024-05-06T00:00:00"/>
    <x v="5"/>
    <x v="1"/>
  </r>
  <r>
    <n v="2024"/>
    <n v="3"/>
    <n v="127"/>
    <x v="5"/>
    <s v="AyA Agricola"/>
    <n v="263"/>
    <s v="4be84111a613654b362415e563cb7607df7b203b5d303802a8a546061bbc7847"/>
    <s v="866d562d83a77144c090ae01fef5e5dc5d322dfdcb968ee04e0fa262fe1b2619"/>
    <x v="6"/>
    <n v="0"/>
    <n v="0"/>
    <n v="0"/>
    <n v="0"/>
    <n v="0"/>
    <n v="-3.0600000000000002E-3"/>
    <n v="761.92103000000009"/>
    <n v="-3809.3265500000002"/>
    <n v="0"/>
    <n v="0"/>
    <n v="0"/>
    <n v="0"/>
    <n v="0"/>
    <n v="0"/>
    <n v="0"/>
    <n v="-6.8739999999999996E-2"/>
    <n v="0"/>
    <n v="0"/>
    <n v="0"/>
    <n v="0"/>
    <n v="0"/>
    <n v="0"/>
    <n v="0"/>
    <n v="0"/>
    <s v="AyA Agricola"/>
    <s v="Daños Sin Autos"/>
    <s v="Agricola y de Animales"/>
    <x v="5"/>
    <x v="0"/>
    <n v="212525.78091999999"/>
    <n v="131577.22926999998"/>
    <n v="243469518.54793006"/>
    <n v="216001262.48099998"/>
    <n v="235094567.47436008"/>
    <n v="206446896.99449995"/>
    <n v="67384.532200000001"/>
    <n v="117920.50961000001"/>
    <n v="32189.54797"/>
    <n v="33650.3186199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1"/>
    <d v="2024-05-06T00:00:00"/>
    <x v="5"/>
    <x v="6"/>
  </r>
  <r>
    <n v="2024"/>
    <n v="3"/>
    <n v="43"/>
    <x v="9"/>
    <s v="AyA Agricola"/>
    <n v="31"/>
    <s v="eb1e33e8a81b697b75855af6bfcdbcbf7cbbde9f94962ceaec1ed8af21f5a50f"/>
    <s v="866d562d83a77144c090ae01fef5e5dc5d322dfdcb968ee04e0fa262fe1b2619"/>
    <x v="6"/>
    <n v="0"/>
    <n v="33.481900000000003"/>
    <n v="0"/>
    <n v="33.481900000000003"/>
    <n v="-6.0899999999999996E-2"/>
    <n v="-1.2523"/>
    <n v="-5.6300000000000058E-2"/>
    <n v="-1.2815000000000012"/>
    <n v="0"/>
    <n v="0"/>
    <n v="134.065"/>
    <n v="128.38900000000001"/>
    <n v="0"/>
    <n v="0"/>
    <n v="-6.0899999999999996E-2"/>
    <n v="-1.2523"/>
    <n v="0"/>
    <n v="1.102E-2"/>
    <n v="0"/>
    <n v="0"/>
    <n v="0"/>
    <n v="0"/>
    <n v="0"/>
    <n v="0"/>
    <s v="AyA Agricola"/>
    <s v="Daños Sin Autos"/>
    <s v="Agricola y de Animales"/>
    <x v="5"/>
    <x v="0"/>
    <n v="29454782.112069998"/>
    <n v="26676629.107240003"/>
    <n v="243469518.54793006"/>
    <n v="216001262.48099998"/>
    <n v="235094567.47436008"/>
    <n v="206446896.99449995"/>
    <n v="67384.532200000001"/>
    <n v="117920.50961000001"/>
    <n v="32189.54797"/>
    <n v="33650.318619999991"/>
    <n v="0"/>
    <n v="33.481900000000003"/>
    <m/>
    <n v="2.8393618812143123E-2"/>
    <m/>
    <m/>
    <m/>
    <n v="100"/>
    <m/>
    <n v="1.2551023544017808E-4"/>
    <m/>
    <m/>
    <n v="1.5500789030316504E-5"/>
    <n v="1.621816577891796E-5"/>
    <m/>
    <m/>
    <m/>
    <n v="0"/>
    <m/>
    <n v="0"/>
    <m/>
    <n v="0"/>
    <m/>
    <n v="-95.1369480156512"/>
    <m/>
    <n v="-3.7402297958001185"/>
    <n v="-1.8919184592699952E-4"/>
    <n v="-95.1369480156512"/>
    <m/>
    <m/>
    <n v="-11363.883847549909"/>
    <s v="Grandes"/>
    <n v="2023"/>
    <n v="1"/>
    <d v="2024-05-06T00:00:00"/>
    <x v="5"/>
    <x v="6"/>
  </r>
  <r>
    <n v="2024"/>
    <n v="3"/>
    <n v="15.1"/>
    <x v="13"/>
    <s v="AyA Agricola"/>
    <n v="15.1"/>
    <m/>
    <m/>
    <x v="7"/>
    <n v="-194.73497"/>
    <n v="52834.310950000006"/>
    <n v="3218.5953899999927"/>
    <n v="60434.60517000001"/>
    <n v="-784.59421000000009"/>
    <n v="8070.9511000000002"/>
    <n v="-8724.1088099999997"/>
    <n v="-22.535300000001371"/>
    <n v="0"/>
    <n v="0"/>
    <n v="0"/>
    <n v="0"/>
    <n v="-856.34613999999999"/>
    <n v="7246.8051500000001"/>
    <n v="20716.797489999997"/>
    <n v="48668.1806"/>
    <n v="74914.638650000008"/>
    <n v="94426.00076000001"/>
    <n v="0"/>
    <n v="0"/>
    <n v="0"/>
    <n v="0"/>
    <n v="0"/>
    <n v="0"/>
    <s v="AyA Agricola"/>
    <s v="Daños Sin Autos"/>
    <s v="Agricola y de Animales"/>
    <x v="5"/>
    <x v="0"/>
    <n v="1149390.6832699999"/>
    <n v="7438742.8628900005"/>
    <n v="243469518.54793006"/>
    <n v="216001262.48099998"/>
    <n v="235094567.47436008"/>
    <n v="206446896.99449995"/>
    <n v="67384.532200000001"/>
    <n v="117920.50961000001"/>
    <n v="32189.54797"/>
    <n v="33650.318619999991"/>
    <n v="299.02469000000002"/>
    <n v="116916.33162000001"/>
    <n v="-0.28899060903475415"/>
    <n v="44.805022573884386"/>
    <n v="-53029.045920000004"/>
    <n v="-100.36857671936762"/>
    <n v="-65.123374929341111"/>
    <n v="45.189846634704054"/>
    <n v="-1.6942452451935822E-2"/>
    <n v="0.71025860046294875"/>
    <n v="-7.9983305984836857E-5"/>
    <n v="-8.2832611613298224E-5"/>
    <n v="2.4460186178146735E-2"/>
    <n v="2.5592203961005814E-2"/>
    <m/>
    <m/>
    <m/>
    <n v="0"/>
    <m/>
    <n v="0"/>
    <m/>
    <n v="0"/>
    <m/>
    <n v="-109.72121129565511"/>
    <n v="402.90360277868945"/>
    <n v="15.275965475612963"/>
    <n v="-2.4374191608133975"/>
    <n v="-57.432562231430538"/>
    <n v="-20.663124513333464"/>
    <n v="27.653870943419406"/>
    <n v="51.541080007929793"/>
    <s v="Resto"/>
    <n v="2023"/>
    <n v="1"/>
    <d v="2024-05-06T00:00:00"/>
    <x v="5"/>
    <x v="7"/>
  </r>
  <r>
    <n v="2024"/>
    <n v="3"/>
    <n v="5.0999999999999996"/>
    <x v="6"/>
    <s v="AyA Agricola"/>
    <n v="5.0999999999999996"/>
    <m/>
    <m/>
    <x v="3"/>
    <n v="67579.267170000006"/>
    <n v="65086.198659999995"/>
    <n v="333411.83791"/>
    <n v="424596.43595000001"/>
    <n v="32974.142179999995"/>
    <n v="25579.367519999996"/>
    <n v="217186.46132"/>
    <n v="207298.82669000002"/>
    <n v="0"/>
    <n v="0"/>
    <n v="0"/>
    <n v="0"/>
    <n v="0"/>
    <n v="-2.9999999999999997E-5"/>
    <n v="9220.6618400000007"/>
    <n v="7506.7460499999997"/>
    <n v="23546.160020000003"/>
    <n v="24037.667130000002"/>
    <n v="0"/>
    <n v="0"/>
    <n v="0"/>
    <n v="0"/>
    <n v="0"/>
    <n v="0"/>
    <s v="AyA Agricola"/>
    <s v="Daños Sin Autos"/>
    <s v="Agricola y de Animales"/>
    <x v="5"/>
    <x v="0"/>
    <n v="56984115.548179999"/>
    <n v="47048059.741160005"/>
    <n v="243469518.54793006"/>
    <n v="216001262.48099998"/>
    <n v="235094567.47436008"/>
    <n v="206446896.99449995"/>
    <n v="67384.532200000001"/>
    <n v="117920.50961000001"/>
    <n v="32189.54797"/>
    <n v="33650.318619999991"/>
    <n v="68322.48027"/>
    <n v="66906.860709999994"/>
    <n v="100.28899060903476"/>
    <n v="55.194977426115614"/>
    <n v="2493.0685100000119"/>
    <n v="3.8304103808910472"/>
    <n v="98.912198302721251"/>
    <n v="97.278811125377047"/>
    <n v="0.11859316674461995"/>
    <n v="0.13833981468753179"/>
    <n v="2.7756767078296982E-2"/>
    <n v="2.8745567324676844E-2"/>
    <n v="3.0132323261640725E-2"/>
    <n v="3.1526847633720545E-2"/>
    <m/>
    <m/>
    <m/>
    <n v="0"/>
    <m/>
    <n v="0"/>
    <m/>
    <n v="0"/>
    <m/>
    <n v="28.909138016091184"/>
    <n v="48.793281668845879"/>
    <n v="39.300755070399127"/>
    <n v="102.43741916081339"/>
    <n v="22.83167405136879"/>
    <n v="-2.0447371508301559"/>
    <n v="39.159938742317266"/>
    <n v="31.229095608164364"/>
    <m/>
    <n v="2023"/>
    <n v="1"/>
    <d v="2024-05-06T00:00:00"/>
    <x v="5"/>
    <x v="3"/>
  </r>
  <r>
    <n v="2024"/>
    <n v="3"/>
    <n v="1"/>
    <x v="14"/>
    <s v="AyA Agricola"/>
    <n v="30"/>
    <s v="624b60c58c9d8bfb6ff1886c2fd605d2adeb6ea4da576068201b6c6958ce93f4"/>
    <s v="866d562d83a77144c090ae01fef5e5dc5d322dfdcb968ee04e0fa262fe1b2619"/>
    <x v="6"/>
    <n v="0"/>
    <n v="0"/>
    <n v="12161.6101"/>
    <n v="0"/>
    <n v="2313.2919299999999"/>
    <n v="2269.71731"/>
    <n v="35513.064330000001"/>
    <n v="7465.6679599999989"/>
    <n v="0"/>
    <n v="0"/>
    <n v="134.065"/>
    <n v="128.38900000000001"/>
    <n v="0"/>
    <n v="0"/>
    <n v="393.79725999999999"/>
    <n v="188.46729999999999"/>
    <n v="451.68293"/>
    <n v="130.54861"/>
    <n v="0"/>
    <n v="0"/>
    <n v="0"/>
    <n v="0"/>
    <n v="0"/>
    <n v="0"/>
    <s v="AyA Agricola"/>
    <s v="Daños Sin Autos"/>
    <s v="Agricola y de Animales"/>
    <x v="5"/>
    <x v="0"/>
    <n v="18341736.750830002"/>
    <n v="11640133.15574"/>
    <n v="243469518.54793006"/>
    <n v="216001262.48099998"/>
    <n v="235094567.47436008"/>
    <n v="206446896.99449995"/>
    <n v="67384.532200000001"/>
    <n v="117920.50961000001"/>
    <n v="32189.54797"/>
    <n v="33650.318619999991"/>
    <n v="0"/>
    <n v="0"/>
    <m/>
    <m/>
    <m/>
    <m/>
    <m/>
    <m/>
    <m/>
    <m/>
    <m/>
    <m/>
    <m/>
    <m/>
    <m/>
    <m/>
    <m/>
    <n v="0"/>
    <m/>
    <n v="0"/>
    <m/>
    <n v="0"/>
    <m/>
    <n v="1.9198258658916334"/>
    <m/>
    <m/>
    <n v="7.1864691363666884"/>
    <n v="108.94726034702043"/>
    <n v="245.98831040790094"/>
    <n v="87.184445956370325"/>
    <n v="144.36561216546082"/>
    <s v="Grandes"/>
    <n v="2023"/>
    <n v="1"/>
    <d v="2024-05-06T00:00:00"/>
    <x v="5"/>
    <x v="6"/>
  </r>
  <r>
    <n v="2024"/>
    <n v="3"/>
    <n v="74"/>
    <x v="0"/>
    <s v="AyA Agricola"/>
    <n v="46"/>
    <s v="25fc0e7096fc653718202dc30b0c580b8ab87eac11a700cba03a7c021bc35b0c"/>
    <s v="866d562d83a77144c090ae01fef5e5dc5d322dfdcb968ee04e0fa262fe1b2619"/>
    <x v="8"/>
    <n v="-194.73497"/>
    <n v="52834.310950000006"/>
    <n v="3218.5953899999927"/>
    <n v="60434.60517000001"/>
    <n v="-784.59421000000009"/>
    <n v="8070.9511000000002"/>
    <n v="-8724.1088099999997"/>
    <n v="-22.535300000001371"/>
    <n v="0"/>
    <n v="0"/>
    <n v="134.065"/>
    <n v="128.38900000000001"/>
    <n v="-856.34613999999999"/>
    <n v="7246.8051500000001"/>
    <n v="20716.797489999997"/>
    <n v="48668.1806"/>
    <n v="74914.638650000008"/>
    <n v="94426.00076000001"/>
    <n v="0"/>
    <n v="0"/>
    <n v="0"/>
    <n v="0"/>
    <n v="0"/>
    <n v="0"/>
    <s v="AyA Agricola"/>
    <s v="Daños Sin Autos"/>
    <s v="Agricola y de Animales"/>
    <x v="5"/>
    <x v="0"/>
    <n v="1149390.6832699999"/>
    <n v="7438742.8628900005"/>
    <n v="243469518.54793006"/>
    <n v="216001262.48099998"/>
    <n v="235094567.47436008"/>
    <n v="206446896.99449995"/>
    <n v="67384.532200000001"/>
    <n v="117920.50961000001"/>
    <n v="32189.54797"/>
    <n v="33650.318619999991"/>
    <n v="299.02469000000002"/>
    <n v="116916.33162000001"/>
    <n v="-0.28899060903475415"/>
    <n v="44.805022573884386"/>
    <n v="-53029.045920000004"/>
    <n v="-100.36857671936762"/>
    <n v="-65.123374929341111"/>
    <n v="45.189846634704054"/>
    <n v="-1.6942452451935822E-2"/>
    <n v="0.71025860046294875"/>
    <n v="-7.9983305984836857E-5"/>
    <n v="-8.2832611613298224E-5"/>
    <n v="2.4460186178146735E-2"/>
    <n v="2.5592203961005814E-2"/>
    <m/>
    <m/>
    <m/>
    <n v="0"/>
    <m/>
    <n v="0"/>
    <m/>
    <n v="0"/>
    <m/>
    <n v="-109.72121129565511"/>
    <n v="402.90360277868945"/>
    <n v="15.275965475612963"/>
    <n v="-2.4374191608133975"/>
    <n v="-57.432562231430538"/>
    <n v="-20.663124513333464"/>
    <n v="27.653870943419406"/>
    <n v="51.541080007929793"/>
    <s v="Medianas"/>
    <n v="2023"/>
    <n v="1"/>
    <d v="2024-05-06T00:00:00"/>
    <x v="5"/>
    <x v="8"/>
  </r>
  <r>
    <n v="2024"/>
    <n v="3"/>
    <n v="41"/>
    <x v="7"/>
    <s v="AyA Agricola"/>
    <n v="29"/>
    <s v="35135aaa6cc23891b40cb3f378c53a17a1127210ce60e125ccf03efcfdaec458"/>
    <s v="866d562d83a77144c090ae01fef5e5dc5d322dfdcb968ee04e0fa262fe1b2619"/>
    <x v="4"/>
    <n v="26931.825499999999"/>
    <n v="24998.475690000003"/>
    <n v="62406.081639999997"/>
    <n v="99258.79492"/>
    <n v="4254.3703399999995"/>
    <n v="6929.3209699999989"/>
    <n v="37797.570470000006"/>
    <n v="78497.171589999984"/>
    <n v="0"/>
    <n v="0"/>
    <n v="134.065"/>
    <n v="128.38900000000001"/>
    <n v="0"/>
    <n v="-2.9999999999999997E-5"/>
    <n v="1043.1988199999998"/>
    <n v="999.94623000000001"/>
    <n v="2536.1758500000001"/>
    <n v="2050.2667799999999"/>
    <n v="0"/>
    <n v="0"/>
    <n v="0"/>
    <n v="0"/>
    <n v="0"/>
    <n v="0"/>
    <s v="AyA Agricola"/>
    <s v="Daños Sin Autos"/>
    <s v="Agricola y de Animales"/>
    <x v="5"/>
    <x v="0"/>
    <n v="6566357.3494999995"/>
    <n v="6434437.0004799999"/>
    <n v="243469518.54793006"/>
    <n v="216001262.48099998"/>
    <n v="235094567.47436008"/>
    <n v="206446896.99449995"/>
    <n v="67384.532200000001"/>
    <n v="117920.50961000001"/>
    <n v="32189.54797"/>
    <n v="33650.318619999991"/>
    <n v="26977.925510000001"/>
    <n v="25231.339309999999"/>
    <n v="39.967370286203455"/>
    <n v="21.199429830042099"/>
    <n v="1933.3498099999961"/>
    <n v="7.7338707926634997"/>
    <n v="99.829119514831063"/>
    <n v="99.077085773612879"/>
    <n v="0.41014864203287299"/>
    <n v="0.38851069158242052"/>
    <n v="1.1061682653591863E-2"/>
    <n v="1.1455741316922282E-2"/>
    <n v="1.1573300731146853E-2"/>
    <n v="1.2108913262409558E-2"/>
    <m/>
    <m/>
    <m/>
    <n v="0"/>
    <m/>
    <n v="0"/>
    <m/>
    <n v="0"/>
    <m/>
    <n v="-38.603358706877735"/>
    <n v="15.796813847616828"/>
    <n v="27.718973972368627"/>
    <n v="13.216620326464309"/>
    <n v="4.3254915816823392"/>
    <n v="23.699797252726306"/>
    <n v="41.132747952000244"/>
    <n v="48.771517919243664"/>
    <s v="Grandes"/>
    <n v="2023"/>
    <n v="1"/>
    <d v="2024-05-06T00:00:00"/>
    <x v="5"/>
    <x v="4"/>
  </r>
  <r>
    <n v="2024"/>
    <n v="3"/>
    <n v="9"/>
    <x v="8"/>
    <s v="AyA Agricola"/>
    <n v="9"/>
    <s v="19581e27de7ced00ff1ce50b2047e7a567c76b1cbaebabe5ef03f7c3017bb5b7"/>
    <s v="866d562d83a77144c090ae01fef5e5dc5d322dfdcb968ee04e0fa262fe1b2619"/>
    <x v="0"/>
    <n v="38139.529979999999"/>
    <n v="30640.579959999999"/>
    <n v="226392.93007"/>
    <n v="264592.38949999999"/>
    <n v="24425.349869999998"/>
    <n v="16381.584599999998"/>
    <n v="120143.01222"/>
    <n v="134334.71312000003"/>
    <n v="0"/>
    <n v="0"/>
    <n v="134.065"/>
    <n v="128.38900000000001"/>
    <n v="0"/>
    <n v="0"/>
    <n v="7586.3277600000001"/>
    <n v="5474.6941399999996"/>
    <n v="19632.908170000002"/>
    <n v="19884.972690000002"/>
    <n v="0"/>
    <n v="0"/>
    <n v="0"/>
    <n v="0"/>
    <n v="0"/>
    <n v="0"/>
    <s v="AyA Agricola"/>
    <s v="Daños Sin Autos"/>
    <s v="Agricola y de Animales"/>
    <x v="5"/>
    <x v="0"/>
    <n v="808178.50085000007"/>
    <n v="660743.68034000008"/>
    <n v="243469518.54793006"/>
    <n v="216001262.48099998"/>
    <n v="235094567.47436008"/>
    <n v="206446896.99449995"/>
    <n v="67384.532200000001"/>
    <n v="117920.50961000001"/>
    <n v="32189.54797"/>
    <n v="33650.318619999991"/>
    <n v="38836.643069999998"/>
    <n v="32228.378390000002"/>
    <n v="56.599828973807135"/>
    <n v="25.984097305327104"/>
    <n v="7498.9500200000002"/>
    <n v="24.473916713683508"/>
    <n v="98.205011981227358"/>
    <n v="95.073290964919693"/>
    <n v="4.7191963087222479"/>
    <n v="4.6372868741223856"/>
    <n v="1.5665012280579076E-2"/>
    <n v="1.6223058826810015E-2"/>
    <n v="1.4185370774254257E-2"/>
    <n v="1.4841869946253689E-2"/>
    <m/>
    <m/>
    <m/>
    <n v="0"/>
    <m/>
    <n v="0"/>
    <m/>
    <n v="0"/>
    <m/>
    <n v="49.102485909696433"/>
    <n v="64.042084112752349"/>
    <n v="53.463689725799824"/>
    <n v="75.879754175995032"/>
    <n v="38.570805345483649"/>
    <n v="-1.2676131062868468"/>
    <n v="38.640876299682702"/>
    <n v="27.531816238063932"/>
    <s v="Grandes"/>
    <n v="2023"/>
    <n v="1"/>
    <d v="2024-05-06T00:00:00"/>
    <x v="5"/>
    <x v="0"/>
  </r>
  <r>
    <n v="2024"/>
    <n v="3"/>
    <n v="201.1"/>
    <x v="1"/>
    <s v="Agricola y de Animales"/>
    <n v="201.1"/>
    <m/>
    <m/>
    <x v="1"/>
    <n v="68621.504959999991"/>
    <n v="183823.19232999999"/>
    <n v="342364.55851"/>
    <n v="590240.22363999998"/>
    <n v="38252.93890999999"/>
    <n v="40302.272619999996"/>
    <n v="237891.48737999998"/>
    <n v="223803.40875000006"/>
    <n v="0"/>
    <n v="0"/>
    <n v="0"/>
    <n v="0"/>
    <n v="-4082.2813500000002"/>
    <n v="6136.2156199999999"/>
    <n v="29579.925950000001"/>
    <n v="59483.827759999993"/>
    <n v="110993.83723"/>
    <n v="136617.71809000001"/>
    <n v="0"/>
    <n v="0"/>
    <n v="0"/>
    <n v="0"/>
    <n v="0"/>
    <n v="0"/>
    <s v="Agricola y de Animales"/>
    <s v="Daños Sin Autos"/>
    <s v="Agricola y de Animales"/>
    <x v="6"/>
    <x v="0"/>
    <n v="58133506.231450006"/>
    <n v="54486802.604050003"/>
    <n v="243469518.54793006"/>
    <n v="216001262.48099998"/>
    <n v="235094567.47436008"/>
    <n v="206446896.99449995"/>
    <n v="68621.504959999991"/>
    <n v="183823.19233000002"/>
    <n v="38252.93890999999"/>
    <n v="40302.272619999996"/>
    <n v="68621.504959999991"/>
    <n v="183823.19232999999"/>
    <n v="100"/>
    <n v="99.999999999999986"/>
    <n v="-115201.68737"/>
    <n v="-62.669832848506715"/>
    <n v="100"/>
    <n v="100"/>
    <n v="0.11804122855895455"/>
    <n v="0.33737195714313473"/>
    <n v="2.8184844398290037E-2"/>
    <n v="2.9188894365874279E-2"/>
    <n v="8.5102832371717993E-2"/>
    <n v="8.9041392729142008E-2"/>
    <m/>
    <m/>
    <m/>
    <n v="0"/>
    <m/>
    <n v="0"/>
    <m/>
    <n v="0"/>
    <m/>
    <n v="-5.0849085591838872"/>
    <n v="55.744826541326844"/>
    <n v="21.924476508736301"/>
    <n v="100"/>
    <n v="-50.272322639782985"/>
    <n v="-18.755898735711352"/>
    <n v="26.650061560359301"/>
    <n v="43.540346443799976"/>
    <m/>
    <n v="2023"/>
    <n v="1"/>
    <d v="2024-05-06T00:00:00"/>
    <x v="6"/>
    <x v="1"/>
  </r>
  <r>
    <n v="2024"/>
    <n v="3"/>
    <n v="61"/>
    <x v="2"/>
    <s v="Agricola y de Anim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812.04"/>
    <n v="58208.52205"/>
    <n v="86127.796770000001"/>
    <n v="130178.57223999999"/>
    <n v="0"/>
    <n v="0"/>
    <n v="0"/>
    <n v="0"/>
    <n v="0"/>
    <n v="0"/>
    <s v="Agricola y de Animales"/>
    <s v="Daños Sin Autos"/>
    <s v="Agricola y de Animales"/>
    <x v="6"/>
    <x v="0"/>
    <n v="0"/>
    <n v="0"/>
    <n v="243469518.54793006"/>
    <n v="216001262.48099998"/>
    <n v="235094567.47436008"/>
    <n v="206446896.99449995"/>
    <n v="68621.504959999991"/>
    <n v="183823.19233000002"/>
    <n v="38252.93890999999"/>
    <n v="40302.272619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8.297177526430602"/>
    <n v="-33.838729916922915"/>
    <n v="7.9092235671501196"/>
    <n v="44.714365082054769"/>
    <m/>
    <n v="2023"/>
    <n v="1"/>
    <d v="2024-05-06T00:00:00"/>
    <x v="6"/>
    <x v="2"/>
  </r>
  <r>
    <n v="2024"/>
    <n v="3"/>
    <n v="1"/>
    <x v="14"/>
    <s v="Agricola y de Animales"/>
    <n v="30"/>
    <s v="624b60c58c9d8bfb6ff1886c2fd605d2adeb6ea4da576068201b6c6958ce93f4"/>
    <s v="866d562d83a77144c090ae01fef5e5dc5d322dfdcb968ee04e0fa262fe1b2619"/>
    <x v="9"/>
    <n v="0"/>
    <n v="0"/>
    <n v="12161.6101"/>
    <n v="0"/>
    <n v="2313.2919300000003"/>
    <n v="2269.7173099999995"/>
    <n v="35513.064329999994"/>
    <n v="7465.6679599999979"/>
    <n v="0"/>
    <n v="0"/>
    <n v="134.065"/>
    <n v="128.38900000000001"/>
    <n v="0"/>
    <n v="0"/>
    <n v="393.79725999999999"/>
    <n v="188.46729999999999"/>
    <n v="451.68293"/>
    <n v="130.54861"/>
    <n v="0"/>
    <n v="0"/>
    <n v="0"/>
    <n v="0"/>
    <n v="0"/>
    <n v="0"/>
    <s v="Agricola y de Animales"/>
    <s v="Daños Sin Autos"/>
    <s v="Agricola y de Animales"/>
    <x v="6"/>
    <x v="0"/>
    <n v="18341736.750830002"/>
    <n v="11640133.15574"/>
    <n v="243469518.54793006"/>
    <n v="216001262.48099998"/>
    <n v="235094567.47436008"/>
    <n v="206446896.99449995"/>
    <n v="68621.504959999991"/>
    <n v="183823.19233000002"/>
    <n v="38252.93890999999"/>
    <n v="40302.272619999996"/>
    <n v="0"/>
    <n v="0"/>
    <m/>
    <m/>
    <m/>
    <m/>
    <m/>
    <m/>
    <m/>
    <m/>
    <m/>
    <m/>
    <m/>
    <m/>
    <m/>
    <m/>
    <m/>
    <n v="0"/>
    <m/>
    <n v="0"/>
    <m/>
    <n v="0"/>
    <m/>
    <n v="1.9198258658916778"/>
    <m/>
    <m/>
    <n v="6.0473573950556387"/>
    <n v="108.94726034702043"/>
    <n v="245.98831040790094"/>
    <n v="87.184445956370325"/>
    <n v="144.36561216546082"/>
    <s v="Grandes"/>
    <n v="2023"/>
    <n v="1"/>
    <d v="2024-05-06T00:00:00"/>
    <x v="6"/>
    <x v="9"/>
  </r>
  <r>
    <n v="2024"/>
    <n v="3"/>
    <n v="5.0999999999999996"/>
    <x v="6"/>
    <s v="Agricola y de Animales"/>
    <n v="5.0999999999999996"/>
    <m/>
    <m/>
    <x v="3"/>
    <n v="68621.504959999991"/>
    <n v="183823.19232999999"/>
    <n v="342364.55851"/>
    <n v="590240.22363999998"/>
    <n v="38252.93890999999"/>
    <n v="40302.272619999996"/>
    <n v="237891.48737999998"/>
    <n v="223803.40875000006"/>
    <n v="0"/>
    <n v="0"/>
    <n v="0"/>
    <n v="0"/>
    <n v="-4082.2813500000002"/>
    <n v="6136.2156199999999"/>
    <n v="29579.925950000001"/>
    <n v="59483.827759999993"/>
    <n v="110993.83723"/>
    <n v="136617.71809000001"/>
    <n v="0"/>
    <n v="0"/>
    <n v="0"/>
    <n v="0"/>
    <n v="0"/>
    <n v="0"/>
    <s v="Agricola y de Animales"/>
    <s v="Daños Sin Autos"/>
    <s v="Agricola y de Animales"/>
    <x v="6"/>
    <x v="0"/>
    <n v="58133506.231450006"/>
    <n v="54486802.604050003"/>
    <n v="243469518.54793006"/>
    <n v="216001262.48099998"/>
    <n v="235094567.47436008"/>
    <n v="206446896.99449995"/>
    <n v="68621.504959999991"/>
    <n v="183823.19233000002"/>
    <n v="38252.93890999999"/>
    <n v="40302.272619999996"/>
    <n v="68621.504959999991"/>
    <n v="183823.19232999999"/>
    <n v="100"/>
    <n v="99.999999999999986"/>
    <n v="-115201.68737"/>
    <n v="-62.669832848506715"/>
    <n v="100"/>
    <n v="100"/>
    <n v="0.11804122855895455"/>
    <n v="0.33737195714313473"/>
    <n v="2.8184844398290037E-2"/>
    <n v="2.9188894365874279E-2"/>
    <n v="8.5102832371717993E-2"/>
    <n v="8.9041392729142008E-2"/>
    <m/>
    <m/>
    <m/>
    <n v="0"/>
    <m/>
    <n v="0"/>
    <m/>
    <n v="0"/>
    <m/>
    <n v="-5.0849085591838872"/>
    <n v="55.744826541326844"/>
    <n v="21.924476508736301"/>
    <n v="100"/>
    <n v="-50.272322639782985"/>
    <n v="-18.755898735711352"/>
    <n v="26.650061560359301"/>
    <n v="43.540346443799976"/>
    <m/>
    <n v="2023"/>
    <n v="1"/>
    <d v="2024-05-06T00:00:00"/>
    <x v="6"/>
    <x v="3"/>
  </r>
  <r>
    <n v="2024"/>
    <n v="3"/>
    <n v="10"/>
    <x v="4"/>
    <s v="Agricola y de Animales"/>
    <n v="10"/>
    <s v="4a44dc15364204a80fe80e9039455cc1608281820fe2b24f1e5233ade6af1dd5"/>
    <s v="866d562d83a77144c090ae01fef5e5dc5d322dfdcb968ee04e0fa262fe1b2619"/>
    <x v="5"/>
    <n v="2507.9116899999999"/>
    <n v="9413.6611099999991"/>
    <n v="32451.216100000005"/>
    <n v="60711.769629999995"/>
    <n v="1981.19094"/>
    <n v="0"/>
    <n v="22970.949570000001"/>
    <n v="-9188.1179299999985"/>
    <n v="0"/>
    <n v="0"/>
    <n v="134.065"/>
    <n v="128.38900000000001"/>
    <n v="0"/>
    <n v="0"/>
    <n v="197.3989"/>
    <n v="844.95942000000002"/>
    <n v="925.39306999999997"/>
    <n v="1971.8680300000001"/>
    <n v="0"/>
    <n v="0"/>
    <n v="0"/>
    <n v="0"/>
    <n v="0"/>
    <n v="0"/>
    <s v="Agricola y de Animales"/>
    <s v="Daños Sin Autos"/>
    <s v="Agricola y de Animales"/>
    <x v="6"/>
    <x v="0"/>
    <n v="1600535.0540100001"/>
    <n v="1504539.56809"/>
    <n v="243469518.54793006"/>
    <n v="216001262.48099998"/>
    <n v="235094567.47436008"/>
    <n v="206446896.99449995"/>
    <n v="68621.504959999991"/>
    <n v="183823.19233000002"/>
    <n v="38252.93890999999"/>
    <n v="40302.272619999996"/>
    <n v="2507.9116899999999"/>
    <n v="9413.6611099999991"/>
    <n v="3.6547022561832199"/>
    <n v="5.121041034419946"/>
    <n v="-6905.7494199999992"/>
    <n v="-73.358806306125885"/>
    <n v="100"/>
    <n v="100"/>
    <n v="0.1566920814209378"/>
    <n v="0.62568385103693624"/>
    <n v="1.0300721441260359E-3"/>
    <n v="1.066767180944544E-3"/>
    <n v="4.3581509672092995E-3"/>
    <n v="4.5598462592783811E-3"/>
    <m/>
    <m/>
    <m/>
    <n v="0"/>
    <m/>
    <n v="0"/>
    <m/>
    <n v="0"/>
    <m/>
    <m/>
    <n v="78.997635678312108"/>
    <m/>
    <n v="5.1791862179825401"/>
    <n v="-76.638061505959669"/>
    <n v="-53.070233102770068"/>
    <n v="21.331357063220715"/>
    <n v="42.850708421901842"/>
    <s v="Grandes"/>
    <n v="2023"/>
    <n v="1"/>
    <d v="2024-05-06T00:00:00"/>
    <x v="6"/>
    <x v="5"/>
  </r>
  <r>
    <n v="2024"/>
    <n v="3"/>
    <n v="41"/>
    <x v="7"/>
    <s v="Agricola y de Animales"/>
    <n v="29"/>
    <s v="35135aaa6cc23891b40cb3f378c53a17a1127210ce60e125ccf03efcfdaec458"/>
    <s v="866d562d83a77144c090ae01fef5e5dc5d322dfdcb968ee04e0fa262fe1b2619"/>
    <x v="4"/>
    <n v="26977.925510000001"/>
    <n v="25231.339309999999"/>
    <n v="63973.739050000004"/>
    <n v="101468.73687000001"/>
    <n v="4507.9904699999997"/>
    <n v="7095.8456399999986"/>
    <n v="38703.354099999997"/>
    <n v="79563.782120000033"/>
    <n v="0"/>
    <n v="0"/>
    <n v="134.065"/>
    <n v="128.38900000000001"/>
    <n v="0"/>
    <n v="-2.9999999999999997E-5"/>
    <n v="1120.65895"/>
    <n v="1044.4509"/>
    <n v="2724.2953399999997"/>
    <n v="2243.8355200000001"/>
    <n v="0"/>
    <n v="0"/>
    <n v="0"/>
    <n v="0"/>
    <n v="0"/>
    <n v="0"/>
    <s v="Agricola y de Animales"/>
    <s v="Daños Sin Autos"/>
    <s v="Agricola y de Animales"/>
    <x v="6"/>
    <x v="0"/>
    <n v="6566357.3494999995"/>
    <n v="6434437.0004799999"/>
    <n v="243469518.54793006"/>
    <n v="216001262.48099998"/>
    <n v="235094567.47436008"/>
    <n v="206446896.99449995"/>
    <n v="68621.504959999991"/>
    <n v="183823.19233000002"/>
    <n v="38252.93890999999"/>
    <n v="40302.272619999996"/>
    <n v="26977.925510000001"/>
    <n v="25231.339309999999"/>
    <n v="39.314097709931666"/>
    <n v="13.725873754115103"/>
    <n v="1746.5862000000016"/>
    <n v="6.9222888985039921"/>
    <n v="100"/>
    <n v="100"/>
    <n v="0.41085070571211385"/>
    <n v="0.39212971248483397"/>
    <n v="1.1080617266135948E-2"/>
    <n v="1.1475350451448551E-2"/>
    <n v="1.1681107332518212E-2"/>
    <n v="1.222170915490786E-2"/>
    <m/>
    <m/>
    <m/>
    <n v="0"/>
    <m/>
    <n v="0"/>
    <m/>
    <n v="0"/>
    <m/>
    <n v="-36.470003735876077"/>
    <n v="16.709922593303208"/>
    <n v="28.123143019949339"/>
    <n v="11.784690532160738"/>
    <n v="7.296470327135518"/>
    <n v="21.412434900754196"/>
    <n v="41.135736406611485"/>
    <n v="46.547569582996886"/>
    <s v="Grandes"/>
    <n v="2023"/>
    <n v="1"/>
    <d v="2024-05-06T00:00:00"/>
    <x v="6"/>
    <x v="4"/>
  </r>
  <r>
    <n v="2024"/>
    <n v="3"/>
    <n v="43"/>
    <x v="9"/>
    <s v="Agricola y de Animales"/>
    <n v="31"/>
    <s v="eb1e33e8a81b697b75855af6bfcdbcbf7cbbde9f94962ceaec1ed8af21f5a50f"/>
    <s v="866d562d83a77144c090ae01fef5e5dc5d322dfdcb968ee04e0fa262fe1b2619"/>
    <x v="9"/>
    <n v="0"/>
    <n v="33.481900000000003"/>
    <n v="0"/>
    <n v="33.481900000000003"/>
    <n v="-6.0899999999999996E-2"/>
    <n v="-1.2523"/>
    <n v="-5.6300000000000058E-2"/>
    <n v="-2.8938800000000011"/>
    <n v="0"/>
    <n v="0"/>
    <n v="134.065"/>
    <n v="128.38900000000001"/>
    <n v="0"/>
    <n v="0"/>
    <n v="-6.0899999999999996E-2"/>
    <n v="-1.2523"/>
    <n v="0"/>
    <n v="1.102E-2"/>
    <n v="0"/>
    <n v="0"/>
    <n v="0"/>
    <n v="0"/>
    <n v="0"/>
    <n v="0"/>
    <s v="Agricola y de Animales"/>
    <s v="Daños Sin Autos"/>
    <s v="Agricola y de Animales"/>
    <x v="6"/>
    <x v="0"/>
    <n v="29454782.112069998"/>
    <n v="26676629.107240003"/>
    <n v="243469518.54793006"/>
    <n v="216001262.48099998"/>
    <n v="235094567.47436008"/>
    <n v="206446896.99449995"/>
    <n v="68621.504959999991"/>
    <n v="183823.19233000002"/>
    <n v="38252.93890999999"/>
    <n v="40302.272619999996"/>
    <n v="0"/>
    <n v="33.481900000000003"/>
    <m/>
    <n v="1.8214186999806412E-2"/>
    <m/>
    <m/>
    <m/>
    <n v="100"/>
    <m/>
    <n v="1.2551023544017808E-4"/>
    <m/>
    <m/>
    <n v="1.5500789030316504E-5"/>
    <n v="1.621816577891796E-5"/>
    <m/>
    <m/>
    <m/>
    <n v="0"/>
    <m/>
    <n v="0"/>
    <m/>
    <n v="0"/>
    <m/>
    <n v="-95.1369480156512"/>
    <m/>
    <n v="-3.7402297958001185"/>
    <n v="-1.5920345399678471E-4"/>
    <n v="-95.1369480156512"/>
    <m/>
    <m/>
    <n v="-11363.883847549909"/>
    <s v="Grandes"/>
    <n v="2023"/>
    <n v="1"/>
    <d v="2024-05-06T00:00:00"/>
    <x v="6"/>
    <x v="9"/>
  </r>
  <r>
    <n v="2024"/>
    <n v="3"/>
    <n v="127"/>
    <x v="5"/>
    <s v="Agricola y de Animales"/>
    <n v="263"/>
    <s v="4be84111a613654b362415e563cb7607df7b203b5d303802a8a546061bbc7847"/>
    <s v="866d562d83a77144c090ae01fef5e5dc5d322dfdcb968ee04e0fa262fe1b2619"/>
    <x v="9"/>
    <n v="0"/>
    <n v="0"/>
    <n v="0"/>
    <n v="0"/>
    <n v="0"/>
    <n v="-3.0600000000000002E-3"/>
    <n v="761.92103000000009"/>
    <n v="-3809.3265500000011"/>
    <n v="0"/>
    <n v="0"/>
    <n v="0"/>
    <n v="0"/>
    <n v="0"/>
    <n v="0"/>
    <n v="0"/>
    <n v="-6.8739999999999996E-2"/>
    <n v="0"/>
    <n v="0"/>
    <n v="0"/>
    <n v="0"/>
    <n v="0"/>
    <n v="0"/>
    <n v="0"/>
    <n v="0"/>
    <s v="Agricola y de Animales"/>
    <s v="Daños Sin Autos"/>
    <s v="Agricola y de Animales"/>
    <x v="6"/>
    <x v="0"/>
    <n v="212525.78091999999"/>
    <n v="131577.22926999998"/>
    <n v="243469518.54793006"/>
    <n v="216001262.48099998"/>
    <n v="235094567.47436008"/>
    <n v="206446896.99449995"/>
    <n v="68621.504959999991"/>
    <n v="183823.19233000002"/>
    <n v="38252.93890999999"/>
    <n v="40302.272619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1"/>
    <d v="2024-05-06T00:00:00"/>
    <x v="6"/>
    <x v="9"/>
  </r>
  <r>
    <n v="2024"/>
    <n v="3"/>
    <n v="9"/>
    <x v="8"/>
    <s v="Agricola y de Animales"/>
    <n v="9"/>
    <s v="19581e27de7ced00ff1ce50b2047e7a567c76b1cbaebabe5ef03f7c3017bb5b7"/>
    <s v="866d562d83a77144c090ae01fef5e5dc5d322dfdcb968ee04e0fa262fe1b2619"/>
    <x v="0"/>
    <n v="38836.643069999998"/>
    <n v="32228.378390000002"/>
    <n v="230087.84579000002"/>
    <n v="274671.54268000001"/>
    <n v="25619.829199999993"/>
    <n v="19751.885509999996"/>
    <n v="118773.27399"/>
    <n v="140564.23495000001"/>
    <n v="0"/>
    <n v="0"/>
    <n v="134.065"/>
    <n v="128.38900000000001"/>
    <n v="0"/>
    <n v="0"/>
    <n v="8579.2418699999998"/>
    <n v="8727.1504800000002"/>
    <n v="20202.470600000001"/>
    <n v="21059.143010000003"/>
    <n v="0"/>
    <n v="0"/>
    <n v="0"/>
    <n v="0"/>
    <n v="0"/>
    <n v="0"/>
    <s v="Agricola y de Animales"/>
    <s v="Daños Sin Autos"/>
    <s v="Agricola y de Animales"/>
    <x v="6"/>
    <x v="0"/>
    <n v="808178.50085000007"/>
    <n v="660743.68034000008"/>
    <n v="243469518.54793006"/>
    <n v="216001262.48099998"/>
    <n v="235094567.47436008"/>
    <n v="206446896.99449995"/>
    <n v="68621.504959999991"/>
    <n v="183823.19233000002"/>
    <n v="38252.93890999999"/>
    <n v="40302.272619999996"/>
    <n v="38836.643069999998"/>
    <n v="32228.378390000002"/>
    <n v="56.595440587667348"/>
    <n v="17.532269993518288"/>
    <n v="6608.2646799999966"/>
    <n v="20.504490173326385"/>
    <n v="100"/>
    <n v="100"/>
    <n v="4.8054536255485187"/>
    <n v="4.8775916212193184"/>
    <n v="1.5951336866160726E-2"/>
    <n v="1.6519583369035359E-2"/>
    <n v="1.4920458343540883E-2"/>
    <n v="1.5610977379262142E-2"/>
    <m/>
    <m/>
    <m/>
    <n v="0"/>
    <m/>
    <n v="0"/>
    <m/>
    <n v="0"/>
    <m/>
    <n v="29.708271076344438"/>
    <n v="65.968186678293137"/>
    <n v="61.287245889258642"/>
    <n v="66.974799662523495"/>
    <n v="-1.6948098962996316"/>
    <n v="-4.0679357635455933"/>
    <n v="42.466300483070619"/>
    <n v="41.441147324256661"/>
    <s v="Grandes"/>
    <n v="2023"/>
    <n v="1"/>
    <d v="2024-05-06T00:00:00"/>
    <x v="6"/>
    <x v="0"/>
  </r>
  <r>
    <n v="2024"/>
    <n v="3"/>
    <n v="74"/>
    <x v="0"/>
    <s v="Agricola y de Animales"/>
    <n v="46"/>
    <s v="25fc0e7096fc653718202dc30b0c580b8ab87eac11a700cba03a7c021bc35b0c"/>
    <s v="866d562d83a77144c090ae01fef5e5dc5d322dfdcb968ee04e0fa262fe1b2619"/>
    <x v="6"/>
    <n v="299.02469000000002"/>
    <n v="116916.33162000001"/>
    <n v="3690.1474699999908"/>
    <n v="153354.69256"/>
    <n v="3830.6972700000001"/>
    <n v="11186.079519999999"/>
    <n v="21168.980660000001"/>
    <n v="9210.0620799999979"/>
    <n v="0"/>
    <n v="0"/>
    <n v="134.065"/>
    <n v="128.38900000000001"/>
    <n v="-4082.2813500000002"/>
    <n v="6136.2156500000001"/>
    <n v="19288.889870000003"/>
    <n v="48680.120699999999"/>
    <n v="86689.995290000006"/>
    <n v="111212.3119"/>
    <n v="0"/>
    <n v="0"/>
    <n v="0"/>
    <n v="0"/>
    <n v="0"/>
    <n v="0"/>
    <s v="Agricola y de Animales"/>
    <s v="Daños Sin Autos"/>
    <s v="Agricola y de Animales"/>
    <x v="6"/>
    <x v="0"/>
    <n v="1149390.6832699999"/>
    <n v="7438742.8628900005"/>
    <n v="243469518.54793006"/>
    <n v="216001262.48099998"/>
    <n v="235094567.47436008"/>
    <n v="206446896.99449995"/>
    <n v="68621.504959999991"/>
    <n v="183823.19233000002"/>
    <n v="38252.93890999999"/>
    <n v="40302.272619999996"/>
    <n v="299.02469000000002"/>
    <n v="116916.33162000001"/>
    <n v="0.43575944621777651"/>
    <n v="63.602601030946857"/>
    <n v="-116617.30693000001"/>
    <n v="-99.744240444549789"/>
    <n v="100"/>
    <n v="100"/>
    <n v="2.6015931254051852E-2"/>
    <n v="1.5717216440329709"/>
    <n v="1.228181218673307E-4"/>
    <n v="1.2719336444582554E-4"/>
    <n v="5.412761493941929E-2"/>
    <n v="5.6632641769914734E-2"/>
    <m/>
    <m/>
    <m/>
    <n v="0"/>
    <m/>
    <n v="0"/>
    <m/>
    <n v="0"/>
    <m/>
    <n v="-65.754782422644524"/>
    <n v="1281.0638713478809"/>
    <n v="9.5675936500957413"/>
    <n v="10.014125395731591"/>
    <n v="-60.376248882225958"/>
    <n v="-22.050001650941308"/>
    <n v="22.250422099428864"/>
    <n v="43.772240562512756"/>
    <s v="Grandes"/>
    <n v="2023"/>
    <n v="1"/>
    <d v="2024-05-06T00:00:00"/>
    <x v="6"/>
    <x v="6"/>
  </r>
  <r>
    <n v="2024"/>
    <n v="3"/>
    <n v="61"/>
    <x v="2"/>
    <s v="RC Viajer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92.38873999999998"/>
    <n v="92.96687"/>
    <n v="38.890550000000005"/>
    <n v="16.393830000000001"/>
    <n v="0"/>
    <n v="0"/>
    <n v="0"/>
    <n v="0"/>
    <n v="0"/>
    <n v="0"/>
    <s v="RC Viajero"/>
    <s v="Daños Sin Autos"/>
    <s v="Responsabilidad Civil y Riesgos Profesionales"/>
    <x v="7"/>
    <x v="0"/>
    <n v="0"/>
    <n v="0"/>
    <n v="243469518.54793006"/>
    <n v="216001262.48099998"/>
    <n v="235094567.47436008"/>
    <n v="206446896.99449995"/>
    <n v="80966.128939999995"/>
    <n v="74056.476429999995"/>
    <n v="43347.029840000003"/>
    <n v="10408.69036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6.94333368435443"/>
    <n v="137.22674933191331"/>
    <n v="494.69277240872128"/>
    <n v="567.08450679310442"/>
    <m/>
    <n v="2023"/>
    <n v="1"/>
    <d v="2024-05-06T00:00:00"/>
    <x v="7"/>
    <x v="2"/>
  </r>
  <r>
    <n v="2024"/>
    <n v="3"/>
    <n v="15.1"/>
    <x v="13"/>
    <s v="RC Viajero"/>
    <n v="15.1"/>
    <m/>
    <m/>
    <x v="7"/>
    <n v="13251.527599999999"/>
    <n v="27816.641600000003"/>
    <n v="71296.873240000001"/>
    <n v="67139.830979999999"/>
    <n v="607.18688000000009"/>
    <n v="-6860.8564100000003"/>
    <n v="3691.5741500000049"/>
    <n v="8237.1745999999966"/>
    <n v="0"/>
    <n v="0"/>
    <n v="0"/>
    <n v="0"/>
    <n v="0"/>
    <n v="0"/>
    <n v="893.47096999999997"/>
    <n v="2486.1828499999997"/>
    <n v="16493.55098"/>
    <n v="16352.17001"/>
    <n v="0"/>
    <n v="0"/>
    <n v="0"/>
    <n v="0"/>
    <n v="0"/>
    <n v="0"/>
    <s v="RC Viajero"/>
    <s v="Daños Sin Autos"/>
    <s v="Responsabilidad Civil y Riesgos Profesionales"/>
    <x v="7"/>
    <x v="0"/>
    <n v="56538954.767159998"/>
    <n v="56593781.129430003"/>
    <n v="243469518.54793006"/>
    <n v="216001262.48099998"/>
    <n v="235094567.47436008"/>
    <n v="206446896.99449995"/>
    <n v="80966.128939999995"/>
    <n v="74056.476429999995"/>
    <n v="43347.029840000003"/>
    <n v="10408.690360000001"/>
    <n v="2495373.2413200005"/>
    <n v="3420036.2262299997"/>
    <n v="16.366754559576453"/>
    <n v="37.561389551517458"/>
    <n v="-14565.114000000003"/>
    <n v="-52.361152037850609"/>
    <n v="0.5310439088058112"/>
    <n v="0.81334347825499664"/>
    <n v="2.3437871560542178E-2"/>
    <n v="4.9151410357939025E-2"/>
    <n v="5.4427871213748131E-3"/>
    <n v="5.6366796316742792E-3"/>
    <n v="1.2877999545232669E-2"/>
    <n v="1.34739935571621E-2"/>
    <m/>
    <m/>
    <m/>
    <n v="0"/>
    <m/>
    <n v="0"/>
    <m/>
    <n v="0"/>
    <m/>
    <n v="-108.85001585392457"/>
    <n v="4.5820142275521514"/>
    <n v="-24.664574928412637"/>
    <n v="1.4007577502800364"/>
    <n v="-64.06253988921209"/>
    <n v="0.86460066103484223"/>
    <n v="5.4170928448544435"/>
    <n v="15.203993405643413"/>
    <s v="Resto"/>
    <n v="2023"/>
    <n v="1"/>
    <d v="2024-05-06T00:00:00"/>
    <x v="7"/>
    <x v="7"/>
  </r>
  <r>
    <n v="2024"/>
    <n v="3"/>
    <n v="22"/>
    <x v="15"/>
    <s v="RC Viajero"/>
    <n v="16"/>
    <s v="b17ef6d19c7a5b1ee83b907c595526dcb1eb06db8227d650d5dda0a9f4ce8cd9"/>
    <s v="866d562d83a77144c090ae01fef5e5dc5d322dfdcb968ee04e0fa262fe1b2619"/>
    <x v="8"/>
    <n v="2319.5537100000001"/>
    <n v="3754.1169799999998"/>
    <n v="13148.33581"/>
    <n v="8919.1457000000009"/>
    <n v="1504.2270100000001"/>
    <n v="877.43343999999979"/>
    <n v="7145.1638000000012"/>
    <n v="2407.7429999999999"/>
    <n v="0"/>
    <n v="0"/>
    <n v="134.065"/>
    <n v="128.38900000000001"/>
    <n v="0"/>
    <n v="0"/>
    <n v="1504.2270100000001"/>
    <n v="877.43343999999991"/>
    <n v="2483.47847"/>
    <n v="3173.14761"/>
    <n v="0"/>
    <n v="0"/>
    <n v="0"/>
    <n v="0"/>
    <n v="0"/>
    <n v="0"/>
    <s v="RC Viajero"/>
    <s v="Daños Sin Autos"/>
    <s v="Responsabilidad Civil y Riesgos Profesionales"/>
    <x v="7"/>
    <x v="0"/>
    <n v="7962644.3306700001"/>
    <n v="6926531.7595299995"/>
    <n v="243469518.54793006"/>
    <n v="216001262.48099998"/>
    <n v="235094567.47436008"/>
    <n v="206446896.99449995"/>
    <n v="80966.128939999995"/>
    <n v="74056.476429999995"/>
    <n v="43347.029840000003"/>
    <n v="10408.690360000001"/>
    <n v="518876.02387000003"/>
    <n v="485274.75614999997"/>
    <n v="2.8648445224779202"/>
    <n v="5.0692622184752247"/>
    <n v="-1434.5632699999996"/>
    <n v="-38.213067883675798"/>
    <n v="0.44703428242834842"/>
    <n v="0.7736064842490159"/>
    <n v="2.9130444782842966E-2"/>
    <n v="5.4199087080411164E-2"/>
    <n v="9.5270805307949319E-4"/>
    <n v="9.8664709053856623E-4"/>
    <n v="1.7380069620334844E-3"/>
    <n v="1.8184419502803256E-3"/>
    <m/>
    <m/>
    <m/>
    <n v="0"/>
    <m/>
    <n v="0"/>
    <m/>
    <n v="0"/>
    <m/>
    <n v="71.434885134991035"/>
    <n v="64.84984605077328"/>
    <n v="23.372565231038696"/>
    <n v="3.4701962638554793"/>
    <n v="71.434885134991006"/>
    <n v="-21.734543260028172"/>
    <n v="60.569359797993336"/>
    <n v="27.65183180368971"/>
    <s v="Medianas"/>
    <n v="2023"/>
    <n v="1"/>
    <d v="2024-05-06T00:00:00"/>
    <x v="7"/>
    <x v="8"/>
  </r>
  <r>
    <n v="2024"/>
    <n v="3"/>
    <n v="23"/>
    <x v="16"/>
    <s v="RC Viajero"/>
    <n v="17"/>
    <s v="4523540f1504cd17100c4835e85b7eefd49911580f8efff0599a8f283be6b9e3"/>
    <s v="866d562d83a77144c090ae01fef5e5dc5d322dfdcb968ee04e0fa262fe1b2619"/>
    <x v="10"/>
    <n v="1594.01286"/>
    <n v="1967.3357100000001"/>
    <n v="6146.9953500000001"/>
    <n v="10918.595150000001"/>
    <n v="-48.769249999999978"/>
    <n v="296.49227999999994"/>
    <n v="1625.4531299999999"/>
    <n v="2581.7793699999997"/>
    <n v="0"/>
    <n v="0"/>
    <n v="134.065"/>
    <n v="128.38900000000001"/>
    <n v="0"/>
    <n v="0"/>
    <n v="-91.027950000000004"/>
    <n v="261.66055999999998"/>
    <n v="469.76103999999998"/>
    <n v="664.55494999999996"/>
    <n v="0"/>
    <n v="0"/>
    <n v="0"/>
    <n v="0"/>
    <n v="0"/>
    <n v="0"/>
    <s v="RC Viajero"/>
    <s v="Daños Sin Autos"/>
    <s v="Responsabilidad Civil y Riesgos Profesionales"/>
    <x v="7"/>
    <x v="0"/>
    <n v="7252607.47162"/>
    <n v="5493499.0403699996"/>
    <n v="243469518.54793006"/>
    <n v="216001262.48099998"/>
    <n v="235094567.47436008"/>
    <n v="206446896.99449995"/>
    <n v="80966.128939999995"/>
    <n v="74056.476429999995"/>
    <n v="43347.029840000003"/>
    <n v="10408.690360000001"/>
    <n v="203451.25038999997"/>
    <n v="189433.10813000001"/>
    <n v="1.9687403620114337"/>
    <n v="2.6565343165625412"/>
    <n v="-373.32285000000002"/>
    <n v="-18.976062301029451"/>
    <n v="0.78348639143008614"/>
    <n v="1.0385384737761363"/>
    <n v="2.1978479687994872E-2"/>
    <n v="3.581206978544399E-2"/>
    <n v="6.5470736111313183E-4"/>
    <n v="6.7803049518523921E-4"/>
    <n v="9.1079824599314642E-4"/>
    <n v="9.5295000246596725E-4"/>
    <m/>
    <m/>
    <m/>
    <n v="0"/>
    <m/>
    <n v="0"/>
    <m/>
    <n v="0"/>
    <m/>
    <n v="-116.44874193688955"/>
    <n v="-3.0595267594014253"/>
    <n v="15.07075170205699"/>
    <n v="-0.1125088620374087"/>
    <n v="-134.78856347322653"/>
    <n v="-29.311934250132367"/>
    <n v="-19.377500952399117"/>
    <n v="39.373803475544044"/>
    <s v="Medianas"/>
    <n v="2023"/>
    <n v="1"/>
    <d v="2024-05-06T00:00:00"/>
    <x v="7"/>
    <x v="10"/>
  </r>
  <r>
    <n v="2024"/>
    <n v="3"/>
    <n v="5.0999999999999996"/>
    <x v="6"/>
    <s v="RC Viajero"/>
    <n v="5.0999999999999996"/>
    <m/>
    <m/>
    <x v="3"/>
    <n v="67714.601339999994"/>
    <n v="46239.834830000007"/>
    <n v="247928.73768999998"/>
    <n v="227286.48219000001"/>
    <n v="42739.842960000002"/>
    <n v="17269.546770000001"/>
    <n v="86657.992469999997"/>
    <n v="65031.732539999997"/>
    <n v="0"/>
    <n v="0"/>
    <n v="0"/>
    <n v="0"/>
    <n v="0"/>
    <n v="0"/>
    <n v="29003.10829"/>
    <n v="16664.690040000001"/>
    <n v="55697.767110000001"/>
    <n v="43744.653110000007"/>
    <n v="0"/>
    <n v="0"/>
    <n v="0"/>
    <n v="0"/>
    <n v="0"/>
    <n v="0"/>
    <s v="RC Viajero"/>
    <s v="Daños Sin Autos"/>
    <s v="Responsabilidad Civil y Riesgos Profesionales"/>
    <x v="7"/>
    <x v="0"/>
    <n v="48359062.151980005"/>
    <n v="38972573.11073"/>
    <n v="243469518.54793006"/>
    <n v="216001262.48099998"/>
    <n v="235094567.47436008"/>
    <n v="206446896.99449995"/>
    <n v="80966.128939999995"/>
    <n v="74056.476429999995"/>
    <n v="43347.029840000003"/>
    <n v="10408.690360000001"/>
    <n v="1368942.2404500002"/>
    <n v="1263977.8218499999"/>
    <n v="83.633245440423536"/>
    <n v="62.438610448482571"/>
    <n v="21474.766509999987"/>
    <n v="46.442134988050057"/>
    <n v="4.9464907531628786"/>
    <n v="3.6582789690345869"/>
    <n v="0.14002463721730282"/>
    <n v="0.11864711806075019"/>
    <n v="2.7812352751118416E-2"/>
    <n v="2.8803133167841104E-2"/>
    <n v="2.1407205818562001E-2"/>
    <n v="2.2397931624630767E-2"/>
    <m/>
    <m/>
    <m/>
    <n v="0"/>
    <m/>
    <n v="0"/>
    <m/>
    <n v="0"/>
    <m/>
    <n v="147.48676690372693"/>
    <n v="63.117617344300839"/>
    <n v="37.347769155082858"/>
    <n v="98.599242249719964"/>
    <n v="74.039290382145012"/>
    <n v="27.324742911877188"/>
    <n v="52.072299833349632"/>
    <n v="38.095375903644921"/>
    <m/>
    <n v="2023"/>
    <n v="1"/>
    <d v="2024-05-06T00:00:00"/>
    <x v="7"/>
    <x v="3"/>
  </r>
  <r>
    <n v="2024"/>
    <n v="3"/>
    <n v="43"/>
    <x v="9"/>
    <s v="RC Viajero"/>
    <n v="31"/>
    <s v="eb1e33e8a81b697b75855af6bfcdbcbf7cbbde9f94962ceaec1ed8af21f5a50f"/>
    <s v="866d562d83a77144c090ae01fef5e5dc5d322dfdcb968ee04e0fa262fe1b2619"/>
    <x v="11"/>
    <n v="0"/>
    <n v="4.3502700000000001"/>
    <n v="0"/>
    <n v="214.81465999999998"/>
    <n v="0"/>
    <n v="0"/>
    <n v="0"/>
    <n v="0"/>
    <n v="0"/>
    <n v="0"/>
    <n v="134.065"/>
    <n v="128.38900000000001"/>
    <n v="0"/>
    <n v="0"/>
    <n v="0"/>
    <n v="0"/>
    <n v="9.5400000000000013E-2"/>
    <n v="62.691660000000006"/>
    <n v="0"/>
    <n v="0"/>
    <n v="0"/>
    <n v="0"/>
    <n v="0"/>
    <n v="0"/>
    <s v="RC Viajero"/>
    <s v="Daños Sin Autos"/>
    <s v="Responsabilidad Civil y Riesgos Profesionales"/>
    <x v="7"/>
    <x v="0"/>
    <n v="29454782.112069998"/>
    <n v="26676629.107240003"/>
    <n v="243469518.54793006"/>
    <n v="216001262.48099998"/>
    <n v="235094567.47436008"/>
    <n v="206446896.99449995"/>
    <n v="80966.128939999995"/>
    <n v="74056.476429999995"/>
    <n v="43347.029840000003"/>
    <n v="10408.690360000001"/>
    <n v="121484.07822"/>
    <n v="182402.49487999998"/>
    <m/>
    <n v="5.8742600373540357E-3"/>
    <m/>
    <m/>
    <m/>
    <n v="2.3849838253922903E-3"/>
    <m/>
    <n v="1.6307420186080942E-5"/>
    <m/>
    <m/>
    <n v="2.0140021174101521E-6"/>
    <n v="2.1072101655835971E-6"/>
    <m/>
    <m/>
    <m/>
    <n v="0"/>
    <m/>
    <n v="0"/>
    <m/>
    <n v="0"/>
    <m/>
    <m/>
    <m/>
    <m/>
    <m/>
    <m/>
    <n v="-99.847826648712129"/>
    <m/>
    <m/>
    <s v="Medianas"/>
    <n v="2023"/>
    <n v="1"/>
    <d v="2024-05-06T00:00:00"/>
    <x v="7"/>
    <x v="11"/>
  </r>
  <r>
    <n v="2024"/>
    <n v="3"/>
    <n v="39"/>
    <x v="17"/>
    <s v="RC Viajero"/>
    <n v="27"/>
    <s v="670671cd97404156226e507973f2ab8330d3022ca96e0c93bdbdb320c41adcaf"/>
    <s v="866d562d83a77144c090ae01fef5e5dc5d322dfdcb968ee04e0fa262fe1b2619"/>
    <x v="6"/>
    <n v="3458.1101800000001"/>
    <n v="1947.9677799999999"/>
    <n v="10484.46377"/>
    <n v="11181.44111"/>
    <n v="-17.019410000000001"/>
    <n v="840.44821999999999"/>
    <n v="-646.27617000000009"/>
    <n v="922.85640000000001"/>
    <n v="0"/>
    <n v="0"/>
    <n v="134.065"/>
    <n v="128.38900000000001"/>
    <n v="0"/>
    <n v="0"/>
    <n v="-52.992669999999997"/>
    <n v="169.83573000000001"/>
    <n v="221.65803"/>
    <n v="188.78185999999999"/>
    <n v="0"/>
    <n v="0"/>
    <n v="0"/>
    <n v="0"/>
    <n v="0"/>
    <n v="0"/>
    <s v="RC Viajero"/>
    <s v="Daños Sin Autos"/>
    <s v="Responsabilidad Civil y Riesgos Profesionales"/>
    <x v="7"/>
    <x v="0"/>
    <n v="7956382.9574300004"/>
    <n v="6735524.3046000004"/>
    <n v="243469518.54793006"/>
    <n v="216001262.48099998"/>
    <n v="235094567.47436008"/>
    <n v="206446896.99449995"/>
    <n v="80966.128939999995"/>
    <n v="74056.476429999995"/>
    <n v="43347.029840000003"/>
    <n v="10408.690360000001"/>
    <n v="538409.96871000004"/>
    <n v="578344.53873000003"/>
    <n v="4.2710578179705676"/>
    <n v="2.6303813979608752"/>
    <n v="1510.1424000000002"/>
    <n v="77.523992722302637"/>
    <n v="0.64228197488345873"/>
    <n v="0.33681787404400615"/>
    <n v="4.3463345071527423E-2"/>
    <n v="2.8920803962798308E-2"/>
    <n v="1.4203462514011697E-3"/>
    <n v="1.4709443170681301E-3"/>
    <n v="9.0183166414193911E-4"/>
    <n v="9.4356844707232219E-4"/>
    <m/>
    <m/>
    <m/>
    <n v="0"/>
    <m/>
    <n v="0"/>
    <m/>
    <n v="0"/>
    <m/>
    <n v="-102.02503968656154"/>
    <n v="-0.49215927527213721"/>
    <n v="43.144872755544242"/>
    <n v="-3.9263151507314444E-2"/>
    <n v="-131.20230943159018"/>
    <n v="17.414898867931484"/>
    <n v="-23.907399158965724"/>
    <n v="89.964009253855224"/>
    <s v="Grandes"/>
    <n v="2023"/>
    <n v="1"/>
    <d v="2024-05-06T00:00:00"/>
    <x v="7"/>
    <x v="6"/>
  </r>
  <r>
    <n v="2024"/>
    <n v="3"/>
    <n v="103"/>
    <x v="18"/>
    <s v="RC Viajero"/>
    <n v="205"/>
    <s v="f8809aff4d69bece79dabe35be0c708b890d7eafb841f121330667b77d2e2590"/>
    <s v="866d562d83a77144c090ae01fef5e5dc5d322dfdcb968ee04e0fa262fe1b2619"/>
    <x v="12"/>
    <n v="57.156970000000001"/>
    <n v="0"/>
    <n v="664.63607000000002"/>
    <n v="799.06799000000001"/>
    <n v="143.97807"/>
    <n v="-65.274360000000001"/>
    <n v="72.750810000000001"/>
    <n v="92.93416000000002"/>
    <n v="0"/>
    <n v="0"/>
    <n v="134.065"/>
    <n v="128.38900000000001"/>
    <n v="0"/>
    <n v="0"/>
    <n v="143.97807"/>
    <n v="-65.274360000000001"/>
    <n v="118.7389"/>
    <n v="79.516019999999997"/>
    <n v="0"/>
    <n v="0"/>
    <n v="0"/>
    <n v="0"/>
    <n v="0"/>
    <n v="0"/>
    <s v="RC Viajero"/>
    <s v="Daños Sin Autos"/>
    <s v="Responsabilidad Civil y Riesgos Profesionales"/>
    <x v="7"/>
    <x v="0"/>
    <n v="1311840.66753"/>
    <n v="1251067.9799200001"/>
    <n v="243469518.54793006"/>
    <n v="216001262.48099998"/>
    <n v="235094567.47436008"/>
    <n v="206446896.99449995"/>
    <n v="80966.128939999995"/>
    <n v="74056.476429999995"/>
    <n v="43347.029840000003"/>
    <n v="10408.690360000001"/>
    <n v="33058.420190000004"/>
    <n v="48111.538110000001"/>
    <n v="7.0593680034222964E-2"/>
    <m/>
    <m/>
    <m/>
    <n v="0.17289685856582365"/>
    <m/>
    <n v="4.3570054972924448E-3"/>
    <m/>
    <n v="2.3476027036521178E-5"/>
    <n v="2.4312331252075259E-5"/>
    <m/>
    <m/>
    <m/>
    <m/>
    <m/>
    <n v="0"/>
    <m/>
    <n v="0"/>
    <m/>
    <n v="0"/>
    <m/>
    <n v="-320.57369846291863"/>
    <n v="251.89940964330333"/>
    <m/>
    <n v="0.33215210022795877"/>
    <n v="-320.57369846291863"/>
    <n v="49.327016115746233"/>
    <n v="121.25602477368412"/>
    <n v="-82.089571384483278"/>
    <s v="Medianas"/>
    <n v="2023"/>
    <n v="1"/>
    <d v="2024-05-06T00:00:00"/>
    <x v="7"/>
    <x v="12"/>
  </r>
  <r>
    <n v="2024"/>
    <n v="3"/>
    <n v="94"/>
    <x v="19"/>
    <s v="RC Viajero"/>
    <n v="7"/>
    <s v="7902699be42c8a8e46fbbb4501726517e86b22c56a189f7625a6da49081b2451"/>
    <s v="866d562d83a77144c090ae01fef5e5dc5d322dfdcb968ee04e0fa262fe1b2619"/>
    <x v="5"/>
    <n v="6329.0034100000003"/>
    <n v="230.12805"/>
    <n v="14739.940399999999"/>
    <n v="7749.94931"/>
    <n v="443.82372000000004"/>
    <n v="-228.71961999999996"/>
    <n v="1067.8358100000003"/>
    <n v="279.57305000000002"/>
    <n v="0"/>
    <n v="0"/>
    <n v="134.065"/>
    <n v="128.38900000000001"/>
    <n v="0"/>
    <n v="0"/>
    <n v="176.26230999999999"/>
    <n v="-162.96385999999998"/>
    <n v="2777.2512499999998"/>
    <n v="1484.2360700000002"/>
    <n v="0"/>
    <n v="0"/>
    <n v="0"/>
    <n v="0"/>
    <n v="0"/>
    <n v="0"/>
    <s v="RC Viajero"/>
    <s v="Daños Sin Autos"/>
    <s v="Responsabilidad Civil y Riesgos Profesionales"/>
    <x v="7"/>
    <x v="0"/>
    <n v="2040660.5806099998"/>
    <n v="2232143.8743000003"/>
    <n v="243469518.54793006"/>
    <n v="216001262.48099998"/>
    <n v="235094567.47436008"/>
    <n v="206446896.99449995"/>
    <n v="80966.128939999995"/>
    <n v="74056.476429999995"/>
    <n v="43347.029840000003"/>
    <n v="10408.690360000001"/>
    <n v="250781.01069"/>
    <n v="183408.08093999999"/>
    <n v="7.8168531617586812"/>
    <n v="0.31074669103049035"/>
    <n v="6098.87536"/>
    <n v="2650.2094638180788"/>
    <n v="2.5237171636665598"/>
    <n v="0.12547323368771521"/>
    <n v="0.31014483594856906"/>
    <n v="1.0309731941995366E-2"/>
    <n v="2.5995054525702593E-3"/>
    <n v="2.6921095957226893E-3"/>
    <n v="1.0654014118100012E-4"/>
    <n v="1.1147082051135453E-4"/>
    <m/>
    <m/>
    <m/>
    <n v="0"/>
    <m/>
    <n v="0"/>
    <m/>
    <n v="0"/>
    <m/>
    <n v="-294.04706950807287"/>
    <n v="7.012537223455217"/>
    <n v="-99.38797986599198"/>
    <n v="1.0238849619875132"/>
    <n v="-208.16036758088572"/>
    <n v="87.116544742104239"/>
    <n v="6.3466461667809133"/>
    <n v="-10.979645576191931"/>
    <s v="Grandes"/>
    <n v="2023"/>
    <n v="1"/>
    <d v="2024-05-06T00:00:00"/>
    <x v="7"/>
    <x v="5"/>
  </r>
  <r>
    <n v="2024"/>
    <n v="3"/>
    <n v="1"/>
    <x v="14"/>
    <s v="RC Viajero"/>
    <n v="30"/>
    <s v="624b60c58c9d8bfb6ff1886c2fd605d2adeb6ea4da576068201b6c6958ce93f4"/>
    <s v="866d562d83a77144c090ae01fef5e5dc5d322dfdcb968ee04e0fa262fe1b2619"/>
    <x v="4"/>
    <n v="19955.73186"/>
    <n v="18122.028120000003"/>
    <n v="71274.119959999996"/>
    <n v="63942.442089999997"/>
    <n v="42491.30906"/>
    <n v="16740.112990000001"/>
    <n v="84904.274810000003"/>
    <n v="61678.5867"/>
    <n v="0"/>
    <n v="0"/>
    <n v="134.065"/>
    <n v="128.38900000000001"/>
    <n v="0"/>
    <n v="0"/>
    <n v="29058.109059999999"/>
    <n v="16740.112990000001"/>
    <n v="14727.101939999999"/>
    <n v="16131.924300000001"/>
    <n v="0"/>
    <n v="0"/>
    <n v="0"/>
    <n v="0"/>
    <n v="0"/>
    <n v="0"/>
    <s v="RC Viajero"/>
    <s v="Daños Sin Autos"/>
    <s v="Responsabilidad Civil y Riesgos Profesionales"/>
    <x v="7"/>
    <x v="0"/>
    <n v="18341736.750830002"/>
    <n v="11640133.15574"/>
    <n v="243469518.54793006"/>
    <n v="216001262.48099998"/>
    <n v="235094567.47436008"/>
    <n v="206446896.99449995"/>
    <n v="80966.128939999995"/>
    <n v="74056.476429999995"/>
    <n v="43347.029840000003"/>
    <n v="10408.690360000001"/>
    <n v="154261.13586000001"/>
    <n v="135584.38233000002"/>
    <n v="24.647012425144112"/>
    <n v="24.470551386723606"/>
    <n v="1833.7037399999972"/>
    <n v="10.118645263419879"/>
    <n v="12.936331467253595"/>
    <n v="13.365866929933448"/>
    <n v="0.10879957624022144"/>
    <n v="0.15568574583756922"/>
    <n v="8.1963984563724612E-3"/>
    <n v="8.4883849398929272E-3"/>
    <n v="8.3897787965910905E-3"/>
    <n v="8.7780578850176674E-3"/>
    <m/>
    <m/>
    <m/>
    <n v="0"/>
    <m/>
    <n v="0"/>
    <m/>
    <n v="0"/>
    <m/>
    <n v="153.82928469708014"/>
    <n v="212.92784127437159"/>
    <n v="92.374390322930367"/>
    <n v="98.025883703777197"/>
    <n v="73.583709245919465"/>
    <n v="-8.7083371696704663"/>
    <n v="197.31043608162869"/>
    <n v="103.77009387528555"/>
    <s v="Grandes"/>
    <n v="2023"/>
    <n v="1"/>
    <d v="2024-05-06T00:00:00"/>
    <x v="7"/>
    <x v="4"/>
  </r>
  <r>
    <n v="2024"/>
    <n v="3"/>
    <n v="201.1"/>
    <x v="1"/>
    <s v="RC Viajero"/>
    <n v="201.1"/>
    <m/>
    <m/>
    <x v="1"/>
    <n v="80966.128939999995"/>
    <n v="74056.476429999995"/>
    <n v="319225.61093000008"/>
    <n v="294426.31316999998"/>
    <n v="43347.029840000003"/>
    <n v="10408.690360000002"/>
    <n v="90349.566620000012"/>
    <n v="73268.907139999996"/>
    <n v="0"/>
    <n v="0"/>
    <n v="0"/>
    <n v="0"/>
    <n v="0"/>
    <n v="0"/>
    <n v="29896.579259999999"/>
    <n v="19150.872890000002"/>
    <n v="72191.318090000001"/>
    <n v="60096.823120000008"/>
    <n v="0"/>
    <n v="0"/>
    <n v="0"/>
    <n v="0"/>
    <n v="0"/>
    <n v="0"/>
    <s v="RC Viajero"/>
    <s v="Daños Sin Autos"/>
    <s v="Responsabilidad Civil y Riesgos Profesionales"/>
    <x v="7"/>
    <x v="0"/>
    <n v="104898016.91913998"/>
    <n v="95566354.240160003"/>
    <n v="243469518.54793006"/>
    <n v="216001262.48099998"/>
    <n v="235094567.47436008"/>
    <n v="206446896.99449995"/>
    <n v="80966.128939999995"/>
    <n v="74056.476429999995"/>
    <n v="43347.029840000003"/>
    <n v="10408.690360000001"/>
    <n v="3864315.48177"/>
    <n v="4684014.0480800001"/>
    <n v="100"/>
    <n v="100"/>
    <n v="6909.6525099999999"/>
    <n v="9.3302474585476247"/>
    <n v="2.0952256440231043"/>
    <n v="1.5810472741932979"/>
    <n v="7.7185566818114643E-2"/>
    <n v="7.7492206351091636E-2"/>
    <n v="3.3255139872493227E-2"/>
    <n v="3.4439812799515385E-2"/>
    <n v="3.4285205363794667E-2"/>
    <n v="3.5871925181792864E-2"/>
    <m/>
    <m/>
    <m/>
    <n v="0"/>
    <m/>
    <n v="0"/>
    <m/>
    <n v="0"/>
    <m/>
    <n v="316.45037310918713"/>
    <n v="53.537238852214799"/>
    <n v="14.055071023853738"/>
    <n v="100"/>
    <n v="56.110791564028787"/>
    <n v="20.125015503481734"/>
    <n v="41.41298434630091"/>
    <n v="31.866697598573495"/>
    <m/>
    <n v="2023"/>
    <n v="1"/>
    <d v="2024-05-06T00:00:00"/>
    <x v="7"/>
    <x v="1"/>
  </r>
  <r>
    <n v="2024"/>
    <n v="3"/>
    <n v="8"/>
    <x v="20"/>
    <s v="RC Viajero"/>
    <n v="8"/>
    <s v="2c624232cdd221771294dfbb310aca000a0df6ac8b66b696d90ef06fdefb64a3"/>
    <s v="866d562d83a77144c090ae01fef5e5dc5d322dfdcb968ee04e0fa262fe1b2619"/>
    <x v="13"/>
    <n v="2366.0196700000001"/>
    <n v="2148.88661"/>
    <n v="6086.4771300000002"/>
    <n v="6072.5680499999999"/>
    <n v="-0.35094000000000491"/>
    <n v="59.12407000000001"/>
    <n v="250.44228000000001"/>
    <n v="551.22941999999989"/>
    <n v="0"/>
    <n v="0"/>
    <n v="134.065"/>
    <n v="128.38900000000001"/>
    <n v="0"/>
    <n v="0"/>
    <n v="-5.9497399999999994"/>
    <n v="44.281829999999999"/>
    <n v="1155.94823"/>
    <n v="1027.95715"/>
    <n v="0"/>
    <n v="0"/>
    <n v="0"/>
    <n v="0"/>
    <n v="0"/>
    <n v="0"/>
    <s v="RC Viajero"/>
    <s v="Daños Sin Autos"/>
    <s v="Responsabilidad Civil y Riesgos Profesionales"/>
    <x v="7"/>
    <x v="0"/>
    <n v="689489.74687000003"/>
    <n v="663569.20615999994"/>
    <n v="243469518.54793006"/>
    <n v="216001262.48099998"/>
    <n v="235094567.47436008"/>
    <n v="206446896.99449995"/>
    <n v="80966.128939999995"/>
    <n v="74056.476429999995"/>
    <n v="43347.029840000003"/>
    <n v="10408.690360000001"/>
    <n v="33289.078229999999"/>
    <n v="51789.747640000001"/>
    <n v="2.9222339032082671"/>
    <n v="2.9016862718700644"/>
    <n v="217.13306000000011"/>
    <n v="10.104444738477847"/>
    <n v="7.1074952981658459"/>
    <n v="4.1492509771186823"/>
    <n v="0.3431551637628778"/>
    <n v="0.32383760277776663"/>
    <n v="9.7179297191332756E-4"/>
    <n v="1.0064118858288988E-3"/>
    <n v="9.9484909732368873E-4"/>
    <n v="1.0408907284555841E-3"/>
    <m/>
    <m/>
    <m/>
    <n v="0"/>
    <m/>
    <n v="0"/>
    <m/>
    <n v="0"/>
    <m/>
    <n v="-100.5935653617892"/>
    <n v="-1.4832505597893227E-2"/>
    <n v="2.7513815631249159"/>
    <n v="-8.0960564379006805E-4"/>
    <n v="-113.43607524801934"/>
    <n v="12.451013157503699"/>
    <n v="-0.51470644148138012"/>
    <n v="4.3077505711205957"/>
    <s v="Medianas"/>
    <n v="2023"/>
    <n v="1"/>
    <d v="2024-05-06T00:00:00"/>
    <x v="7"/>
    <x v="13"/>
  </r>
  <r>
    <n v="2024"/>
    <n v="3"/>
    <n v="10"/>
    <x v="4"/>
    <s v="RC Viajero"/>
    <n v="10"/>
    <s v="4a44dc15364204a80fe80e9039455cc1608281820fe2b24f1e5233ade6af1dd5"/>
    <s v="866d562d83a77144c090ae01fef5e5dc5d322dfdcb968ee04e0fa262fe1b2619"/>
    <x v="14"/>
    <n v="378.97240000000005"/>
    <n v="2354.4002"/>
    <n v="1613.3225199999997"/>
    <n v="3762.2708799999996"/>
    <n v="38.554080000000006"/>
    <n v="0"/>
    <n v="-378.85485"/>
    <n v="346.61146000000002"/>
    <n v="0"/>
    <n v="0"/>
    <n v="134.065"/>
    <n v="128.38900000000001"/>
    <n v="0"/>
    <n v="0"/>
    <n v="38.554079999999999"/>
    <n v="-423.38340999999997"/>
    <n v="711.48185999999998"/>
    <n v="2593.1464999999998"/>
    <n v="0"/>
    <n v="0"/>
    <n v="0"/>
    <n v="0"/>
    <n v="0"/>
    <n v="0"/>
    <s v="RC Viajero"/>
    <s v="Daños Sin Autos"/>
    <s v="Responsabilidad Civil y Riesgos Profesionales"/>
    <x v="7"/>
    <x v="0"/>
    <n v="1600535.0540100001"/>
    <n v="1504539.56809"/>
    <n v="243469518.54793006"/>
    <n v="216001262.48099998"/>
    <n v="235094567.47436008"/>
    <n v="206446896.99449995"/>
    <n v="80966.128939999995"/>
    <n v="74056.476429999995"/>
    <n v="43347.029840000003"/>
    <n v="10408.690360000001"/>
    <n v="85827.591069999995"/>
    <n v="105429.37871999999"/>
    <n v="0.4680628862481962"/>
    <n v="3.1791955457473557"/>
    <n v="-1975.4277999999999"/>
    <n v="-83.90365410264576"/>
    <n v="0.44155078253438867"/>
    <n v="2.233153821623886"/>
    <n v="2.3677856917317615E-2"/>
    <n v="0.15648642614224437"/>
    <n v="1.5565496751306654E-4"/>
    <n v="1.6119998180788743E-4"/>
    <n v="1.0899937217760934E-3"/>
    <n v="1.1404386475533826E-3"/>
    <m/>
    <m/>
    <m/>
    <n v="0"/>
    <m/>
    <n v="0"/>
    <m/>
    <n v="0"/>
    <m/>
    <m/>
    <n v="10.173321328941105"/>
    <m/>
    <n v="8.8942841394920369E-2"/>
    <n v="-109.10618580921722"/>
    <n v="-72.562990174292125"/>
    <n v="5.4188423018964951"/>
    <n v="-16.327014690454241"/>
    <s v="Medianas"/>
    <n v="2023"/>
    <n v="1"/>
    <d v="2024-05-06T00:00:00"/>
    <x v="7"/>
    <x v="14"/>
  </r>
  <r>
    <n v="2024"/>
    <n v="3"/>
    <n v="27"/>
    <x v="21"/>
    <s v="RC Viajero"/>
    <n v="21"/>
    <s v="6f4b6612125fb3a0daecd2799dfd6c9c299424fd920f9b308110a2c1fbd8f443"/>
    <s v="866d562d83a77144c090ae01fef5e5dc5d322dfdcb968ee04e0fa262fe1b2619"/>
    <x v="9"/>
    <n v="2915.7457799999997"/>
    <n v="2777.4210600000001"/>
    <n v="9754.0575399999998"/>
    <n v="9759.7023299999983"/>
    <n v="-241.92910999999998"/>
    <n v="-219.58928"/>
    <n v="-114.38528999999998"/>
    <n v="1693.5071399999999"/>
    <n v="0"/>
    <n v="0"/>
    <n v="134.065"/>
    <n v="128.38900000000001"/>
    <n v="0"/>
    <n v="0"/>
    <n v="-241.92910999999998"/>
    <n v="-219.58928"/>
    <n v="2915.7457799999997"/>
    <n v="2777.4210600000001"/>
    <n v="0"/>
    <n v="0"/>
    <n v="0"/>
    <n v="0"/>
    <n v="0"/>
    <n v="0"/>
    <s v="RC Viajero"/>
    <s v="Daños Sin Autos"/>
    <s v="Responsabilidad Civil y Riesgos Profesionales"/>
    <x v="7"/>
    <x v="0"/>
    <n v="3037839.4733099998"/>
    <n v="2965779.2021399997"/>
    <n v="243469518.54793006"/>
    <n v="216001262.48099998"/>
    <n v="235094567.47436008"/>
    <n v="206446896.99449995"/>
    <n v="80966.128939999995"/>
    <n v="74056.476429999995"/>
    <n v="43347.029840000003"/>
    <n v="10408.690360000001"/>
    <n v="88486.525170000008"/>
    <n v="81739.833450000006"/>
    <n v="3.6011920270520963"/>
    <n v="3.7504094089938058"/>
    <n v="138.32471999999962"/>
    <n v="4.9803294859440461"/>
    <n v="3.2951297097476471"/>
    <n v="3.3978795194131877"/>
    <n v="9.5980903718491481E-2"/>
    <n v="9.3648949254075048E-2"/>
    <n v="1.1975814456732488E-3"/>
    <n v="1.2402437926678153E-3"/>
    <n v="1.2858355678566041E-3"/>
    <n v="1.3453440572051779E-3"/>
    <m/>
    <m/>
    <m/>
    <n v="0"/>
    <m/>
    <n v="0"/>
    <m/>
    <n v="0"/>
    <m/>
    <n v="10.173461108848292"/>
    <n v="-8.2973320808510262"/>
    <n v="-7.9062293853276966"/>
    <n v="-0.55812153887589167"/>
    <n v="10.173461108848292"/>
    <n v="4.9803294859440461"/>
    <n v="-8.2973320808510262"/>
    <n v="-7.9062293853276966"/>
    <s v="Grandes"/>
    <n v="2023"/>
    <n v="1"/>
    <d v="2024-05-06T00:00:00"/>
    <x v="7"/>
    <x v="9"/>
  </r>
  <r>
    <n v="2024"/>
    <n v="3"/>
    <n v="92"/>
    <x v="22"/>
    <s v="RC Viajero"/>
    <n v="219"/>
    <s v="314f04b30f62e0056bd059354a5536fb2e302107eed143b5fa2aa0bbba07f608"/>
    <s v="866d562d83a77144c090ae01fef5e5dc5d322dfdcb968ee04e0fa262fe1b2619"/>
    <x v="15"/>
    <n v="2562.0038100000002"/>
    <n v="3592.5028299999999"/>
    <n v="4496.8707699999995"/>
    <n v="6358.1541099999995"/>
    <n v="312.42807999999997"/>
    <n v="-8750.657940000001"/>
    <n v="297.12194000000079"/>
    <n v="-6765.8318800000006"/>
    <n v="0"/>
    <n v="0"/>
    <n v="134.065"/>
    <n v="128.38900000000001"/>
    <n v="0"/>
    <n v="0"/>
    <n v="206.82182999999998"/>
    <n v="573.43209000000002"/>
    <n v="1759.0185900000001"/>
    <n v="1891.5331100000001"/>
    <n v="0"/>
    <n v="0"/>
    <n v="0"/>
    <n v="0"/>
    <n v="0"/>
    <n v="0"/>
    <s v="RC Viajero"/>
    <s v="Daños Sin Autos"/>
    <s v="Responsabilidad Civil y Riesgos Profesionales"/>
    <x v="7"/>
    <x v="0"/>
    <n v="4430492.0824799994"/>
    <n v="4704042.3643699996"/>
    <n v="243469518.54793006"/>
    <n v="216001262.48099998"/>
    <n v="235094567.47436008"/>
    <n v="206446896.99449995"/>
    <n v="80966.128939999995"/>
    <n v="74056.476429999995"/>
    <n v="43347.029840000003"/>
    <n v="10408.690360000001"/>
    <n v="1173294.1382500001"/>
    <n v="1558612.50028"/>
    <n v="3.1642908504352167"/>
    <n v="4.8510312712429977"/>
    <n v="-1030.4990199999997"/>
    <n v="-28.684710040993888"/>
    <n v="0.21835989173365325"/>
    <n v="0.23049364927809946"/>
    <n v="5.7826619759263856E-2"/>
    <n v="7.6370545835446252E-2"/>
    <n v="1.0522893482847371E-3"/>
    <n v="1.0897758453220822E-3"/>
    <n v="1.6631860336075608E-3"/>
    <n v="1.7401583081656632E-3"/>
    <m/>
    <m/>
    <m/>
    <n v="0"/>
    <m/>
    <n v="0"/>
    <m/>
    <n v="0"/>
    <m/>
    <n v="-103.57033816362384"/>
    <n v="12.194676634770499"/>
    <n v="-243.5811008115476"/>
    <n v="0.72076006396105119"/>
    <n v="-63.932637603172857"/>
    <n v="-7.0056674820775378"/>
    <n v="11.757796715496905"/>
    <n v="30.31573103153346"/>
    <s v="Medianas"/>
    <n v="2023"/>
    <n v="1"/>
    <d v="2024-05-06T00:00:00"/>
    <x v="7"/>
    <x v="15"/>
  </r>
  <r>
    <n v="2024"/>
    <n v="3"/>
    <n v="9"/>
    <x v="8"/>
    <s v="RC Viajero"/>
    <n v="9"/>
    <s v="19581e27de7ced00ff1ce50b2047e7a567c76b1cbaebabe5ef03f7c3017bb5b7"/>
    <s v="866d562d83a77144c090ae01fef5e5dc5d322dfdcb968ee04e0fa262fe1b2619"/>
    <x v="16"/>
    <n v="1968.9646499999999"/>
    <n v="1175.71955"/>
    <n v="6524.6764300000004"/>
    <n v="3586.1168499999994"/>
    <n v="-821.19131999999991"/>
    <n v="1500.0391199999999"/>
    <n v="-8456.0693199999969"/>
    <n v="5638.6599799999985"/>
    <n v="0"/>
    <n v="0"/>
    <n v="134.065"/>
    <n v="128.38900000000001"/>
    <n v="0"/>
    <n v="0"/>
    <n v="-836.77052000000003"/>
    <n v="1094.8142"/>
    <n v="1493.57125"/>
    <n v="546.34964000000002"/>
    <n v="0"/>
    <n v="0"/>
    <n v="0"/>
    <n v="0"/>
    <n v="0"/>
    <n v="0"/>
    <s v="RC Viajero"/>
    <s v="Daños Sin Autos"/>
    <s v="Responsabilidad Civil y Riesgos Profesionales"/>
    <x v="7"/>
    <x v="0"/>
    <n v="808178.50085000007"/>
    <n v="660743.68034000008"/>
    <n v="243469518.54793006"/>
    <n v="216001262.48099998"/>
    <n v="235094567.47436008"/>
    <n v="206446896.99449995"/>
    <n v="80966.128939999995"/>
    <n v="74056.476429999995"/>
    <n v="43347.029840000003"/>
    <n v="10408.690360000001"/>
    <n v="28895.45494"/>
    <n v="22026.523590000001"/>
    <n v="2.4318374557083029"/>
    <n v="1.5875985554231968"/>
    <n v="793.24509999999987"/>
    <n v="67.468904467906469"/>
    <n v="6.8140981136599468"/>
    <n v="5.3377444933424467"/>
    <n v="0.24362992184636753"/>
    <n v="0.17793882635320973"/>
    <n v="8.0871094736747681E-4"/>
    <n v="8.3752026733443737E-4"/>
    <n v="5.4431142507948042E-4"/>
    <n v="5.6950216598863337E-4"/>
    <m/>
    <m/>
    <m/>
    <n v="0"/>
    <m/>
    <n v="0"/>
    <m/>
    <n v="0"/>
    <m/>
    <n v="-154.74466025926043"/>
    <n v="-41.706757914622791"/>
    <n v="127.58477308640481"/>
    <n v="-1.8944581048139464"/>
    <n v="-176.43036781948936"/>
    <n v="173.37278926366636"/>
    <n v="-56.024814350169109"/>
    <n v="200.3871000994894"/>
    <s v="Medianas"/>
    <n v="2023"/>
    <n v="1"/>
    <d v="2024-05-06T00:00:00"/>
    <x v="7"/>
    <x v="16"/>
  </r>
  <r>
    <n v="2024"/>
    <n v="3"/>
    <n v="48"/>
    <x v="3"/>
    <s v="RC Viajero"/>
    <n v="36"/>
    <s v="76a50887d8f1c2e9301755428990ad81479ee21c25b43215cf524541e0503269"/>
    <s v="866d562d83a77144c090ae01fef5e5dc5d322dfdcb968ee04e0fa262fe1b2619"/>
    <x v="0"/>
    <n v="35056.010110000003"/>
    <n v="23162.289820000002"/>
    <n v="141676.15601999999"/>
    <n v="134652.94735"/>
    <n v="63.658699999999996"/>
    <n v="137.29446000000002"/>
    <n v="1446.54331"/>
    <n v="457.20925"/>
    <n v="0"/>
    <n v="0"/>
    <n v="134.065"/>
    <n v="128.38900000000001"/>
    <n v="0"/>
    <n v="0"/>
    <n v="63.658699999999996"/>
    <n v="137.29445999999999"/>
    <n v="35056.010110000003"/>
    <n v="23162.289820000002"/>
    <n v="0"/>
    <n v="0"/>
    <n v="0"/>
    <n v="0"/>
    <n v="0"/>
    <n v="0"/>
    <s v="RC Viajero"/>
    <s v="Daños Sin Autos"/>
    <s v="Responsabilidad Civil y Riesgos Profesionales"/>
    <x v="7"/>
    <x v="0"/>
    <n v="16982442.389800001"/>
    <n v="15398992.57395"/>
    <n v="243469518.54793006"/>
    <n v="216001262.48099998"/>
    <n v="235094567.47436008"/>
    <n v="206446896.99449995"/>
    <n v="80966.128939999995"/>
    <n v="74056.476429999995"/>
    <n v="43347.029840000003"/>
    <n v="10408.690360000001"/>
    <n v="337003.60001999995"/>
    <n v="284900.98639999999"/>
    <n v="43.297130008498101"/>
    <n v="31.276521563773791"/>
    <n v="11893.720290000001"/>
    <n v="51.349501204022154"/>
    <n v="10.402265764496152"/>
    <n v="8.1299437087522861"/>
    <n v="0.20642502006104463"/>
    <n v="0.15041431904566882"/>
    <n v="1.4398521145101286E-2"/>
    <n v="1.4911450522489544E-2"/>
    <n v="1.0723219648791365E-2"/>
    <n v="1.1219490414824243E-2"/>
    <m/>
    <m/>
    <m/>
    <n v="0"/>
    <m/>
    <n v="0"/>
    <m/>
    <n v="0"/>
    <m/>
    <n v="-53.633453236204872"/>
    <n v="0.18159140130394033"/>
    <n v="0.59274994427126981"/>
    <n v="0.14685827433845694"/>
    <n v="-53.633453236204872"/>
    <n v="51.349501204022154"/>
    <n v="0.18159140130394033"/>
    <n v="0.5927499442712697"/>
    <s v="Grandes"/>
    <n v="2023"/>
    <n v="1"/>
    <d v="2024-05-06T00:00:00"/>
    <x v="7"/>
    <x v="0"/>
  </r>
  <r>
    <n v="2024"/>
    <n v="3"/>
    <n v="127"/>
    <x v="5"/>
    <s v="RC Viajero"/>
    <n v="263"/>
    <s v="4be84111a613654b362415e563cb7607df7b203b5d303802a8a546061bbc7847"/>
    <s v="866d562d83a77144c090ae01fef5e5dc5d322dfdcb968ee04e0fa262fe1b2619"/>
    <x v="11"/>
    <n v="0"/>
    <n v="0"/>
    <n v="121.67919999999999"/>
    <n v="63.281529999999997"/>
    <n v="0.63585000000000003"/>
    <n v="0.6990599999999999"/>
    <n v="1.3478899999999998"/>
    <n v="1.1189799999999999"/>
    <n v="0"/>
    <n v="0"/>
    <n v="134.065"/>
    <n v="128.38900000000001"/>
    <n v="0"/>
    <n v="0"/>
    <n v="0.63585000000000003"/>
    <n v="0.6990599999999999"/>
    <n v="4.3557499999999996"/>
    <n v="3.2629600000000001"/>
    <n v="0"/>
    <n v="0"/>
    <n v="0"/>
    <n v="0"/>
    <n v="0"/>
    <n v="0"/>
    <s v="RC Viajero"/>
    <s v="Daños Sin Autos"/>
    <s v="Responsabilidad Civil y Riesgos Profesionales"/>
    <x v="7"/>
    <x v="0"/>
    <n v="212525.78091999999"/>
    <n v="131577.22926999998"/>
    <n v="243469518.54793006"/>
    <n v="216001262.48099998"/>
    <n v="235094567.47436008"/>
    <n v="206446896.99449995"/>
    <n v="80966.128939999995"/>
    <n v="74056.476429999995"/>
    <n v="43347.029840000003"/>
    <n v="10408.690360000001"/>
    <n v="6261.8816299999999"/>
    <n v="12456.556070000001"/>
    <m/>
    <m/>
    <m/>
    <m/>
    <m/>
    <m/>
    <m/>
    <m/>
    <m/>
    <m/>
    <m/>
    <m/>
    <m/>
    <m/>
    <m/>
    <n v="0"/>
    <m/>
    <n v="0"/>
    <m/>
    <n v="0"/>
    <m/>
    <n v="-9.0421423053814962"/>
    <m/>
    <m/>
    <n v="1.4668825115515688E-3"/>
    <n v="-9.0421423053814962"/>
    <n v="33.490756858803024"/>
    <n v="14.597945244791369"/>
    <n v="21.424105719959787"/>
    <s v="Medianas"/>
    <n v="2023"/>
    <n v="1"/>
    <d v="2024-05-06T00:00:00"/>
    <x v="7"/>
    <x v="11"/>
  </r>
  <r>
    <n v="2024"/>
    <n v="3"/>
    <n v="13"/>
    <x v="23"/>
    <s v="RC Viajero"/>
    <n v="13"/>
    <s v="3fdba35f04dc8c462986c992bcf875546257113072a909c162f7e470e581e278"/>
    <s v="866d562d83a77144c090ae01fef5e5dc5d322dfdcb968ee04e0fa262fe1b2619"/>
    <x v="17"/>
    <n v="287.83154999999999"/>
    <n v="423.07396999999997"/>
    <n v="467.79301000000004"/>
    <n v="934.30769000000009"/>
    <n v="0"/>
    <n v="0"/>
    <n v="3.0926"/>
    <n v="0"/>
    <n v="0"/>
    <n v="0"/>
    <n v="134.065"/>
    <n v="128.38900000000001"/>
    <n v="0"/>
    <n v="0"/>
    <n v="0"/>
    <n v="0"/>
    <n v="49.598279999999995"/>
    <n v="92.129559999999998"/>
    <n v="0"/>
    <n v="0"/>
    <n v="0"/>
    <n v="0"/>
    <n v="0"/>
    <n v="0"/>
    <s v="RC Viajero"/>
    <s v="Daños Sin Autos"/>
    <s v="Responsabilidad Civil y Riesgos Profesionales"/>
    <x v="7"/>
    <x v="0"/>
    <n v="509825.93995999999"/>
    <n v="378273.63062999997"/>
    <n v="243469518.54793006"/>
    <n v="216001262.48099998"/>
    <n v="235094567.47436008"/>
    <n v="206446896.99449995"/>
    <n v="80966.128939999995"/>
    <n v="74056.476429999995"/>
    <n v="43347.029840000003"/>
    <n v="10408.690360000001"/>
    <n v="49067.893400000001"/>
    <n v="37090.944159999999"/>
    <n v="0.35549624734226548"/>
    <n v="0.57128557878378117"/>
    <n v="-135.24241999999998"/>
    <n v="-31.966613308779081"/>
    <n v="0.58659854755451957"/>
    <n v="1.1406395269286669"/>
    <n v="5.6456827210985529E-2"/>
    <n v="0.11184336832979523"/>
    <n v="1.1822077429513489E-4"/>
    <n v="1.2243224209397842E-4"/>
    <n v="1.9586643389976236E-4"/>
    <n v="2.0493113539569029E-4"/>
    <m/>
    <m/>
    <m/>
    <n v="0"/>
    <m/>
    <n v="0"/>
    <m/>
    <n v="0"/>
    <m/>
    <m/>
    <m/>
    <m/>
    <m/>
    <m/>
    <n v="-46.164640317396511"/>
    <m/>
    <m/>
    <s v="Medianas"/>
    <n v="2023"/>
    <n v="1"/>
    <d v="2024-05-06T00:00:00"/>
    <x v="7"/>
    <x v="17"/>
  </r>
  <r>
    <n v="2024"/>
    <n v="3"/>
    <n v="16"/>
    <x v="24"/>
    <s v="RC Viajero"/>
    <n v="14"/>
    <s v="8527a891e224136950ff32ca212b45bc93f69fbb801c3b1ebedac52775f99e61"/>
    <s v="866d562d83a77144c090ae01fef5e5dc5d322dfdcb968ee04e0fa262fe1b2619"/>
    <x v="18"/>
    <n v="1717.01198"/>
    <n v="1212.96839"/>
    <n v="4150.8772200000003"/>
    <n v="3076.3044299999997"/>
    <n v="17.580199999999998"/>
    <n v="-327.68217000000004"/>
    <n v="135.05247000000006"/>
    <n v="-159.02860000000004"/>
    <n v="0"/>
    <n v="0"/>
    <n v="134.065"/>
    <n v="128.38900000000001"/>
    <n v="0"/>
    <n v="0"/>
    <n v="17.580200000000001"/>
    <n v="-327.68216999999999"/>
    <n v="1312.8155200000001"/>
    <n v="966.46021999999994"/>
    <n v="0"/>
    <n v="0"/>
    <n v="0"/>
    <n v="0"/>
    <n v="0"/>
    <n v="0"/>
    <s v="RC Viajero"/>
    <s v="Daños Sin Autos"/>
    <s v="Responsabilidad Civil y Riesgos Profesionales"/>
    <x v="7"/>
    <x v="0"/>
    <n v="1156642.3969100001"/>
    <n v="764564.70062000002"/>
    <n v="243469518.54793006"/>
    <n v="216001262.48099998"/>
    <n v="235094567.47436008"/>
    <n v="206446896.99449995"/>
    <n v="80966.128939999995"/>
    <n v="74056.476429999995"/>
    <n v="43347.029840000003"/>
    <n v="10408.690360000001"/>
    <n v="76718.565870000006"/>
    <n v="32827.424780000001"/>
    <n v="2.1206546521106286"/>
    <n v="1.6378964386005155"/>
    <n v="504.04358999999999"/>
    <n v="41.554552794240585"/>
    <n v="2.2380657934996924"/>
    <n v="3.6949849040214602"/>
    <n v="0.14844795457844548"/>
    <n v="0.1586482333040462"/>
    <n v="7.0522667077192432E-4"/>
    <n v="7.3034949231111476E-4"/>
    <n v="5.6155615762046567E-4"/>
    <n v="5.8754498501002663E-4"/>
    <m/>
    <m/>
    <m/>
    <n v="0"/>
    <m/>
    <n v="0"/>
    <m/>
    <n v="0"/>
    <m/>
    <n v="-105.36501574070998"/>
    <n v="1.0238833627707127"/>
    <n v="-27.014897725405689"/>
    <n v="4.0556873365697708E-2"/>
    <n v="-105.36501574070998"/>
    <n v="35.837512277535865"/>
    <n v="1.3391218897229369"/>
    <n v="-33.905396540790889"/>
    <s v="Medianas"/>
    <n v="2023"/>
    <n v="1"/>
    <d v="2024-05-06T00:00:00"/>
    <x v="7"/>
    <x v="18"/>
  </r>
  <r>
    <n v="2024"/>
    <n v="3"/>
    <n v="74"/>
    <x v="0"/>
    <s v="RC Viajero"/>
    <n v="46"/>
    <s v="25fc0e7096fc653718202dc30b0c580b8ab87eac11a700cba03a7c021bc35b0c"/>
    <s v="866d562d83a77144c090ae01fef5e5dc5d322dfdcb968ee04e0fa262fe1b2619"/>
    <x v="11"/>
    <n v="0"/>
    <n v="11183.28709"/>
    <n v="27875.209730000002"/>
    <n v="22435.203939999999"/>
    <n v="-539.9049"/>
    <n v="-451.02990999999997"/>
    <n v="2996.0734000000002"/>
    <n v="3541.9587099999994"/>
    <n v="0"/>
    <n v="0"/>
    <n v="134.065"/>
    <n v="128.38900000000001"/>
    <n v="0"/>
    <n v="0"/>
    <n v="-84.577860000000001"/>
    <n v="450.20160999999996"/>
    <n v="6934.6876900000007"/>
    <n v="5251.4206299999996"/>
    <n v="0"/>
    <n v="0"/>
    <n v="0"/>
    <n v="0"/>
    <n v="0"/>
    <n v="0"/>
    <s v="RC Viajero"/>
    <s v="Daños Sin Autos"/>
    <s v="Responsabilidad Civil y Riesgos Profesionales"/>
    <x v="7"/>
    <x v="0"/>
    <n v="1149390.6832699999"/>
    <n v="7438742.8628900005"/>
    <n v="243469518.54793006"/>
    <n v="216001262.48099998"/>
    <n v="235094567.47436008"/>
    <n v="206446896.99449995"/>
    <n v="80966.128939999995"/>
    <n v="74056.476429999995"/>
    <n v="43347.029840000003"/>
    <n v="10408.690360000001"/>
    <n v="165148.86525999999"/>
    <n v="694581.25372000004"/>
    <m/>
    <n v="15.101025094774418"/>
    <m/>
    <m/>
    <m/>
    <n v="1.610076147334119"/>
    <m/>
    <n v="0.15033840120742148"/>
    <m/>
    <m/>
    <n v="5.1774174657815758E-3"/>
    <n v="5.4170284236812428E-3"/>
    <m/>
    <m/>
    <m/>
    <n v="0"/>
    <m/>
    <n v="0"/>
    <m/>
    <n v="0"/>
    <m/>
    <n v="19.704899393479259"/>
    <m/>
    <n v="-4.0330710136495291"/>
    <n v="-1.2455407025414775"/>
    <n v="-118.78666315742407"/>
    <n v="32.053556144101925"/>
    <n v="-1.2196347374368923"/>
    <n v="8.572948954576507"/>
    <s v="Medianas"/>
    <n v="2023"/>
    <n v="1"/>
    <d v="2024-05-06T00:00:00"/>
    <x v="7"/>
    <x v="11"/>
  </r>
  <r>
    <n v="2024"/>
    <n v="3"/>
    <n v="906"/>
    <x v="11"/>
    <s v="ISSSTE Incapacidad Permanente RT"/>
    <n v="256"/>
    <s v="51e8ea280b44e16934d4d611901f3d3afc41789840acdff81942c2f65009cd52"/>
    <s v="866d562d83a77144c090ae01fef5e5dc5d322dfdcb968ee04e0fa262fe1b2619"/>
    <x v="5"/>
    <n v="17954.091210000002"/>
    <n v="78242.156930000012"/>
    <n v="239214.75882000002"/>
    <n v="241769.35518000001"/>
    <n v="36382.711089999997"/>
    <n v="32846.976300000002"/>
    <n v="146762.29157999999"/>
    <n v="123482.57376999999"/>
    <n v="0"/>
    <n v="0"/>
    <n v="134.065"/>
    <n v="128.38900000000001"/>
    <n v="0"/>
    <n v="0"/>
    <n v="36382.711090000004"/>
    <n v="32846.976300000002"/>
    <n v="-12435.712240000001"/>
    <n v="-12476.826999999999"/>
    <n v="0"/>
    <n v="0"/>
    <n v="0"/>
    <n v="0"/>
    <n v="17954.091210000002"/>
    <n v="78242.156930000012"/>
    <s v="ISSSTE Incapacidad Permanente RT"/>
    <s v="Pensiones"/>
    <s v="Pensiones ISSSTE"/>
    <x v="8"/>
    <x v="0"/>
    <n v="2992374.75104"/>
    <n v="2615977.4752099998"/>
    <n v="243469518.54793006"/>
    <n v="216001262.48099998"/>
    <n v="235094567.47436008"/>
    <n v="206446896.99449995"/>
    <n v="110082.2965"/>
    <n v="180309.81781000001"/>
    <n v="175745.84966999997"/>
    <n v="153834.81826999999"/>
    <n v="2992374.75104"/>
    <n v="2615977.4752099998"/>
    <n v="16.309698998694131"/>
    <n v="43.393176189910548"/>
    <n v="-60288.065720000013"/>
    <n v="-77.053174510433323"/>
    <n v="0.59999474343111792"/>
    <n v="2.9909338926444331"/>
    <n v="0.59999474343111792"/>
    <n v="2.9909338926444331"/>
    <n v="7.3742665271116937E-3"/>
    <n v="7.6369655849057912E-3"/>
    <n v="3.622300908397811E-2"/>
    <n v="3.7899410487184267E-2"/>
    <m/>
    <m/>
    <n v="16.309698998694131"/>
    <n v="0"/>
    <m/>
    <n v="0"/>
    <m/>
    <n v="-60288.065720000013"/>
    <n v="-77.053174510433323"/>
    <n v="10.764262614942721"/>
    <n v="202.64301135852364"/>
    <n v="41.981174329571232"/>
    <n v="20.701889210081625"/>
    <n v="10.764262614942744"/>
    <n v="-0.32952897399313175"/>
    <n v="-292.56636361344431"/>
    <n v="-263.26385947324593"/>
    <s v="Grandes"/>
    <n v="2023"/>
    <n v="1"/>
    <d v="2024-05-06T00:00:00"/>
    <x v="8"/>
    <x v="5"/>
  </r>
  <r>
    <n v="2024"/>
    <n v="3"/>
    <n v="5.0999999999999996"/>
    <x v="6"/>
    <s v="ISSSTE Incapacidad Permanente RT"/>
    <n v="5.0999999999999996"/>
    <m/>
    <m/>
    <x v="3"/>
    <n v="110082.2965"/>
    <n v="180309.81781000001"/>
    <n v="736085.59588000004"/>
    <n v="729748.03496000008"/>
    <n v="175745.84966999997"/>
    <n v="153834.81826999999"/>
    <n v="682708.77126000007"/>
    <n v="596105.38508000015"/>
    <n v="0"/>
    <n v="0"/>
    <n v="0"/>
    <n v="0"/>
    <n v="0"/>
    <n v="0"/>
    <n v="175745.84967"/>
    <n v="153834.81826999999"/>
    <n v="-58494.907780000001"/>
    <n v="-69386.552060000002"/>
    <n v="0"/>
    <n v="0"/>
    <n v="0"/>
    <n v="0"/>
    <n v="110082.2965"/>
    <n v="180309.81781000004"/>
    <s v="ISSSTE Incapacidad Permanente RT"/>
    <s v="Pensiones"/>
    <s v="Pensiones ISSSTE"/>
    <x v="8"/>
    <x v="0"/>
    <n v="8372598.4910400007"/>
    <n v="9552974.9783500005"/>
    <n v="243469518.54793006"/>
    <n v="216001262.48099998"/>
    <n v="235094567.47436008"/>
    <n v="206446896.99449995"/>
    <n v="110082.2965"/>
    <n v="180309.81781000001"/>
    <n v="175745.84966999997"/>
    <n v="153834.81826999999"/>
    <n v="8372598.4910400007"/>
    <n v="9552974.9783500005"/>
    <n v="100"/>
    <n v="100"/>
    <n v="-70227.521310000011"/>
    <n v="-38.948251494547947"/>
    <n v="1.3147924938453146"/>
    <n v="1.8874729413469404"/>
    <n v="1.3147924938453146"/>
    <n v="1.8874729413469404"/>
    <n v="4.5213995228864309E-2"/>
    <n v="4.6824687479010252E-2"/>
    <n v="8.3476279600847483E-2"/>
    <n v="8.7339563071661824E-2"/>
    <m/>
    <m/>
    <n v="100"/>
    <n v="0"/>
    <m/>
    <n v="0"/>
    <m/>
    <n v="-70227.52131000004"/>
    <n v="-38.948251494547961"/>
    <n v="14.243219868172673"/>
    <n v="159.64951246270556"/>
    <n v="85.316939553509044"/>
    <n v="100"/>
    <n v="14.243219868172696"/>
    <n v="-15.697053617222211"/>
    <n v="-300.4464086531807"/>
    <n v="-221.70696439416071"/>
    <m/>
    <n v="2023"/>
    <n v="1"/>
    <d v="2024-05-06T00:00:00"/>
    <x v="8"/>
    <x v="3"/>
  </r>
  <r>
    <n v="2024"/>
    <n v="3"/>
    <n v="201.1"/>
    <x v="1"/>
    <s v="ISSSTE Incapacidad Permanente RT"/>
    <n v="201.1"/>
    <m/>
    <m/>
    <x v="1"/>
    <n v="110082.2965"/>
    <n v="180309.81781000001"/>
    <n v="736085.59588000004"/>
    <n v="729748.03496000008"/>
    <n v="175745.84966999997"/>
    <n v="153834.81826999999"/>
    <n v="682708.77126000007"/>
    <n v="596105.38508000015"/>
    <n v="0"/>
    <n v="0"/>
    <n v="0"/>
    <n v="0"/>
    <n v="0"/>
    <n v="0"/>
    <n v="175745.84967"/>
    <n v="153834.81826999999"/>
    <n v="-58494.907780000001"/>
    <n v="-69386.552060000002"/>
    <n v="0"/>
    <n v="0"/>
    <n v="0"/>
    <n v="0"/>
    <n v="110082.2965"/>
    <n v="180309.81781000004"/>
    <s v="ISSSTE Incapacidad Permanente RT"/>
    <s v="Pensiones"/>
    <s v="Pensiones ISSSTE"/>
    <x v="8"/>
    <x v="0"/>
    <n v="8372598.4910400007"/>
    <n v="9552974.9783500005"/>
    <n v="243469518.54793006"/>
    <n v="216001262.48099998"/>
    <n v="235094567.47436008"/>
    <n v="206446896.99449995"/>
    <n v="110082.2965"/>
    <n v="180309.81781000001"/>
    <n v="175745.84966999997"/>
    <n v="153834.81826999999"/>
    <n v="8372598.4910400007"/>
    <n v="9552974.9783500005"/>
    <n v="100"/>
    <n v="100"/>
    <n v="-70227.521310000011"/>
    <n v="-38.948251494547947"/>
    <n v="1.3147924938453146"/>
    <n v="1.8874729413469404"/>
    <n v="1.3147924938453146"/>
    <n v="1.8874729413469404"/>
    <n v="4.5213995228864309E-2"/>
    <n v="4.6824687479010252E-2"/>
    <n v="8.3476279600847483E-2"/>
    <n v="8.7339563071661824E-2"/>
    <m/>
    <m/>
    <n v="100"/>
    <n v="0"/>
    <m/>
    <n v="0"/>
    <m/>
    <n v="-70227.52131000004"/>
    <n v="-38.948251494547961"/>
    <n v="14.243219868172673"/>
    <n v="159.64951246270556"/>
    <n v="85.316939553509044"/>
    <n v="100"/>
    <n v="14.243219868172696"/>
    <n v="-15.697053617222211"/>
    <n v="-300.4464086531807"/>
    <n v="-221.70696439416071"/>
    <m/>
    <n v="2023"/>
    <n v="1"/>
    <d v="2024-05-06T00:00:00"/>
    <x v="8"/>
    <x v="1"/>
  </r>
  <r>
    <n v="2024"/>
    <n v="3"/>
    <n v="905"/>
    <x v="12"/>
    <s v="ISSSTE Incapacidad Permanente RT"/>
    <n v="51"/>
    <s v="031b4af5197ec30a926f48cf40e11a7dbc470048a21e4003b7a3c07c5dab1baa"/>
    <s v="866d562d83a77144c090ae01fef5e5dc5d322dfdcb968ee04e0fa262fe1b2619"/>
    <x v="0"/>
    <n v="52952.611819999998"/>
    <n v="74711.039199999999"/>
    <n v="327599.43086000002"/>
    <n v="315039.35511"/>
    <n v="81268.013959999997"/>
    <n v="70005.509260000006"/>
    <n v="306671.67479999998"/>
    <n v="264178.12734000006"/>
    <n v="0"/>
    <n v="0"/>
    <n v="134.065"/>
    <n v="128.38900000000001"/>
    <n v="0"/>
    <n v="0"/>
    <n v="81268.013959999997"/>
    <n v="70005.509260000006"/>
    <n v="-31857.20232"/>
    <n v="-26323.329890000001"/>
    <n v="0"/>
    <n v="0"/>
    <n v="0"/>
    <n v="0"/>
    <n v="52952.611819999998"/>
    <n v="74711.039200000014"/>
    <s v="ISSSTE Incapacidad Permanente RT"/>
    <s v="Pensiones"/>
    <s v="Pensiones ISSSTE"/>
    <x v="8"/>
    <x v="0"/>
    <n v="2072694.13243"/>
    <n v="2683241.2516399999"/>
    <n v="243469518.54793006"/>
    <n v="216001262.48099998"/>
    <n v="235094567.47436008"/>
    <n v="206446896.99449995"/>
    <n v="110082.2965"/>
    <n v="180309.81781000001"/>
    <n v="175745.84966999997"/>
    <n v="153834.81826999999"/>
    <n v="2072694.13243"/>
    <n v="2683241.2516399999"/>
    <n v="48.102749945809862"/>
    <n v="41.434814868886477"/>
    <n v="-21758.427380000001"/>
    <n v="-29.123443620899337"/>
    <n v="2.554772119604499"/>
    <n v="2.7843578789024854"/>
    <n v="2.554772119604499"/>
    <n v="2.7843578789024854"/>
    <n v="2.1749175065450998E-2"/>
    <n v="2.2523962330935243E-2"/>
    <n v="3.4588241912045202E-2"/>
    <n v="3.6188986266037421E-2"/>
    <m/>
    <m/>
    <n v="48.102749945809862"/>
    <n v="0"/>
    <m/>
    <n v="0"/>
    <m/>
    <n v="-21758.427380000016"/>
    <n v="-29.123443620899348"/>
    <n v="16.088026241150711"/>
    <n v="153.4730982415968"/>
    <n v="93.701693899072424"/>
    <n v="46.241782729206918"/>
    <n v="16.088026241150711"/>
    <n v="21.022691479858203"/>
    <n v="-255.10091295424209"/>
    <n v="-265.94473249599957"/>
    <s v="Grandes"/>
    <n v="2023"/>
    <n v="1"/>
    <d v="2024-05-06T00:00:00"/>
    <x v="8"/>
    <x v="0"/>
  </r>
  <r>
    <n v="2024"/>
    <n v="3"/>
    <n v="902"/>
    <x v="10"/>
    <s v="ISSSTE Incapacidad Permanente RT"/>
    <n v="30"/>
    <s v="624b60c58c9d8bfb6ff1886c2fd605d2adeb6ea4da576068201b6c6958ce93f4"/>
    <s v="866d562d83a77144c090ae01fef5e5dc5d322dfdcb968ee04e0fa262fe1b2619"/>
    <x v="4"/>
    <n v="39175.59347"/>
    <n v="27356.62168"/>
    <n v="169271.4062"/>
    <n v="172939.32467"/>
    <n v="58095.124619999995"/>
    <n v="50982.332709999995"/>
    <n v="229274.80488000001"/>
    <n v="208444.68397000001"/>
    <n v="0"/>
    <n v="0"/>
    <n v="134.065"/>
    <n v="128.38900000000001"/>
    <n v="0"/>
    <n v="0"/>
    <n v="58095.124619999995"/>
    <n v="50982.332710000002"/>
    <n v="-14201.99322"/>
    <n v="-30586.395170000003"/>
    <n v="0"/>
    <n v="0"/>
    <n v="0"/>
    <n v="0"/>
    <n v="39175.59347"/>
    <n v="27356.62168"/>
    <s v="ISSSTE Incapacidad Permanente RT"/>
    <s v="Pensiones"/>
    <s v="Pensiones ISSSTE"/>
    <x v="8"/>
    <x v="0"/>
    <n v="3307529.60757"/>
    <n v="4253756.2515000002"/>
    <n v="243469518.54793006"/>
    <n v="216001262.48099998"/>
    <n v="235094567.47436008"/>
    <n v="206446896.99449995"/>
    <n v="110082.2965"/>
    <n v="180309.81781000001"/>
    <n v="175745.84966999997"/>
    <n v="153834.81826999999"/>
    <n v="3307529.60757"/>
    <n v="4253756.2515000002"/>
    <n v="35.587551055496014"/>
    <n v="15.172008941202977"/>
    <n v="11818.97179"/>
    <n v="43.203330909242595"/>
    <n v="1.1844366677878906"/>
    <n v="0.64311681400064347"/>
    <n v="1.1844366677878906"/>
    <n v="0.64311681400064347"/>
    <n v="1.6090553636301616E-2"/>
    <n v="1.6663759563169223E-2"/>
    <n v="1.2665028604824177E-2"/>
    <n v="1.3251166318440148E-2"/>
    <m/>
    <m/>
    <n v="35.587551055496014"/>
    <n v="0"/>
    <m/>
    <n v="0"/>
    <m/>
    <n v="11818.97179"/>
    <n v="43.203330909242595"/>
    <n v="13.951483841391287"/>
    <n v="148.29417878375793"/>
    <n v="186.36194668463901"/>
    <n v="33.056328060711472"/>
    <n v="13.951483841391287"/>
    <n v="-53.567613505727167"/>
    <n v="-409.06317669682704"/>
    <n v="-166.68303808487019"/>
    <s v="Grandes"/>
    <n v="2023"/>
    <n v="1"/>
    <d v="2024-05-06T00:00:00"/>
    <x v="8"/>
    <x v="4"/>
  </r>
  <r>
    <n v="2024"/>
    <n v="3"/>
    <n v="603"/>
    <x v="25"/>
    <s v="Credito a la Vivienda"/>
    <n v="242"/>
    <s v="14063697603e22d600d336bee6cff12c8be93509ce84a0642918d89b2aef1753"/>
    <s v="866d562d83a77144c090ae01fef5e5dc5d322dfdcb968ee04e0fa262fe1b2619"/>
    <x v="0"/>
    <n v="120604.40656999999"/>
    <n v="128656.87879999999"/>
    <n v="493976.84310999996"/>
    <n v="408620.86523000005"/>
    <n v="25542.160500000002"/>
    <n v="-217169.86593"/>
    <n v="42241.432990000001"/>
    <n v="-170203.48612000002"/>
    <n v="0"/>
    <n v="0"/>
    <n v="134.065"/>
    <n v="128.38900000000001"/>
    <n v="0"/>
    <n v="0"/>
    <n v="18913.2912"/>
    <n v="-201928.47188"/>
    <n v="143032.79149"/>
    <n v="174526.01066"/>
    <n v="0"/>
    <n v="0"/>
    <n v="0"/>
    <n v="0"/>
    <n v="0"/>
    <n v="0"/>
    <s v="Credito a la Vivienda"/>
    <s v="Daños Sin Autos"/>
    <s v="Credito a la Vivienda"/>
    <x v="9"/>
    <x v="0"/>
    <n v="120604.40656999999"/>
    <n v="128656.87879999999"/>
    <n v="243469518.54793006"/>
    <n v="216001262.48099998"/>
    <n v="235094567.47436008"/>
    <n v="206446896.99449995"/>
    <n v="159019.34338999999"/>
    <n v="153967.25104999999"/>
    <n v="42637.904270000006"/>
    <n v="-217442.69992000001"/>
    <n v="120604.40656999999"/>
    <n v="128656.87879999999"/>
    <n v="75.842601282923084"/>
    <n v="83.561197542079512"/>
    <n v="-8052.4722299999994"/>
    <n v="-6.2588742281846859"/>
    <n v="100"/>
    <n v="100"/>
    <n v="100"/>
    <n v="100"/>
    <n v="4.9535731326571575E-2"/>
    <n v="5.1300380040960908E-2"/>
    <n v="5.9563021679707527E-2"/>
    <n v="6.2319599215592762E-2"/>
    <m/>
    <m/>
    <m/>
    <n v="0"/>
    <m/>
    <n v="0"/>
    <m/>
    <n v="0"/>
    <m/>
    <n v="-111.76137416239551"/>
    <n v="21.178463728168239"/>
    <n v="-168.79771058926079"/>
    <n v="59.90482163067157"/>
    <n v="-109.36633206001756"/>
    <n v="-18.045000313078262"/>
    <n v="13.22304557086289"/>
    <n v="-115.70107579745444"/>
    <s v="Grandes"/>
    <n v="2023"/>
    <n v="1"/>
    <d v="2024-05-06T00:00:00"/>
    <x v="9"/>
    <x v="0"/>
  </r>
  <r>
    <n v="2024"/>
    <n v="3"/>
    <n v="5.0999999999999996"/>
    <x v="6"/>
    <s v="Credito a la Vivienda"/>
    <n v="5.0999999999999996"/>
    <m/>
    <m/>
    <x v="3"/>
    <n v="159019.34338999999"/>
    <n v="153967.25104999999"/>
    <n v="618656.88828999992"/>
    <n v="486982.48039000004"/>
    <n v="42637.904270000006"/>
    <n v="-217442.69992000001"/>
    <n v="83160.149880000012"/>
    <n v="-167407.60253"/>
    <n v="0"/>
    <n v="0"/>
    <n v="0"/>
    <n v="0"/>
    <n v="0"/>
    <n v="0"/>
    <n v="35985.262910000005"/>
    <n v="-209425.53474"/>
    <n v="189257.91607000001"/>
    <n v="212172.09341"/>
    <n v="0"/>
    <n v="0"/>
    <n v="0"/>
    <n v="0"/>
    <n v="0"/>
    <n v="0"/>
    <s v="Credito a la Vivienda"/>
    <s v="Daños Sin Autos"/>
    <s v="Credito a la Vivienda"/>
    <x v="9"/>
    <x v="0"/>
    <n v="159019.34338999999"/>
    <n v="153967.25104999999"/>
    <n v="243469518.54793006"/>
    <n v="216001262.48099998"/>
    <n v="235094567.47436008"/>
    <n v="206446896.99449995"/>
    <n v="159019.34338999999"/>
    <n v="153967.25104999999"/>
    <n v="42637.904270000006"/>
    <n v="-217442.69992000001"/>
    <n v="159019.34338999999"/>
    <n v="153967.25104999999"/>
    <n v="100"/>
    <n v="100"/>
    <n v="5052.0923400000029"/>
    <n v="3.2812772232709175"/>
    <n v="100"/>
    <n v="100"/>
    <n v="100"/>
    <n v="100"/>
    <n v="6.531386119231801E-2"/>
    <n v="6.7640586125982255E-2"/>
    <n v="7.1280718122443076E-2"/>
    <n v="7.457959082528709E-2"/>
    <m/>
    <m/>
    <m/>
    <n v="0"/>
    <m/>
    <n v="0"/>
    <m/>
    <n v="0"/>
    <m/>
    <n v="-119.60880005890611"/>
    <n v="26.813030013228762"/>
    <n v="-141.22659100368475"/>
    <n v="100"/>
    <n v="-117.18284399019221"/>
    <n v="-10.799807350592893"/>
    <n v="19.013874641148583"/>
    <n v="-98.705504279164288"/>
    <m/>
    <n v="2023"/>
    <n v="1"/>
    <d v="2024-05-06T00:00:00"/>
    <x v="9"/>
    <x v="3"/>
  </r>
  <r>
    <n v="2024"/>
    <n v="3"/>
    <n v="601"/>
    <x v="26"/>
    <s v="Credito a la Vivienda"/>
    <n v="241"/>
    <s v="749fc650cacb0f06547520d53c31505c8156e0a3be07073eddb2ef3ad9e383ba"/>
    <s v="866d562d83a77144c090ae01fef5e5dc5d322dfdcb968ee04e0fa262fe1b2619"/>
    <x v="4"/>
    <n v="38414.936820000003"/>
    <n v="25310.37225"/>
    <n v="124680.04518"/>
    <n v="78361.615160000016"/>
    <n v="17095.743770000005"/>
    <n v="-272.83399000000003"/>
    <n v="40918.716890000003"/>
    <n v="2795.8835900000013"/>
    <n v="0"/>
    <n v="0"/>
    <n v="134.065"/>
    <n v="128.38900000000001"/>
    <n v="0"/>
    <n v="0"/>
    <n v="17071.971710000002"/>
    <n v="-7497.06286"/>
    <n v="46225.124579999996"/>
    <n v="37646.082750000001"/>
    <n v="0"/>
    <n v="0"/>
    <n v="0"/>
    <n v="0"/>
    <n v="0"/>
    <n v="0"/>
    <s v="Credito a la Vivienda"/>
    <s v="Daños Sin Autos"/>
    <s v="Credito a la Vivienda"/>
    <x v="9"/>
    <x v="0"/>
    <n v="38414.936820000003"/>
    <n v="25310.37225"/>
    <n v="243469518.54793006"/>
    <n v="216001262.48099998"/>
    <n v="235094567.47436008"/>
    <n v="206446896.99449995"/>
    <n v="159019.34338999999"/>
    <n v="153967.25104999999"/>
    <n v="42637.904270000006"/>
    <n v="-217442.69992000001"/>
    <n v="38414.936820000003"/>
    <n v="25310.37225"/>
    <n v="24.157398717076923"/>
    <n v="16.438802457920485"/>
    <n v="13104.564570000002"/>
    <n v="51.775471496670697"/>
    <n v="100"/>
    <n v="100"/>
    <n v="100"/>
    <n v="100"/>
    <n v="1.5778129865746435E-2"/>
    <n v="1.6340206085021347E-2"/>
    <n v="1.1717696442735544E-2"/>
    <n v="1.2259991609694335E-2"/>
    <m/>
    <m/>
    <m/>
    <n v="0"/>
    <m/>
    <n v="0"/>
    <m/>
    <n v="0"/>
    <m/>
    <n v="-6365.9875223024828"/>
    <n v="44.50285536093719"/>
    <n v="-1.0779532884981573"/>
    <n v="40.09517836932843"/>
    <n v="-327.71546709426951"/>
    <n v="22.78867070173456"/>
    <n v="36.932235153751101"/>
    <n v="-19.914589546504676"/>
    <s v="Grandes"/>
    <n v="2023"/>
    <n v="1"/>
    <d v="2024-05-06T00:00:00"/>
    <x v="9"/>
    <x v="4"/>
  </r>
  <r>
    <n v="2024"/>
    <n v="3"/>
    <n v="201.1"/>
    <x v="1"/>
    <s v="Credito a la Vivienda"/>
    <n v="201.1"/>
    <m/>
    <m/>
    <x v="1"/>
    <n v="159019.34338999999"/>
    <n v="153967.25104999999"/>
    <n v="618656.88828999992"/>
    <n v="486982.48039000004"/>
    <n v="42637.904270000006"/>
    <n v="-217442.69992000001"/>
    <n v="83160.149880000012"/>
    <n v="-167407.60253"/>
    <n v="0"/>
    <n v="0"/>
    <n v="0"/>
    <n v="0"/>
    <n v="0"/>
    <n v="0"/>
    <n v="35985.262910000005"/>
    <n v="-209425.53474"/>
    <n v="189257.91607000001"/>
    <n v="212172.09341"/>
    <n v="0"/>
    <n v="0"/>
    <n v="0"/>
    <n v="0"/>
    <n v="0"/>
    <n v="0"/>
    <s v="Credito a la Vivienda"/>
    <s v="Daños Sin Autos"/>
    <s v="Credito a la Vivienda"/>
    <x v="9"/>
    <x v="0"/>
    <n v="159019.34338999999"/>
    <n v="153967.25104999999"/>
    <n v="243469518.54793006"/>
    <n v="216001262.48099998"/>
    <n v="235094567.47436008"/>
    <n v="206446896.99449995"/>
    <n v="159019.34338999999"/>
    <n v="153967.25104999999"/>
    <n v="42637.904270000006"/>
    <n v="-217442.69992000001"/>
    <n v="159019.34338999999"/>
    <n v="153967.25104999999"/>
    <n v="100"/>
    <n v="100"/>
    <n v="5052.0923400000029"/>
    <n v="3.2812772232709175"/>
    <n v="100"/>
    <n v="100"/>
    <n v="100"/>
    <n v="100"/>
    <n v="6.531386119231801E-2"/>
    <n v="6.7640586125982255E-2"/>
    <n v="7.1280718122443076E-2"/>
    <n v="7.457959082528709E-2"/>
    <m/>
    <m/>
    <m/>
    <n v="0"/>
    <m/>
    <n v="0"/>
    <m/>
    <n v="0"/>
    <m/>
    <n v="-119.60880005890611"/>
    <n v="26.813030013228762"/>
    <n v="-141.22659100368475"/>
    <n v="100"/>
    <n v="-117.18284399019221"/>
    <n v="-10.799807350592893"/>
    <n v="19.013874641148583"/>
    <n v="-98.705504279164288"/>
    <m/>
    <n v="2023"/>
    <n v="1"/>
    <d v="2024-05-06T00:00:00"/>
    <x v="9"/>
    <x v="1"/>
  </r>
  <r>
    <n v="2024"/>
    <n v="3"/>
    <n v="908"/>
    <x v="27"/>
    <s v="IMSS Muerte (riesgos de trabajo)"/>
    <n v="38"/>
    <s v="aea92132c4cbeb263e6ac2bf6c183b5d81737f179f21efdc5863739672f0f470"/>
    <s v="866d562d83a77144c090ae01fef5e5dc5d322dfdcb968ee04e0fa262fe1b2619"/>
    <x v="6"/>
    <n v="0"/>
    <n v="0"/>
    <n v="0"/>
    <n v="336.30815000000001"/>
    <n v="17136.160349999998"/>
    <n v="17041.072120000001"/>
    <n v="71915.613769999982"/>
    <n v="67442.173389999996"/>
    <n v="0"/>
    <n v="0"/>
    <n v="134.065"/>
    <n v="128.38900000000001"/>
    <n v="0"/>
    <n v="0"/>
    <n v="17136.160350000002"/>
    <n v="17041.072120000001"/>
    <n v="-8282.0392599999996"/>
    <n v="-9271.771560000001"/>
    <n v="0"/>
    <n v="0"/>
    <n v="0"/>
    <n v="0"/>
    <n v="0"/>
    <n v="0"/>
    <s v="IMSS Muerte (riesgos de trabajo)"/>
    <s v="Pensiones"/>
    <s v="Pensiones IMSS"/>
    <x v="10"/>
    <x v="0"/>
    <n v="2352.5825299999997"/>
    <n v="1390.5081499999999"/>
    <n v="243469518.54793006"/>
    <n v="216001262.48099998"/>
    <n v="235094567.47436008"/>
    <n v="206446896.99449995"/>
    <n v="192988.10019999999"/>
    <n v="211852.43647000002"/>
    <n v="365481.16703999997"/>
    <n v="341931.14765"/>
    <n v="2352.5825299999997"/>
    <n v="1390.5081499999999"/>
    <m/>
    <m/>
    <m/>
    <m/>
    <m/>
    <m/>
    <m/>
    <m/>
    <m/>
    <m/>
    <m/>
    <m/>
    <m/>
    <m/>
    <m/>
    <n v="0"/>
    <m/>
    <n v="0"/>
    <m/>
    <n v="0"/>
    <m/>
    <n v="0.55799441097603708"/>
    <m/>
    <m/>
    <n v="4.6886575548568654"/>
    <n v="0.55799441097605929"/>
    <n v="-10.674683835717813"/>
    <n v="-206.90749961501632"/>
    <n v="-183.79521119262779"/>
    <s v="Grandes"/>
    <n v="2023"/>
    <n v="1"/>
    <d v="2024-05-06T00:00:00"/>
    <x v="10"/>
    <x v="6"/>
  </r>
  <r>
    <n v="2024"/>
    <n v="3"/>
    <n v="905"/>
    <x v="12"/>
    <s v="IMSS Muerte (riesgos de trabajo)"/>
    <n v="51"/>
    <s v="031b4af5197ec30a926f48cf40e11a7dbc470048a21e4003b7a3c07c5dab1baa"/>
    <s v="866d562d83a77144c090ae01fef5e5dc5d322dfdcb968ee04e0fa262fe1b2619"/>
    <x v="5"/>
    <n v="22109.403719999998"/>
    <n v="45983.301369999994"/>
    <n v="269684.46665999998"/>
    <n v="206893.45699000001"/>
    <n v="122006.43535"/>
    <n v="113332.5726"/>
    <n v="491805.97613999998"/>
    <n v="443434.20717000007"/>
    <n v="0"/>
    <n v="0"/>
    <n v="134.065"/>
    <n v="128.38900000000001"/>
    <n v="0"/>
    <n v="0"/>
    <n v="122006.43535"/>
    <n v="113332.5726"/>
    <n v="-76047.928109999993"/>
    <n v="-66207.100550000003"/>
    <n v="0"/>
    <n v="0"/>
    <n v="0"/>
    <n v="0"/>
    <n v="22109.403720000002"/>
    <n v="45983.301370000008"/>
    <s v="IMSS Muerte (riesgos de trabajo)"/>
    <s v="Pensiones"/>
    <s v="Pensiones IMSS"/>
    <x v="10"/>
    <x v="0"/>
    <n v="2072694.13243"/>
    <n v="2683241.2516399999"/>
    <n v="243469518.54793006"/>
    <n v="216001262.48099998"/>
    <n v="235094567.47436008"/>
    <n v="206446896.99449995"/>
    <n v="192988.10019999999"/>
    <n v="211852.43647000002"/>
    <n v="365481.16703999997"/>
    <n v="341931.14765"/>
    <n v="2072694.13243"/>
    <n v="2683241.2516399999"/>
    <n v="11.456355960335008"/>
    <n v="21.705344595605627"/>
    <n v="-23873.897649999995"/>
    <n v="-51.918624671815294"/>
    <n v="1.0666988135909479"/>
    <n v="1.7137222134571368"/>
    <n v="1.0666988135909479"/>
    <n v="1.7137222134571368"/>
    <n v="9.0809740175534469E-3"/>
    <n v="9.4044724033920078E-3"/>
    <n v="2.1288441021980048E-2"/>
    <n v="2.2273670391483313E-2"/>
    <m/>
    <m/>
    <n v="11.456355960335012"/>
    <n v="0"/>
    <m/>
    <n v="0"/>
    <m/>
    <n v="-23873.897650000006"/>
    <n v="-51.918624671815294"/>
    <n v="7.6534596815461375"/>
    <n v="551.83051019885227"/>
    <n v="246.46462786149453"/>
    <n v="33.382413747367465"/>
    <n v="7.6534596815461375"/>
    <n v="14.863704162015278"/>
    <n v="-160.4336086231344"/>
    <n v="-171.17887909078658"/>
    <s v="Grandes"/>
    <n v="2023"/>
    <n v="1"/>
    <d v="2024-05-06T00:00:00"/>
    <x v="10"/>
    <x v="5"/>
  </r>
  <r>
    <n v="2024"/>
    <n v="3"/>
    <n v="906"/>
    <x v="11"/>
    <s v="IMSS Muerte (riesgos de trabajo)"/>
    <n v="256"/>
    <s v="51e8ea280b44e16934d4d611901f3d3afc41789840acdff81942c2f65009cd52"/>
    <s v="866d562d83a77144c090ae01fef5e5dc5d322dfdcb968ee04e0fa262fe1b2619"/>
    <x v="0"/>
    <n v="102594.21523"/>
    <n v="98058.14059000001"/>
    <n v="245809.44573000001"/>
    <n v="265398.86872000003"/>
    <n v="62900.419649999996"/>
    <n v="57476.652690000003"/>
    <n v="242715.72591000001"/>
    <n v="214111.90929000001"/>
    <n v="0"/>
    <n v="0"/>
    <n v="134.065"/>
    <n v="128.38900000000001"/>
    <n v="0"/>
    <n v="0"/>
    <n v="62900.419649999996"/>
    <n v="57476.652689999995"/>
    <n v="-31431.049950000001"/>
    <n v="-25118.84132"/>
    <n v="0"/>
    <n v="0"/>
    <n v="0"/>
    <n v="0"/>
    <n v="102594.21522999999"/>
    <n v="98058.140589999995"/>
    <s v="IMSS Muerte (riesgos de trabajo)"/>
    <s v="Pensiones"/>
    <s v="Pensiones IMSS"/>
    <x v="10"/>
    <x v="0"/>
    <n v="2992374.75104"/>
    <n v="2615977.4752099998"/>
    <n v="243469518.54793006"/>
    <n v="216001262.48099998"/>
    <n v="235094567.47436008"/>
    <n v="206446896.99449995"/>
    <n v="192988.10019999999"/>
    <n v="211852.43647000002"/>
    <n v="365481.16703999997"/>
    <n v="341931.14765"/>
    <n v="2992374.75104"/>
    <n v="2615977.4752099998"/>
    <n v="53.160902212974889"/>
    <n v="46.286057514323566"/>
    <n v="4536.0746399999916"/>
    <n v="4.625903176123014"/>
    <n v="3.4285216179672471"/>
    <n v="3.7484321451249616"/>
    <n v="3.4285216179672471"/>
    <n v="3.7484321451249616"/>
    <n v="4.2138422847294958E-2"/>
    <n v="4.3639551663051147E-2"/>
    <n v="4.539702197278845E-2"/>
    <n v="4.7497996829960788E-2"/>
    <m/>
    <m/>
    <n v="53.160902212974889"/>
    <n v="0"/>
    <m/>
    <n v="0"/>
    <m/>
    <n v="4536.0746399999916"/>
    <n v="4.6259031761230363"/>
    <n v="9.4364697771337713"/>
    <n v="61.309908661991521"/>
    <n v="58.614871079720935"/>
    <n v="17.210303928770116"/>
    <n v="9.4364697771337944"/>
    <n v="25.129378181047414"/>
    <n v="-200.12191686265956"/>
    <n v="-228.81888522555465"/>
    <s v="Grandes"/>
    <n v="2023"/>
    <n v="1"/>
    <d v="2024-05-06T00:00:00"/>
    <x v="10"/>
    <x v="0"/>
  </r>
  <r>
    <n v="2024"/>
    <n v="3"/>
    <n v="5.0999999999999996"/>
    <x v="6"/>
    <s v="IMSS Muerte (riesgos de trabajo)"/>
    <n v="5.0999999999999996"/>
    <m/>
    <m/>
    <x v="3"/>
    <n v="192988.10019999999"/>
    <n v="211852.43647000002"/>
    <n v="844769.65954999998"/>
    <n v="954426.22707999998"/>
    <n v="365481.16704000003"/>
    <n v="341931.14765"/>
    <n v="1477087.8163200002"/>
    <n v="1361952.0541700001"/>
    <n v="0"/>
    <n v="0"/>
    <n v="0"/>
    <n v="0"/>
    <n v="0"/>
    <n v="0"/>
    <n v="365481.16704000003"/>
    <n v="341931.14765"/>
    <n v="-228314.06836000003"/>
    <n v="-208234.33992"/>
    <n v="0"/>
    <n v="0"/>
    <n v="0"/>
    <n v="0"/>
    <n v="192988.10019999999"/>
    <n v="211852.43647000002"/>
    <s v="IMSS Muerte (riesgos de trabajo)"/>
    <s v="Pensiones"/>
    <s v="Pensiones IMSS"/>
    <x v="10"/>
    <x v="0"/>
    <n v="8374951.07357"/>
    <n v="9554365.4865000006"/>
    <n v="243469518.54793006"/>
    <n v="216001262.48099998"/>
    <n v="235094567.47436008"/>
    <n v="206446896.99449995"/>
    <n v="192988.10019999999"/>
    <n v="211852.43647000002"/>
    <n v="365481.16703999997"/>
    <n v="341931.14765"/>
    <n v="8374951.07357"/>
    <n v="9554365.4865000006"/>
    <n v="100"/>
    <n v="100"/>
    <n v="-18864.336270000029"/>
    <n v="-8.904469820752503"/>
    <n v="2.3043489866948526"/>
    <n v="2.2173365334342758"/>
    <n v="2.3043489866948526"/>
    <n v="2.2173365334342758"/>
    <n v="7.9265815840518797E-2"/>
    <n v="8.2089561776474348E-2"/>
    <n v="9.8079258443517239E-2"/>
    <n v="0.10261836799399512"/>
    <m/>
    <m/>
    <n v="100"/>
    <n v="0"/>
    <m/>
    <n v="0"/>
    <m/>
    <n v="-18864.336270000029"/>
    <n v="-8.904469820752503"/>
    <n v="6.8873571629413988"/>
    <n v="189.38015694296163"/>
    <n v="161.40062080353755"/>
    <n v="100.00000000000003"/>
    <n v="6.8873571629413988"/>
    <n v="9.6428516294259303"/>
    <n v="-160.0782508345996"/>
    <n v="-164.20497588503605"/>
    <m/>
    <n v="2023"/>
    <n v="1"/>
    <d v="2024-05-06T00:00:00"/>
    <x v="10"/>
    <x v="3"/>
  </r>
  <r>
    <n v="2024"/>
    <n v="3"/>
    <n v="201.1"/>
    <x v="1"/>
    <s v="IMSS Muerte (riesgos de trabajo)"/>
    <n v="201.1"/>
    <m/>
    <m/>
    <x v="1"/>
    <n v="192988.10019999999"/>
    <n v="211852.43647000002"/>
    <n v="844769.65954999998"/>
    <n v="954426.22707999998"/>
    <n v="365481.16704000003"/>
    <n v="341931.14765"/>
    <n v="1477087.8163200002"/>
    <n v="1361952.0541700001"/>
    <n v="0"/>
    <n v="0"/>
    <n v="0"/>
    <n v="0"/>
    <n v="0"/>
    <n v="0"/>
    <n v="365481.16704000003"/>
    <n v="341931.14765"/>
    <n v="-228314.06836000003"/>
    <n v="-208234.33992"/>
    <n v="0"/>
    <n v="0"/>
    <n v="0"/>
    <n v="0"/>
    <n v="192988.10019999999"/>
    <n v="211852.43647000002"/>
    <s v="IMSS Muerte (riesgos de trabajo)"/>
    <s v="Pensiones"/>
    <s v="Pensiones IMSS"/>
    <x v="10"/>
    <x v="0"/>
    <n v="8374951.07357"/>
    <n v="9554365.4865000006"/>
    <n v="243469518.54793006"/>
    <n v="216001262.48099998"/>
    <n v="235094567.47436008"/>
    <n v="206446896.99449995"/>
    <n v="192988.10019999999"/>
    <n v="211852.43647000002"/>
    <n v="365481.16703999997"/>
    <n v="341931.14765"/>
    <n v="8374951.07357"/>
    <n v="9554365.4865000006"/>
    <n v="100"/>
    <n v="100"/>
    <n v="-18864.336270000029"/>
    <n v="-8.904469820752503"/>
    <n v="2.3043489866948526"/>
    <n v="2.2173365334342758"/>
    <n v="2.3043489866948526"/>
    <n v="2.2173365334342758"/>
    <n v="7.9265815840518797E-2"/>
    <n v="8.2089561776474348E-2"/>
    <n v="9.8079258443517239E-2"/>
    <n v="0.10261836799399512"/>
    <m/>
    <m/>
    <n v="100"/>
    <n v="0"/>
    <m/>
    <n v="0"/>
    <m/>
    <n v="-18864.336270000029"/>
    <n v="-8.904469820752503"/>
    <n v="6.8873571629413988"/>
    <n v="189.38015694296163"/>
    <n v="161.40062080353755"/>
    <n v="100.00000000000003"/>
    <n v="6.8873571629413988"/>
    <n v="9.6428516294259303"/>
    <n v="-160.0782508345996"/>
    <n v="-164.20497588503605"/>
    <m/>
    <n v="2023"/>
    <n v="1"/>
    <d v="2024-05-06T00:00:00"/>
    <x v="10"/>
    <x v="1"/>
  </r>
  <r>
    <n v="2024"/>
    <n v="3"/>
    <n v="902"/>
    <x v="10"/>
    <s v="IMSS Muerte (riesgos de trabajo)"/>
    <n v="30"/>
    <s v="624b60c58c9d8bfb6ff1886c2fd605d2adeb6ea4da576068201b6c6958ce93f4"/>
    <s v="866d562d83a77144c090ae01fef5e5dc5d322dfdcb968ee04e0fa262fe1b2619"/>
    <x v="4"/>
    <n v="68284.481249999997"/>
    <n v="67810.994510000004"/>
    <n v="329275.74716000003"/>
    <n v="481797.59321999998"/>
    <n v="163438.15169"/>
    <n v="154080.85023999997"/>
    <n v="670650.50050000008"/>
    <n v="636963.76431999996"/>
    <n v="0"/>
    <n v="0"/>
    <n v="134.065"/>
    <n v="128.38900000000001"/>
    <n v="0"/>
    <n v="0"/>
    <n v="163438.15169"/>
    <n v="154080.85024"/>
    <n v="-112553.05104000001"/>
    <n v="-107636.62649"/>
    <n v="0"/>
    <n v="0"/>
    <n v="0"/>
    <n v="0"/>
    <n v="68284.481250000012"/>
    <n v="67810.994510000004"/>
    <s v="IMSS Muerte (riesgos de trabajo)"/>
    <s v="Pensiones"/>
    <s v="Pensiones IMSS"/>
    <x v="10"/>
    <x v="0"/>
    <n v="3307529.60757"/>
    <n v="4253756.2515000002"/>
    <n v="243469518.54793006"/>
    <n v="216001262.48099998"/>
    <n v="235094567.47436008"/>
    <n v="206446896.99449995"/>
    <n v="192988.10019999999"/>
    <n v="211852.43647000002"/>
    <n v="365481.16703999997"/>
    <n v="341931.14765"/>
    <n v="3307529.60757"/>
    <n v="4253756.2515000002"/>
    <n v="35.382741826690101"/>
    <n v="32.008597890070803"/>
    <n v="473.48673999999301"/>
    <n v="0.69824479558424635"/>
    <n v="2.0645160996810468"/>
    <n v="1.5941438695761621"/>
    <n v="2.0645160996810468"/>
    <n v="1.5941438695761621"/>
    <n v="2.8046418975670392E-2"/>
    <n v="2.9045537710031197E-2"/>
    <n v="3.1393795448748742E-2"/>
    <n v="3.2846700772551009E-2"/>
    <m/>
    <m/>
    <n v="35.382741826690108"/>
    <n v="0"/>
    <m/>
    <n v="0"/>
    <m/>
    <n v="473.48674000000756"/>
    <n v="0.69824479558426855"/>
    <n v="6.0729814480027011"/>
    <n v="239.34889552961201"/>
    <n v="227.22104483702546"/>
    <n v="44.718624769005558"/>
    <n v="6.0729814480026789"/>
    <n v="4.5676130052782371"/>
    <n v="-145.20988118919675"/>
    <n v="-143.14908898999627"/>
    <s v="Grandes"/>
    <n v="2023"/>
    <n v="1"/>
    <d v="2024-05-06T00:00:00"/>
    <x v="10"/>
    <x v="4"/>
  </r>
  <r>
    <n v="2024"/>
    <n v="3"/>
    <n v="906"/>
    <x v="11"/>
    <s v="IMSS Jubilacion (retiro, cesantia y vejez)"/>
    <n v="256"/>
    <s v="51e8ea280b44e16934d4d611901f3d3afc41789840acdff81942c2f65009cd52"/>
    <s v="866d562d83a77144c090ae01fef5e5dc5d322dfdcb968ee04e0fa262fe1b2619"/>
    <x v="5"/>
    <n v="40717.623579999999"/>
    <n v="19262.94686"/>
    <n v="103205.0377"/>
    <n v="74057.847560000009"/>
    <n v="7526.9902299999994"/>
    <n v="4690.221160000001"/>
    <n v="24122.96339999999"/>
    <n v="17472.557479999999"/>
    <n v="0"/>
    <n v="0"/>
    <n v="134.065"/>
    <n v="128.38900000000001"/>
    <n v="0"/>
    <n v="0"/>
    <n v="7526.9902300000003"/>
    <n v="4690.2211600000001"/>
    <n v="-567.1281899999999"/>
    <n v="-2065.3135499999999"/>
    <n v="0"/>
    <n v="0"/>
    <n v="0"/>
    <n v="0"/>
    <n v="40717.623579999992"/>
    <n v="19262.946859999996"/>
    <s v="IMSS Jubilacion (retiro, cesantia y vejez)"/>
    <s v="Pensiones"/>
    <s v="Pensiones IMSS"/>
    <x v="11"/>
    <x v="0"/>
    <n v="2992374.75104"/>
    <n v="2615977.4752099998"/>
    <n v="243469518.54793006"/>
    <n v="216001262.48099998"/>
    <n v="235094567.47436008"/>
    <n v="206446896.99449995"/>
    <n v="213896.04696999997"/>
    <n v="165082.56957999998"/>
    <n v="74915.526729999998"/>
    <n v="54731.024510000003"/>
    <n v="2992374.75104"/>
    <n v="2615977.4752099998"/>
    <n v="19.036173953093609"/>
    <n v="11.668673990844965"/>
    <n v="21454.676719999999"/>
    <n v="111.37795725612048"/>
    <n v="1.3607127103932617"/>
    <n v="0.73635751999178245"/>
    <n v="1.3607127103932617"/>
    <n v="0.73635751999178245"/>
    <n v="1.6723910172757095E-2"/>
    <n v="1.731967863716832E-2"/>
    <n v="8.9179788297276356E-3"/>
    <n v="9.3307030236028168E-3"/>
    <m/>
    <m/>
    <n v="19.036173953093602"/>
    <n v="0"/>
    <m/>
    <n v="0"/>
    <m/>
    <n v="21454.676719999996"/>
    <n v="111.37795725612048"/>
    <n v="60.482629138963631"/>
    <n v="18.48582890701206"/>
    <n v="24.34840937935288"/>
    <n v="10.047303354253543"/>
    <n v="60.482629138963674"/>
    <n v="-72.540334614083179"/>
    <n v="-1327.2114422666948"/>
    <n v="-227.09487186582399"/>
    <s v="Grandes"/>
    <n v="2023"/>
    <n v="1"/>
    <d v="2024-05-06T00:00:00"/>
    <x v="11"/>
    <x v="5"/>
  </r>
  <r>
    <n v="2024"/>
    <n v="3"/>
    <n v="902"/>
    <x v="10"/>
    <s v="IMSS Jubilacion (retiro, cesantia y vejez)"/>
    <n v="30"/>
    <s v="624b60c58c9d8bfb6ff1886c2fd605d2adeb6ea4da576068201b6c6958ce93f4"/>
    <s v="866d562d83a77144c090ae01fef5e5dc5d322dfdcb968ee04e0fa262fe1b2619"/>
    <x v="0"/>
    <n v="123420.36132"/>
    <n v="109174.38334999999"/>
    <n v="438859.43972999998"/>
    <n v="601688.42010999995"/>
    <n v="42307.227320000005"/>
    <n v="33826.883930000004"/>
    <n v="155547.1292"/>
    <n v="124516.04293"/>
    <n v="0"/>
    <n v="0"/>
    <n v="134.065"/>
    <n v="128.38900000000001"/>
    <n v="0"/>
    <n v="0"/>
    <n v="42307.227319999998"/>
    <n v="33826.883929999996"/>
    <n v="-9038.9686600000005"/>
    <n v="-5325.9620000000004"/>
    <n v="0"/>
    <n v="0"/>
    <n v="0"/>
    <n v="0"/>
    <n v="123420.36132"/>
    <n v="109174.38335"/>
    <s v="IMSS Jubilacion (retiro, cesantia y vejez)"/>
    <s v="Pensiones"/>
    <s v="Pensiones IMSS"/>
    <x v="11"/>
    <x v="0"/>
    <n v="3307529.60757"/>
    <n v="4253756.2515000002"/>
    <n v="243469518.54793006"/>
    <n v="216001262.48099998"/>
    <n v="235094567.47436008"/>
    <n v="206446896.99449995"/>
    <n v="213896.04696999997"/>
    <n v="165082.56957999998"/>
    <n v="74915.526729999998"/>
    <n v="54731.024510000003"/>
    <n v="3307529.60757"/>
    <n v="4253756.2515000002"/>
    <n v="57.701095026459434"/>
    <n v="66.133198451998553"/>
    <n v="14245.977970000007"/>
    <n v="13.048828427387683"/>
    <n v="3.731496795600127"/>
    <n v="2.5665406500784305"/>
    <n v="3.731496795600127"/>
    <n v="2.5665406500784305"/>
    <n v="5.0692325698957312E-2"/>
    <n v="5.2498176646919116E-2"/>
    <n v="5.054340057831988E-2"/>
    <n v="5.28825499144744E-2"/>
    <m/>
    <m/>
    <n v="57.701095026459434"/>
    <n v="0"/>
    <m/>
    <n v="0"/>
    <m/>
    <n v="14245.977969999993"/>
    <n v="13.04882842738766"/>
    <n v="25.069833235449313"/>
    <n v="34.278968937959355"/>
    <n v="30.984268371413709"/>
    <n v="56.473242819846625"/>
    <n v="25.069833235449313"/>
    <n v="69.715230037315322"/>
    <n v="-468.05370071943582"/>
    <n v="-635.13190537221249"/>
    <s v="Grandes"/>
    <n v="2023"/>
    <n v="1"/>
    <d v="2024-05-06T00:00:00"/>
    <x v="11"/>
    <x v="0"/>
  </r>
  <r>
    <n v="2024"/>
    <n v="3"/>
    <n v="905"/>
    <x v="12"/>
    <s v="IMSS Jubilacion (retiro, cesantia y vejez)"/>
    <n v="51"/>
    <s v="031b4af5197ec30a926f48cf40e11a7dbc470048a21e4003b7a3c07c5dab1baa"/>
    <s v="866d562d83a77144c090ae01fef5e5dc5d322dfdcb968ee04e0fa262fe1b2619"/>
    <x v="4"/>
    <n v="49758.06207"/>
    <n v="36645.239369999996"/>
    <n v="380473.47152999998"/>
    <n v="243374.84593000001"/>
    <n v="25081.309179999997"/>
    <n v="16213.91942"/>
    <n v="92486.659409999993"/>
    <n v="62246.148669999995"/>
    <n v="0"/>
    <n v="0"/>
    <n v="134.065"/>
    <n v="128.38900000000001"/>
    <n v="0"/>
    <n v="0"/>
    <n v="25081.30918"/>
    <n v="16213.91942"/>
    <n v="-12020.74509"/>
    <n v="-1781.99026"/>
    <n v="0"/>
    <n v="0"/>
    <n v="0"/>
    <n v="0"/>
    <n v="49758.06207"/>
    <n v="36645.239370000003"/>
    <s v="IMSS Jubilacion (retiro, cesantia y vejez)"/>
    <s v="Pensiones"/>
    <s v="Pensiones IMSS"/>
    <x v="11"/>
    <x v="0"/>
    <n v="2072694.13243"/>
    <n v="2683241.2516399999"/>
    <n v="243469518.54793006"/>
    <n v="216001262.48099998"/>
    <n v="235094567.47436008"/>
    <n v="206446896.99449995"/>
    <n v="213896.04696999997"/>
    <n v="165082.56957999998"/>
    <n v="74915.526729999998"/>
    <n v="54731.024510000003"/>
    <n v="2072694.13243"/>
    <n v="2683241.2516399999"/>
    <n v="23.262731020446971"/>
    <n v="22.198127557156479"/>
    <n v="13112.822700000004"/>
    <n v="35.783154716503105"/>
    <n v="2.4006466410779232"/>
    <n v="1.3657079603856859"/>
    <n v="2.4006466410779232"/>
    <n v="1.3657079603856859"/>
    <n v="2.0437080734689379E-2"/>
    <n v="2.1165126274313727E-2"/>
    <n v="1.6965289438168635E-2"/>
    <n v="1.7750443287590938E-2"/>
    <m/>
    <m/>
    <n v="23.262731020446971"/>
    <n v="0"/>
    <m/>
    <n v="0"/>
    <m/>
    <n v="13112.822699999997"/>
    <n v="35.783154716503063"/>
    <n v="54.689982910991894"/>
    <n v="50.406523358396541"/>
    <n v="44.245636537644486"/>
    <n v="33.479453825899839"/>
    <n v="54.689982910991915"/>
    <n v="574.56850690081774"/>
    <n v="-208.65020422789783"/>
    <n v="-909.87699450164212"/>
    <s v="Grandes"/>
    <n v="2023"/>
    <n v="1"/>
    <d v="2024-05-06T00:00:00"/>
    <x v="11"/>
    <x v="4"/>
  </r>
  <r>
    <n v="2024"/>
    <n v="3"/>
    <n v="5.0999999999999996"/>
    <x v="6"/>
    <s v="IMSS Jubilacion (retiro, cesantia y vejez)"/>
    <n v="5.0999999999999996"/>
    <m/>
    <m/>
    <x v="3"/>
    <n v="213896.04697"/>
    <n v="165082.56957999998"/>
    <n v="922537.94895999995"/>
    <n v="919121.11360000004"/>
    <n v="74915.526729999998"/>
    <n v="54731.024510000003"/>
    <n v="272156.75201"/>
    <n v="204234.74907999998"/>
    <n v="0"/>
    <n v="0"/>
    <n v="0"/>
    <n v="0"/>
    <n v="0"/>
    <n v="0"/>
    <n v="74915.526729999998"/>
    <n v="54731.024509999996"/>
    <n v="-21626.841939999998"/>
    <n v="-9173.2658100000008"/>
    <n v="0"/>
    <n v="0"/>
    <n v="0"/>
    <n v="0"/>
    <n v="213896.04697"/>
    <n v="165082.56958000001"/>
    <s v="IMSS Jubilacion (retiro, cesantia y vejez)"/>
    <s v="Pensiones"/>
    <s v="Pensiones IMSS"/>
    <x v="11"/>
    <x v="0"/>
    <n v="8372598.4910399998"/>
    <n v="9552974.9783499986"/>
    <n v="243469518.54793006"/>
    <n v="216001262.48099998"/>
    <n v="235094567.47436008"/>
    <n v="206446896.99449995"/>
    <n v="213896.04696999997"/>
    <n v="165082.56957999998"/>
    <n v="74915.526729999998"/>
    <n v="54731.024510000003"/>
    <n v="8372598.4910399998"/>
    <n v="9552974.9783499986"/>
    <n v="100.00000000000003"/>
    <n v="100"/>
    <n v="48813.477390000015"/>
    <n v="29.56912865736847"/>
    <n v="2.5547152081746485"/>
    <n v="1.7280749709292471"/>
    <n v="2.5547152081746485"/>
    <n v="1.7280749709292471"/>
    <n v="8.7853316606403789E-2"/>
    <n v="9.0982981558401163E-2"/>
    <n v="7.6426668846216156E-2"/>
    <n v="7.9963696225668152E-2"/>
    <m/>
    <m/>
    <n v="100.00000000000003"/>
    <n v="0"/>
    <m/>
    <n v="0"/>
    <m/>
    <n v="48813.477389999985"/>
    <n v="29.569128657368449"/>
    <n v="36.87945256042493"/>
    <n v="35.024268934015076"/>
    <n v="33.153727040502012"/>
    <n v="100"/>
    <n v="36.879452560424951"/>
    <n v="135.75946002157758"/>
    <n v="-346.40067624223832"/>
    <n v="-596.63619962190967"/>
    <m/>
    <n v="2023"/>
    <n v="1"/>
    <d v="2024-05-06T00:00:00"/>
    <x v="11"/>
    <x v="3"/>
  </r>
  <r>
    <n v="2024"/>
    <n v="3"/>
    <n v="201.1"/>
    <x v="1"/>
    <s v="IMSS Jubilacion (retiro, cesantia y vejez)"/>
    <n v="201.1"/>
    <m/>
    <m/>
    <x v="1"/>
    <n v="213896.04697"/>
    <n v="165082.56957999998"/>
    <n v="922537.94895999995"/>
    <n v="919121.11360000004"/>
    <n v="74915.526729999998"/>
    <n v="54731.024510000003"/>
    <n v="272156.75201"/>
    <n v="204234.74907999998"/>
    <n v="0"/>
    <n v="0"/>
    <n v="0"/>
    <n v="0"/>
    <n v="0"/>
    <n v="0"/>
    <n v="74915.526729999998"/>
    <n v="54731.024509999996"/>
    <n v="-21626.841939999998"/>
    <n v="-9173.2658100000008"/>
    <n v="0"/>
    <n v="0"/>
    <n v="0"/>
    <n v="0"/>
    <n v="213896.04697"/>
    <n v="165082.56958000001"/>
    <s v="IMSS Jubilacion (retiro, cesantia y vejez)"/>
    <s v="Pensiones"/>
    <s v="Pensiones IMSS"/>
    <x v="11"/>
    <x v="0"/>
    <n v="8372598.4910399998"/>
    <n v="9552974.9783499986"/>
    <n v="243469518.54793006"/>
    <n v="216001262.48099998"/>
    <n v="235094567.47436008"/>
    <n v="206446896.99449995"/>
    <n v="213896.04696999997"/>
    <n v="165082.56957999998"/>
    <n v="74915.526729999998"/>
    <n v="54731.024510000003"/>
    <n v="8372598.4910399998"/>
    <n v="9552974.9783499986"/>
    <n v="100.00000000000003"/>
    <n v="100"/>
    <n v="48813.477390000015"/>
    <n v="29.56912865736847"/>
    <n v="2.5547152081746485"/>
    <n v="1.7280749709292471"/>
    <n v="2.5547152081746485"/>
    <n v="1.7280749709292471"/>
    <n v="8.7853316606403789E-2"/>
    <n v="9.0982981558401163E-2"/>
    <n v="7.6426668846216156E-2"/>
    <n v="7.9963696225668152E-2"/>
    <m/>
    <m/>
    <n v="100.00000000000003"/>
    <n v="0"/>
    <m/>
    <n v="0"/>
    <m/>
    <n v="48813.477389999985"/>
    <n v="29.569128657368449"/>
    <n v="36.87945256042493"/>
    <n v="35.024268934015076"/>
    <n v="33.153727040502012"/>
    <n v="100"/>
    <n v="36.879452560424951"/>
    <n v="135.75946002157758"/>
    <n v="-346.40067624223832"/>
    <n v="-596.63619962190967"/>
    <m/>
    <n v="2023"/>
    <n v="1"/>
    <d v="2024-05-06T00:00:00"/>
    <x v="11"/>
    <x v="1"/>
  </r>
  <r>
    <n v="2024"/>
    <n v="3"/>
    <n v="5.0999999999999996"/>
    <x v="6"/>
    <s v="Automoviles Turistas"/>
    <n v="5.0999999999999996"/>
    <m/>
    <m/>
    <x v="3"/>
    <n v="387425.10642000003"/>
    <n v="460556.27231000003"/>
    <n v="1436572.75841"/>
    <n v="1501050.43389"/>
    <n v="204735.00949000003"/>
    <n v="244878.04508000004"/>
    <n v="674987.61092999985"/>
    <n v="684607.93146000011"/>
    <n v="0"/>
    <n v="0"/>
    <n v="0"/>
    <n v="0"/>
    <n v="0"/>
    <n v="0"/>
    <n v="137437.96432"/>
    <n v="172157.02197"/>
    <n v="254983.36072"/>
    <n v="257246.46412999998"/>
    <n v="0"/>
    <n v="0"/>
    <n v="0"/>
    <n v="0"/>
    <n v="0"/>
    <n v="0"/>
    <s v="Automoviles Turistas"/>
    <s v="Automóviles"/>
    <s v="Automóviles"/>
    <x v="12"/>
    <x v="0"/>
    <n v="57226855.315679997"/>
    <n v="48619296.300120011"/>
    <n v="243469518.54793006"/>
    <n v="216001262.48099998"/>
    <n v="235094567.47436008"/>
    <n v="206446896.99449995"/>
    <n v="432592.65458000003"/>
    <n v="529990.02419000003"/>
    <n v="231768.47177000006"/>
    <n v="296061.02039000008"/>
    <n v="31801681.765349999"/>
    <n v="24120598.833459999"/>
    <n v="89.558873068741136"/>
    <n v="86.899045508239951"/>
    <n v="-73131.165890000004"/>
    <n v="-15.878877411265712"/>
    <n v="1.2182535165235346"/>
    <n v="1.9093898766357249"/>
    <n v="0.67699876969099615"/>
    <n v="0.94727054350406803"/>
    <n v="0.15912673945002706"/>
    <n v="0.1647954312947931"/>
    <n v="0.21321925021179527"/>
    <n v="0.22308704030667503"/>
    <m/>
    <m/>
    <m/>
    <n v="0"/>
    <m/>
    <n v="0"/>
    <m/>
    <n v="0"/>
    <m/>
    <n v="-16.393072550414047"/>
    <n v="52.84505472086024"/>
    <n v="53.17005973054534"/>
    <n v="88.336005292891087"/>
    <n v="-20.167087727650244"/>
    <n v="-0.87974130865267064"/>
    <n v="53.900758046295472"/>
    <n v="66.922988641352177"/>
    <m/>
    <n v="2023"/>
    <n v="1"/>
    <d v="2024-05-06T00:00:00"/>
    <x v="12"/>
    <x v="3"/>
  </r>
  <r>
    <n v="2024"/>
    <n v="3"/>
    <n v="201.1"/>
    <x v="1"/>
    <s v="Automoviles Turistas"/>
    <n v="201.1"/>
    <m/>
    <m/>
    <x v="1"/>
    <n v="432592.65457999997"/>
    <n v="529990.02419000003"/>
    <n v="1745074.86509"/>
    <n v="1861464.4071"/>
    <n v="231768.47177"/>
    <n v="296061.02039000002"/>
    <n v="775327.48329999996"/>
    <n v="840002.90430000005"/>
    <n v="0"/>
    <n v="0"/>
    <n v="0"/>
    <n v="0"/>
    <n v="0"/>
    <n v="0"/>
    <n v="164408.37218999999"/>
    <n v="223344.21489"/>
    <n v="321234.43812000001"/>
    <n v="347431.99134000001"/>
    <n v="0"/>
    <n v="0"/>
    <n v="0"/>
    <n v="0"/>
    <n v="0"/>
    <n v="0"/>
    <s v="Automoviles Turistas"/>
    <s v="Automóviles"/>
    <s v="Automóviles"/>
    <x v="12"/>
    <x v="0"/>
    <n v="124291942.65812999"/>
    <n v="104694994.55319001"/>
    <n v="243469518.54793006"/>
    <n v="216001262.48099998"/>
    <n v="235094567.47436008"/>
    <n v="206446896.99449995"/>
    <n v="432592.65458000003"/>
    <n v="529990.02419000003"/>
    <n v="231768.47177000006"/>
    <n v="296061.02039000008"/>
    <n v="44766585.699299999"/>
    <n v="34342178.461019993"/>
    <n v="99.999999999999986"/>
    <n v="100"/>
    <n v="-97397.369610000052"/>
    <n v="-18.377208091577845"/>
    <n v="0.96632934547600369"/>
    <n v="1.5432626814619927"/>
    <n v="0.34804561368057751"/>
    <n v="0.50622288720855702"/>
    <n v="0.17767836284394617"/>
    <n v="0.1840079331595697"/>
    <n v="0.24536431782967902"/>
    <n v="0.25671978213560642"/>
    <m/>
    <m/>
    <m/>
    <n v="0"/>
    <m/>
    <n v="0"/>
    <m/>
    <n v="0"/>
    <m/>
    <n v="-21.715978866555176"/>
    <n v="53.576608228593656"/>
    <n v="55.861621328152189"/>
    <n v="99.999999999999972"/>
    <n v="-26.387897590733079"/>
    <n v="-7.5403399436417606"/>
    <n v="51.180182657932761"/>
    <n v="64.284297490449973"/>
    <m/>
    <n v="2023"/>
    <n v="1"/>
    <d v="2024-05-06T00:00:00"/>
    <x v="12"/>
    <x v="1"/>
  </r>
  <r>
    <n v="2024"/>
    <n v="3"/>
    <n v="107"/>
    <x v="28"/>
    <s v="Automoviles Turistas"/>
    <n v="70"/>
    <s v="ff5a1ae012afa5d4c889c50ad427aaf545d31a4fac04ffc1c4d03d403ba4250a"/>
    <s v="866d562d83a77144c090ae01fef5e5dc5d322dfdcb968ee04e0fa262fe1b2619"/>
    <x v="11"/>
    <n v="20.27225"/>
    <n v="56.385359999999999"/>
    <n v="202.89802000000003"/>
    <n v="322.58490999999998"/>
    <n v="3009.3741199999999"/>
    <n v="18.814880000000002"/>
    <n v="3049.2820099999999"/>
    <n v="0.47303000000001028"/>
    <n v="0"/>
    <n v="0"/>
    <n v="134.065"/>
    <n v="128.38900000000001"/>
    <n v="0"/>
    <n v="0"/>
    <n v="3009.3741199999999"/>
    <n v="18.814880000000002"/>
    <n v="34.368040000000001"/>
    <n v="40.49212"/>
    <n v="0"/>
    <n v="0"/>
    <n v="0"/>
    <n v="0"/>
    <n v="0"/>
    <n v="0"/>
    <s v="Automoviles Turistas"/>
    <s v="Automóviles"/>
    <s v="Automóviles"/>
    <x v="12"/>
    <x v="0"/>
    <n v="551156.13301999995"/>
    <n v="285123.98235000001"/>
    <n v="243469518.54793006"/>
    <n v="216001262.48099998"/>
    <n v="235094567.47436008"/>
    <n v="206446896.99449995"/>
    <n v="432592.65458000003"/>
    <n v="529990.02419000003"/>
    <n v="231768.47177000006"/>
    <n v="296061.02039000008"/>
    <n v="439102.67599999998"/>
    <n v="186153.75736000002"/>
    <n v="4.6862215031556942E-3"/>
    <n v="1.0638947419090664E-2"/>
    <n v="-36.113109999999999"/>
    <n v="-64.046961835483529"/>
    <n v="4.6167448089066074E-3"/>
    <n v="3.0289670646269674E-2"/>
    <n v="3.6781319821155606E-3"/>
    <n v="1.9775733887858277E-2"/>
    <n v="8.3264016460480037E-6"/>
    <n v="8.623019331236114E-6"/>
    <n v="2.6104180759110052E-5"/>
    <n v="2.7312282635811275E-5"/>
    <m/>
    <m/>
    <m/>
    <n v="0"/>
    <m/>
    <n v="0"/>
    <m/>
    <n v="0"/>
    <m/>
    <n v="15894.649553970046"/>
    <n v="14844.79581694188"/>
    <n v="33.368377890998666"/>
    <n v="1.2984398166918971"/>
    <n v="15894.649553970046"/>
    <n v="-15.124127854999935"/>
    <n v="8756.3158096883035"/>
    <n v="46.465534528693489"/>
    <s v="Medianas"/>
    <n v="2023"/>
    <n v="1"/>
    <d v="2024-05-06T00:00:00"/>
    <x v="12"/>
    <x v="11"/>
  </r>
  <r>
    <n v="2024"/>
    <n v="3"/>
    <n v="61"/>
    <x v="2"/>
    <s v="Automoviles Turista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11.506320000000001"/>
    <n v="-31.912189999999999"/>
    <n v="0"/>
    <n v="0"/>
    <n v="0"/>
    <n v="0"/>
    <n v="0"/>
    <n v="0"/>
    <n v="0"/>
    <n v="0"/>
    <s v="Automoviles Turistas"/>
    <s v="Automóviles"/>
    <s v="Automóviles"/>
    <x v="12"/>
    <x v="0"/>
    <n v="0"/>
    <n v="0"/>
    <n v="243469518.54793006"/>
    <n v="216001262.48099998"/>
    <n v="235094567.47436008"/>
    <n v="206446896.99449995"/>
    <n v="432592.65458000003"/>
    <n v="529990.02419000003"/>
    <n v="231768.47177000006"/>
    <n v="296061.02039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3.943809559920517"/>
    <m/>
    <m/>
    <m/>
    <m/>
    <n v="2023"/>
    <n v="1"/>
    <d v="2024-05-06T00:00:00"/>
    <x v="12"/>
    <x v="2"/>
  </r>
  <r>
    <n v="2024"/>
    <n v="3"/>
    <n v="1"/>
    <x v="14"/>
    <s v="Automoviles Turistas"/>
    <n v="30"/>
    <s v="624b60c58c9d8bfb6ff1886c2fd605d2adeb6ea4da576068201b6c6958ce93f4"/>
    <s v="866d562d83a77144c090ae01fef5e5dc5d322dfdcb968ee04e0fa262fe1b2619"/>
    <x v="19"/>
    <n v="0"/>
    <n v="0"/>
    <n v="0"/>
    <n v="0"/>
    <n v="-5.7290000000000001E-2"/>
    <n v="0"/>
    <n v="-11.998429999999999"/>
    <n v="0"/>
    <n v="0"/>
    <n v="0"/>
    <n v="0"/>
    <n v="0"/>
    <n v="0"/>
    <n v="0"/>
    <n v="-5.7290000000000001E-2"/>
    <n v="0"/>
    <n v="0"/>
    <n v="0"/>
    <n v="0"/>
    <n v="0"/>
    <n v="0"/>
    <n v="0"/>
    <n v="0"/>
    <n v="0"/>
    <s v="Automoviles Turistas"/>
    <s v="Automóviles"/>
    <s v="Automóviles"/>
    <x v="12"/>
    <x v="0"/>
    <n v="18341736.750830002"/>
    <n v="11640133.15574"/>
    <n v="243469518.54793006"/>
    <n v="216001262.48099998"/>
    <n v="235094567.47436008"/>
    <n v="206446896.99449995"/>
    <n v="432592.65458000003"/>
    <n v="529990.02419000003"/>
    <n v="231768.47177000006"/>
    <n v="296061.02039000008"/>
    <n v="2228647.8628499997"/>
    <n v="1681507.8777399999"/>
    <m/>
    <m/>
    <m/>
    <m/>
    <m/>
    <m/>
    <m/>
    <m/>
    <m/>
    <m/>
    <m/>
    <m/>
    <m/>
    <m/>
    <m/>
    <n v="0"/>
    <m/>
    <n v="0"/>
    <m/>
    <n v="0"/>
    <m/>
    <m/>
    <m/>
    <m/>
    <n v="-2.4718633885998453E-5"/>
    <m/>
    <m/>
    <m/>
    <m/>
    <s v="Resto"/>
    <n v="2023"/>
    <n v="1"/>
    <d v="2024-05-06T00:00:00"/>
    <x v="12"/>
    <x v="19"/>
  </r>
  <r>
    <n v="2024"/>
    <n v="3"/>
    <n v="15.1"/>
    <x v="13"/>
    <s v="Automoviles Turistas"/>
    <n v="15.1"/>
    <m/>
    <m/>
    <x v="7"/>
    <n v="53263.894180000003"/>
    <n v="59038.709940000001"/>
    <n v="229116.59240000002"/>
    <n v="273207.42576999997"/>
    <n v="21511.968280000001"/>
    <n v="28882.432660000002"/>
    <n v="75825.940130000003"/>
    <n v="112403.51489000001"/>
    <n v="0"/>
    <n v="0"/>
    <n v="0"/>
    <n v="0"/>
    <n v="0"/>
    <n v="0"/>
    <n v="21511.48618"/>
    <n v="29232.116070000004"/>
    <n v="55423.450539999998"/>
    <n v="70024.589970000015"/>
    <n v="0"/>
    <n v="0"/>
    <n v="0"/>
    <n v="0"/>
    <n v="0"/>
    <n v="0"/>
    <s v="Automoviles Turistas"/>
    <s v="Automóviles"/>
    <s v="Automóviles"/>
    <x v="12"/>
    <x v="0"/>
    <n v="46530835.485330001"/>
    <n v="40800585.962549999"/>
    <n v="243469518.54793006"/>
    <n v="216001262.48099998"/>
    <n v="235094567.47436008"/>
    <n v="206446896.99449995"/>
    <n v="432592.65458000003"/>
    <n v="529990.02419000003"/>
    <n v="231768.47177000006"/>
    <n v="296061.02039000008"/>
    <n v="10637805.329910001"/>
    <n v="8418241.6824500002"/>
    <n v="12.312713499889034"/>
    <n v="11.139588906457375"/>
    <n v="-5774.8157599999977"/>
    <n v="-9.7814057350996357"/>
    <n v="0.5007037873708734"/>
    <n v="0.70131878089318167"/>
    <n v="0.1144701005783418"/>
    <n v="0.14470064227555554"/>
    <n v="2.1877027768268383E-2"/>
    <n v="2.2656369627005131E-2"/>
    <n v="2.7332576329359742E-2"/>
    <n v="2.8597528371459555E-2"/>
    <m/>
    <m/>
    <m/>
    <n v="0"/>
    <m/>
    <n v="0"/>
    <m/>
    <n v="0"/>
    <m/>
    <n v="-25.51884900681355"/>
    <n v="40.3875244406698"/>
    <n v="48.92117847654989"/>
    <n v="9.2816629094175589"/>
    <n v="-26.411464265918958"/>
    <n v="-20.851445808187453"/>
    <n v="38.81296810359148"/>
    <n v="41.745501233957455"/>
    <s v="Resto"/>
    <n v="2023"/>
    <n v="1"/>
    <d v="2024-05-06T00:00:00"/>
    <x v="12"/>
    <x v="7"/>
  </r>
  <r>
    <n v="2024"/>
    <n v="3"/>
    <n v="89"/>
    <x v="29"/>
    <s v="Automoviles Turistas"/>
    <n v="61"/>
    <s v="d029fa3a95e174a19934857f535eb9427d967218a36ea014b70ad704bc6c8d1c"/>
    <s v="866d562d83a77144c090ae01fef5e5dc5d322dfdcb968ee04e0fa262fe1b2619"/>
    <x v="9"/>
    <n v="27043.686030000001"/>
    <n v="35055.947380000005"/>
    <n v="134421.80398000003"/>
    <n v="142788.11088999998"/>
    <n v="12579.359050000001"/>
    <n v="30813.766499999998"/>
    <n v="49901.32705"/>
    <n v="65323.045650000007"/>
    <n v="0"/>
    <n v="0"/>
    <n v="134.065"/>
    <n v="128.38900000000001"/>
    <n v="0"/>
    <n v="0"/>
    <n v="12577.589460000001"/>
    <n v="30802.739320000001"/>
    <n v="28690.408319999999"/>
    <n v="36099.916060000003"/>
    <n v="0"/>
    <n v="0"/>
    <n v="0"/>
    <n v="0"/>
    <n v="0"/>
    <n v="0"/>
    <s v="Automoviles Turistas"/>
    <s v="Automóviles"/>
    <s v="Automóviles"/>
    <x v="12"/>
    <x v="0"/>
    <n v="912531.90619000001"/>
    <n v="822201.80111999996"/>
    <n v="243469518.54793006"/>
    <n v="216001262.48099998"/>
    <n v="235094567.47436008"/>
    <n v="206446896.99449995"/>
    <n v="432592.65458000003"/>
    <n v="529990.02419000003"/>
    <n v="231768.47177000006"/>
    <n v="296061.02039000008"/>
    <n v="912531.90619000001"/>
    <n v="822201.80111999996"/>
    <n v="6.2515361145594239"/>
    <n v="6.6144541934684682"/>
    <n v="-8012.2613500000043"/>
    <n v="-22.855640622541362"/>
    <n v="2.963587995833779"/>
    <n v="4.2636670623011206"/>
    <n v="2.963587995833779"/>
    <n v="4.2636670623011206"/>
    <n v="1.1107627020947227E-2"/>
    <n v="1.1503322395124865E-2"/>
    <n v="1.6229510409960506E-2"/>
    <n v="1.6980612394931732E-2"/>
    <m/>
    <m/>
    <m/>
    <n v="0"/>
    <m/>
    <n v="0"/>
    <m/>
    <n v="0"/>
    <m/>
    <n v="-59.176171955479703"/>
    <n v="46.51495745086492"/>
    <n v="87.898826883736589"/>
    <n v="5.4275540387060808"/>
    <n v="-59.167302202134145"/>
    <n v="-20.524999913254661"/>
    <n v="43.839004728392801"/>
    <n v="85.326346102312783"/>
    <s v="Grandes"/>
    <n v="2023"/>
    <n v="1"/>
    <d v="2024-05-06T00:00:00"/>
    <x v="12"/>
    <x v="9"/>
  </r>
  <r>
    <n v="2024"/>
    <n v="3"/>
    <n v="80"/>
    <x v="30"/>
    <s v="Automoviles Turistas"/>
    <n v="52"/>
    <s v="41cfc0d1f2d127b04555b7246d84019b4d27710a3f3aff6e7764375b1e06e05d"/>
    <s v="866d562d83a77144c090ae01fef5e5dc5d322dfdcb968ee04e0fa262fe1b2619"/>
    <x v="19"/>
    <n v="0"/>
    <n v="0"/>
    <n v="0"/>
    <n v="-74.703499999999991"/>
    <n v="0"/>
    <n v="0"/>
    <n v="0"/>
    <n v="-0.62606000000000006"/>
    <n v="0"/>
    <n v="0"/>
    <n v="134.065"/>
    <n v="128.38900000000001"/>
    <n v="0"/>
    <n v="0"/>
    <n v="0"/>
    <n v="0"/>
    <n v="0"/>
    <n v="1.9293499999999999"/>
    <n v="0"/>
    <n v="0"/>
    <n v="0"/>
    <n v="0"/>
    <n v="0"/>
    <n v="0"/>
    <s v="Automoviles Turistas"/>
    <s v="Automóviles"/>
    <s v="Automóviles"/>
    <x v="12"/>
    <x v="0"/>
    <n v="280605.04624"/>
    <n v="328979.06079000002"/>
    <n v="243469518.54793006"/>
    <n v="216001262.48099998"/>
    <n v="235094567.47436008"/>
    <n v="206446896.99449995"/>
    <n v="432592.65458000003"/>
    <n v="529990.02419000003"/>
    <n v="231768.47177000006"/>
    <n v="296061.02039000008"/>
    <n v="11503.237580000001"/>
    <n v="10351.624109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12"/>
    <x v="19"/>
  </r>
  <r>
    <n v="2024"/>
    <n v="3"/>
    <n v="12"/>
    <x v="31"/>
    <s v="Automoviles Turistas"/>
    <n v="12"/>
    <s v="6b51d431df5d7f141cbececcf79edf3dd861c3b4069f0b11661a3eefacbba918"/>
    <s v="866d562d83a77144c090ae01fef5e5dc5d322dfdcb968ee04e0fa262fe1b2619"/>
    <x v="20"/>
    <n v="-8096.34602"/>
    <n v="10395.041939999999"/>
    <n v="79385.514280000003"/>
    <n v="88787.995379999993"/>
    <n v="5521.5512900000003"/>
    <n v="22300.542649999999"/>
    <n v="24525.930670000005"/>
    <n v="42992.084010000006"/>
    <n v="0"/>
    <n v="0"/>
    <n v="134.065"/>
    <n v="128.38900000000001"/>
    <n v="0"/>
    <n v="0"/>
    <n v="5458.9789800000008"/>
    <n v="21955.076850000001"/>
    <n v="10827.62686"/>
    <n v="20159.007890000001"/>
    <n v="0"/>
    <n v="0"/>
    <n v="0"/>
    <n v="0"/>
    <n v="0"/>
    <n v="0"/>
    <s v="Automoviles Turistas"/>
    <s v="Automóviles"/>
    <s v="Automóviles"/>
    <x v="12"/>
    <x v="0"/>
    <n v="1911910.06005"/>
    <n v="3306000.0739899999"/>
    <n v="243469518.54793006"/>
    <n v="216001262.48099998"/>
    <n v="235094567.47436008"/>
    <n v="206446896.99449995"/>
    <n v="432592.65458000003"/>
    <n v="529990.02419000003"/>
    <n v="231768.47177000006"/>
    <n v="296061.02039000008"/>
    <n v="86947.50361"/>
    <n v="111478.44326"/>
    <n v="-1.8715865686301731"/>
    <n v="1.9613655853026781"/>
    <n v="-18491.38796"/>
    <n v="-177.88661235550532"/>
    <n v="-9.311763631898943"/>
    <n v="9.3247103529744777"/>
    <n v="-0.42346897948684181"/>
    <n v="0.31442957372515301"/>
    <n v="-3.3254043743492809E-3"/>
    <n v="-3.4438677622284936E-3"/>
    <n v="4.8124912885240071E-3"/>
    <n v="5.0352134574717959E-3"/>
    <m/>
    <m/>
    <m/>
    <n v="0"/>
    <m/>
    <n v="0"/>
    <m/>
    <n v="0"/>
    <m/>
    <n v="-75.240282818857779"/>
    <n v="-68.198064612856072"/>
    <n v="214.53056927252763"/>
    <n v="2.3823565163252312"/>
    <n v="-75.135687215779427"/>
    <n v="-46.28889021184861"/>
    <n v="50.417132494349737"/>
    <n v="108.90951067532917"/>
    <s v="Resto"/>
    <n v="2023"/>
    <n v="1"/>
    <d v="2024-05-06T00:00:00"/>
    <x v="12"/>
    <x v="20"/>
  </r>
  <r>
    <n v="2024"/>
    <n v="3"/>
    <n v="8"/>
    <x v="20"/>
    <s v="Automoviles Turistas"/>
    <n v="8"/>
    <s v="2c624232cdd221771294dfbb310aca000a0df6ac8b66b696d90ef06fdefb64a3"/>
    <s v="866d562d83a77144c090ae01fef5e5dc5d322dfdcb968ee04e0fa262fe1b2619"/>
    <x v="18"/>
    <n v="4519.66759"/>
    <n v="5945.1716699999997"/>
    <n v="24473.640770000002"/>
    <n v="28094.027869999998"/>
    <n v="175.52111000000005"/>
    <n v="2799.1076600000006"/>
    <n v="7205.5693700000002"/>
    <n v="6161.5252899999996"/>
    <n v="0"/>
    <n v="0"/>
    <n v="134.065"/>
    <n v="128.38900000000001"/>
    <n v="0"/>
    <n v="0"/>
    <n v="175.52110999999999"/>
    <n v="2799.1076600000001"/>
    <n v="5380.7795800000004"/>
    <n v="6389.7422300000007"/>
    <n v="0"/>
    <n v="0"/>
    <n v="0"/>
    <n v="0"/>
    <n v="0"/>
    <n v="0"/>
    <s v="Automoviles Turistas"/>
    <s v="Automóviles"/>
    <s v="Automóviles"/>
    <x v="12"/>
    <x v="0"/>
    <n v="689489.74687000003"/>
    <n v="663569.20615999994"/>
    <n v="243469518.54793006"/>
    <n v="216001262.48099998"/>
    <n v="235094567.47436008"/>
    <n v="206446896.99449995"/>
    <n v="432592.65458000003"/>
    <n v="529990.02419000003"/>
    <n v="231768.47177000006"/>
    <n v="296061.02039000008"/>
    <n v="399994.27876000002"/>
    <n v="293736.31792"/>
    <n v="1.0447860226355672"/>
    <n v="1.12175161770001"/>
    <n v="-1425.5040799999997"/>
    <n v="-23.977509130531129"/>
    <n v="1.1299330590455368"/>
    <n v="2.0239824997122713"/>
    <n v="0.65550903556106999"/>
    <n v="0.89593845145467743"/>
    <n v="1.8563587002412567E-3"/>
    <n v="1.9224891661917816E-3"/>
    <n v="2.7523782045130187E-3"/>
    <n v="2.8797583090621058E-3"/>
    <m/>
    <m/>
    <m/>
    <n v="0"/>
    <m/>
    <n v="0"/>
    <m/>
    <n v="0"/>
    <m/>
    <n v="-93.729390530123453"/>
    <n v="3.8834959984302753"/>
    <n v="47.082032536160568"/>
    <n v="7.5731228091360861E-2"/>
    <n v="-93.729390530123453"/>
    <n v="-15.79034980883729"/>
    <n v="3.2620014886393092"/>
    <n v="43.806268848500949"/>
    <s v="Medianas"/>
    <n v="2023"/>
    <n v="1"/>
    <d v="2024-05-06T00:00:00"/>
    <x v="12"/>
    <x v="18"/>
  </r>
  <r>
    <n v="2024"/>
    <n v="3"/>
    <n v="41"/>
    <x v="7"/>
    <s v="Automoviles Turistas"/>
    <n v="29"/>
    <s v="35135aaa6cc23891b40cb3f378c53a17a1127210ce60e125ccf03efcfdaec458"/>
    <s v="866d562d83a77144c090ae01fef5e5dc5d322dfdcb968ee04e0fa262fe1b2619"/>
    <x v="15"/>
    <n v="19790.343829999998"/>
    <n v="24906.776969999999"/>
    <n v="77430.384510000004"/>
    <n v="105077.40867"/>
    <n v="7513.8319599999995"/>
    <n v="15371.450080000002"/>
    <n v="32244.332619999997"/>
    <n v="40678.96011"/>
    <n v="0"/>
    <n v="0"/>
    <n v="134.065"/>
    <n v="128.38900000000001"/>
    <n v="0"/>
    <n v="0"/>
    <n v="7513.8319599999995"/>
    <n v="15371.450080000001"/>
    <n v="20107.463940000001"/>
    <n v="32569.83728"/>
    <n v="0"/>
    <n v="0"/>
    <n v="0"/>
    <n v="0"/>
    <n v="0"/>
    <n v="0"/>
    <s v="Automoviles Turistas"/>
    <s v="Automóviles"/>
    <s v="Automóviles"/>
    <x v="12"/>
    <x v="0"/>
    <n v="6566357.3494999995"/>
    <n v="6434437.0004799999"/>
    <n v="243469518.54793006"/>
    <n v="216001262.48099998"/>
    <n v="235094567.47436008"/>
    <n v="206446896.99449995"/>
    <n v="432592.65458000003"/>
    <n v="529990.02419000003"/>
    <n v="231768.47177000006"/>
    <n v="296061.02039000008"/>
    <n v="910436.06596000004"/>
    <n v="811608.84661000001"/>
    <n v="4.5748219763958424"/>
    <n v="4.6994803360810025"/>
    <n v="-5116.433140000001"/>
    <n v="-20.542333302147853"/>
    <n v="2.1737214253625012"/>
    <n v="3.0688153627246475"/>
    <n v="0.30138999108092934"/>
    <n v="0.38708556736419969"/>
    <n v="8.1284687906851959E-3"/>
    <n v="8.4180353644957694E-3"/>
    <n v="1.1530847868165059E-2"/>
    <n v="1.2064495680292813E-2"/>
    <m/>
    <m/>
    <m/>
    <n v="0"/>
    <m/>
    <n v="0"/>
    <m/>
    <n v="0"/>
    <m/>
    <n v="-51.118261966863201"/>
    <n v="37.967162291591173"/>
    <n v="61.715934175324186"/>
    <n v="3.2419560359601007"/>
    <n v="-51.118261966863187"/>
    <n v="-38.263541917210333"/>
    <n v="37.368372174735818"/>
    <n v="47.195354240959233"/>
    <s v="Medianas"/>
    <n v="2023"/>
    <n v="1"/>
    <d v="2024-05-06T00:00:00"/>
    <x v="12"/>
    <x v="15"/>
  </r>
  <r>
    <n v="2024"/>
    <n v="3"/>
    <n v="43"/>
    <x v="9"/>
    <s v="Automoviles Turistas"/>
    <n v="31"/>
    <s v="eb1e33e8a81b697b75855af6bfcdbcbf7cbbde9f94962ceaec1ed8af21f5a50f"/>
    <s v="866d562d83a77144c090ae01fef5e5dc5d322dfdcb968ee04e0fa262fe1b2619"/>
    <x v="6"/>
    <n v="30929.747159999999"/>
    <n v="33284.061269999998"/>
    <n v="164861.16493"/>
    <n v="203744.76760000002"/>
    <n v="18842.92354"/>
    <n v="19809.244839999999"/>
    <n v="58039.554130000004"/>
    <n v="63731.755879999997"/>
    <n v="0"/>
    <n v="0"/>
    <n v="134.065"/>
    <n v="128.38900000000001"/>
    <n v="0"/>
    <n v="0"/>
    <n v="18842.92354"/>
    <n v="19809.244839999999"/>
    <n v="34978.094239999999"/>
    <n v="40989.089209999998"/>
    <n v="0"/>
    <n v="0"/>
    <n v="0"/>
    <n v="0"/>
    <n v="0"/>
    <n v="0"/>
    <s v="Automoviles Turistas"/>
    <s v="Automóviles"/>
    <s v="Automóviles"/>
    <x v="12"/>
    <x v="0"/>
    <n v="29454782.112069998"/>
    <n v="26676629.107240003"/>
    <n v="243469518.54793006"/>
    <n v="216001262.48099998"/>
    <n v="235094567.47436008"/>
    <n v="206446896.99449995"/>
    <n v="432592.65458000003"/>
    <n v="529990.02419000003"/>
    <n v="231768.47177000006"/>
    <n v="296061.02039000008"/>
    <n v="7358056.5876199994"/>
    <n v="5685272.6651800005"/>
    <n v="7.1498549114361154"/>
    <n v="6.2801297667572227"/>
    <n v="-2354.3141099999993"/>
    <n v="-7.0733979573641133"/>
    <n v="0.42035212411983336"/>
    <n v="0.58544353508058522"/>
    <n v="0.10500755715088311"/>
    <n v="0.12476861726494053"/>
    <n v="1.2703745152357166E-2"/>
    <n v="1.3156300246441578E-2"/>
    <n v="1.5409197561022474E-2"/>
    <n v="1.6122335455052508E-2"/>
    <m/>
    <m/>
    <m/>
    <n v="0"/>
    <m/>
    <n v="0"/>
    <m/>
    <n v="0"/>
    <m/>
    <n v="-4.8781329515840355"/>
    <n v="60.921686305824949"/>
    <n v="59.515708372567843"/>
    <n v="8.1300633326430791"/>
    <n v="-4.8781329515840355"/>
    <n v="-14.664865909080781"/>
    <n v="53.870640895157017"/>
    <n v="48.328092235743533"/>
    <s v="Grandes"/>
    <n v="2023"/>
    <n v="1"/>
    <d v="2024-05-06T00:00:00"/>
    <x v="12"/>
    <x v="6"/>
  </r>
  <r>
    <n v="2024"/>
    <n v="3"/>
    <n v="150.1"/>
    <x v="32"/>
    <s v="Automoviles Turistas"/>
    <n v="150.1"/>
    <m/>
    <m/>
    <x v="21"/>
    <n v="-8096.34602"/>
    <n v="10395.041939999999"/>
    <n v="79385.514280000003"/>
    <n v="87206.547439999995"/>
    <n v="5521.4940000000006"/>
    <n v="22300.542649999999"/>
    <n v="24513.932240000006"/>
    <n v="42991.457950000004"/>
    <n v="0"/>
    <n v="0"/>
    <n v="0"/>
    <n v="0"/>
    <n v="0"/>
    <n v="0"/>
    <n v="5458.921690000001"/>
    <n v="21955.076850000001"/>
    <n v="10827.62686"/>
    <n v="20160.937239999999"/>
    <n v="0"/>
    <n v="0"/>
    <n v="0"/>
    <n v="0"/>
    <n v="0"/>
    <n v="0"/>
    <s v="Automoviles Turistas"/>
    <s v="Automóviles"/>
    <s v="Automóviles"/>
    <x v="12"/>
    <x v="0"/>
    <n v="20534251.85712"/>
    <n v="15275112.290520001"/>
    <n v="243469518.54793006"/>
    <n v="216001262.48099998"/>
    <n v="235094567.47436008"/>
    <n v="206446896.99449995"/>
    <n v="432592.65458000003"/>
    <n v="529990.02419000003"/>
    <n v="231768.47177000006"/>
    <n v="296061.02039000008"/>
    <n v="2327098.6040399997"/>
    <n v="1803337.94511"/>
    <n v="-1.8715865686301731"/>
    <n v="1.9613655853026781"/>
    <n v="-18491.38796"/>
    <n v="-177.88661235550532"/>
    <n v="-0.34791589861917321"/>
    <n v="0.57643338389166554"/>
    <n v="-3.942849282425983E-2"/>
    <n v="6.8052147455906709E-2"/>
    <n v="-3.3254043743492809E-3"/>
    <n v="-3.4438677622284936E-3"/>
    <n v="4.8124912885240071E-3"/>
    <n v="5.0352134574717959E-3"/>
    <m/>
    <m/>
    <m/>
    <n v="0"/>
    <m/>
    <n v="0"/>
    <m/>
    <n v="0"/>
    <m/>
    <n v="-75.240539718435954"/>
    <n v="-68.197357009699559"/>
    <n v="214.53056927252763"/>
    <n v="2.3823317976913452"/>
    <n v="-75.135948157703666"/>
    <n v="-46.294030227336791"/>
    <n v="50.416603384871358"/>
    <n v="108.89908831440816"/>
    <s v="Resto"/>
    <n v="2023"/>
    <n v="1"/>
    <d v="2024-05-06T00:00:00"/>
    <x v="12"/>
    <x v="21"/>
  </r>
  <r>
    <n v="2024"/>
    <n v="3"/>
    <n v="9"/>
    <x v="8"/>
    <s v="Automoviles Turistas"/>
    <n v="9"/>
    <s v="19581e27de7ced00ff1ce50b2047e7a567c76b1cbaebabe5ef03f7c3017bb5b7"/>
    <s v="866d562d83a77144c090ae01fef5e5dc5d322dfdcb968ee04e0fa262fe1b2619"/>
    <x v="16"/>
    <n v="4523.1981100000003"/>
    <n v="3230.6222699999998"/>
    <n v="12699.288390000002"/>
    <n v="18000.0586"/>
    <n v="1593.63743"/>
    <n v="502.66585999999995"/>
    <n v="9175.2269300000007"/>
    <n v="10320.538970000001"/>
    <n v="0"/>
    <n v="0"/>
    <n v="134.065"/>
    <n v="128.38900000000001"/>
    <n v="0"/>
    <n v="0"/>
    <n v="1593.63743"/>
    <n v="502.66586000000001"/>
    <n v="3701.53514"/>
    <n v="3589.5772900000002"/>
    <n v="0"/>
    <n v="0"/>
    <n v="0"/>
    <n v="0"/>
    <n v="0"/>
    <n v="0"/>
    <s v="Automoviles Turistas"/>
    <s v="Automóviles"/>
    <s v="Automóviles"/>
    <x v="12"/>
    <x v="0"/>
    <n v="808178.50085000007"/>
    <n v="660743.68034000008"/>
    <n v="243469518.54793006"/>
    <n v="216001262.48099998"/>
    <n v="235094567.47436008"/>
    <n v="206446896.99449995"/>
    <n v="432592.65458000003"/>
    <n v="529990.02419000003"/>
    <n v="231768.47177000006"/>
    <n v="296061.02039000008"/>
    <n v="451513.93919999996"/>
    <n v="383430.43622999999"/>
    <n v="1.0456021529980737"/>
    <n v="0.60956284506250069"/>
    <n v="1292.5758400000004"/>
    <n v="40.010119784136847"/>
    <n v="1.001784821530489"/>
    <n v="0.84255759708708089"/>
    <n v="0.55967810393901052"/>
    <n v="0.48893729385918799"/>
    <n v="1.8578087873080307E-3"/>
    <n v="1.9239909108037172E-3"/>
    <n v="1.4956497165307882E-3"/>
    <n v="1.5648684078240556E-3"/>
    <m/>
    <m/>
    <m/>
    <n v="0"/>
    <m/>
    <n v="0"/>
    <m/>
    <n v="0"/>
    <m/>
    <n v="217.03713277842266"/>
    <n v="35.232536608926026"/>
    <n v="15.559412954829908"/>
    <n v="0.68759888600442476"/>
    <n v="217.03713277842263"/>
    <n v="3.1189703119611556"/>
    <n v="43.053418912024696"/>
    <n v="14.003483401801887"/>
    <s v="Medianas"/>
    <n v="2023"/>
    <n v="1"/>
    <d v="2024-05-06T00:00:00"/>
    <x v="12"/>
    <x v="16"/>
  </r>
  <r>
    <n v="2024"/>
    <n v="3"/>
    <n v="39"/>
    <x v="17"/>
    <s v="Automoviles Turistas"/>
    <n v="27"/>
    <s v="670671cd97404156226e507973f2ab8330d3022ca96e0c93bdbdb320c41adcaf"/>
    <s v="866d562d83a77144c090ae01fef5e5dc5d322dfdcb968ee04e0fa262fe1b2619"/>
    <x v="0"/>
    <n v="157813.84583999999"/>
    <n v="225255.35060000001"/>
    <n v="489979.36838999996"/>
    <n v="522354.56008999993"/>
    <n v="95971.902860000017"/>
    <n v="103949.07361000001"/>
    <n v="295828.19931"/>
    <n v="301078.34596000001"/>
    <n v="0"/>
    <n v="0"/>
    <n v="134.065"/>
    <n v="128.38900000000001"/>
    <n v="0"/>
    <n v="0"/>
    <n v="28676.627280000001"/>
    <n v="31239.077679999999"/>
    <n v="27549.714239999998"/>
    <n v="36837.95536"/>
    <n v="0"/>
    <n v="0"/>
    <n v="0"/>
    <n v="0"/>
    <n v="0"/>
    <n v="0"/>
    <s v="Automoviles Turistas"/>
    <s v="Automóviles"/>
    <s v="Automóviles"/>
    <x v="12"/>
    <x v="0"/>
    <n v="7956382.9574300004"/>
    <n v="6735524.3046000004"/>
    <n v="243469518.54793006"/>
    <n v="216001262.48099998"/>
    <n v="235094567.47436008"/>
    <n v="206446896.99449995"/>
    <n v="432592.65458000003"/>
    <n v="529990.02419000003"/>
    <n v="231768.47177000006"/>
    <n v="296061.02039000008"/>
    <n v="5153144.6697399998"/>
    <n v="3727849.1094899997"/>
    <n v="36.48093516364024"/>
    <n v="42.501809528257567"/>
    <n v="-67441.504760000011"/>
    <n v="-29.940023435785157"/>
    <n v="3.0624765255806885"/>
    <n v="6.0425018283751504"/>
    <n v="1.9834873042734433"/>
    <n v="3.3442882901656632"/>
    <n v="6.4818728348917456E-2"/>
    <n v="6.7127814791897097E-2"/>
    <n v="0.10428427501427871"/>
    <n v="0.10911055282463322"/>
    <m/>
    <m/>
    <m/>
    <n v="0"/>
    <m/>
    <n v="0"/>
    <m/>
    <n v="0"/>
    <m/>
    <n v="-7.6741143263373672"/>
    <n v="60.813360417882087"/>
    <n v="46.147216185150192"/>
    <n v="41.408523828573024"/>
    <n v="-8.2027082433376091"/>
    <n v="-25.213780268829776"/>
    <n v="104.0904708854069"/>
    <n v="84.80133431596623"/>
    <s v="Grandes"/>
    <n v="2023"/>
    <n v="1"/>
    <d v="2024-05-06T00:00:00"/>
    <x v="12"/>
    <x v="0"/>
  </r>
  <r>
    <n v="2024"/>
    <n v="3"/>
    <n v="48"/>
    <x v="3"/>
    <s v="Automoviles Turistas"/>
    <n v="36"/>
    <s v="76a50887d8f1c2e9301755428990ad81479ee21c25b43215cf524541e0503269"/>
    <s v="866d562d83a77144c090ae01fef5e5dc5d322dfdcb968ee04e0fa262fe1b2619"/>
    <x v="13"/>
    <n v="13256.217490000001"/>
    <n v="12034.65977"/>
    <n v="48771.095880000001"/>
    <n v="45685.773780000003"/>
    <n v="2138.2435"/>
    <n v="1706.0586499999997"/>
    <n v="5767.798670000001"/>
    <n v="32359.483930000002"/>
    <n v="0"/>
    <n v="0"/>
    <n v="134.065"/>
    <n v="128.38900000000001"/>
    <n v="0"/>
    <n v="0"/>
    <n v="2138.2435"/>
    <n v="1706.0586499999999"/>
    <n v="12613.48583"/>
    <n v="11854.516109999999"/>
    <n v="0"/>
    <n v="0"/>
    <n v="0"/>
    <n v="0"/>
    <n v="0"/>
    <n v="0"/>
    <s v="Automoviles Turistas"/>
    <s v="Automóviles"/>
    <s v="Automóviles"/>
    <x v="12"/>
    <x v="0"/>
    <n v="16982442.389800001"/>
    <n v="15398992.57395"/>
    <n v="243469518.54793006"/>
    <n v="216001262.48099998"/>
    <n v="235094567.47436008"/>
    <n v="206446896.99449995"/>
    <n v="432592.65458000003"/>
    <n v="529990.02419000003"/>
    <n v="231768.47177000006"/>
    <n v="296061.02039000008"/>
    <n v="3514100.7115199999"/>
    <n v="3164765.7398200002"/>
    <n v="3.0643649053334787"/>
    <n v="2.2707332630256465"/>
    <n v="1221.5577200000007"/>
    <n v="10.150330323796108"/>
    <n v="0.37722929927828153"/>
    <n v="0.38027016087087967"/>
    <n v="7.8058368671175077E-2"/>
    <n v="7.8152253871195843E-2"/>
    <n v="5.4447133953609665E-3"/>
    <n v="5.6386745267713399E-3"/>
    <n v="5.5715691805544882E-3"/>
    <n v="5.8294214857201859E-3"/>
    <m/>
    <m/>
    <m/>
    <n v="0"/>
    <m/>
    <n v="0"/>
    <m/>
    <n v="0"/>
    <m/>
    <n v="25.332355953882391"/>
    <n v="16.130117822923555"/>
    <n v="14.17621006829676"/>
    <n v="0.92257738236369236"/>
    <n v="25.33235595388237"/>
    <n v="6.402367780830498"/>
    <n v="16.952042669397439"/>
    <n v="14.391634666225109"/>
    <s v="Medianas"/>
    <n v="2023"/>
    <n v="1"/>
    <d v="2024-05-06T00:00:00"/>
    <x v="12"/>
    <x v="13"/>
  </r>
  <r>
    <n v="2024"/>
    <n v="3"/>
    <n v="46"/>
    <x v="33"/>
    <s v="Automoviles Turistas"/>
    <n v="34"/>
    <s v="86e50149658661312a9e0b35558d84f6c6d3da797f552a9657fe0558ca40cdef"/>
    <s v="866d562d83a77144c090ae01fef5e5dc5d322dfdcb968ee04e0fa262fe1b2619"/>
    <x v="4"/>
    <n v="109641.84172"/>
    <n v="105455.99693000001"/>
    <n v="381012.62916000001"/>
    <n v="365654.77376999997"/>
    <n v="46777.375989999993"/>
    <n v="52929.380860000005"/>
    <n v="163919.73122999998"/>
    <n v="151116.41693000006"/>
    <n v="0"/>
    <n v="0"/>
    <n v="134.065"/>
    <n v="128.38900000000001"/>
    <n v="0"/>
    <n v="0"/>
    <n v="46777.37599"/>
    <n v="52929.380859999997"/>
    <n v="106616.04854999999"/>
    <n v="83390.194680000001"/>
    <n v="0"/>
    <n v="0"/>
    <n v="0"/>
    <n v="0"/>
    <n v="0"/>
    <n v="0"/>
    <s v="Automoviles Turistas"/>
    <s v="Automóviles"/>
    <s v="Automóviles"/>
    <x v="12"/>
    <x v="0"/>
    <n v="15865318.86668"/>
    <n v="11419161.885020001"/>
    <n v="243469518.54793006"/>
    <n v="216001262.48099998"/>
    <n v="235094567.47436008"/>
    <n v="206446896.99449995"/>
    <n v="432592.65458000003"/>
    <n v="529990.02419000003"/>
    <n v="231768.47177000006"/>
    <n v="296061.02039000008"/>
    <n v="15864673.41446"/>
    <n v="11418019.376259999"/>
    <n v="25.34528512197004"/>
    <n v="19.897732432072026"/>
    <n v="4185.8447899999883"/>
    <n v="3.9692809435754262"/>
    <n v="0.6911068312321258"/>
    <n v="0.92359273053311608"/>
    <n v="0.69107871478251481"/>
    <n v="0.92350032333231358"/>
    <n v="4.5033087662846638E-2"/>
    <n v="4.6637335306336999E-2"/>
    <n v="4.8821935445528326E-2"/>
    <n v="5.10814153495412E-2"/>
    <m/>
    <m/>
    <m/>
    <n v="0"/>
    <m/>
    <n v="0"/>
    <m/>
    <n v="0"/>
    <m/>
    <n v="-11.623043326866556"/>
    <n v="42.663799929098815"/>
    <n v="50.19096343580506"/>
    <n v="20.182803826924498"/>
    <n v="-11.623043326866522"/>
    <n v="27.852020203486095"/>
    <n v="43.874610460790713"/>
    <n v="63.471947826852102"/>
    <s v="Grandes"/>
    <n v="2023"/>
    <n v="1"/>
    <d v="2024-05-06T00:00:00"/>
    <x v="12"/>
    <x v="4"/>
  </r>
  <r>
    <n v="2024"/>
    <n v="3"/>
    <n v="27"/>
    <x v="21"/>
    <s v="Automoviles Turistas"/>
    <n v="21"/>
    <s v="6f4b6612125fb3a0daecd2799dfd6c9c299424fd920f9b308110a2c1fbd8f443"/>
    <s v="866d562d83a77144c090ae01fef5e5dc5d322dfdcb968ee04e0fa262fe1b2619"/>
    <x v="5"/>
    <n v="61995.985670000002"/>
    <n v="61504.916130000005"/>
    <n v="266297.79194999998"/>
    <n v="266508.22154000006"/>
    <n v="30563.448049999999"/>
    <n v="37376.579270000009"/>
    <n v="107298.79921000001"/>
    <n v="103358.36704000001"/>
    <n v="0"/>
    <n v="0"/>
    <n v="134.065"/>
    <n v="128.38900000000001"/>
    <n v="0"/>
    <n v="0"/>
    <n v="30563.448049999999"/>
    <n v="37376.579270000002"/>
    <n v="57149.095369999995"/>
    <n v="59929.308819999998"/>
    <n v="0"/>
    <n v="0"/>
    <n v="0"/>
    <n v="0"/>
    <n v="0"/>
    <n v="0"/>
    <s v="Automoviles Turistas"/>
    <s v="Automóviles"/>
    <s v="Automóviles"/>
    <x v="12"/>
    <x v="0"/>
    <n v="3037839.4733099998"/>
    <n v="2965779.2021399997"/>
    <n v="243469518.54793006"/>
    <n v="216001262.48099998"/>
    <n v="235094567.47436008"/>
    <n v="206446896.99449995"/>
    <n v="432592.65458000003"/>
    <n v="529990.02419000003"/>
    <n v="231768.47177000006"/>
    <n v="296061.02039000008"/>
    <n v="2513275.1873400002"/>
    <n v="2467255.8814099999"/>
    <n v="14.33126175713531"/>
    <n v="11.604919587684664"/>
    <n v="491.06953999999678"/>
    <n v="0.79842323329413212"/>
    <n v="2.4667408480491666"/>
    <n v="2.4928470773307412"/>
    <n v="2.0407920238935398"/>
    <n v="2.0738197936522136"/>
    <n v="2.5463551264958577E-2"/>
    <n v="2.6370658554992522E-2"/>
    <n v="2.8474331781005276E-2"/>
    <n v="2.9792124282516382E-2"/>
    <m/>
    <m/>
    <m/>
    <n v="0"/>
    <m/>
    <n v="0"/>
    <m/>
    <n v="0"/>
    <m/>
    <n v="-18.228343398638703"/>
    <n v="49.299075931604584"/>
    <n v="60.770067860915248"/>
    <n v="13.187060266044396"/>
    <n v="-18.228343398638692"/>
    <n v="-4.6391548722019778"/>
    <n v="53.480195709351605"/>
    <n v="62.367779648956081"/>
    <s v="Grandes"/>
    <n v="2023"/>
    <n v="1"/>
    <d v="2024-05-06T00:00:00"/>
    <x v="12"/>
    <x v="5"/>
  </r>
  <r>
    <n v="2024"/>
    <n v="3"/>
    <n v="22"/>
    <x v="15"/>
    <s v="Automoviles Turistas"/>
    <n v="16"/>
    <s v="b17ef6d19c7a5b1ee83b907c595526dcb1eb06db8227d650d5dda0a9f4ce8cd9"/>
    <s v="866d562d83a77144c090ae01fef5e5dc5d322dfdcb968ee04e0fa262fe1b2619"/>
    <x v="14"/>
    <n v="493.30975999999998"/>
    <n v="752.01293999999996"/>
    <n v="2069.5066900000002"/>
    <n v="4338.4737099999993"/>
    <n v="489.11921000000001"/>
    <n v="-526.91936999999996"/>
    <n v="2769.9294200000004"/>
    <n v="1724.2130500000003"/>
    <n v="0"/>
    <n v="0"/>
    <n v="134.065"/>
    <n v="128.38900000000001"/>
    <n v="0"/>
    <n v="0"/>
    <n v="489.11921000000001"/>
    <n v="-526.91936999999996"/>
    <n v="510.45332999999999"/>
    <n v="834.33163999999999"/>
    <n v="0"/>
    <n v="0"/>
    <n v="0"/>
    <n v="0"/>
    <n v="0"/>
    <n v="0"/>
    <s v="Automoviles Turistas"/>
    <s v="Automóviles"/>
    <s v="Automóviles"/>
    <x v="12"/>
    <x v="0"/>
    <n v="7962644.3306700001"/>
    <n v="6926531.7595299995"/>
    <n v="243469518.54793006"/>
    <n v="216001262.48099998"/>
    <n v="235094567.47436008"/>
    <n v="206446896.99449995"/>
    <n v="432592.65458000003"/>
    <n v="529990.02419000003"/>
    <n v="231768.47177000006"/>
    <n v="296061.02039000008"/>
    <n v="1646899.5781400001"/>
    <n v="1275074.5075099999"/>
    <n v="0.11403563023485676"/>
    <n v="0.14189190469185234"/>
    <n v="-258.70317999999997"/>
    <n v="-34.40142665630195"/>
    <n v="2.9953845792901439E-2"/>
    <n v="5.8977960548246798E-2"/>
    <n v="6.1953007005461896E-3"/>
    <n v="1.0856991148063802E-2"/>
    <n v="2.0261664086006957E-4"/>
    <n v="2.0983460626064932E-4"/>
    <n v="3.4815210400270181E-4"/>
    <n v="3.642645885929856E-4"/>
    <m/>
    <m/>
    <m/>
    <n v="0"/>
    <m/>
    <n v="0"/>
    <m/>
    <n v="0"/>
    <m/>
    <n v="-192.82619653933014"/>
    <n v="99.150523597992475"/>
    <n v="-70.067859470609633"/>
    <n v="0.21103785440039791"/>
    <n v="-192.82619653933014"/>
    <n v="-38.818893407901925"/>
    <n v="95.820554251257406"/>
    <n v="-63.154667129727926"/>
    <s v="Medianas"/>
    <n v="2023"/>
    <n v="1"/>
    <d v="2024-05-06T00:00:00"/>
    <x v="12"/>
    <x v="14"/>
  </r>
  <r>
    <n v="2024"/>
    <n v="3"/>
    <n v="23"/>
    <x v="16"/>
    <s v="Automoviles Turistas"/>
    <n v="17"/>
    <s v="4523540f1504cd17100c4835e85b7eefd49911580f8efff0599a8f283be6b9e3"/>
    <s v="866d562d83a77144c090ae01fef5e5dc5d322dfdcb968ee04e0fa262fe1b2619"/>
    <x v="17"/>
    <n v="236.30752999999999"/>
    <n v="622.42810999999995"/>
    <n v="1305.81149"/>
    <n v="2634.9937099999997"/>
    <n v="223.17003"/>
    <n v="1535.3224099999998"/>
    <n v="423.32523999999995"/>
    <n v="2466.4390699999999"/>
    <n v="0"/>
    <n v="0"/>
    <n v="134.065"/>
    <n v="128.38900000000001"/>
    <n v="0"/>
    <n v="0"/>
    <n v="223.17003"/>
    <n v="1535.32241"/>
    <n v="312.77846999999997"/>
    <n v="638.70641000000001"/>
    <n v="0"/>
    <n v="0"/>
    <n v="0"/>
    <n v="0"/>
    <n v="0"/>
    <n v="0"/>
    <s v="Automoviles Turistas"/>
    <s v="Automóviles"/>
    <s v="Automóviles"/>
    <x v="12"/>
    <x v="0"/>
    <n v="7252607.47162"/>
    <n v="5493499.0403699996"/>
    <n v="243469518.54793006"/>
    <n v="216001262.48099998"/>
    <n v="235094567.47436008"/>
    <n v="206446896.99449995"/>
    <n v="432592.65458000003"/>
    <n v="529990.02419000003"/>
    <n v="231768.47177000006"/>
    <n v="296061.02039000008"/>
    <n v="1448680.1658099999"/>
    <n v="1027555.6229"/>
    <n v="5.4625876675929386E-2"/>
    <n v="0.1174414765544457"/>
    <n v="-386.12057999999996"/>
    <n v="-62.034566530100953"/>
    <n v="1.631191863994862E-2"/>
    <n v="6.0573665904660588E-2"/>
    <n v="3.2582423759274048E-3"/>
    <n v="1.1330267019725884E-2"/>
    <n v="9.7058363366944367E-5"/>
    <n v="1.0051594664167311E-4"/>
    <n v="2.881594777969181E-4"/>
    <n v="3.0149550274741226E-4"/>
    <m/>
    <m/>
    <m/>
    <n v="0"/>
    <m/>
    <n v="0"/>
    <m/>
    <n v="0"/>
    <m/>
    <n v="-85.464288898121396"/>
    <n v="94.440507249176534"/>
    <n v="246.66662468055947"/>
    <n v="9.6290072715959019E-2"/>
    <n v="-85.46428889812141"/>
    <n v="-51.029382967989946"/>
    <n v="71.350828591239036"/>
    <n v="240.37999086309466"/>
    <s v="Medianas"/>
    <n v="2023"/>
    <n v="1"/>
    <d v="2024-05-06T00:00:00"/>
    <x v="12"/>
    <x v="17"/>
  </r>
  <r>
    <n v="2024"/>
    <n v="3"/>
    <n v="81"/>
    <x v="34"/>
    <s v="Automoviles Turistas"/>
    <n v="53"/>
    <s v="2858dcd1057d3eae7f7d5f782167e24b61153c01551450a628cee722509f6529"/>
    <s v="866d562d83a77144c090ae01fef5e5dc5d322dfdcb968ee04e0fa262fe1b2619"/>
    <x v="8"/>
    <n v="8998.1788400000005"/>
    <n v="9891.4930399999994"/>
    <n v="55738.198259999997"/>
    <n v="60732.976010000006"/>
    <n v="5525.8000399999992"/>
    <n v="6594.0632099999993"/>
    <n v="10274.532350000001"/>
    <n v="16059.03758"/>
    <n v="0"/>
    <n v="0"/>
    <n v="134.065"/>
    <n v="128.38900000000001"/>
    <n v="0"/>
    <n v="0"/>
    <n v="5525.8000400000001"/>
    <n v="6594.0632100000003"/>
    <n v="11314.444230000001"/>
    <n v="12455.10318"/>
    <n v="0"/>
    <n v="0"/>
    <n v="0"/>
    <n v="0"/>
    <n v="0"/>
    <n v="0"/>
    <s v="Automoviles Turistas"/>
    <s v="Automóviles"/>
    <s v="Automóviles"/>
    <x v="12"/>
    <x v="0"/>
    <n v="425847.00738999998"/>
    <n v="401246.10022000002"/>
    <n v="243469518.54793006"/>
    <n v="216001262.48099998"/>
    <n v="235094567.47436008"/>
    <n v="206446896.99449995"/>
    <n v="432592.65458000003"/>
    <n v="529990.02419000003"/>
    <n v="231768.47177000006"/>
    <n v="296061.02039000008"/>
    <n v="261133.34872000001"/>
    <n v="212754.00827000002"/>
    <n v="2.0800581666686515"/>
    <n v="1.8663545705633746"/>
    <n v="-893.31419999999889"/>
    <n v="-9.0311361124912555"/>
    <n v="3.4458175809816955"/>
    <n v="4.6492628366592221"/>
    <n v="2.1130074143644908"/>
    <n v="2.4651935643926688"/>
    <n v="3.6958132967386615E-3"/>
    <n v="3.8274720410038238E-3"/>
    <n v="4.5793681603458593E-3"/>
    <n v="4.7913013874282271E-3"/>
    <m/>
    <m/>
    <m/>
    <n v="0"/>
    <m/>
    <n v="0"/>
    <m/>
    <n v="0"/>
    <m/>
    <n v="-16.200378067046163"/>
    <n v="61.410204645365759"/>
    <n v="66.663982710541333"/>
    <n v="2.3841897035432993"/>
    <n v="-16.200378067046163"/>
    <n v="-9.1581654002805273"/>
    <n v="48.838457529787121"/>
    <n v="52.942662254203817"/>
    <s v="Medianas"/>
    <n v="2023"/>
    <n v="1"/>
    <d v="2024-05-06T00:00:00"/>
    <x v="12"/>
    <x v="8"/>
  </r>
  <r>
    <n v="2024"/>
    <n v="3"/>
    <n v="37"/>
    <x v="35"/>
    <s v="Automoviles Turistas"/>
    <n v="25"/>
    <s v="b7a56873cd771f2c446d369b649430b65a756ba278ff97ec81bb6f55b2e73569"/>
    <s v="866d562d83a77144c090ae01fef5e5dc5d322dfdcb968ee04e0fa262fe1b2619"/>
    <x v="10"/>
    <n v="1235.33178"/>
    <n v="1403.0376899999999"/>
    <n v="5663.0400300000001"/>
    <n v="7417.2075399999994"/>
    <n v="505.40076999999997"/>
    <n v="881.86928"/>
    <n v="3735.9941999999992"/>
    <n v="2552.5233399999997"/>
    <n v="0"/>
    <n v="0"/>
    <n v="134.065"/>
    <n v="128.38900000000001"/>
    <n v="0"/>
    <n v="0"/>
    <n v="504.91866999999996"/>
    <n v="881.05704000000003"/>
    <n v="1235.33178"/>
    <n v="1403.0376899999999"/>
    <n v="0"/>
    <n v="0"/>
    <n v="0"/>
    <n v="0"/>
    <n v="0"/>
    <n v="0"/>
    <s v="Automoviles Turistas"/>
    <s v="Automóviles"/>
    <s v="Automóviles"/>
    <x v="12"/>
    <x v="0"/>
    <n v="3691577.5016000001"/>
    <n v="3031903.05106"/>
    <n v="243469518.54793006"/>
    <n v="216001262.48099998"/>
    <n v="235094567.47436008"/>
    <n v="206446896.99449995"/>
    <n v="432592.65458000003"/>
    <n v="529990.02419000003"/>
    <n v="231768.47177000006"/>
    <n v="296061.02039000008"/>
    <n v="1108309.8441600001"/>
    <n v="833687.08947000001"/>
    <n v="0.28556466849844492"/>
    <n v="0.264729075258408"/>
    <n v="-167.7059099999999"/>
    <n v="-11.953058082138901"/>
    <n v="0.11146086868300545"/>
    <n v="0.16829308114774252"/>
    <n v="3.3463520120181237E-2"/>
    <n v="4.6275809825432127E-2"/>
    <n v="5.0738662784877912E-4"/>
    <n v="5.2546164433796543E-4"/>
    <n v="6.4955068960461033E-4"/>
    <n v="6.7961190525299051E-4"/>
    <m/>
    <m/>
    <m/>
    <n v="0"/>
    <m/>
    <n v="0"/>
    <m/>
    <n v="0"/>
    <m/>
    <n v="-42.689831536029921"/>
    <n v="40.912148313710503"/>
    <n v="62.854282980808598"/>
    <n v="0.21806277883281047"/>
    <n v="-42.691716077769506"/>
    <n v="-11.953058082138901"/>
    <n v="40.873122360698915"/>
    <n v="62.796391449755006"/>
    <s v="Medianas"/>
    <n v="2023"/>
    <n v="1"/>
    <d v="2024-05-06T00:00:00"/>
    <x v="12"/>
    <x v="10"/>
  </r>
  <r>
    <n v="2024"/>
    <n v="3"/>
    <n v="10"/>
    <x v="4"/>
    <s v="Automoviles Turistas"/>
    <n v="10"/>
    <s v="4a44dc15364204a80fe80e9039455cc1608281820fe2b24f1e5233ade6af1dd5"/>
    <s v="866d562d83a77144c090ae01fef5e5dc5d322dfdcb968ee04e0fa262fe1b2619"/>
    <x v="12"/>
    <n v="191.06700000000001"/>
    <n v="196.12212"/>
    <n v="762.72835999999995"/>
    <n v="903.9209699999999"/>
    <n v="337.87010999999995"/>
    <n v="0"/>
    <n v="1179.9493199999999"/>
    <n v="80.320519999999988"/>
    <n v="0"/>
    <n v="0"/>
    <n v="134.065"/>
    <n v="128.38900000000001"/>
    <n v="0"/>
    <n v="0"/>
    <n v="337.87011000000001"/>
    <n v="350.49565000000001"/>
    <n v="212.81020000000001"/>
    <n v="249.24601999999999"/>
    <n v="0"/>
    <n v="0"/>
    <n v="0"/>
    <n v="0"/>
    <n v="0"/>
    <n v="0"/>
    <s v="Automoviles Turistas"/>
    <s v="Automóviles"/>
    <s v="Automóviles"/>
    <x v="12"/>
    <x v="0"/>
    <n v="1600535.0540100001"/>
    <n v="1504539.56809"/>
    <n v="243469518.54793006"/>
    <n v="216001262.48099998"/>
    <n v="235094567.47436008"/>
    <n v="206446896.99449995"/>
    <n v="432592.65458000003"/>
    <n v="529990.02419000003"/>
    <n v="231768.47177000006"/>
    <n v="296061.02039000008"/>
    <n v="457634.72164"/>
    <n v="229475.35636000001"/>
    <n v="4.4167878945033198E-2"/>
    <n v="3.700487010104378E-2"/>
    <n v="-5.0551199999999881"/>
    <n v="-2.5775368938495968"/>
    <n v="4.1750984128844919E-2"/>
    <n v="8.5465438690647211E-2"/>
    <n v="1.1937695430118724E-2"/>
    <n v="1.3035358069643548E-2"/>
    <n v="7.847676421243098E-5"/>
    <n v="8.1272401167176346E-5"/>
    <n v="9.0796747087184925E-5"/>
    <n v="9.4998821902963725E-5"/>
    <m/>
    <m/>
    <m/>
    <n v="0"/>
    <m/>
    <n v="0"/>
    <m/>
    <n v="0"/>
    <m/>
    <m/>
    <n v="176.83331501515173"/>
    <m/>
    <n v="0.14577915081361537"/>
    <n v="-3.6021959188366481"/>
    <n v="-14.618415973101584"/>
    <n v="158.7659379108708"/>
    <n v="140.62236580548006"/>
    <s v="Medianas"/>
    <n v="2023"/>
    <n v="1"/>
    <d v="2024-05-06T00:00:00"/>
    <x v="12"/>
    <x v="12"/>
  </r>
  <r>
    <n v="2024"/>
    <n v="3"/>
    <n v="25"/>
    <x v="36"/>
    <s v="Automoviles Turistas"/>
    <n v="25"/>
    <s v="b7a56873cd771f2c446d369b649430b65a756ba278ff97ec81bb6f55b2e73569"/>
    <s v="866d562d83a77144c090ae01fef5e5dc5d322dfdcb968ee04e0fa262fe1b2619"/>
    <x v="19"/>
    <n v="0"/>
    <n v="0"/>
    <n v="0"/>
    <n v="-1506.744439999999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Automoviles Turistas"/>
    <s v="Automóviles"/>
    <s v="Automóviles"/>
    <x v="12"/>
    <x v="0"/>
    <n v="0"/>
    <n v="0"/>
    <n v="243469518.54793006"/>
    <n v="216001262.48099998"/>
    <n v="235094567.47436008"/>
    <n v="206446896.99449995"/>
    <n v="432592.65458000003"/>
    <n v="529990.02419000003"/>
    <n v="231768.47177000006"/>
    <n v="296061.02039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12"/>
    <x v="19"/>
  </r>
  <r>
    <n v="2024"/>
    <n v="3"/>
    <n v="102"/>
    <x v="37"/>
    <s v="Credito"/>
    <n v="224"/>
    <s v="84a5092e4a5b6fe968fd523fb2fc917dbffae44105f82b6b94c8ed5b9a800223"/>
    <s v="866d562d83a77144c090ae01fef5e5dc5d322dfdcb968ee04e0fa262fe1b2619"/>
    <x v="5"/>
    <n v="102437.40072000001"/>
    <n v="100488.68275000001"/>
    <n v="357230.06292"/>
    <n v="372468.69365999999"/>
    <n v="112278.08322"/>
    <n v="-2657.5302299999998"/>
    <n v="182941.79522999999"/>
    <n v="36264.039319999996"/>
    <n v="0"/>
    <n v="0"/>
    <n v="134.065"/>
    <n v="128.38900000000001"/>
    <n v="2601.14572"/>
    <n v="-4724.9663799999998"/>
    <n v="15505.120289999999"/>
    <n v="-1796.71018"/>
    <n v="17285.65827"/>
    <n v="14165.4684"/>
    <n v="0"/>
    <n v="0"/>
    <n v="0"/>
    <n v="0"/>
    <n v="0"/>
    <n v="0"/>
    <s v="Credito"/>
    <s v="Daños Sin Autos"/>
    <s v="Credito"/>
    <x v="13"/>
    <x v="0"/>
    <n v="102437.40072000001"/>
    <n v="100488.68275000001"/>
    <n v="243469518.54793006"/>
    <n v="216001262.48099998"/>
    <n v="235094567.47436008"/>
    <n v="206446896.99449995"/>
    <n v="457482.72785000002"/>
    <n v="472119.71030000004"/>
    <n v="146446.52529000002"/>
    <n v="77915.988169999997"/>
    <n v="102437.40072000001"/>
    <n v="100488.68275000001"/>
    <n v="22.391534037015557"/>
    <n v="21.284576889650779"/>
    <n v="1948.7179699999979"/>
    <n v="1.9392412326153297"/>
    <n v="100"/>
    <n v="100"/>
    <n v="100"/>
    <n v="100"/>
    <n v="4.2074014575189583E-2"/>
    <n v="4.35728489264951E-2"/>
    <n v="4.6522266395937963E-2"/>
    <n v="4.8675317581875391E-2"/>
    <m/>
    <m/>
    <m/>
    <n v="0"/>
    <m/>
    <n v="0"/>
    <m/>
    <n v="0"/>
    <m/>
    <n v="-4324.9033313912669"/>
    <n v="109.60653280035706"/>
    <n v="-2.6446064942571854"/>
    <n v="76.668314934520893"/>
    <n v="-962.97280789047443"/>
    <n v="22.026732769387291"/>
    <n v="89.699333677733279"/>
    <n v="-12.683732929014898"/>
    <s v="Grandes"/>
    <n v="2023"/>
    <n v="1"/>
    <d v="2024-05-06T00:00:00"/>
    <x v="13"/>
    <x v="5"/>
  </r>
  <r>
    <n v="2024"/>
    <n v="3"/>
    <n v="12"/>
    <x v="31"/>
    <s v="Credito"/>
    <n v="12"/>
    <s v="6b51d431df5d7f141cbececcf79edf3dd861c3b4069f0b11661a3eefacbba918"/>
    <s v="866d562d83a77144c090ae01fef5e5dc5d322dfdcb968ee04e0fa262fe1b2619"/>
    <x v="6"/>
    <n v="6361.9328700000005"/>
    <n v="6091.0492199999999"/>
    <n v="17331.533329999998"/>
    <n v="19604.547989999999"/>
    <n v="-11.923080000000001"/>
    <n v="10260.28102"/>
    <n v="-1752.2476499999982"/>
    <n v="8042.4697099999994"/>
    <n v="0"/>
    <n v="0"/>
    <n v="134.065"/>
    <n v="128.38900000000001"/>
    <n v="0"/>
    <n v="0"/>
    <n v="-11.923080000000001"/>
    <n v="3061.0925999999999"/>
    <n v="1203.60951"/>
    <n v="1011.86981"/>
    <n v="0"/>
    <n v="0"/>
    <n v="0"/>
    <n v="0"/>
    <n v="0"/>
    <n v="0"/>
    <s v="Credito"/>
    <s v="Daños Sin Autos"/>
    <s v="Credito"/>
    <x v="13"/>
    <x v="0"/>
    <n v="1911910.06005"/>
    <n v="3306000.0739899999"/>
    <n v="243469518.54793006"/>
    <n v="216001262.48099998"/>
    <n v="235094567.47436008"/>
    <n v="206446896.99449995"/>
    <n v="457482.72785000002"/>
    <n v="472119.71030000004"/>
    <n v="146446.52529000002"/>
    <n v="77915.988169999997"/>
    <n v="6361.9328700000005"/>
    <n v="6091.0492199999999"/>
    <n v="1.3906389209268593"/>
    <n v="1.2901493174537346"/>
    <n v="270.88365000000067"/>
    <n v="4.4472411930370326"/>
    <n v="100"/>
    <n v="100"/>
    <n v="0.33275272738685335"/>
    <n v="0.18424225903445712"/>
    <n v="2.6130305378443395E-3"/>
    <n v="2.7061164953094234E-3"/>
    <n v="2.8199137125579457E-3"/>
    <n v="2.9504193614313685E-3"/>
    <m/>
    <m/>
    <m/>
    <n v="0"/>
    <m/>
    <n v="0"/>
    <m/>
    <n v="0"/>
    <m/>
    <n v="-100.11620617385391"/>
    <n v="-0.18741285460938856"/>
    <n v="168.44849958378765"/>
    <n v="-8.1415929646602263E-3"/>
    <n v="-100.38950406139297"/>
    <n v="18.949048395860334"/>
    <n v="-0.99061031845785275"/>
    <n v="302.51842378813535"/>
    <s v="Grandes"/>
    <n v="2023"/>
    <n v="1"/>
    <d v="2024-05-06T00:00:00"/>
    <x v="13"/>
    <x v="6"/>
  </r>
  <r>
    <n v="2024"/>
    <n v="3"/>
    <n v="201.1"/>
    <x v="1"/>
    <s v="Credito"/>
    <n v="201.1"/>
    <m/>
    <m/>
    <x v="1"/>
    <n v="457482.72785000002"/>
    <n v="472119.71029999998"/>
    <n v="1629537.10806"/>
    <n v="1914925.5272600001"/>
    <n v="146446.52528999999"/>
    <n v="77915.988169999997"/>
    <n v="663768.48109999998"/>
    <n v="372186.62144000002"/>
    <n v="0"/>
    <n v="0"/>
    <n v="0"/>
    <n v="0"/>
    <n v="4920.2504200000003"/>
    <n v="-486.62789000000015"/>
    <n v="14196.48704"/>
    <n v="14471.716550000001"/>
    <n v="67899.099310000005"/>
    <n v="48554.001579999996"/>
    <n v="0"/>
    <n v="0"/>
    <n v="0"/>
    <n v="0"/>
    <n v="0"/>
    <n v="0"/>
    <s v="Credito"/>
    <s v="Daños Sin Autos"/>
    <s v="Credito"/>
    <x v="13"/>
    <x v="0"/>
    <n v="2363030.8550300002"/>
    <n v="3772028.7350699999"/>
    <n v="243469518.54793006"/>
    <n v="216001262.48099998"/>
    <n v="235094567.47436008"/>
    <n v="206446896.99449995"/>
    <n v="457482.72785000002"/>
    <n v="472119.71030000004"/>
    <n v="146446.52529000002"/>
    <n v="77915.988169999997"/>
    <n v="457482.72785000002"/>
    <n v="472119.71029999998"/>
    <n v="100"/>
    <n v="99.999999999999986"/>
    <n v="-14636.982449999952"/>
    <n v="-3.1002693026095374"/>
    <n v="100"/>
    <n v="100"/>
    <n v="19.359998066728249"/>
    <n v="12.516333873878576"/>
    <n v="0.18790143857779829"/>
    <n v="0.19459519323001545"/>
    <n v="0.2185726624359563"/>
    <n v="0.22868820852879079"/>
    <m/>
    <m/>
    <m/>
    <n v="0"/>
    <m/>
    <n v="0"/>
    <m/>
    <n v="0"/>
    <m/>
    <n v="87.954396433344996"/>
    <n v="32.011377998519116"/>
    <n v="16.503438952059359"/>
    <n v="99.999999999999972"/>
    <n v="-1.9018442563401461"/>
    <n v="39.842437493284798"/>
    <n v="20.908211131320822"/>
    <n v="29.80540445498746"/>
    <m/>
    <n v="2023"/>
    <n v="1"/>
    <d v="2024-05-06T00:00:00"/>
    <x v="13"/>
    <x v="1"/>
  </r>
  <r>
    <n v="2024"/>
    <n v="3"/>
    <n v="5.0999999999999996"/>
    <x v="6"/>
    <s v="Credito"/>
    <n v="5.0999999999999996"/>
    <m/>
    <m/>
    <x v="3"/>
    <n v="457482.72785000002"/>
    <n v="472119.71029999998"/>
    <n v="1629537.10806"/>
    <n v="1914925.5272600001"/>
    <n v="146446.52528999999"/>
    <n v="77915.988169999997"/>
    <n v="663768.48109999998"/>
    <n v="372186.62144000002"/>
    <n v="0"/>
    <n v="0"/>
    <n v="0"/>
    <n v="0"/>
    <n v="4920.2504200000003"/>
    <n v="-486.62789000000015"/>
    <n v="14196.48704"/>
    <n v="14471.716550000001"/>
    <n v="67899.099310000005"/>
    <n v="48554.001579999996"/>
    <n v="0"/>
    <n v="0"/>
    <n v="0"/>
    <n v="0"/>
    <n v="0"/>
    <n v="0"/>
    <s v="Credito"/>
    <s v="Daños Sin Autos"/>
    <s v="Credito"/>
    <x v="13"/>
    <x v="0"/>
    <n v="2363030.8550300002"/>
    <n v="3772028.7350699999"/>
    <n v="243469518.54793006"/>
    <n v="216001262.48099998"/>
    <n v="235094567.47436008"/>
    <n v="206446896.99449995"/>
    <n v="457482.72785000002"/>
    <n v="472119.71030000004"/>
    <n v="146446.52529000002"/>
    <n v="77915.988169999997"/>
    <n v="457482.72785000002"/>
    <n v="472119.71029999998"/>
    <n v="100"/>
    <n v="99.999999999999986"/>
    <n v="-14636.982449999952"/>
    <n v="-3.1002693026095374"/>
    <n v="100"/>
    <n v="100"/>
    <n v="19.359998066728249"/>
    <n v="12.516333873878576"/>
    <n v="0.18790143857779829"/>
    <n v="0.19459519323001545"/>
    <n v="0.2185726624359563"/>
    <n v="0.22868820852879079"/>
    <m/>
    <m/>
    <m/>
    <n v="0"/>
    <m/>
    <n v="0"/>
    <m/>
    <n v="0"/>
    <m/>
    <n v="87.954396433344996"/>
    <n v="32.011377998519116"/>
    <n v="16.503438952059359"/>
    <n v="99.999999999999972"/>
    <n v="-1.9018442563401461"/>
    <n v="39.842437493284798"/>
    <n v="20.908211131320822"/>
    <n v="29.80540445498746"/>
    <m/>
    <n v="2023"/>
    <n v="1"/>
    <d v="2024-05-06T00:00:00"/>
    <x v="13"/>
    <x v="3"/>
  </r>
  <r>
    <n v="2024"/>
    <n v="3"/>
    <n v="59"/>
    <x v="38"/>
    <s v="Credito"/>
    <n v="209"/>
    <s v="83f814f7a92e365cbd79f9addceed185761a8d38a06a2d4350bb1fe4b7632b34"/>
    <s v="866d562d83a77144c090ae01fef5e5dc5d322dfdcb968ee04e0fa262fe1b2619"/>
    <x v="4"/>
    <n v="163520.59635000001"/>
    <n v="173836.21695"/>
    <n v="542352.41373000003"/>
    <n v="710710.55739000009"/>
    <n v="60392.378540000005"/>
    <n v="46882.794429999994"/>
    <n v="244049.69449999998"/>
    <n v="152213.22997000001"/>
    <n v="0"/>
    <n v="0"/>
    <n v="134.065"/>
    <n v="128.38900000000001"/>
    <n v="463.88895000000002"/>
    <n v="186.24894"/>
    <n v="4988.0851900000007"/>
    <n v="3101.8980799999999"/>
    <n v="4222.0681500000001"/>
    <n v="4675.4577900000004"/>
    <n v="0"/>
    <n v="0"/>
    <n v="0"/>
    <n v="0"/>
    <n v="0"/>
    <n v="0"/>
    <s v="Credito"/>
    <s v="Daños Sin Autos"/>
    <s v="Credito"/>
    <x v="13"/>
    <x v="0"/>
    <n v="163520.59635000001"/>
    <n v="173836.21695"/>
    <n v="243469518.54793006"/>
    <n v="216001262.48099998"/>
    <n v="235094567.47436008"/>
    <n v="206446896.99449995"/>
    <n v="457482.72785000002"/>
    <n v="472119.71030000004"/>
    <n v="146446.52529000002"/>
    <n v="77915.988169999997"/>
    <n v="163520.59635000001"/>
    <n v="173836.21695"/>
    <n v="35.743556290854187"/>
    <n v="36.820368469585581"/>
    <n v="-10315.620599999995"/>
    <n v="-5.9341032501685431"/>
    <n v="100"/>
    <n v="100"/>
    <n v="100"/>
    <n v="100"/>
    <n v="6.7162656469380133E-2"/>
    <n v="6.9555242431467046E-2"/>
    <n v="8.0479259682702586E-2"/>
    <n v="8.4203841026795012E-2"/>
    <m/>
    <m/>
    <m/>
    <n v="0"/>
    <m/>
    <n v="0"/>
    <m/>
    <n v="0"/>
    <m/>
    <n v="28.815654600476016"/>
    <n v="36.932582126068056"/>
    <n v="26.969520651432926"/>
    <n v="41.238519261831783"/>
    <n v="60.807514023800579"/>
    <n v="-9.6972245363806451"/>
    <n v="118.143170900735"/>
    <n v="66.344264440466688"/>
    <s v="Grandes"/>
    <n v="2023"/>
    <n v="1"/>
    <d v="2024-05-06T00:00:00"/>
    <x v="13"/>
    <x v="4"/>
  </r>
  <r>
    <n v="2024"/>
    <n v="3"/>
    <n v="7"/>
    <x v="39"/>
    <s v="Credito"/>
    <n v="264"/>
    <s v="bba58959c32abe688d9cb5222b97de973002a67c412d6a8c8d2a79ac692f32b7"/>
    <s v="866d562d83a77144c090ae01fef5e5dc5d322dfdcb968ee04e0fa262fe1b2619"/>
    <x v="0"/>
    <n v="185162.79790999999"/>
    <n v="191703.76137999998"/>
    <n v="712623.09807999991"/>
    <n v="812141.72821999993"/>
    <n v="-26212.01339"/>
    <n v="23430.442950000004"/>
    <n v="238529.23901999998"/>
    <n v="175666.88244000002"/>
    <n v="0"/>
    <n v="0"/>
    <n v="134.065"/>
    <n v="128.38900000000001"/>
    <n v="1855.2157500000001"/>
    <n v="4052.0895499999997"/>
    <n v="-6284.7953600000001"/>
    <n v="10105.43605"/>
    <n v="45187.763380000004"/>
    <n v="28701.205579999998"/>
    <n v="0"/>
    <n v="0"/>
    <n v="0"/>
    <n v="0"/>
    <n v="0"/>
    <n v="0"/>
    <s v="Credito"/>
    <s v="Daños Sin Autos"/>
    <s v="Credito"/>
    <x v="13"/>
    <x v="0"/>
    <n v="185162.79790999999"/>
    <n v="191703.76137999998"/>
    <n v="243469518.54793006"/>
    <n v="216001262.48099998"/>
    <n v="235094567.47436008"/>
    <n v="206446896.99449995"/>
    <n v="457482.72785000002"/>
    <n v="472119.71030000004"/>
    <n v="146446.52529000002"/>
    <n v="77915.988169999997"/>
    <n v="185162.79790999999"/>
    <n v="191703.76137999998"/>
    <n v="40.474270751203392"/>
    <n v="40.6049053233099"/>
    <n v="-6540.9634699999879"/>
    <n v="-3.412016239490645"/>
    <n v="100"/>
    <n v="100"/>
    <n v="100"/>
    <n v="100"/>
    <n v="7.6051736995384228E-2"/>
    <n v="7.8760985376743864E-2"/>
    <n v="8.8751222644757793E-2"/>
    <n v="9.2858630558689023E-2"/>
    <m/>
    <m/>
    <m/>
    <n v="0"/>
    <m/>
    <n v="0"/>
    <m/>
    <n v="0"/>
    <m/>
    <n v="-211.87160842812833"/>
    <n v="-14.156198591652617"/>
    <n v="12.222213472147578"/>
    <n v="-17.898692603388021"/>
    <n v="-162.19222336279097"/>
    <n v="57.442039338892492"/>
    <n v="-13.908179759084149"/>
    <n v="35.209099568423078"/>
    <s v="Grandes"/>
    <n v="2023"/>
    <n v="1"/>
    <d v="2024-05-06T00:00:00"/>
    <x v="13"/>
    <x v="0"/>
  </r>
  <r>
    <n v="2024"/>
    <n v="3"/>
    <n v="61"/>
    <x v="2"/>
    <s v="Credit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868.75956"/>
    <n v="4691.9652999999998"/>
    <n v="13754.134199999999"/>
    <n v="15121.886779999999"/>
    <n v="0"/>
    <n v="0"/>
    <n v="0"/>
    <n v="0"/>
    <n v="0"/>
    <n v="0"/>
    <s v="Credito"/>
    <s v="Daños Sin Autos"/>
    <s v="Credito"/>
    <x v="13"/>
    <x v="0"/>
    <n v="0"/>
    <n v="0"/>
    <n v="243469518.54793006"/>
    <n v="216001262.48099998"/>
    <n v="235094567.47436008"/>
    <n v="206446896.99449995"/>
    <n v="457482.72785000002"/>
    <n v="472119.71030000004"/>
    <n v="146446.52529000002"/>
    <n v="77915.9881699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0.171070318870434"/>
    <n v="-9.0448539914276473"/>
    <n v="13.586893459277139"/>
    <n v="31.027644686544864"/>
    <m/>
    <n v="2023"/>
    <n v="1"/>
    <d v="2024-05-06T00:00:00"/>
    <x v="13"/>
    <x v="2"/>
  </r>
  <r>
    <n v="2024"/>
    <n v="3"/>
    <n v="902"/>
    <x v="10"/>
    <s v="ISSSTE Muerte (invalidez y vida)"/>
    <n v="30"/>
    <s v="624b60c58c9d8bfb6ff1886c2fd605d2adeb6ea4da576068201b6c6958ce93f4"/>
    <s v="866d562d83a77144c090ae01fef5e5dc5d322dfdcb968ee04e0fa262fe1b2619"/>
    <x v="0"/>
    <n v="264733.48063000001"/>
    <n v="368945.83863000001"/>
    <n v="1162156.76452"/>
    <n v="1889603.3677300001"/>
    <n v="189013.62383000003"/>
    <n v="165080.4957"/>
    <n v="718252.98063000001"/>
    <n v="634106.28496999992"/>
    <n v="0"/>
    <n v="0"/>
    <n v="134.065"/>
    <n v="128.38900000000001"/>
    <n v="0"/>
    <n v="0"/>
    <n v="189013.62383000003"/>
    <n v="165080.4957"/>
    <n v="-118149.19276000001"/>
    <n v="-102267.02576999999"/>
    <n v="0"/>
    <n v="0"/>
    <n v="0"/>
    <n v="0"/>
    <n v="264733.48062999995"/>
    <n v="368945.83863000001"/>
    <s v="ISSSTE Muerte (invalidez y vida)"/>
    <s v="Pensiones"/>
    <s v="Pensiones ISSSTE"/>
    <x v="14"/>
    <x v="0"/>
    <n v="3307529.60757"/>
    <n v="4253756.2515000002"/>
    <n v="243469518.54793006"/>
    <n v="216001262.48099998"/>
    <n v="235094567.47436008"/>
    <n v="206446896.99449995"/>
    <n v="518514.09162999998"/>
    <n v="680455.35258999991"/>
    <n v="399624.65759000002"/>
    <n v="349351.31046999997"/>
    <n v="3307529.60757"/>
    <n v="4253756.2515000002"/>
    <n v="51.056178588663684"/>
    <n v="54.220433012348401"/>
    <n v="-104212.35800000001"/>
    <n v="-28.245977346422958"/>
    <n v="8.0039640468856259"/>
    <n v="8.6734127866376642"/>
    <n v="8.0039640468856259"/>
    <n v="8.6734127866376642"/>
    <n v="0.10873372659086433"/>
    <n v="0.11260723013468714"/>
    <n v="0.17080726028740384"/>
    <n v="0.17871222285304161"/>
    <m/>
    <m/>
    <n v="51.05617858866367"/>
    <n v="0"/>
    <m/>
    <n v="0"/>
    <m/>
    <n v="-104212.35800000007"/>
    <n v="-28.245977346422979"/>
    <n v="14.497853322111155"/>
    <n v="71.397702844458706"/>
    <n v="44.743829151994355"/>
    <n v="47.29778812195341"/>
    <n v="14.497853322111155"/>
    <n v="15.530095717968017"/>
    <n v="-159.97876871994299"/>
    <n v="-161.4210391443948"/>
    <s v="Grandes"/>
    <n v="2023"/>
    <n v="1"/>
    <d v="2024-05-06T00:00:00"/>
    <x v="14"/>
    <x v="0"/>
  </r>
  <r>
    <n v="2024"/>
    <n v="3"/>
    <n v="201.1"/>
    <x v="1"/>
    <s v="ISSSTE Muerte (invalidez y vida)"/>
    <n v="201.1"/>
    <m/>
    <m/>
    <x v="1"/>
    <n v="518514.09162999998"/>
    <n v="680455.35259000002"/>
    <n v="2477959.1877099997"/>
    <n v="3723071.9880499998"/>
    <n v="399624.65759000008"/>
    <n v="349351.31047000003"/>
    <n v="1541157.7412700001"/>
    <n v="1351797.6894099999"/>
    <n v="0"/>
    <n v="0"/>
    <n v="0"/>
    <n v="0"/>
    <n v="0"/>
    <n v="0"/>
    <n v="399624.65759000008"/>
    <n v="349351.31047000003"/>
    <n v="-237334.72084999998"/>
    <n v="-204950.82889"/>
    <n v="0"/>
    <n v="0"/>
    <n v="0"/>
    <n v="0"/>
    <n v="518514.09162999992"/>
    <n v="680455.35259000002"/>
    <s v="ISSSTE Muerte (invalidez y vida)"/>
    <s v="Pensiones"/>
    <s v="Pensiones ISSSTE"/>
    <x v="14"/>
    <x v="0"/>
    <n v="8372598.4910400007"/>
    <n v="9552974.9783500005"/>
    <n v="243469518.54793006"/>
    <n v="216001262.48099998"/>
    <n v="235094567.47436008"/>
    <n v="206446896.99449995"/>
    <n v="518514.09162999998"/>
    <n v="680455.35258999991"/>
    <n v="399624.65759000002"/>
    <n v="349351.31046999997"/>
    <n v="8372598.4910400007"/>
    <n v="9552974.9783500005"/>
    <n v="100"/>
    <n v="100.00000000000003"/>
    <n v="-161941.26096000004"/>
    <n v="-23.798954676983154"/>
    <n v="6.1929888574603424"/>
    <n v="7.1229680191994911"/>
    <n v="6.1929888574603424"/>
    <n v="7.1229680191994911"/>
    <n v="0.2129687916263423"/>
    <n v="0.22055553950073742"/>
    <n v="0.3150237849419304"/>
    <n v="0.3296030904296558"/>
    <m/>
    <m/>
    <n v="99.999999999999986"/>
    <n v="0"/>
    <m/>
    <n v="0"/>
    <m/>
    <n v="-161941.2609600001"/>
    <n v="-23.798954676983165"/>
    <n v="14.390484768001798"/>
    <n v="77.071127678274038"/>
    <n v="51.340813051182998"/>
    <n v="100.00000000000003"/>
    <n v="14.390484768001798"/>
    <n v="15.800810436039203"/>
    <n v="-168.38019155341809"/>
    <n v="-170.45615885627953"/>
    <m/>
    <n v="2023"/>
    <n v="1"/>
    <d v="2024-05-06T00:00:00"/>
    <x v="14"/>
    <x v="1"/>
  </r>
  <r>
    <n v="2024"/>
    <n v="3"/>
    <n v="906"/>
    <x v="11"/>
    <s v="ISSSTE Muerte (invalidez y vida)"/>
    <n v="256"/>
    <s v="51e8ea280b44e16934d4d611901f3d3afc41789840acdff81942c2f65009cd52"/>
    <s v="866d562d83a77144c090ae01fef5e5dc5d322dfdcb968ee04e0fa262fe1b2619"/>
    <x v="4"/>
    <n v="142688.53600999998"/>
    <n v="74717.768079999994"/>
    <n v="504654.43792999996"/>
    <n v="877872.49708999996"/>
    <n v="90142.78787"/>
    <n v="72135.850559999992"/>
    <n v="336937.29544999998"/>
    <n v="298951.90853999997"/>
    <n v="0"/>
    <n v="0"/>
    <n v="134.065"/>
    <n v="128.38900000000001"/>
    <n v="0"/>
    <n v="0"/>
    <n v="90142.78787"/>
    <n v="72135.850560000006"/>
    <n v="-44951.388869999995"/>
    <n v="-42425.991689999995"/>
    <n v="0"/>
    <n v="0"/>
    <n v="0"/>
    <n v="0"/>
    <n v="142688.53601000001"/>
    <n v="74717.768079999994"/>
    <s v="ISSSTE Muerte (invalidez y vida)"/>
    <s v="Pensiones"/>
    <s v="Pensiones ISSSTE"/>
    <x v="14"/>
    <x v="0"/>
    <n v="2992374.75104"/>
    <n v="2615977.4752099998"/>
    <n v="243469518.54793006"/>
    <n v="216001262.48099998"/>
    <n v="235094567.47436008"/>
    <n v="206446896.99449995"/>
    <n v="518514.09162999998"/>
    <n v="680455.35258999991"/>
    <n v="399624.65759000002"/>
    <n v="349351.31046999997"/>
    <n v="2992374.75104"/>
    <n v="2615977.4752099998"/>
    <n v="27.51873831653149"/>
    <n v="10.980554094490353"/>
    <n v="67970.767929999987"/>
    <n v="90.970019148891026"/>
    <n v="4.7684046244678608"/>
    <n v="2.8562083881858333"/>
    <n v="4.7684046244678608"/>
    <n v="2.8562083881858333"/>
    <n v="5.8606324463532353E-2"/>
    <n v="6.0694101757822159E-2"/>
    <n v="3.4591357116059616E-2"/>
    <n v="3.6192245641740298E-2"/>
    <m/>
    <m/>
    <n v="27.518738316531493"/>
    <n v="0"/>
    <m/>
    <n v="0"/>
    <m/>
    <n v="67970.767930000016"/>
    <n v="90.970019148891069"/>
    <n v="24.962535507947582"/>
    <n v="63.174513097311866"/>
    <n v="96.544439714479225"/>
    <n v="22.556863336116546"/>
    <n v="24.962535507947557"/>
    <n v="5.9524764876509595"/>
    <n v="-200.53393262373743"/>
    <n v="-170.02749419998301"/>
    <s v="Grandes"/>
    <n v="2023"/>
    <n v="1"/>
    <d v="2024-05-06T00:00:00"/>
    <x v="14"/>
    <x v="4"/>
  </r>
  <r>
    <n v="2024"/>
    <n v="3"/>
    <n v="905"/>
    <x v="12"/>
    <s v="ISSSTE Muerte (invalidez y vida)"/>
    <n v="51"/>
    <s v="031b4af5197ec30a926f48cf40e11a7dbc470048a21e4003b7a3c07c5dab1baa"/>
    <s v="866d562d83a77144c090ae01fef5e5dc5d322dfdcb968ee04e0fa262fe1b2619"/>
    <x v="5"/>
    <n v="111092.07498999999"/>
    <n v="236791.74588"/>
    <n v="811147.98525999987"/>
    <n v="955596.12323000003"/>
    <n v="120468.24589000001"/>
    <n v="112134.96421000001"/>
    <n v="485967.46519000002"/>
    <n v="418739.49590000004"/>
    <n v="0"/>
    <n v="0"/>
    <n v="134.065"/>
    <n v="128.38900000000001"/>
    <n v="0"/>
    <n v="0"/>
    <n v="120468.24589000001"/>
    <n v="112134.96420999999"/>
    <n v="-74234.139219999997"/>
    <n v="-60257.811430000002"/>
    <n v="0"/>
    <n v="0"/>
    <n v="0"/>
    <n v="0"/>
    <n v="111092.07499000001"/>
    <n v="236791.74588"/>
    <s v="ISSSTE Muerte (invalidez y vida)"/>
    <s v="Pensiones"/>
    <s v="Pensiones ISSSTE"/>
    <x v="14"/>
    <x v="0"/>
    <n v="2072694.13243"/>
    <n v="2683241.2516399999"/>
    <n v="243469518.54793006"/>
    <n v="216001262.48099998"/>
    <n v="235094567.47436008"/>
    <n v="206446896.99449995"/>
    <n v="518514.09162999998"/>
    <n v="680455.35258999991"/>
    <n v="399624.65759000002"/>
    <n v="349351.31046999997"/>
    <n v="2072694.13243"/>
    <n v="2683241.2516399999"/>
    <n v="21.42508309480484"/>
    <n v="34.799012893161262"/>
    <n v="-125699.67089000001"/>
    <n v="-53.084481649838168"/>
    <n v="5.3597910686299421"/>
    <n v="8.8248399481512383"/>
    <n v="5.3597910686299421"/>
    <n v="8.8248399481512383"/>
    <n v="4.562874057194561E-2"/>
    <n v="4.7254207608228092E-2"/>
    <n v="0.10962516753846696"/>
    <n v="0.11469862193487389"/>
    <m/>
    <m/>
    <n v="21.42508309480484"/>
    <n v="0"/>
    <m/>
    <n v="0"/>
    <m/>
    <n v="-125699.67088999999"/>
    <n v="-53.084481649838153"/>
    <n v="7.431474864872567"/>
    <n v="108.43999979372427"/>
    <n v="47.355943000997655"/>
    <n v="30.145348541930044"/>
    <n v="7.4314748648725892"/>
    <n v="23.194217410693629"/>
    <n v="-162.28146127347256"/>
    <n v="-186.09199628875402"/>
    <s v="Grandes"/>
    <n v="2023"/>
    <n v="1"/>
    <d v="2024-05-06T00:00:00"/>
    <x v="14"/>
    <x v="5"/>
  </r>
  <r>
    <n v="2024"/>
    <n v="3"/>
    <n v="5.0999999999999996"/>
    <x v="6"/>
    <s v="ISSSTE Muerte (invalidez y vida)"/>
    <n v="5.0999999999999996"/>
    <m/>
    <m/>
    <x v="3"/>
    <n v="518514.09162999998"/>
    <n v="680455.35259000002"/>
    <n v="2477959.1877099997"/>
    <n v="3723071.9880499998"/>
    <n v="399624.65759000008"/>
    <n v="349351.31047000003"/>
    <n v="1541157.7412700001"/>
    <n v="1351797.6894099999"/>
    <n v="0"/>
    <n v="0"/>
    <n v="0"/>
    <n v="0"/>
    <n v="0"/>
    <n v="0"/>
    <n v="399624.65759000008"/>
    <n v="349351.31047000003"/>
    <n v="-237334.72084999998"/>
    <n v="-204950.82889"/>
    <n v="0"/>
    <n v="0"/>
    <n v="0"/>
    <n v="0"/>
    <n v="518514.09162999992"/>
    <n v="680455.35259000002"/>
    <s v="ISSSTE Muerte (invalidez y vida)"/>
    <s v="Pensiones"/>
    <s v="Pensiones ISSSTE"/>
    <x v="14"/>
    <x v="0"/>
    <n v="8372598.4910400007"/>
    <n v="9552974.9783500005"/>
    <n v="243469518.54793006"/>
    <n v="216001262.48099998"/>
    <n v="235094567.47436008"/>
    <n v="206446896.99449995"/>
    <n v="518514.09162999998"/>
    <n v="680455.35258999991"/>
    <n v="399624.65759000002"/>
    <n v="349351.31046999997"/>
    <n v="8372598.4910400007"/>
    <n v="9552974.9783500005"/>
    <n v="100"/>
    <n v="100.00000000000003"/>
    <n v="-161941.26096000004"/>
    <n v="-23.798954676983154"/>
    <n v="6.1929888574603424"/>
    <n v="7.1229680191994911"/>
    <n v="6.1929888574603424"/>
    <n v="7.1229680191994911"/>
    <n v="0.2129687916263423"/>
    <n v="0.22055553950073742"/>
    <n v="0.3150237849419304"/>
    <n v="0.3296030904296558"/>
    <m/>
    <m/>
    <n v="99.999999999999986"/>
    <n v="0"/>
    <m/>
    <n v="0"/>
    <m/>
    <n v="-161941.2609600001"/>
    <n v="-23.798954676983165"/>
    <n v="14.390484768001798"/>
    <n v="77.071127678274038"/>
    <n v="51.340813051182998"/>
    <n v="100.00000000000003"/>
    <n v="14.390484768001798"/>
    <n v="15.800810436039203"/>
    <n v="-168.38019155341809"/>
    <n v="-170.45615885627953"/>
    <m/>
    <n v="2023"/>
    <n v="1"/>
    <d v="2024-05-06T00:00:00"/>
    <x v="14"/>
    <x v="3"/>
  </r>
  <r>
    <n v="2024"/>
    <n v="3"/>
    <n v="15.1"/>
    <x v="13"/>
    <s v="RC Otros"/>
    <n v="15.1"/>
    <m/>
    <m/>
    <x v="7"/>
    <n v="10171.759829999999"/>
    <n v="22629.471740000005"/>
    <n v="51073.805310000003"/>
    <n v="134441.32494000002"/>
    <n v="-166.08519999999999"/>
    <n v="1581.3647799999999"/>
    <n v="10986.79291"/>
    <n v="3546.6875"/>
    <n v="0"/>
    <n v="0"/>
    <n v="0"/>
    <n v="0"/>
    <n v="0"/>
    <n v="0"/>
    <n v="-168.76987999999997"/>
    <n v="874.36505999999986"/>
    <n v="1915.9540499999998"/>
    <n v="1016.1892"/>
    <n v="0"/>
    <n v="0"/>
    <n v="0"/>
    <n v="0"/>
    <n v="0"/>
    <n v="0"/>
    <s v="RC Otros"/>
    <s v="Daños Sin Autos"/>
    <s v="Responsabilidad Civil y Riesgos Profesionales"/>
    <x v="15"/>
    <x v="0"/>
    <n v="41045703.503539994"/>
    <n v="40859150.50209"/>
    <n v="243469518.54793006"/>
    <n v="216001262.48099998"/>
    <n v="235094567.47436008"/>
    <n v="206446896.99449995"/>
    <n v="572289.3692999999"/>
    <n v="576417.84597999987"/>
    <n v="185515.63060999999"/>
    <n v="154678.36760999999"/>
    <n v="1340288.6761100001"/>
    <n v="1992190.4268200002"/>
    <n v="1.7773805308390864"/>
    <n v="3.9258797932472729"/>
    <n v="-12457.711910000005"/>
    <n v="-55.05082952502012"/>
    <n v="0.75892305973382579"/>
    <n v="1.1359090695020511"/>
    <n v="2.4781545842240793E-2"/>
    <n v="5.5384097471244488E-2"/>
    <n v="4.177837082302998E-3"/>
    <n v="4.3266673233992754E-3"/>
    <n v="1.0476546053516956E-2"/>
    <n v="1.0961400761864144E-2"/>
    <m/>
    <m/>
    <m/>
    <n v="0"/>
    <m/>
    <n v="0"/>
    <m/>
    <n v="0"/>
    <m/>
    <n v="-110.50264948989188"/>
    <n v="-1.6328069358279371"/>
    <n v="6.9880764260385666"/>
    <n v="-8.9526256873283305E-2"/>
    <n v="-119.30199269398985"/>
    <n v="88.543043952838673"/>
    <n v="-8.8086601033046694"/>
    <n v="86.043530082783775"/>
    <s v="Resto"/>
    <n v="2023"/>
    <n v="1"/>
    <d v="2024-05-06T00:00:00"/>
    <x v="15"/>
    <x v="7"/>
  </r>
  <r>
    <n v="2024"/>
    <n v="3"/>
    <n v="39"/>
    <x v="17"/>
    <s v="RC Otros"/>
    <n v="27"/>
    <s v="670671cd97404156226e507973f2ab8330d3022ca96e0c93bdbdb320c41adcaf"/>
    <s v="866d562d83a77144c090ae01fef5e5dc5d322dfdcb968ee04e0fa262fe1b2619"/>
    <x v="17"/>
    <n v="0"/>
    <n v="0"/>
    <n v="0"/>
    <n v="0"/>
    <n v="-35.65992"/>
    <n v="21.73386"/>
    <n v="-12.217059999999996"/>
    <n v="145.57981000000001"/>
    <n v="0"/>
    <n v="0"/>
    <n v="0"/>
    <n v="0"/>
    <n v="0"/>
    <n v="0"/>
    <n v="-35.65992"/>
    <n v="21.73386"/>
    <n v="0.18965000000000001"/>
    <n v="2.3422299999999998"/>
    <n v="0"/>
    <n v="0"/>
    <n v="0"/>
    <n v="0"/>
    <n v="0"/>
    <n v="0"/>
    <s v="RC Otros"/>
    <s v="Daños Sin Autos"/>
    <s v="Responsabilidad Civil y Riesgos Profesionales"/>
    <x v="15"/>
    <x v="0"/>
    <n v="7956382.9574300004"/>
    <n v="6735524.3046000004"/>
    <n v="243469518.54793006"/>
    <n v="216001262.48099998"/>
    <n v="235094567.47436008"/>
    <n v="206446896.99449995"/>
    <n v="572289.3692999999"/>
    <n v="576417.84597999987"/>
    <n v="185515.63060999999"/>
    <n v="154678.36760999999"/>
    <n v="538409.96871000004"/>
    <n v="578344.53873000003"/>
    <m/>
    <m/>
    <m/>
    <m/>
    <m/>
    <m/>
    <m/>
    <m/>
    <m/>
    <m/>
    <m/>
    <m/>
    <m/>
    <m/>
    <m/>
    <n v="0"/>
    <m/>
    <n v="0"/>
    <m/>
    <n v="0"/>
    <m/>
    <n v="-264.07541044250769"/>
    <m/>
    <m/>
    <n v="-1.9222056859977486E-2"/>
    <n v="-264.07541044250769"/>
    <n v="-91.903015502320443"/>
    <n v="-18803.016082256785"/>
    <n v="927.91314260341642"/>
    <s v="Medianas"/>
    <n v="2023"/>
    <n v="1"/>
    <d v="2024-05-06T00:00:00"/>
    <x v="15"/>
    <x v="17"/>
  </r>
  <r>
    <n v="2024"/>
    <n v="3"/>
    <n v="92"/>
    <x v="22"/>
    <s v="RC Otros"/>
    <n v="219"/>
    <s v="314f04b30f62e0056bd059354a5536fb2e302107eed143b5fa2aa0bbba07f608"/>
    <s v="866d562d83a77144c090ae01fef5e5dc5d322dfdcb968ee04e0fa262fe1b2619"/>
    <x v="0"/>
    <n v="280200.21714999998"/>
    <n v="343560.94125999999"/>
    <n v="977386.32853000006"/>
    <n v="1037823.9662700001"/>
    <n v="147570.79743999999"/>
    <n v="118371.56599999999"/>
    <n v="340984.37023"/>
    <n v="238975.22109000001"/>
    <n v="0"/>
    <n v="0"/>
    <n v="134.065"/>
    <n v="128.38900000000001"/>
    <n v="0"/>
    <n v="0"/>
    <n v="145764.58749000001"/>
    <n v="105446.52291"/>
    <n v="151449.19911000002"/>
    <n v="132547.97625000001"/>
    <n v="0"/>
    <n v="0"/>
    <n v="0"/>
    <n v="0"/>
    <n v="0"/>
    <n v="0"/>
    <s v="RC Otros"/>
    <s v="Daños Sin Autos"/>
    <s v="Responsabilidad Civil y Riesgos Profesionales"/>
    <x v="15"/>
    <x v="0"/>
    <n v="4430492.0824799994"/>
    <n v="4704042.3643699996"/>
    <n v="243469518.54793006"/>
    <n v="216001262.48099998"/>
    <n v="235094567.47436008"/>
    <n v="206446896.99449995"/>
    <n v="572289.3692999999"/>
    <n v="576417.84597999987"/>
    <n v="185515.63060999999"/>
    <n v="154678.36760999999"/>
    <n v="1173294.1382500001"/>
    <n v="1558612.50028"/>
    <n v="48.961282907059591"/>
    <n v="59.602759292764965"/>
    <n v="-63360.72411000001"/>
    <n v="-18.44235374301466"/>
    <n v="23.881498084353016"/>
    <n v="22.04274258022955"/>
    <n v="6.3243588281768446"/>
    <n v="7.3035256625715403"/>
    <n v="0.11508636433058828"/>
    <n v="0.11918617267945131"/>
    <n v="0.15905506167595687"/>
    <n v="0.16641613231375085"/>
    <m/>
    <m/>
    <m/>
    <n v="0"/>
    <m/>
    <n v="0"/>
    <m/>
    <n v="0"/>
    <m/>
    <n v="24.667436975531775"/>
    <n v="52.666196672146306"/>
    <n v="34.454314150460654"/>
    <n v="79.546287800530692"/>
    <n v="38.235556249125445"/>
    <n v="14.259910558234568"/>
    <n v="96.246522495063715"/>
    <n v="79.553476328538054"/>
    <s v="Grandes"/>
    <n v="2023"/>
    <n v="1"/>
    <d v="2024-05-06T00:00:00"/>
    <x v="15"/>
    <x v="0"/>
  </r>
  <r>
    <n v="2024"/>
    <n v="3"/>
    <n v="48"/>
    <x v="3"/>
    <s v="RC Otros"/>
    <n v="36"/>
    <s v="76a50887d8f1c2e9301755428990ad81479ee21c25b43215cf524541e0503269"/>
    <s v="866d562d83a77144c090ae01fef5e5dc5d322dfdcb968ee04e0fa262fe1b2619"/>
    <x v="5"/>
    <n v="64503.317350000005"/>
    <n v="75876.127930000002"/>
    <n v="220367.45905999999"/>
    <n v="227797.22684000002"/>
    <n v="6235.8678700000009"/>
    <n v="6864.1637600000004"/>
    <n v="28343.473600000001"/>
    <n v="13559.900530000003"/>
    <n v="0"/>
    <n v="0"/>
    <n v="134.065"/>
    <n v="128.38900000000001"/>
    <n v="0"/>
    <n v="0"/>
    <n v="10979.52765"/>
    <n v="5871.1386199999997"/>
    <n v="70715.848259999999"/>
    <n v="73242.736529999995"/>
    <n v="0"/>
    <n v="0"/>
    <n v="0"/>
    <n v="0"/>
    <n v="0"/>
    <n v="0"/>
    <s v="RC Otros"/>
    <s v="Daños Sin Autos"/>
    <s v="Responsabilidad Civil y Riesgos Profesionales"/>
    <x v="15"/>
    <x v="0"/>
    <n v="16982442.389800001"/>
    <n v="15398992.57395"/>
    <n v="243469518.54793006"/>
    <n v="216001262.48099998"/>
    <n v="235094567.47436008"/>
    <n v="206446896.99449995"/>
    <n v="572289.3692999999"/>
    <n v="576417.84597999987"/>
    <n v="185515.63060999999"/>
    <n v="154678.36760999999"/>
    <n v="337003.60001999995"/>
    <n v="284900.98639999999"/>
    <n v="11.271101790497651"/>
    <n v="13.163389797725433"/>
    <n v="-11372.810579999998"/>
    <n v="-14.988654390076483"/>
    <n v="19.14024578555599"/>
    <n v="26.632455327294018"/>
    <n v="0.37982356053062194"/>
    <n v="0.49273436275537469"/>
    <n v="2.649338518213799E-2"/>
    <n v="2.7437179022452261E-2"/>
    <n v="3.5127631689964897E-2"/>
    <n v="3.6753339010961956E-2"/>
    <m/>
    <m/>
    <m/>
    <n v="0"/>
    <m/>
    <n v="0"/>
    <m/>
    <n v="0"/>
    <m/>
    <n v="-9.1532765238106606"/>
    <n v="9.6675149840181049"/>
    <n v="9.0465393362357354"/>
    <n v="3.3613706023021566"/>
    <n v="87.008489504885873"/>
    <n v="-3.4500189229890288"/>
    <n v="15.526261679887824"/>
    <n v="8.0160011738436339"/>
    <s v="Grandes"/>
    <n v="2023"/>
    <n v="1"/>
    <d v="2024-05-06T00:00:00"/>
    <x v="15"/>
    <x v="5"/>
  </r>
  <r>
    <n v="2024"/>
    <n v="3"/>
    <n v="74"/>
    <x v="0"/>
    <s v="RC Otros"/>
    <n v="46"/>
    <s v="25fc0e7096fc653718202dc30b0c580b8ab87eac11a700cba03a7c021bc35b0c"/>
    <s v="866d562d83a77144c090ae01fef5e5dc5d322dfdcb968ee04e0fa262fe1b2619"/>
    <x v="17"/>
    <n v="0"/>
    <n v="14425.220220000001"/>
    <n v="0"/>
    <n v="24971.295470000001"/>
    <n v="40.540559999999999"/>
    <n v="61.249250000000004"/>
    <n v="121.91975000000002"/>
    <n v="68.547259999999994"/>
    <n v="0"/>
    <n v="0"/>
    <n v="134.065"/>
    <n v="128.38900000000001"/>
    <n v="0"/>
    <n v="0"/>
    <n v="30.610330000000001"/>
    <n v="58.744589999999995"/>
    <n v="543.43782999999996"/>
    <n v="-559.18885"/>
    <n v="0"/>
    <n v="0"/>
    <n v="0"/>
    <n v="0"/>
    <n v="0"/>
    <n v="0"/>
    <s v="RC Otros"/>
    <s v="Daños Sin Autos"/>
    <s v="Responsabilidad Civil y Riesgos Profesionales"/>
    <x v="15"/>
    <x v="0"/>
    <n v="1149390.6832699999"/>
    <n v="7438742.8628900005"/>
    <n v="243469518.54793006"/>
    <n v="216001262.48099998"/>
    <n v="235094567.47436008"/>
    <n v="206446896.99449995"/>
    <n v="572289.3692999999"/>
    <n v="576417.84597999987"/>
    <n v="185515.63060999999"/>
    <n v="154678.36760999999"/>
    <n v="165148.86525999999"/>
    <n v="694581.25372000004"/>
    <m/>
    <n v="2.5025630834650663"/>
    <m/>
    <m/>
    <m/>
    <n v="2.0768225665092745"/>
    <m/>
    <n v="0.19392013524171889"/>
    <m/>
    <m/>
    <n v="6.6783036609653519E-3"/>
    <n v="6.9873756544688147E-3"/>
    <m/>
    <m/>
    <m/>
    <n v="0"/>
    <m/>
    <n v="0"/>
    <m/>
    <n v="0"/>
    <m/>
    <n v="-33.810520128817913"/>
    <m/>
    <n v="0.42459837053357646"/>
    <n v="2.1852907955355171E-2"/>
    <n v="-47.892512314751023"/>
    <n v="-197.18323782743522"/>
    <n v="5.6327197537941007"/>
    <n v="-10.505322128651169"/>
    <s v="Medianas"/>
    <n v="2023"/>
    <n v="1"/>
    <d v="2024-05-06T00:00:00"/>
    <x v="15"/>
    <x v="17"/>
  </r>
  <r>
    <n v="2024"/>
    <n v="3"/>
    <n v="80"/>
    <x v="30"/>
    <s v="RC Otros"/>
    <n v="52"/>
    <s v="41cfc0d1f2d127b04555b7246d84019b4d27710a3f3aff6e7764375b1e06e05d"/>
    <s v="866d562d83a77144c090ae01fef5e5dc5d322dfdcb968ee04e0fa262fe1b2619"/>
    <x v="13"/>
    <n v="1466.3781200000001"/>
    <n v="2565.3443700000003"/>
    <n v="5753.6408199999996"/>
    <n v="6848.8715600000014"/>
    <n v="0"/>
    <n v="0"/>
    <n v="8838.0350500000004"/>
    <n v="-66.038719999999984"/>
    <n v="0"/>
    <n v="0"/>
    <n v="134.065"/>
    <n v="128.38900000000001"/>
    <n v="0"/>
    <n v="0"/>
    <n v="0"/>
    <n v="0"/>
    <n v="76.840789999999998"/>
    <n v="14.457840000000001"/>
    <n v="0"/>
    <n v="0"/>
    <n v="0"/>
    <n v="0"/>
    <n v="0"/>
    <n v="0"/>
    <s v="RC Otros"/>
    <s v="Daños Sin Autos"/>
    <s v="Responsabilidad Civil y Riesgos Profesionales"/>
    <x v="15"/>
    <x v="0"/>
    <n v="280605.04624"/>
    <n v="328979.06079000002"/>
    <n v="243469518.54793006"/>
    <n v="216001262.48099998"/>
    <n v="235094567.47436008"/>
    <n v="206446896.99449995"/>
    <n v="572289.3692999999"/>
    <n v="576417.84597999987"/>
    <n v="185515.63060999999"/>
    <n v="154678.36760999999"/>
    <n v="24417.038499999999"/>
    <n v="24421.05672"/>
    <n v="0.25623018680106036"/>
    <n v="0.4450494355598093"/>
    <n v="-1098.9662500000002"/>
    <n v="-42.838936668763893"/>
    <n v="6.0055527209002024"/>
    <n v="10.504641135774735"/>
    <n v="0.52257724500998981"/>
    <n v="0.77978955980957043"/>
    <n v="6.0228406773282588E-4"/>
    <n v="6.2373968728985046E-4"/>
    <n v="1.1876524889411952E-3"/>
    <n v="1.242617063926296E-3"/>
    <m/>
    <m/>
    <m/>
    <n v="0"/>
    <m/>
    <n v="0"/>
    <m/>
    <n v="0"/>
    <m/>
    <m/>
    <m/>
    <m/>
    <m/>
    <m/>
    <n v="431.48181194424609"/>
    <m/>
    <m/>
    <s v="Medianas"/>
    <n v="2023"/>
    <n v="1"/>
    <d v="2024-05-06T00:00:00"/>
    <x v="15"/>
    <x v="13"/>
  </r>
  <r>
    <n v="2024"/>
    <n v="3"/>
    <n v="61"/>
    <x v="2"/>
    <s v="RC Otr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6310.083510000011"/>
    <n v="13069.500099999999"/>
    <n v="9978.3176600000006"/>
    <n v="30859.92467"/>
    <n v="0"/>
    <n v="0"/>
    <n v="0"/>
    <n v="0"/>
    <n v="0"/>
    <n v="0"/>
    <s v="RC Otros"/>
    <s v="Daños Sin Autos"/>
    <s v="Responsabilidad Civil y Riesgos Profesionales"/>
    <x v="15"/>
    <x v="0"/>
    <n v="0"/>
    <n v="0"/>
    <n v="243469518.54793006"/>
    <n v="216001262.48099998"/>
    <n v="235094567.47436008"/>
    <n v="206446896.99449995"/>
    <n v="572289.3692999999"/>
    <n v="576417.84597999987"/>
    <n v="185515.63060999999"/>
    <n v="154678.36760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83.87913023544041"/>
    <n v="-67.665774409033901"/>
    <n v="764.75901159073749"/>
    <n v="42.351043431759614"/>
    <m/>
    <n v="2023"/>
    <n v="1"/>
    <d v="2024-05-06T00:00:00"/>
    <x v="15"/>
    <x v="2"/>
  </r>
  <r>
    <n v="2024"/>
    <n v="3"/>
    <n v="3"/>
    <x v="40"/>
    <s v="RC Otros"/>
    <n v="3"/>
    <s v="4e07408562bedb8b60ce05c1decfe3ad16b72230967de01f640b7e4729b49fce"/>
    <s v="866d562d83a77144c090ae01fef5e5dc5d322dfdcb968ee04e0fa262fe1b2619"/>
    <x v="17"/>
    <n v="0"/>
    <n v="0"/>
    <n v="0"/>
    <n v="0"/>
    <n v="0"/>
    <n v="0"/>
    <n v="6.3760800000000009"/>
    <n v="8.4139999999999993E-2"/>
    <n v="0"/>
    <n v="0"/>
    <n v="0"/>
    <n v="0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15"/>
    <x v="0"/>
    <n v="5461228.9250799995"/>
    <n v="5252582.0563999992"/>
    <n v="243469518.54793006"/>
    <n v="216001262.48099998"/>
    <n v="235094567.47436008"/>
    <n v="206446896.99449995"/>
    <n v="572289.3692999999"/>
    <n v="576417.84597999987"/>
    <n v="185515.63060999999"/>
    <n v="154678.36760999999"/>
    <n v="52857.464140000004"/>
    <n v="57943.460169999998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3"/>
    <n v="1"/>
    <d v="2024-05-06T00:00:00"/>
    <x v="15"/>
    <x v="17"/>
  </r>
  <r>
    <n v="2024"/>
    <n v="3"/>
    <n v="37"/>
    <x v="35"/>
    <s v="RC Otros"/>
    <n v="25"/>
    <s v="b7a56873cd771f2c446d369b649430b65a756ba278ff97ec81bb6f55b2e73569"/>
    <s v="866d562d83a77144c090ae01fef5e5dc5d322dfdcb968ee04e0fa262fe1b2619"/>
    <x v="6"/>
    <n v="58671.036740000003"/>
    <n v="47730.089359999998"/>
    <n v="270224.05534000002"/>
    <n v="233313.38221000001"/>
    <n v="1174.8894399999999"/>
    <n v="3017.11087"/>
    <n v="33766.939229999996"/>
    <n v="1372397.8831999998"/>
    <n v="0"/>
    <n v="0"/>
    <n v="134.065"/>
    <n v="128.38900000000001"/>
    <n v="0"/>
    <n v="0"/>
    <n v="12020.9956"/>
    <n v="1738.24974"/>
    <n v="33309.397120000001"/>
    <n v="42633.111450000004"/>
    <n v="0"/>
    <n v="0"/>
    <n v="0"/>
    <n v="0"/>
    <n v="0"/>
    <n v="0"/>
    <s v="RC Otros"/>
    <s v="Daños Sin Autos"/>
    <s v="Responsabilidad Civil y Riesgos Profesionales"/>
    <x v="15"/>
    <x v="0"/>
    <n v="3691577.5016000001"/>
    <n v="3031903.05106"/>
    <n v="243469518.54793006"/>
    <n v="216001262.48099998"/>
    <n v="235094567.47436008"/>
    <n v="206446896.99449995"/>
    <n v="572289.3692999999"/>
    <n v="576417.84597999987"/>
    <n v="185515.63060999999"/>
    <n v="154678.36760999999"/>
    <n v="213435.81296000001"/>
    <n v="228048.75465000002"/>
    <n v="10.251987873156535"/>
    <n v="8.2804669725052378"/>
    <n v="10940.947380000005"/>
    <n v="22.922536971340811"/>
    <n v="27.488843566752095"/>
    <n v="20.929774176252007"/>
    <n v="1.5893215492447568"/>
    <n v="1.5742617279042888"/>
    <n v="2.4097898205047735E-2"/>
    <n v="2.4956355806222019E-2"/>
    <n v="2.2097134438831559E-2"/>
    <n v="2.311979015178494E-2"/>
    <m/>
    <m/>
    <m/>
    <n v="0"/>
    <m/>
    <n v="0"/>
    <m/>
    <n v="0"/>
    <m/>
    <n v="-61.059122762697818"/>
    <n v="2.0025032883030658"/>
    <n v="6.3211925861770473"/>
    <n v="0.6333102154987198"/>
    <n v="591.55745134758376"/>
    <n v="-21.869654859544628"/>
    <n v="36.088901749537278"/>
    <n v="4.0772293667531505"/>
    <s v="Grandes"/>
    <n v="2023"/>
    <n v="1"/>
    <d v="2024-05-06T00:00:00"/>
    <x v="15"/>
    <x v="6"/>
  </r>
  <r>
    <n v="2024"/>
    <n v="3"/>
    <n v="126"/>
    <x v="41"/>
    <s v="RC Otros"/>
    <n v="239"/>
    <s v="79bf08685d3138f9b109c3546780f056bc954fd69377b84a2cf23622e464897b"/>
    <s v="866d562d83a77144c090ae01fef5e5dc5d322dfdcb968ee04e0fa262fe1b2619"/>
    <x v="9"/>
    <n v="14280.95441"/>
    <n v="16921.912069999998"/>
    <n v="55897.87977"/>
    <n v="57574.995919999994"/>
    <n v="290.52742999999998"/>
    <n v="97.625950000000003"/>
    <n v="2606.5006400000002"/>
    <n v="1948.97138"/>
    <n v="0"/>
    <n v="0"/>
    <n v="134.065"/>
    <n v="128.38900000000001"/>
    <n v="0"/>
    <n v="0"/>
    <n v="56.319050000000004"/>
    <n v="5.2879300000000002"/>
    <n v="731.49333999999999"/>
    <n v="147.19567000000001"/>
    <n v="0"/>
    <n v="0"/>
    <n v="0"/>
    <n v="0"/>
    <n v="0"/>
    <n v="0"/>
    <s v="RC Otros"/>
    <s v="Daños Sin Autos"/>
    <s v="Responsabilidad Civil y Riesgos Profesionales"/>
    <x v="15"/>
    <x v="0"/>
    <n v="211802.86790000001"/>
    <n v="192876.43583999999"/>
    <n v="243469518.54793006"/>
    <n v="216001262.48099998"/>
    <n v="235094567.47436008"/>
    <n v="206446896.99449995"/>
    <n v="572289.3692999999"/>
    <n v="576417.84597999987"/>
    <n v="185515.63060999999"/>
    <n v="154678.36760999999"/>
    <n v="66788.002569999997"/>
    <n v="71989.713250000001"/>
    <n v="2.4954079485117568"/>
    <n v="2.9357023187285463"/>
    <n v="-2640.9576599999982"/>
    <n v="-15.606733146202901"/>
    <n v="21.382514614106391"/>
    <n v="23.506013992908908"/>
    <n v="6.7425689517776348"/>
    <n v="8.773447101665397"/>
    <n v="5.8656025999363915E-3"/>
    <n v="6.0745573848947024E-3"/>
    <n v="7.8341727616006371E-3"/>
    <n v="8.1967383944021328E-3"/>
    <m/>
    <m/>
    <m/>
    <n v="0"/>
    <m/>
    <n v="0"/>
    <m/>
    <n v="0"/>
    <m/>
    <n v="197.59242291624304"/>
    <n v="2.034369844333114"/>
    <n v="0.57692032434724749"/>
    <n v="0.15660536475805692"/>
    <n v="965.04908347879041"/>
    <n v="396.95302857753899"/>
    <n v="7.6991883480442906"/>
    <n v="3.592449424633211"/>
    <s v="Grandes"/>
    <n v="2023"/>
    <n v="1"/>
    <d v="2024-05-06T00:00:00"/>
    <x v="15"/>
    <x v="9"/>
  </r>
  <r>
    <n v="2024"/>
    <n v="3"/>
    <n v="76"/>
    <x v="42"/>
    <s v="RC Otros"/>
    <n v="48"/>
    <s v="98010bd9270f9b100b6214a21754fd33bdc8d41b2bc9f9dd16ff54d3c34ffd71"/>
    <s v="866d562d83a77144c090ae01fef5e5dc5d322dfdcb968ee04e0fa262fe1b2619"/>
    <x v="15"/>
    <n v="6494.8188399999999"/>
    <n v="2775.7447499999998"/>
    <n v="16426.463190000002"/>
    <n v="2775.7447499999998"/>
    <n v="0"/>
    <n v="0"/>
    <n v="0"/>
    <n v="0"/>
    <n v="0"/>
    <n v="0"/>
    <n v="134.065"/>
    <n v="128.38900000000001"/>
    <n v="0"/>
    <n v="0"/>
    <n v="0"/>
    <n v="0"/>
    <n v="0"/>
    <n v="5.5111800000000004"/>
    <n v="0"/>
    <n v="0"/>
    <n v="0"/>
    <n v="0"/>
    <n v="0"/>
    <n v="0"/>
    <s v="RC Otros"/>
    <s v="Daños Sin Autos"/>
    <s v="Responsabilidad Civil y Riesgos Profesionales"/>
    <x v="15"/>
    <x v="0"/>
    <n v="1133682.78908"/>
    <n v="1017302.51738"/>
    <n v="243469518.54793006"/>
    <n v="216001262.48099998"/>
    <n v="235094567.47436008"/>
    <n v="206446896.99449995"/>
    <n v="572289.3692999999"/>
    <n v="576417.84597999987"/>
    <n v="185515.63060999999"/>
    <n v="154678.36760999999"/>
    <n v="142991.63386999999"/>
    <n v="134453.65871000002"/>
    <n v="1.1348837124030779"/>
    <n v="0.48155080023256436"/>
    <n v="3719.0740900000001"/>
    <n v="133.98472932354463"/>
    <n v="4.54209708933372"/>
    <n v="2.0644620433772944"/>
    <n v="0.57289560206436929"/>
    <n v="0.27285342389093459"/>
    <n v="2.6676106638463706E-3"/>
    <n v="2.7626409703015954E-3"/>
    <n v="1.2850595029481188E-3"/>
    <n v="1.3445320760010985E-3"/>
    <m/>
    <m/>
    <m/>
    <n v="0"/>
    <m/>
    <n v="0"/>
    <m/>
    <n v="0"/>
    <m/>
    <m/>
    <m/>
    <m/>
    <m/>
    <m/>
    <m/>
    <m/>
    <m/>
    <s v="Medianas"/>
    <n v="2023"/>
    <n v="1"/>
    <d v="2024-05-06T00:00:00"/>
    <x v="15"/>
    <x v="15"/>
  </r>
  <r>
    <n v="2024"/>
    <n v="3"/>
    <n v="46"/>
    <x v="33"/>
    <s v="RC Otros"/>
    <n v="34"/>
    <s v="86e50149658661312a9e0b35558d84f6c6d3da797f552a9657fe0558ca40cdef"/>
    <s v="866d562d83a77144c090ae01fef5e5dc5d322dfdcb968ee04e0fa262fe1b2619"/>
    <x v="16"/>
    <n v="645.45222000000001"/>
    <n v="1142.5087599999999"/>
    <n v="1873.8281499999998"/>
    <n v="4098.8138300000001"/>
    <n v="-165.80573999999999"/>
    <n v="1389.15842"/>
    <n v="2073.6199600000004"/>
    <n v="3800.8856500000002"/>
    <n v="0"/>
    <n v="0"/>
    <n v="134.065"/>
    <n v="128.38900000000001"/>
    <n v="0"/>
    <n v="0"/>
    <n v="-165.80573999999999"/>
    <n v="736.01947999999993"/>
    <n v="503.48594000000003"/>
    <n v="736.61605000000009"/>
    <n v="0"/>
    <n v="0"/>
    <n v="0"/>
    <n v="0"/>
    <n v="0"/>
    <n v="0"/>
    <s v="RC Otros"/>
    <s v="Daños Sin Autos"/>
    <s v="Responsabilidad Civil y Riesgos Profesionales"/>
    <x v="15"/>
    <x v="0"/>
    <n v="15865318.86668"/>
    <n v="11419161.885020001"/>
    <n v="243469518.54793006"/>
    <n v="216001262.48099998"/>
    <n v="235094567.47436008"/>
    <n v="206446896.99449995"/>
    <n v="572289.3692999999"/>
    <n v="576417.84597999987"/>
    <n v="185515.63060999999"/>
    <n v="154678.36760999999"/>
    <n v="645.45222000000001"/>
    <n v="1142.5087599999999"/>
    <n v="0.11278424073987078"/>
    <n v="0.19820842952174003"/>
    <n v="-497.05653999999993"/>
    <n v="-43.505709312898389"/>
    <n v="100"/>
    <n v="100"/>
    <n v="4.0683217615976493E-3"/>
    <n v="1.0005189273117996E-2"/>
    <n v="2.6510596638524772E-4"/>
    <n v="2.7455003615529922E-4"/>
    <n v="5.2893614920445102E-4"/>
    <n v="5.5341532211571E-4"/>
    <m/>
    <m/>
    <m/>
    <n v="0"/>
    <m/>
    <n v="0"/>
    <m/>
    <n v="0"/>
    <m/>
    <n v="-111.93569700999258"/>
    <n v="-25.688305789698884"/>
    <n v="121.58842615788785"/>
    <n v="-8.9375617275379293E-2"/>
    <n v="-122.52735756396014"/>
    <n v="-31.648795868621114"/>
    <n v="-32.93155316313301"/>
    <n v="99.919012082346001"/>
    <s v="Medianas"/>
    <n v="2023"/>
    <n v="1"/>
    <d v="2024-05-06T00:00:00"/>
    <x v="15"/>
    <x v="16"/>
  </r>
  <r>
    <n v="2024"/>
    <n v="3"/>
    <n v="127"/>
    <x v="5"/>
    <s v="RC Otros"/>
    <n v="263"/>
    <s v="4be84111a613654b362415e563cb7607df7b203b5d303802a8a546061bbc7847"/>
    <s v="866d562d83a77144c090ae01fef5e5dc5d322dfdcb968ee04e0fa262fe1b2619"/>
    <x v="10"/>
    <n v="165.34095000000002"/>
    <n v="50.167749999999998"/>
    <n v="2892.43282"/>
    <n v="339.44711999999998"/>
    <n v="11.204849999999999"/>
    <n v="1.30464"/>
    <n v="19.902889999999999"/>
    <n v="3.3015999999999996"/>
    <n v="0"/>
    <n v="0"/>
    <n v="134.065"/>
    <n v="128.38900000000001"/>
    <n v="0"/>
    <n v="0"/>
    <n v="11.20485"/>
    <n v="1.30464"/>
    <n v="72.934070000000006"/>
    <n v="7.43201"/>
    <n v="0"/>
    <n v="0"/>
    <n v="0"/>
    <n v="0"/>
    <n v="0"/>
    <n v="0"/>
    <s v="RC Otros"/>
    <s v="Daños Sin Autos"/>
    <s v="Responsabilidad Civil y Riesgos Profesionales"/>
    <x v="15"/>
    <x v="0"/>
    <n v="212525.78091999999"/>
    <n v="131577.22926999998"/>
    <n v="243469518.54793006"/>
    <n v="216001262.48099998"/>
    <n v="235094567.47436008"/>
    <n v="206446896.99449995"/>
    <n v="572289.3692999999"/>
    <n v="576417.84597999987"/>
    <n v="185515.63060999999"/>
    <n v="154678.36760999999"/>
    <n v="6261.8816299999999"/>
    <n v="12456.556070000001"/>
    <n v="2.8891144737187423E-2"/>
    <n v="8.7033651629413091E-3"/>
    <n v="115.17320000000002"/>
    <n v="229.57617194313084"/>
    <n v="2.6404355714402099"/>
    <n v="0.40274173469842534"/>
    <n v="7.779806726706652E-2"/>
    <n v="3.8127987858031599E-2"/>
    <n v="6.7910328564374498E-5"/>
    <n v="7.0329549413357864E-5"/>
    <n v="2.3225674435311637E-5"/>
    <n v="2.4300558996213221E-5"/>
    <m/>
    <m/>
    <m/>
    <n v="0"/>
    <m/>
    <n v="0"/>
    <m/>
    <n v="0"/>
    <m/>
    <n v="758.84611846946268"/>
    <n v="6.7768148181076722"/>
    <n v="2.6005551375136422"/>
    <n v="6.0398414748972723E-3"/>
    <n v="758.84611846946279"/>
    <n v="881.3505363959415"/>
    <n v="15.362984679176686"/>
    <n v="17.554335906437153"/>
    <s v="Medianas"/>
    <n v="2023"/>
    <n v="1"/>
    <d v="2024-05-06T00:00:00"/>
    <x v="15"/>
    <x v="10"/>
  </r>
  <r>
    <n v="2024"/>
    <n v="3"/>
    <n v="5.0999999999999996"/>
    <x v="6"/>
    <s v="RC Otros"/>
    <n v="5.0999999999999996"/>
    <m/>
    <m/>
    <x v="3"/>
    <n v="562117.60947000002"/>
    <n v="553788.37423999992"/>
    <n v="1873034.7394100002"/>
    <n v="1815408.4227199999"/>
    <n v="185681.71580999999"/>
    <n v="153097.00282999998"/>
    <n v="637385.24705999985"/>
    <n v="1881289.2739800001"/>
    <n v="0"/>
    <n v="0"/>
    <n v="0"/>
    <n v="0"/>
    <n v="0"/>
    <n v="0"/>
    <n v="199279.53771999999"/>
    <n v="144472.17674"/>
    <n v="297383.51811999996"/>
    <n v="280315.15684000001"/>
    <n v="0"/>
    <n v="0"/>
    <n v="0"/>
    <n v="0"/>
    <n v="0"/>
    <n v="0"/>
    <s v="RC Otros"/>
    <s v="Daños Sin Autos"/>
    <s v="Responsabilidad Civil y Riesgos Profesionales"/>
    <x v="15"/>
    <x v="0"/>
    <n v="27356975.422389999"/>
    <n v="25559958.299519997"/>
    <n v="243469518.54793006"/>
    <n v="216001262.48099998"/>
    <n v="235094567.47436008"/>
    <n v="206446896.99449995"/>
    <n v="572289.3692999999"/>
    <n v="576417.84597999987"/>
    <n v="185515.63060999999"/>
    <n v="154678.36760999999"/>
    <n v="2041302.56449"/>
    <n v="2326960.0355199999"/>
    <n v="98.222619469160932"/>
    <n v="96.074120206752738"/>
    <n v="8329.2352300001075"/>
    <n v="1.5040466028978683"/>
    <n v="27.537201943918575"/>
    <n v="23.79879180504474"/>
    <n v="2.0547505738150473"/>
    <n v="2.1666247172648938"/>
    <n v="0.23087802235881943"/>
    <n v="0.23910276426583349"/>
    <n v="0.2563820080860465"/>
    <n v="0.26824737126213805"/>
    <m/>
    <m/>
    <m/>
    <n v="0"/>
    <m/>
    <n v="0"/>
    <m/>
    <n v="0"/>
    <m/>
    <n v="21.283704042320363"/>
    <n v="33.03253850827987"/>
    <n v="27.645398486399252"/>
    <n v="100.08952625687328"/>
    <n v="37.936274109466986"/>
    <n v="6.0889897900677337"/>
    <n v="67.010955744893323"/>
    <n v="51.539195514305604"/>
    <m/>
    <n v="2023"/>
    <n v="1"/>
    <d v="2024-05-06T00:00:00"/>
    <x v="15"/>
    <x v="3"/>
  </r>
  <r>
    <n v="2024"/>
    <n v="3"/>
    <n v="93"/>
    <x v="43"/>
    <s v="RC Otros"/>
    <n v="220"/>
    <s v="36790ecd55c2030dc553685bef719df653f413a20cdad1bfd1dc934c76686ddd"/>
    <s v="866d562d83a77144c090ae01fef5e5dc5d322dfdcb968ee04e0fa262fe1b2619"/>
    <x v="14"/>
    <n v="2.786"/>
    <n v="0"/>
    <n v="547.30571999999995"/>
    <n v="537.24221999999997"/>
    <n v="0"/>
    <n v="0"/>
    <n v="0"/>
    <n v="0"/>
    <n v="0"/>
    <n v="0"/>
    <n v="134.065"/>
    <n v="128.38900000000001"/>
    <n v="0"/>
    <n v="0"/>
    <n v="0"/>
    <n v="0"/>
    <n v="12.4115"/>
    <n v="11.46992"/>
    <n v="0"/>
    <n v="0"/>
    <n v="0"/>
    <n v="0"/>
    <n v="0"/>
    <n v="0"/>
    <s v="RC Otros"/>
    <s v="Daños Sin Autos"/>
    <s v="Responsabilidad Civil y Riesgos Profesionales"/>
    <x v="15"/>
    <x v="0"/>
    <n v="300191.93695999996"/>
    <n v="189031.92499999999"/>
    <n v="243469518.54793006"/>
    <n v="216001262.48099998"/>
    <n v="235094567.47436008"/>
    <n v="206446896.99449995"/>
    <n v="572289.3692999999"/>
    <n v="576417.84597999987"/>
    <n v="185515.63060999999"/>
    <n v="154678.36760999999"/>
    <n v="14957.43189"/>
    <n v="16408.38119"/>
    <n v="4.8681666119496802E-4"/>
    <m/>
    <m/>
    <m/>
    <n v="1.8626192119668747E-2"/>
    <m/>
    <n v="9.2807289503289681E-4"/>
    <m/>
    <n v="1.1442910868744091E-6"/>
    <n v="1.1850550312285915E-6"/>
    <m/>
    <m/>
    <m/>
    <m/>
    <m/>
    <n v="0"/>
    <m/>
    <n v="0"/>
    <m/>
    <n v="0"/>
    <m/>
    <m/>
    <m/>
    <m/>
    <m/>
    <m/>
    <n v="8.2091243879643514"/>
    <m/>
    <m/>
    <s v="Medianas"/>
    <n v="2023"/>
    <n v="1"/>
    <d v="2024-05-06T00:00:00"/>
    <x v="15"/>
    <x v="14"/>
  </r>
  <r>
    <n v="2024"/>
    <n v="3"/>
    <n v="9"/>
    <x v="8"/>
    <s v="RC Otros"/>
    <n v="9"/>
    <s v="19581e27de7ced00ff1ce50b2047e7a567c76b1cbaebabe5ef03f7c3017bb5b7"/>
    <s v="866d562d83a77144c090ae01fef5e5dc5d322dfdcb968ee04e0fa262fe1b2619"/>
    <x v="17"/>
    <n v="0"/>
    <n v="0"/>
    <n v="0"/>
    <n v="0"/>
    <n v="0"/>
    <n v="0"/>
    <n v="0"/>
    <n v="-8.8817841970012523E-16"/>
    <n v="0"/>
    <n v="0"/>
    <n v="0"/>
    <n v="0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15"/>
    <x v="0"/>
    <n v="808178.50085000007"/>
    <n v="660743.68034000008"/>
    <n v="243469518.54793006"/>
    <n v="216001262.48099998"/>
    <n v="235094567.47436008"/>
    <n v="206446896.99449995"/>
    <n v="572289.3692999999"/>
    <n v="576417.84597999987"/>
    <n v="185515.63060999999"/>
    <n v="154678.36760999999"/>
    <n v="28895.45494"/>
    <n v="22026.523590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3"/>
    <n v="1"/>
    <d v="2024-05-06T00:00:00"/>
    <x v="15"/>
    <x v="17"/>
  </r>
  <r>
    <n v="2024"/>
    <n v="3"/>
    <n v="25"/>
    <x v="36"/>
    <s v="RC Otros"/>
    <n v="25"/>
    <s v="b7a56873cd771f2c446d369b649430b65a756ba278ff97ec81bb6f55b2e73569"/>
    <s v="866d562d83a77144c090ae01fef5e5dc5d322dfdcb968ee04e0fa262fe1b2619"/>
    <x v="17"/>
    <n v="0"/>
    <n v="0"/>
    <n v="0"/>
    <n v="-65703.820609999995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15"/>
    <x v="0"/>
    <n v="0"/>
    <n v="0"/>
    <n v="243469518.54793006"/>
    <n v="216001262.48099998"/>
    <n v="235094567.47436008"/>
    <n v="206446896.99449995"/>
    <n v="572289.3692999999"/>
    <n v="576417.84597999987"/>
    <n v="185515.63060999999"/>
    <n v="154678.36760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3"/>
    <n v="1"/>
    <d v="2024-05-06T00:00:00"/>
    <x v="15"/>
    <x v="17"/>
  </r>
  <r>
    <n v="2024"/>
    <n v="3"/>
    <n v="201.1"/>
    <x v="1"/>
    <s v="RC Otros"/>
    <n v="201.1"/>
    <m/>
    <m/>
    <x v="1"/>
    <n v="572289.3692999999"/>
    <n v="576417.84597999998"/>
    <n v="1924108.5447200001"/>
    <n v="1949849.7476600003"/>
    <n v="185515.63060999996"/>
    <n v="154678.36760999999"/>
    <n v="648372.03996999993"/>
    <n v="1884835.9614799996"/>
    <n v="0"/>
    <n v="0"/>
    <n v="0"/>
    <n v="0"/>
    <n v="0"/>
    <n v="0"/>
    <n v="199110.76783999999"/>
    <n v="145346.54179999995"/>
    <n v="299299.47216999996"/>
    <n v="281331.34604000003"/>
    <n v="0"/>
    <n v="0"/>
    <n v="0"/>
    <n v="0"/>
    <n v="0"/>
    <n v="0"/>
    <s v="RC Otros"/>
    <s v="Daños Sin Autos"/>
    <s v="Responsabilidad Civil y Riesgos Profesionales"/>
    <x v="15"/>
    <x v="0"/>
    <n v="68402678.925929993"/>
    <n v="66419108.801609993"/>
    <n v="243469518.54793006"/>
    <n v="216001262.48099998"/>
    <n v="235094567.47436008"/>
    <n v="206446896.99449995"/>
    <n v="572289.3692999999"/>
    <n v="576417.84597999987"/>
    <n v="185515.63060999999"/>
    <n v="154678.36760999999"/>
    <n v="3381591.2406000001"/>
    <n v="4319150.4623400001"/>
    <n v="100"/>
    <n v="100.00000000000003"/>
    <n v="-4128.4766800000798"/>
    <n v="-0.71622985110411097"/>
    <n v="16.923670798202618"/>
    <n v="13.345630141991215"/>
    <n v="0.83664759668214872"/>
    <n v="0.8678494131887956"/>
    <n v="0.23505585944112237"/>
    <n v="0.24342943158923272"/>
    <n v="0.2668585541395635"/>
    <n v="0.27920877202400218"/>
    <m/>
    <m/>
    <m/>
    <n v="0"/>
    <m/>
    <n v="0"/>
    <m/>
    <n v="0"/>
    <m/>
    <n v="19.936377320551934"/>
    <n v="32.416403407408183"/>
    <n v="26.834416853805543"/>
    <n v="99.999999999999986"/>
    <n v="36.990371682857656"/>
    <n v="6.3868198062242199"/>
    <n v="66.525599392606509"/>
    <n v="51.663827670072152"/>
    <m/>
    <n v="2023"/>
    <n v="1"/>
    <d v="2024-05-06T00:00:00"/>
    <x v="15"/>
    <x v="1"/>
  </r>
  <r>
    <n v="2024"/>
    <n v="3"/>
    <n v="41"/>
    <x v="7"/>
    <s v="RC Otros"/>
    <n v="29"/>
    <s v="35135aaa6cc23891b40cb3f378c53a17a1127210ce60e125ccf03efcfdaec458"/>
    <s v="866d562d83a77144c090ae01fef5e5dc5d322dfdcb968ee04e0fa262fe1b2619"/>
    <x v="18"/>
    <n v="434.52976000000001"/>
    <n v="566.83951999999999"/>
    <n v="6776.5951000000014"/>
    <n v="7106.34177"/>
    <n v="-11.147"/>
    <n v="99.659659999999988"/>
    <n v="-82.625229999999988"/>
    <n v="-432.27562000000006"/>
    <n v="0"/>
    <n v="0"/>
    <n v="134.065"/>
    <n v="128.38900000000001"/>
    <n v="0"/>
    <n v="0"/>
    <n v="-3.9014499999999996"/>
    <n v="48.303539999999998"/>
    <n v="461.03934999999996"/>
    <n v="338.53359"/>
    <n v="0"/>
    <n v="0"/>
    <n v="0"/>
    <n v="0"/>
    <n v="0"/>
    <n v="0"/>
    <s v="RC Otros"/>
    <s v="Daños Sin Autos"/>
    <s v="Responsabilidad Civil y Riesgos Profesionales"/>
    <x v="15"/>
    <x v="0"/>
    <n v="6566357.3494999995"/>
    <n v="6434437.0004799999"/>
    <n v="243469518.54793006"/>
    <n v="216001262.48099998"/>
    <n v="235094567.47436008"/>
    <n v="206446896.99449995"/>
    <n v="572289.3692999999"/>
    <n v="576417.84597999987"/>
    <n v="185515.63060999999"/>
    <n v="154678.36760999999"/>
    <n v="332645.06475999998"/>
    <n v="402300.95105000003"/>
    <n v="7.5928329846751894E-2"/>
    <n v="9.8338301624975671E-2"/>
    <n v="-132.30975999999998"/>
    <n v="-23.341661145997715"/>
    <n v="0.13062865078533747"/>
    <n v="0.14089937359595014"/>
    <n v="6.6175161793941605E-3"/>
    <n v="8.8094656915238198E-3"/>
    <n v="1.7847398828057292E-4"/>
    <n v="1.8483190176114586E-4"/>
    <n v="2.6242416988181292E-4"/>
    <n v="2.745691643963539E-4"/>
    <m/>
    <m/>
    <m/>
    <n v="0"/>
    <m/>
    <n v="0"/>
    <m/>
    <n v="0"/>
    <m/>
    <n v="-111.18506725790556"/>
    <n v="-2.5653018564252079"/>
    <n v="17.581635804080843"/>
    <n v="-6.0086581186432567E-3"/>
    <n v="-108.07694425708758"/>
    <n v="36.187180125907133"/>
    <n v="-0.84622928606853198"/>
    <n v="14.268462990629674"/>
    <s v="Medianas"/>
    <n v="2023"/>
    <n v="1"/>
    <d v="2024-05-06T00:00:00"/>
    <x v="15"/>
    <x v="18"/>
  </r>
  <r>
    <n v="2024"/>
    <n v="3"/>
    <n v="94"/>
    <x v="19"/>
    <s v="RC Otros"/>
    <n v="7"/>
    <s v="7902699be42c8a8e46fbbb4501726517e86b22c56a189f7625a6da49081b2451"/>
    <s v="866d562d83a77144c090ae01fef5e5dc5d322dfdcb968ee04e0fa262fe1b2619"/>
    <x v="4"/>
    <n v="144462.08382"/>
    <n v="69699.303620000006"/>
    <n v="349159.01671"/>
    <n v="258898.85148000001"/>
    <n v="30409.633629999997"/>
    <n v="24746.536250000001"/>
    <n v="231683.96335999988"/>
    <n v="254407.29778000002"/>
    <n v="0"/>
    <n v="0"/>
    <n v="134.065"/>
    <n v="128.38900000000001"/>
    <n v="0"/>
    <n v="0"/>
    <n v="30458.107929999998"/>
    <n v="31410.97754"/>
    <n v="41177.580289999998"/>
    <n v="31744.13694"/>
    <n v="0"/>
    <n v="0"/>
    <n v="0"/>
    <n v="0"/>
    <n v="0"/>
    <n v="0"/>
    <s v="RC Otros"/>
    <s v="Daños Sin Autos"/>
    <s v="Responsabilidad Civil y Riesgos Profesionales"/>
    <x v="15"/>
    <x v="0"/>
    <n v="2040660.5806099998"/>
    <n v="2232143.8743000003"/>
    <n v="243469518.54793006"/>
    <n v="216001262.48099998"/>
    <n v="235094567.47436008"/>
    <n v="206446896.99449995"/>
    <n v="572289.3692999999"/>
    <n v="576417.84597999987"/>
    <n v="185515.63060999999"/>
    <n v="154678.36760999999"/>
    <n v="250781.01069"/>
    <n v="183408.08093999999"/>
    <n v="25.242838949935397"/>
    <n v="12.091801825028572"/>
    <n v="74762.780199999994"/>
    <n v="107.26474486403194"/>
    <n v="57.604873440188463"/>
    <n v="38.00230789329364"/>
    <n v="7.0791823585290699"/>
    <n v="3.1225273792827397"/>
    <n v="5.9334772041109041E-2"/>
    <n v="6.144849937281318E-2"/>
    <n v="3.2268007519692596E-2"/>
    <n v="3.3761371391238151E-2"/>
    <m/>
    <m/>
    <m/>
    <n v="0"/>
    <m/>
    <n v="0"/>
    <m/>
    <n v="0"/>
    <m/>
    <n v="22.884404196163"/>
    <n v="21.050252651685717"/>
    <n v="35.504710900582168"/>
    <n v="16.391952273783662"/>
    <n v="-3.0335560515000859"/>
    <n v="29.717120260129516"/>
    <n v="73.967697265098337"/>
    <n v="98.950485248253216"/>
    <s v="Grandes"/>
    <n v="2023"/>
    <n v="1"/>
    <d v="2024-05-06T00:00:00"/>
    <x v="15"/>
    <x v="4"/>
  </r>
  <r>
    <n v="2024"/>
    <n v="3"/>
    <n v="103"/>
    <x v="18"/>
    <s v="RC Otros"/>
    <n v="205"/>
    <s v="f8809aff4d69bece79dabe35be0c708b890d7eafb841f121330667b77d2e2590"/>
    <s v="866d562d83a77144c090ae01fef5e5dc5d322dfdcb968ee04e0fa262fe1b2619"/>
    <x v="8"/>
    <n v="962.45393999999999"/>
    <n v="1103.6463700000002"/>
    <n v="16803.539510000002"/>
    <n v="153467.38883000001"/>
    <n v="-5.2179500000000001"/>
    <n v="8.2589500000000005"/>
    <n v="21.781469999999999"/>
    <n v="26.603380000000001"/>
    <n v="0"/>
    <n v="0"/>
    <n v="134.065"/>
    <n v="128.38900000000001"/>
    <n v="0"/>
    <n v="0"/>
    <n v="-5.2179500000000001"/>
    <n v="8.2589500000000005"/>
    <n v="245.61492000000001"/>
    <n v="459.01522999999997"/>
    <n v="0"/>
    <n v="0"/>
    <n v="0"/>
    <n v="0"/>
    <n v="0"/>
    <n v="0"/>
    <s v="RC Otros"/>
    <s v="Daños Sin Autos"/>
    <s v="Responsabilidad Civil y Riesgos Profesionales"/>
    <x v="15"/>
    <x v="0"/>
    <n v="1311840.66753"/>
    <n v="1251067.9799200001"/>
    <n v="243469518.54793006"/>
    <n v="216001262.48099998"/>
    <n v="235094567.47436008"/>
    <n v="206446896.99449995"/>
    <n v="572289.3692999999"/>
    <n v="576417.84597999987"/>
    <n v="185515.63060999999"/>
    <n v="154678.36760999999"/>
    <n v="33058.420190000004"/>
    <n v="48111.538110000001"/>
    <n v="0.16817609964994332"/>
    <n v="0.19146637768017574"/>
    <n v="-141.19243000000017"/>
    <n v="-12.79326728542587"/>
    <n v="2.9113730615933582"/>
    <n v="2.2939328347322299"/>
    <n v="7.3366679645033184E-2"/>
    <n v="8.8216338977085251E-2"/>
    <n v="3.953077764067327E-4"/>
    <n v="4.0939012344679866E-4"/>
    <n v="5.1094440714071268E-4"/>
    <n v="5.3459092195965677E-4"/>
    <m/>
    <m/>
    <m/>
    <n v="0"/>
    <m/>
    <n v="0"/>
    <m/>
    <n v="0"/>
    <m/>
    <n v="-163.1793387779318"/>
    <n v="-0.54215061969614886"/>
    <n v="0.74833300090499089"/>
    <n v="-2.8126740495357122E-3"/>
    <n v="-163.1793387779318"/>
    <n v="-46.490899659255312"/>
    <n v="-2.1244434173624307"/>
    <n v="1.7992758105215814"/>
    <s v="Medianas"/>
    <n v="2023"/>
    <n v="1"/>
    <d v="2024-05-06T00:00:00"/>
    <x v="15"/>
    <x v="8"/>
  </r>
  <r>
    <n v="2024"/>
    <n v="3"/>
    <n v="718"/>
    <x v="44"/>
    <s v="Salud Individual"/>
    <n v="281"/>
    <s v="71a1c003a2b855d85582c8f6c7648c49d3fe836408a7e1b5d9b222448acb3c1b"/>
    <s v="866d562d83a77144c090ae01fef5e5dc5d322dfdcb968ee04e0fa262fe1b2619"/>
    <x v="15"/>
    <n v="743.84106999999995"/>
    <n v="35.837260000000001"/>
    <n v="1411.3881299999998"/>
    <n v="463.48126000000002"/>
    <n v="252.41341"/>
    <n v="111.30385000000001"/>
    <n v="489.99172999999996"/>
    <n v="124.64267000000001"/>
    <n v="0"/>
    <n v="0"/>
    <n v="134.065"/>
    <n v="128.38900000000001"/>
    <n v="0"/>
    <n v="0"/>
    <n v="252.41341"/>
    <n v="111.30385000000001"/>
    <n v="254.97626"/>
    <n v="108.39552999999999"/>
    <n v="0"/>
    <n v="0"/>
    <n v="0"/>
    <n v="0"/>
    <n v="0"/>
    <n v="0"/>
    <s v="Salud Individual"/>
    <s v="Accidentes y Enfermedades"/>
    <s v="Salud"/>
    <x v="16"/>
    <x v="0"/>
    <n v="4861.5922599999994"/>
    <n v="-25.390689999999999"/>
    <n v="243469518.54793006"/>
    <n v="216001262.48099998"/>
    <n v="235094567.47436008"/>
    <n v="206446896.99449995"/>
    <n v="585529.67839999986"/>
    <n v="590455.02962999989"/>
    <n v="415553.71691999998"/>
    <n v="348846.77928999998"/>
    <n v="4861.5922599999994"/>
    <n v="-25.390689999999999"/>
    <n v="0.12703729587757137"/>
    <n v="6.0694308967876691E-3"/>
    <n v="708.00380999999993"/>
    <n v="1975.6080961546722"/>
    <n v="15.300359022704221"/>
    <n v="-141.14330882697556"/>
    <n v="15.300359022704221"/>
    <n v="-141.14330882697556"/>
    <n v="3.0551712363679952E-4"/>
    <n v="3.1640079053767367E-4"/>
    <n v="1.6591227101347308E-5"/>
    <n v="1.7359069340216221E-5"/>
    <m/>
    <m/>
    <m/>
    <n v="0"/>
    <m/>
    <n v="0"/>
    <m/>
    <n v="0"/>
    <m/>
    <n v="126.77868734998832"/>
    <n v="33.933782387143538"/>
    <n v="310.58136140988461"/>
    <n v="6.0741463671853804E-2"/>
    <n v="126.77868734998832"/>
    <n v="135.22765191516663"/>
    <n v="98.994867208421681"/>
    <n v="102.68306266872816"/>
    <s v="Medianas"/>
    <n v="2023"/>
    <n v="1"/>
    <d v="2024-05-06T00:00:00"/>
    <x v="16"/>
    <x v="15"/>
  </r>
  <r>
    <n v="2024"/>
    <n v="3"/>
    <n v="712"/>
    <x v="45"/>
    <s v="Salud Individual"/>
    <n v="249"/>
    <s v="9f484139a27415ae2e8612bf6c65a8101a18eb5e9b7809e74ca63a45a65f17f4"/>
    <s v="866d562d83a77144c090ae01fef5e5dc5d322dfdcb968ee04e0fa262fe1b2619"/>
    <x v="8"/>
    <n v="277.66899999999998"/>
    <n v="238.178"/>
    <n v="1139.0640000000001"/>
    <n v="969.40599999999995"/>
    <n v="281.78885000000002"/>
    <n v="243.12151999999998"/>
    <n v="1177.8425299999997"/>
    <n v="1108.9277700000002"/>
    <n v="0"/>
    <n v="0"/>
    <n v="134.065"/>
    <n v="128.38900000000001"/>
    <n v="0"/>
    <n v="0"/>
    <n v="281.78884999999997"/>
    <n v="243.12151999999998"/>
    <n v="266.58238"/>
    <n v="189.44259"/>
    <n v="0"/>
    <n v="0"/>
    <n v="0"/>
    <n v="0"/>
    <n v="0"/>
    <n v="0"/>
    <s v="Salud Individual"/>
    <s v="Accidentes y Enfermedades"/>
    <s v="Salud"/>
    <x v="16"/>
    <x v="0"/>
    <n v="79025.521110000001"/>
    <n v="43790.384579999998"/>
    <n v="243469518.54793006"/>
    <n v="216001262.48099998"/>
    <n v="235094567.47436008"/>
    <n v="206446896.99449995"/>
    <n v="585529.67839999986"/>
    <n v="590455.02962999989"/>
    <n v="415553.71691999998"/>
    <n v="348846.77928999998"/>
    <n v="79025.521110000001"/>
    <n v="43790.384579999998"/>
    <n v="4.7421849010070613E-2"/>
    <n v="4.033804236526714E-2"/>
    <n v="39.490999999999985"/>
    <n v="16.580456633274277"/>
    <n v="0.35136623726086808"/>
    <n v="0.54390479162126604"/>
    <n v="0.35136623726086808"/>
    <n v="0.54390479162126604"/>
    <n v="1.1404671995740497E-4"/>
    <n v="1.181094922707149E-4"/>
    <n v="1.1026694810219025E-4"/>
    <n v="1.1537010411270332E-4"/>
    <m/>
    <m/>
    <m/>
    <n v="0"/>
    <m/>
    <n v="0"/>
    <m/>
    <n v="0"/>
    <m/>
    <n v="15.9045279085126"/>
    <n v="101.48372702750399"/>
    <n v="102.07555693640889"/>
    <n v="6.7810451098491417E-2"/>
    <n v="15.904527908512577"/>
    <n v="40.719349328997254"/>
    <n v="105.7042292142489"/>
    <n v="128.33519643074979"/>
    <s v="Medianas"/>
    <n v="2023"/>
    <n v="1"/>
    <d v="2024-05-06T00:00:00"/>
    <x v="16"/>
    <x v="8"/>
  </r>
  <r>
    <n v="2024"/>
    <n v="3"/>
    <n v="715"/>
    <x v="46"/>
    <s v="Salud Individual"/>
    <n v="251"/>
    <s v="c75d3f1f5bcd6914d0331ce5ec17c0db8f2070a2d4285f8e3ff11c6ca19168ff"/>
    <s v="866d562d83a77144c090ae01fef5e5dc5d322dfdcb968ee04e0fa262fe1b2619"/>
    <x v="9"/>
    <n v="5047.6952799999999"/>
    <n v="3257.1164100000001"/>
    <n v="23636.027220000004"/>
    <n v="15326.961989999998"/>
    <n v="333.58699999999999"/>
    <n v="158.46877000000001"/>
    <n v="1487.9572000000001"/>
    <n v="738.35037"/>
    <n v="0"/>
    <n v="0"/>
    <n v="134.065"/>
    <n v="128.38900000000001"/>
    <n v="0"/>
    <n v="0"/>
    <n v="333.58699999999999"/>
    <n v="158.46876999999998"/>
    <n v="3960.0764900000004"/>
    <n v="3678.0203900000001"/>
    <n v="0"/>
    <n v="0"/>
    <n v="0"/>
    <n v="0"/>
    <n v="0"/>
    <n v="0"/>
    <s v="Salud Individual"/>
    <s v="Accidentes y Enfermedades"/>
    <s v="Salud"/>
    <x v="16"/>
    <x v="0"/>
    <n v="48021.339369999994"/>
    <n v="38116.885219999996"/>
    <n v="243469518.54793006"/>
    <n v="216001262.48099998"/>
    <n v="235094567.47436008"/>
    <n v="206446896.99449995"/>
    <n v="585529.67839999986"/>
    <n v="590455.02962999989"/>
    <n v="415553.71691999998"/>
    <n v="348846.77928999998"/>
    <n v="48021.339369999994"/>
    <n v="38116.885219999996"/>
    <n v="0.86207334422281967"/>
    <n v="0.55162819292792287"/>
    <n v="1790.5788699999998"/>
    <n v="54.974359052767156"/>
    <n v="10.511358796363368"/>
    <n v="8.545074948282986"/>
    <n v="10.511358796363368"/>
    <n v="8.545074948282986"/>
    <n v="2.073235002929657E-3"/>
    <n v="2.1470914169679878E-3"/>
    <n v="1.5079154503953439E-3"/>
    <n v="1.5777018000356646E-3"/>
    <m/>
    <m/>
    <m/>
    <n v="0"/>
    <m/>
    <n v="0"/>
    <m/>
    <n v="0"/>
    <m/>
    <n v="110.50646130464696"/>
    <n v="6.6086992477881896"/>
    <n v="4.8653087594127467"/>
    <n v="8.0275301704068325E-2"/>
    <n v="110.506461304647"/>
    <n v="7.6686932124375717"/>
    <n v="8.4237514311245025"/>
    <n v="4.3085342982560242"/>
    <s v="Grandes"/>
    <n v="2023"/>
    <n v="1"/>
    <d v="2024-05-06T00:00:00"/>
    <x v="16"/>
    <x v="9"/>
  </r>
  <r>
    <n v="2024"/>
    <n v="3"/>
    <n v="201.1"/>
    <x v="1"/>
    <s v="Salud Individual"/>
    <n v="201.1"/>
    <m/>
    <m/>
    <x v="1"/>
    <n v="585529.67839999998"/>
    <n v="590455.02963"/>
    <n v="2162622.0700399997"/>
    <n v="2377807.9381100005"/>
    <n v="415553.71692000004"/>
    <n v="348846.77928999998"/>
    <n v="1433805.4534700001"/>
    <n v="1525410.2252400001"/>
    <n v="0"/>
    <n v="0"/>
    <n v="0"/>
    <n v="0"/>
    <n v="0"/>
    <n v="0"/>
    <n v="299846.31784000003"/>
    <n v="242983.64987000002"/>
    <n v="365757.87017000007"/>
    <n v="355411.60295000003"/>
    <n v="0"/>
    <n v="0"/>
    <n v="0"/>
    <n v="0"/>
    <n v="0"/>
    <n v="0"/>
    <s v="Salud Individual"/>
    <s v="Accidentes y Enfermedades"/>
    <s v="Salud"/>
    <x v="16"/>
    <x v="0"/>
    <n v="2123454.56134"/>
    <n v="2004779.9841700001"/>
    <n v="243469518.54793006"/>
    <n v="216001262.48099998"/>
    <n v="235094567.47436008"/>
    <n v="206446896.99449995"/>
    <n v="585529.67839999986"/>
    <n v="590455.02962999989"/>
    <n v="415553.71691999998"/>
    <n v="348846.77928999998"/>
    <n v="2123454.56134"/>
    <n v="2004779.9841700001"/>
    <n v="100.00000000000003"/>
    <n v="100.00000000000003"/>
    <n v="-4925.3512300000293"/>
    <n v="-0.83416195693792883"/>
    <n v="27.574391703983679"/>
    <n v="29.452360572846331"/>
    <n v="27.574391703983679"/>
    <n v="29.452360572846331"/>
    <n v="0.24049403879883674"/>
    <n v="0.24906133931140673"/>
    <n v="0.27335721229033927"/>
    <n v="0.28600818817137785"/>
    <m/>
    <m/>
    <m/>
    <n v="0"/>
    <m/>
    <n v="0"/>
    <m/>
    <n v="0"/>
    <m/>
    <n v="19.122130858071039"/>
    <n v="70.970564302654836"/>
    <n v="59.08100732220025"/>
    <n v="100.00000000000003"/>
    <n v="23.401849466177005"/>
    <n v="2.9110662494199913"/>
    <n v="81.979457530369729"/>
    <n v="68.366830979399225"/>
    <m/>
    <n v="2023"/>
    <n v="1"/>
    <d v="2024-05-06T00:00:00"/>
    <x v="16"/>
    <x v="1"/>
  </r>
  <r>
    <n v="2024"/>
    <n v="3"/>
    <n v="707"/>
    <x v="47"/>
    <s v="Salud Individual"/>
    <n v="9"/>
    <s v="19581e27de7ced00ff1ce50b2047e7a567c76b1cbaebabe5ef03f7c3017bb5b7"/>
    <s v="866d562d83a77144c090ae01fef5e5dc5d322dfdcb968ee04e0fa262fe1b2619"/>
    <x v="5"/>
    <n v="22635.993850000003"/>
    <n v="23119.410059999998"/>
    <n v="105558.32974"/>
    <n v="100700.75998"/>
    <n v="21754.066169999998"/>
    <n v="19202.779930000001"/>
    <n v="82523.331900000019"/>
    <n v="72355.347069999989"/>
    <n v="0"/>
    <n v="0"/>
    <n v="134.065"/>
    <n v="128.38900000000001"/>
    <n v="0"/>
    <n v="0"/>
    <n v="14561.251319999999"/>
    <n v="17495.294850000002"/>
    <n v="6578.2061299999996"/>
    <n v="13466.943519999999"/>
    <n v="0"/>
    <n v="0"/>
    <n v="0"/>
    <n v="0"/>
    <n v="0"/>
    <n v="0"/>
    <s v="Salud Individual"/>
    <s v="Accidentes y Enfermedades"/>
    <s v="Salud"/>
    <x v="16"/>
    <x v="0"/>
    <n v="242648.48286000002"/>
    <n v="240008.10616999998"/>
    <n v="243469518.54793006"/>
    <n v="216001262.48099998"/>
    <n v="235094567.47436008"/>
    <n v="206446896.99449995"/>
    <n v="585529.67839999986"/>
    <n v="590455.02962999989"/>
    <n v="415553.71691999998"/>
    <n v="348846.77928999998"/>
    <n v="242648.48286000002"/>
    <n v="240008.10616999998"/>
    <n v="3.8659003437459245"/>
    <n v="3.9155242820926501"/>
    <n v="-483.41620999999577"/>
    <n v="-2.0909539159754686"/>
    <n v="9.328718475054389"/>
    <n v="9.6327621716344467"/>
    <n v="9.328718475054389"/>
    <n v="9.6327621716344467"/>
    <n v="9.2972598726126874E-3"/>
    <n v="9.6284631725778742E-3"/>
    <n v="1.0703368024079786E-2"/>
    <n v="1.1198720056623536E-2"/>
    <m/>
    <m/>
    <m/>
    <n v="0"/>
    <m/>
    <n v="0"/>
    <m/>
    <n v="0"/>
    <m/>
    <n v="13.286025509328425"/>
    <n v="96.103870296819309"/>
    <n v="83.059125990518467"/>
    <n v="5.2349588715597912"/>
    <n v="-16.770472033513638"/>
    <n v="-51.152938896412628"/>
    <n v="221.35595985040987"/>
    <n v="129.91288501371844"/>
    <s v="Grandes"/>
    <n v="2023"/>
    <n v="1"/>
    <d v="2024-05-06T00:00:00"/>
    <x v="16"/>
    <x v="5"/>
  </r>
  <r>
    <n v="2024"/>
    <n v="3"/>
    <n v="5.0999999999999996"/>
    <x v="6"/>
    <s v="Salud Individual"/>
    <n v="5.0999999999999996"/>
    <m/>
    <m/>
    <x v="3"/>
    <n v="583777.52986999997"/>
    <n v="589489.28093999997"/>
    <n v="2157949.7029599999"/>
    <n v="2374186.9001700003"/>
    <n v="412991.75383"/>
    <n v="348177.89828999992"/>
    <n v="1428687.74663"/>
    <n v="1522706.05956"/>
    <n v="0"/>
    <n v="0"/>
    <n v="0"/>
    <n v="0"/>
    <n v="0"/>
    <n v="0"/>
    <n v="297284.35475000006"/>
    <n v="242177.46188000002"/>
    <n v="364671.54085000005"/>
    <n v="354624.68348000007"/>
    <n v="0"/>
    <n v="0"/>
    <n v="0"/>
    <n v="0"/>
    <n v="0"/>
    <n v="0"/>
    <s v="Salud Individual"/>
    <s v="Accidentes y Enfermedades"/>
    <s v="Salud"/>
    <x v="16"/>
    <x v="0"/>
    <n v="1720849.4726"/>
    <n v="1519834.4566200001"/>
    <n v="243469518.54793006"/>
    <n v="216001262.48099998"/>
    <n v="235094567.47436008"/>
    <n v="206446896.99449995"/>
    <n v="585529.67839999986"/>
    <n v="590455.02962999989"/>
    <n v="415553.71691999998"/>
    <n v="348846.77928999998"/>
    <n v="1720849.4726"/>
    <n v="1519834.4566200001"/>
    <n v="99.700758374060939"/>
    <n v="99.836439924882157"/>
    <n v="-5711.7510699999984"/>
    <n v="-0.9689321340825785"/>
    <n v="33.923799795689348"/>
    <n v="38.786413768442962"/>
    <n v="33.923799795689348"/>
    <n v="38.786413768442962"/>
    <n v="0.23977438052684855"/>
    <n v="0.24831604411006564"/>
    <n v="0.2729101090285771"/>
    <n v="0.2855403929639615"/>
    <m/>
    <m/>
    <m/>
    <n v="0"/>
    <m/>
    <n v="0"/>
    <m/>
    <n v="0"/>
    <m/>
    <n v="18.615155028024244"/>
    <n v="70.744715700511478"/>
    <n v="59.064330692289303"/>
    <n v="99.383482090116118"/>
    <n v="22.754756963018185"/>
    <n v="2.8330959005471001"/>
    <n v="81.521128316476364"/>
    <n v="68.29120282983861"/>
    <m/>
    <n v="2023"/>
    <n v="1"/>
    <d v="2024-05-06T00:00:00"/>
    <x v="16"/>
    <x v="3"/>
  </r>
  <r>
    <n v="2024"/>
    <n v="3"/>
    <n v="61"/>
    <x v="2"/>
    <s v="Salud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260.02337"/>
    <n v="0"/>
    <n v="3066.1653999999999"/>
    <n v="0"/>
    <n v="0"/>
    <n v="0"/>
    <n v="0"/>
    <n v="0"/>
    <n v="0"/>
    <n v="0"/>
    <s v="Salud Individual"/>
    <s v="Accidentes y Enfermedades"/>
    <s v="Salud"/>
    <x v="16"/>
    <x v="0"/>
    <n v="0"/>
    <n v="0"/>
    <n v="243469518.54793006"/>
    <n v="216001262.48099998"/>
    <n v="235094567.47436008"/>
    <n v="206446896.99449995"/>
    <n v="585529.67839999986"/>
    <n v="590455.02962999989"/>
    <n v="415553.71691999998"/>
    <n v="348846.77928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-8.480409112959137"/>
    <m/>
    <m/>
    <n v="2023"/>
    <n v="1"/>
    <d v="2024-05-06T00:00:00"/>
    <x v="16"/>
    <x v="2"/>
  </r>
  <r>
    <n v="2024"/>
    <n v="3"/>
    <n v="714"/>
    <x v="48"/>
    <s v="Salud Individual"/>
    <n v="250"/>
    <s v="1e472b39b105d349bcd069c4a711b44a2fffb8e274714bb07ecfff69a9a7f67b"/>
    <s v="866d562d83a77144c090ae01fef5e5dc5d322dfdcb968ee04e0fa262fe1b2619"/>
    <x v="16"/>
    <n v="272.77902"/>
    <n v="461.53730000000002"/>
    <n v="945.81081000000017"/>
    <n v="1438.21874"/>
    <n v="76.929310000000015"/>
    <n v="0"/>
    <n v="614.46019999999999"/>
    <n v="400.66876999999994"/>
    <n v="0"/>
    <n v="0"/>
    <n v="134.065"/>
    <n v="128.38900000000001"/>
    <n v="0"/>
    <n v="0"/>
    <n v="76.929310000000001"/>
    <n v="137.30698999999998"/>
    <n v="279.73374999999999"/>
    <n v="315.44622999999996"/>
    <n v="0"/>
    <n v="0"/>
    <n v="0"/>
    <n v="0"/>
    <n v="0"/>
    <n v="0"/>
    <s v="Salud Individual"/>
    <s v="Accidentes y Enfermedades"/>
    <s v="Salud"/>
    <x v="16"/>
    <x v="0"/>
    <n v="176513.31369000001"/>
    <n v="145760.77205999999"/>
    <n v="243469518.54793006"/>
    <n v="216001262.48099998"/>
    <n v="235094567.47436008"/>
    <n v="206446896.99449995"/>
    <n v="585529.67839999986"/>
    <n v="590455.02962999989"/>
    <n v="415553.71691999998"/>
    <n v="348846.77928999998"/>
    <n v="176513.31369000001"/>
    <n v="145760.77205999999"/>
    <n v="4.6586711154486218E-2"/>
    <n v="7.8166376241932553E-2"/>
    <n v="-188.75828000000001"/>
    <n v="-40.897730259287826"/>
    <n v="0.15453736281845901"/>
    <n v="0.31664026848733751"/>
    <n v="0.15453736281845901"/>
    <n v="0.31664026848733751"/>
    <n v="1.1203826319897206E-4"/>
    <n v="1.1602948674249986E-4"/>
    <n v="2.1367342704332483E-4"/>
    <n v="2.2356223644877355E-4"/>
    <m/>
    <m/>
    <m/>
    <n v="0"/>
    <m/>
    <n v="0"/>
    <m/>
    <n v="0"/>
    <m/>
    <m/>
    <n v="28.20206260730756"/>
    <m/>
    <n v="1.8512482711064288E-2"/>
    <n v="-43.972764969940705"/>
    <n v="-11.321257508767813"/>
    <n v="27.500903984592494"/>
    <n v="43.527858931774205"/>
    <s v="Medianas"/>
    <n v="2023"/>
    <n v="1"/>
    <d v="2024-05-06T00:00:00"/>
    <x v="16"/>
    <x v="16"/>
  </r>
  <r>
    <n v="2024"/>
    <n v="3"/>
    <n v="702"/>
    <x v="49"/>
    <s v="Salud Individual"/>
    <n v="244"/>
    <s v="82c01ce15b431d420eb6a1febfba7d7a2b69e5bcdcb929cb42cd3e9179d43fc4"/>
    <s v="866d562d83a77144c090ae01fef5e5dc5d322dfdcb968ee04e0fa262fe1b2619"/>
    <x v="4"/>
    <n v="26416.616040000001"/>
    <n v="27609.4964"/>
    <n v="115702.16662"/>
    <n v="114461.95268999999"/>
    <n v="19164.071450000003"/>
    <n v="22929.639490000001"/>
    <n v="89589.78595000002"/>
    <n v="82787.159780000002"/>
    <n v="0"/>
    <n v="0"/>
    <n v="134.065"/>
    <n v="128.38900000000001"/>
    <n v="0"/>
    <n v="0"/>
    <n v="16929.57991"/>
    <n v="20198.240979999999"/>
    <n v="29689.442800000001"/>
    <n v="30395.789949999998"/>
    <n v="0"/>
    <n v="0"/>
    <n v="0"/>
    <n v="0"/>
    <n v="0"/>
    <n v="0"/>
    <s v="Salud Individual"/>
    <s v="Accidentes y Enfermedades"/>
    <s v="Salud"/>
    <x v="16"/>
    <x v="0"/>
    <n v="79363.586750000002"/>
    <n v="51745.073490000002"/>
    <n v="243469518.54793006"/>
    <n v="216001262.48099998"/>
    <n v="235094567.47436008"/>
    <n v="206446896.99449995"/>
    <n v="585529.67839999986"/>
    <n v="590455.02962999989"/>
    <n v="415553.71691999998"/>
    <n v="348846.77928999998"/>
    <n v="79363.586750000002"/>
    <n v="51745.073490000002"/>
    <n v="4.5115759310758117"/>
    <n v="4.675969382003756"/>
    <n v="-1192.8803599999992"/>
    <n v="-4.3205437097360466"/>
    <n v="33.285562210304207"/>
    <n v="53.356763335809497"/>
    <n v="33.285562210304207"/>
    <n v="53.356763335809497"/>
    <n v="1.0850071170120441E-2"/>
    <n v="1.1236591437988483E-2"/>
    <n v="1.2782099550195269E-2"/>
    <n v="1.3373655308917314E-2"/>
    <m/>
    <m/>
    <m/>
    <n v="0"/>
    <m/>
    <n v="0"/>
    <m/>
    <n v="0"/>
    <m/>
    <n v="-16.42227319641124"/>
    <n v="72.54551991436675"/>
    <n v="83.049828790068048"/>
    <n v="4.6116953524180273"/>
    <n v="-16.182899655651095"/>
    <n v="-2.3238321858451871"/>
    <n v="57.022221750823832"/>
    <n v="66.450784839694549"/>
    <s v="Grandes"/>
    <n v="2023"/>
    <n v="1"/>
    <d v="2024-05-06T00:00:00"/>
    <x v="16"/>
    <x v="4"/>
  </r>
  <r>
    <n v="2024"/>
    <n v="3"/>
    <n v="704"/>
    <x v="50"/>
    <s v="Salud Individual"/>
    <n v="51"/>
    <s v="031b4af5197ec30a926f48cf40e11a7dbc470048a21e4003b7a3c07c5dab1baa"/>
    <s v="866d562d83a77144c090ae01fef5e5dc5d322dfdcb968ee04e0fa262fe1b2619"/>
    <x v="13"/>
    <n v="457.85944000000001"/>
    <n v="230.19613000000001"/>
    <n v="1176.1041399999999"/>
    <n v="749.93193999999994"/>
    <n v="1950.8315199999997"/>
    <n v="314.45562999999999"/>
    <n v="2835.4123799999998"/>
    <n v="1069.9264699999999"/>
    <n v="0"/>
    <n v="0"/>
    <n v="134.065"/>
    <n v="128.38900000000001"/>
    <n v="0"/>
    <n v="0"/>
    <n v="1950.83152"/>
    <n v="314.45562999999999"/>
    <n v="285.03692999999998"/>
    <n v="173.63512"/>
    <n v="0"/>
    <n v="0"/>
    <n v="0"/>
    <n v="0"/>
    <n v="0"/>
    <n v="0"/>
    <s v="Salud Individual"/>
    <s v="Accidentes y Enfermedades"/>
    <s v="Salud"/>
    <x v="16"/>
    <x v="0"/>
    <n v="142204.66168000002"/>
    <n v="295419.76160000003"/>
    <n v="243469518.54793006"/>
    <n v="216001262.48099998"/>
    <n v="235094567.47436008"/>
    <n v="206446896.99449995"/>
    <n v="585529.67839999986"/>
    <n v="590455.02962999989"/>
    <n v="415553.71691999998"/>
    <n v="348846.77928999998"/>
    <n v="142204.66168000002"/>
    <n v="295419.76160000003"/>
    <n v="7.8195769896947404E-2"/>
    <n v="3.8986225613870898E-2"/>
    <n v="227.66331"/>
    <n v="98.899712171529558"/>
    <n v="0.32197217347931312"/>
    <n v="7.7921710028216337E-2"/>
    <n v="0.32197217347931312"/>
    <n v="7.7921710028216337E-2"/>
    <n v="1.8805616519501376E-4"/>
    <n v="1.9475543179020295E-4"/>
    <n v="1.0657165951529965E-4"/>
    <n v="1.1150379751463776E-4"/>
    <m/>
    <m/>
    <m/>
    <n v="0"/>
    <m/>
    <n v="0"/>
    <m/>
    <n v="0"/>
    <m/>
    <n v="520.38371518423753"/>
    <n v="426.07650941957201"/>
    <n v="136.60335210674478"/>
    <n v="0.46945351240248023"/>
    <n v="520.38371518423764"/>
    <n v="64.15856999436518"/>
    <n v="684.4136021251702"/>
    <n v="181.10139815032809"/>
    <s v="Medianas"/>
    <n v="2023"/>
    <n v="1"/>
    <d v="2024-05-06T00:00:00"/>
    <x v="16"/>
    <x v="13"/>
  </r>
  <r>
    <n v="2024"/>
    <n v="3"/>
    <n v="701"/>
    <x v="51"/>
    <s v="Salud Individual"/>
    <n v="243"/>
    <s v="72440a20f54075ac43f51a2cf0dbb2a14366b38a5c01b110ae174abc1cb44238"/>
    <s v="866d562d83a77144c090ae01fef5e5dc5d322dfdcb968ee04e0fa262fe1b2619"/>
    <x v="0"/>
    <n v="516122.89470999996"/>
    <n v="522915.77794"/>
    <n v="1854689.0009999999"/>
    <n v="2092301.81348"/>
    <n v="355981.70254000003"/>
    <n v="296566.59425999998"/>
    <n v="1191157.1468400001"/>
    <n v="1325073.35666"/>
    <n v="0"/>
    <n v="0"/>
    <n v="134.065"/>
    <n v="128.38900000000001"/>
    <n v="0"/>
    <n v="0"/>
    <n v="249701.60985000001"/>
    <n v="195005.04144"/>
    <n v="315243.03647000005"/>
    <n v="309282.90841000003"/>
    <n v="0"/>
    <n v="0"/>
    <n v="0"/>
    <n v="0"/>
    <n v="0"/>
    <n v="0"/>
    <s v="Salud Individual"/>
    <s v="Accidentes y Enfermedades"/>
    <s v="Salud"/>
    <x v="16"/>
    <x v="0"/>
    <n v="796571.0700399999"/>
    <n v="702706.06438999996"/>
    <n v="243469518.54793006"/>
    <n v="216001262.48099998"/>
    <n v="235094567.47436008"/>
    <n v="206446896.99449995"/>
    <n v="585529.67839999986"/>
    <n v="590455.02962999989"/>
    <n v="415553.71691999998"/>
    <n v="348846.77928999998"/>
    <n v="796571.0700399999"/>
    <n v="702706.06438999996"/>
    <n v="88.146325241846199"/>
    <n v="88.561491002570946"/>
    <n v="-6792.8832300000358"/>
    <n v="-1.2990396382301261"/>
    <n v="64.793075485917768"/>
    <n v="74.414581635058028"/>
    <n v="64.793075485917768"/>
    <n v="74.414581635058028"/>
    <n v="0.21198665762687438"/>
    <n v="0.21953841820113068"/>
    <n v="0.24208922296738755"/>
    <n v="0.25329311583401093"/>
    <m/>
    <m/>
    <m/>
    <n v="0"/>
    <m/>
    <n v="0"/>
    <m/>
    <n v="0"/>
    <m/>
    <n v="20.034322620945911"/>
    <n v="68.972275050890673"/>
    <n v="56.714026765133937"/>
    <n v="85.664425090085672"/>
    <n v="28.048797100883817"/>
    <n v="1.9270796729895512"/>
    <n v="79.209238892660764"/>
    <n v="63.050700875294439"/>
    <s v="Grandes"/>
    <n v="2023"/>
    <n v="1"/>
    <d v="2024-05-06T00:00:00"/>
    <x v="16"/>
    <x v="0"/>
  </r>
  <r>
    <n v="2024"/>
    <n v="3"/>
    <n v="15.1"/>
    <x v="13"/>
    <s v="Salud Individual"/>
    <n v="15.1"/>
    <m/>
    <m/>
    <x v="7"/>
    <n v="1752.1485299999999"/>
    <n v="965.74869000000012"/>
    <n v="4672.36708"/>
    <n v="3621.0379400000002"/>
    <n v="2561.9630899999997"/>
    <n v="668.88099999999997"/>
    <n v="5117.7068399999989"/>
    <n v="2704.1656799999996"/>
    <n v="0"/>
    <n v="0"/>
    <n v="0"/>
    <n v="0"/>
    <n v="0"/>
    <n v="0"/>
    <n v="2561.9630899999997"/>
    <n v="806.1879899999999"/>
    <n v="1086.3293199999998"/>
    <n v="786.91947000000005"/>
    <n v="0"/>
    <n v="0"/>
    <n v="0"/>
    <n v="0"/>
    <n v="0"/>
    <n v="0"/>
    <s v="Salud Individual"/>
    <s v="Accidentes y Enfermedades"/>
    <s v="Salud"/>
    <x v="16"/>
    <x v="0"/>
    <n v="402605.08874000004"/>
    <n v="484945.52755"/>
    <n v="243469518.54793006"/>
    <n v="216001262.48099998"/>
    <n v="235094567.47436008"/>
    <n v="206446896.99449995"/>
    <n v="585529.67839999986"/>
    <n v="590455.02962999989"/>
    <n v="415553.71691999998"/>
    <n v="348846.77928999998"/>
    <n v="402605.08874000004"/>
    <n v="484945.52755"/>
    <n v="0.29924162593907561"/>
    <n v="0.16356007511785828"/>
    <n v="786.39983999999981"/>
    <n v="81.429035125069632"/>
    <n v="0.43520277785945399"/>
    <n v="0.19914580816510927"/>
    <n v="0.43520277785945399"/>
    <n v="0.19914580816510927"/>
    <n v="7.196582719881903E-4"/>
    <n v="7.4529520134109146E-4"/>
    <n v="4.4710326176216204E-4"/>
    <n v="4.6779520741633093E-4"/>
    <m/>
    <m/>
    <m/>
    <n v="0"/>
    <m/>
    <n v="0"/>
    <m/>
    <n v="0"/>
    <m/>
    <n v="283.0222550797526"/>
    <n v="146.21837396399263"/>
    <n v="69.260357992305416"/>
    <n v="0.61651790988388977"/>
    <n v="217.78730541495665"/>
    <n v="38.048346929324261"/>
    <n v="235.83668808644509"/>
    <n v="102.44860125267962"/>
    <s v="Resto"/>
    <n v="2023"/>
    <n v="1"/>
    <d v="2024-05-06T00:00:00"/>
    <x v="16"/>
    <x v="7"/>
  </r>
  <r>
    <n v="2024"/>
    <n v="3"/>
    <n v="705"/>
    <x v="52"/>
    <s v="Salud Individual"/>
    <n v="36"/>
    <s v="76a50887d8f1c2e9301755428990ad81479ee21c25b43215cf524541e0503269"/>
    <s v="866d562d83a77144c090ae01fef5e5dc5d322dfdcb968ee04e0fa262fe1b2619"/>
    <x v="6"/>
    <n v="13554.32999"/>
    <n v="12587.48013"/>
    <n v="58364.178379999998"/>
    <n v="51395.412029999992"/>
    <n v="15758.326669999999"/>
    <n v="9320.4158400000015"/>
    <n v="63929.524739999993"/>
    <n v="41751.845680000006"/>
    <n v="0"/>
    <n v="0"/>
    <n v="134.065"/>
    <n v="128.38900000000001"/>
    <n v="0"/>
    <n v="0"/>
    <n v="15758.32667"/>
    <n v="9320.4158399999997"/>
    <n v="9200.7789600000015"/>
    <n v="-2198.9787900000001"/>
    <n v="0"/>
    <n v="0"/>
    <n v="0"/>
    <n v="0"/>
    <n v="0"/>
    <n v="0"/>
    <s v="Salud Individual"/>
    <s v="Accidentes y Enfermedades"/>
    <s v="Salud"/>
    <x v="16"/>
    <x v="0"/>
    <n v="554244.99358000001"/>
    <n v="487258.32735000004"/>
    <n v="243469518.54793006"/>
    <n v="216001262.48099998"/>
    <n v="235094567.47436008"/>
    <n v="206446896.99449995"/>
    <n v="585529.67839999986"/>
    <n v="590455.02962999989"/>
    <n v="415553.71691999998"/>
    <n v="348846.77928999998"/>
    <n v="554244.99358000001"/>
    <n v="487258.32735000004"/>
    <n v="2.3148835131701846"/>
    <n v="2.1318270652868794"/>
    <n v="966.84986000000026"/>
    <n v="7.6810437833040757"/>
    <n v="2.4455484753140242"/>
    <n v="2.5833278619286379"/>
    <n v="2.4455484753140242"/>
    <n v="2.5833278619286379"/>
    <n v="5.5671568543113779E-3"/>
    <n v="5.7654798814006048E-3"/>
    <n v="5.8275030365191622E-3"/>
    <n v="6.0971999643740582E-3"/>
    <m/>
    <m/>
    <m/>
    <n v="0"/>
    <m/>
    <n v="0"/>
    <m/>
    <n v="0"/>
    <m/>
    <n v="69.073214548761982"/>
    <n v="116.26046201934028"/>
    <n v="74.045128522478947"/>
    <n v="3.7921274743485696"/>
    <n v="69.073214548762024"/>
    <n v="-518.41144634232694"/>
    <n v="171.27165795970819"/>
    <n v="-423.85201177861285"/>
    <s v="Grandes"/>
    <n v="2023"/>
    <n v="1"/>
    <d v="2024-05-06T00:00:00"/>
    <x v="16"/>
    <x v="6"/>
  </r>
  <r>
    <n v="2024"/>
    <n v="3"/>
    <n v="5.0999999999999996"/>
    <x v="6"/>
    <s v="IMSS Incapacidad Permanente RT"/>
    <n v="5.0999999999999996"/>
    <m/>
    <m/>
    <x v="3"/>
    <n v="797655.42277999991"/>
    <n v="1069956.0135600001"/>
    <n v="3703663.4028799995"/>
    <n v="4003708.0403200001"/>
    <n v="668072.16494000005"/>
    <n v="587042.07447999995"/>
    <n v="2522251.69667"/>
    <n v="2192245.6949999998"/>
    <n v="0"/>
    <n v="0"/>
    <n v="0"/>
    <n v="0"/>
    <n v="0"/>
    <n v="0"/>
    <n v="668072.16494000005"/>
    <n v="587042.07447999995"/>
    <n v="-603679.52003000001"/>
    <n v="-527904.38257999998"/>
    <n v="0"/>
    <n v="0"/>
    <n v="0"/>
    <n v="0"/>
    <n v="797657.53856999998"/>
    <n v="1069956.0135599999"/>
    <s v="IMSS Incapacidad Permanente RT"/>
    <s v="Pensiones"/>
    <s v="Pensiones IMSS"/>
    <x v="17"/>
    <x v="0"/>
    <n v="8374951.0735700009"/>
    <n v="9554365.4865000006"/>
    <n v="243469518.54793006"/>
    <n v="216001262.48099998"/>
    <n v="235094567.47436008"/>
    <n v="206446896.99449995"/>
    <n v="797655.42277999991"/>
    <n v="1069956.0135600001"/>
    <n v="668072.16494000005"/>
    <n v="587042.07447999995"/>
    <n v="8374951.0735700009"/>
    <n v="9554365.4865000006"/>
    <n v="100"/>
    <n v="100"/>
    <n v="-272300.5907800002"/>
    <n v="-25.449699551104988"/>
    <n v="9.5242994946832837"/>
    <n v="11.198608793768798"/>
    <n v="9.5242994946832837"/>
    <n v="11.198608793768798"/>
    <n v="0.32762024073373741"/>
    <n v="0.33929130364400867"/>
    <n v="0.49534711106335139"/>
    <n v="0.51827178278611052"/>
    <m/>
    <m/>
    <n v="100.00026525112719"/>
    <n v="0"/>
    <m/>
    <n v="0"/>
    <m/>
    <n v="-272298.4749899999"/>
    <n v="-25.4495018055927"/>
    <n v="13.803114628840918"/>
    <n v="83.754481679774145"/>
    <n v="54.866000755187152"/>
    <n v="100"/>
    <n v="13.803114628840918"/>
    <n v="14.353951198447735"/>
    <n v="-110.66669363022288"/>
    <n v="-111.20234910931774"/>
    <m/>
    <n v="2023"/>
    <n v="1"/>
    <d v="2024-05-06T00:00:00"/>
    <x v="17"/>
    <x v="3"/>
  </r>
  <r>
    <n v="2024"/>
    <n v="3"/>
    <n v="201.1"/>
    <x v="1"/>
    <s v="IMSS Incapacidad Permanente RT"/>
    <n v="201.1"/>
    <m/>
    <m/>
    <x v="1"/>
    <n v="797655.42277999991"/>
    <n v="1069956.0135600001"/>
    <n v="3703663.4028799995"/>
    <n v="4003708.0403200001"/>
    <n v="668072.16494000005"/>
    <n v="587042.07447999995"/>
    <n v="2522251.69667"/>
    <n v="2192245.6949999998"/>
    <n v="0"/>
    <n v="0"/>
    <n v="0"/>
    <n v="0"/>
    <n v="0"/>
    <n v="0"/>
    <n v="668072.16494000005"/>
    <n v="587042.07447999995"/>
    <n v="-603679.52003000001"/>
    <n v="-527904.38257999998"/>
    <n v="0"/>
    <n v="0"/>
    <n v="0"/>
    <n v="0"/>
    <n v="797657.53856999998"/>
    <n v="1069956.0135599999"/>
    <s v="IMSS Incapacidad Permanente RT"/>
    <s v="Pensiones"/>
    <s v="Pensiones IMSS"/>
    <x v="17"/>
    <x v="0"/>
    <n v="8374951.0735700009"/>
    <n v="9554365.4865000006"/>
    <n v="243469518.54793006"/>
    <n v="216001262.48099998"/>
    <n v="235094567.47436008"/>
    <n v="206446896.99449995"/>
    <n v="797655.42277999991"/>
    <n v="1069956.0135600001"/>
    <n v="668072.16494000005"/>
    <n v="587042.07447999995"/>
    <n v="8374951.0735700009"/>
    <n v="9554365.4865000006"/>
    <n v="100"/>
    <n v="100"/>
    <n v="-272300.5907800002"/>
    <n v="-25.449699551104988"/>
    <n v="9.5242994946832837"/>
    <n v="11.198608793768798"/>
    <n v="9.5242994946832837"/>
    <n v="11.198608793768798"/>
    <n v="0.32762024073373741"/>
    <n v="0.33929130364400867"/>
    <n v="0.49534711106335139"/>
    <n v="0.51827178278611052"/>
    <m/>
    <m/>
    <n v="100.00026525112719"/>
    <n v="0"/>
    <m/>
    <n v="0"/>
    <m/>
    <n v="-272298.4749899999"/>
    <n v="-25.4495018055927"/>
    <n v="13.803114628840918"/>
    <n v="83.754481679774145"/>
    <n v="54.866000755187152"/>
    <n v="100"/>
    <n v="13.803114628840918"/>
    <n v="14.353951198447735"/>
    <n v="-110.66669363022288"/>
    <n v="-111.20234910931774"/>
    <m/>
    <n v="2023"/>
    <n v="1"/>
    <d v="2024-05-06T00:00:00"/>
    <x v="17"/>
    <x v="1"/>
  </r>
  <r>
    <n v="2024"/>
    <n v="3"/>
    <n v="908"/>
    <x v="27"/>
    <s v="IMSS Incapacidad Permanente RT"/>
    <n v="38"/>
    <s v="aea92132c4cbeb263e6ac2bf6c183b5d81737f179f21efdc5863739672f0f470"/>
    <s v="866d562d83a77144c090ae01fef5e5dc5d322dfdcb968ee04e0fa262fe1b2619"/>
    <x v="6"/>
    <n v="337.59560999999997"/>
    <n v="264.99256000000003"/>
    <n v="1295.10691"/>
    <n v="951.44877000000008"/>
    <n v="17080.759010000002"/>
    <n v="16285.957249999999"/>
    <n v="66403.70279000001"/>
    <n v="63798.556269999994"/>
    <n v="0"/>
    <n v="0"/>
    <n v="134.065"/>
    <n v="128.38900000000001"/>
    <n v="0"/>
    <n v="0"/>
    <n v="17080.759010000002"/>
    <n v="16285.957249999999"/>
    <n v="-5896.5379199999998"/>
    <n v="-5252.1564800000006"/>
    <n v="0"/>
    <n v="0"/>
    <n v="0"/>
    <n v="0"/>
    <n v="337.59560999999997"/>
    <n v="264.99256000000003"/>
    <s v="IMSS Incapacidad Permanente RT"/>
    <s v="Pensiones"/>
    <s v="Pensiones IMSS"/>
    <x v="17"/>
    <x v="0"/>
    <n v="2352.5825299999997"/>
    <n v="1390.5081499999999"/>
    <n v="243469518.54793006"/>
    <n v="216001262.48099998"/>
    <n v="235094567.47436008"/>
    <n v="206446896.99449995"/>
    <n v="797655.42277999991"/>
    <n v="1069956.0135600001"/>
    <n v="668072.16494000005"/>
    <n v="587042.07447999995"/>
    <n v="2352.5825299999997"/>
    <n v="1390.5081499999999"/>
    <n v="4.2323489612019059E-2"/>
    <n v="2.4766677942049811E-2"/>
    <n v="72.603049999999939"/>
    <n v="27.398146574379268"/>
    <n v="14.350000720272288"/>
    <n v="19.057246086619489"/>
    <n v="14.350000720272288"/>
    <n v="19.057246086619489"/>
    <n v="1.3866031855381519E-4"/>
    <n v="1.4359991965225607E-4"/>
    <n v="1.2268102369230804E-4"/>
    <n v="1.2835870330715594E-4"/>
    <m/>
    <m/>
    <n v="4.2323489612019059E-2"/>
    <n v="0"/>
    <m/>
    <n v="0"/>
    <m/>
    <n v="72.603049999999939"/>
    <n v="27.398146574379268"/>
    <n v="4.880288875865757"/>
    <n v="5059.5323233024283"/>
    <n v="6145.8167919884236"/>
    <n v="2.5567236454962967"/>
    <n v="4.880288875865757"/>
    <n v="12.268892643503237"/>
    <n v="-289.67436895580926"/>
    <n v="-310.08134110276922"/>
    <s v="Grandes"/>
    <n v="2023"/>
    <n v="1"/>
    <d v="2024-05-06T00:00:00"/>
    <x v="17"/>
    <x v="6"/>
  </r>
  <r>
    <n v="2024"/>
    <n v="3"/>
    <n v="906"/>
    <x v="11"/>
    <s v="IMSS Incapacidad Permanente RT"/>
    <n v="256"/>
    <s v="51e8ea280b44e16934d4d611901f3d3afc41789840acdff81942c2f65009cd52"/>
    <s v="866d562d83a77144c090ae01fef5e5dc5d322dfdcb968ee04e0fa262fe1b2619"/>
    <x v="0"/>
    <n v="355097.87932999997"/>
    <n v="553692.17575000005"/>
    <n v="936702.82488999981"/>
    <n v="2178535.4665999999"/>
    <n v="190137.53099999999"/>
    <n v="173192.16402999999"/>
    <n v="703720.90086000017"/>
    <n v="628512.96677000006"/>
    <n v="0"/>
    <n v="0"/>
    <n v="134.065"/>
    <n v="128.38900000000001"/>
    <n v="0"/>
    <n v="0"/>
    <n v="190137.53099999999"/>
    <n v="173192.16403000001"/>
    <n v="-197278.67005000002"/>
    <n v="-160509.2677"/>
    <n v="0"/>
    <n v="0"/>
    <n v="0"/>
    <n v="0"/>
    <n v="355099.99511999998"/>
    <n v="553692.17574999994"/>
    <s v="IMSS Incapacidad Permanente RT"/>
    <s v="Pensiones"/>
    <s v="Pensiones IMSS"/>
    <x v="17"/>
    <x v="0"/>
    <n v="2992374.75104"/>
    <n v="2615977.4752099998"/>
    <n v="243469518.54793006"/>
    <n v="216001262.48099998"/>
    <n v="235094567.47436008"/>
    <n v="206446896.99449995"/>
    <n v="797655.42277999991"/>
    <n v="1069956.0135600001"/>
    <n v="668072.16494000005"/>
    <n v="587042.07447999995"/>
    <n v="2992374.75104"/>
    <n v="2615977.4752099998"/>
    <n v="44.517703909340682"/>
    <n v="51.749059655988425"/>
    <n v="-198594.29642000009"/>
    <n v="-35.867275196908011"/>
    <n v="11.866758306478348"/>
    <n v="21.165785294292412"/>
    <n v="11.866758306478348"/>
    <n v="21.165785294292412"/>
    <n v="0.14584900871691436"/>
    <n v="0.15104469794638181"/>
    <n v="0.25633747200838897"/>
    <n v="0.26820077405413911"/>
    <m/>
    <m/>
    <n v="44.517969160467871"/>
    <n v="0"/>
    <m/>
    <n v="0"/>
    <m/>
    <n v="-198592.18062999996"/>
    <n v="-35.866893073032557"/>
    <n v="9.7841418316505049"/>
    <n v="53.545104622633119"/>
    <n v="31.27950359699479"/>
    <n v="28.460627605563594"/>
    <n v="9.7841418316505049"/>
    <n v="22.907962186161047"/>
    <n v="-96.380176808678755"/>
    <n v="-107.90165983044979"/>
    <s v="Grandes"/>
    <n v="2023"/>
    <n v="1"/>
    <d v="2024-05-06T00:00:00"/>
    <x v="17"/>
    <x v="0"/>
  </r>
  <r>
    <n v="2024"/>
    <n v="3"/>
    <n v="905"/>
    <x v="12"/>
    <s v="IMSS Incapacidad Permanente RT"/>
    <n v="51"/>
    <s v="031b4af5197ec30a926f48cf40e11a7dbc470048a21e4003b7a3c07c5dab1baa"/>
    <s v="866d562d83a77144c090ae01fef5e5dc5d322dfdcb968ee04e0fa262fe1b2619"/>
    <x v="4"/>
    <n v="321578.23495999997"/>
    <n v="405244.79070000001"/>
    <n v="2339853.1114599998"/>
    <n v="1522356.9362900001"/>
    <n v="266508.75738000002"/>
    <n v="220462.38965"/>
    <n v="1011837.8679599999"/>
    <n v="817450.15141999989"/>
    <n v="0"/>
    <n v="0"/>
    <n v="134.065"/>
    <n v="128.38900000000001"/>
    <n v="0"/>
    <n v="0"/>
    <n v="266508.75737999997"/>
    <n v="220462.38965"/>
    <n v="-247510.51080000002"/>
    <n v="-202723.62093"/>
    <n v="0"/>
    <n v="0"/>
    <n v="0"/>
    <n v="0"/>
    <n v="321578.23496000003"/>
    <n v="405244.79070000001"/>
    <s v="IMSS Incapacidad Permanente RT"/>
    <s v="Pensiones"/>
    <s v="Pensiones IMSS"/>
    <x v="17"/>
    <x v="0"/>
    <n v="2072694.13243"/>
    <n v="2683241.2516399999"/>
    <n v="243469518.54793006"/>
    <n v="216001262.48099998"/>
    <n v="235094567.47436008"/>
    <n v="206446896.99449995"/>
    <n v="797655.42277999991"/>
    <n v="1069956.0135600001"/>
    <n v="668072.16494000005"/>
    <n v="587042.07447999995"/>
    <n v="2072694.13243"/>
    <n v="2683241.2516399999"/>
    <n v="40.315432676334225"/>
    <n v="37.874901917851133"/>
    <n v="-83666.55574000004"/>
    <n v="-20.645929981105628"/>
    <n v="15.514987471064329"/>
    <n v="15.102808607027562"/>
    <n v="15.514987471064329"/>
    <n v="15.102808607027562"/>
    <n v="0.132081517587054"/>
    <n v="0.13678675709725704"/>
    <n v="0.18761223246815345"/>
    <n v="0.19629492939813781"/>
    <m/>
    <m/>
    <n v="40.315432676334225"/>
    <n v="0"/>
    <m/>
    <n v="0"/>
    <m/>
    <n v="-83666.555739999982"/>
    <n v="-20.645929981105617"/>
    <n v="20.886268992684865"/>
    <n v="82.875247267014245"/>
    <n v="54.402276033995165"/>
    <n v="39.892210956571631"/>
    <n v="20.88626899268484"/>
    <n v="22.092585789726414"/>
    <n v="-107.67573325213304"/>
    <n v="-108.75022290871826"/>
    <s v="Grandes"/>
    <n v="2023"/>
    <n v="1"/>
    <d v="2024-05-06T00:00:00"/>
    <x v="17"/>
    <x v="4"/>
  </r>
  <r>
    <n v="2024"/>
    <n v="3"/>
    <n v="902"/>
    <x v="10"/>
    <s v="IMSS Incapacidad Permanente RT"/>
    <n v="30"/>
    <s v="624b60c58c9d8bfb6ff1886c2fd605d2adeb6ea4da576068201b6c6958ce93f4"/>
    <s v="866d562d83a77144c090ae01fef5e5dc5d322dfdcb968ee04e0fa262fe1b2619"/>
    <x v="5"/>
    <n v="120641.71287999999"/>
    <n v="110754.05455"/>
    <n v="425812.35962"/>
    <n v="301864.18865999999"/>
    <n v="194345.11755"/>
    <n v="177101.56354999999"/>
    <n v="740289.22505999997"/>
    <n v="682484.02054000006"/>
    <n v="0"/>
    <n v="0"/>
    <n v="134.065"/>
    <n v="128.38900000000001"/>
    <n v="0"/>
    <n v="0"/>
    <n v="194345.11755000002"/>
    <n v="177101.56355000002"/>
    <n v="-152993.80125999998"/>
    <n v="-159419.33747"/>
    <n v="0"/>
    <n v="0"/>
    <n v="0"/>
    <n v="0"/>
    <n v="120641.71288000001"/>
    <n v="110754.05455"/>
    <s v="IMSS Incapacidad Permanente RT"/>
    <s v="Pensiones"/>
    <s v="Pensiones IMSS"/>
    <x v="17"/>
    <x v="0"/>
    <n v="3307529.60757"/>
    <n v="4253756.2515000002"/>
    <n v="243469518.54793006"/>
    <n v="216001262.48099998"/>
    <n v="235094567.47436008"/>
    <n v="206446896.99449995"/>
    <n v="797655.42277999991"/>
    <n v="1069956.0135600001"/>
    <n v="668072.16494000005"/>
    <n v="587042.07447999995"/>
    <n v="3307529.60757"/>
    <n v="4253756.2515000002"/>
    <n v="15.12453992471308"/>
    <n v="10.351271748218387"/>
    <n v="9887.6583299999911"/>
    <n v="8.9275813604965606"/>
    <n v="3.6474870127809353"/>
    <n v="2.6036765625897074"/>
    <n v="3.6474870127809353"/>
    <n v="2.6036765625897074"/>
    <n v="4.9551054111215215E-2"/>
    <n v="5.1316248680717581E-2"/>
    <n v="5.1274725563116658E-2"/>
    <n v="5.3647720630526426E-2"/>
    <m/>
    <m/>
    <n v="15.124539924713082"/>
    <n v="0"/>
    <m/>
    <n v="0"/>
    <m/>
    <n v="9887.6583300000057"/>
    <n v="8.9275813604965606"/>
    <n v="9.7365340284710342"/>
    <n v="161.09280356729633"/>
    <n v="159.90526420867721"/>
    <n v="29.090437792368469"/>
    <n v="9.7365340284710342"/>
    <n v="-4.0305877015761604"/>
    <n v="-127.02809914483201"/>
    <n v="-111.09164443951317"/>
    <s v="Grandes"/>
    <n v="2023"/>
    <n v="1"/>
    <d v="2024-05-06T00:00:00"/>
    <x v="17"/>
    <x v="5"/>
  </r>
  <r>
    <n v="2024"/>
    <n v="3"/>
    <n v="93"/>
    <x v="43"/>
    <s v="RC Aviones y Barcos"/>
    <n v="220"/>
    <s v="36790ecd55c2030dc553685bef719df653f413a20cdad1bfd1dc934c76686ddd"/>
    <s v="866d562d83a77144c090ae01fef5e5dc5d322dfdcb968ee04e0fa262fe1b2619"/>
    <x v="19"/>
    <n v="488.85876999999999"/>
    <n v="0"/>
    <n v="1354.11418"/>
    <n v="0"/>
    <n v="0"/>
    <n v="0"/>
    <n v="0"/>
    <n v="0"/>
    <n v="0"/>
    <n v="0"/>
    <n v="134.065"/>
    <n v="128.38900000000001"/>
    <n v="0"/>
    <n v="0"/>
    <n v="0"/>
    <n v="0"/>
    <n v="-46.441519999999997"/>
    <n v="0"/>
    <n v="0"/>
    <n v="0"/>
    <n v="0"/>
    <n v="0"/>
    <n v="0"/>
    <n v="0"/>
    <s v="RC Aviones y Barcos"/>
    <s v="Daños Sin Autos"/>
    <s v="Responsabilidad Civil y Riesgos Profesionales"/>
    <x v="18"/>
    <x v="0"/>
    <n v="300191.93695999996"/>
    <n v="189031.92499999999"/>
    <n v="243469518.54793006"/>
    <n v="216001262.48099998"/>
    <n v="235094567.47436008"/>
    <n v="206446896.99449995"/>
    <n v="810348.54513999983"/>
    <n v="1121638.45891"/>
    <n v="-9789.334499999979"/>
    <n v="26125.317359999997"/>
    <n v="14957.43189"/>
    <n v="16408.38119"/>
    <n v="6.0326975710870478E-2"/>
    <m/>
    <m/>
    <m/>
    <n v="3.2683335855724893"/>
    <m/>
    <n v="0.16284873436328823"/>
    <m/>
    <n v="2.007884900399809E-4"/>
    <n v="2.0794132984519774E-4"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18"/>
    <x v="19"/>
  </r>
  <r>
    <n v="2024"/>
    <n v="3"/>
    <n v="74"/>
    <x v="0"/>
    <s v="RC Aviones y Barcos"/>
    <n v="46"/>
    <s v="25fc0e7096fc653718202dc30b0c580b8ab87eac11a700cba03a7c021bc35b0c"/>
    <s v="866d562d83a77144c090ae01fef5e5dc5d322dfdcb968ee04e0fa262fe1b2619"/>
    <x v="13"/>
    <n v="9498.9794199999997"/>
    <n v="782.88864999999998"/>
    <n v="9498.1561199999996"/>
    <n v="3398.3506000000002"/>
    <n v="28.820270000000001"/>
    <n v="-0.43662000000000001"/>
    <n v="27.65634"/>
    <n v="6.0959699999999994"/>
    <n v="0"/>
    <n v="0"/>
    <n v="134.065"/>
    <n v="128.38900000000001"/>
    <n v="0"/>
    <n v="0"/>
    <n v="-544.04093999999998"/>
    <n v="-261.11761999999999"/>
    <n v="-289.70040999999998"/>
    <n v="-173.75204000000002"/>
    <n v="0"/>
    <n v="0"/>
    <n v="0"/>
    <n v="0"/>
    <n v="0"/>
    <n v="0"/>
    <s v="RC Aviones y Barcos"/>
    <s v="Daños Sin Autos"/>
    <s v="Responsabilidad Civil y Riesgos Profesionales"/>
    <x v="18"/>
    <x v="0"/>
    <n v="1149390.6832699999"/>
    <n v="7438742.8628900005"/>
    <n v="243469518.54793006"/>
    <n v="216001262.48099998"/>
    <n v="235094567.47436008"/>
    <n v="206446896.99449995"/>
    <n v="810348.54513999983"/>
    <n v="1121638.45891"/>
    <n v="-9789.334499999979"/>
    <n v="26125.317359999997"/>
    <n v="165148.86525999999"/>
    <n v="694581.25372000004"/>
    <n v="1.1722091039675908"/>
    <n v="6.9798663177152942E-2"/>
    <n v="8716.0907699999989"/>
    <n v="1113.3244516956531"/>
    <n v="5.7517679004608375"/>
    <n v="0.112713760385419"/>
    <n v="0.82643608985723993"/>
    <n v="1.0524475229620217E-2"/>
    <n v="3.9015066348562256E-3"/>
    <n v="4.0404929480286605E-3"/>
    <n v="3.6244633064071321E-4"/>
    <n v="3.7922035225400233E-4"/>
    <m/>
    <m/>
    <m/>
    <n v="0"/>
    <m/>
    <n v="0"/>
    <m/>
    <n v="0"/>
    <m/>
    <n v="-6700.7672575695115"/>
    <n v="0.30340385767463851"/>
    <n v="-5.5770383182844718E-2"/>
    <n v="-0.29440479329825803"/>
    <n v="108.3509109802701"/>
    <n v="66.732091318179585"/>
    <n v="187.79432863073961"/>
    <n v="150.28175784295826"/>
    <s v="Medianas"/>
    <n v="2023"/>
    <n v="1"/>
    <d v="2024-05-06T00:00:00"/>
    <x v="18"/>
    <x v="13"/>
  </r>
  <r>
    <n v="2024"/>
    <n v="3"/>
    <n v="150.1"/>
    <x v="32"/>
    <s v="RC Aviones y Barcos"/>
    <n v="150.1"/>
    <m/>
    <m/>
    <x v="21"/>
    <n v="491.91431"/>
    <n v="133.84944000000002"/>
    <n v="1241.4685099999999"/>
    <n v="26.851670000000027"/>
    <n v="3.8277499999999995"/>
    <n v="73.895979999999994"/>
    <n v="237.44105000000005"/>
    <n v="640.05605999999989"/>
    <n v="0"/>
    <n v="0"/>
    <n v="0"/>
    <n v="0"/>
    <n v="0"/>
    <n v="0"/>
    <n v="-22.30677"/>
    <n v="49.167000000000002"/>
    <n v="-46.239189999999994"/>
    <n v="24.64537"/>
    <n v="0"/>
    <n v="0"/>
    <n v="0"/>
    <n v="0"/>
    <n v="0"/>
    <n v="0"/>
    <s v="RC Aviones y Barcos"/>
    <s v="Daños Sin Autos"/>
    <s v="Responsabilidad Civil y Riesgos Profesionales"/>
    <x v="18"/>
    <x v="0"/>
    <n v="10665288.449250001"/>
    <n v="9089839.4780300017"/>
    <n v="243469518.54793006"/>
    <n v="216001262.48099998"/>
    <n v="235094567.47436008"/>
    <n v="206446896.99449995"/>
    <n v="810348.54513999983"/>
    <n v="1121638.45891"/>
    <n v="-9789.334499999979"/>
    <n v="26125.317359999997"/>
    <n v="668090.4466100001"/>
    <n v="722208.82223000005"/>
    <n v="6.0704040619337991E-2"/>
    <n v="1.1933385391409805E-2"/>
    <n v="358.06486999999998"/>
    <n v="267.5131625503999"/>
    <n v="7.3629897343399156E-2"/>
    <n v="1.853334324921516E-2"/>
    <n v="4.6122926008118617E-3"/>
    <n v="1.4725170925571568E-3"/>
    <n v="2.0204348903050072E-4"/>
    <n v="2.0924103661121358E-4"/>
    <n v="6.1966971147575466E-5"/>
    <n v="6.4834803500856666E-5"/>
    <m/>
    <m/>
    <m/>
    <n v="0"/>
    <m/>
    <n v="0"/>
    <m/>
    <n v="0"/>
    <m/>
    <n v="-94.820083582354556"/>
    <n v="0.77813349239626706"/>
    <n v="55.208284771307213"/>
    <n v="-3.9101227974179531E-2"/>
    <n v="-145.36939410580268"/>
    <n v="-287.61816113939449"/>
    <n v="48.242129673984344"/>
    <n v="199.49791786449137"/>
    <s v="Resto"/>
    <n v="2023"/>
    <n v="1"/>
    <d v="2024-05-06T00:00:00"/>
    <x v="18"/>
    <x v="21"/>
  </r>
  <r>
    <n v="2024"/>
    <n v="3"/>
    <n v="61"/>
    <x v="2"/>
    <s v="RC Aviones y Bar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631.10319"/>
    <n v="1344.4944699999999"/>
    <n v="67.198329999999999"/>
    <n v="342.33765999999997"/>
    <n v="0"/>
    <n v="0"/>
    <n v="0"/>
    <n v="0"/>
    <n v="0"/>
    <n v="0"/>
    <s v="RC Aviones y Barcos"/>
    <s v="Daños Sin Autos"/>
    <s v="Responsabilidad Civil y Riesgos Profesionales"/>
    <x v="18"/>
    <x v="0"/>
    <n v="0"/>
    <n v="0"/>
    <n v="243469518.54793006"/>
    <n v="216001262.48099998"/>
    <n v="235094567.47436008"/>
    <n v="206446896.99449995"/>
    <n v="810348.54513999983"/>
    <n v="1121638.45891"/>
    <n v="-9789.334499999979"/>
    <n v="26125.3173599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1.317210772908581"/>
    <n v="-80.370745655035435"/>
    <n v="2427.2972111062882"/>
    <n v="392.73928261354592"/>
    <m/>
    <n v="2023"/>
    <n v="1"/>
    <d v="2024-05-06T00:00:00"/>
    <x v="18"/>
    <x v="2"/>
  </r>
  <r>
    <n v="2024"/>
    <n v="3"/>
    <n v="103"/>
    <x v="18"/>
    <s v="RC Aviones y Barcos"/>
    <n v="205"/>
    <s v="f8809aff4d69bece79dabe35be0c708b890d7eafb841f121330667b77d2e2590"/>
    <s v="866d562d83a77144c090ae01fef5e5dc5d322dfdcb968ee04e0fa262fe1b2619"/>
    <x v="8"/>
    <n v="8818.3784299999988"/>
    <n v="20742.53859"/>
    <n v="14992.64148"/>
    <n v="44347.773690000002"/>
    <n v="-10.229629999999998"/>
    <n v="-6.1635"/>
    <n v="2684.2057800000002"/>
    <n v="11571.01871"/>
    <n v="0"/>
    <n v="0"/>
    <n v="134.065"/>
    <n v="128.38900000000001"/>
    <n v="0"/>
    <n v="0"/>
    <n v="-10.229629999999998"/>
    <n v="-6.1635"/>
    <n v="-84.827119999999994"/>
    <n v="-3551.7613099999999"/>
    <n v="0"/>
    <n v="0"/>
    <n v="0"/>
    <n v="0"/>
    <n v="0"/>
    <n v="0"/>
    <s v="RC Aviones y Barcos"/>
    <s v="Daños Sin Autos"/>
    <s v="Responsabilidad Civil y Riesgos Profesionales"/>
    <x v="18"/>
    <x v="0"/>
    <n v="1311840.66753"/>
    <n v="1251067.9799200001"/>
    <n v="243469518.54793006"/>
    <n v="216001262.48099998"/>
    <n v="235094567.47436008"/>
    <n v="206446896.99449995"/>
    <n v="810348.54513999983"/>
    <n v="1121638.45891"/>
    <n v="-9789.334499999979"/>
    <n v="26125.317359999997"/>
    <n v="33058.420190000004"/>
    <n v="48111.538110000001"/>
    <n v="1.0882204309352455"/>
    <n v="1.8493070048754789"/>
    <n v="-11924.160160000001"/>
    <n v="-57.486503439596603"/>
    <n v="26.675135651725761"/>
    <n v="43.113438906432833"/>
    <n v="0.67221413760587923"/>
    <n v="1.6579865301425418"/>
    <n v="3.6219640481459235E-3"/>
    <n v="3.7509920049350991E-3"/>
    <n v="9.6029709973683916E-3"/>
    <n v="1.0047396639026554E-2"/>
    <m/>
    <m/>
    <m/>
    <n v="0"/>
    <m/>
    <n v="0"/>
    <m/>
    <n v="0"/>
    <m/>
    <n v="65.971120305021486"/>
    <n v="-0.1160035269658982"/>
    <n v="-2.9714299304577068E-2"/>
    <n v="0.10449770615152665"/>
    <n v="65.971120305021486"/>
    <n v="-97.611688607532017"/>
    <n v="12.059386196301372"/>
    <n v="0.17353362070380796"/>
    <s v="Medianas"/>
    <n v="2023"/>
    <n v="1"/>
    <d v="2024-05-06T00:00:00"/>
    <x v="18"/>
    <x v="8"/>
  </r>
  <r>
    <n v="2024"/>
    <n v="3"/>
    <n v="22"/>
    <x v="15"/>
    <s v="RC Aviones y Barcos"/>
    <n v="16"/>
    <s v="b17ef6d19c7a5b1ee83b907c595526dcb1eb06db8227d650d5dda0a9f4ce8cd9"/>
    <s v="866d562d83a77144c090ae01fef5e5dc5d322dfdcb968ee04e0fa262fe1b2619"/>
    <x v="5"/>
    <n v="134766.64629"/>
    <n v="178179.91608000002"/>
    <n v="195568.57440999997"/>
    <n v="399458.01485000004"/>
    <n v="-4734.2763599999998"/>
    <n v="7389.3476500000006"/>
    <n v="9140.783199999998"/>
    <n v="12078.992660000005"/>
    <n v="0"/>
    <n v="0"/>
    <n v="134.065"/>
    <n v="128.38900000000001"/>
    <n v="0"/>
    <n v="0"/>
    <n v="-521.84077000000002"/>
    <n v="971.85792000000004"/>
    <n v="-1473.4097400000001"/>
    <n v="-1433.92878"/>
    <n v="0"/>
    <n v="0"/>
    <n v="0"/>
    <n v="0"/>
    <n v="0"/>
    <n v="0"/>
    <s v="RC Aviones y Barcos"/>
    <s v="Daños Sin Autos"/>
    <s v="Responsabilidad Civil y Riesgos Profesionales"/>
    <x v="18"/>
    <x v="0"/>
    <n v="7962644.3306700001"/>
    <n v="6926531.7595299995"/>
    <n v="243469518.54793006"/>
    <n v="216001262.48099998"/>
    <n v="235094567.47436008"/>
    <n v="206446896.99449995"/>
    <n v="810348.54513999983"/>
    <n v="1121638.45891"/>
    <n v="-9789.334499999979"/>
    <n v="26125.317359999997"/>
    <n v="518876.02387000003"/>
    <n v="485274.75614999997"/>
    <n v="16.630701331945634"/>
    <n v="15.885681759981193"/>
    <n v="-43413.26979000002"/>
    <n v="-24.364850284533823"/>
    <n v="25.972802767962282"/>
    <n v="36.71732638508071"/>
    <n v="1.6924860723831974"/>
    <n v="2.5724261761284475"/>
    <n v="5.5352574356641475E-2"/>
    <n v="5.7324440857059761E-2"/>
    <n v="8.2490219748448543E-2"/>
    <n v="8.6307868354517828E-2"/>
    <m/>
    <m/>
    <m/>
    <n v="0"/>
    <m/>
    <n v="0"/>
    <m/>
    <n v="0"/>
    <m/>
    <n v="-164.06893523273328"/>
    <n v="-3.5129436624938069"/>
    <n v="4.1471271356319974"/>
    <n v="48.361575140782143"/>
    <n v="-153.69517079204337"/>
    <n v="2.753341766388151"/>
    <n v="35.417220059913546"/>
    <n v="-67.775884936210019"/>
    <s v="Grandes"/>
    <n v="2023"/>
    <n v="1"/>
    <d v="2024-05-06T00:00:00"/>
    <x v="18"/>
    <x v="5"/>
  </r>
  <r>
    <n v="2024"/>
    <n v="3"/>
    <n v="16"/>
    <x v="24"/>
    <s v="RC Aviones y Barcos"/>
    <n v="14"/>
    <s v="8527a891e224136950ff32ca212b45bc93f69fbb801c3b1ebedac52775f99e61"/>
    <s v="866d562d83a77144c090ae01fef5e5dc5d322dfdcb968ee04e0fa262fe1b2619"/>
    <x v="10"/>
    <n v="4945.0832499999997"/>
    <n v="1284.5796499999999"/>
    <n v="9702.7487099999998"/>
    <n v="5874.9156299999995"/>
    <n v="167.15889999999999"/>
    <n v="-187.29420999999999"/>
    <n v="215.3734"/>
    <n v="-42616.147240000006"/>
    <n v="0"/>
    <n v="0"/>
    <n v="134.065"/>
    <n v="128.38900000000001"/>
    <n v="0"/>
    <n v="0"/>
    <n v="167.15889999999999"/>
    <n v="-187.29420999999999"/>
    <n v="668.44720999999993"/>
    <n v="891.99517000000003"/>
    <n v="0"/>
    <n v="0"/>
    <n v="0"/>
    <n v="0"/>
    <n v="0"/>
    <n v="0"/>
    <s v="RC Aviones y Barcos"/>
    <s v="Daños Sin Autos"/>
    <s v="Responsabilidad Civil y Riesgos Profesionales"/>
    <x v="18"/>
    <x v="0"/>
    <n v="1156642.3969100001"/>
    <n v="764564.70062000002"/>
    <n v="243469518.54793006"/>
    <n v="216001262.48099998"/>
    <n v="235094567.47436008"/>
    <n v="206446896.99449995"/>
    <n v="810348.54513999983"/>
    <n v="1121638.45891"/>
    <n v="-9789.334499999979"/>
    <n v="26125.317359999997"/>
    <n v="76718.565870000006"/>
    <n v="32827.424780000001"/>
    <n v="0.61024151640152113"/>
    <n v="0.11452706884251676"/>
    <n v="3660.5036"/>
    <n v="284.95730879747316"/>
    <n v="6.4457451647095017"/>
    <n v="3.9131295208469288"/>
    <n v="0.4275377820500888"/>
    <n v="0.16801451191224365"/>
    <n v="2.0310892630391012E-3"/>
    <n v="2.1034442876011251E-3"/>
    <n v="5.9470932495729969E-4"/>
    <n v="6.2223248142800761E-4"/>
    <m/>
    <m/>
    <m/>
    <n v="0"/>
    <m/>
    <n v="0"/>
    <m/>
    <n v="0"/>
    <m/>
    <n v="-189.24936868043062"/>
    <n v="3.3803050737315696"/>
    <n v="-14.580194384988118"/>
    <n v="-1.7075614282053633"/>
    <n v="-189.24936868043062"/>
    <n v="-25.061566196597241"/>
    <n v="25.007045806953105"/>
    <n v="-20.997222440117021"/>
    <s v="Medianas"/>
    <n v="2023"/>
    <n v="1"/>
    <d v="2024-05-06T00:00:00"/>
    <x v="18"/>
    <x v="10"/>
  </r>
  <r>
    <n v="2024"/>
    <n v="3"/>
    <n v="3"/>
    <x v="40"/>
    <s v="RC Aviones y Barcos"/>
    <n v="3"/>
    <s v="4e07408562bedb8b60ce05c1decfe3ad16b72230967de01f640b7e4729b49fce"/>
    <s v="866d562d83a77144c090ae01fef5e5dc5d322dfdcb968ee04e0fa262fe1b2619"/>
    <x v="14"/>
    <n v="4495.1331700000001"/>
    <n v="4919.1393899999994"/>
    <n v="22041.99137"/>
    <n v="22776.259500000004"/>
    <n v="801.48673000000008"/>
    <n v="-214.08706000000001"/>
    <n v="2125.1707700000011"/>
    <n v="390.3082"/>
    <n v="0"/>
    <n v="0"/>
    <n v="134.065"/>
    <n v="128.38900000000001"/>
    <n v="0"/>
    <n v="0"/>
    <n v="18.442439999999998"/>
    <n v="-33.821629999999999"/>
    <n v="4855.7112500000003"/>
    <n v="4697.5315000000001"/>
    <n v="0"/>
    <n v="0"/>
    <n v="0"/>
    <n v="0"/>
    <n v="0"/>
    <n v="0"/>
    <s v="RC Aviones y Barcos"/>
    <s v="Daños Sin Autos"/>
    <s v="Responsabilidad Civil y Riesgos Profesionales"/>
    <x v="18"/>
    <x v="0"/>
    <n v="5461228.9250799995"/>
    <n v="5252582.0563999992"/>
    <n v="243469518.54793006"/>
    <n v="216001262.48099998"/>
    <n v="235094567.47436008"/>
    <n v="206446896.99449995"/>
    <n v="810348.54513999983"/>
    <n v="1121638.45891"/>
    <n v="-9789.334499999979"/>
    <n v="26125.317359999997"/>
    <n v="52857.464140000004"/>
    <n v="57943.460169999998"/>
    <n v="0.55471601657819958"/>
    <n v="0.43856728974685683"/>
    <n v="-424.0062199999993"/>
    <n v="-8.6195203344298648"/>
    <n v="8.5042543056814903"/>
    <n v="8.489550633613808"/>
    <n v="8.2309920196838346E-2"/>
    <n v="9.3651833273242877E-2"/>
    <n v="1.8462817016311945E-3"/>
    <n v="1.9120531870606703E-3"/>
    <n v="2.2773660364289305E-3"/>
    <n v="2.3827625707210569E-3"/>
    <m/>
    <m/>
    <m/>
    <n v="0"/>
    <m/>
    <n v="0"/>
    <m/>
    <n v="0"/>
    <m/>
    <n v="-474.3742055218097"/>
    <n v="17.830099792126962"/>
    <n v="-4.3521242848944768"/>
    <n v="-8.1873464432132934"/>
    <n v="-154.5285369155774"/>
    <n v="3.3672951421400921"/>
    <n v="0.37980924009845102"/>
    <n v="-0.71998729545507034"/>
    <s v="Medianas"/>
    <n v="2023"/>
    <n v="1"/>
    <d v="2024-05-06T00:00:00"/>
    <x v="18"/>
    <x v="14"/>
  </r>
  <r>
    <n v="2024"/>
    <n v="3"/>
    <n v="43"/>
    <x v="9"/>
    <s v="RC Aviones y Barcos"/>
    <n v="31"/>
    <s v="eb1e33e8a81b697b75855af6bfcdbcbf7cbbde9f94962ceaec1ed8af21f5a50f"/>
    <s v="866d562d83a77144c090ae01fef5e5dc5d322dfdcb968ee04e0fa262fe1b2619"/>
    <x v="12"/>
    <n v="2949.1617900000001"/>
    <n v="3025.1965699999996"/>
    <n v="12125.84564"/>
    <n v="11763.704480000002"/>
    <n v="-746.18994999999995"/>
    <n v="81.85047999999999"/>
    <n v="5006.4167500000003"/>
    <n v="-4992.6129399999991"/>
    <n v="0"/>
    <n v="0"/>
    <n v="134.065"/>
    <n v="128.38900000000001"/>
    <n v="0"/>
    <n v="0"/>
    <n v="-225.52552"/>
    <n v="43.119330000000005"/>
    <n v="764.57242000000008"/>
    <n v="581.22831999999994"/>
    <n v="0"/>
    <n v="0"/>
    <n v="0"/>
    <n v="0"/>
    <n v="0"/>
    <n v="0"/>
    <s v="RC Aviones y Barcos"/>
    <s v="Daños Sin Autos"/>
    <s v="Responsabilidad Civil y Riesgos Profesionales"/>
    <x v="18"/>
    <x v="0"/>
    <n v="29454782.112069998"/>
    <n v="26676629.107240003"/>
    <n v="243469518.54793006"/>
    <n v="216001262.48099998"/>
    <n v="235094567.47436008"/>
    <n v="206446896.99449995"/>
    <n v="810348.54513999983"/>
    <n v="1121638.45891"/>
    <n v="-9789.334499999979"/>
    <n v="26125.317359999997"/>
    <n v="121484.07822"/>
    <n v="182402.49487999998"/>
    <n v="0.3639374449040923"/>
    <n v="0.26971227189729774"/>
    <n v="-76.0347799999995"/>
    <n v="-2.5133831220759184"/>
    <n v="2.4276117769599854"/>
    <n v="1.6585280656332215"/>
    <n v="1.0012505876903062E-2"/>
    <n v="1.1340250516055514E-2"/>
    <n v="1.211306371158499E-3"/>
    <n v="1.254457651524271E-3"/>
    <n v="1.4005457816553752E-3"/>
    <n v="1.4653630614174817E-3"/>
    <m/>
    <m/>
    <m/>
    <n v="0"/>
    <m/>
    <n v="0"/>
    <m/>
    <n v="0"/>
    <m/>
    <n v="-1011.650059962996"/>
    <n v="-25.301763793704918"/>
    <n v="2.7056251752923282"/>
    <n v="7.6224788314261964"/>
    <n v="-623.02649415007136"/>
    <n v="31.544247534256442"/>
    <n v="-29.496946803286466"/>
    <n v="7.4186560627328024"/>
    <s v="Medianas"/>
    <n v="2023"/>
    <n v="1"/>
    <d v="2024-05-06T00:00:00"/>
    <x v="18"/>
    <x v="12"/>
  </r>
  <r>
    <n v="2024"/>
    <n v="3"/>
    <n v="201.1"/>
    <x v="1"/>
    <s v="RC Aviones y Barcos"/>
    <n v="201.1"/>
    <m/>
    <m/>
    <x v="1"/>
    <n v="810348.54514000006"/>
    <n v="1121638.45891"/>
    <n v="1886780.4294799999"/>
    <n v="2312974.0112899998"/>
    <n v="-9789.3344999999827"/>
    <n v="26125.317360000001"/>
    <n v="368818.21545000002"/>
    <n v="152662.62122000003"/>
    <n v="0"/>
    <n v="0"/>
    <n v="0"/>
    <n v="0"/>
    <n v="0"/>
    <n v="0"/>
    <n v="-3414.9178599999991"/>
    <n v="-1833.2035699999997"/>
    <n v="44059.533169999995"/>
    <n v="18996.09015"/>
    <n v="0"/>
    <n v="0"/>
    <n v="0"/>
    <n v="0"/>
    <n v="0"/>
    <n v="0"/>
    <s v="RC Aviones y Barcos"/>
    <s v="Daños Sin Autos"/>
    <s v="Responsabilidad Civil y Riesgos Profesionales"/>
    <x v="18"/>
    <x v="0"/>
    <n v="115803361.00392999"/>
    <n v="107674021.33421001"/>
    <n v="243469518.54793006"/>
    <n v="216001262.48099998"/>
    <n v="235094567.47436008"/>
    <n v="206446896.99449995"/>
    <n v="810348.54513999983"/>
    <n v="1121638.45891"/>
    <n v="-9789.334499999979"/>
    <n v="26125.317359999997"/>
    <n v="4853418.2823099997"/>
    <n v="5837828.0247599995"/>
    <n v="100.00000000000003"/>
    <n v="100"/>
    <n v="-311289.91376999998"/>
    <n v="-27.753141959175444"/>
    <n v="16.69644975982396"/>
    <n v="19.213283675928636"/>
    <n v="0.69976254412209982"/>
    <n v="1.0416983084792013"/>
    <n v="0.33283367461067725"/>
    <n v="0.34469045960765488"/>
    <n v="0.5192740292472422"/>
    <n v="0.54330603910209518"/>
    <m/>
    <m/>
    <m/>
    <n v="0"/>
    <m/>
    <n v="0"/>
    <m/>
    <n v="0"/>
    <m/>
    <n v="-137.47068165758728"/>
    <n v="-1.208039992014637"/>
    <n v="2.329210197142169"/>
    <n v="100.00000000000004"/>
    <n v="86.281431908841412"/>
    <n v="131.94000882334197"/>
    <n v="-7.7506900647898975"/>
    <n v="-9.6504257219478369"/>
    <m/>
    <n v="2023"/>
    <n v="1"/>
    <d v="2024-05-06T00:00:00"/>
    <x v="18"/>
    <x v="1"/>
  </r>
  <r>
    <n v="2024"/>
    <n v="3"/>
    <n v="39"/>
    <x v="17"/>
    <s v="RC Aviones y Barcos"/>
    <n v="27"/>
    <s v="670671cd97404156226e507973f2ab8330d3022ca96e0c93bdbdb320c41adcaf"/>
    <s v="866d562d83a77144c090ae01fef5e5dc5d322dfdcb968ee04e0fa262fe1b2619"/>
    <x v="22"/>
    <n v="3.0555400000000001"/>
    <n v="133.84944000000002"/>
    <n v="-112.64567000000002"/>
    <n v="26.851670000000027"/>
    <n v="3.8277499999999995"/>
    <n v="73.895979999999994"/>
    <n v="234.49750000000006"/>
    <n v="640.05605999999989"/>
    <n v="0"/>
    <n v="0"/>
    <n v="134.065"/>
    <n v="128.38900000000001"/>
    <n v="0"/>
    <n v="0"/>
    <n v="0.19222999999999998"/>
    <n v="17.06589"/>
    <n v="0.20233000000000001"/>
    <n v="24.64537"/>
    <n v="0"/>
    <n v="0"/>
    <n v="0"/>
    <n v="0"/>
    <n v="0"/>
    <n v="0"/>
    <s v="RC Aviones y Barcos"/>
    <s v="Daños Sin Autos"/>
    <s v="Responsabilidad Civil y Riesgos Profesionales"/>
    <x v="18"/>
    <x v="0"/>
    <n v="7956382.9574300004"/>
    <n v="6735524.3046000004"/>
    <n v="243469518.54793006"/>
    <n v="216001262.48099998"/>
    <n v="235094567.47436008"/>
    <n v="206446896.99449995"/>
    <n v="810348.54513999983"/>
    <n v="1121638.45891"/>
    <n v="-9789.334499999979"/>
    <n v="26125.317359999997"/>
    <n v="538409.96871000004"/>
    <n v="578344.53873000003"/>
    <n v="3.770649084675175E-4"/>
    <n v="1.1933385391409805E-2"/>
    <n v="-130.79390000000001"/>
    <n v="-97.717181334490448"/>
    <n v="5.6751178053424643E-4"/>
    <n v="2.3143546975289687E-2"/>
    <n v="3.8403631604316006E-5"/>
    <n v="1.9872163464481609E-3"/>
    <n v="1.254998990519825E-6"/>
    <n v="1.299706766015869E-6"/>
    <n v="6.1966971147575466E-5"/>
    <n v="6.4834803500856666E-5"/>
    <m/>
    <m/>
    <m/>
    <n v="0"/>
    <m/>
    <n v="0"/>
    <m/>
    <n v="0"/>
    <m/>
    <n v="-94.820083582354556"/>
    <n v="125.27245593250291"/>
    <n v="55.208284771307213"/>
    <n v="-3.9101227974179531E-2"/>
    <n v="-98.873601083799329"/>
    <n v="-99.17903443932876"/>
    <n v="95.008154994316214"/>
    <n v="69.245825889406404"/>
    <s v="Resto"/>
    <n v="2023"/>
    <n v="1"/>
    <d v="2024-05-06T00:00:00"/>
    <x v="18"/>
    <x v="22"/>
  </r>
  <r>
    <n v="2024"/>
    <n v="3"/>
    <n v="9"/>
    <x v="8"/>
    <s v="RC Aviones y Barcos"/>
    <n v="9"/>
    <s v="19581e27de7ced00ff1ce50b2047e7a567c76b1cbaebabe5ef03f7c3017bb5b7"/>
    <s v="866d562d83a77144c090ae01fef5e5dc5d322dfdcb968ee04e0fa262fe1b2619"/>
    <x v="23"/>
    <n v="0"/>
    <n v="0"/>
    <n v="0"/>
    <n v="0"/>
    <n v="0"/>
    <n v="0"/>
    <n v="0"/>
    <n v="0"/>
    <n v="0"/>
    <n v="0"/>
    <n v="0"/>
    <n v="0"/>
    <n v="0"/>
    <n v="0"/>
    <n v="-22.498999999999999"/>
    <m/>
    <n v="0"/>
    <n v="0"/>
    <n v="0"/>
    <n v="0"/>
    <n v="0"/>
    <n v="0"/>
    <n v="0"/>
    <n v="0"/>
    <s v="RC Aviones y Barcos"/>
    <s v="Daños Sin Autos"/>
    <s v="Responsabilidad Civil y Riesgos Profesionales"/>
    <x v="18"/>
    <x v="0"/>
    <n v="808178.50085000007"/>
    <n v="660743.68034000008"/>
    <n v="243469518.54793006"/>
    <n v="216001262.48099998"/>
    <n v="235094567.47436008"/>
    <n v="206446896.99449995"/>
    <n v="810348.54513999983"/>
    <n v="1121638.45891"/>
    <n v="-9789.334499999979"/>
    <n v="26125.317359999997"/>
    <n v="28895.45494"/>
    <n v="22026.523590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18"/>
    <x v="23"/>
  </r>
  <r>
    <n v="2024"/>
    <n v="3"/>
    <n v="23"/>
    <x v="16"/>
    <s v="RC Aviones y Barcos"/>
    <n v="17"/>
    <s v="4523540f1504cd17100c4835e85b7eefd49911580f8efff0599a8f283be6b9e3"/>
    <s v="866d562d83a77144c090ae01fef5e5dc5d322dfdcb968ee04e0fa262fe1b2619"/>
    <x v="6"/>
    <n v="57539.981749999999"/>
    <n v="77455.473290000009"/>
    <n v="408464.33966"/>
    <n v="228044.29577999999"/>
    <n v="-33934.750669999987"/>
    <n v="8538.5591199999999"/>
    <n v="104876.93792999997"/>
    <n v="-16388.963230000001"/>
    <n v="0"/>
    <n v="0"/>
    <n v="134.065"/>
    <n v="128.38900000000001"/>
    <n v="0"/>
    <n v="0"/>
    <n v="-467.09913"/>
    <n v="742.90989000000002"/>
    <n v="4000.0299100000002"/>
    <n v="330.22647999999998"/>
    <n v="0"/>
    <n v="0"/>
    <n v="0"/>
    <n v="0"/>
    <n v="0"/>
    <n v="0"/>
    <s v="RC Aviones y Barcos"/>
    <s v="Daños Sin Autos"/>
    <s v="Responsabilidad Civil y Riesgos Profesionales"/>
    <x v="18"/>
    <x v="0"/>
    <n v="7252607.47162"/>
    <n v="5493499.0403699996"/>
    <n v="243469518.54793006"/>
    <n v="216001262.48099998"/>
    <n v="235094567.47436008"/>
    <n v="206446896.99449995"/>
    <n v="810348.54513999983"/>
    <n v="1121638.45891"/>
    <n v="-9789.334499999979"/>
    <n v="26125.317359999997"/>
    <n v="203451.25038999997"/>
    <n v="189433.10813000001"/>
    <n v="7.1006460238734821"/>
    <n v="6.9055650396715764"/>
    <n v="-19915.49154000001"/>
    <n v="-25.712181068773134"/>
    <n v="28.281950413035261"/>
    <n v="40.888033804970128"/>
    <n v="0.79336958432065008"/>
    <n v="1.4099478805912964"/>
    <n v="2.3633341082355049E-2"/>
    <n v="2.4475249414802166E-2"/>
    <n v="3.5858805823791508E-2"/>
    <n v="3.7518351894658672E-2"/>
    <m/>
    <m/>
    <m/>
    <n v="0"/>
    <m/>
    <n v="0"/>
    <m/>
    <n v="0"/>
    <m/>
    <n v="-497.42947484563399"/>
    <n v="-58.975949657822035"/>
    <n v="11.023829249652756"/>
    <n v="346.65023112653944"/>
    <n v="-162.87426460293858"/>
    <n v="1111.2989576123637"/>
    <n v="-11.677390932309303"/>
    <n v="224.96981162746249"/>
    <s v="Grandes"/>
    <n v="2023"/>
    <n v="1"/>
    <d v="2024-05-06T00:00:00"/>
    <x v="18"/>
    <x v="6"/>
  </r>
  <r>
    <n v="2024"/>
    <n v="3"/>
    <n v="94"/>
    <x v="19"/>
    <s v="RC Aviones y Barcos"/>
    <n v="7"/>
    <s v="7902699be42c8a8e46fbbb4501726517e86b22c56a189f7625a6da49081b2451"/>
    <s v="866d562d83a77144c090ae01fef5e5dc5d322dfdcb968ee04e0fa262fe1b2619"/>
    <x v="17"/>
    <n v="4120.7071299999998"/>
    <n v="12675.000900000001"/>
    <n v="85665.609509999995"/>
    <n v="97599.146200000003"/>
    <n v="12149.5538"/>
    <n v="413.02872999999994"/>
    <n v="20651.032620000005"/>
    <n v="764.13132999999937"/>
    <n v="0"/>
    <n v="0"/>
    <n v="134.065"/>
    <n v="128.38900000000001"/>
    <n v="0"/>
    <n v="0"/>
    <n v="-698.73689000000002"/>
    <n v="-302.05928999999998"/>
    <n v="1124.1729499999999"/>
    <n v="-1358.4603300000001"/>
    <n v="0"/>
    <n v="0"/>
    <n v="0"/>
    <n v="0"/>
    <n v="0"/>
    <n v="0"/>
    <s v="RC Aviones y Barcos"/>
    <s v="Daños Sin Autos"/>
    <s v="Responsabilidad Civil y Riesgos Profesionales"/>
    <x v="18"/>
    <x v="0"/>
    <n v="2040660.5806099998"/>
    <n v="2232143.8743000003"/>
    <n v="243469518.54793006"/>
    <n v="216001262.48099998"/>
    <n v="235094567.47436008"/>
    <n v="206446896.99449995"/>
    <n v="810348.54513999983"/>
    <n v="1121638.45891"/>
    <n v="-9789.334499999979"/>
    <n v="26125.317359999997"/>
    <n v="250781.01069"/>
    <n v="183408.08093999999"/>
    <n v="0.50851046191340865"/>
    <n v="1.1300433574930617"/>
    <n v="-8554.2937700000002"/>
    <n v="-67.489492407057753"/>
    <n v="1.6431495824433706"/>
    <n v="6.9108192152920971"/>
    <n v="0.20193005976369802"/>
    <n v="0.56783978156313408"/>
    <n v="1.6924940561661259E-3"/>
    <n v="1.7527870483223366E-3"/>
    <n v="5.8680216746950387E-3"/>
    <n v="6.1395938057318836E-3"/>
    <m/>
    <m/>
    <m/>
    <n v="0"/>
    <m/>
    <n v="0"/>
    <m/>
    <n v="0"/>
    <m/>
    <n v="2841.5759528398912"/>
    <n v="294.84147785091437"/>
    <n v="3.258609078284167"/>
    <n v="-124.11010983433069"/>
    <n v="131.3244164746597"/>
    <n v="-182.75346178125051"/>
    <n v="-62.155639841716535"/>
    <n v="22.235414853814682"/>
    <s v="Medianas"/>
    <n v="2023"/>
    <n v="1"/>
    <d v="2024-05-06T00:00:00"/>
    <x v="18"/>
    <x v="17"/>
  </r>
  <r>
    <n v="2024"/>
    <n v="3"/>
    <n v="5.0999999999999996"/>
    <x v="6"/>
    <s v="RC Aviones y Barcos"/>
    <n v="5.0999999999999996"/>
    <m/>
    <m/>
    <x v="3"/>
    <n v="739199.7313300001"/>
    <n v="1045144.6207300001"/>
    <n v="1614379.2775300001"/>
    <n v="1998361.5875000001"/>
    <n v="-15545.96679999998"/>
    <n v="24808.49727"/>
    <n v="331004.51656000002"/>
    <n v="176637.43032000001"/>
    <n v="0"/>
    <n v="0"/>
    <n v="0"/>
    <n v="0"/>
    <n v="0"/>
    <n v="0"/>
    <n v="3881.2011799999996"/>
    <n v="-2197.37185"/>
    <n v="19829.355439999999"/>
    <n v="2108.7658599999995"/>
    <n v="0"/>
    <n v="0"/>
    <n v="0"/>
    <n v="0"/>
    <n v="0"/>
    <n v="0"/>
    <s v="RC Aviones y Barcos"/>
    <s v="Daños Sin Autos"/>
    <s v="Responsabilidad Civil y Riesgos Profesionales"/>
    <x v="18"/>
    <x v="0"/>
    <n v="44553837.985100001"/>
    <n v="35198643.320490003"/>
    <n v="243469518.54793006"/>
    <n v="216001262.48099998"/>
    <n v="235094567.47436008"/>
    <n v="206446896.99449995"/>
    <n v="810348.54513999983"/>
    <n v="1121638.45891"/>
    <n v="-9789.334499999979"/>
    <n v="26125.317359999997"/>
    <n v="2382527.6131300004"/>
    <n v="2771205.6979399999"/>
    <n v="91.219973894355832"/>
    <n v="93.180169815651993"/>
    <n v="-305944.88939999999"/>
    <n v="-29.272971733453236"/>
    <n v="31.025862082617817"/>
    <n v="37.714436770497315"/>
    <n v="1.6591157232676752"/>
    <n v="2.9692752962486924"/>
    <n v="0.30361079109148492"/>
    <n v="0.31442654727043778"/>
    <n v="0.48386042226115861"/>
    <n v="0.50625348985402485"/>
    <m/>
    <m/>
    <m/>
    <n v="0"/>
    <m/>
    <n v="0"/>
    <m/>
    <n v="0"/>
    <m/>
    <n v="-162.66387935878384"/>
    <n v="-2.1030806886291753"/>
    <n v="2.3736903752776395"/>
    <n v="158.80514451722959"/>
    <n v="-276.62923915221722"/>
    <n v="840.3298780643197"/>
    <n v="19.573007260593034"/>
    <n v="-104.20179365005467"/>
    <m/>
    <n v="2023"/>
    <n v="1"/>
    <d v="2024-05-06T00:00:00"/>
    <x v="18"/>
    <x v="3"/>
  </r>
  <r>
    <n v="2024"/>
    <n v="3"/>
    <n v="81"/>
    <x v="34"/>
    <s v="RC Aviones y Barcos"/>
    <n v="53"/>
    <s v="2858dcd1057d3eae7f7d5f782167e24b61153c01551450a628cee722509f6529"/>
    <s v="866d562d83a77144c090ae01fef5e5dc5d322dfdcb968ee04e0fa262fe1b2619"/>
    <x v="16"/>
    <n v="6623.5504600000004"/>
    <n v="3956.5707599999996"/>
    <n v="29441.827170000004"/>
    <n v="24169.6921"/>
    <n v="306.52881000000002"/>
    <n v="-87.167600000000007"/>
    <n v="75.977389999999957"/>
    <n v="2360.8519799999999"/>
    <n v="0"/>
    <n v="0"/>
    <n v="134.065"/>
    <n v="128.38900000000001"/>
    <n v="0"/>
    <n v="0"/>
    <n v="306.52881000000002"/>
    <n v="-87.167600000000007"/>
    <n v="5014.2970500000001"/>
    <n v="4342.2172499999997"/>
    <n v="0"/>
    <n v="0"/>
    <n v="0"/>
    <n v="0"/>
    <n v="0"/>
    <n v="0"/>
    <s v="RC Aviones y Barcos"/>
    <s v="Daños Sin Autos"/>
    <s v="Responsabilidad Civil y Riesgos Profesionales"/>
    <x v="18"/>
    <x v="0"/>
    <n v="425847.00738999998"/>
    <n v="401246.10022000002"/>
    <n v="243469518.54793006"/>
    <n v="216001262.48099998"/>
    <n v="235094567.47436008"/>
    <n v="206446896.99449995"/>
    <n v="810348.54513999983"/>
    <n v="1121638.45891"/>
    <n v="-9789.334499999979"/>
    <n v="26125.317359999997"/>
    <n v="22160.793320000001"/>
    <n v="20179.771190000003"/>
    <n v="0.81737056229991534"/>
    <n v="0.35274920617869737"/>
    <n v="2666.9797000000008"/>
    <n v="67.406344073573464"/>
    <n v="29.888598139770927"/>
    <n v="19.606618542635708"/>
    <n v="1.5553826480067308"/>
    <n v="0.98607083229734649"/>
    <n v="2.7204844776887627E-3"/>
    <n v="2.8173983478892504E-3"/>
    <n v="1.8317350160617831E-3"/>
    <n v="1.9165077400535638E-3"/>
    <m/>
    <m/>
    <m/>
    <n v="0"/>
    <m/>
    <n v="0"/>
    <m/>
    <n v="0"/>
    <m/>
    <n v="-451.65452530527403"/>
    <n v="4.6278625316006119"/>
    <n v="-2.2031098465682444"/>
    <n v="-3.1312527935377088"/>
    <n v="-451.65452530527403"/>
    <n v="15.477802267954255"/>
    <n v="6.1130963511625227"/>
    <n v="-2.0074444686064479"/>
    <s v="Medianas"/>
    <n v="2023"/>
    <n v="1"/>
    <d v="2024-05-06T00:00:00"/>
    <x v="18"/>
    <x v="16"/>
  </r>
  <r>
    <n v="2024"/>
    <n v="3"/>
    <n v="8"/>
    <x v="20"/>
    <s v="RC Aviones y Barcos"/>
    <n v="8"/>
    <s v="2c624232cdd221771294dfbb310aca000a0df6ac8b66b696d90ef06fdefb64a3"/>
    <s v="866d562d83a77144c090ae01fef5e5dc5d322dfdcb968ee04e0fa262fe1b2619"/>
    <x v="18"/>
    <n v="6488.5169699999997"/>
    <n v="8337.9997400000011"/>
    <n v="16273.226989999999"/>
    <n v="28364.775860000002"/>
    <n v="107.34261000000001"/>
    <n v="255.30340999999996"/>
    <n v="3453.4074499999997"/>
    <n v="5005.8263699999998"/>
    <n v="0"/>
    <n v="0"/>
    <n v="134.065"/>
    <n v="128.38900000000001"/>
    <n v="0"/>
    <n v="0"/>
    <n v="93.341740000000001"/>
    <n v="152.44516000000002"/>
    <n v="815.65698999999995"/>
    <n v="-638.16799000000003"/>
    <n v="0"/>
    <n v="0"/>
    <n v="0"/>
    <n v="0"/>
    <n v="0"/>
    <n v="0"/>
    <s v="RC Aviones y Barcos"/>
    <s v="Daños Sin Autos"/>
    <s v="Responsabilidad Civil y Riesgos Profesionales"/>
    <x v="18"/>
    <x v="0"/>
    <n v="689489.74687000003"/>
    <n v="663569.20615999994"/>
    <n v="243469518.54793006"/>
    <n v="216001262.48099998"/>
    <n v="235094567.47436008"/>
    <n v="206446896.99449995"/>
    <n v="810348.54513999983"/>
    <n v="1121638.45891"/>
    <n v="-9789.334499999979"/>
    <n v="26125.317359999997"/>
    <n v="33289.078229999999"/>
    <n v="51789.747640000001"/>
    <n v="0.8007069314697185"/>
    <n v="0.74337676938278385"/>
    <n v="-1849.4827700000014"/>
    <n v="-22.181372363535257"/>
    <n v="19.491428765824377"/>
    <n v="16.099711081735638"/>
    <n v="0.94106069009078064"/>
    <n v="1.2565380766010925"/>
    <n v="2.6650223028730608E-3"/>
    <n v="2.7599604021933226E-3"/>
    <n v="3.8601625028619607E-3"/>
    <n v="4.0388108813387185E-3"/>
    <m/>
    <m/>
    <m/>
    <n v="0"/>
    <m/>
    <n v="0"/>
    <m/>
    <n v="0"/>
    <m/>
    <n v="-57.954885913979751"/>
    <n v="1.6543473723857738"/>
    <n v="3.0619263367835021"/>
    <n v="-1.0965261223835006"/>
    <n v="-38.770283031616096"/>
    <n v="-227.81226930545353"/>
    <n v="11.443749167159103"/>
    <n v="-23.887935839589826"/>
    <s v="Medianas"/>
    <n v="2023"/>
    <n v="1"/>
    <d v="2024-05-06T00:00:00"/>
    <x v="18"/>
    <x v="18"/>
  </r>
  <r>
    <n v="2024"/>
    <n v="3"/>
    <n v="15.1"/>
    <x v="13"/>
    <s v="RC Aviones y Barcos"/>
    <n v="15.1"/>
    <m/>
    <m/>
    <x v="7"/>
    <n v="70656.8995"/>
    <n v="76359.988740000001"/>
    <n v="271159.68343999999"/>
    <n v="314585.57212000003"/>
    <n v="5752.8045499999998"/>
    <n v="1242.9241099999997"/>
    <n v="37576.257840000006"/>
    <n v="-24614.865160000012"/>
    <n v="0"/>
    <n v="0"/>
    <n v="0"/>
    <n v="0"/>
    <n v="0"/>
    <n v="0"/>
    <n v="-7273.8122699999994"/>
    <n v="315.00128000000001"/>
    <n v="24276.41692"/>
    <n v="16862.678919999991"/>
    <n v="0"/>
    <n v="0"/>
    <n v="0"/>
    <n v="0"/>
    <n v="0"/>
    <n v="0"/>
    <s v="RC Aviones y Barcos"/>
    <s v="Daños Sin Autos"/>
    <s v="Responsabilidad Civil y Riesgos Profesionales"/>
    <x v="18"/>
    <x v="0"/>
    <n v="60584234.569579996"/>
    <n v="63385538.535690002"/>
    <n v="243469518.54793006"/>
    <n v="216001262.48099998"/>
    <n v="235094567.47436008"/>
    <n v="206446896.99449995"/>
    <n v="810348.54513999983"/>
    <n v="1121638.45891"/>
    <n v="-9789.334499999979"/>
    <n v="26125.317359999997"/>
    <n v="1802800.22257"/>
    <n v="2344413.50459"/>
    <n v="8.7193220650248673"/>
    <n v="6.8078967989565973"/>
    <n v="-5703.0892400000012"/>
    <n v="-7.4686879006996554"/>
    <n v="3.9192861535858006"/>
    <n v="3.2571041154002454"/>
    <n v="0.11662588460839877"/>
    <n v="0.12046910147652146"/>
    <n v="2.9020840030161844E-2"/>
    <n v="3.0054671300605872E-2"/>
    <n v="3.5351640014935938E-2"/>
    <n v="3.6987714444569414E-2"/>
    <m/>
    <m/>
    <m/>
    <n v="0"/>
    <m/>
    <n v="0"/>
    <m/>
    <n v="0"/>
    <m/>
    <n v="362.84439280850387"/>
    <n v="8.1418864834282747"/>
    <n v="1.6277164657947534"/>
    <n v="-58.766043289255386"/>
    <n v="-2409.1373692195789"/>
    <n v="43.965363007694691"/>
    <n v="-29.962462310521232"/>
    <n v="1.8680381776491783"/>
    <s v="Resto"/>
    <n v="2023"/>
    <n v="1"/>
    <d v="2024-05-06T00:00:00"/>
    <x v="18"/>
    <x v="7"/>
  </r>
  <r>
    <n v="2024"/>
    <n v="3"/>
    <n v="92"/>
    <x v="22"/>
    <s v="RC Aviones y Barcos"/>
    <n v="219"/>
    <s v="314f04b30f62e0056bd059354a5536fb2e302107eed143b5fa2aa0bbba07f608"/>
    <s v="866d562d83a77144c090ae01fef5e5dc5d322dfdcb968ee04e0fa262fe1b2619"/>
    <x v="0"/>
    <n v="314803.68783000001"/>
    <n v="519282.42966000002"/>
    <n v="754254.16311999992"/>
    <n v="1061131.3976099999"/>
    <n v="21864.556710000004"/>
    <n v="9070.7427100000004"/>
    <n v="159751.60842000003"/>
    <n v="144499.34557999999"/>
    <n v="0"/>
    <n v="0"/>
    <n v="134.065"/>
    <n v="128.38900000000001"/>
    <n v="0"/>
    <n v="0"/>
    <n v="4043.3444399999998"/>
    <n v="-4489.8027400000001"/>
    <n v="40061.879639999999"/>
    <n v="3617.2891600000003"/>
    <n v="0"/>
    <n v="0"/>
    <n v="0"/>
    <n v="0"/>
    <n v="0"/>
    <n v="0"/>
    <s v="RC Aviones y Barcos"/>
    <s v="Daños Sin Autos"/>
    <s v="Responsabilidad Civil y Riesgos Profesionales"/>
    <x v="18"/>
    <x v="0"/>
    <n v="4430492.0824799994"/>
    <n v="4704042.3643699996"/>
    <n v="243469518.54793006"/>
    <n v="216001262.48099998"/>
    <n v="235094567.47436008"/>
    <n v="206446896.99449995"/>
    <n v="810348.54513999983"/>
    <n v="1121638.45891"/>
    <n v="-9789.334499999979"/>
    <n v="26125.317359999997"/>
    <n v="1173294.1382500001"/>
    <n v="1558612.50028"/>
    <n v="38.847936448829309"/>
    <n v="46.296774645605041"/>
    <n v="-204478.74183000001"/>
    <n v="-39.377173220338378"/>
    <n v="26.830756036976222"/>
    <n v="33.316968108924605"/>
    <n v="7.1053887913458684"/>
    <n v="11.039067879005938"/>
    <n v="0.12929901439305919"/>
    <n v="0.13390513069355939"/>
    <n v="0.2404071271137489"/>
    <n v="0.25153317255905983"/>
    <m/>
    <m/>
    <m/>
    <n v="0"/>
    <m/>
    <n v="0"/>
    <m/>
    <n v="0"/>
    <m/>
    <n v="141.04483402329913"/>
    <n v="6.9454576154162728"/>
    <n v="1.7467840604464637"/>
    <n v="-223.35079785045707"/>
    <n v="-190.0561711537465"/>
    <n v="1007.5111186300626"/>
    <n v="10.092747710127163"/>
    <n v="-124.1206478500049"/>
    <s v="Grandes"/>
    <n v="2023"/>
    <n v="1"/>
    <d v="2024-05-06T00:00:00"/>
    <x v="18"/>
    <x v="0"/>
  </r>
  <r>
    <n v="2024"/>
    <n v="3"/>
    <n v="48"/>
    <x v="3"/>
    <s v="RC Aviones y Barcos"/>
    <n v="36"/>
    <s v="76a50887d8f1c2e9301755428990ad81479ee21c25b43215cf524541e0503269"/>
    <s v="866d562d83a77144c090ae01fef5e5dc5d322dfdcb968ee04e0fa262fe1b2619"/>
    <x v="15"/>
    <n v="22077.702519999999"/>
    <n v="20217.426149999999"/>
    <n v="69612.330459999997"/>
    <n v="75284.631399999984"/>
    <n v="-7051.0900700000002"/>
    <n v="990.56060000000002"/>
    <n v="3322.0612100000008"/>
    <n v="2901.6823699999995"/>
    <n v="0"/>
    <n v="0"/>
    <n v="134.065"/>
    <n v="128.38900000000001"/>
    <n v="0"/>
    <n v="0"/>
    <n v="-6380.1742599999998"/>
    <n v="999.73076000000003"/>
    <n v="11463.577230000001"/>
    <n v="12046.111210000001"/>
    <n v="0"/>
    <n v="0"/>
    <n v="0"/>
    <n v="0"/>
    <n v="0"/>
    <n v="0"/>
    <s v="RC Aviones y Barcos"/>
    <s v="Daños Sin Autos"/>
    <s v="Responsabilidad Civil y Riesgos Profesionales"/>
    <x v="18"/>
    <x v="0"/>
    <n v="16982442.389800001"/>
    <n v="15398992.57395"/>
    <n v="243469518.54793006"/>
    <n v="216001262.48099998"/>
    <n v="235094567.47436008"/>
    <n v="206446896.99449995"/>
    <n v="810348.54513999983"/>
    <n v="1121638.45891"/>
    <n v="-9789.334499999979"/>
    <n v="26125.317359999997"/>
    <n v="337003.60001999995"/>
    <n v="284900.98639999999"/>
    <n v="2.7244699398066721"/>
    <n v="1.8024904539781155"/>
    <n v="1860.2763699999996"/>
    <n v="9.2013511324239516"/>
    <n v="6.5511770552865807"/>
    <n v="7.0962991056881792"/>
    <n v="0.13000310563844641"/>
    <n v="0.13129057665889907"/>
    <n v="9.067953414321853E-3"/>
    <n v="9.3909879573920146E-3"/>
    <n v="9.3598648071690667E-3"/>
    <n v="9.7930394907018749E-3"/>
    <m/>
    <m/>
    <m/>
    <n v="0"/>
    <m/>
    <n v="0"/>
    <m/>
    <n v="0"/>
    <m/>
    <n v="-811.82823847425391"/>
    <n v="-31.937607926424764"/>
    <n v="4.8995386091715742"/>
    <n v="72.028288235528322"/>
    <n v="-738.18925207422842"/>
    <n v="-4.8358675247528353"/>
    <n v="-55.656049869871197"/>
    <n v="8.2991991570697117"/>
    <s v="Medianas"/>
    <n v="2023"/>
    <n v="1"/>
    <d v="2024-05-06T00:00:00"/>
    <x v="18"/>
    <x v="15"/>
  </r>
  <r>
    <n v="2024"/>
    <n v="3"/>
    <n v="41"/>
    <x v="7"/>
    <s v="RC Aviones y Barcos"/>
    <n v="29"/>
    <s v="35135aaa6cc23891b40cb3f378c53a17a1127210ce60e125ccf03efcfdaec458"/>
    <s v="866d562d83a77144c090ae01fef5e5dc5d322dfdcb968ee04e0fa262fe1b2619"/>
    <x v="4"/>
    <n v="183151.57154"/>
    <n v="224647.03974000001"/>
    <n v="206107.39416000003"/>
    <n v="263961.86533000006"/>
    <n v="1256.90924"/>
    <n v="-190.17027000000016"/>
    <n v="54725.075550000001"/>
    <n v="36448.036780000017"/>
    <n v="0"/>
    <n v="0"/>
    <n v="134.065"/>
    <n v="128.38900000000001"/>
    <n v="0"/>
    <n v="0"/>
    <n v="825.20236"/>
    <n v="577.64502000000005"/>
    <n v="-20235.69369"/>
    <n v="1878.1939299999999"/>
    <n v="0"/>
    <n v="0"/>
    <n v="0"/>
    <n v="0"/>
    <n v="0"/>
    <n v="0"/>
    <s v="RC Aviones y Barcos"/>
    <s v="Daños Sin Autos"/>
    <s v="Responsabilidad Civil y Riesgos Profesionales"/>
    <x v="18"/>
    <x v="0"/>
    <n v="6566357.3494999995"/>
    <n v="6434437.0004799999"/>
    <n v="243469518.54793006"/>
    <n v="216001262.48099998"/>
    <n v="235094567.47436008"/>
    <n v="206446896.99449995"/>
    <n v="810348.54513999983"/>
    <n v="1121638.45891"/>
    <n v="-9789.334499999979"/>
    <n v="26125.317359999997"/>
    <n v="332645.06475999998"/>
    <n v="402300.95105000003"/>
    <n v="22.601579608976511"/>
    <n v="20.028471559214395"/>
    <n v="-41495.468200000003"/>
    <n v="-18.471406633279329"/>
    <n v="55.059157926224458"/>
    <n v="55.840544038902785"/>
    <n v="2.7892416113166036"/>
    <n v="3.491323945253356"/>
    <n v="7.5225667932614038E-2"/>
    <n v="7.7905488632771108E-2"/>
    <n v="0.10400265126217054"/>
    <n v="0.10881589552105737"/>
    <m/>
    <m/>
    <m/>
    <n v="0"/>
    <m/>
    <n v="0"/>
    <m/>
    <n v="0"/>
    <m/>
    <n v="-760.9388733580696"/>
    <n v="0.68626724271677519"/>
    <n v="-8.4652916067844808E-2"/>
    <n v="-12.839578012172357"/>
    <n v="42.856309918503221"/>
    <n v="-1177.4017191078879"/>
    <n v="-4.0779543940606073"/>
    <n v="30.755344843436909"/>
    <s v="Grandes"/>
    <n v="2023"/>
    <n v="1"/>
    <d v="2024-05-06T00:00:00"/>
    <x v="18"/>
    <x v="4"/>
  </r>
  <r>
    <n v="2024"/>
    <n v="3"/>
    <n v="12"/>
    <x v="31"/>
    <s v="RC Aviones y Barcos"/>
    <n v="12"/>
    <s v="6b51d431df5d7f141cbececcf79edf3dd861c3b4069f0b11661a3eefacbba918"/>
    <s v="866d562d83a77144c090ae01fef5e5dc5d322dfdcb968ee04e0fa262fe1b2619"/>
    <x v="11"/>
    <n v="639.68636000000004"/>
    <n v="418.64834000000002"/>
    <n v="1805.3059899999998"/>
    <n v="1006.32266"/>
    <n v="-0.57691999999999999"/>
    <n v="-2.6701199999999998"/>
    <n v="14.95613"/>
    <n v="-6.0199099999999994"/>
    <n v="0"/>
    <n v="0"/>
    <n v="134.065"/>
    <n v="128.38900000000001"/>
    <n v="0"/>
    <n v="0"/>
    <n v="-0.57691999999999999"/>
    <n v="-2.6701199999999998"/>
    <n v="-55.490650000000002"/>
    <n v="25.73714"/>
    <n v="0"/>
    <n v="0"/>
    <n v="0"/>
    <n v="0"/>
    <n v="0"/>
    <n v="0"/>
    <s v="RC Aviones y Barcos"/>
    <s v="Daños Sin Autos"/>
    <s v="Responsabilidad Civil y Riesgos Profesionales"/>
    <x v="18"/>
    <x v="0"/>
    <n v="1911910.06005"/>
    <n v="3306000.0739899999"/>
    <n v="243469518.54793006"/>
    <n v="216001262.48099998"/>
    <n v="235094567.47436008"/>
    <n v="206446896.99449995"/>
    <n v="810348.54513999983"/>
    <n v="1121638.45891"/>
    <n v="-9789.334499999979"/>
    <n v="26125.317359999997"/>
    <n v="710298.34663000004"/>
    <n v="788268.74676000001"/>
    <n v="7.8939656748502535E-2"/>
    <n v="3.7324713384635493E-2"/>
    <n v="221.03802000000002"/>
    <n v="52.798016588337603"/>
    <n v="9.0058827116096002E-2"/>
    <n v="5.310984885811585E-2"/>
    <n v="3.3457973435385924E-2"/>
    <n v="1.2663288887792879E-2"/>
    <n v="2.6273776028109641E-4"/>
    <n v="2.7209746565911848E-4"/>
    <n v="1.9381754309738138E-4"/>
    <n v="2.0278742189627265E-4"/>
    <m/>
    <m/>
    <m/>
    <n v="0"/>
    <m/>
    <n v="0"/>
    <m/>
    <n v="0"/>
    <m/>
    <n v="-78.393480442826529"/>
    <n v="-9.0187947731134976E-2"/>
    <n v="-0.63779543470780264"/>
    <n v="5.8933526073708204E-3"/>
    <n v="-78.393480442826529"/>
    <n v="-315.60534698105539"/>
    <n v="1.0396706472171438"/>
    <n v="-10.374579304460402"/>
    <s v="Medianas"/>
    <n v="2023"/>
    <n v="1"/>
    <d v="2024-05-06T00:00:00"/>
    <x v="18"/>
    <x v="11"/>
  </r>
  <r>
    <n v="2024"/>
    <n v="3"/>
    <n v="10"/>
    <x v="4"/>
    <s v="RC Aviones y Barcos"/>
    <n v="10"/>
    <s v="4a44dc15364204a80fe80e9039455cc1608281820fe2b24f1e5233ade6af1dd5"/>
    <s v="866d562d83a77144c090ae01fef5e5dc5d322dfdcb968ee04e0fa262fe1b2619"/>
    <x v="23"/>
    <n v="0"/>
    <n v="0"/>
    <n v="0"/>
    <n v="0"/>
    <n v="0"/>
    <n v="0"/>
    <n v="2.9435500000000001"/>
    <n v="0"/>
    <n v="0"/>
    <n v="0"/>
    <n v="0"/>
    <n v="0"/>
    <n v="0"/>
    <n v="0"/>
    <n v="0"/>
    <n v="32.101109999999998"/>
    <n v="0"/>
    <n v="0"/>
    <n v="0"/>
    <n v="0"/>
    <n v="0"/>
    <n v="0"/>
    <n v="0"/>
    <n v="0"/>
    <s v="RC Aviones y Barcos"/>
    <s v="Daños Sin Autos"/>
    <s v="Responsabilidad Civil y Riesgos Profesionales"/>
    <x v="18"/>
    <x v="0"/>
    <n v="1600535.0540100001"/>
    <n v="1504539.56809"/>
    <n v="243469518.54793006"/>
    <n v="216001262.48099998"/>
    <n v="235094567.47436008"/>
    <n v="206446896.99449995"/>
    <n v="810348.54513999983"/>
    <n v="1121638.45891"/>
    <n v="-9789.334499999979"/>
    <n v="26125.317359999997"/>
    <n v="85827.591069999995"/>
    <n v="105429.37871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18"/>
    <x v="23"/>
  </r>
  <r>
    <n v="2024"/>
    <n v="3"/>
    <n v="1"/>
    <x v="14"/>
    <s v="RC Aviones y Barcos"/>
    <n v="30"/>
    <s v="624b60c58c9d8bfb6ff1886c2fd605d2adeb6ea4da576068201b6c6958ce93f4"/>
    <s v="866d562d83a77144c090ae01fef5e5dc5d322dfdcb968ee04e0fa262fe1b2619"/>
    <x v="9"/>
    <n v="48937.843919999999"/>
    <n v="45579.761960000003"/>
    <n v="49984.806179999992"/>
    <n v="45766.013930000001"/>
    <n v="1.5942799999999999"/>
    <n v="1.806E-2"/>
    <n v="2510.1114600000001"/>
    <n v="1.8530000000000001E-2"/>
    <n v="0"/>
    <n v="0"/>
    <n v="134.065"/>
    <n v="128.38900000000001"/>
    <n v="0"/>
    <n v="0"/>
    <n v="1.5942799999999999"/>
    <n v="1.806E-2"/>
    <n v="-2523.4506800000004"/>
    <n v="-2283.0149300000003"/>
    <n v="0"/>
    <n v="0"/>
    <n v="0"/>
    <n v="0"/>
    <n v="0"/>
    <n v="0"/>
    <s v="RC Aviones y Barcos"/>
    <s v="Daños Sin Autos"/>
    <s v="Responsabilidad Civil y Riesgos Profesionales"/>
    <x v="18"/>
    <x v="0"/>
    <n v="18341736.750830002"/>
    <n v="11640133.15574"/>
    <n v="243469518.54793006"/>
    <n v="216001262.48099998"/>
    <n v="235094567.47436008"/>
    <n v="206446896.99449995"/>
    <n v="810348.54513999983"/>
    <n v="1121638.45891"/>
    <n v="-9789.334499999979"/>
    <n v="26125.317359999997"/>
    <n v="154261.13586000001"/>
    <n v="135584.38233000002"/>
    <n v="6.039110480730888"/>
    <n v="4.0636768111797883"/>
    <n v="3358.0819599999959"/>
    <n v="7.3674846370347158"/>
    <n v="31.724026694846607"/>
    <n v="33.617265629505191"/>
    <n v="0.26681139624242761"/>
    <n v="0.39157423158448701"/>
    <n v="2.0100193326815143E-2"/>
    <n v="2.0816237672245348E-2"/>
    <n v="2.1101618312999129E-2"/>
    <n v="2.2078201524731233E-2"/>
    <m/>
    <m/>
    <m/>
    <n v="0"/>
    <m/>
    <n v="0"/>
    <m/>
    <n v="0"/>
    <m/>
    <n v="8727.685492801771"/>
    <n v="3.2577651001670853E-3"/>
    <n v="3.9622848438412511E-5"/>
    <n v="-1.6285887462523661E-2"/>
    <n v="8727.685492801771"/>
    <n v="10.531501429997213"/>
    <n v="-6.3178567849005857E-2"/>
    <n v="-7.9105921571875123E-4"/>
    <s v="Grandes"/>
    <n v="2023"/>
    <n v="1"/>
    <d v="2024-05-06T00:00:00"/>
    <x v="18"/>
    <x v="9"/>
  </r>
  <r>
    <n v="2024"/>
    <n v="3"/>
    <n v="15.1"/>
    <x v="13"/>
    <s v="AP Individual"/>
    <n v="15.1"/>
    <m/>
    <m/>
    <x v="7"/>
    <n v="147138.82758000001"/>
    <n v="161223.69465999998"/>
    <n v="635542.61569000001"/>
    <n v="633763.0361599999"/>
    <n v="26415.899169999997"/>
    <n v="36322.30169"/>
    <n v="117774.92324"/>
    <n v="138276.64133000001"/>
    <n v="0"/>
    <n v="0"/>
    <n v="0"/>
    <n v="0"/>
    <n v="0"/>
    <n v="0"/>
    <n v="22089.037540000005"/>
    <n v="26818.881909999996"/>
    <n v="113262.00012"/>
    <n v="109367.28551999999"/>
    <n v="0"/>
    <n v="0"/>
    <n v="0"/>
    <n v="0"/>
    <n v="0"/>
    <n v="0"/>
    <s v="AP Individual"/>
    <s v="Accidentes y Enfermedades"/>
    <s v="Accidentes Personales"/>
    <x v="19"/>
    <x v="0"/>
    <n v="93786583.342540011"/>
    <n v="82459569.049920008"/>
    <n v="243469518.54793006"/>
    <n v="216001262.48099998"/>
    <n v="235094567.47436008"/>
    <n v="206446896.99449995"/>
    <n v="878827.62957999983"/>
    <n v="830407.85438999988"/>
    <n v="85935.238120000009"/>
    <n v="120362.89044000003"/>
    <n v="31093090.063620001"/>
    <n v="28059295.215589996"/>
    <n v="16.742626497794461"/>
    <n v="19.415001171735245"/>
    <n v="-14084.867079999967"/>
    <n v="-8.7362264645424066"/>
    <n v="0.47322034342336905"/>
    <n v="0.57458212482266002"/>
    <n v="0.15688686199666718"/>
    <n v="0.19551847834954988"/>
    <n v="6.0434188418142319E-2"/>
    <n v="6.2587081088569724E-2"/>
    <n v="7.4640163121352882E-2"/>
    <n v="7.8094510989087526E-2"/>
    <m/>
    <m/>
    <m/>
    <n v="0"/>
    <m/>
    <n v="0"/>
    <m/>
    <n v="0"/>
    <m/>
    <n v="-27.273608937418647"/>
    <n v="17.953044484901554"/>
    <n v="22.529133677651451"/>
    <n v="30.739309912789004"/>
    <n v="-17.636247424007511"/>
    <n v="3.5611330952232345"/>
    <n v="19.502602387911992"/>
    <n v="24.521850188094525"/>
    <s v="Resto"/>
    <n v="2023"/>
    <n v="1"/>
    <d v="2024-05-06T00:00:00"/>
    <x v="19"/>
    <x v="7"/>
  </r>
  <r>
    <n v="2024"/>
    <n v="3"/>
    <n v="98"/>
    <x v="53"/>
    <s v="AP Individual"/>
    <n v="205"/>
    <s v="f8809aff4d69bece79dabe35be0c708b890d7eafb841f121330667b77d2e2590"/>
    <s v="866d562d83a77144c090ae01fef5e5dc5d322dfdcb968ee04e0fa262fe1b2619"/>
    <x v="18"/>
    <n v="20179.35916"/>
    <n v="15422.98559"/>
    <n v="78900.058300000004"/>
    <n v="56358.03998999999"/>
    <n v="682.13296000000003"/>
    <n v="290.51287000000002"/>
    <n v="2333.4076100000002"/>
    <n v="-3593.10781"/>
    <n v="0"/>
    <n v="0"/>
    <n v="134.065"/>
    <n v="128.38900000000001"/>
    <n v="0"/>
    <n v="0"/>
    <n v="682.13295999999991"/>
    <n v="290.51287000000002"/>
    <n v="19578.346020000001"/>
    <n v="15020.796189999999"/>
    <n v="0"/>
    <n v="0"/>
    <n v="0"/>
    <n v="0"/>
    <n v="0"/>
    <n v="0"/>
    <s v="AP Individual"/>
    <s v="Accidentes y Enfermedades"/>
    <s v="Accidentes Personales"/>
    <x v="19"/>
    <x v="0"/>
    <n v="1111095.3272299999"/>
    <n v="1962137.4953599998"/>
    <n v="243469518.54793006"/>
    <n v="216001262.48099998"/>
    <n v="235094567.47436008"/>
    <n v="206446896.99449995"/>
    <n v="878827.62957999983"/>
    <n v="830407.85438999988"/>
    <n v="85935.238120000009"/>
    <n v="120362.89044000003"/>
    <n v="342680.88101999997"/>
    <n v="259457.50964999999"/>
    <n v="2.2961680403293543"/>
    <n v="1.8572783853699699"/>
    <n v="4756.3735699999997"/>
    <n v="30.839512507124113"/>
    <n v="5.8886737713337052"/>
    <n v="5.9443203670632316"/>
    <n v="1.8161681239635721"/>
    <n v="0.78602980812872614"/>
    <n v="8.2882486811290245E-3"/>
    <n v="8.5835072144747893E-3"/>
    <n v="7.140229373130004E-3"/>
    <n v="7.4706792955143769E-3"/>
    <m/>
    <m/>
    <m/>
    <n v="0"/>
    <m/>
    <n v="0"/>
    <m/>
    <n v="0"/>
    <m/>
    <n v="134.80300889939917"/>
    <n v="3.3803499635020127"/>
    <n v="1.8836357481158745"/>
    <n v="0.79377560931112934"/>
    <n v="134.80300889939915"/>
    <n v="30.341599555382825"/>
    <n v="3.4841194414644421"/>
    <n v="1.934071046070162"/>
    <s v="Medianas"/>
    <n v="2023"/>
    <n v="1"/>
    <d v="2024-05-06T00:00:00"/>
    <x v="19"/>
    <x v="18"/>
  </r>
  <r>
    <n v="2024"/>
    <n v="3"/>
    <n v="34"/>
    <x v="54"/>
    <s v="AP Individual"/>
    <n v="23"/>
    <s v="535fa30d7e25dd8a49f1536779734ec8286108d115da5045d77f3b4185d8f790"/>
    <s v="866d562d83a77144c090ae01fef5e5dc5d322dfdcb968ee04e0fa262fe1b2619"/>
    <x v="24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AP Individual"/>
    <s v="Accidentes y Enfermedades"/>
    <s v="Accidentes Personales"/>
    <x v="19"/>
    <x v="0"/>
    <n v="25559096.22566"/>
    <n v="26097031.675279997"/>
    <n v="243469518.54793006"/>
    <n v="216001262.48099998"/>
    <n v="235094567.47436008"/>
    <n v="206446896.99449995"/>
    <n v="878827.62957999983"/>
    <n v="830407.85438999988"/>
    <n v="85935.238120000009"/>
    <n v="120362.89044000003"/>
    <n v="9855357.4113100003"/>
    <n v="8450511.44555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19"/>
    <x v="24"/>
  </r>
  <r>
    <n v="2024"/>
    <n v="3"/>
    <n v="9"/>
    <x v="8"/>
    <s v="AP Individual"/>
    <n v="9"/>
    <s v="19581e27de7ced00ff1ce50b2047e7a567c76b1cbaebabe5ef03f7c3017bb5b7"/>
    <s v="866d562d83a77144c090ae01fef5e5dc5d322dfdcb968ee04e0fa262fe1b2619"/>
    <x v="14"/>
    <n v="5126.5765099999999"/>
    <n v="3342.6880799999999"/>
    <n v="14538.060809999999"/>
    <n v="11642.22911"/>
    <n v="329.07746000000003"/>
    <n v="-3.7691300000000139"/>
    <n v="1308.7403799999997"/>
    <n v="536.4041400000001"/>
    <n v="0"/>
    <n v="0"/>
    <n v="134.065"/>
    <n v="128.38900000000001"/>
    <n v="0"/>
    <n v="0"/>
    <n v="329.07746000000003"/>
    <n v="-3.7691300000000001"/>
    <n v="4708.9419400000006"/>
    <n v="3591.6911600000003"/>
    <n v="0"/>
    <n v="0"/>
    <n v="0"/>
    <n v="0"/>
    <n v="0"/>
    <n v="0"/>
    <s v="AP Individual"/>
    <s v="Accidentes y Enfermedades"/>
    <s v="Accidentes Personales"/>
    <x v="19"/>
    <x v="0"/>
    <n v="808178.50085000007"/>
    <n v="660743.68034000008"/>
    <n v="243469518.54793006"/>
    <n v="216001262.48099998"/>
    <n v="235094567.47436008"/>
    <n v="206446896.99449995"/>
    <n v="878827.62957999983"/>
    <n v="830407.85438999988"/>
    <n v="85935.238120000009"/>
    <n v="120362.89044000003"/>
    <n v="9872.7468100000006"/>
    <n v="7812.45615"/>
    <n v="0.58334266441418559"/>
    <n v="0.40253570126157678"/>
    <n v="1783.88843"/>
    <n v="53.366882799306836"/>
    <n v="51.926546974823104"/>
    <n v="42.786647576895518"/>
    <n v="0.6343371550478184"/>
    <n v="0.50589785108197283"/>
    <n v="2.1056338142759205E-3"/>
    <n v="2.1806443956043841E-3"/>
    <n v="1.5475317327342155E-3"/>
    <n v="1.6191515245148266E-3"/>
    <m/>
    <m/>
    <m/>
    <n v="0"/>
    <m/>
    <n v="0"/>
    <m/>
    <n v="0"/>
    <m/>
    <n v="-8830.8599066627794"/>
    <n v="6.4190490351230522"/>
    <n v="-0.11275745477274726"/>
    <n v="0.38293657782209917"/>
    <n v="-8830.8599066628121"/>
    <n v="31.106538124508454"/>
    <n v="6.9883524620394875"/>
    <n v="-0.10494025883895873"/>
    <s v="Medianas"/>
    <n v="2023"/>
    <n v="1"/>
    <d v="2024-05-06T00:00:00"/>
    <x v="19"/>
    <x v="14"/>
  </r>
  <r>
    <n v="2024"/>
    <n v="3"/>
    <n v="38"/>
    <x v="55"/>
    <s v="AP Individual"/>
    <n v="26"/>
    <s v="5f9c4ab08cac7457e9111a30e4664920607ea2c115a1433d7be98e97e64244ca"/>
    <s v="866d562d83a77144c090ae01fef5e5dc5d322dfdcb968ee04e0fa262fe1b2619"/>
    <x v="17"/>
    <n v="2763.6320599999999"/>
    <n v="2689.63544"/>
    <n v="11940.04624"/>
    <n v="12233.205219999998"/>
    <n v="719.43817000000024"/>
    <n v="3053.2758200000012"/>
    <n v="5062.8196800000005"/>
    <n v="10535.61937"/>
    <n v="0"/>
    <n v="0"/>
    <n v="134.065"/>
    <n v="128.38900000000001"/>
    <n v="0"/>
    <n v="0"/>
    <n v="385.47649999999999"/>
    <n v="3053.2758199999998"/>
    <n v="1568.0900300000001"/>
    <n v="2620.70397"/>
    <n v="0"/>
    <n v="0"/>
    <n v="0"/>
    <n v="0"/>
    <n v="0"/>
    <n v="0"/>
    <s v="AP Individual"/>
    <s v="Accidentes y Enfermedades"/>
    <s v="Accidentes Personales"/>
    <x v="19"/>
    <x v="0"/>
    <n v="10667983.633719999"/>
    <n v="10223427.716290001"/>
    <n v="243469518.54793006"/>
    <n v="216001262.48099998"/>
    <n v="235094567.47436008"/>
    <n v="206446896.99449995"/>
    <n v="878827.62957999983"/>
    <n v="830407.85438999988"/>
    <n v="85935.238120000009"/>
    <n v="120362.89044000003"/>
    <n v="4201793.9223199999"/>
    <n v="3794863.05345"/>
    <n v="0.31446804435595249"/>
    <n v="0.32389330445046782"/>
    <n v="73.996619999999893"/>
    <n v="2.7511765683753797"/>
    <n v="6.5772670223533336E-2"/>
    <n v="7.0875691747421254E-2"/>
    <n v="2.5905852079342779E-2"/>
    <n v="2.6308548508777906E-2"/>
    <n v="1.1351039245004889E-3"/>
    <n v="1.1755405876409321E-3"/>
    <n v="1.2451943146566504E-3"/>
    <n v="1.3028219261981234E-3"/>
    <m/>
    <m/>
    <m/>
    <n v="0"/>
    <m/>
    <n v="0"/>
    <m/>
    <n v="0"/>
    <m/>
    <n v="-76.437170684435586"/>
    <n v="26.032342742470583"/>
    <n v="113.52006203487568"/>
    <n v="0.83718645079609422"/>
    <n v="-87.374985991275437"/>
    <n v="-40.165312528602762"/>
    <n v="24.582549000710117"/>
    <n v="116.50594095906222"/>
    <s v="Medianas"/>
    <n v="2023"/>
    <n v="1"/>
    <d v="2024-05-06T00:00:00"/>
    <x v="19"/>
    <x v="17"/>
  </r>
  <r>
    <n v="2024"/>
    <n v="3"/>
    <n v="61"/>
    <x v="2"/>
    <s v="AP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765.13708"/>
    <n v="-1087.0283200000001"/>
    <n v="8068.5186599999997"/>
    <n v="-2274.8239700000004"/>
    <n v="0"/>
    <n v="0"/>
    <n v="0"/>
    <n v="0"/>
    <n v="0"/>
    <n v="0"/>
    <s v="AP Individual"/>
    <s v="Accidentes y Enfermedades"/>
    <s v="Accidentes Personales"/>
    <x v="19"/>
    <x v="0"/>
    <n v="0"/>
    <n v="0"/>
    <n v="243469518.54793006"/>
    <n v="216001262.48099998"/>
    <n v="235094567.47436008"/>
    <n v="206446896.99449995"/>
    <n v="878827.62957999983"/>
    <n v="830407.85438999988"/>
    <n v="85935.238120000009"/>
    <n v="120362.89044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54.37580871858057"/>
    <n v="-454.68760512489223"/>
    <n v="34.270690773862569"/>
    <n v="47.785162031680187"/>
    <m/>
    <n v="2023"/>
    <n v="1"/>
    <d v="2024-05-06T00:00:00"/>
    <x v="19"/>
    <x v="2"/>
  </r>
  <r>
    <n v="2024"/>
    <n v="3"/>
    <n v="718"/>
    <x v="44"/>
    <s v="AP Individual"/>
    <n v="281"/>
    <s v="71a1c003a2b855d85582c8f6c7648c49d3fe836408a7e1b5d9b222448acb3c1b"/>
    <s v="866d562d83a77144c090ae01fef5e5dc5d322dfdcb968ee04e0fa262fe1b2619"/>
    <x v="24"/>
    <n v="0"/>
    <n v="0.62639"/>
    <n v="-0.62639"/>
    <n v="1.04094"/>
    <n v="5.5300000000000002E-3"/>
    <n v="1.848E-2"/>
    <n v="-1.4709999999999999E-2"/>
    <n v="6.1020000000000005E-2"/>
    <n v="0"/>
    <n v="0"/>
    <n v="134.065"/>
    <n v="128.38900000000001"/>
    <n v="0"/>
    <n v="0"/>
    <n v="5.5300000000000002E-3"/>
    <n v="1.848E-2"/>
    <n v="0"/>
    <n v="0.39471000000000001"/>
    <n v="0"/>
    <n v="0"/>
    <n v="0"/>
    <n v="0"/>
    <n v="0"/>
    <n v="0"/>
    <s v="AP Individual"/>
    <s v="Accidentes y Enfermedades"/>
    <s v="Accidentes Personales"/>
    <x v="19"/>
    <x v="0"/>
    <n v="4861.5922599999994"/>
    <n v="-25.390689999999999"/>
    <n v="243469518.54793006"/>
    <n v="216001262.48099998"/>
    <n v="235094567.47436008"/>
    <n v="206446896.99449995"/>
    <n v="878827.62957999983"/>
    <n v="830407.85438999988"/>
    <n v="85935.238120000009"/>
    <n v="120362.89044000003"/>
    <n v="4861.5922599999994"/>
    <n v="-25.390689999999999"/>
    <m/>
    <n v="7.5431608298085395E-5"/>
    <m/>
    <m/>
    <m/>
    <n v="-2.4670066075400081"/>
    <m/>
    <n v="-2.4670066075400081"/>
    <m/>
    <m/>
    <n v="2.8999367540969762E-7"/>
    <n v="3.0341458705319653E-7"/>
    <m/>
    <m/>
    <m/>
    <n v="0"/>
    <m/>
    <n v="0"/>
    <m/>
    <n v="0"/>
    <m/>
    <n v="-70.075757575757564"/>
    <m/>
    <n v="2.9502386691996998"/>
    <n v="6.4350784625486296E-6"/>
    <n v="-70.075757575757564"/>
    <m/>
    <m/>
    <n v="4.68191837044919"/>
    <s v="Resto"/>
    <n v="2023"/>
    <n v="1"/>
    <d v="2024-05-06T00:00:00"/>
    <x v="19"/>
    <x v="24"/>
  </r>
  <r>
    <n v="2024"/>
    <n v="3"/>
    <n v="13"/>
    <x v="23"/>
    <s v="AP Individual"/>
    <n v="13"/>
    <s v="3fdba35f04dc8c462986c992bcf875546257113072a909c162f7e470e581e278"/>
    <s v="866d562d83a77144c090ae01fef5e5dc5d322dfdcb968ee04e0fa262fe1b2619"/>
    <x v="20"/>
    <n v="61.806069999999998"/>
    <n v="85.301490000000001"/>
    <n v="155.41037"/>
    <n v="181.82002"/>
    <n v="-0.1757"/>
    <n v="-3.5299999999999998E-2"/>
    <n v="19.873809999999999"/>
    <n v="7.0773700000000002"/>
    <n v="0"/>
    <n v="0"/>
    <n v="134.065"/>
    <n v="128.38900000000001"/>
    <n v="0"/>
    <n v="0"/>
    <n v="-0.1757"/>
    <n v="-3.5299999999999998E-2"/>
    <n v="37.480260000000001"/>
    <n v="48.965809999999998"/>
    <n v="0"/>
    <n v="0"/>
    <n v="0"/>
    <n v="0"/>
    <n v="0"/>
    <n v="0"/>
    <s v="AP Individual"/>
    <s v="Accidentes y Enfermedades"/>
    <s v="Accidentes Personales"/>
    <x v="19"/>
    <x v="0"/>
    <n v="509825.93995999999"/>
    <n v="378273.63062999997"/>
    <n v="243469518.54793006"/>
    <n v="216001262.48099998"/>
    <n v="235094567.47436008"/>
    <n v="206446896.99449995"/>
    <n v="878827.62957999983"/>
    <n v="830407.85438999988"/>
    <n v="85935.238120000009"/>
    <n v="120362.89044000003"/>
    <n v="282116.95376999996"/>
    <n v="163790.61850000001"/>
    <n v="7.0327863985725743E-3"/>
    <n v="1.0272240267122796E-2"/>
    <n v="-23.495420000000003"/>
    <n v="-27.543973733635841"/>
    <n v="2.1907960217941499E-2"/>
    <n v="5.2079594534286462E-2"/>
    <n v="1.2122974755825329E-2"/>
    <n v="2.2550207863533522E-2"/>
    <n v="2.5385547385404095E-5"/>
    <n v="2.6289875884410087E-5"/>
    <n v="3.9491199736623459E-5"/>
    <n v="4.1318853052207689E-5"/>
    <m/>
    <m/>
    <m/>
    <n v="0"/>
    <m/>
    <n v="0"/>
    <m/>
    <n v="0"/>
    <m/>
    <n v="397.73371104815868"/>
    <n v="-0.28427628548458106"/>
    <n v="-4.1382630010331586E-2"/>
    <n v="-2.0445629039236786E-4"/>
    <n v="397.73371104815868"/>
    <n v="-23.456264687544227"/>
    <n v="-0.46878009917754038"/>
    <n v="-7.2091118272116811E-2"/>
    <s v="Resto"/>
    <n v="2023"/>
    <n v="1"/>
    <d v="2024-05-06T00:00:00"/>
    <x v="19"/>
    <x v="20"/>
  </r>
  <r>
    <n v="2024"/>
    <n v="3"/>
    <n v="50"/>
    <x v="56"/>
    <s v="AP Individual"/>
    <n v="38"/>
    <s v="aea92132c4cbeb263e6ac2bf6c183b5d81737f179f21efdc5863739672f0f470"/>
    <s v="866d562d83a77144c090ae01fef5e5dc5d322dfdcb968ee04e0fa262fe1b2619"/>
    <x v="4"/>
    <n v="169111.44977000001"/>
    <n v="159876.58186999999"/>
    <n v="598124.02454999997"/>
    <n v="539620.75048000005"/>
    <n v="31800.495369999997"/>
    <n v="29239.806759999999"/>
    <n v="52427.90857"/>
    <n v="101755.34912000001"/>
    <n v="0"/>
    <n v="0"/>
    <n v="134.065"/>
    <n v="128.38900000000001"/>
    <n v="0"/>
    <n v="0"/>
    <n v="31801.995370000001"/>
    <n v="29242.806760000003"/>
    <n v="154407.29941000001"/>
    <n v="143754.76021000001"/>
    <n v="0"/>
    <n v="0"/>
    <n v="0"/>
    <n v="0"/>
    <n v="0"/>
    <n v="0"/>
    <s v="AP Individual"/>
    <s v="Accidentes y Enfermedades"/>
    <s v="Accidentes Personales"/>
    <x v="19"/>
    <x v="0"/>
    <n v="12741554.66168"/>
    <n v="8056026.6593599999"/>
    <n v="243469518.54793006"/>
    <n v="216001262.48099998"/>
    <n v="235094567.47436008"/>
    <n v="206446896.99449995"/>
    <n v="878827.62957999983"/>
    <n v="830407.85438999988"/>
    <n v="85935.238120000009"/>
    <n v="120362.89044000003"/>
    <n v="211045.21218999999"/>
    <n v="210454.67082"/>
    <n v="19.242846273599749"/>
    <n v="19.252778140862116"/>
    <n v="9234.867900000012"/>
    <n v="5.776248023309094"/>
    <n v="80.130436514121044"/>
    <n v="75.96722906983662"/>
    <n v="1.3272434507431006"/>
    <n v="1.9845587487504812"/>
    <n v="6.9458982290100627E-2"/>
    <n v="7.1933371998671836E-2"/>
    <n v="7.4016503437827424E-2"/>
    <n v="7.7441988326063013E-2"/>
    <m/>
    <m/>
    <m/>
    <n v="0"/>
    <m/>
    <n v="0"/>
    <m/>
    <n v="0"/>
    <m/>
    <n v="8.7575428627764129"/>
    <n v="18.80446026170922"/>
    <n v="18.288986678346479"/>
    <n v="37.005186772850699"/>
    <n v="8.7515149657269031"/>
    <n v="7.4102166665218849"/>
    <n v="20.596173556248587"/>
    <n v="20.342148473748967"/>
    <s v="Grandes"/>
    <n v="2023"/>
    <n v="1"/>
    <d v="2024-05-06T00:00:00"/>
    <x v="19"/>
    <x v="4"/>
  </r>
  <r>
    <n v="2024"/>
    <n v="3"/>
    <n v="150.1"/>
    <x v="32"/>
    <s v="AP Individual"/>
    <n v="150.1"/>
    <m/>
    <m/>
    <x v="21"/>
    <n v="2469.4962500000006"/>
    <n v="14406.253149999999"/>
    <n v="34101.114229999992"/>
    <n v="69647.632570000002"/>
    <n v="3497.5361000000003"/>
    <n v="673.78282999999988"/>
    <n v="9646.4725199999993"/>
    <n v="3732.7068600000002"/>
    <n v="0"/>
    <n v="0"/>
    <n v="0"/>
    <n v="0"/>
    <n v="0"/>
    <n v="0"/>
    <n v="3364.2032800000002"/>
    <n v="519.71341999999981"/>
    <n v="3710.1043499999996"/>
    <n v="18482.27692"/>
    <n v="0"/>
    <n v="0"/>
    <n v="0"/>
    <n v="0"/>
    <n v="0"/>
    <n v="0"/>
    <s v="AP Individual"/>
    <s v="Accidentes y Enfermedades"/>
    <s v="Accidentes Personales"/>
    <x v="19"/>
    <x v="0"/>
    <n v="51386890.948509991"/>
    <n v="46766330.068970002"/>
    <n v="243469518.54793006"/>
    <n v="216001262.48099998"/>
    <n v="235094567.47436008"/>
    <n v="206446896.99449995"/>
    <n v="878827.62957999983"/>
    <n v="830407.85438999988"/>
    <n v="85935.238120000009"/>
    <n v="120362.89044000003"/>
    <n v="14373121.454440001"/>
    <n v="11949363.153740002"/>
    <n v="0.28099893163124562"/>
    <n v="1.7348406658054225"/>
    <n v="-11936.756899999998"/>
    <n v="-82.858164268757136"/>
    <n v="1.7181349631169702E-2"/>
    <n v="0.12056084466301471"/>
    <n v="4.805693055986696E-3"/>
    <n v="3.080475446491944E-2"/>
    <n v="1.0142938075896548E-3"/>
    <n v="1.0504267608265041E-3"/>
    <n v="6.669522661362782E-3"/>
    <n v="6.9781882700730557E-3"/>
    <m/>
    <m/>
    <m/>
    <n v="0"/>
    <m/>
    <n v="0"/>
    <m/>
    <n v="0"/>
    <m/>
    <n v="419.08952622019189"/>
    <n v="141.62953679318198"/>
    <n v="4.67701645240074"/>
    <n v="4.0699673108673293"/>
    <n v="547.31891664448483"/>
    <n v="-79.92615105779943"/>
    <n v="90.67678325543595"/>
    <n v="2.811955595349882"/>
    <s v="Resto"/>
    <n v="2023"/>
    <n v="1"/>
    <d v="2024-05-06T00:00:00"/>
    <x v="19"/>
    <x v="21"/>
  </r>
  <r>
    <n v="2024"/>
    <n v="3"/>
    <n v="112"/>
    <x v="57"/>
    <s v="AP Individual"/>
    <n v="231"/>
    <s v="138d9e809e386a7b800791d1f664f56d1c55f3d1ba411b950862729bc486c5ce"/>
    <s v="866d562d83a77144c090ae01fef5e5dc5d322dfdcb968ee04e0fa262fe1b2619"/>
    <x v="23"/>
    <n v="307.38844"/>
    <n v="319.47548999999998"/>
    <n v="1597.8480999999997"/>
    <n v="1887.8687500000001"/>
    <n v="549.53305999999986"/>
    <n v="372.24824999999998"/>
    <n v="1176.14724"/>
    <n v="207.31859999999998"/>
    <n v="0"/>
    <n v="0"/>
    <n v="134.065"/>
    <n v="128.38900000000001"/>
    <n v="0"/>
    <n v="0"/>
    <n v="509.53305999999998"/>
    <n v="341.65224999999998"/>
    <n v="273.93329"/>
    <n v="276.86108000000002"/>
    <n v="0"/>
    <n v="0"/>
    <n v="0"/>
    <n v="0"/>
    <n v="0"/>
    <n v="0"/>
    <s v="AP Individual"/>
    <s v="Accidentes y Enfermedades"/>
    <s v="Accidentes Personales"/>
    <x v="19"/>
    <x v="0"/>
    <n v="210617.18328999999"/>
    <n v="216996.14955"/>
    <n v="243469518.54793006"/>
    <n v="216001262.48099998"/>
    <n v="235094567.47436008"/>
    <n v="206446896.99449995"/>
    <n v="878827.62957999983"/>
    <n v="830407.85438999988"/>
    <n v="85935.238120000009"/>
    <n v="120362.89044000003"/>
    <n v="210617.18328999999"/>
    <n v="216996.14955"/>
    <n v="3.4977102409365975E-2"/>
    <n v="3.8472118045497043E-2"/>
    <n v="-12.087049999999977"/>
    <n v="-3.7834044796362876"/>
    <n v="0.14594651547340992"/>
    <n v="0.14722634049614175"/>
    <n v="0.14594651547340992"/>
    <n v="0.14722634049614175"/>
    <n v="1.2625335681989557E-4"/>
    <n v="1.3075097536378608E-4"/>
    <n v="1.4790445496961014E-4"/>
    <n v="1.5474947536194323E-4"/>
    <m/>
    <m/>
    <m/>
    <n v="0"/>
    <m/>
    <n v="0"/>
    <m/>
    <n v="0"/>
    <m/>
    <n v="47.625424699780282"/>
    <n v="178.77479712639808"/>
    <n v="116.51856297332857"/>
    <n v="0.63947348261563164"/>
    <n v="49.137920209803987"/>
    <n v="-1.0574942494625872"/>
    <n v="186.00625721685742"/>
    <n v="123.40205058796995"/>
    <s v="Resto"/>
    <n v="2023"/>
    <n v="1"/>
    <d v="2024-05-06T00:00:00"/>
    <x v="19"/>
    <x v="23"/>
  </r>
  <r>
    <n v="2024"/>
    <n v="3"/>
    <n v="48"/>
    <x v="3"/>
    <s v="AP Individual"/>
    <n v="36"/>
    <s v="76a50887d8f1c2e9301755428990ad81479ee21c25b43215cf524541e0503269"/>
    <s v="866d562d83a77144c090ae01fef5e5dc5d322dfdcb968ee04e0fa262fe1b2619"/>
    <x v="8"/>
    <n v="24330.751519999998"/>
    <n v="46881.49437"/>
    <n v="153738.71088999999"/>
    <n v="184726.85579999999"/>
    <n v="6050.6633299999994"/>
    <n v="18180.418540000002"/>
    <n v="44118.14271"/>
    <n v="67096.438099999999"/>
    <n v="0"/>
    <n v="0"/>
    <n v="134.065"/>
    <n v="128.38900000000001"/>
    <n v="0"/>
    <n v="0"/>
    <n v="3715.4131699999998"/>
    <n v="12038.99445"/>
    <n v="16073.429189999999"/>
    <n v="23745.069780000002"/>
    <n v="0"/>
    <n v="0"/>
    <n v="0"/>
    <n v="0"/>
    <n v="0"/>
    <n v="0"/>
    <s v="AP Individual"/>
    <s v="Accidentes y Enfermedades"/>
    <s v="Accidentes Personales"/>
    <x v="19"/>
    <x v="0"/>
    <n v="16982442.389800001"/>
    <n v="15398992.57395"/>
    <n v="243469518.54793006"/>
    <n v="216001262.48099998"/>
    <n v="235094567.47436008"/>
    <n v="206446896.99449995"/>
    <n v="878827.62957999983"/>
    <n v="830407.85438999988"/>
    <n v="85935.238120000009"/>
    <n v="120362.89044000003"/>
    <n v="8571560.5242299996"/>
    <n v="8205777.3825200005"/>
    <n v="2.7685464931988877"/>
    <n v="5.6455986202633115"/>
    <n v="-22550.742850000002"/>
    <n v="-48.101587103909552"/>
    <n v="0.28385439793864931"/>
    <n v="0.57132301041784606"/>
    <n v="0.14327003714503125"/>
    <n v="0.30444520409281822"/>
    <n v="9.9933460521507457E-3"/>
    <n v="1.0349346555042606E-2"/>
    <n v="2.1704268684135036E-2"/>
    <n v="2.2708742564073993E-2"/>
    <m/>
    <m/>
    <m/>
    <n v="0"/>
    <m/>
    <n v="0"/>
    <m/>
    <n v="0"/>
    <m/>
    <n v="-66.718789687445778"/>
    <n v="24.868378294958642"/>
    <n v="38.779520116222784"/>
    <n v="7.0409571933120736"/>
    <n v="-69.138509155139616"/>
    <n v="-32.308351422330503"/>
    <n v="23.115248937118686"/>
    <n v="50.701027883018504"/>
    <s v="Medianas"/>
    <n v="2023"/>
    <n v="1"/>
    <d v="2024-05-06T00:00:00"/>
    <x v="19"/>
    <x v="8"/>
  </r>
  <r>
    <n v="2024"/>
    <n v="3"/>
    <n v="22"/>
    <x v="15"/>
    <s v="AP Individual"/>
    <n v="16"/>
    <s v="b17ef6d19c7a5b1ee83b907c595526dcb1eb06db8227d650d5dda0a9f4ce8cd9"/>
    <s v="866d562d83a77144c090ae01fef5e5dc5d322dfdcb968ee04e0fa262fe1b2619"/>
    <x v="22"/>
    <n v="723.48414000000002"/>
    <n v="747.75141000000008"/>
    <n v="3812.83358"/>
    <n v="3583.4500799999996"/>
    <n v="249.48668000000001"/>
    <n v="72.497720000000001"/>
    <n v="673.44175000000007"/>
    <n v="173.62624999999997"/>
    <n v="0"/>
    <n v="0"/>
    <n v="134.065"/>
    <n v="128.38900000000001"/>
    <n v="0"/>
    <n v="0"/>
    <n v="245.35453000000001"/>
    <n v="65.572109999999995"/>
    <n v="835.87383"/>
    <n v="342.40307999999999"/>
    <n v="0"/>
    <n v="0"/>
    <n v="0"/>
    <n v="0"/>
    <n v="0"/>
    <n v="0"/>
    <s v="AP Individual"/>
    <s v="Accidentes y Enfermedades"/>
    <s v="Accidentes Personales"/>
    <x v="19"/>
    <x v="0"/>
    <n v="7962644.3306700001"/>
    <n v="6926531.7595299995"/>
    <n v="243469518.54793006"/>
    <n v="216001262.48099998"/>
    <n v="235094567.47436008"/>
    <n v="206446896.99449995"/>
    <n v="878827.62957999983"/>
    <n v="830407.85438999988"/>
    <n v="85935.238120000009"/>
    <n v="120362.89044000003"/>
    <n v="1694398.53749"/>
    <n v="1392328.2824000001"/>
    <n v="8.2323781780251945E-2"/>
    <n v="9.0046283407239983E-2"/>
    <n v="-24.267270000000053"/>
    <n v="-3.2453659967020432"/>
    <n v="4.2698581472558068E-2"/>
    <n v="5.3705108159627223E-2"/>
    <n v="9.0859783503494003E-3"/>
    <n v="1.0795466417535619E-2"/>
    <n v="2.9715594145620858E-4"/>
    <n v="3.0774175165868293E-4"/>
    <n v="3.4617918497850176E-4"/>
    <n v="3.6220036284678151E-4"/>
    <m/>
    <m/>
    <m/>
    <n v="0"/>
    <m/>
    <n v="0"/>
    <m/>
    <n v="0"/>
    <m/>
    <n v="244.13038092784157"/>
    <n v="34.484056554439462"/>
    <n v="9.6954307314512445"/>
    <n v="0.29031941431478514"/>
    <n v="274.17513329981301"/>
    <n v="144.11983385196186"/>
    <n v="29.353057984839655"/>
    <n v="19.150560795189108"/>
    <s v="Resto"/>
    <n v="2023"/>
    <n v="1"/>
    <d v="2024-05-06T00:00:00"/>
    <x v="19"/>
    <x v="22"/>
  </r>
  <r>
    <n v="2024"/>
    <n v="3"/>
    <n v="43"/>
    <x v="9"/>
    <s v="AP Individual"/>
    <n v="31"/>
    <s v="eb1e33e8a81b697b75855af6bfcdbcbf7cbbde9f94962ceaec1ed8af21f5a50f"/>
    <s v="866d562d83a77144c090ae01fef5e5dc5d322dfdcb968ee04e0fa262fe1b2619"/>
    <x v="12"/>
    <n v="2727.10824"/>
    <n v="1233.49946"/>
    <n v="9303.7171500000004"/>
    <n v="5190.0465199999999"/>
    <n v="-114.19006000000005"/>
    <n v="-46.107119999999995"/>
    <n v="642.96992"/>
    <n v="51.80698000000001"/>
    <n v="0"/>
    <n v="0"/>
    <n v="134.065"/>
    <n v="128.38900000000001"/>
    <n v="0"/>
    <n v="0"/>
    <n v="-114.19006"/>
    <n v="-46.107120000000002"/>
    <n v="2017.2236699999999"/>
    <n v="864.95732999999996"/>
    <n v="0"/>
    <n v="0"/>
    <n v="0"/>
    <n v="0"/>
    <n v="0"/>
    <n v="0"/>
    <s v="AP Individual"/>
    <s v="Accidentes y Enfermedades"/>
    <s v="Accidentes Personales"/>
    <x v="19"/>
    <x v="0"/>
    <n v="29454782.112069998"/>
    <n v="26676629.107240003"/>
    <n v="243469518.54793006"/>
    <n v="216001262.48099998"/>
    <n v="235094567.47436008"/>
    <n v="206446896.99449995"/>
    <n v="878827.62957999983"/>
    <n v="830407.85438999988"/>
    <n v="85935.238120000009"/>
    <n v="120362.89044000003"/>
    <n v="12989393.407099999"/>
    <n v="11222430.517299999"/>
    <n v="0.31031207351813817"/>
    <n v="0.14854140088861548"/>
    <n v="1493.60878"/>
    <n v="121.08710448888237"/>
    <n v="2.0994885246214526E-2"/>
    <n v="1.0991375336193814E-2"/>
    <n v="9.2586264248156972E-3"/>
    <n v="4.623895526834872E-3"/>
    <n v="1.1201025312181469E-3"/>
    <n v="1.1600047884124012E-3"/>
    <n v="5.7106122706505088E-4"/>
    <n v="5.974899492109403E-4"/>
    <m/>
    <m/>
    <m/>
    <n v="0"/>
    <m/>
    <n v="0"/>
    <m/>
    <n v="0"/>
    <m/>
    <n v="147.66253021225367"/>
    <n v="-4.1872214063641291"/>
    <n v="-3.7379116485385402"/>
    <n v="-0.13287920357018734"/>
    <n v="147.66253021225353"/>
    <n v="133.21655300614657"/>
    <n v="-5.6607535246698752"/>
    <n v="-5.3305658442133792"/>
    <s v="Medianas"/>
    <n v="2023"/>
    <n v="1"/>
    <d v="2024-05-06T00:00:00"/>
    <x v="19"/>
    <x v="12"/>
  </r>
  <r>
    <n v="2024"/>
    <n v="3"/>
    <n v="23"/>
    <x v="16"/>
    <s v="AP Individual"/>
    <n v="17"/>
    <s v="4523540f1504cd17100c4835e85b7eefd49911580f8efff0599a8f283be6b9e3"/>
    <s v="866d562d83a77144c090ae01fef5e5dc5d322dfdcb968ee04e0fa262fe1b2619"/>
    <x v="11"/>
    <n v="1409.1880700000002"/>
    <n v="1465.3166200000001"/>
    <n v="5419.496650000001"/>
    <n v="3465.2557799999995"/>
    <n v="117.09110999999999"/>
    <n v="19.436800000000005"/>
    <n v="698.53991000000019"/>
    <n v="443.90874000000008"/>
    <n v="0"/>
    <n v="0"/>
    <n v="134.065"/>
    <n v="128.38900000000001"/>
    <n v="0"/>
    <n v="0"/>
    <n v="40.628730000000004"/>
    <n v="-19.903200000000002"/>
    <n v="249.04910000000001"/>
    <n v="-116.99284"/>
    <n v="0"/>
    <n v="0"/>
    <n v="0"/>
    <n v="0"/>
    <n v="0"/>
    <n v="0"/>
    <s v="AP Individual"/>
    <s v="Accidentes y Enfermedades"/>
    <s v="Accidentes Personales"/>
    <x v="19"/>
    <x v="0"/>
    <n v="7252607.47162"/>
    <n v="5493499.0403699996"/>
    <n v="243469518.54793006"/>
    <n v="216001262.48099998"/>
    <n v="235094567.47436008"/>
    <n v="206446896.99449995"/>
    <n v="878827.62957999983"/>
    <n v="830407.85438999988"/>
    <n v="85935.238120000009"/>
    <n v="120362.89044000003"/>
    <n v="1998106.8298900002"/>
    <n v="1911914.9017"/>
    <n v="0.16034863067214494"/>
    <n v="0.17645746150563457"/>
    <n v="-56.128549999999905"/>
    <n v="-3.8304724886011221"/>
    <n v="7.0526162511419813E-2"/>
    <n v="7.6641309647050598E-2"/>
    <n v="1.943008877171775E-2"/>
    <n v="2.6673648420284562E-2"/>
    <n v="5.7879445377988193E-4"/>
    <n v="5.9941328510438219E-4"/>
    <n v="6.7838335904582645E-4"/>
    <n v="7.0977895106800191E-4"/>
    <m/>
    <m/>
    <m/>
    <n v="0"/>
    <m/>
    <n v="0"/>
    <m/>
    <n v="0"/>
    <m/>
    <n v="502.4196884260781"/>
    <n v="8.3091187395590129"/>
    <n v="1.3264573495385594"/>
    <n v="0.13625505969564419"/>
    <n v="-304.13164717231405"/>
    <n v="-312.87550588565932"/>
    <n v="16.313542189070347"/>
    <n v="17.012323147296879"/>
    <s v="Medianas"/>
    <n v="2023"/>
    <n v="1"/>
    <d v="2024-05-06T00:00:00"/>
    <x v="19"/>
    <x v="11"/>
  </r>
  <r>
    <n v="2024"/>
    <n v="3"/>
    <n v="37"/>
    <x v="35"/>
    <s v="AP Individual"/>
    <n v="25"/>
    <s v="b7a56873cd771f2c446d369b649430b65a756ba278ff97ec81bb6f55b2e73569"/>
    <s v="866d562d83a77144c090ae01fef5e5dc5d322dfdcb968ee04e0fa262fe1b2619"/>
    <x v="24"/>
    <n v="0"/>
    <n v="0"/>
    <n v="0"/>
    <n v="0"/>
    <n v="302.28904"/>
    <n v="0"/>
    <n v="1922.8826700000002"/>
    <n v="0"/>
    <n v="0"/>
    <n v="0"/>
    <n v="0"/>
    <n v="0"/>
    <n v="0"/>
    <n v="0"/>
    <n v="302.28904"/>
    <n v="0"/>
    <n v="0"/>
    <n v="0"/>
    <n v="0"/>
    <n v="0"/>
    <n v="0"/>
    <n v="0"/>
    <n v="0"/>
    <n v="0"/>
    <s v="AP Individual"/>
    <s v="Accidentes y Enfermedades"/>
    <s v="Accidentes Personales"/>
    <x v="19"/>
    <x v="0"/>
    <n v="3691577.5016000001"/>
    <n v="3031903.05106"/>
    <n v="243469518.54793006"/>
    <n v="216001262.48099998"/>
    <n v="235094567.47436008"/>
    <n v="206446896.99449995"/>
    <n v="878827.62957999983"/>
    <n v="830407.85438999988"/>
    <n v="85935.238120000009"/>
    <n v="120362.89044000003"/>
    <n v="518158.07188"/>
    <n v="45985.855750000002"/>
    <m/>
    <m/>
    <m/>
    <m/>
    <m/>
    <m/>
    <m/>
    <m/>
    <m/>
    <m/>
    <m/>
    <m/>
    <m/>
    <m/>
    <m/>
    <n v="0"/>
    <m/>
    <n v="0"/>
    <m/>
    <n v="0"/>
    <m/>
    <m/>
    <m/>
    <m/>
    <n v="0.35176377771582296"/>
    <m/>
    <m/>
    <m/>
    <m/>
    <s v="Resto"/>
    <n v="2023"/>
    <n v="1"/>
    <d v="2024-05-06T00:00:00"/>
    <x v="19"/>
    <x v="24"/>
  </r>
  <r>
    <n v="2024"/>
    <n v="3"/>
    <n v="715"/>
    <x v="46"/>
    <s v="AP Individual"/>
    <n v="251"/>
    <s v="c75d3f1f5bcd6914d0331ce5ec17c0db8f2070a2d4285f8e3ff11c6ca19168ff"/>
    <s v="866d562d83a77144c090ae01fef5e5dc5d322dfdcb968ee04e0fa262fe1b2619"/>
    <x v="25"/>
    <n v="18.21471"/>
    <n v="15.66273"/>
    <n v="32.626989999999999"/>
    <n v="44.993950000000005"/>
    <n v="-0.84340999999999999"/>
    <n v="-1.4035299999999999"/>
    <n v="-3.6540699999999995"/>
    <n v="-6.2880799999999999"/>
    <n v="0"/>
    <n v="0"/>
    <n v="134.065"/>
    <n v="128.38900000000001"/>
    <n v="0"/>
    <n v="0"/>
    <n v="-0.84340999999999999"/>
    <n v="-1.4035299999999999"/>
    <n v="12.56044"/>
    <n v="12.47667"/>
    <n v="0"/>
    <n v="0"/>
    <n v="0"/>
    <n v="0"/>
    <n v="0"/>
    <n v="0"/>
    <s v="AP Individual"/>
    <s v="Accidentes y Enfermedades"/>
    <s v="Accidentes Personales"/>
    <x v="19"/>
    <x v="0"/>
    <n v="48021.339369999994"/>
    <n v="38116.885219999996"/>
    <n v="243469518.54793006"/>
    <n v="216001262.48099998"/>
    <n v="235094567.47436008"/>
    <n v="206446896.99449995"/>
    <n v="878827.62957999983"/>
    <n v="830407.85438999988"/>
    <n v="85935.238120000009"/>
    <n v="120362.89044000003"/>
    <n v="48021.339369999994"/>
    <n v="38116.885219999996"/>
    <n v="2.0726146273649798E-3"/>
    <n v="1.8861490672562955E-3"/>
    <n v="2.5519800000000004"/>
    <n v="16.293328174590261"/>
    <n v="3.7930449752051558E-2"/>
    <n v="4.1091316642477747E-2"/>
    <n v="3.7930449752051558E-2"/>
    <n v="4.1091316642477747E-2"/>
    <n v="7.4813102307976195E-6"/>
    <n v="7.7478225871750678E-6"/>
    <n v="7.2512215068084303E-6"/>
    <n v="7.5868081468026514E-6"/>
    <m/>
    <m/>
    <m/>
    <n v="0"/>
    <m/>
    <n v="0"/>
    <m/>
    <n v="0"/>
    <m/>
    <n v="-39.907946392310812"/>
    <n v="-4.6303784139302788"/>
    <n v="-8.9609538056264775"/>
    <n v="-9.8144837723293651E-4"/>
    <n v="-39.907946392310812"/>
    <n v="0.6714131254573541"/>
    <n v="-6.7148125384142592"/>
    <n v="-11.249235573273959"/>
    <s v="Resto"/>
    <n v="2023"/>
    <n v="1"/>
    <d v="2024-05-06T00:00:00"/>
    <x v="19"/>
    <x v="25"/>
  </r>
  <r>
    <n v="2024"/>
    <n v="3"/>
    <n v="39"/>
    <x v="17"/>
    <s v="AP Individual"/>
    <n v="27"/>
    <s v="670671cd97404156226e507973f2ab8330d3022ca96e0c93bdbdb320c41adcaf"/>
    <s v="866d562d83a77144c090ae01fef5e5dc5d322dfdcb968ee04e0fa262fe1b2619"/>
    <x v="0"/>
    <n v="210086.18530000001"/>
    <n v="165899.60868"/>
    <n v="561979.06695999997"/>
    <n v="769750.21745999996"/>
    <n v="14951.574949999997"/>
    <n v="37556.745069999997"/>
    <n v="88976.617709999962"/>
    <n v="167958.41755000001"/>
    <n v="0"/>
    <n v="0"/>
    <n v="134.065"/>
    <n v="128.38900000000001"/>
    <n v="-9303.0611399999998"/>
    <n v="6772.3005700000003"/>
    <n v="1291.6920700000001"/>
    <n v="19059.422289999999"/>
    <n v="78878.987010000012"/>
    <n v="70755.21106999999"/>
    <n v="0"/>
    <n v="0"/>
    <n v="0"/>
    <n v="0"/>
    <n v="0"/>
    <n v="0"/>
    <s v="AP Individual"/>
    <s v="Accidentes y Enfermedades"/>
    <s v="Accidentes Personales"/>
    <x v="19"/>
    <x v="0"/>
    <n v="7956382.9574300004"/>
    <n v="6735524.3046000004"/>
    <n v="243469518.54793006"/>
    <n v="216001262.48099998"/>
    <n v="235094567.47436008"/>
    <n v="206446896.99449995"/>
    <n v="878827.62957999983"/>
    <n v="830407.85438999988"/>
    <n v="85935.238120000009"/>
    <n v="120362.89044000003"/>
    <n v="387936.33411"/>
    <n v="333271.12880000001"/>
    <n v="23.905277693693154"/>
    <n v="19.978087611161431"/>
    <n v="44186.576620000007"/>
    <n v="26.6345273334734"/>
    <n v="54.15481016543032"/>
    <n v="49.779172074505844"/>
    <n v="2.6404735220017637"/>
    <n v="2.4630541169111289"/>
    <n v="8.6288495805540391E-2"/>
    <n v="8.9362415966039901E-2"/>
    <n v="7.6804925477967037E-2"/>
    <n v="8.0359458580004636E-2"/>
    <m/>
    <m/>
    <m/>
    <n v="0"/>
    <m/>
    <n v="0"/>
    <m/>
    <n v="0"/>
    <m/>
    <n v="-60.189374978761975"/>
    <n v="7.1168767849486931"/>
    <n v="22.638236080738654"/>
    <n v="17.398654239046397"/>
    <n v="-93.222816251478307"/>
    <n v="11.481523151648787"/>
    <n v="1.6375616865316027"/>
    <n v="26.937128731259119"/>
    <s v="Grandes"/>
    <n v="2023"/>
    <n v="1"/>
    <d v="2024-05-06T00:00:00"/>
    <x v="19"/>
    <x v="0"/>
  </r>
  <r>
    <n v="2024"/>
    <n v="3"/>
    <n v="41"/>
    <x v="7"/>
    <s v="AP Individual"/>
    <n v="29"/>
    <s v="35135aaa6cc23891b40cb3f378c53a17a1127210ce60e125ccf03efcfdaec458"/>
    <s v="866d562d83a77144c090ae01fef5e5dc5d322dfdcb968ee04e0fa262fe1b2619"/>
    <x v="16"/>
    <n v="21295.908079999997"/>
    <n v="18909.79221"/>
    <n v="99137.485809999998"/>
    <n v="82215.912440000015"/>
    <n v="5776.2788999999993"/>
    <n v="7366.2204500000007"/>
    <n v="18305.655709999999"/>
    <n v="31584.688570000002"/>
    <n v="0"/>
    <n v="0"/>
    <n v="134.065"/>
    <n v="128.38900000000001"/>
    <n v="0"/>
    <n v="0"/>
    <n v="4809.99809"/>
    <n v="4188.2818500000003"/>
    <n v="12162.81906"/>
    <n v="9598.8018300000003"/>
    <n v="0"/>
    <n v="0"/>
    <n v="0"/>
    <n v="0"/>
    <n v="0"/>
    <n v="0"/>
    <s v="AP Individual"/>
    <s v="Accidentes y Enfermedades"/>
    <s v="Accidentes Personales"/>
    <x v="19"/>
    <x v="0"/>
    <n v="6566357.3494999995"/>
    <n v="6434437.0004799999"/>
    <n v="243469518.54793006"/>
    <n v="216001262.48099998"/>
    <n v="235094567.47436008"/>
    <n v="206446896.99449995"/>
    <n v="878827.62957999983"/>
    <n v="830407.85438999988"/>
    <n v="85935.238120000009"/>
    <n v="120362.89044000003"/>
    <n v="1459585.18502"/>
    <n v="1315031.9175199999"/>
    <n v="2.4232178601596219"/>
    <n v="2.2771692379873665"/>
    <n v="2386.1158699999978"/>
    <n v="12.618414012704783"/>
    <n v="1.4590383828613738"/>
    <n v="1.4379721098832117"/>
    <n v="0.32431844547146965"/>
    <n v="0.29388417679105966"/>
    <n v="8.7468477397131053E-3"/>
    <n v="9.0584432931750218E-3"/>
    <n v="8.7544822621874047E-3"/>
    <n v="9.1596398324668375E-3"/>
    <m/>
    <m/>
    <m/>
    <n v="0"/>
    <m/>
    <n v="0"/>
    <m/>
    <n v="0"/>
    <m/>
    <n v="-21.584224376559369"/>
    <n v="27.123891023105884"/>
    <n v="38.954528786966513"/>
    <n v="6.7216650891616787"/>
    <n v="14.844183420941448"/>
    <n v="26.711846701391885"/>
    <n v="39.546737201893393"/>
    <n v="43.633381792610678"/>
    <s v="Medianas"/>
    <n v="2023"/>
    <n v="1"/>
    <d v="2024-05-06T00:00:00"/>
    <x v="19"/>
    <x v="16"/>
  </r>
  <r>
    <n v="2024"/>
    <n v="3"/>
    <n v="1"/>
    <x v="14"/>
    <s v="AP Individual"/>
    <n v="30"/>
    <s v="624b60c58c9d8bfb6ff1886c2fd605d2adeb6ea4da576068201b6c6958ce93f4"/>
    <s v="866d562d83a77144c090ae01fef5e5dc5d322dfdcb968ee04e0fa262fe1b2619"/>
    <x v="15"/>
    <n v="35329.512439999999"/>
    <n v="42533.860329999996"/>
    <n v="159739.28702999998"/>
    <n v="187729.04514999999"/>
    <n v="5877.2156500000001"/>
    <n v="-774.41683000000012"/>
    <n v="17115.368649999997"/>
    <n v="4483.294130000002"/>
    <n v="0"/>
    <n v="0"/>
    <n v="134.065"/>
    <n v="128.38900000000001"/>
    <n v="0"/>
    <n v="0"/>
    <n v="5442.1406500000003"/>
    <n v="-858.41683"/>
    <n v="28125.590889999999"/>
    <n v="31024.713540000001"/>
    <n v="0"/>
    <n v="0"/>
    <n v="0"/>
    <n v="0"/>
    <n v="0"/>
    <n v="0"/>
    <s v="AP Individual"/>
    <s v="Accidentes y Enfermedades"/>
    <s v="Accidentes Personales"/>
    <x v="19"/>
    <x v="0"/>
    <n v="18341736.750830002"/>
    <n v="11640133.15574"/>
    <n v="243469518.54793006"/>
    <n v="216001262.48099998"/>
    <n v="235094567.47436008"/>
    <n v="206446896.99449995"/>
    <n v="878827.62957999983"/>
    <n v="830407.85438999988"/>
    <n v="85935.238120000009"/>
    <n v="120362.89044000003"/>
    <n v="1445933.7892100001"/>
    <n v="1265861.09402"/>
    <n v="4.0200730212458513"/>
    <n v="5.1220445598078399"/>
    <n v="-7204.3478899999973"/>
    <n v="-16.937912134249956"/>
    <n v="2.4433700010083186"/>
    <n v="3.3600732758856702"/>
    <n v="0.19261814145490483"/>
    <n v="0.3654069911479117"/>
    <n v="1.4510856492717356E-2"/>
    <n v="1.5027787676911382E-2"/>
    <n v="1.9691486911444039E-2"/>
    <n v="2.0602809220781438E-2"/>
    <m/>
    <m/>
    <m/>
    <n v="0"/>
    <m/>
    <n v="0"/>
    <m/>
    <n v="0"/>
    <m/>
    <n v="-858.92147772666544"/>
    <n v="16.635428128200914"/>
    <n v="-1.820706665211359"/>
    <n v="6.8391218533578195"/>
    <n v="-733.97413235712077"/>
    <n v="-9.3445589634926876"/>
    <n v="19.349426901942682"/>
    <n v="-2.7668807606982337"/>
    <s v="Medianas"/>
    <n v="2023"/>
    <n v="1"/>
    <d v="2024-05-06T00:00:00"/>
    <x v="19"/>
    <x v="15"/>
  </r>
  <r>
    <n v="2024"/>
    <n v="3"/>
    <n v="201.1"/>
    <x v="1"/>
    <s v="AP Individual"/>
    <n v="201.1"/>
    <m/>
    <m/>
    <x v="1"/>
    <n v="878827.62957999972"/>
    <n v="830407.85438999999"/>
    <n v="3263618.3771700002"/>
    <n v="3375594.1662100004"/>
    <n v="85935.238119999995"/>
    <n v="120362.89043999999"/>
    <n v="351576.41363999987"/>
    <n v="473667.58793999994"/>
    <n v="0"/>
    <n v="0"/>
    <n v="0"/>
    <n v="0"/>
    <n v="-9303.0611399999998"/>
    <n v="6772.3005700000003"/>
    <n v="65255.32574"/>
    <n v="92110.403469999976"/>
    <n v="700415.94465999992"/>
    <n v="674014.80935"/>
    <n v="0"/>
    <n v="0"/>
    <n v="0"/>
    <n v="0"/>
    <n v="0"/>
    <n v="0"/>
    <s v="AP Individual"/>
    <s v="Accidentes y Enfermedades"/>
    <s v="Accidentes Personales"/>
    <x v="19"/>
    <x v="0"/>
    <n v="195886642.12733001"/>
    <n v="166818513.53568998"/>
    <n v="243469518.54793006"/>
    <n v="216001262.48099998"/>
    <n v="235094567.47436008"/>
    <n v="206446896.99449995"/>
    <n v="878827.62957999983"/>
    <n v="830407.85438999988"/>
    <n v="85935.238120000009"/>
    <n v="120362.89044000003"/>
    <n v="46632920.507640004"/>
    <n v="41076339.067930005"/>
    <n v="99.999999999999986"/>
    <n v="100.00000000000003"/>
    <n v="48419.775189999724"/>
    <n v="5.8308426316087569"/>
    <n v="1.8845648524973231"/>
    <n v="2.0216208971707847"/>
    <n v="0.44864091805134176"/>
    <n v="0.4977911844372947"/>
    <n v="0.36096002276646033"/>
    <n v="0.37381877387526047"/>
    <n v="0.38444583371962687"/>
    <n v="0.40223799266506932"/>
    <m/>
    <m/>
    <m/>
    <n v="0"/>
    <m/>
    <n v="0"/>
    <m/>
    <n v="0"/>
    <m/>
    <n v="-28.60321166610894"/>
    <n v="9.7783951286407884"/>
    <n v="14.494430634741049"/>
    <n v="99.999999999999972"/>
    <n v="-29.155314403488177"/>
    <n v="3.9169963246742823"/>
    <n v="9.3166533739714659"/>
    <n v="13.665931696490249"/>
    <m/>
    <n v="2023"/>
    <n v="1"/>
    <d v="2024-05-06T00:00:00"/>
    <x v="19"/>
    <x v="1"/>
  </r>
  <r>
    <n v="2024"/>
    <n v="3"/>
    <n v="16"/>
    <x v="24"/>
    <s v="AP Individual"/>
    <n v="14"/>
    <s v="8527a891e224136950ff32ca212b45bc93f69fbb801c3b1ebedac52775f99e61"/>
    <s v="866d562d83a77144c090ae01fef5e5dc5d322dfdcb968ee04e0fa262fe1b2619"/>
    <x v="26"/>
    <n v="33.486179999999997"/>
    <n v="30.65926"/>
    <n v="113.84514999999999"/>
    <n v="80.63203"/>
    <n v="0"/>
    <n v="9.4381500000000003"/>
    <n v="60.118629999999989"/>
    <n v="9.4381500000000003"/>
    <n v="0"/>
    <n v="0"/>
    <n v="134.065"/>
    <n v="128.38900000000001"/>
    <n v="0"/>
    <n v="0"/>
    <n v="0"/>
    <n v="9.4381500000000003"/>
    <n v="30.890229999999999"/>
    <n v="16.513540000000003"/>
    <n v="0"/>
    <n v="0"/>
    <n v="0"/>
    <n v="0"/>
    <n v="0"/>
    <n v="0"/>
    <s v="AP Individual"/>
    <s v="Accidentes y Enfermedades"/>
    <s v="Accidentes Personales"/>
    <x v="19"/>
    <x v="0"/>
    <n v="1156642.3969100001"/>
    <n v="764564.70062000002"/>
    <n v="243469518.54793006"/>
    <n v="216001262.48099998"/>
    <n v="235094567.47436008"/>
    <n v="206446896.99449995"/>
    <n v="878827.62957999983"/>
    <n v="830407.85438999988"/>
    <n v="85935.238120000009"/>
    <n v="120362.89044000003"/>
    <n v="592784.64208999998"/>
    <n v="522463.80973000004"/>
    <n v="3.8103239899277361E-3"/>
    <n v="3.6920724964146258E-3"/>
    <n v="2.8269199999999977"/>
    <n v="9.2204443290542457"/>
    <n v="5.6489621394266712E-3"/>
    <n v="5.8682074105466091E-3"/>
    <n v="2.8951195364668621E-3"/>
    <n v="4.0100281866450056E-3"/>
    <n v="1.3753746341519061E-5"/>
    <n v="1.424370641982277E-5"/>
    <n v="1.4194018890374247E-5"/>
    <n v="1.4850918297317304E-5"/>
    <m/>
    <m/>
    <m/>
    <n v="0"/>
    <m/>
    <n v="0"/>
    <m/>
    <n v="0"/>
    <m/>
    <m/>
    <m/>
    <n v="30.784011094853565"/>
    <m/>
    <m/>
    <n v="87.060012571501886"/>
    <m/>
    <n v="57.154008165420613"/>
    <s v="Resto"/>
    <n v="2023"/>
    <n v="1"/>
    <d v="2024-05-06T00:00:00"/>
    <x v="19"/>
    <x v="26"/>
  </r>
  <r>
    <n v="2024"/>
    <n v="3"/>
    <n v="120"/>
    <x v="58"/>
    <s v="AP Individual"/>
    <n v="234"/>
    <s v="114bd151f8fb0c58642d2170da4ae7d7c57977260ac2cc8905306cab6b2acabc"/>
    <s v="866d562d83a77144c090ae01fef5e5dc5d322dfdcb968ee04e0fa262fe1b2619"/>
    <x v="27"/>
    <n v="248.99057000000002"/>
    <n v="0"/>
    <n v="981.37050000000011"/>
    <n v="0"/>
    <n v="2470.7908000000002"/>
    <n v="0"/>
    <n v="5685.7930399999987"/>
    <n v="0"/>
    <n v="0"/>
    <n v="0"/>
    <n v="134.065"/>
    <n v="128.38900000000001"/>
    <n v="0"/>
    <n v="0"/>
    <n v="2381.59013"/>
    <n v="0"/>
    <n v="164.33181999999999"/>
    <n v="0"/>
    <n v="0"/>
    <n v="0"/>
    <n v="0"/>
    <n v="0"/>
    <n v="0"/>
    <n v="0"/>
    <s v="AP Individual"/>
    <s v="Accidentes y Enfermedades"/>
    <s v="Accidentes Personales"/>
    <x v="19"/>
    <x v="0"/>
    <n v="1287243.6983399999"/>
    <n v="0"/>
    <n v="243469518.54793006"/>
    <n v="216001262.48099998"/>
    <n v="235094567.47436008"/>
    <n v="206446896.99449995"/>
    <n v="878827.62957999983"/>
    <n v="830407.85438999988"/>
    <n v="85935.238120000009"/>
    <n v="120362.89044000003"/>
    <n v="30905.720710000001"/>
    <n v="0"/>
    <n v="2.8332128123804552E-2"/>
    <m/>
    <m/>
    <m/>
    <n v="0.80564557072256038"/>
    <m/>
    <n v="1.934292397943704E-2"/>
    <m/>
    <n v="1.0226765612590764E-4"/>
    <n v="1.0591081396517404E-4"/>
    <m/>
    <m/>
    <m/>
    <m/>
    <m/>
    <n v="0"/>
    <m/>
    <n v="0"/>
    <m/>
    <n v="0"/>
    <m/>
    <m/>
    <n v="992.32304259554894"/>
    <m/>
    <n v="2.8751776966624409"/>
    <m/>
    <m/>
    <n v="1449.2568329128223"/>
    <m/>
    <s v="Resto"/>
    <n v="2023"/>
    <n v="1"/>
    <d v="2024-05-06T00:00:00"/>
    <x v="19"/>
    <x v="27"/>
  </r>
  <r>
    <n v="2024"/>
    <n v="3"/>
    <n v="3"/>
    <x v="40"/>
    <s v="AP Individual"/>
    <n v="3"/>
    <s v="4e07408562bedb8b60ce05c1decfe3ad16b72230967de01f640b7e4729b49fce"/>
    <s v="866d562d83a77144c090ae01fef5e5dc5d322dfdcb968ee04e0fa262fe1b2619"/>
    <x v="24"/>
    <n v="0"/>
    <n v="0"/>
    <n v="0"/>
    <n v="0"/>
    <n v="-0.17257"/>
    <n v="-6.3840000000000008E-2"/>
    <n v="-1.13185"/>
    <n v="-1.7876099999999999"/>
    <n v="0"/>
    <n v="0"/>
    <n v="0"/>
    <n v="0"/>
    <n v="0"/>
    <n v="0"/>
    <n v="-0.17257"/>
    <n v="-6.3840000000000008E-2"/>
    <n v="0"/>
    <n v="0"/>
    <n v="0"/>
    <n v="0"/>
    <n v="0"/>
    <n v="0"/>
    <n v="0"/>
    <n v="0"/>
    <s v="AP Individual"/>
    <s v="Accidentes y Enfermedades"/>
    <s v="Accidentes Personales"/>
    <x v="19"/>
    <x v="0"/>
    <n v="5461228.9250799995"/>
    <n v="5252582.0563999992"/>
    <n v="243469518.54793006"/>
    <n v="216001262.48099998"/>
    <n v="235094567.47436008"/>
    <n v="206446896.99449995"/>
    <n v="878827.62957999983"/>
    <n v="830407.85438999988"/>
    <n v="85935.238120000009"/>
    <n v="120362.89044000003"/>
    <n v="806558.73800999997"/>
    <n v="797857.53898000007"/>
    <m/>
    <m/>
    <m/>
    <m/>
    <m/>
    <m/>
    <m/>
    <m/>
    <m/>
    <m/>
    <m/>
    <m/>
    <m/>
    <m/>
    <m/>
    <n v="0"/>
    <m/>
    <n v="0"/>
    <m/>
    <n v="0"/>
    <m/>
    <n v="170.31641604010025"/>
    <m/>
    <m/>
    <n v="-2.008140127092255E-4"/>
    <n v="170.31641604010025"/>
    <m/>
    <m/>
    <m/>
    <s v="Resto"/>
    <n v="2023"/>
    <n v="1"/>
    <d v="2024-05-06T00:00:00"/>
    <x v="19"/>
    <x v="24"/>
  </r>
  <r>
    <n v="2024"/>
    <n v="3"/>
    <n v="12"/>
    <x v="31"/>
    <s v="AP Individual"/>
    <n v="12"/>
    <s v="6b51d431df5d7f141cbececcf79edf3dd861c3b4069f0b11661a3eefacbba918"/>
    <s v="866d562d83a77144c090ae01fef5e5dc5d322dfdcb968ee04e0fa262fe1b2619"/>
    <x v="13"/>
    <n v="27714.144949999998"/>
    <n v="23238.054489999999"/>
    <n v="82189.308130000005"/>
    <n v="67887.476089999996"/>
    <n v="6292.4991399999999"/>
    <n v="7818.8029200000001"/>
    <n v="26076.472870000005"/>
    <n v="25386.588069999998"/>
    <n v="0"/>
    <n v="0"/>
    <n v="134.065"/>
    <n v="128.38900000000001"/>
    <n v="0"/>
    <n v="0"/>
    <n v="6112.6675300000006"/>
    <n v="7746.9747200000002"/>
    <n v="23102.530760000001"/>
    <n v="17423.361149999997"/>
    <n v="0"/>
    <n v="0"/>
    <n v="0"/>
    <n v="0"/>
    <n v="0"/>
    <n v="0"/>
    <s v="AP Individual"/>
    <s v="Accidentes y Enfermedades"/>
    <s v="Accidentes Personales"/>
    <x v="19"/>
    <x v="0"/>
    <n v="1911910.06005"/>
    <n v="3306000.0739899999"/>
    <n v="243469518.54793006"/>
    <n v="216001262.48099998"/>
    <n v="235094567.47436008"/>
    <n v="206446896.99449995"/>
    <n v="878827.62957999983"/>
    <n v="830407.85438999988"/>
    <n v="85935.238120000009"/>
    <n v="120362.89044000003"/>
    <n v="66970.116030000005"/>
    <n v="68838.660999999993"/>
    <n v="3.1535359173043815"/>
    <n v="2.7983904977717469"/>
    <n v="4476.0904599999994"/>
    <n v="19.261898460244133"/>
    <n v="41.382853417164668"/>
    <n v="33.757272661070502"/>
    <n v="1.4495527550744318"/>
    <n v="0.70290544373624508"/>
    <n v="1.13830039650504E-2"/>
    <n v="1.1788509299783187E-2"/>
    <n v="1.0758295679889406E-2"/>
    <n v="1.1256189765167113E-2"/>
    <m/>
    <m/>
    <m/>
    <n v="0"/>
    <m/>
    <n v="0"/>
    <m/>
    <n v="0"/>
    <m/>
    <n v="-19.520939402319659"/>
    <n v="22.705009125673929"/>
    <n v="33.646546974767858"/>
    <n v="7.3223735427522181"/>
    <n v="-21.09606974424204"/>
    <n v="32.595143733217078"/>
    <n v="26.458865452885995"/>
    <n v="44.463147226905761"/>
    <s v="Medianas"/>
    <n v="2023"/>
    <n v="1"/>
    <d v="2024-05-06T00:00:00"/>
    <x v="19"/>
    <x v="13"/>
  </r>
  <r>
    <n v="2024"/>
    <n v="3"/>
    <n v="79"/>
    <x v="59"/>
    <s v="AP Individual"/>
    <n v="51"/>
    <s v="031b4af5197ec30a926f48cf40e11a7dbc470048a21e4003b7a3c07c5dab1baa"/>
    <s v="866d562d83a77144c090ae01fef5e5dc5d322dfdcb968ee04e0fa262fe1b2619"/>
    <x v="6"/>
    <n v="143307.62472999998"/>
    <n v="141013.90802999999"/>
    <n v="556210.15657999995"/>
    <n v="554282.54004000011"/>
    <n v="-1231.4440300000001"/>
    <n v="4086.1579100000004"/>
    <n v="17650.785620000002"/>
    <n v="18092.699559999997"/>
    <n v="0"/>
    <n v="0"/>
    <n v="134.065"/>
    <n v="128.38900000000001"/>
    <n v="0"/>
    <n v="0"/>
    <n v="-1231.4440300000001"/>
    <n v="4086.1579100000004"/>
    <n v="145769.45588999998"/>
    <n v="140031.80327"/>
    <n v="0"/>
    <n v="0"/>
    <n v="0"/>
    <n v="0"/>
    <n v="0"/>
    <n v="0"/>
    <s v="AP Individual"/>
    <s v="Accidentes y Enfermedades"/>
    <s v="Accidentes Personales"/>
    <x v="19"/>
    <x v="0"/>
    <n v="22979281.170580003"/>
    <n v="17603852.661830001"/>
    <n v="243469518.54793006"/>
    <n v="216001262.48099998"/>
    <n v="235094567.47436008"/>
    <n v="206446896.99449995"/>
    <n v="878827.62957999983"/>
    <n v="830407.85438999988"/>
    <n v="85935.238120000009"/>
    <n v="120362.89044000003"/>
    <n v="187520.88711000001"/>
    <n v="156844.20155"/>
    <n v="16.306681754929357"/>
    <n v="16.981283026710511"/>
    <n v="2293.7166999999899"/>
    <n v="1.6265889883088747"/>
    <n v="76.422219912993228"/>
    <n v="89.906994735184071"/>
    <n v="0.6236384143881506"/>
    <n v="0.80104003787623701"/>
    <n v="5.8860602175047252E-2"/>
    <n v="6.0957437796017734E-2"/>
    <n v="6.5283835108326707E-2"/>
    <n v="6.8305171975414497E-2"/>
    <m/>
    <m/>
    <m/>
    <n v="0"/>
    <m/>
    <n v="0"/>
    <m/>
    <n v="0"/>
    <m/>
    <n v="-130.13696624367608"/>
    <n v="-0.85930112394236746"/>
    <n v="2.8976985086681601"/>
    <n v="-1.432990769491336"/>
    <n v="-130.13696624367608"/>
    <n v="4.0973925108548581"/>
    <n v="-0.8447887950746471"/>
    <n v="2.9180213455662947"/>
    <s v="Grandes"/>
    <n v="2023"/>
    <n v="1"/>
    <d v="2024-05-06T00:00:00"/>
    <x v="19"/>
    <x v="6"/>
  </r>
  <r>
    <n v="2024"/>
    <n v="3"/>
    <n v="91"/>
    <x v="60"/>
    <s v="AP Individual"/>
    <n v="218"/>
    <s v="5966abd0cbfc86f98a186531b2b4ee5f6e910120ce13222f98207203dfc9a9a2"/>
    <s v="866d562d83a77144c090ae01fef5e5dc5d322dfdcb968ee04e0fa262fe1b2619"/>
    <x v="28"/>
    <n v="5.7008299999999998"/>
    <n v="4.3070000000000004"/>
    <n v="64.396810000000002"/>
    <n v="15.416120000000001"/>
    <n v="-2.6297600000000001"/>
    <n v="4.1680000000000002E-2"/>
    <n v="63.290749999999996"/>
    <n v="0.25006000000000006"/>
    <n v="0"/>
    <n v="0"/>
    <n v="134.065"/>
    <n v="128.38900000000001"/>
    <n v="0"/>
    <n v="0"/>
    <n v="-2.6297600000000001"/>
    <n v="4.1680000000000002E-2"/>
    <n v="10.09066"/>
    <n v="4.1907100000000002"/>
    <n v="0"/>
    <n v="0"/>
    <n v="0"/>
    <n v="0"/>
    <n v="0"/>
    <n v="0"/>
    <s v="AP Individual"/>
    <s v="Accidentes y Enfermedades"/>
    <s v="Accidentes Personales"/>
    <x v="19"/>
    <x v="0"/>
    <n v="2402565.80688"/>
    <n v="1797983.4388299999"/>
    <n v="243469518.54793006"/>
    <n v="216001262.48099998"/>
    <n v="235094567.47436008"/>
    <n v="206446896.99449995"/>
    <n v="878827.62957999983"/>
    <n v="830407.85438999988"/>
    <n v="85935.238120000009"/>
    <n v="120362.89044000003"/>
    <n v="6796.8429599999999"/>
    <n v="4585.6337999999996"/>
    <n v="6.4868579549831422E-4"/>
    <n v="5.1866079749014803E-4"/>
    <n v="1.3938299999999995"/>
    <n v="32.36196888785696"/>
    <n v="8.387467583920756E-2"/>
    <n v="9.3923766873839784E-2"/>
    <n v="2.3728090958737E-4"/>
    <n v="2.3954614414038711E-4"/>
    <n v="2.3414963951135097E-6"/>
    <n v="2.4249092870347777E-6"/>
    <n v="1.9939698270878651E-6"/>
    <n v="2.0862507805650116E-6"/>
    <m/>
    <m/>
    <m/>
    <n v="0"/>
    <m/>
    <n v="0"/>
    <m/>
    <n v="0"/>
    <m/>
    <n v="-6409.4049904030708"/>
    <n v="-46.129423259420122"/>
    <n v="0.96772695611794746"/>
    <n v="-3.0601649073547709E-3"/>
    <n v="-6409.4049904030708"/>
    <n v="140.78640612211296"/>
    <n v="-26.061328000348837"/>
    <n v="0.99458087054460942"/>
    <s v="Resto"/>
    <n v="2023"/>
    <n v="1"/>
    <d v="2024-05-06T00:00:00"/>
    <x v="19"/>
    <x v="28"/>
  </r>
  <r>
    <n v="2024"/>
    <n v="3"/>
    <n v="68"/>
    <x v="61"/>
    <s v="AP Individual"/>
    <n v="213"/>
    <s v="d48ff4b2f68a10fd7c86f185a6ccede0dc0f2c48538d697cb33b6ada3f1e85db"/>
    <s v="866d562d83a77144c090ae01fef5e5dc5d322dfdcb968ee04e0fa262fe1b2619"/>
    <x v="24"/>
    <n v="0"/>
    <n v="0"/>
    <n v="0"/>
    <n v="0"/>
    <n v="0"/>
    <n v="0"/>
    <n v="0"/>
    <n v="1.2E-4"/>
    <n v="0"/>
    <n v="0"/>
    <n v="0"/>
    <n v="0"/>
    <n v="0"/>
    <n v="0"/>
    <n v="0"/>
    <n v="0"/>
    <n v="0"/>
    <n v="0"/>
    <n v="0"/>
    <n v="0"/>
    <n v="0"/>
    <n v="0"/>
    <n v="0"/>
    <n v="0"/>
    <s v="AP Individual"/>
    <s v="Accidentes y Enfermedades"/>
    <s v="Accidentes Personales"/>
    <x v="19"/>
    <x v="0"/>
    <n v="960692.43901999993"/>
    <n v="448721.73488999996"/>
    <n v="243469518.54793006"/>
    <n v="216001262.48099998"/>
    <n v="235094567.47436008"/>
    <n v="206446896.99449995"/>
    <n v="878827.62957999983"/>
    <n v="830407.85438999988"/>
    <n v="85935.238120000009"/>
    <n v="120362.89044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19"/>
    <x v="24"/>
  </r>
  <r>
    <n v="2024"/>
    <n v="3"/>
    <n v="119"/>
    <x v="62"/>
    <s v="AP Individual"/>
    <n v="217"/>
    <s v="16badfc6202cb3f8889e0f2779b19218af4cbb736e56acadce8148aba9a7a9f8"/>
    <s v="866d562d83a77144c090ae01fef5e5dc5d322dfdcb968ee04e0fa262fe1b2619"/>
    <x v="29"/>
    <n v="31.646540000000002"/>
    <n v="66.930089999999993"/>
    <n v="302.33638000000002"/>
    <n v="877.9104699999998"/>
    <n v="-21.301109999999998"/>
    <n v="221.04122000000001"/>
    <n v="94.606030000000032"/>
    <n v="3181.2208700000001"/>
    <n v="0"/>
    <n v="0"/>
    <n v="134.065"/>
    <n v="128.38900000000001"/>
    <n v="0"/>
    <n v="0"/>
    <n v="-21.301110000000001"/>
    <n v="221.04122000000001"/>
    <n v="80.824219999999997"/>
    <n v="429.34428000000003"/>
    <n v="0"/>
    <n v="0"/>
    <n v="0"/>
    <n v="0"/>
    <n v="0"/>
    <n v="0"/>
    <s v="AP Individual"/>
    <s v="Accidentes y Enfermedades"/>
    <s v="Accidentes Personales"/>
    <x v="19"/>
    <x v="0"/>
    <n v="531338.51546000002"/>
    <n v="309110.80956000002"/>
    <n v="243469518.54793006"/>
    <n v="216001262.48099998"/>
    <n v="235094567.47436008"/>
    <n v="206446896.99449995"/>
    <n v="878827.62957999983"/>
    <n v="830407.85438999988"/>
    <n v="85935.238120000009"/>
    <n v="120362.89044000003"/>
    <n v="152483.86077999999"/>
    <n v="134848.61353"/>
    <n v="3.600995113811361E-3"/>
    <n v="8.0599057012972763E-3"/>
    <n v="-35.283549999999991"/>
    <n v="-52.717021596713806"/>
    <n v="2.075402592649386E-2"/>
    <n v="4.9633502524006251E-2"/>
    <n v="5.9560033912848167E-3"/>
    <n v="2.1652458577967819E-2"/>
    <n v="1.2998152782632615E-5"/>
    <n v="1.346119578175767E-5"/>
    <n v="3.0985971670368056E-5"/>
    <n v="3.2420002903595643E-5"/>
    <m/>
    <m/>
    <m/>
    <n v="0"/>
    <m/>
    <n v="0"/>
    <m/>
    <n v="0"/>
    <m/>
    <n v="-109.63671391245488"/>
    <n v="-67.309443623220716"/>
    <n v="330.25686951862758"/>
    <n v="-2.4787398587591179E-2"/>
    <n v="-109.63671391245488"/>
    <n v="-81.174962899237883"/>
    <n v="-26.354859966480348"/>
    <n v="51.483443543256243"/>
    <s v="Resto"/>
    <n v="2023"/>
    <n v="1"/>
    <d v="2024-05-06T00:00:00"/>
    <x v="19"/>
    <x v="29"/>
  </r>
  <r>
    <n v="2024"/>
    <n v="3"/>
    <n v="77"/>
    <x v="63"/>
    <s v="AP Individual"/>
    <n v="49"/>
    <s v="0e17daca5f3e175f448bacace3bc0da47d0655a74c8dd0dc497a3afbdad95f1f"/>
    <s v="866d562d83a77144c090ae01fef5e5dc5d322dfdcb968ee04e0fa262fe1b2619"/>
    <x v="9"/>
    <n v="53145.594920000003"/>
    <n v="37946.95781"/>
    <n v="232290.37588000001"/>
    <n v="177916.66949"/>
    <n v="5176.5695900000001"/>
    <n v="7636.5645600000007"/>
    <n v="24780.808370000002"/>
    <n v="11146.16698"/>
    <n v="0"/>
    <n v="0"/>
    <n v="134.065"/>
    <n v="128.38900000000001"/>
    <n v="0"/>
    <n v="0"/>
    <n v="5101.1445899999999"/>
    <n v="7535.8895599999996"/>
    <n v="51146.080880000001"/>
    <n v="39045.612259999994"/>
    <n v="0"/>
    <n v="0"/>
    <n v="0"/>
    <n v="0"/>
    <n v="0"/>
    <n v="0"/>
    <s v="AP Individual"/>
    <s v="Accidentes y Enfermedades"/>
    <s v="Accidentes Personales"/>
    <x v="19"/>
    <x v="0"/>
    <n v="2712146.0854199999"/>
    <n v="1622418.9140099999"/>
    <n v="243469518.54793006"/>
    <n v="216001262.48099998"/>
    <n v="235094567.47436008"/>
    <n v="206446896.99449995"/>
    <n v="878827.62957999983"/>
    <n v="830407.85438999988"/>
    <n v="85935.238120000009"/>
    <n v="120362.89044000003"/>
    <n v="154674.75803999999"/>
    <n v="148556.20146000001"/>
    <n v="6.0473286377442177"/>
    <n v="4.5696771302669141"/>
    <n v="15198.637110000003"/>
    <n v="40.052320362805929"/>
    <n v="34.359578507474488"/>
    <n v="25.543839595425798"/>
    <n v="1.9595402771886432"/>
    <n v="2.3389124400805716"/>
    <n v="2.1828438827564207E-2"/>
    <n v="2.2606049765822929E-2"/>
    <n v="1.7567933341749754E-2"/>
    <n v="1.838097756006038E-2"/>
    <m/>
    <m/>
    <m/>
    <n v="0"/>
    <m/>
    <n v="0"/>
    <m/>
    <n v="0"/>
    <m/>
    <n v="-32.213372265394689"/>
    <n v="9.7403549584726328"/>
    <n v="20.124312990348781"/>
    <n v="6.0238031606678462"/>
    <n v="-32.308660452290383"/>
    <n v="30.990597712809453"/>
    <n v="9.9736763838629425"/>
    <n v="19.300221263837344"/>
    <s v="Grandes"/>
    <n v="2023"/>
    <n v="1"/>
    <d v="2024-05-06T00:00:00"/>
    <x v="19"/>
    <x v="9"/>
  </r>
  <r>
    <n v="2024"/>
    <n v="3"/>
    <n v="5.0999999999999996"/>
    <x v="6"/>
    <s v="AP Individual"/>
    <n v="5.0999999999999996"/>
    <m/>
    <m/>
    <x v="3"/>
    <n v="729219.30575000006"/>
    <n v="654777.90657999995"/>
    <n v="2593974.6472499999"/>
    <n v="2672183.4974800004"/>
    <n v="56021.802849999993"/>
    <n v="83366.805919999999"/>
    <n v="224155.01787999997"/>
    <n v="331658.23975000001"/>
    <n v="0"/>
    <n v="0"/>
    <n v="0"/>
    <n v="0"/>
    <n v="-9303.0611399999998"/>
    <n v="6772.3005700000003"/>
    <n v="39802.084920000001"/>
    <n v="64771.808140000001"/>
    <n v="583443.84019000002"/>
    <n v="546165.24690999999"/>
    <n v="0"/>
    <n v="0"/>
    <n v="0"/>
    <n v="0"/>
    <n v="0"/>
    <n v="0"/>
    <s v="AP Individual"/>
    <s v="Accidentes y Enfermedades"/>
    <s v="Accidentes Personales"/>
    <x v="19"/>
    <x v="0"/>
    <n v="50713167.836280003"/>
    <n v="37592614.4168"/>
    <n v="243469518.54793006"/>
    <n v="216001262.48099998"/>
    <n v="235094567.47436008"/>
    <n v="206446896.99449995"/>
    <n v="878827.62957999983"/>
    <n v="830407.85438999988"/>
    <n v="85935.238120000009"/>
    <n v="120362.89044000003"/>
    <n v="1166708.9895800001"/>
    <n v="1067680.6986000002"/>
    <n v="82.976374570574322"/>
    <n v="78.850158162459337"/>
    <n v="74441.399170000106"/>
    <n v="11.36895402577316"/>
    <n v="62.502244541075271"/>
    <n v="61.327127805024439"/>
    <n v="1.4379289183909338"/>
    <n v="1.7417727304632"/>
    <n v="0.29951154054072848"/>
    <n v="0.31018126602586438"/>
    <n v="0.30313614793691118"/>
    <n v="0.31716529340590877"/>
    <m/>
    <m/>
    <m/>
    <n v="0"/>
    <m/>
    <n v="0"/>
    <m/>
    <n v="0"/>
    <m/>
    <n v="-32.800828541087043"/>
    <n v="7.6824355044168406"/>
    <n v="12.732073743208124"/>
    <n v="65.190722776343648"/>
    <n v="-38.550295162410144"/>
    <n v="6.8255154444389232"/>
    <n v="6.8219222105487214"/>
    <n v="11.859379282452485"/>
    <m/>
    <n v="2023"/>
    <n v="1"/>
    <d v="2024-05-06T00:00:00"/>
    <x v="19"/>
    <x v="3"/>
  </r>
  <r>
    <n v="2024"/>
    <n v="3"/>
    <n v="18"/>
    <x v="64"/>
    <s v="AP Individual"/>
    <n v="5"/>
    <s v="ef2d127de37b942baad06145e54b0c619a1f22327b2ebbcfbec78f5564afe39d"/>
    <s v="866d562d83a77144c090ae01fef5e5dc5d322dfdcb968ee04e0fa262fe1b2619"/>
    <x v="5"/>
    <n v="153568.45103"/>
    <n v="150040.85019"/>
    <n v="645371.02328000008"/>
    <n v="630613.32001000002"/>
    <n v="5324.6069699999998"/>
    <n v="4847.5316199999997"/>
    <n v="40318.897609999993"/>
    <n v="32705.606539999997"/>
    <n v="0"/>
    <n v="0"/>
    <n v="134.065"/>
    <n v="128.38900000000001"/>
    <n v="0"/>
    <n v="0"/>
    <n v="2838.6969199999999"/>
    <n v="4847.5316199999997"/>
    <n v="153242.01699999999"/>
    <n v="152577.86009999999"/>
    <n v="0"/>
    <n v="0"/>
    <n v="0"/>
    <n v="0"/>
    <n v="0"/>
    <n v="0"/>
    <s v="AP Individual"/>
    <s v="Accidentes y Enfermedades"/>
    <s v="Accidentes Personales"/>
    <x v="19"/>
    <x v="0"/>
    <n v="4323802.96117"/>
    <n v="3574791.8769999999"/>
    <n v="243469518.54793006"/>
    <n v="216001262.48099998"/>
    <n v="235094567.47436008"/>
    <n v="206446896.99449995"/>
    <n v="878827.62957999983"/>
    <n v="830407.85438999988"/>
    <n v="85935.238120000009"/>
    <n v="120362.89044000003"/>
    <n v="225531.79812999998"/>
    <n v="218554.49596999999"/>
    <n v="17.474240210607832"/>
    <n v="18.068332253458376"/>
    <n v="3527.6008399999992"/>
    <n v="2.3510936091957202"/>
    <n v="68.091706935924307"/>
    <n v="68.651458998398013"/>
    <n v="3.5516986414303466"/>
    <n v="4.1971912030838494"/>
    <n v="6.3075021442476009E-2"/>
    <n v="6.5321990499311935E-2"/>
    <n v="6.946295057104028E-2"/>
    <n v="7.267769696436624E-2"/>
    <m/>
    <m/>
    <m/>
    <n v="0"/>
    <m/>
    <n v="0"/>
    <m/>
    <n v="0"/>
    <m/>
    <n v="9.8416139882755438"/>
    <n v="3.4672531592832332"/>
    <n v="3.2308078858933853"/>
    <n v="6.1960693732700385"/>
    <n v="-41.440363002727565"/>
    <n v="0.43529048026018646"/>
    <n v="1.8524272752165616"/>
    <n v="3.1770871716400486"/>
    <s v="Grandes"/>
    <n v="2023"/>
    <n v="1"/>
    <d v="2024-05-06T00:00:00"/>
    <x v="19"/>
    <x v="5"/>
  </r>
  <r>
    <n v="2024"/>
    <n v="3"/>
    <n v="10"/>
    <x v="4"/>
    <s v="AP Individual"/>
    <n v="10"/>
    <s v="4a44dc15364204a80fe80e9039455cc1608281820fe2b24f1e5233ade6af1dd5"/>
    <s v="866d562d83a77144c090ae01fef5e5dc5d322dfdcb968ee04e0fa262fe1b2619"/>
    <x v="19"/>
    <n v="1038.7787700000001"/>
    <n v="13135.539289999999"/>
    <n v="27041.07274"/>
    <n v="62974.500210000013"/>
    <n v="-49.446460000000002"/>
    <n v="0"/>
    <n v="-44.880770000000005"/>
    <n v="161.79010999999997"/>
    <n v="0"/>
    <n v="0"/>
    <n v="134.065"/>
    <n v="128.38900000000001"/>
    <n v="0"/>
    <n v="0"/>
    <n v="-49.446460000000002"/>
    <n v="-116.54780000000001"/>
    <n v="2264.1196"/>
    <n v="17351.127039999999"/>
    <n v="0"/>
    <n v="0"/>
    <n v="0"/>
    <n v="0"/>
    <n v="0"/>
    <n v="0"/>
    <s v="AP Individual"/>
    <s v="Accidentes y Enfermedades"/>
    <s v="Accidentes Personales"/>
    <x v="19"/>
    <x v="0"/>
    <n v="1600535.0540100001"/>
    <n v="1504539.56809"/>
    <n v="243469518.54793006"/>
    <n v="216001262.48099998"/>
    <n v="235094567.47436008"/>
    <n v="206446896.99449995"/>
    <n v="878827.62957999983"/>
    <n v="830407.85438999988"/>
    <n v="85935.238120000009"/>
    <n v="120362.89044000003"/>
    <n v="170060.56052"/>
    <n v="181903.71141999998"/>
    <n v="0.11820051339264817"/>
    <n v="1.5818178044148066"/>
    <n v="-12096.760519999998"/>
    <n v="-92.091845282737523"/>
    <n v="0.61082873467174914"/>
    <n v="7.2211496881837505"/>
    <n v="6.4901969338155452E-2"/>
    <n v="0.8730604078878067"/>
    <n v="4.2665660005217589E-4"/>
    <n v="4.4185570987866042E-4"/>
    <n v="6.0812326461079985E-3"/>
    <n v="6.3626721840967888E-3"/>
    <m/>
    <m/>
    <m/>
    <n v="0"/>
    <m/>
    <n v="0"/>
    <m/>
    <n v="0"/>
    <m/>
    <m/>
    <n v="-4.7600568502184544"/>
    <m/>
    <n v="-5.7539213344533872E-2"/>
    <n v="-57.57409406269359"/>
    <n v="-86.951166948518861"/>
    <n v="-2.1839155493375881"/>
    <n v="-0.67170161183950394"/>
    <s v="Resto"/>
    <n v="2023"/>
    <n v="1"/>
    <d v="2024-05-06T00:00:00"/>
    <x v="19"/>
    <x v="19"/>
  </r>
  <r>
    <n v="2024"/>
    <n v="3"/>
    <n v="8"/>
    <x v="20"/>
    <s v="AP Individual"/>
    <n v="8"/>
    <s v="2c624232cdd221771294dfbb310aca000a0df6ac8b66b696d90ef06fdefb64a3"/>
    <s v="866d562d83a77144c090ae01fef5e5dc5d322dfdcb968ee04e0fa262fe1b2619"/>
    <x v="10"/>
    <n v="6262.6465499999995"/>
    <n v="5506.3680700000004"/>
    <n v="20636.444680000001"/>
    <n v="22314.970059999996"/>
    <n v="685.69250999999997"/>
    <n v="417.92736999999988"/>
    <n v="2112.8058000000001"/>
    <n v="1751.0010400000001"/>
    <n v="0"/>
    <n v="0"/>
    <n v="134.065"/>
    <n v="128.38900000000001"/>
    <n v="0"/>
    <n v="0"/>
    <n v="685.69250999999997"/>
    <n v="429.03847999999999"/>
    <n v="5675.9794599999996"/>
    <n v="5594.1834100000005"/>
    <n v="0"/>
    <n v="0"/>
    <n v="0"/>
    <n v="0"/>
    <n v="0"/>
    <n v="0"/>
    <s v="AP Individual"/>
    <s v="Accidentes y Enfermedades"/>
    <s v="Accidentes Personales"/>
    <x v="19"/>
    <x v="0"/>
    <n v="689489.74687000003"/>
    <n v="663569.20615999994"/>
    <n v="243469518.54793006"/>
    <n v="216001262.48099998"/>
    <n v="235094567.47436008"/>
    <n v="206446896.99449995"/>
    <n v="878827.62957999983"/>
    <n v="830407.85438999988"/>
    <n v="85935.238120000009"/>
    <n v="120362.89044000003"/>
    <n v="7192.6619900000005"/>
    <n v="7307.72228"/>
    <n v="0.71261375259594173"/>
    <n v="0.66309200242871769"/>
    <n v="756.27847999999904"/>
    <n v="13.734615455882505"/>
    <n v="87.069940985785138"/>
    <n v="75.349990859258554"/>
    <n v="0.9083016213699826"/>
    <n v="0.82981066916361745"/>
    <n v="2.572250763607239E-3"/>
    <n v="2.6638839924206319E-3"/>
    <n v="2.549229577065252E-3"/>
    <n v="2.6672079600918866E-3"/>
    <m/>
    <m/>
    <m/>
    <n v="0"/>
    <m/>
    <n v="0"/>
    <m/>
    <n v="0"/>
    <m/>
    <n v="64.06977844021084"/>
    <n v="10.948925578436166"/>
    <n v="7.5898916434040675"/>
    <n v="0.79791774015043582"/>
    <n v="59.820748479250632"/>
    <n v="1.4621624642084941"/>
    <n v="12.080602384702781"/>
    <n v="7.6693674224742647"/>
    <s v="Medianas"/>
    <n v="2023"/>
    <n v="1"/>
    <d v="2024-05-06T00:00:00"/>
    <x v="19"/>
    <x v="10"/>
  </r>
  <r>
    <n v="2024"/>
    <n v="3"/>
    <n v="718"/>
    <x v="44"/>
    <s v="Salud Gpo y Col"/>
    <n v="281"/>
    <s v="71a1c003a2b855d85582c8f6c7648c49d3fe836408a7e1b5d9b222448acb3c1b"/>
    <s v="866d562d83a77144c090ae01fef5e5dc5d322dfdcb968ee04e0fa262fe1b2619"/>
    <x v="8"/>
    <n v="3612.4051899999999"/>
    <n v="-61.854339999999993"/>
    <n v="11551.62657"/>
    <n v="15964.523730000001"/>
    <n v="1766.0656600000002"/>
    <n v="2940.8369199999993"/>
    <n v="9976.7965299999996"/>
    <n v="7008.5410199999997"/>
    <n v="0"/>
    <n v="0"/>
    <n v="134.065"/>
    <n v="128.38900000000001"/>
    <n v="0"/>
    <n v="0"/>
    <n v="98.661429999999996"/>
    <n v="2940.8369199999997"/>
    <n v="2016.4395"/>
    <n v="3199.0214000000001"/>
    <n v="0"/>
    <n v="0"/>
    <n v="0"/>
    <n v="0"/>
    <n v="0"/>
    <n v="0"/>
    <s v="Salud Gpo y Col"/>
    <s v="Accidentes y Enfermedades"/>
    <s v="Salud"/>
    <x v="20"/>
    <x v="0"/>
    <n v="4861.5922599999994"/>
    <n v="-25.390689999999999"/>
    <n v="243469518.54793006"/>
    <n v="216001262.48099998"/>
    <n v="235094567.47436008"/>
    <n v="206446896.99449995"/>
    <n v="967476.61268999998"/>
    <n v="828906.71049000008"/>
    <n v="425523.78146999999"/>
    <n v="320635.36836999992"/>
    <n v="4861.5922599999994"/>
    <n v="-25.390689999999999"/>
    <n v="0.3733842392278573"/>
    <n v="-7.4621593983037497E-3"/>
    <n v="3674.2595299999998"/>
    <n v="-5940.1806405177067"/>
    <n v="74.304980689598182"/>
    <n v="243.61031543451554"/>
    <n v="74.304980689598182"/>
    <n v="243.61031543451554"/>
    <n v="1.4837196917070554E-3"/>
    <n v="1.5365753572310753E-3"/>
    <n v="-2.8636101145677728E-5"/>
    <n v="-2.9961380335809979E-5"/>
    <m/>
    <m/>
    <m/>
    <n v="0"/>
    <m/>
    <n v="0"/>
    <m/>
    <n v="0"/>
    <m/>
    <n v="-39.946834590202286"/>
    <n v="48.888913815340864"/>
    <n v="-4754.4552573028823"/>
    <n v="0.41503336285906511"/>
    <n v="-96.645124068967419"/>
    <n v="-36.966989342428278"/>
    <n v="4.8928534677088003"/>
    <n v="91.929266868924344"/>
    <s v="Medianas"/>
    <n v="2023"/>
    <n v="1"/>
    <d v="2024-05-06T00:00:00"/>
    <x v="20"/>
    <x v="8"/>
  </r>
  <r>
    <n v="2024"/>
    <n v="3"/>
    <n v="715"/>
    <x v="46"/>
    <s v="Salud Gpo y Col"/>
    <n v="251"/>
    <s v="c75d3f1f5bcd6914d0331ce5ec17c0db8f2070a2d4285f8e3ff11c6ca19168ff"/>
    <s v="866d562d83a77144c090ae01fef5e5dc5d322dfdcb968ee04e0fa262fe1b2619"/>
    <x v="15"/>
    <n v="36062.983820000001"/>
    <n v="33943.653509999996"/>
    <n v="80234.130420000001"/>
    <n v="64477.465339999995"/>
    <n v="5781.9813899999999"/>
    <n v="3829.3193699999997"/>
    <n v="24590.694670000001"/>
    <n v="13439.433770000001"/>
    <n v="0"/>
    <n v="0"/>
    <n v="134.065"/>
    <n v="128.38900000000001"/>
    <n v="0"/>
    <n v="0"/>
    <n v="5781.9813899999999"/>
    <n v="3829.3193700000002"/>
    <n v="27966.682129999997"/>
    <n v="14754.710800000001"/>
    <n v="0"/>
    <n v="0"/>
    <n v="0"/>
    <n v="0"/>
    <n v="0"/>
    <n v="0"/>
    <s v="Salud Gpo y Col"/>
    <s v="Accidentes y Enfermedades"/>
    <s v="Salud"/>
    <x v="20"/>
    <x v="0"/>
    <n v="48021.339369999994"/>
    <n v="38116.885219999996"/>
    <n v="243469518.54793006"/>
    <n v="216001262.48099998"/>
    <n v="235094567.47436008"/>
    <n v="206446896.99449995"/>
    <n v="967476.61268999998"/>
    <n v="828906.71049000008"/>
    <n v="425523.78146999999"/>
    <n v="320635.36836999992"/>
    <n v="48021.339369999994"/>
    <n v="38116.885219999996"/>
    <n v="3.7275302934434187"/>
    <n v="4.0949907969661075"/>
    <n v="2119.3303100000048"/>
    <n v="6.2436717643716166"/>
    <n v="75.097830033723199"/>
    <n v="89.051488111073937"/>
    <n v="75.097830033723199"/>
    <n v="89.051488111073937"/>
    <n v="1.4812114483604463E-2"/>
    <n v="1.5339777608401398E-2"/>
    <n v="1.5714562553996999E-2"/>
    <n v="1.6441832744477775E-2"/>
    <m/>
    <m/>
    <m/>
    <n v="0"/>
    <m/>
    <n v="0"/>
    <m/>
    <n v="0"/>
    <m/>
    <n v="50.992404428257451"/>
    <n v="16.033008857113476"/>
    <n v="11.281400126453271"/>
    <n v="1.3587915979750329"/>
    <n v="50.99240442825743"/>
    <n v="89.544088725886752"/>
    <n v="20.674534659217368"/>
    <n v="25.953198418501028"/>
    <s v="Medianas"/>
    <n v="2023"/>
    <n v="1"/>
    <d v="2024-05-06T00:00:00"/>
    <x v="20"/>
    <x v="15"/>
  </r>
  <r>
    <n v="2024"/>
    <n v="3"/>
    <n v="61"/>
    <x v="2"/>
    <s v="Salud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1425.712780000002"/>
    <n v="0"/>
    <n v="77325.668219999992"/>
    <n v="0"/>
    <n v="0"/>
    <n v="0"/>
    <n v="0"/>
    <n v="0"/>
    <n v="0"/>
    <n v="0"/>
    <s v="Salud Gpo y Col"/>
    <s v="Accidentes y Enfermedades"/>
    <s v="Salud"/>
    <x v="20"/>
    <x v="0"/>
    <n v="0"/>
    <n v="0"/>
    <n v="243469518.54793006"/>
    <n v="216001262.48099998"/>
    <n v="235094567.47436008"/>
    <n v="206446896.99449995"/>
    <n v="967476.61268999998"/>
    <n v="828906.71049000008"/>
    <n v="425523.78146999999"/>
    <n v="320635.36836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92.369991005814569"/>
    <m/>
    <m/>
    <n v="2023"/>
    <n v="1"/>
    <d v="2024-05-06T00:00:00"/>
    <x v="20"/>
    <x v="2"/>
  </r>
  <r>
    <n v="2024"/>
    <n v="3"/>
    <n v="712"/>
    <x v="45"/>
    <s v="Salud Gpo y Col"/>
    <n v="249"/>
    <s v="9f484139a27415ae2e8612bf6c65a8101a18eb5e9b7809e74ca63a45a65f17f4"/>
    <s v="866d562d83a77144c090ae01fef5e5dc5d322dfdcb968ee04e0fa262fe1b2619"/>
    <x v="5"/>
    <n v="55573.288280000001"/>
    <n v="23921.770550000001"/>
    <n v="255298.21242000003"/>
    <n v="97816.468430000008"/>
    <n v="20372.075919999996"/>
    <n v="12197.35361"/>
    <n v="73809.755499999999"/>
    <n v="46849.559640000007"/>
    <n v="0"/>
    <n v="0"/>
    <n v="134.065"/>
    <n v="128.38900000000001"/>
    <n v="139.65007"/>
    <n v="89.036799999999999"/>
    <n v="20372.075920000003"/>
    <n v="12197.35361"/>
    <n v="62882.50995"/>
    <n v="23301.426469999999"/>
    <n v="0"/>
    <n v="0"/>
    <n v="0"/>
    <n v="0"/>
    <n v="0"/>
    <n v="0"/>
    <s v="Salud Gpo y Col"/>
    <s v="Accidentes y Enfermedades"/>
    <s v="Salud"/>
    <x v="20"/>
    <x v="0"/>
    <n v="79025.521110000001"/>
    <n v="43790.384579999998"/>
    <n v="243469518.54793006"/>
    <n v="216001262.48099998"/>
    <n v="235094567.47436008"/>
    <n v="206446896.99449995"/>
    <n v="967476.61268999998"/>
    <n v="828906.71049000008"/>
    <n v="425523.78146999999"/>
    <n v="320635.36836999992"/>
    <n v="79025.521110000001"/>
    <n v="43790.384579999998"/>
    <n v="5.7441479774361079"/>
    <n v="2.8859424404778773"/>
    <n v="31651.51773"/>
    <n v="132.31260480424595"/>
    <n v="70.323216474136828"/>
    <n v="54.627906969617214"/>
    <n v="70.323216474136828"/>
    <n v="54.627906969617214"/>
    <n v="2.2825562974553504E-2"/>
    <n v="2.3638695218281019E-2"/>
    <n v="1.1074829042772016E-2"/>
    <n v="1.1587372296827166E-2"/>
    <m/>
    <m/>
    <m/>
    <n v="0"/>
    <m/>
    <n v="0"/>
    <m/>
    <n v="0"/>
    <m/>
    <n v="67.020458464842321"/>
    <n v="36.658035812740636"/>
    <n v="50.988506826891197"/>
    <n v="4.7875293478600218"/>
    <n v="67.020458464842392"/>
    <n v="169.86549527755156"/>
    <n v="32.397046390480476"/>
    <n v="52.345952406406482"/>
    <s v="Grandes"/>
    <n v="2023"/>
    <n v="1"/>
    <d v="2024-05-06T00:00:00"/>
    <x v="20"/>
    <x v="5"/>
  </r>
  <r>
    <n v="2024"/>
    <n v="3"/>
    <n v="704"/>
    <x v="50"/>
    <s v="Salud Gpo y Col"/>
    <n v="51"/>
    <s v="031b4af5197ec30a926f48cf40e11a7dbc470048a21e4003b7a3c07c5dab1baa"/>
    <s v="866d562d83a77144c090ae01fef5e5dc5d322dfdcb968ee04e0fa262fe1b2619"/>
    <x v="16"/>
    <n v="2958.4282499999999"/>
    <n v="3136.6222900000002"/>
    <n v="13526.2981"/>
    <n v="10169.976580000002"/>
    <n v="736.85641000000032"/>
    <n v="1603.8286999999998"/>
    <n v="6844.57"/>
    <n v="5121.72631"/>
    <n v="0"/>
    <n v="0"/>
    <n v="134.065"/>
    <n v="128.38900000000001"/>
    <n v="0"/>
    <n v="0"/>
    <n v="736.85640999999998"/>
    <n v="1603.8287"/>
    <n v="3140.15861"/>
    <n v="2843.6156599999999"/>
    <n v="0"/>
    <n v="0"/>
    <n v="0"/>
    <n v="0"/>
    <n v="0"/>
    <n v="0"/>
    <s v="Salud Gpo y Col"/>
    <s v="Accidentes y Enfermedades"/>
    <s v="Salud"/>
    <x v="20"/>
    <x v="0"/>
    <n v="142204.66168000002"/>
    <n v="295419.76160000003"/>
    <n v="243469518.54793006"/>
    <n v="216001262.48099998"/>
    <n v="235094567.47436008"/>
    <n v="206446896.99449995"/>
    <n v="967476.61268999998"/>
    <n v="828906.71049000008"/>
    <n v="425523.78146999999"/>
    <n v="320635.36836999992"/>
    <n v="142204.66168000002"/>
    <n v="295419.76160000003"/>
    <n v="0.30578808946857128"/>
    <n v="0.37840474088402742"/>
    <n v="-178.19404000000031"/>
    <n v="-5.6810805868500065"/>
    <n v="2.0804017358146001"/>
    <n v="1.0617510057593926"/>
    <n v="2.0804017358146001"/>
    <n v="1.0617510057593926"/>
    <n v="1.2151123753167466E-3"/>
    <n v="1.2583992398389437E-3"/>
    <n v="1.4521314616278715E-3"/>
    <n v="1.5193361274321137E-3"/>
    <m/>
    <m/>
    <m/>
    <n v="0"/>
    <m/>
    <n v="0"/>
    <m/>
    <n v="0"/>
    <m/>
    <n v="-54.056414503618718"/>
    <n v="24.907023180298538"/>
    <n v="51.132350398491866"/>
    <n v="0.17316456613881395"/>
    <n v="-54.056414503618754"/>
    <n v="10.42837659713831"/>
    <n v="23.465579339000332"/>
    <n v="56.401036277877303"/>
    <s v="Medianas"/>
    <n v="2023"/>
    <n v="1"/>
    <d v="2024-05-06T00:00:00"/>
    <x v="20"/>
    <x v="16"/>
  </r>
  <r>
    <n v="2024"/>
    <n v="3"/>
    <n v="201.1"/>
    <x v="1"/>
    <s v="Salud Gpo y Col"/>
    <n v="201.1"/>
    <m/>
    <m/>
    <x v="1"/>
    <n v="967476.61268999986"/>
    <n v="828906.71049000008"/>
    <n v="2396779.6419299999"/>
    <n v="2223801.8115400001"/>
    <n v="425523.78147000005"/>
    <n v="320635.36836999992"/>
    <n v="1900272.8213"/>
    <n v="1400327.2176799998"/>
    <n v="0"/>
    <n v="0"/>
    <n v="0"/>
    <n v="0"/>
    <n v="152.71215000000001"/>
    <n v="89.036799999999999"/>
    <n v="244813.72658000002"/>
    <n v="188294.39345000003"/>
    <n v="204870.67320000002"/>
    <n v="238953.64449000001"/>
    <n v="0"/>
    <n v="0"/>
    <n v="0"/>
    <n v="0"/>
    <n v="0"/>
    <n v="0"/>
    <s v="Salud Gpo y Col"/>
    <s v="Accidentes y Enfermedades"/>
    <s v="Salud"/>
    <x v="20"/>
    <x v="0"/>
    <n v="2123454.56134"/>
    <n v="2004779.9841699998"/>
    <n v="243469518.54793006"/>
    <n v="216001262.48099998"/>
    <n v="235094567.47436008"/>
    <n v="206446896.99449995"/>
    <n v="967476.61268999998"/>
    <n v="828906.71049000008"/>
    <n v="425523.78146999999"/>
    <n v="320635.36836999992"/>
    <n v="2123454.56134"/>
    <n v="2004779.9841699998"/>
    <n v="99.999999999999986"/>
    <n v="100"/>
    <n v="138569.90219999978"/>
    <n v="16.717189093340256"/>
    <n v="45.561446442229332"/>
    <n v="41.346517674515603"/>
    <n v="45.561446442229332"/>
    <n v="41.346517674515603"/>
    <n v="0.39737073390546002"/>
    <n v="0.41152657123628128"/>
    <n v="0.38375086375382311"/>
    <n v="0.40151085947883408"/>
    <m/>
    <m/>
    <m/>
    <n v="0"/>
    <m/>
    <n v="0"/>
    <m/>
    <n v="0"/>
    <m/>
    <n v="32.712677217493756"/>
    <n v="43.982849392799423"/>
    <n v="38.681719463998483"/>
    <n v="100.00000000000003"/>
    <n v="30.016471597710215"/>
    <n v="-14.263423921716466"/>
    <n v="119.4967160287537"/>
    <n v="78.799548695680173"/>
    <m/>
    <n v="2023"/>
    <n v="1"/>
    <d v="2024-05-06T00:00:00"/>
    <x v="20"/>
    <x v="1"/>
  </r>
  <r>
    <n v="2024"/>
    <n v="3"/>
    <n v="701"/>
    <x v="51"/>
    <s v="Salud Gpo y Col"/>
    <n v="243"/>
    <s v="72440a20f54075ac43f51a2cf0dbb2a14366b38a5c01b110ae174abc1cb44238"/>
    <s v="866d562d83a77144c090ae01fef5e5dc5d322dfdcb968ee04e0fa262fe1b2619"/>
    <x v="13"/>
    <n v="10237.49728"/>
    <n v="23683.747339999998"/>
    <n v="50854.043789999996"/>
    <n v="98348.139259999996"/>
    <n v="8365.0029299999987"/>
    <n v="20838.790940000003"/>
    <n v="33858.555609999996"/>
    <n v="62648.905849999996"/>
    <n v="0"/>
    <n v="0"/>
    <n v="134.065"/>
    <n v="128.38900000000001"/>
    <n v="0"/>
    <n v="0"/>
    <n v="8359.8576300000004"/>
    <n v="20838.790940000003"/>
    <n v="15941.72084"/>
    <n v="21779.117320000001"/>
    <n v="0"/>
    <n v="0"/>
    <n v="0"/>
    <n v="0"/>
    <n v="0"/>
    <n v="0"/>
    <s v="Salud Gpo y Col"/>
    <s v="Accidentes y Enfermedades"/>
    <s v="Salud"/>
    <x v="20"/>
    <x v="0"/>
    <n v="796571.0700399999"/>
    <n v="702706.06438999996"/>
    <n v="243469518.54793006"/>
    <n v="216001262.48099998"/>
    <n v="235094567.47436008"/>
    <n v="206446896.99449995"/>
    <n v="967476.61268999998"/>
    <n v="828906.71049000008"/>
    <n v="425523.78146999999"/>
    <n v="320635.36836999992"/>
    <n v="796571.0700399999"/>
    <n v="702706.06438999996"/>
    <n v="1.058164832691445"/>
    <n v="2.8572271210109501"/>
    <n v="-13446.250059999998"/>
    <n v="-56.774166127377711"/>
    <n v="1.2851957176257887"/>
    <n v="3.3703633055393105"/>
    <n v="1.2851957176257887"/>
    <n v="3.3703633055393105"/>
    <n v="4.2048373615954796E-3"/>
    <n v="4.3546294540032374E-3"/>
    <n v="1.0964633756288013E-2"/>
    <n v="1.1472077170833412E-2"/>
    <m/>
    <m/>
    <m/>
    <n v="0"/>
    <m/>
    <n v="0"/>
    <m/>
    <n v="0"/>
    <m/>
    <n v="-59.858501608443135"/>
    <n v="81.709452039043668"/>
    <n v="87.987726945578899"/>
    <n v="1.9658132622112314"/>
    <n v="-59.883192580269728"/>
    <n v="-26.802722967286908"/>
    <n v="52.440120573582952"/>
    <n v="95.682440357045664"/>
    <s v="Medianas"/>
    <n v="2023"/>
    <n v="1"/>
    <d v="2024-05-06T00:00:00"/>
    <x v="20"/>
    <x v="13"/>
  </r>
  <r>
    <n v="2024"/>
    <n v="3"/>
    <n v="707"/>
    <x v="47"/>
    <s v="Salud Gpo y Col"/>
    <n v="9"/>
    <s v="19581e27de7ced00ff1ce50b2047e7a567c76b1cbaebabe5ef03f7c3017bb5b7"/>
    <s v="866d562d83a77144c090ae01fef5e5dc5d322dfdcb968ee04e0fa262fe1b2619"/>
    <x v="4"/>
    <n v="218735.91888999997"/>
    <n v="216870.08731"/>
    <n v="951992.85123999999"/>
    <n v="1045907.94384"/>
    <n v="261868.62470000001"/>
    <n v="145633.94094999999"/>
    <n v="989601.77020999987"/>
    <n v="647105.03629999969"/>
    <n v="0"/>
    <n v="0"/>
    <n v="134.065"/>
    <n v="128.38900000000001"/>
    <n v="0"/>
    <n v="0"/>
    <n v="149613.06569999998"/>
    <n v="101441.09772000001"/>
    <n v="94108.917809999999"/>
    <n v="123635.00706"/>
    <n v="0"/>
    <n v="0"/>
    <n v="0"/>
    <n v="0"/>
    <n v="0"/>
    <n v="0"/>
    <s v="Salud Gpo y Col"/>
    <s v="Accidentes y Enfermedades"/>
    <s v="Salud"/>
    <x v="20"/>
    <x v="0"/>
    <n v="242648.48286000002"/>
    <n v="240008.10616999998"/>
    <n v="243469518.54793006"/>
    <n v="216001262.48099998"/>
    <n v="235094567.47436008"/>
    <n v="206446896.99449995"/>
    <n v="967476.61268999998"/>
    <n v="828906.71049000008"/>
    <n v="425523.78146999999"/>
    <n v="320635.36836999992"/>
    <n v="242648.48286000002"/>
    <n v="240008.10616999998"/>
    <n v="22.60891023317042"/>
    <n v="26.163389023814197"/>
    <n v="1865.8315799999691"/>
    <n v="0.86034528926661746"/>
    <n v="90.145182987277622"/>
    <n v="90.359484423575637"/>
    <n v="90.145182987277622"/>
    <n v="90.359484423575637"/>
    <n v="8.9841192521575963E-2"/>
    <n v="9.3041673076454973E-2"/>
    <n v="0.10040223136615993"/>
    <n v="0.10504884813830732"/>
    <m/>
    <m/>
    <m/>
    <n v="0"/>
    <m/>
    <n v="0"/>
    <m/>
    <n v="0"/>
    <m/>
    <n v="79.812908304051518"/>
    <n v="119.71907770286738"/>
    <n v="67.152617844353458"/>
    <n v="61.540303057882582"/>
    <n v="47.48762490027989"/>
    <n v="-23.88165775383586"/>
    <n v="158.97862729870019"/>
    <n v="82.048846950581478"/>
    <s v="Grandes"/>
    <n v="2023"/>
    <n v="1"/>
    <d v="2024-05-06T00:00:00"/>
    <x v="20"/>
    <x v="4"/>
  </r>
  <r>
    <n v="2024"/>
    <n v="3"/>
    <n v="15.1"/>
    <x v="13"/>
    <s v="Salud Gpo y Col"/>
    <n v="15.1"/>
    <m/>
    <m/>
    <x v="7"/>
    <n v="52871.314539999992"/>
    <n v="60702.168799999999"/>
    <n v="156166.09888000001"/>
    <n v="188960.10490999999"/>
    <n v="16649.90639"/>
    <n v="29212.77593"/>
    <n v="75270.616810000007"/>
    <n v="88218.606949999987"/>
    <n v="0"/>
    <n v="0"/>
    <n v="0"/>
    <n v="0"/>
    <n v="0"/>
    <n v="0"/>
    <n v="14977.35686"/>
    <n v="29212.775930000003"/>
    <n v="49065.001079999995"/>
    <n v="42576.465180000007"/>
    <n v="0"/>
    <n v="0"/>
    <n v="0"/>
    <n v="0"/>
    <n v="0"/>
    <n v="0"/>
    <s v="Salud Gpo y Col"/>
    <s v="Accidentes y Enfermedades"/>
    <s v="Salud"/>
    <x v="20"/>
    <x v="0"/>
    <n v="991658.66334999993"/>
    <n v="1036217.3205200001"/>
    <n v="243469518.54793006"/>
    <n v="216001262.48099998"/>
    <n v="235094567.47436008"/>
    <n v="206446896.99449995"/>
    <n v="967476.61268999998"/>
    <n v="828906.71049000008"/>
    <n v="425523.78146999999"/>
    <n v="320635.36836999992"/>
    <n v="991658.66334999993"/>
    <n v="1036217.3205200001"/>
    <n v="5.4648674548312908"/>
    <n v="7.3231604994627819"/>
    <n v="-7830.8542600000073"/>
    <n v="-12.900452182855137"/>
    <n v="5.3316041591762282"/>
    <n v="5.8580538655287206"/>
    <n v="5.3316041591762282"/>
    <n v="5.8580538655287206"/>
    <n v="2.171578391222374E-2"/>
    <n v="2.2489381659474651E-2"/>
    <n v="2.8102691670767208E-2"/>
    <n v="2.9403284662407495E-2"/>
    <m/>
    <m/>
    <m/>
    <n v="0"/>
    <m/>
    <n v="0"/>
    <m/>
    <n v="0"/>
    <m/>
    <n v="-43.004709891669648"/>
    <n v="31.491379654280109"/>
    <n v="48.124764744814193"/>
    <n v="3.9128027891841435"/>
    <n v="-48.730114194252138"/>
    <n v="15.239724276236855"/>
    <n v="30.525540671199757"/>
    <n v="68.61249708377035"/>
    <s v="Resto"/>
    <n v="2023"/>
    <n v="1"/>
    <d v="2024-05-06T00:00:00"/>
    <x v="20"/>
    <x v="7"/>
  </r>
  <r>
    <n v="2024"/>
    <n v="3"/>
    <n v="705"/>
    <x v="52"/>
    <s v="Salud Gpo y Col"/>
    <n v="36"/>
    <s v="76a50887d8f1c2e9301755428990ad81479ee21c25b43215cf524541e0503269"/>
    <s v="866d562d83a77144c090ae01fef5e5dc5d322dfdcb968ee04e0fa262fe1b2619"/>
    <x v="0"/>
    <n v="540690.66359000001"/>
    <n v="474670.84722000005"/>
    <n v="612601.4556799999"/>
    <n v="521252.02076000004"/>
    <n v="78624.629639999999"/>
    <n v="105048.39414999999"/>
    <n v="552892.16402000014"/>
    <n v="490718.05361"/>
    <n v="0"/>
    <n v="0"/>
    <n v="134.065"/>
    <n v="128.38900000000001"/>
    <n v="0"/>
    <n v="0"/>
    <n v="11961.60094"/>
    <n v="4216.9147400000002"/>
    <n v="-106578.02481"/>
    <n v="-26590.407380000001"/>
    <n v="0"/>
    <n v="0"/>
    <n v="0"/>
    <n v="0"/>
    <n v="0"/>
    <n v="0"/>
    <s v="Salud Gpo y Col"/>
    <s v="Accidentes y Enfermedades"/>
    <s v="Salud"/>
    <x v="20"/>
    <x v="0"/>
    <n v="554244.99358000001"/>
    <n v="487258.32735000004"/>
    <n v="243469518.54793006"/>
    <n v="216001262.48099998"/>
    <n v="235094567.47436008"/>
    <n v="206446896.99449995"/>
    <n v="967476.61268999998"/>
    <n v="828906.71049000008"/>
    <n v="425523.78146999999"/>
    <n v="320635.36836999992"/>
    <n v="554244.99358000001"/>
    <n v="487258.32735000004"/>
    <n v="55.886690851022024"/>
    <n v="57.264688681239292"/>
    <n v="66019.816369999957"/>
    <n v="13.908546681696921"/>
    <n v="97.554451524685987"/>
    <n v="97.416672138071362"/>
    <n v="97.554451524685987"/>
    <n v="97.416672138071362"/>
    <n v="0.22207735359018183"/>
    <n v="0.22998858263663149"/>
    <n v="0.21975373744019361"/>
    <n v="0.22992394370192254"/>
    <m/>
    <m/>
    <m/>
    <n v="0"/>
    <m/>
    <n v="0"/>
    <m/>
    <n v="0"/>
    <m/>
    <n v="-25.153896662398424"/>
    <n v="14.541517901929266"/>
    <n v="22.13078700013617"/>
    <n v="18.477141129077683"/>
    <n v="183.65764255409158"/>
    <n v="300.81380960775635"/>
    <n v="-11.22332766189308"/>
    <n v="-15.858782002609544"/>
    <s v="Grandes"/>
    <n v="2023"/>
    <n v="1"/>
    <d v="2024-05-06T00:00:00"/>
    <x v="20"/>
    <x v="0"/>
  </r>
  <r>
    <n v="2024"/>
    <n v="3"/>
    <n v="5.0999999999999996"/>
    <x v="6"/>
    <s v="Salud Gpo y Col"/>
    <n v="5.0999999999999996"/>
    <m/>
    <m/>
    <x v="3"/>
    <n v="914605.29814999993"/>
    <n v="768204.5416900001"/>
    <n v="2240613.54305"/>
    <n v="2034841.7066299999"/>
    <n v="408873.87507999997"/>
    <n v="291422.59243999998"/>
    <n v="1825002.2044899999"/>
    <n v="1312108.6107299998"/>
    <n v="0"/>
    <n v="0"/>
    <n v="0"/>
    <n v="0"/>
    <n v="152.71215000000001"/>
    <n v="89.036799999999999"/>
    <n v="229836.36971999999"/>
    <n v="159081.61752"/>
    <n v="155805.67212"/>
    <n v="196377.17931000001"/>
    <n v="0"/>
    <n v="0"/>
    <n v="0"/>
    <n v="0"/>
    <n v="0"/>
    <n v="0"/>
    <s v="Salud Gpo y Col"/>
    <s v="Accidentes y Enfermedades"/>
    <s v="Salud"/>
    <x v="20"/>
    <x v="0"/>
    <n v="1131795.89799"/>
    <n v="968562.66365"/>
    <n v="243469518.54793006"/>
    <n v="216001262.48099998"/>
    <n v="235094567.47436008"/>
    <n v="206446896.99449995"/>
    <n v="967476.61268999998"/>
    <n v="828906.71049000008"/>
    <n v="425523.78146999999"/>
    <n v="320635.36836999992"/>
    <n v="1131795.89799"/>
    <n v="968562.66365"/>
    <n v="94.535132545168693"/>
    <n v="92.676839500537227"/>
    <n v="146400.75645999983"/>
    <n v="19.057522901117927"/>
    <n v="80.810091269484431"/>
    <n v="79.313871009134701"/>
    <n v="80.810091269484431"/>
    <n v="79.313871009134701"/>
    <n v="0.37565494999323634"/>
    <n v="0.38903718957680672"/>
    <n v="0.35564817208305594"/>
    <n v="0.37210757481642659"/>
    <m/>
    <m/>
    <m/>
    <n v="0"/>
    <m/>
    <n v="0"/>
    <m/>
    <n v="0"/>
    <m/>
    <n v="40.302737566299584"/>
    <n v="44.704953700469666"/>
    <n v="37.935546670798018"/>
    <n v="96.087197210815859"/>
    <n v="44.477013311173174"/>
    <n v="-20.659990805731066"/>
    <n v="147.51476412423693"/>
    <n v="81.008199669104414"/>
    <m/>
    <n v="2023"/>
    <n v="1"/>
    <d v="2024-05-06T00:00:00"/>
    <x v="20"/>
    <x v="3"/>
  </r>
  <r>
    <n v="2024"/>
    <n v="3"/>
    <n v="702"/>
    <x v="49"/>
    <s v="Salud Gpo y Col"/>
    <n v="244"/>
    <s v="82c01ce15b431d420eb6a1febfba7d7a2b69e5bcdcb929cb42cd3e9179d43fc4"/>
    <s v="866d562d83a77144c090ae01fef5e5dc5d322dfdcb968ee04e0fa262fe1b2619"/>
    <x v="6"/>
    <n v="52934.351479999998"/>
    <n v="24125.645370000002"/>
    <n v="225031.04639999999"/>
    <n v="188387.66714000003"/>
    <n v="32057.515550000004"/>
    <n v="28542.903729999998"/>
    <n v="125667.08837"/>
    <n v="79125.723869999987"/>
    <n v="0"/>
    <n v="0"/>
    <n v="134.065"/>
    <n v="128.38900000000001"/>
    <n v="0"/>
    <n v="0"/>
    <n v="31938.597890000001"/>
    <n v="27691.37845"/>
    <n v="55331.912049999999"/>
    <n v="41464.922009999995"/>
    <n v="0"/>
    <n v="0"/>
    <n v="0"/>
    <n v="0"/>
    <n v="0"/>
    <n v="0"/>
    <s v="Salud Gpo y Col"/>
    <s v="Accidentes y Enfermedades"/>
    <s v="Salud"/>
    <x v="20"/>
    <x v="0"/>
    <n v="79363.586750000002"/>
    <n v="51745.073490000002"/>
    <n v="243469518.54793006"/>
    <n v="216001262.48099998"/>
    <n v="235094567.47436008"/>
    <n v="206446896.99449995"/>
    <n v="967476.61268999998"/>
    <n v="828906.71049000008"/>
    <n v="425523.78146999999"/>
    <n v="320635.36836999992"/>
    <n v="79363.586750000002"/>
    <n v="51745.073490000002"/>
    <n v="5.4713830583273522"/>
    <n v="2.9105380695661593"/>
    <n v="28808.706109999996"/>
    <n v="119.41113146686359"/>
    <n v="66.698537260855332"/>
    <n v="46.624043107528692"/>
    <n v="66.698537260855332"/>
    <n v="46.624043107528692"/>
    <n v="2.1741675013654409E-2"/>
    <n v="2.2516195099137343E-2"/>
    <n v="1.1169214981843985E-2"/>
    <n v="1.1686126418573754E-2"/>
    <m/>
    <m/>
    <m/>
    <n v="0"/>
    <m/>
    <n v="0"/>
    <m/>
    <n v="0"/>
    <m/>
    <n v="12.313434727056084"/>
    <n v="60.560892225367461"/>
    <n v="118.30938941634619"/>
    <n v="7.5336601492060451"/>
    <n v="15.337695982411459"/>
    <n v="33.442701367328588"/>
    <n v="57.721840266678448"/>
    <n v="66.782661362106836"/>
    <s v="Grandes"/>
    <n v="2023"/>
    <n v="1"/>
    <d v="2024-05-06T00:00:00"/>
    <x v="20"/>
    <x v="6"/>
  </r>
  <r>
    <n v="2024"/>
    <n v="3"/>
    <n v="714"/>
    <x v="48"/>
    <s v="Salud Gpo y Col"/>
    <n v="250"/>
    <s v="1e472b39b105d349bcd069c4a711b44a2fffb8e274714bb07ecfff69a9a7f67b"/>
    <s v="866d562d83a77144c090ae01fef5e5dc5d322dfdcb968ee04e0fa262fe1b2619"/>
    <x v="9"/>
    <n v="46671.07591"/>
    <n v="28616.19124"/>
    <n v="195689.97730999999"/>
    <n v="181477.60645999998"/>
    <n v="15951.029270000001"/>
    <n v="0"/>
    <n v="83031.426390000008"/>
    <n v="48310.237309999997"/>
    <n v="0"/>
    <n v="0"/>
    <n v="134.065"/>
    <n v="128.38900000000001"/>
    <n v="13.06208"/>
    <n v="0"/>
    <n v="15951.029269999999"/>
    <n v="13534.873"/>
    <n v="50060.357120000001"/>
    <n v="34566.23115"/>
    <n v="0"/>
    <n v="0"/>
    <n v="0"/>
    <n v="0"/>
    <n v="0"/>
    <n v="0"/>
    <s v="Salud Gpo y Col"/>
    <s v="Accidentes y Enfermedades"/>
    <s v="Salud"/>
    <x v="20"/>
    <x v="0"/>
    <n v="176513.31369000001"/>
    <n v="145760.77205999999"/>
    <n v="243469518.54793006"/>
    <n v="216001262.48099998"/>
    <n v="235094567.47436008"/>
    <n v="206446896.99449995"/>
    <n v="967476.61268999998"/>
    <n v="828906.71049000008"/>
    <n v="425523.78146999999"/>
    <n v="320635.36836999992"/>
    <n v="176513.31369000001"/>
    <n v="145760.77205999999"/>
    <n v="4.8240004252128008"/>
    <n v="3.4522812854396872"/>
    <n v="18054.884669999999"/>
    <n v="63.093248568882565"/>
    <n v="26.440541472109956"/>
    <n v="19.632299442143886"/>
    <n v="26.440541472109956"/>
    <n v="19.632299442143886"/>
    <n v="1.9169165893270623E-2"/>
    <n v="1.9852043546301872E-2"/>
    <n v="1.3248159252086385E-2"/>
    <n v="1.3861284260795829E-2"/>
    <m/>
    <m/>
    <m/>
    <n v="0"/>
    <m/>
    <n v="0"/>
    <m/>
    <n v="0"/>
    <m/>
    <m/>
    <n v="34.177547783041888"/>
    <m/>
    <n v="3.7485635267895292"/>
    <n v="17.851340533450145"/>
    <n v="44.824458595914926"/>
    <n v="31.863594643888948"/>
    <n v="39.156345802542027"/>
    <s v="Grandes"/>
    <n v="2023"/>
    <n v="1"/>
    <d v="2024-05-06T00:00:00"/>
    <x v="20"/>
    <x v="9"/>
  </r>
  <r>
    <n v="2024"/>
    <n v="3"/>
    <n v="18"/>
    <x v="64"/>
    <s v="AP Gpo y Col"/>
    <n v="5"/>
    <s v="ef2d127de37b942baad06145e54b0c619a1f22327b2ebbcfbec78f5564afe39d"/>
    <s v="866d562d83a77144c090ae01fef5e5dc5d322dfdcb968ee04e0fa262fe1b2619"/>
    <x v="24"/>
    <n v="1184.1458500000001"/>
    <n v="251.84970000000001"/>
    <n v="44426.756170000008"/>
    <n v="43570.963950000005"/>
    <n v="1050.0432000000001"/>
    <n v="2001.4165"/>
    <n v="2984.0463900000004"/>
    <n v="5949.1061899999995"/>
    <n v="0"/>
    <n v="0"/>
    <n v="134.065"/>
    <n v="128.38900000000001"/>
    <n v="0"/>
    <n v="0"/>
    <n v="1050.0431999999998"/>
    <n v="2001.4165"/>
    <n v="4448.5309800000005"/>
    <n v="3408.3194399999998"/>
    <n v="0"/>
    <n v="0"/>
    <n v="0"/>
    <n v="0"/>
    <n v="0"/>
    <n v="0"/>
    <s v="AP Gpo y Col"/>
    <s v="Accidentes y Enfermedades"/>
    <s v="Accidentes Personales"/>
    <x v="21"/>
    <x v="0"/>
    <n v="4323802.96117"/>
    <n v="3574791.8769999999"/>
    <n v="243469518.54793006"/>
    <n v="216001262.48099998"/>
    <n v="235094567.47436008"/>
    <n v="206446896.99449995"/>
    <n v="998524.39049000014"/>
    <n v="734286.45846999995"/>
    <n v="251184.75431999998"/>
    <n v="198883.24115999998"/>
    <n v="225531.79812999998"/>
    <n v="218554.49596999999"/>
    <n v="0.11858957690747153"/>
    <n v="3.4298562515338776E-2"/>
    <n v="932.29615000000013"/>
    <n v="370.17957535784245"/>
    <n v="0.52504607324482033"/>
    <n v="0.1152342800738221"/>
    <n v="2.7386674661964153E-2"/>
    <n v="7.0451569955830478E-3"/>
    <n v="4.8636308029946919E-4"/>
    <n v="5.0368915909941039E-4"/>
    <n v="1.1659640184841669E-4"/>
    <n v="1.219924850731516E-4"/>
    <m/>
    <m/>
    <m/>
    <n v="0"/>
    <m/>
    <n v="0"/>
    <m/>
    <n v="0"/>
    <m/>
    <n v="-47.534998337427517"/>
    <n v="88.675157709668952"/>
    <n v="794.68687078046946"/>
    <n v="0.41803619922819213"/>
    <n v="-47.534998337427524"/>
    <n v="30.519778392602802"/>
    <n v="23.604268571374536"/>
    <n v="58.721505869179921"/>
    <s v="Resto"/>
    <n v="2023"/>
    <n v="1"/>
    <d v="2024-05-06T00:00:00"/>
    <x v="21"/>
    <x v="24"/>
  </r>
  <r>
    <n v="2024"/>
    <n v="3"/>
    <n v="27"/>
    <x v="21"/>
    <s v="AP Gpo y Col"/>
    <n v="21"/>
    <s v="6f4b6612125fb3a0daecd2799dfd6c9c299424fd920f9b308110a2c1fbd8f443"/>
    <s v="866d562d83a77144c090ae01fef5e5dc5d322dfdcb968ee04e0fa262fe1b2619"/>
    <x v="28"/>
    <n v="1373.5588799999998"/>
    <n v="1912.8372400000001"/>
    <n v="34749.353789999994"/>
    <n v="30112.05658"/>
    <n v="4192.1220099999991"/>
    <n v="5758.5769300000002"/>
    <n v="22625.256859999998"/>
    <n v="22021.05789"/>
    <n v="0"/>
    <n v="0"/>
    <n v="134.065"/>
    <n v="128.38900000000001"/>
    <n v="0"/>
    <n v="0"/>
    <n v="4192.12201"/>
    <n v="5758.5769299999993"/>
    <n v="3896.4863700000001"/>
    <n v="3560.8547699999999"/>
    <n v="0"/>
    <n v="0"/>
    <n v="0"/>
    <n v="0"/>
    <n v="0"/>
    <n v="0"/>
    <s v="AP Gpo y Col"/>
    <s v="Accidentes y Enfermedades"/>
    <s v="Accidentes Personales"/>
    <x v="21"/>
    <x v="0"/>
    <n v="3037839.4733099998"/>
    <n v="2965779.2021399997"/>
    <n v="243469518.54793006"/>
    <n v="216001262.48099998"/>
    <n v="235094567.47436008"/>
    <n v="206446896.99449995"/>
    <n v="998524.39049000014"/>
    <n v="734286.45846999995"/>
    <n v="251184.75431999998"/>
    <n v="198883.24115999998"/>
    <n v="21351.361209999999"/>
    <n v="9506.4387399999996"/>
    <n v="0.1375588711784958"/>
    <n v="0.26050286205545642"/>
    <n v="-539.27836000000025"/>
    <n v="-28.192589976970559"/>
    <n v="6.4331208979626453"/>
    <n v="20.121491257829323"/>
    <n v="4.5214992170188102E-2"/>
    <n v="6.4496953738827412E-2"/>
    <n v="5.6416051101263311E-4"/>
    <n v="5.842580263577563E-4"/>
    <n v="8.8556762031344978E-4"/>
    <n v="9.2655170305173484E-4"/>
    <m/>
    <m/>
    <m/>
    <n v="0"/>
    <m/>
    <n v="0"/>
    <m/>
    <n v="0"/>
    <m/>
    <n v="-27.202118492840921"/>
    <n v="305.2014785125192"/>
    <n v="301.04897633632436"/>
    <n v="1.6689396700642876"/>
    <n v="-27.202118492840899"/>
    <n v="9.4255908111635875"/>
    <n v="107.5872366005479"/>
    <n v="161.71894957681747"/>
    <s v="Resto"/>
    <n v="2023"/>
    <n v="1"/>
    <d v="2024-05-06T00:00:00"/>
    <x v="21"/>
    <x v="28"/>
  </r>
  <r>
    <n v="2024"/>
    <n v="3"/>
    <n v="77"/>
    <x v="63"/>
    <s v="AP Gpo y Col"/>
    <n v="49"/>
    <s v="0e17daca5f3e175f448bacace3bc0da47d0655a74c8dd0dc497a3afbdad95f1f"/>
    <s v="866d562d83a77144c090ae01fef5e5dc5d322dfdcb968ee04e0fa262fe1b2619"/>
    <x v="6"/>
    <n v="74085.215230000002"/>
    <n v="72887.679759999999"/>
    <n v="75144.621200000009"/>
    <n v="78902.467189999996"/>
    <n v="515.62400000000002"/>
    <n v="-404.61102000000005"/>
    <n v="2528.7688899999998"/>
    <n v="1055.0043000000001"/>
    <n v="0"/>
    <n v="0"/>
    <n v="134.065"/>
    <n v="128.38900000000001"/>
    <n v="0"/>
    <n v="0"/>
    <n v="515.62400000000002"/>
    <n v="-404.61102"/>
    <n v="61904.318149999999"/>
    <n v="56881.498299999999"/>
    <n v="0"/>
    <n v="0"/>
    <n v="0"/>
    <n v="0"/>
    <n v="0"/>
    <n v="0"/>
    <s v="AP Gpo y Col"/>
    <s v="Accidentes y Enfermedades"/>
    <s v="Accidentes Personales"/>
    <x v="21"/>
    <x v="0"/>
    <n v="2712146.0854199999"/>
    <n v="1622418.9140099999"/>
    <n v="243469518.54793006"/>
    <n v="216001262.48099998"/>
    <n v="235094567.47436008"/>
    <n v="206446896.99449995"/>
    <n v="998524.39049000014"/>
    <n v="734286.45846999995"/>
    <n v="251184.75431999998"/>
    <n v="198883.24115999998"/>
    <n v="154674.75803999999"/>
    <n v="148556.20146000001"/>
    <n v="7.419469763141648"/>
    <n v="9.9263276503658826"/>
    <n v="1197.5354700000025"/>
    <n v="1.6429875034342789"/>
    <n v="47.897417890798344"/>
    <n v="49.064043805418386"/>
    <n v="2.7316085821581857"/>
    <n v="4.4925314375095322"/>
    <n v="3.0428948835915733E-2"/>
    <n v="3.1512942228271563E-2"/>
    <n v="3.3744098957019471E-2"/>
    <n v="3.530577636240366E-2"/>
    <m/>
    <m/>
    <m/>
    <n v="0"/>
    <m/>
    <n v="0"/>
    <m/>
    <n v="0"/>
    <m/>
    <n v="-227.43696402534957"/>
    <n v="0.69598771954596916"/>
    <n v="-0.55511579094337749"/>
    <n v="0.20527678974620983"/>
    <n v="-227.43696402534957"/>
    <n v="8.8303226885990895"/>
    <n v="0.83293704770415933"/>
    <n v="-0.71132271844534023"/>
    <s v="Grandes"/>
    <n v="2023"/>
    <n v="1"/>
    <d v="2024-05-06T00:00:00"/>
    <x v="21"/>
    <x v="6"/>
  </r>
  <r>
    <n v="2024"/>
    <n v="3"/>
    <n v="74"/>
    <x v="0"/>
    <s v="AP Gpo y Col"/>
    <n v="46"/>
    <s v="25fc0e7096fc653718202dc30b0c580b8ab87eac11a700cba03a7c021bc35b0c"/>
    <s v="866d562d83a77144c090ae01fef5e5dc5d322dfdcb968ee04e0fa262fe1b2619"/>
    <x v="30"/>
    <n v="0"/>
    <n v="0"/>
    <n v="0"/>
    <n v="0"/>
    <n v="-1.9316600000000002"/>
    <n v="-5.3784900000000002"/>
    <n v="-1.7702999999999998"/>
    <n v="-24.731059999999999"/>
    <n v="0"/>
    <n v="0"/>
    <n v="0"/>
    <n v="0"/>
    <n v="0"/>
    <n v="0"/>
    <n v="-6.2213700000000003"/>
    <n v="-22.38036"/>
    <n v="0"/>
    <n v="0"/>
    <n v="0"/>
    <n v="0"/>
    <n v="0"/>
    <n v="0"/>
    <n v="0"/>
    <n v="0"/>
    <s v="AP Gpo y Col"/>
    <s v="Accidentes y Enfermedades"/>
    <s v="Accidentes Personales"/>
    <x v="21"/>
    <x v="0"/>
    <n v="1149390.6832699999"/>
    <n v="7438742.8628900005"/>
    <n v="243469518.54793006"/>
    <n v="216001262.48099998"/>
    <n v="235094567.47436008"/>
    <n v="206446896.99449995"/>
    <n v="998524.39049000014"/>
    <n v="734286.45846999995"/>
    <n v="251184.75431999998"/>
    <n v="198883.24115999998"/>
    <n v="0"/>
    <n v="0"/>
    <m/>
    <m/>
    <m/>
    <m/>
    <m/>
    <m/>
    <m/>
    <m/>
    <m/>
    <m/>
    <m/>
    <m/>
    <m/>
    <m/>
    <m/>
    <n v="0"/>
    <m/>
    <n v="0"/>
    <m/>
    <n v="0"/>
    <m/>
    <n v="-64.085458929922709"/>
    <m/>
    <m/>
    <n v="-7.6901960281360764E-4"/>
    <n v="-72.201653592703607"/>
    <m/>
    <m/>
    <m/>
    <s v="Resto"/>
    <n v="2023"/>
    <n v="1"/>
    <d v="2024-05-06T00:00:00"/>
    <x v="21"/>
    <x v="30"/>
  </r>
  <r>
    <n v="2024"/>
    <n v="3"/>
    <n v="128"/>
    <x v="65"/>
    <s v="AP Gpo y Col"/>
    <n v="267"/>
    <s v="8acc23987b8960d83c44541f9f0eb46454cea080ea94d916f56fccf033db866f"/>
    <s v="866d562d83a77144c090ae01fef5e5dc5d322dfdcb968ee04e0fa262fe1b2619"/>
    <x v="31"/>
    <n v="18.437669999999997"/>
    <n v="0"/>
    <n v="215.71829"/>
    <n v="1612.8936599999997"/>
    <n v="-36.978459999999998"/>
    <n v="0"/>
    <n v="402.3908100000001"/>
    <n v="4371.2660099999994"/>
    <n v="0"/>
    <n v="0"/>
    <n v="134.065"/>
    <n v="128.38900000000001"/>
    <n v="0"/>
    <n v="0"/>
    <n v="-36.978459999999998"/>
    <n v="0"/>
    <n v="26.10229"/>
    <n v="0"/>
    <n v="0"/>
    <n v="0"/>
    <n v="0"/>
    <n v="0"/>
    <n v="0"/>
    <n v="0"/>
    <s v="AP Gpo y Col"/>
    <s v="Accidentes y Enfermedades"/>
    <s v="Accidentes Personales"/>
    <x v="21"/>
    <x v="0"/>
    <n v="23307.048429999999"/>
    <n v="0"/>
    <n v="243469518.54793006"/>
    <n v="216001262.48099998"/>
    <n v="235094567.47436008"/>
    <n v="206446896.99449995"/>
    <n v="998524.39049000014"/>
    <n v="734286.45846999995"/>
    <n v="251184.75431999998"/>
    <n v="198883.24115999998"/>
    <n v="18.437669999999997"/>
    <n v="0"/>
    <n v="1.8464917007137086E-3"/>
    <m/>
    <m/>
    <m/>
    <n v="100"/>
    <m/>
    <n v="7.910770021084132E-2"/>
    <m/>
    <n v="7.5728863760702382E-6"/>
    <n v="7.8426610185328288E-6"/>
    <m/>
    <m/>
    <m/>
    <m/>
    <m/>
    <n v="0"/>
    <m/>
    <n v="0"/>
    <m/>
    <n v="0"/>
    <m/>
    <m/>
    <n v="-200.55928975841312"/>
    <m/>
    <n v="-1.4721617997918306E-2"/>
    <m/>
    <m/>
    <n v="-141.6674935417544"/>
    <m/>
    <s v="Resto"/>
    <n v="2023"/>
    <n v="1"/>
    <d v="2024-05-06T00:00:00"/>
    <x v="21"/>
    <x v="31"/>
  </r>
  <r>
    <n v="2024"/>
    <n v="3"/>
    <n v="43"/>
    <x v="9"/>
    <s v="AP Gpo y Col"/>
    <n v="31"/>
    <s v="eb1e33e8a81b697b75855af6bfcdbcbf7cbbde9f94962ceaec1ed8af21f5a50f"/>
    <s v="866d562d83a77144c090ae01fef5e5dc5d322dfdcb968ee04e0fa262fe1b2619"/>
    <x v="9"/>
    <n v="49663.545030000001"/>
    <n v="44302.861079999995"/>
    <n v="211240.77235000001"/>
    <n v="139291.63806999999"/>
    <n v="10758.031930000001"/>
    <n v="10655.35867"/>
    <n v="64309.511389999992"/>
    <n v="47168.142500000009"/>
    <n v="0"/>
    <n v="0"/>
    <n v="134.065"/>
    <n v="128.38900000000001"/>
    <n v="3060.8278300000002"/>
    <n v="3316.2402599999996"/>
    <n v="10758.031929999999"/>
    <n v="10655.35867"/>
    <n v="75836.800220000005"/>
    <n v="41745.324909999996"/>
    <n v="0"/>
    <n v="0"/>
    <n v="0"/>
    <n v="0"/>
    <n v="0"/>
    <n v="0"/>
    <s v="AP Gpo y Col"/>
    <s v="Accidentes y Enfermedades"/>
    <s v="Accidentes Personales"/>
    <x v="21"/>
    <x v="0"/>
    <n v="29454782.112069998"/>
    <n v="26676629.107240003"/>
    <n v="243469518.54793006"/>
    <n v="216001262.48099998"/>
    <n v="235094567.47436008"/>
    <n v="206446896.99449995"/>
    <n v="998524.39049000014"/>
    <n v="734286.45846999995"/>
    <n v="251184.75431999998"/>
    <n v="198883.24115999998"/>
    <n v="12989393.407099999"/>
    <n v="11222430.517299999"/>
    <n v="4.9736937327719044"/>
    <n v="6.0334574564144763"/>
    <n v="5360.683950000006"/>
    <n v="12.100085229980827"/>
    <n v="0.38233921687870287"/>
    <n v="0.39477064270261847"/>
    <n v="0.16860944630667918"/>
    <n v="0.16607368532921671"/>
    <n v="2.0398259842216389E-2"/>
    <n v="2.1124922435911419E-2"/>
    <n v="2.0510463953374806E-2"/>
    <n v="2.1459688532485081E-2"/>
    <m/>
    <m/>
    <m/>
    <n v="0"/>
    <m/>
    <n v="0"/>
    <m/>
    <n v="0"/>
    <m/>
    <n v="0.96358333097763538"/>
    <n v="21.661828456872044"/>
    <n v="24.051175048850819"/>
    <n v="4.2829159592602783"/>
    <n v="0.96358333097763538"/>
    <n v="81.665373029192722"/>
    <n v="14.185767198499027"/>
    <n v="25.524675380949148"/>
    <s v="Grandes"/>
    <n v="2023"/>
    <n v="1"/>
    <d v="2024-05-06T00:00:00"/>
    <x v="21"/>
    <x v="9"/>
  </r>
  <r>
    <n v="2024"/>
    <n v="3"/>
    <n v="715"/>
    <x v="46"/>
    <s v="AP Gpo y Col"/>
    <n v="251"/>
    <s v="c75d3f1f5bcd6914d0331ce5ec17c0db8f2070a2d4285f8e3ff11c6ca19168ff"/>
    <s v="866d562d83a77144c090ae01fef5e5dc5d322dfdcb968ee04e0fa262fe1b2619"/>
    <x v="32"/>
    <n v="3.2300200000000001"/>
    <n v="12.46175"/>
    <n v="20.853959999999997"/>
    <n v="44.404690000000009"/>
    <n v="-0.32347000000000004"/>
    <n v="-0.16500000000000001"/>
    <n v="-0.88694000000000006"/>
    <n v="-0.35284000000000004"/>
    <n v="0"/>
    <n v="0"/>
    <n v="134.065"/>
    <n v="128.38900000000001"/>
    <n v="0"/>
    <n v="0"/>
    <n v="-0.32347000000000004"/>
    <n v="-0.16500000000000001"/>
    <n v="2.7683299999999997"/>
    <n v="10.08891"/>
    <n v="0"/>
    <n v="0"/>
    <n v="0"/>
    <n v="0"/>
    <n v="0"/>
    <n v="0"/>
    <s v="AP Gpo y Col"/>
    <s v="Accidentes y Enfermedades"/>
    <s v="Accidentes Personales"/>
    <x v="21"/>
    <x v="0"/>
    <n v="48021.339369999994"/>
    <n v="38116.885219999996"/>
    <n v="243469518.54793006"/>
    <n v="216001262.48099998"/>
    <n v="235094567.47436008"/>
    <n v="206446896.99449995"/>
    <n v="998524.39049000014"/>
    <n v="734286.45846999995"/>
    <n v="251184.75431999998"/>
    <n v="198883.24115999998"/>
    <n v="48021.339369999994"/>
    <n v="38116.885219999996"/>
    <n v="3.2347932917441814E-4"/>
    <n v="1.6971237663794038E-3"/>
    <n v="-9.2317300000000007"/>
    <n v="-74.0805264108171"/>
    <n v="6.726218057170363E-3"/>
    <n v="3.2693516083683816E-2"/>
    <n v="6.726218057170363E-3"/>
    <n v="3.2693516083683816E-2"/>
    <n v="1.3266629922563098E-6"/>
    <n v="1.3739237085315777E-6"/>
    <n v="5.7692949832162061E-6"/>
    <n v="6.0362980414919967E-6"/>
    <m/>
    <m/>
    <m/>
    <n v="0"/>
    <m/>
    <n v="0"/>
    <m/>
    <n v="0"/>
    <m/>
    <n v="96.042424242424261"/>
    <n v="-10.014489074371058"/>
    <n v="-1.3240515978895422"/>
    <n v="-1.2877772015888807E-4"/>
    <n v="96.042424242424261"/>
    <n v="-72.560663143986815"/>
    <n v="-11.684661871958909"/>
    <n v="-1.635459132849832"/>
    <s v="Resto"/>
    <n v="2023"/>
    <n v="1"/>
    <d v="2024-05-06T00:00:00"/>
    <x v="21"/>
    <x v="32"/>
  </r>
  <r>
    <n v="2024"/>
    <n v="3"/>
    <n v="82"/>
    <x v="66"/>
    <s v="AP Gpo y Col"/>
    <n v="25"/>
    <s v="b7a56873cd771f2c446d369b649430b65a756ba278ff97ec81bb6f55b2e73569"/>
    <s v="866d562d83a77144c090ae01fef5e5dc5d322dfdcb968ee04e0fa262fe1b2619"/>
    <x v="30"/>
    <n v="0"/>
    <n v="0"/>
    <n v="0"/>
    <n v="-978.79684999999995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21"/>
    <x v="0"/>
    <n v="0"/>
    <n v="0"/>
    <n v="243469518.54793006"/>
    <n v="216001262.48099998"/>
    <n v="235094567.47436008"/>
    <n v="206446896.99449995"/>
    <n v="998524.39049000014"/>
    <n v="734286.45846999995"/>
    <n v="251184.75431999998"/>
    <n v="198883.2411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21"/>
    <x v="30"/>
  </r>
  <r>
    <n v="2024"/>
    <n v="3"/>
    <n v="150.1"/>
    <x v="32"/>
    <s v="AP Gpo y Col"/>
    <n v="150.1"/>
    <m/>
    <m/>
    <x v="21"/>
    <n v="51935.756350000003"/>
    <n v="47504.811439999998"/>
    <n v="474077.44136"/>
    <n v="411853.00672"/>
    <n v="64067.751159999993"/>
    <n v="79185.490980000017"/>
    <n v="246590.85807999998"/>
    <n v="283150.95626999997"/>
    <n v="0"/>
    <n v="0"/>
    <n v="0"/>
    <n v="0"/>
    <n v="0"/>
    <n v="0"/>
    <n v="61837.422439999988"/>
    <n v="55787.077839999991"/>
    <n v="75076.734000000011"/>
    <n v="59132.952319999989"/>
    <n v="0"/>
    <n v="0"/>
    <n v="0"/>
    <n v="0"/>
    <n v="0"/>
    <n v="0"/>
    <s v="AP Gpo y Col"/>
    <s v="Accidentes y Enfermedades"/>
    <s v="Accidentes Personales"/>
    <x v="21"/>
    <x v="0"/>
    <n v="62661327.660049997"/>
    <n v="64759719.88713"/>
    <n v="243469518.54793006"/>
    <n v="216001262.48099998"/>
    <n v="235094567.47436008"/>
    <n v="206446896.99449995"/>
    <n v="998524.39049000014"/>
    <n v="734286.45846999995"/>
    <n v="251184.75431999998"/>
    <n v="198883.24115999998"/>
    <n v="15759953.24963"/>
    <n v="13546645.250940001"/>
    <n v="5.201250649922919"/>
    <n v="6.4695202930724962"/>
    <n v="4430.9449100000056"/>
    <n v="9.3273602729618599"/>
    <n v="0.32954257875872384"/>
    <n v="0.35067583567749844"/>
    <n v="8.2883268340182115E-2"/>
    <n v="7.3355492461666505E-2"/>
    <n v="2.1331523001215363E-2"/>
    <n v="2.2091431932243277E-2"/>
    <n v="2.1992839715082053E-2"/>
    <n v="2.301066866665746E-2"/>
    <m/>
    <m/>
    <m/>
    <n v="0"/>
    <m/>
    <n v="0"/>
    <m/>
    <n v="0"/>
    <m/>
    <n v="-19.091552799512645"/>
    <n v="123.35961900360384"/>
    <n v="166.6894122504068"/>
    <n v="25.50622601815239"/>
    <n v="10.845423051826941"/>
    <n v="26.962600469734198"/>
    <n v="82.365626666711393"/>
    <n v="94.341776710397127"/>
    <s v="Resto"/>
    <n v="2023"/>
    <n v="1"/>
    <d v="2024-05-06T00:00:00"/>
    <x v="21"/>
    <x v="21"/>
  </r>
  <r>
    <n v="2024"/>
    <n v="3"/>
    <n v="48"/>
    <x v="3"/>
    <s v="AP Gpo y Col"/>
    <n v="36"/>
    <s v="76a50887d8f1c2e9301755428990ad81479ee21c25b43215cf524541e0503269"/>
    <s v="866d562d83a77144c090ae01fef5e5dc5d322dfdcb968ee04e0fa262fe1b2619"/>
    <x v="11"/>
    <n v="12810.178109999999"/>
    <n v="17037.81884"/>
    <n v="111983.53030999999"/>
    <n v="104918.94912"/>
    <n v="24486.610189999999"/>
    <n v="24130.38162"/>
    <n v="79639.07733"/>
    <n v="79675.774619999997"/>
    <n v="0"/>
    <n v="0"/>
    <n v="134.065"/>
    <n v="128.38900000000001"/>
    <n v="0"/>
    <n v="0"/>
    <n v="24486.610190000003"/>
    <n v="24130.38162"/>
    <n v="18264.692309999999"/>
    <n v="21883.701290000001"/>
    <n v="0"/>
    <n v="0"/>
    <n v="0"/>
    <n v="0"/>
    <n v="0"/>
    <n v="0"/>
    <s v="AP Gpo y Col"/>
    <s v="Accidentes y Enfermedades"/>
    <s v="Accidentes Personales"/>
    <x v="21"/>
    <x v="0"/>
    <n v="16982442.389800001"/>
    <n v="15398992.57395"/>
    <n v="243469518.54793006"/>
    <n v="216001262.48099998"/>
    <n v="235094567.47436008"/>
    <n v="206446896.99449995"/>
    <n v="998524.39049000014"/>
    <n v="734286.45846999995"/>
    <n v="251184.75431999998"/>
    <n v="198883.24115999998"/>
    <n v="8571560.5242299996"/>
    <n v="8205777.3825200005"/>
    <n v="1.2829108865046084"/>
    <n v="2.3203231713548069"/>
    <n v="-4227.640730000001"/>
    <n v="-24.81327433811358"/>
    <n v="0.14944977724637559"/>
    <n v="0.20763198958204826"/>
    <n v="7.5431894988756451E-2"/>
    <n v="0.11064242519879094"/>
    <n v="5.2615120719837266E-3"/>
    <n v="5.4489468844902611E-3"/>
    <n v="7.8878329896329615E-3"/>
    <n v="8.2528820185918863E-3"/>
    <m/>
    <m/>
    <m/>
    <n v="0"/>
    <m/>
    <n v="0"/>
    <m/>
    <n v="0"/>
    <m/>
    <n v="1.4762657947553715"/>
    <n v="191.14964663047922"/>
    <n v="141.6283495358494"/>
    <n v="9.7484460218493094"/>
    <n v="1.4762657947553937"/>
    <n v="-16.537462890949573"/>
    <n v="134.06527618641283"/>
    <n v="110.26645493021168"/>
    <s v="Medianas"/>
    <n v="2023"/>
    <n v="1"/>
    <d v="2024-05-06T00:00:00"/>
    <x v="21"/>
    <x v="11"/>
  </r>
  <r>
    <n v="2024"/>
    <n v="3"/>
    <n v="5.0999999999999996"/>
    <x v="6"/>
    <s v="AP Gpo y Col"/>
    <n v="5.0999999999999996"/>
    <m/>
    <m/>
    <x v="3"/>
    <n v="674206.91998999997"/>
    <n v="457086.39371000003"/>
    <n v="1207701.0463399999"/>
    <n v="1008632.88832"/>
    <n v="95572.280039999998"/>
    <n v="56241.089290000004"/>
    <n v="337952.94818000001"/>
    <n v="183770.62276"/>
    <n v="0"/>
    <n v="0"/>
    <n v="0"/>
    <n v="0"/>
    <n v="9003.3504099999991"/>
    <n v="468.98966999999993"/>
    <n v="63319.055739999996"/>
    <n v="38160.680800000002"/>
    <n v="286494.68293000001"/>
    <n v="197510.45847000001"/>
    <n v="0"/>
    <n v="0"/>
    <n v="0"/>
    <n v="0"/>
    <n v="0"/>
    <n v="0"/>
    <s v="AP Gpo y Col"/>
    <s v="Accidentes y Enfermedades"/>
    <s v="Accidentes Personales"/>
    <x v="21"/>
    <x v="0"/>
    <n v="41744232.422109999"/>
    <n v="37374983.451839998"/>
    <n v="243469518.54793006"/>
    <n v="216001262.48099998"/>
    <n v="235094567.47436008"/>
    <n v="206446896.99449995"/>
    <n v="998524.39049000014"/>
    <n v="734286.45846999995"/>
    <n v="251184.75431999998"/>
    <n v="198883.24115999998"/>
    <n v="14156802.334039999"/>
    <n v="12127505.975709997"/>
    <n v="67.520325633623258"/>
    <n v="62.249056677745443"/>
    <n v="217120.52627999993"/>
    <n v="47.50098214862917"/>
    <n v="4.7624237739681581"/>
    <n v="3.7690057182861141"/>
    <n v="1.6150899917683086"/>
    <n v="1.2229741701397256"/>
    <n v="0.27691635651601032"/>
    <n v="0.28678115672048887"/>
    <n v="0.21161283432322833"/>
    <n v="0.22140627946671318"/>
    <m/>
    <m/>
    <m/>
    <n v="0"/>
    <m/>
    <n v="0"/>
    <m/>
    <n v="0"/>
    <m/>
    <n v="69.933195189719257"/>
    <n v="14.175511583508749"/>
    <n v="12.304258027352779"/>
    <n v="38.048599047633473"/>
    <n v="65.927479312685605"/>
    <n v="45.052917779296166"/>
    <n v="22.10130222747307"/>
    <n v="19.320840575030235"/>
    <m/>
    <n v="2023"/>
    <n v="1"/>
    <d v="2024-05-06T00:00:00"/>
    <x v="21"/>
    <x v="3"/>
  </r>
  <r>
    <n v="2024"/>
    <n v="3"/>
    <n v="61"/>
    <x v="2"/>
    <s v="AP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205.7596899999999"/>
    <n v="-2463.3961200000003"/>
    <n v="2551.5462400000001"/>
    <n v="5497.5351500000006"/>
    <n v="0"/>
    <n v="0"/>
    <n v="0"/>
    <n v="0"/>
    <n v="0"/>
    <n v="0"/>
    <s v="AP Gpo y Col"/>
    <s v="Accidentes y Enfermedades"/>
    <s v="Accidentes Personales"/>
    <x v="21"/>
    <x v="0"/>
    <n v="0"/>
    <n v="0"/>
    <n v="243469518.54793006"/>
    <n v="216001262.48099998"/>
    <n v="235094567.47436008"/>
    <n v="206446896.99449995"/>
    <n v="998524.39049000014"/>
    <n v="734286.45846999995"/>
    <n v="251184.75431999998"/>
    <n v="198883.2411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30.1357773511472"/>
    <n v="-53.587450186653193"/>
    <n v="125.63988219159216"/>
    <n v="-44.809101766270651"/>
    <m/>
    <n v="2023"/>
    <n v="1"/>
    <d v="2024-05-06T00:00:00"/>
    <x v="21"/>
    <x v="2"/>
  </r>
  <r>
    <n v="2024"/>
    <n v="3"/>
    <n v="3"/>
    <x v="40"/>
    <s v="AP Gpo y Col"/>
    <n v="3"/>
    <s v="4e07408562bedb8b60ce05c1decfe3ad16b72230967de01f640b7e4729b49fce"/>
    <s v="866d562d83a77144c090ae01fef5e5dc5d322dfdcb968ee04e0fa262fe1b2619"/>
    <x v="30"/>
    <n v="0"/>
    <n v="13.301549999999999"/>
    <n v="28.21687"/>
    <n v="469.01494000000002"/>
    <n v="1.3220000000000001"/>
    <n v="241.86138"/>
    <n v="153.18759000000003"/>
    <n v="598.11192999999992"/>
    <n v="0"/>
    <n v="0"/>
    <n v="134.065"/>
    <n v="128.38900000000001"/>
    <n v="0"/>
    <n v="0"/>
    <n v="1.3220000000000001"/>
    <n v="241.86138"/>
    <n v="5.06724"/>
    <n v="57.197489999999995"/>
    <n v="0"/>
    <n v="0"/>
    <n v="0"/>
    <n v="0"/>
    <n v="0"/>
    <n v="0"/>
    <s v="AP Gpo y Col"/>
    <s v="Accidentes y Enfermedades"/>
    <s v="Accidentes Personales"/>
    <x v="21"/>
    <x v="0"/>
    <n v="5461228.9250799995"/>
    <n v="5252582.0563999992"/>
    <n v="243469518.54793006"/>
    <n v="216001262.48099998"/>
    <n v="235094567.47436008"/>
    <n v="206446896.99449995"/>
    <n v="998524.39049000014"/>
    <n v="734286.45846999995"/>
    <n v="251184.75431999998"/>
    <n v="198883.24115999998"/>
    <n v="806558.73800999997"/>
    <n v="797857.53898000007"/>
    <m/>
    <n v="1.8114933002735536E-3"/>
    <m/>
    <m/>
    <m/>
    <n v="1.6671585276996962E-3"/>
    <m/>
    <n v="2.5323830940999288E-4"/>
    <m/>
    <m/>
    <n v="6.1580890070816311E-6"/>
    <n v="6.4430854586079687E-6"/>
    <m/>
    <m/>
    <m/>
    <n v="0"/>
    <m/>
    <n v="0"/>
    <m/>
    <n v="0"/>
    <m/>
    <n v="-99.453405913751098"/>
    <m/>
    <n v="1818.2947100149984"/>
    <n v="5.2630582758849353E-4"/>
    <n v="-99.453405913751098"/>
    <n v="-91.140800059583043"/>
    <n v="26.089153069521082"/>
    <n v="422.8531356882969"/>
    <s v="Resto"/>
    <n v="2023"/>
    <n v="1"/>
    <d v="2024-05-06T00:00:00"/>
    <x v="21"/>
    <x v="30"/>
  </r>
  <r>
    <n v="2024"/>
    <n v="3"/>
    <n v="201.1"/>
    <x v="1"/>
    <s v="AP Gpo y Col"/>
    <n v="201.1"/>
    <m/>
    <m/>
    <x v="1"/>
    <n v="998524.39049000014"/>
    <n v="734286.45846999984"/>
    <n v="2743541.5040500001"/>
    <n v="2353077.2443500003"/>
    <n v="251184.75432000001"/>
    <n v="198883.24115999995"/>
    <n v="980269.89313999983"/>
    <n v="688600.04246000014"/>
    <n v="0"/>
    <n v="0"/>
    <n v="0"/>
    <n v="0"/>
    <n v="8395.3924599999991"/>
    <n v="1465.9143699999995"/>
    <n v="207347.58827999997"/>
    <n v="174555.38649999996"/>
    <n v="601784.11318999983"/>
    <n v="466193.17580999993"/>
    <n v="0"/>
    <n v="0"/>
    <n v="0"/>
    <n v="0"/>
    <n v="0"/>
    <n v="0"/>
    <s v="AP Gpo y Col"/>
    <s v="Accidentes y Enfermedades"/>
    <s v="Accidentes Personales"/>
    <x v="21"/>
    <x v="0"/>
    <n v="199412230.34730002"/>
    <n v="177103318.31731001"/>
    <n v="243469518.54793006"/>
    <n v="216001262.48099998"/>
    <n v="235094567.47436008"/>
    <n v="206446896.99449995"/>
    <n v="998524.39049000014"/>
    <n v="734286.45846999995"/>
    <n v="251184.75431999998"/>
    <n v="198883.24115999998"/>
    <n v="46649428.714259997"/>
    <n v="41085870.897360004"/>
    <n v="100"/>
    <n v="99.999999999999986"/>
    <n v="264237.9320200003"/>
    <n v="35.985674115600766"/>
    <n v="2.1404857851662542"/>
    <n v="1.7871994494272285"/>
    <n v="0.50073377583258138"/>
    <n v="0.41460909114893246"/>
    <n v="0.41012295766848861"/>
    <n v="0.42473307708350233"/>
    <n v="0.33994544755708989"/>
    <n v="0.35567812796409448"/>
    <m/>
    <m/>
    <m/>
    <n v="0"/>
    <m/>
    <n v="0"/>
    <m/>
    <n v="0"/>
    <m/>
    <n v="26.29759694931959"/>
    <n v="25.155595267606589"/>
    <n v="27.085238855473943"/>
    <n v="100.00000000000003"/>
    <n v="18.78612997141742"/>
    <n v="29.084710891448328"/>
    <n v="34.455477260918421"/>
    <n v="37.442715929231269"/>
    <m/>
    <n v="2023"/>
    <n v="1"/>
    <d v="2024-05-06T00:00:00"/>
    <x v="21"/>
    <x v="1"/>
  </r>
  <r>
    <n v="2024"/>
    <n v="3"/>
    <n v="79"/>
    <x v="59"/>
    <s v="AP Gpo y Col"/>
    <n v="51"/>
    <s v="031b4af5197ec30a926f48cf40e11a7dbc470048a21e4003b7a3c07c5dab1baa"/>
    <s v="866d562d83a77144c090ae01fef5e5dc5d322dfdcb968ee04e0fa262fe1b2619"/>
    <x v="15"/>
    <n v="44213.26238"/>
    <n v="15830.293519999999"/>
    <n v="49849.502269999997"/>
    <n v="21765.325209999995"/>
    <n v="-1968.0069999999998"/>
    <n v="-12208.689259999999"/>
    <n v="74.302380000000085"/>
    <n v="-5995.0622299999995"/>
    <n v="0"/>
    <n v="0"/>
    <n v="134.065"/>
    <n v="128.38900000000001"/>
    <n v="0"/>
    <n v="0"/>
    <n v="-1968.0070000000001"/>
    <n v="-12208.689259999999"/>
    <n v="36103.667200000004"/>
    <n v="-1978.4424899999999"/>
    <n v="0"/>
    <n v="0"/>
    <n v="0"/>
    <n v="0"/>
    <n v="0"/>
    <n v="0"/>
    <s v="AP Gpo y Col"/>
    <s v="Accidentes y Enfermedades"/>
    <s v="Accidentes Personales"/>
    <x v="21"/>
    <x v="0"/>
    <n v="22979281.170580003"/>
    <n v="17603852.661830001"/>
    <n v="243469518.54793006"/>
    <n v="216001262.48099998"/>
    <n v="235094567.47436008"/>
    <n v="206446896.99449995"/>
    <n v="998524.39049000014"/>
    <n v="734286.45846999995"/>
    <n v="251184.75431999998"/>
    <n v="198883.24115999998"/>
    <n v="187520.88711000001"/>
    <n v="156844.20155"/>
    <n v="4.4278600303697617"/>
    <n v="2.155874364479617"/>
    <n v="28382.968860000001"/>
    <n v="179.29527853757699"/>
    <n v="23.577780087006754"/>
    <n v="10.093005264815924"/>
    <n v="0.1924048974891587"/>
    <n v="8.9925164815338604E-2"/>
    <n v="1.8159670517973302E-2"/>
    <n v="1.880658615593999E-2"/>
    <n v="7.3287967570988032E-3"/>
    <n v="7.6679735808389219E-3"/>
    <m/>
    <m/>
    <m/>
    <n v="0"/>
    <m/>
    <n v="0"/>
    <m/>
    <n v="0"/>
    <m/>
    <n v="-83.880276104267068"/>
    <n v="-4.4511689345281917"/>
    <n v="-77.122317691554727"/>
    <n v="-0.78348982816561896"/>
    <n v="-83.880276104267068"/>
    <n v="-1924.8530034350406"/>
    <n v="-5.4509892003436144"/>
    <n v="617.08588052008531"/>
    <s v="Medianas"/>
    <n v="2023"/>
    <n v="1"/>
    <d v="2024-05-06T00:00:00"/>
    <x v="21"/>
    <x v="15"/>
  </r>
  <r>
    <n v="2024"/>
    <n v="3"/>
    <n v="119"/>
    <x v="62"/>
    <s v="AP Gpo y Col"/>
    <n v="217"/>
    <s v="16badfc6202cb3f8889e0f2779b19218af4cbb736e56acadce8148aba9a7a9f8"/>
    <s v="866d562d83a77144c090ae01fef5e5dc5d322dfdcb968ee04e0fa262fe1b2619"/>
    <x v="14"/>
    <n v="19250.127899999999"/>
    <n v="18227.040530000002"/>
    <n v="64973.846029999993"/>
    <n v="55703.068849999996"/>
    <n v="6801.6240100000005"/>
    <n v="13981.631189999998"/>
    <n v="41449.364089999995"/>
    <n v="38633.478309999991"/>
    <n v="0"/>
    <n v="0"/>
    <n v="134.065"/>
    <n v="128.38900000000001"/>
    <n v="0"/>
    <n v="0"/>
    <n v="2747.3733700000003"/>
    <n v="12966.95998"/>
    <n v="16549.543750000001"/>
    <n v="10392.18678"/>
    <n v="0"/>
    <n v="0"/>
    <n v="0"/>
    <n v="0"/>
    <n v="0"/>
    <n v="0"/>
    <s v="AP Gpo y Col"/>
    <s v="Accidentes y Enfermedades"/>
    <s v="Accidentes Personales"/>
    <x v="21"/>
    <x v="0"/>
    <n v="531338.51546000002"/>
    <n v="309110.80956000002"/>
    <n v="243469518.54793006"/>
    <n v="216001262.48099998"/>
    <n v="235094567.47436008"/>
    <n v="206446896.99449995"/>
    <n v="998524.39049000014"/>
    <n v="734286.45846999995"/>
    <n v="251184.75431999998"/>
    <n v="198883.24115999998"/>
    <n v="152483.86077999999"/>
    <n v="134848.61353"/>
    <n v="1.9278575549419974"/>
    <n v="2.4822792684995001"/>
    <n v="1023.0873699999975"/>
    <n v="5.6130196688600753"/>
    <n v="12.624370737683261"/>
    <n v="13.51666884283167"/>
    <n v="3.6229498408061818"/>
    <n v="5.8966040546899858"/>
    <n v="7.9065864239635276E-3"/>
    <n v="8.1882487148919169E-3"/>
    <n v="8.4383953689174847E-3"/>
    <n v="8.828924433039842E-3"/>
    <m/>
    <m/>
    <m/>
    <n v="0"/>
    <m/>
    <n v="0"/>
    <m/>
    <n v="0"/>
    <m/>
    <n v="-51.353143867328676"/>
    <n v="35.332876983118645"/>
    <n v="76.708180721865091"/>
    <n v="2.7078172114438868"/>
    <n v="-78.812509838562789"/>
    <n v="59.249868197615285"/>
    <n v="16.60090097649973"/>
    <n v="124.77604814566274"/>
    <s v="Medianas"/>
    <n v="2023"/>
    <n v="1"/>
    <d v="2024-05-06T00:00:00"/>
    <x v="21"/>
    <x v="14"/>
  </r>
  <r>
    <n v="2024"/>
    <n v="3"/>
    <n v="34"/>
    <x v="54"/>
    <s v="AP Gpo y Col"/>
    <n v="23"/>
    <s v="535fa30d7e25dd8a49f1536779734ec8286108d115da5045d77f3b4185d8f790"/>
    <s v="866d562d83a77144c090ae01fef5e5dc5d322dfdcb968ee04e0fa262fe1b2619"/>
    <x v="25"/>
    <n v="2481.9334399999998"/>
    <n v="1115.8713600000001"/>
    <n v="39234.320090000001"/>
    <n v="2878.83986"/>
    <n v="34.525140000000022"/>
    <n v="221.99109000000001"/>
    <n v="656.21596"/>
    <n v="505.30201"/>
    <n v="0"/>
    <n v="0"/>
    <n v="134.065"/>
    <n v="128.38900000000001"/>
    <n v="0"/>
    <n v="0"/>
    <n v="34.52514"/>
    <n v="221.99108999999999"/>
    <n v="2823.3002200000001"/>
    <n v="386.97478000000001"/>
    <n v="0"/>
    <n v="0"/>
    <n v="0"/>
    <n v="0"/>
    <n v="0"/>
    <n v="0"/>
    <s v="AP Gpo y Col"/>
    <s v="Accidentes y Enfermedades"/>
    <s v="Accidentes Personales"/>
    <x v="21"/>
    <x v="0"/>
    <n v="25559096.22566"/>
    <n v="26097031.675279997"/>
    <n v="243469518.54793006"/>
    <n v="216001262.48099998"/>
    <n v="235094567.47436008"/>
    <n v="206446896.99449995"/>
    <n v="998524.39049000014"/>
    <n v="734286.45846999995"/>
    <n v="251184.75431999998"/>
    <n v="198883.24115999998"/>
    <n v="9855357.4113100003"/>
    <n v="8450511.4455500003"/>
    <n v="0.24856012167935676"/>
    <n v="0.15196676271616008"/>
    <n v="1366.0620799999997"/>
    <n v="122.42110775206201"/>
    <n v="2.5183596458427118E-2"/>
    <n v="1.3204778991070566E-2"/>
    <n v="9.7105680814655246E-3"/>
    <n v="4.2758554838134783E-3"/>
    <n v="1.0194021226157721E-3"/>
    <n v="1.0557170532112295E-3"/>
    <n v="5.1660409165347121E-4"/>
    <n v="5.4051253675647568E-4"/>
    <m/>
    <m/>
    <m/>
    <n v="0"/>
    <m/>
    <n v="0"/>
    <m/>
    <n v="0"/>
    <m/>
    <n v="-84.447510933884772"/>
    <n v="1.3910582549707708"/>
    <n v="19.893967885330436"/>
    <n v="1.3744918593274291E-2"/>
    <n v="-84.447510933884786"/>
    <n v="629.5824859697575"/>
    <n v="1.2228646374702581"/>
    <n v="57.365777170284836"/>
    <s v="Resto"/>
    <n v="2023"/>
    <n v="1"/>
    <d v="2024-05-06T00:00:00"/>
    <x v="21"/>
    <x v="25"/>
  </r>
  <r>
    <n v="2024"/>
    <n v="3"/>
    <n v="80"/>
    <x v="30"/>
    <s v="AP Gpo y Col"/>
    <n v="52"/>
    <s v="41cfc0d1f2d127b04555b7246d84019b4d27710a3f3aff6e7764375b1e06e05d"/>
    <s v="866d562d83a77144c090ae01fef5e5dc5d322dfdcb968ee04e0fa262fe1b2619"/>
    <x v="3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21"/>
    <x v="0"/>
    <n v="280605.04624"/>
    <n v="328979.06079000002"/>
    <n v="243469518.54793006"/>
    <n v="216001262.48099998"/>
    <n v="235094567.47436008"/>
    <n v="206446896.99449995"/>
    <n v="998524.39049000014"/>
    <n v="734286.45846999995"/>
    <n v="251184.75431999998"/>
    <n v="198883.2411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21"/>
    <x v="30"/>
  </r>
  <r>
    <n v="2024"/>
    <n v="3"/>
    <n v="91"/>
    <x v="60"/>
    <s v="AP Gpo y Col"/>
    <n v="218"/>
    <s v="5966abd0cbfc86f98a186531b2b4ee5f6e910120ce13222f98207203dfc9a9a2"/>
    <s v="866d562d83a77144c090ae01fef5e5dc5d322dfdcb968ee04e0fa262fe1b2619"/>
    <x v="23"/>
    <n v="6791.1421300000002"/>
    <n v="4581.3267999999998"/>
    <n v="68872.365390000006"/>
    <n v="33710.074640000006"/>
    <n v="11043.87285"/>
    <n v="6354.2375499999998"/>
    <n v="46532.651839999999"/>
    <n v="21545.050020000002"/>
    <n v="0"/>
    <n v="0"/>
    <n v="134.065"/>
    <n v="128.38900000000001"/>
    <n v="0"/>
    <n v="0"/>
    <n v="11043.87285"/>
    <n v="6354.2375499999998"/>
    <n v="10232.26685"/>
    <n v="5549.0587699999996"/>
    <n v="0"/>
    <n v="0"/>
    <n v="0"/>
    <n v="0"/>
    <n v="0"/>
    <n v="0"/>
    <s v="AP Gpo y Col"/>
    <s v="Accidentes y Enfermedades"/>
    <s v="Accidentes Personales"/>
    <x v="21"/>
    <x v="0"/>
    <n v="2402565.80688"/>
    <n v="1797983.4388299999"/>
    <n v="243469518.54793006"/>
    <n v="216001262.48099998"/>
    <n v="235094567.47436008"/>
    <n v="206446896.99449995"/>
    <n v="998524.39049000014"/>
    <n v="734286.45846999995"/>
    <n v="251184.75431999998"/>
    <n v="198883.24115999998"/>
    <n v="6796.8429599999999"/>
    <n v="4585.6337999999996"/>
    <n v="0.6801178012955118"/>
    <n v="0.62391546884112592"/>
    <n v="2209.8153300000004"/>
    <n v="48.235269529342474"/>
    <n v="99.916125324160802"/>
    <n v="99.906076233126157"/>
    <n v="0.28266206530338733"/>
    <n v="0.25480361504226101"/>
    <n v="2.7893192423030476E-3"/>
    <n v="2.8886852652350876E-3"/>
    <n v="2.1209722329298816E-3"/>
    <n v="2.2191308596525203E-3"/>
    <m/>
    <m/>
    <m/>
    <n v="0"/>
    <m/>
    <n v="0"/>
    <m/>
    <n v="0"/>
    <m/>
    <n v="73.803273218830157"/>
    <n v="162.62173046288459"/>
    <n v="138.69863092936308"/>
    <n v="4.3967130409238608"/>
    <n v="73.803273218830157"/>
    <n v="84.396440443538509"/>
    <n v="107.93182988576963"/>
    <n v="114.5101865626844"/>
    <s v="Resto"/>
    <n v="2023"/>
    <n v="1"/>
    <d v="2024-05-06T00:00:00"/>
    <x v="21"/>
    <x v="23"/>
  </r>
  <r>
    <n v="2024"/>
    <n v="3"/>
    <n v="39"/>
    <x v="17"/>
    <s v="AP Gpo y Col"/>
    <n v="27"/>
    <s v="670671cd97404156226e507973f2ab8330d3022ca96e0c93bdbdb320c41adcaf"/>
    <s v="866d562d83a77144c090ae01fef5e5dc5d322dfdcb968ee04e0fa262fe1b2619"/>
    <x v="5"/>
    <n v="120898.64992"/>
    <n v="89121.372380000001"/>
    <n v="416952.59970999998"/>
    <n v="481650.54214999999"/>
    <n v="29542.408859999996"/>
    <n v="18660.723470000004"/>
    <n v="36337.682510000006"/>
    <n v="62658.798360000001"/>
    <n v="0"/>
    <n v="0"/>
    <n v="134.065"/>
    <n v="128.38900000000001"/>
    <n v="5942.5225799999998"/>
    <n v="-2847.2505899999996"/>
    <n v="18315.233359999998"/>
    <n v="8295.4326299999993"/>
    <n v="51030.714930000002"/>
    <n v="38196.803999999996"/>
    <n v="0"/>
    <n v="0"/>
    <n v="0"/>
    <n v="0"/>
    <n v="0"/>
    <n v="0"/>
    <s v="AP Gpo y Col"/>
    <s v="Accidentes y Enfermedades"/>
    <s v="Accidentes Personales"/>
    <x v="21"/>
    <x v="0"/>
    <n v="7956382.9574300004"/>
    <n v="6735524.3046000004"/>
    <n v="243469518.54793006"/>
    <n v="216001262.48099998"/>
    <n v="235094567.47436008"/>
    <n v="206446896.99449995"/>
    <n v="998524.39049000014"/>
    <n v="734286.45846999995"/>
    <n v="251184.75431999998"/>
    <n v="198883.24115999998"/>
    <n v="387936.33411"/>
    <n v="333271.12880000001"/>
    <n v="12.107731275414524"/>
    <n v="12.137139579789915"/>
    <n v="31777.277539999995"/>
    <n v="35.65618065721263"/>
    <n v="31.164559565518545"/>
    <n v="26.741402023300616"/>
    <n v="1.5195177327041531"/>
    <n v="1.3231541948283803"/>
    <n v="4.9656585613282657E-2"/>
    <n v="5.1425539611069687E-2"/>
    <n v="4.1259653465145534E-2"/>
    <n v="4.3169150845785938E-2"/>
    <m/>
    <m/>
    <m/>
    <n v="0"/>
    <m/>
    <n v="0"/>
    <m/>
    <n v="0"/>
    <m/>
    <n v="58.313309274926993"/>
    <n v="24.435681357524292"/>
    <n v="20.938550396680959"/>
    <n v="11.761226886550634"/>
    <n v="120.78695803958328"/>
    <n v="33.599436565425748"/>
    <n v="35.890607029753404"/>
    <n v="21.717609227201311"/>
    <s v="Grandes"/>
    <n v="2023"/>
    <n v="1"/>
    <d v="2024-05-06T00:00:00"/>
    <x v="21"/>
    <x v="5"/>
  </r>
  <r>
    <n v="2024"/>
    <n v="3"/>
    <n v="98"/>
    <x v="53"/>
    <s v="AP Gpo y Col"/>
    <n v="205"/>
    <s v="f8809aff4d69bece79dabe35be0c708b890d7eafb841f121330667b77d2e2590"/>
    <s v="866d562d83a77144c090ae01fef5e5dc5d322dfdcb968ee04e0fa262fe1b2619"/>
    <x v="0"/>
    <n v="306939.14421"/>
    <n v="233803.05299"/>
    <n v="309911.13795"/>
    <n v="237619.57954000001"/>
    <n v="36265.728600000002"/>
    <n v="15782.68787"/>
    <n v="186136.32629"/>
    <n v="37758.952799999999"/>
    <n v="0"/>
    <n v="0"/>
    <n v="134.065"/>
    <n v="128.38900000000001"/>
    <n v="0"/>
    <n v="0"/>
    <n v="15310.19161"/>
    <n v="8071.67695"/>
    <n v="20939.731609999999"/>
    <n v="44188.830750000001"/>
    <n v="0"/>
    <n v="0"/>
    <n v="0"/>
    <n v="0"/>
    <n v="0"/>
    <n v="0"/>
    <s v="AP Gpo y Col"/>
    <s v="Accidentes y Enfermedades"/>
    <s v="Accidentes Personales"/>
    <x v="21"/>
    <x v="0"/>
    <n v="1111095.3272299999"/>
    <n v="1962137.4953599998"/>
    <n v="243469518.54793006"/>
    <n v="216001262.48099998"/>
    <n v="235094567.47436008"/>
    <n v="206446896.99449995"/>
    <n v="998524.39049000014"/>
    <n v="734286.45846999995"/>
    <n v="251184.75431999998"/>
    <n v="198883.24115999998"/>
    <n v="342680.88101999997"/>
    <n v="259457.50964999999"/>
    <n v="30.739273585433153"/>
    <n v="31.84085043283585"/>
    <n v="73136.091220000002"/>
    <n v="31.281067669859763"/>
    <n v="89.56996471363864"/>
    <n v="90.112270523752784"/>
    <n v="27.624915404442408"/>
    <n v="11.915732385874589"/>
    <n v="0.12606881799438688"/>
    <n v="0.13055986257252647"/>
    <n v="0.10824152150988742"/>
    <n v="0.11325094074735784"/>
    <m/>
    <m/>
    <m/>
    <n v="0"/>
    <m/>
    <n v="0"/>
    <m/>
    <n v="0"/>
    <m/>
    <n v="129.78170067555169"/>
    <n v="11.815283024047238"/>
    <n v="6.7504199231628688"/>
    <n v="14.437870123995989"/>
    <n v="89.677952981009739"/>
    <n v="-52.613067024861259"/>
    <n v="73.115510242206014"/>
    <n v="18.266328420559081"/>
    <s v="Grandes"/>
    <n v="2023"/>
    <n v="1"/>
    <d v="2024-05-06T00:00:00"/>
    <x v="21"/>
    <x v="0"/>
  </r>
  <r>
    <n v="2024"/>
    <n v="3"/>
    <n v="22"/>
    <x v="15"/>
    <s v="AP Gpo y Col"/>
    <n v="16"/>
    <s v="b17ef6d19c7a5b1ee83b907c595526dcb1eb06db8227d650d5dda0a9f4ce8cd9"/>
    <s v="866d562d83a77144c090ae01fef5e5dc5d322dfdcb968ee04e0fa262fe1b2619"/>
    <x v="12"/>
    <n v="17162.950579999997"/>
    <n v="12291.32949"/>
    <n v="55008.231489999998"/>
    <n v="44168.223320000005"/>
    <n v="6537.7752899999996"/>
    <n v="7538.8375599999999"/>
    <n v="27744.853810000004"/>
    <n v="23718.486519999999"/>
    <n v="0"/>
    <n v="0"/>
    <n v="134.065"/>
    <n v="128.38900000000001"/>
    <n v="-728.55509999999992"/>
    <n v="414.33868000000001"/>
    <n v="6537.7752899999996"/>
    <n v="7538.8375599999999"/>
    <n v="13343.349779999999"/>
    <n v="3517.9456"/>
    <n v="0"/>
    <n v="0"/>
    <n v="0"/>
    <n v="0"/>
    <n v="0"/>
    <n v="0"/>
    <s v="AP Gpo y Col"/>
    <s v="Accidentes y Enfermedades"/>
    <s v="Accidentes Personales"/>
    <x v="21"/>
    <x v="0"/>
    <n v="7962644.3306700001"/>
    <n v="6926531.7595299995"/>
    <n v="243469518.54793006"/>
    <n v="216001262.48099998"/>
    <n v="235094567.47436008"/>
    <n v="206446896.99449995"/>
    <n v="998524.39049000014"/>
    <n v="734286.45846999995"/>
    <n v="251184.75431999998"/>
    <n v="198883.24115999998"/>
    <n v="1694398.53749"/>
    <n v="1392328.2824000001"/>
    <n v="1.7188313819332668"/>
    <n v="1.6739147710296738"/>
    <n v="4871.6210899999969"/>
    <n v="39.634614741745054"/>
    <n v="1.012922886809402"/>
    <n v="0.88278961544996037"/>
    <n v="0.21554335302774794"/>
    <n v="0.17745287131743448"/>
    <n v="7.0493221009188681E-3"/>
    <n v="7.300445418362049E-3"/>
    <n v="5.690397060101062E-3"/>
    <n v="5.9537487213128029E-3"/>
    <m/>
    <m/>
    <m/>
    <n v="0"/>
    <m/>
    <n v="0"/>
    <m/>
    <n v="0"/>
    <m/>
    <n v="-13.278735110456473"/>
    <n v="38.092373799750234"/>
    <n v="61.334598231488791"/>
    <n v="2.6027755178449716"/>
    <n v="-13.278735110456473"/>
    <n v="279.29380658984604"/>
    <n v="48.996506857665544"/>
    <n v="214.29659287511438"/>
    <s v="Medianas"/>
    <n v="2023"/>
    <n v="1"/>
    <d v="2024-05-06T00:00:00"/>
    <x v="21"/>
    <x v="12"/>
  </r>
  <r>
    <n v="2024"/>
    <n v="3"/>
    <n v="41"/>
    <x v="7"/>
    <s v="AP Gpo y Col"/>
    <n v="29"/>
    <s v="35135aaa6cc23891b40cb3f378c53a17a1127210ce60e125ccf03efcfdaec458"/>
    <s v="866d562d83a77144c090ae01fef5e5dc5d322dfdcb968ee04e0fa262fe1b2619"/>
    <x v="22"/>
    <n v="9831.9392699999989"/>
    <n v="11696.8981"/>
    <n v="85666.575560000012"/>
    <n v="86748.954859999998"/>
    <n v="17677.987379999999"/>
    <n v="15793.817080000001"/>
    <n v="52854.181089999991"/>
    <n v="55714.464030000003"/>
    <n v="0"/>
    <n v="0"/>
    <n v="134.065"/>
    <n v="128.38900000000001"/>
    <n v="0"/>
    <n v="0"/>
    <n v="17677.987379999999"/>
    <n v="15793.817080000001"/>
    <n v="17466.294469999997"/>
    <n v="16196.11764"/>
    <n v="0"/>
    <n v="0"/>
    <n v="0"/>
    <n v="0"/>
    <n v="0"/>
    <n v="0"/>
    <s v="AP Gpo y Col"/>
    <s v="Accidentes y Enfermedades"/>
    <s v="Accidentes Personales"/>
    <x v="21"/>
    <x v="0"/>
    <n v="6566357.3494999995"/>
    <n v="6434437.0004799999"/>
    <n v="243469518.54793006"/>
    <n v="216001262.48099998"/>
    <n v="235094567.47436008"/>
    <n v="206446896.99449995"/>
    <n v="998524.39049000014"/>
    <n v="734286.45846999995"/>
    <n v="251184.75431999998"/>
    <n v="198883.24115999998"/>
    <n v="1459585.18502"/>
    <n v="1315031.9175199999"/>
    <n v="0.98464688130204081"/>
    <n v="1.5929611618294457"/>
    <n v="-1864.9588300000014"/>
    <n v="-15.944046139890721"/>
    <n v="0.6736118844523129"/>
    <n v="0.88947636511051487"/>
    <n v="0.14973201649996493"/>
    <n v="0.18178588272956014"/>
    <n v="4.0382629121864626E-3"/>
    <n v="4.1821209973608988E-3"/>
    <n v="5.4151989509917285E-3"/>
    <n v="5.6658144395900622E-3"/>
    <m/>
    <m/>
    <m/>
    <n v="0"/>
    <m/>
    <n v="0"/>
    <m/>
    <n v="0"/>
    <m/>
    <n v="11.929796897457789"/>
    <n v="179.80163317261827"/>
    <n v="135.0256875367667"/>
    <n v="7.0378424948032094"/>
    <n v="11.929796897457789"/>
    <n v="7.8424771802287019"/>
    <n v="101.21200813580467"/>
    <n v="97.516067930956325"/>
    <s v="Resto"/>
    <n v="2023"/>
    <n v="1"/>
    <d v="2024-05-06T00:00:00"/>
    <x v="21"/>
    <x v="22"/>
  </r>
  <r>
    <n v="2024"/>
    <n v="3"/>
    <n v="50"/>
    <x v="56"/>
    <s v="AP Gpo y Col"/>
    <n v="38"/>
    <s v="aea92132c4cbeb263e6ac2bf6c183b5d81737f179f21efdc5863739672f0f470"/>
    <s v="866d562d83a77144c090ae01fef5e5dc5d322dfdcb968ee04e0fa262fe1b2619"/>
    <x v="13"/>
    <n v="41933.762419999999"/>
    <n v="50669.824509999999"/>
    <n v="282587.17115999997"/>
    <n v="299515.88217999996"/>
    <n v="8562.970659999999"/>
    <n v="8978.6169300000001"/>
    <n v="-22870.014920000001"/>
    <n v="2540.600320000005"/>
    <n v="0"/>
    <n v="0"/>
    <n v="134.065"/>
    <n v="128.38900000000001"/>
    <n v="0"/>
    <n v="0"/>
    <n v="8562.9706600000009"/>
    <n v="8978.6169300000001"/>
    <n v="44083.785499999998"/>
    <n v="56343.818229999997"/>
    <n v="0"/>
    <n v="0"/>
    <n v="0"/>
    <n v="0"/>
    <n v="0"/>
    <n v="0"/>
    <s v="AP Gpo y Col"/>
    <s v="Accidentes y Enfermedades"/>
    <s v="Accidentes Personales"/>
    <x v="21"/>
    <x v="0"/>
    <n v="12741554.66168"/>
    <n v="8056026.6593599999"/>
    <n v="243469518.54793006"/>
    <n v="216001262.48099998"/>
    <n v="235094567.47436008"/>
    <n v="206446896.99449995"/>
    <n v="998524.39049000014"/>
    <n v="734286.45846999995"/>
    <n v="251184.75431999998"/>
    <n v="198883.24115999998"/>
    <n v="211045.21218999999"/>
    <n v="210454.67082"/>
    <n v="4.1995731721107061"/>
    <n v="6.9005527645952318"/>
    <n v="-8736.0620899999994"/>
    <n v="-17.241153239589146"/>
    <n v="19.869563485878956"/>
    <n v="24.076360155169684"/>
    <n v="0.3291102501495759"/>
    <n v="0.62896793484575431"/>
    <n v="1.7223413702912797E-2"/>
    <n v="1.783697635827905E-2"/>
    <n v="2.3458114979516401E-2"/>
    <n v="2.4543756892286894E-2"/>
    <m/>
    <m/>
    <m/>
    <n v="0"/>
    <m/>
    <n v="0"/>
    <m/>
    <n v="0"/>
    <m/>
    <n v="-4.6292906050063642"/>
    <n v="20.420229823966267"/>
    <n v="17.719850062294999"/>
    <n v="3.4090327986590681"/>
    <n v="-4.629290605006342"/>
    <n v="-21.759321812294573"/>
    <n v="19.424308876559618"/>
    <n v="15.935407311851964"/>
    <s v="Medianas"/>
    <n v="2023"/>
    <n v="1"/>
    <d v="2024-05-06T00:00:00"/>
    <x v="21"/>
    <x v="13"/>
  </r>
  <r>
    <n v="2024"/>
    <n v="3"/>
    <n v="15.1"/>
    <x v="13"/>
    <s v="AP Gpo y Col"/>
    <n v="15.1"/>
    <m/>
    <m/>
    <x v="7"/>
    <n v="272381.71415000001"/>
    <n v="229695.25332000002"/>
    <n v="1061763.0163499997"/>
    <n v="932591.34931000008"/>
    <n v="91544.72312000001"/>
    <n v="63456.660890000006"/>
    <n v="395726.08688000002"/>
    <n v="221678.46343"/>
    <n v="0"/>
    <n v="0"/>
    <n v="0"/>
    <n v="0"/>
    <n v="-607.95794999999998"/>
    <n v="996.92470000000003"/>
    <n v="82191.11010000002"/>
    <n v="80607.627860000008"/>
    <n v="240212.69626"/>
    <n v="209549.76501999999"/>
    <n v="0"/>
    <n v="0"/>
    <n v="0"/>
    <n v="0"/>
    <n v="0"/>
    <n v="0"/>
    <s v="AP Gpo y Col"/>
    <s v="Accidentes y Enfermedades"/>
    <s v="Accidentes Personales"/>
    <x v="21"/>
    <x v="0"/>
    <n v="95006670.265140012"/>
    <n v="74968614.97834"/>
    <n v="243469518.54793006"/>
    <n v="216001262.48099998"/>
    <n v="235094567.47436008"/>
    <n v="206446896.99449995"/>
    <n v="998524.39049000014"/>
    <n v="734286.45846999995"/>
    <n v="251184.75431999998"/>
    <n v="198883.24115999998"/>
    <n v="16732673.130590001"/>
    <n v="15411719.670709999"/>
    <n v="27.278423716453808"/>
    <n v="31.281423029182072"/>
    <n v="42686.460829999996"/>
    <n v="18.583954266800351"/>
    <n v="1.6278433937255532"/>
    <n v="1.4903934033820785"/>
    <n v="0.28669746386211653"/>
    <n v="0.30638855124422903"/>
    <n v="0.1118750781512628"/>
    <n v="0.11586048843077013"/>
    <n v="0.1063397735187796"/>
    <n v="0.11126117983072395"/>
    <m/>
    <m/>
    <m/>
    <n v="0"/>
    <m/>
    <n v="0"/>
    <m/>
    <n v="0"/>
    <m/>
    <n v="44.263378873164648"/>
    <n v="33.608982675535451"/>
    <n v="27.626457217901379"/>
    <n v="36.445174934214144"/>
    <n v="1.9644322529255076"/>
    <n v="14.632768133657148"/>
    <n v="34.215972502568512"/>
    <n v="38.46705714621374"/>
    <s v="Resto"/>
    <n v="2023"/>
    <n v="1"/>
    <d v="2024-05-06T00:00:00"/>
    <x v="21"/>
    <x v="7"/>
  </r>
  <r>
    <n v="2024"/>
    <n v="3"/>
    <n v="37"/>
    <x v="35"/>
    <s v="AP Gpo y Col"/>
    <n v="25"/>
    <s v="b7a56873cd771f2c446d369b649430b65a756ba278ff97ec81bb6f55b2e73569"/>
    <s v="866d562d83a77144c090ae01fef5e5dc5d322dfdcb968ee04e0fa262fe1b2619"/>
    <x v="29"/>
    <n v="2972.5077799999999"/>
    <n v="2687.0755099999997"/>
    <n v="8599.4946600000003"/>
    <n v="4582.0016399999995"/>
    <n v="2917.3650599999996"/>
    <n v="319.84071999999998"/>
    <n v="10443.883660000003"/>
    <n v="422.99618000000021"/>
    <n v="0"/>
    <n v="0"/>
    <n v="134.065"/>
    <n v="128.38900000000001"/>
    <n v="0"/>
    <n v="0"/>
    <n v="2917.3650600000001"/>
    <n v="319.84071999999998"/>
    <n v="2677.6869100000004"/>
    <n v="2058.2626"/>
    <n v="0"/>
    <n v="0"/>
    <n v="0"/>
    <n v="0"/>
    <n v="0"/>
    <n v="0"/>
    <s v="AP Gpo y Col"/>
    <s v="Accidentes y Enfermedades"/>
    <s v="Accidentes Personales"/>
    <x v="21"/>
    <x v="0"/>
    <n v="3691577.5016000001"/>
    <n v="3031903.05106"/>
    <n v="243469518.54793006"/>
    <n v="216001262.48099998"/>
    <n v="235094567.47436008"/>
    <n v="206446896.99449995"/>
    <n v="998524.39049000014"/>
    <n v="734286.45846999995"/>
    <n v="251184.75431999998"/>
    <n v="198883.24115999998"/>
    <n v="518158.07188"/>
    <n v="45985.855750000002"/>
    <n v="0.29769005227216516"/>
    <n v="0.36594376472622681"/>
    <n v="285.43227000000024"/>
    <n v="10.622413435638812"/>
    <n v="0.57366814130966615"/>
    <n v="5.8432652087810704"/>
    <n v="8.0521342941104676E-2"/>
    <n v="8.8626696327264054E-2"/>
    <n v="1.2208952470634735E-3"/>
    <n v="1.2643881191870536E-3"/>
    <n v="1.244009168805836E-3"/>
    <n v="1.3015819317795739E-3"/>
    <m/>
    <m/>
    <m/>
    <n v="0"/>
    <m/>
    <n v="0"/>
    <m/>
    <n v="0"/>
    <m/>
    <n v="812.13059425328959"/>
    <n v="98.144909144695319"/>
    <n v="11.902930111554626"/>
    <n v="1.1614419306210702"/>
    <n v="812.1305942532897"/>
    <n v="30.094522924334367"/>
    <n v="108.95094004847638"/>
    <n v="15.539354405021012"/>
    <s v="Resto"/>
    <n v="2023"/>
    <n v="1"/>
    <d v="2024-05-06T00:00:00"/>
    <x v="21"/>
    <x v="29"/>
  </r>
  <r>
    <n v="2024"/>
    <n v="3"/>
    <n v="120"/>
    <x v="58"/>
    <s v="AP Gpo y Col"/>
    <n v="234"/>
    <s v="114bd151f8fb0c58642d2170da4ae7d7c57977260ac2cc8905306cab6b2acabc"/>
    <s v="866d562d83a77144c090ae01fef5e5dc5d322dfdcb968ee04e0fa262fe1b2619"/>
    <x v="16"/>
    <n v="30543.73184"/>
    <n v="0"/>
    <n v="145710.88060999999"/>
    <n v="0"/>
    <n v="12225.451729999999"/>
    <n v="0"/>
    <n v="63686.348829999995"/>
    <n v="0"/>
    <n v="0"/>
    <n v="0"/>
    <n v="134.065"/>
    <n v="128.38900000000001"/>
    <n v="120.35039"/>
    <n v="0"/>
    <n v="9011.99107"/>
    <n v="0"/>
    <n v="28192.801059999998"/>
    <n v="0"/>
    <n v="0"/>
    <n v="0"/>
    <n v="0"/>
    <n v="0"/>
    <n v="0"/>
    <n v="0"/>
    <s v="AP Gpo y Col"/>
    <s v="Accidentes y Enfermedades"/>
    <s v="Accidentes Personales"/>
    <x v="21"/>
    <x v="0"/>
    <n v="1287243.6983399999"/>
    <n v="0"/>
    <n v="243469518.54793006"/>
    <n v="216001262.48099998"/>
    <n v="235094567.47436008"/>
    <n v="206446896.99449995"/>
    <n v="998524.39049000014"/>
    <n v="734286.45846999995"/>
    <n v="251184.75431999998"/>
    <n v="198883.24115999998"/>
    <n v="30905.720710000001"/>
    <n v="0"/>
    <n v="3.0588869066094069"/>
    <m/>
    <m/>
    <m/>
    <n v="98.828731828011144"/>
    <m/>
    <n v="2.3728010383261928"/>
    <m/>
    <n v="1.2545197453120639E-2"/>
    <n v="1.2992104482946493E-2"/>
    <m/>
    <m/>
    <m/>
    <m/>
    <m/>
    <n v="0"/>
    <m/>
    <n v="0"/>
    <m/>
    <n v="0"/>
    <m/>
    <m/>
    <n v="40.026057699961783"/>
    <m/>
    <n v="4.8671153482608389"/>
    <m/>
    <m/>
    <n v="31.965575363798209"/>
    <m/>
    <s v="Medianas"/>
    <n v="2023"/>
    <n v="1"/>
    <d v="2024-05-06T00:00:00"/>
    <x v="21"/>
    <x v="16"/>
  </r>
  <r>
    <n v="2024"/>
    <n v="3"/>
    <n v="9"/>
    <x v="8"/>
    <s v="AP Gpo y Col"/>
    <n v="9"/>
    <s v="19581e27de7ced00ff1ce50b2047e7a567c76b1cbaebabe5ef03f7c3017bb5b7"/>
    <s v="866d562d83a77144c090ae01fef5e5dc5d322dfdcb968ee04e0fa262fe1b2619"/>
    <x v="20"/>
    <n v="4746.1702999999998"/>
    <n v="4469.7680700000001"/>
    <n v="45921.036250000005"/>
    <n v="46807.198039999996"/>
    <n v="8953.3117399999992"/>
    <n v="7257.7003599999989"/>
    <n v="30269.679360000006"/>
    <n v="24569.731659999998"/>
    <n v="0"/>
    <n v="0"/>
    <n v="134.065"/>
    <n v="128.38900000000001"/>
    <n v="0"/>
    <n v="0"/>
    <n v="8953.3117399999992"/>
    <n v="7257.7003600000007"/>
    <n v="9745.7046300000002"/>
    <n v="10373.042750000001"/>
    <n v="0"/>
    <n v="0"/>
    <n v="0"/>
    <n v="0"/>
    <n v="0"/>
    <n v="0"/>
    <s v="AP Gpo y Col"/>
    <s v="Accidentes y Enfermedades"/>
    <s v="Accidentes Personales"/>
    <x v="21"/>
    <x v="0"/>
    <n v="808178.50085000007"/>
    <n v="660743.68034000008"/>
    <n v="243469518.54793006"/>
    <n v="216001262.48099998"/>
    <n v="235094567.47436008"/>
    <n v="206446896.99449995"/>
    <n v="998524.39049000014"/>
    <n v="734286.45846999995"/>
    <n v="251184.75431999998"/>
    <n v="198883.24115999998"/>
    <n v="9872.7468100000006"/>
    <n v="7812.45615"/>
    <n v="0.47531841437252614"/>
    <n v="0.60872266108699014"/>
    <n v="276.40222999999969"/>
    <n v="6.1838159311921492"/>
    <n v="48.073453025176889"/>
    <n v="57.213352423104482"/>
    <n v="0.58726757702762755"/>
    <n v="0.67647534179971025"/>
    <n v="1.9493899393675665E-3"/>
    <n v="2.0188345273089423E-3"/>
    <n v="2.0693249746135964E-3"/>
    <n v="2.1650933654474261E-3"/>
    <m/>
    <m/>
    <m/>
    <n v="0"/>
    <m/>
    <n v="0"/>
    <m/>
    <n v="0"/>
    <m/>
    <n v="23.362928970520368"/>
    <n v="188.6428672818588"/>
    <n v="162.37308617223172"/>
    <n v="3.5644327874269846"/>
    <n v="23.362928970520326"/>
    <n v="-6.0477733980224819"/>
    <n v="91.86931145480446"/>
    <n v="69.966937714587175"/>
    <s v="Resto"/>
    <n v="2023"/>
    <n v="1"/>
    <d v="2024-05-06T00:00:00"/>
    <x v="21"/>
    <x v="20"/>
  </r>
  <r>
    <n v="2024"/>
    <n v="3"/>
    <n v="12"/>
    <x v="31"/>
    <s v="AP Gpo y Col"/>
    <n v="12"/>
    <s v="6b51d431df5d7f141cbececcf79edf3dd861c3b4069f0b11661a3eefacbba918"/>
    <s v="866d562d83a77144c090ae01fef5e5dc5d322dfdcb968ee04e0fa262fe1b2619"/>
    <x v="8"/>
    <n v="39255.971079999996"/>
    <n v="45600.606509999998"/>
    <n v="149763.00251999998"/>
    <n v="179261.06133"/>
    <n v="6245.3781499999986"/>
    <n v="12648.35196"/>
    <n v="59981.143469999995"/>
    <n v="55493.071410000011"/>
    <n v="0"/>
    <n v="0"/>
    <n v="134.065"/>
    <n v="128.38900000000001"/>
    <n v="0.24675999999999998"/>
    <n v="582.58601999999996"/>
    <n v="4159.4764300000006"/>
    <n v="10556.079750000001"/>
    <n v="23099.934679999998"/>
    <n v="31254.490040000001"/>
    <n v="0"/>
    <n v="0"/>
    <n v="0"/>
    <n v="0"/>
    <n v="0"/>
    <n v="0"/>
    <s v="AP Gpo y Col"/>
    <s v="Accidentes y Enfermedades"/>
    <s v="Accidentes Personales"/>
    <x v="21"/>
    <x v="0"/>
    <n v="1911910.06005"/>
    <n v="3306000.0739899999"/>
    <n v="243469518.54793006"/>
    <n v="216001262.48099998"/>
    <n v="235094567.47436008"/>
    <n v="206446896.99449995"/>
    <n v="998524.39049000014"/>
    <n v="734286.45846999995"/>
    <n v="251184.75431999998"/>
    <n v="198883.24115999998"/>
    <n v="66970.116030000005"/>
    <n v="68838.660999999993"/>
    <n v="3.9313983167437838"/>
    <n v="6.2101930362458209"/>
    <n v="-6344.6354300000021"/>
    <n v="-13.91348913003746"/>
    <n v="58.617146582835325"/>
    <n v="66.242727338929512"/>
    <n v="2.0532331462795579"/>
    <n v="1.3793286596925203"/>
    <n v="1.6123567054358783E-2"/>
    <n v="1.669794904311489E-2"/>
    <n v="2.1111268511225089E-2"/>
    <n v="2.2088298334275697E-2"/>
    <m/>
    <m/>
    <m/>
    <n v="0"/>
    <m/>
    <n v="0"/>
    <m/>
    <n v="0"/>
    <m/>
    <n v="-50.622988909932275"/>
    <n v="15.909371181450338"/>
    <n v="27.737245023761421"/>
    <n v="2.4863683175785507"/>
    <n v="-60.596390625032925"/>
    <n v="-26.090828388380906"/>
    <n v="18.006442388779952"/>
    <n v="33.774602421892538"/>
    <s v="Medianas"/>
    <n v="2023"/>
    <n v="1"/>
    <d v="2024-05-06T00:00:00"/>
    <x v="21"/>
    <x v="8"/>
  </r>
  <r>
    <n v="2024"/>
    <n v="3"/>
    <n v="112"/>
    <x v="57"/>
    <s v="AP Gpo y Col"/>
    <n v="231"/>
    <s v="138d9e809e386a7b800791d1f664f56d1c55f3d1ba411b950862729bc486c5ce"/>
    <s v="866d562d83a77144c090ae01fef5e5dc5d322dfdcb968ee04e0fa262fe1b2619"/>
    <x v="26"/>
    <n v="4096.0081700000001"/>
    <n v="981.48506999999995"/>
    <n v="22757.369710000003"/>
    <n v="27760.487250000002"/>
    <n v="750.34144000000003"/>
    <n v="145.84986000000001"/>
    <n v="1833.7836600000001"/>
    <n v="52.922669999999982"/>
    <n v="0"/>
    <n v="0"/>
    <n v="134.065"/>
    <n v="128.38900000000001"/>
    <n v="0"/>
    <n v="0"/>
    <n v="750.34143999999992"/>
    <n v="145.84985999999998"/>
    <n v="4020.2818500000003"/>
    <n v="1108.0054399999999"/>
    <n v="0"/>
    <n v="0"/>
    <n v="0"/>
    <n v="0"/>
    <n v="0"/>
    <n v="0"/>
    <s v="AP Gpo y Col"/>
    <s v="Accidentes y Enfermedades"/>
    <s v="Accidentes Personales"/>
    <x v="21"/>
    <x v="0"/>
    <n v="210617.18328999999"/>
    <n v="216996.14955"/>
    <n v="243469518.54793006"/>
    <n v="216001262.48099998"/>
    <n v="235094567.47436008"/>
    <n v="206446896.99449995"/>
    <n v="998524.39049000014"/>
    <n v="734286.45846999995"/>
    <n v="251184.75431999998"/>
    <n v="198883.24115999998"/>
    <n v="210617.18328999999"/>
    <n v="216996.14955"/>
    <n v="0.41020612105328641"/>
    <n v="0.13366514643958935"/>
    <n v="3114.5231000000003"/>
    <n v="317.32760845766103"/>
    <n v="1.94476448028468"/>
    <n v="0.45230529299039346"/>
    <n v="1.94476448028468"/>
    <n v="0.45230529299039346"/>
    <n v="1.6823494762009188E-3"/>
    <n v="1.7422810803344997E-3"/>
    <n v="4.5438858029190168E-4"/>
    <n v="4.7541769059679693E-4"/>
    <m/>
    <m/>
    <m/>
    <n v="0"/>
    <m/>
    <n v="0"/>
    <m/>
    <n v="0"/>
    <m/>
    <n v="414.46154284961267"/>
    <n v="18.318846273199696"/>
    <n v="14.860120083130763"/>
    <n v="0.29872093233974428"/>
    <n v="414.46154284961267"/>
    <n v="262.83954075171334"/>
    <n v="18.663901387908908"/>
    <n v="13.163280136963948"/>
    <s v="Resto"/>
    <n v="2023"/>
    <n v="1"/>
    <d v="2024-05-06T00:00:00"/>
    <x v="21"/>
    <x v="26"/>
  </r>
  <r>
    <n v="2024"/>
    <n v="3"/>
    <n v="1"/>
    <x v="14"/>
    <s v="AP Gpo y Col"/>
    <n v="30"/>
    <s v="624b60c58c9d8bfb6ff1886c2fd605d2adeb6ea4da576068201b6c6958ce93f4"/>
    <s v="866d562d83a77144c090ae01fef5e5dc5d322dfdcb968ee04e0fa262fe1b2619"/>
    <x v="10"/>
    <n v="21516.470710000001"/>
    <n v="23367.21948"/>
    <n v="52917.255360000003"/>
    <n v="51211.275370000003"/>
    <n v="11429.588570000002"/>
    <n v="5293.0921900000012"/>
    <n v="49630.578009999997"/>
    <n v="30968.27463"/>
    <n v="0"/>
    <n v="0"/>
    <n v="134.065"/>
    <n v="128.38900000000001"/>
    <n v="0"/>
    <n v="0"/>
    <n v="11429.58857"/>
    <n v="5293.0921900000003"/>
    <n v="19821.636149999998"/>
    <n v="19104.965800000002"/>
    <n v="0"/>
    <n v="0"/>
    <n v="0"/>
    <n v="0"/>
    <n v="0"/>
    <n v="0"/>
    <s v="AP Gpo y Col"/>
    <s v="Accidentes y Enfermedades"/>
    <s v="Accidentes Personales"/>
    <x v="21"/>
    <x v="0"/>
    <n v="18341736.750830002"/>
    <n v="11640133.15574"/>
    <n v="243469518.54793006"/>
    <n v="216001262.48099998"/>
    <n v="235094567.47436008"/>
    <n v="206446896.99449995"/>
    <n v="998524.39049000014"/>
    <n v="734286.45846999995"/>
    <n v="251184.75431999998"/>
    <n v="198883.24115999998"/>
    <n v="1445933.7892100001"/>
    <n v="1265861.09402"/>
    <n v="2.1548267538503838"/>
    <n v="3.1823029296617067"/>
    <n v="-1850.7487699999983"/>
    <n v="-7.9202781126100792"/>
    <n v="1.4880674945535184"/>
    <n v="1.8459544724447317"/>
    <n v="0.11730879688384109"/>
    <n v="0.20074701180267102"/>
    <n v="8.8374392155230758E-3"/>
    <n v="9.1522619774472812E-3"/>
    <n v="1.0818093936860873E-2"/>
    <n v="1.1318755486367293E-2"/>
    <m/>
    <m/>
    <m/>
    <n v="0"/>
    <m/>
    <n v="0"/>
    <m/>
    <n v="0"/>
    <m/>
    <n v="115.93405441895391"/>
    <n v="53.120182784846691"/>
    <n v="22.651784456128201"/>
    <n v="4.5502716122010867"/>
    <n v="115.93405441895391"/>
    <n v="3.7512255059885868"/>
    <n v="57.662185318642337"/>
    <n v="27.70532146150191"/>
    <s v="Medianas"/>
    <n v="2023"/>
    <n v="1"/>
    <d v="2024-05-06T00:00:00"/>
    <x v="21"/>
    <x v="10"/>
  </r>
  <r>
    <n v="2024"/>
    <n v="3"/>
    <n v="10"/>
    <x v="4"/>
    <s v="AP Gpo y Col"/>
    <n v="10"/>
    <s v="4a44dc15364204a80fe80e9039455cc1608281820fe2b24f1e5233ade6af1dd5"/>
    <s v="866d562d83a77144c090ae01fef5e5dc5d322dfdcb968ee04e0fa262fe1b2619"/>
    <x v="17"/>
    <n v="18643.20983"/>
    <n v="15781.2474"/>
    <n v="107547.24169000002"/>
    <n v="130259.42434999999"/>
    <n v="15549.16848"/>
    <n v="0"/>
    <n v="88332.98371"/>
    <n v="-14857.709269999999"/>
    <n v="0"/>
    <n v="0"/>
    <n v="134.065"/>
    <n v="128.38900000000001"/>
    <n v="0"/>
    <n v="0"/>
    <n v="15549.16848"/>
    <n v="20257.910390000001"/>
    <n v="21875.26568"/>
    <n v="46750.926879999999"/>
    <n v="0"/>
    <n v="0"/>
    <n v="0"/>
    <n v="0"/>
    <n v="0"/>
    <n v="0"/>
    <s v="AP Gpo y Col"/>
    <s v="Accidentes y Enfermedades"/>
    <s v="Accidentes Personales"/>
    <x v="21"/>
    <x v="0"/>
    <n v="1600535.0540100001"/>
    <n v="1504539.56809"/>
    <n v="243469518.54793006"/>
    <n v="216001262.48099998"/>
    <n v="235094567.47436008"/>
    <n v="206446896.99449995"/>
    <n v="998524.39049000014"/>
    <n v="734286.45846999995"/>
    <n v="251184.75431999998"/>
    <n v="198883.24115999998"/>
    <n v="170060.56052"/>
    <n v="181903.71141999998"/>
    <n v="1.8670760581873544"/>
    <n v="2.1491949385642606"/>
    <n v="2861.9624299999996"/>
    <n v="18.135210465048534"/>
    <n v="10.962688687485223"/>
    <n v="8.675604954295002"/>
    <n v="1.1648110913466765"/>
    <n v="1.0489087648279107"/>
    <n v="7.657307551758208E-3"/>
    <n v="7.9300895934285125E-3"/>
    <n v="7.3060903527765999E-3"/>
    <n v="7.644216323784433E-3"/>
    <m/>
    <m/>
    <m/>
    <n v="0"/>
    <m/>
    <n v="0"/>
    <m/>
    <n v="0"/>
    <m/>
    <m/>
    <n v="83.403923582830814"/>
    <m/>
    <n v="6.190331304976791"/>
    <n v="-23.243966526401451"/>
    <n v="-53.20891554482052"/>
    <n v="71.081049745677888"/>
    <n v="43.331569536573859"/>
    <s v="Medianas"/>
    <n v="2023"/>
    <n v="1"/>
    <d v="2024-05-06T00:00:00"/>
    <x v="21"/>
    <x v="17"/>
  </r>
  <r>
    <n v="2024"/>
    <n v="3"/>
    <n v="23"/>
    <x v="16"/>
    <s v="AP Gpo y Col"/>
    <n v="17"/>
    <s v="4523540f1504cd17100c4835e85b7eefd49911580f8efff0599a8f283be6b9e3"/>
    <s v="866d562d83a77144c090ae01fef5e5dc5d322dfdcb968ee04e0fa262fe1b2619"/>
    <x v="19"/>
    <n v="11548.315869999999"/>
    <n v="12661.09726"/>
    <n v="33305.208939999997"/>
    <n v="49050.056670000013"/>
    <n v="4002.4811100000002"/>
    <n v="13681.257679999999"/>
    <n v="21885.491020000001"/>
    <n v="99053.222049999968"/>
    <n v="0"/>
    <n v="0"/>
    <n v="134.065"/>
    <n v="128.38900000000001"/>
    <n v="0"/>
    <n v="0"/>
    <n v="1422.47255"/>
    <n v="6619.73441"/>
    <n v="5312.5632500000002"/>
    <n v="5593.6612599999999"/>
    <n v="0"/>
    <n v="0"/>
    <n v="0"/>
    <n v="0"/>
    <n v="0"/>
    <n v="0"/>
    <s v="AP Gpo y Col"/>
    <s v="Accidentes y Enfermedades"/>
    <s v="Accidentes Personales"/>
    <x v="21"/>
    <x v="0"/>
    <n v="7252607.47162"/>
    <n v="5493499.0403699996"/>
    <n v="243469518.54793006"/>
    <n v="216001262.48099998"/>
    <n v="235094567.47436008"/>
    <n v="206446896.99449995"/>
    <n v="998524.39049000014"/>
    <n v="734286.45846999995"/>
    <n v="251184.75431999998"/>
    <n v="198883.24115999998"/>
    <n v="1998106.8298900002"/>
    <n v="1911914.9017"/>
    <n v="1.1565381857455641"/>
    <n v="1.7242721983980702"/>
    <n v="-1112.7813900000019"/>
    <n v="-8.7889806637501682"/>
    <n v="0.57796288452883959"/>
    <n v="0.66222075306501593"/>
    <n v="0.15922984823305866"/>
    <n v="0.2304741871611804"/>
    <n v="4.743228613945185E-3"/>
    <n v="4.912200223962845E-3"/>
    <n v="5.8615848419467931E-3"/>
    <n v="6.1328590762675939E-3"/>
    <m/>
    <m/>
    <m/>
    <n v="0"/>
    <m/>
    <n v="0"/>
    <m/>
    <n v="0"/>
    <m/>
    <n v="-70.744786746827799"/>
    <n v="34.658569743468583"/>
    <n v="108.05744082878958"/>
    <n v="1.5934410990967187"/>
    <n v="-78.511637145877572"/>
    <n v="-5.0252955431913211"/>
    <n v="26.775635094791578"/>
    <n v="118.34349815455218"/>
    <s v="Resto"/>
    <n v="2023"/>
    <n v="1"/>
    <d v="2024-05-06T00:00:00"/>
    <x v="21"/>
    <x v="19"/>
  </r>
  <r>
    <n v="2024"/>
    <n v="3"/>
    <n v="16"/>
    <x v="24"/>
    <s v="AP Gpo y Col"/>
    <n v="14"/>
    <s v="8527a891e224136950ff32ca212b45bc93f69fbb801c3b1ebedac52775f99e61"/>
    <s v="866d562d83a77144c090ae01fef5e5dc5d322dfdcb968ee04e0fa262fe1b2619"/>
    <x v="27"/>
    <n v="5958.3515299999999"/>
    <n v="5319.4848200000006"/>
    <n v="28901.096839999998"/>
    <n v="20423.111080000002"/>
    <n v="5019.0596999999998"/>
    <n v="17362.064530000003"/>
    <n v="16782.784"/>
    <n v="23503.184950000003"/>
    <n v="0"/>
    <n v="0"/>
    <n v="134.065"/>
    <n v="128.38900000000001"/>
    <n v="0"/>
    <n v="0"/>
    <n v="5019.0596999999998"/>
    <n v="2777.4141500000001"/>
    <n v="6562.8372800000006"/>
    <n v="3991.335"/>
    <n v="0"/>
    <n v="0"/>
    <n v="0"/>
    <n v="0"/>
    <n v="0"/>
    <n v="0"/>
    <s v="AP Gpo y Col"/>
    <s v="Accidentes y Enfermedades"/>
    <s v="Accidentes Personales"/>
    <x v="21"/>
    <x v="0"/>
    <n v="1156642.3969100001"/>
    <n v="764564.70062000002"/>
    <n v="243469518.54793006"/>
    <n v="216001262.48099998"/>
    <n v="235094567.47436008"/>
    <n v="206446896.99449995"/>
    <n v="998524.39049000014"/>
    <n v="734286.45846999995"/>
    <n v="251184.75431999998"/>
    <n v="198883.24115999998"/>
    <n v="592784.64208999998"/>
    <n v="522463.80973000004"/>
    <n v="0.59671567232084255"/>
    <n v="0.72444272376804741"/>
    <n v="638.86670999999933"/>
    <n v="12.009935766674484"/>
    <n v="1.0051460694043031"/>
    <n v="1.0181537402081524"/>
    <n v="0.51514206516360539"/>
    <n v="0.69575338956746624"/>
    <n v="2.4472679641936463E-3"/>
    <n v="2.5344488364878234E-3"/>
    <n v="2.4627100596080619E-3"/>
    <n v="2.5766843180702876E-3"/>
    <m/>
    <m/>
    <m/>
    <n v="0"/>
    <m/>
    <n v="0"/>
    <m/>
    <n v="0"/>
    <m/>
    <n v="-71.091803677336074"/>
    <n v="84.235709738327571"/>
    <n v="326.38620312859547"/>
    <n v="1.9981545908657761"/>
    <n v="80.709805197759209"/>
    <n v="64.427122253581828"/>
    <n v="76.476979176299182"/>
    <n v="69.586094627486801"/>
    <s v="Resto"/>
    <n v="2023"/>
    <n v="1"/>
    <d v="2024-05-06T00:00:00"/>
    <x v="21"/>
    <x v="27"/>
  </r>
  <r>
    <n v="2024"/>
    <n v="3"/>
    <n v="13"/>
    <x v="23"/>
    <s v="AP Gpo y Col"/>
    <n v="13"/>
    <s v="3fdba35f04dc8c462986c992bcf875546257113072a909c162f7e470e581e278"/>
    <s v="866d562d83a77144c090ae01fef5e5dc5d322dfdcb968ee04e0fa262fe1b2619"/>
    <x v="4"/>
    <n v="122620.36559999999"/>
    <n v="16971.427500000002"/>
    <n v="194451.91512999998"/>
    <n v="71168.661370000016"/>
    <n v="18490.486650000003"/>
    <n v="11546.930299999998"/>
    <n v="48640.659099999997"/>
    <n v="35129.724800000004"/>
    <n v="0"/>
    <n v="0"/>
    <n v="134.065"/>
    <n v="128.38900000000001"/>
    <n v="0"/>
    <n v="0"/>
    <n v="18419.974839999999"/>
    <n v="11542.82357"/>
    <n v="76783.118019999994"/>
    <n v="16498.000509999998"/>
    <n v="0"/>
    <n v="0"/>
    <n v="0"/>
    <n v="0"/>
    <n v="0"/>
    <n v="0"/>
    <s v="AP Gpo y Col"/>
    <s v="Accidentes y Enfermedades"/>
    <s v="Accidentes Personales"/>
    <x v="21"/>
    <x v="0"/>
    <n v="509825.93995999999"/>
    <n v="378273.63062999997"/>
    <n v="243469518.54793006"/>
    <n v="216001262.48099998"/>
    <n v="235094567.47436008"/>
    <n v="206446896.99449995"/>
    <n v="998524.39049000014"/>
    <n v="734286.45846999995"/>
    <n v="251184.75431999998"/>
    <n v="198883.24115999998"/>
    <n v="282116.95376999996"/>
    <n v="163790.61850000001"/>
    <n v="12.280157276862031"/>
    <n v="2.3112815583393176"/>
    <n v="105648.93809999998"/>
    <n v="622.51061733021561"/>
    <n v="43.464373183317463"/>
    <n v="10.361660304738395"/>
    <n v="24.051417550393879"/>
    <n v="4.4865478652939013"/>
    <n v="5.036374423020868E-2"/>
    <n v="5.215788987270973E-2"/>
    <n v="7.8570964378010758E-3"/>
    <n v="8.2207229786806363E-3"/>
    <m/>
    <m/>
    <m/>
    <n v="0"/>
    <m/>
    <n v="0"/>
    <m/>
    <n v="0"/>
    <m/>
    <n v="60.133352931038345"/>
    <n v="15.079458097782741"/>
    <n v="68.037472392938056"/>
    <n v="7.3613092880803643"/>
    <n v="59.579454093657233"/>
    <n v="365.40862920606133"/>
    <n v="23.989615575655677"/>
    <n v="69.964984926527933"/>
    <s v="Grandes"/>
    <n v="2023"/>
    <n v="1"/>
    <d v="2024-05-06T00:00:00"/>
    <x v="21"/>
    <x v="4"/>
  </r>
  <r>
    <n v="2024"/>
    <n v="3"/>
    <n v="38"/>
    <x v="55"/>
    <s v="AP Gpo y Col"/>
    <n v="26"/>
    <s v="5f9c4ab08cac7457e9111a30e4664920607ea2c115a1433d7be98e97e64244ca"/>
    <s v="866d562d83a77144c090ae01fef5e5dc5d322dfdcb968ee04e0fa262fe1b2619"/>
    <x v="18"/>
    <n v="27052.049300000002"/>
    <n v="30889.873039999999"/>
    <n v="41422.354910000009"/>
    <n v="45788.139580000003"/>
    <n v="1674.1630399999997"/>
    <n v="3094.4387000000006"/>
    <n v="8057.4501699999983"/>
    <n v="11501.54912"/>
    <n v="0"/>
    <n v="0"/>
    <n v="134.065"/>
    <n v="128.38900000000001"/>
    <n v="0"/>
    <n v="0"/>
    <n v="1674.1630400000001"/>
    <n v="3094.4387000000002"/>
    <n v="18878.02015"/>
    <n v="22280.172890000002"/>
    <n v="0"/>
    <n v="0"/>
    <n v="0"/>
    <n v="0"/>
    <n v="0"/>
    <n v="0"/>
    <s v="AP Gpo y Col"/>
    <s v="Accidentes y Enfermedades"/>
    <s v="Accidentes Personales"/>
    <x v="21"/>
    <x v="0"/>
    <n v="10667983.633719999"/>
    <n v="10223427.716290001"/>
    <n v="243469518.54793006"/>
    <n v="216001262.48099998"/>
    <n v="235094567.47436008"/>
    <n v="206446896.99449995"/>
    <n v="998524.39049000014"/>
    <n v="734286.45846999995"/>
    <n v="251184.75431999998"/>
    <n v="198883.24115999998"/>
    <n v="4201793.9223199999"/>
    <n v="3794863.05345"/>
    <n v="2.7092026552025339"/>
    <n v="4.2067877847514517"/>
    <n v="-3837.8237399999962"/>
    <n v="-12.42421338226386"/>
    <n v="0.64382142009152477"/>
    <n v="0.8139917726916992"/>
    <n v="0.25358165356096229"/>
    <n v="0.3021479086782225"/>
    <n v="1.1111062058749857E-2"/>
    <n v="1.1506879801869671E-2"/>
    <n v="1.4300783562650311E-2"/>
    <n v="1.4962624040226167E-2"/>
    <m/>
    <m/>
    <m/>
    <n v="0"/>
    <m/>
    <n v="0"/>
    <m/>
    <n v="0"/>
    <m/>
    <n v="-45.897682833400467"/>
    <n v="6.1886736248111145"/>
    <n v="10.017647842038526"/>
    <n v="0.66650662956525564"/>
    <n v="-45.897682833400445"/>
    <n v="-15.269866875795145"/>
    <n v="8.8683189587547933"/>
    <n v="13.888755330928673"/>
    <s v="Medianas"/>
    <n v="2023"/>
    <n v="1"/>
    <d v="2024-05-06T00:00:00"/>
    <x v="21"/>
    <x v="18"/>
  </r>
  <r>
    <n v="2024"/>
    <n v="3"/>
    <n v="8"/>
    <x v="20"/>
    <s v="AP Gpo y Col"/>
    <n v="8"/>
    <s v="2c624232cdd221771294dfbb310aca000a0df6ac8b66b696d90ef06fdefb64a3"/>
    <s v="866d562d83a77144c090ae01fef5e5dc5d322dfdcb968ee04e0fa262fe1b2619"/>
    <x v="33"/>
    <n v="930.0154399999999"/>
    <n v="1801.35421"/>
    <n v="61379.074840000001"/>
    <n v="65061.745710000003"/>
    <n v="8464.5531200000005"/>
    <n v="10052.42079"/>
    <n v="39180.960070000001"/>
    <n v="24869.62458"/>
    <n v="0"/>
    <n v="0"/>
    <n v="134.065"/>
    <n v="128.38900000000001"/>
    <n v="0"/>
    <n v="0"/>
    <n v="8818.5226700000003"/>
    <n v="8317.1831700000002"/>
    <n v="7856.8433299999997"/>
    <n v="6840.0334699999994"/>
    <n v="0"/>
    <n v="0"/>
    <n v="0"/>
    <n v="0"/>
    <n v="0"/>
    <n v="0"/>
    <s v="AP Gpo y Col"/>
    <s v="Accidentes y Enfermedades"/>
    <s v="Accidentes Personales"/>
    <x v="21"/>
    <x v="0"/>
    <n v="689489.74687000003"/>
    <n v="663569.20615999994"/>
    <n v="243469518.54793006"/>
    <n v="216001262.48099998"/>
    <n v="235094567.47436008"/>
    <n v="206446896.99449995"/>
    <n v="998524.39049000014"/>
    <n v="734286.45846999995"/>
    <n v="251184.75431999998"/>
    <n v="198883.24115999998"/>
    <n v="7192.6619900000005"/>
    <n v="7307.72228"/>
    <n v="9.3138980765769652E-2"/>
    <n v="0.24532036362939358"/>
    <n v="-871.33877000000007"/>
    <n v="-48.371317820940952"/>
    <n v="12.930059014214844"/>
    <n v="24.650009140741457"/>
    <n v="0.13488459316790244"/>
    <n v="0.2714644069190964"/>
    <n v="3.8198434265885922E-4"/>
    <n v="3.9559205897066478E-4"/>
    <n v="8.3395540808862251E-4"/>
    <n v="8.725508768717365E-4"/>
    <m/>
    <m/>
    <m/>
    <n v="0"/>
    <m/>
    <n v="0"/>
    <m/>
    <n v="0"/>
    <m/>
    <n v="-15.795873483326394"/>
    <n v="910.15189167182018"/>
    <n v="558.04798046909389"/>
    <n v="3.3698514636825756"/>
    <n v="6.0277559090958333"/>
    <n v="14.865568486757708"/>
    <n v="112.24002184602556"/>
    <n v="121.59565017450129"/>
    <s v="Resto"/>
    <n v="2023"/>
    <n v="1"/>
    <d v="2024-05-06T00:00:00"/>
    <x v="21"/>
    <x v="33"/>
  </r>
  <r>
    <n v="2024"/>
    <n v="3"/>
    <n v="712"/>
    <x v="45"/>
    <s v="Salud"/>
    <n v="249"/>
    <s v="9f484139a27415ae2e8612bf6c65a8101a18eb5e9b7809e74ca63a45a65f17f4"/>
    <s v="866d562d83a77144c090ae01fef5e5dc5d322dfdcb968ee04e0fa262fe1b2619"/>
    <x v="9"/>
    <n v="55850.957280000002"/>
    <n v="24159.948550000001"/>
    <n v="256437.27642000001"/>
    <n v="98785.874429999996"/>
    <n v="20653.864769999996"/>
    <n v="12440.475129999999"/>
    <n v="74987.598029999994"/>
    <n v="47958.487410000002"/>
    <n v="0"/>
    <n v="0"/>
    <n v="134.065"/>
    <n v="128.38900000000001"/>
    <n v="139.65007"/>
    <n v="89.036799999999999"/>
    <n v="20653.86477"/>
    <n v="12440.475130000001"/>
    <n v="63149.092329999999"/>
    <n v="23490.869059999997"/>
    <n v="0"/>
    <n v="0"/>
    <n v="0"/>
    <n v="0"/>
    <n v="0"/>
    <n v="0"/>
    <s v="Salud"/>
    <s v="Accidentes y Enfermedades"/>
    <s v="Salud"/>
    <x v="22"/>
    <x v="0"/>
    <n v="79025.521110000001"/>
    <n v="43790.384579999998"/>
    <n v="243469518.54793006"/>
    <n v="216001262.48099998"/>
    <n v="235094567.47436008"/>
    <n v="206446896.99449995"/>
    <n v="1553006.29109"/>
    <n v="1419361.7401200002"/>
    <n v="841077.49839000008"/>
    <n v="669482.14766000002"/>
    <n v="79025.521110000001"/>
    <n v="43790.384579999998"/>
    <n v="3.5963123652770395"/>
    <n v="1.7021699167371802"/>
    <n v="31691.008730000001"/>
    <n v="131.17167308702733"/>
    <n v="70.674582711397704"/>
    <n v="55.171811761238473"/>
    <n v="70.674582711397704"/>
    <n v="55.171811761238473"/>
    <n v="2.293960969451091E-2"/>
    <n v="2.3756804710551735E-2"/>
    <n v="1.1185095990874208E-2"/>
    <n v="1.1702742400939868E-2"/>
    <m/>
    <m/>
    <m/>
    <n v="0"/>
    <m/>
    <n v="0"/>
    <m/>
    <n v="0"/>
    <m/>
    <n v="66.021510868130306"/>
    <n v="36.980323661159623"/>
    <n v="51.492142478093136"/>
    <n v="2.4556434822636266"/>
    <n v="66.021510868130306"/>
    <n v="168.82399356407637"/>
    <n v="32.706510906076872"/>
    <n v="52.95876920613172"/>
    <s v="Grandes"/>
    <n v="2023"/>
    <n v="1"/>
    <d v="2024-05-06T00:00:00"/>
    <x v="22"/>
    <x v="9"/>
  </r>
  <r>
    <n v="2024"/>
    <n v="3"/>
    <n v="701"/>
    <x v="51"/>
    <s v="Salud"/>
    <n v="243"/>
    <s v="72440a20f54075ac43f51a2cf0dbb2a14366b38a5c01b110ae174abc1cb44238"/>
    <s v="866d562d83a77144c090ae01fef5e5dc5d322dfdcb968ee04e0fa262fe1b2619"/>
    <x v="4"/>
    <n v="526360.39199000003"/>
    <n v="546599.52527999994"/>
    <n v="1905543.0447900002"/>
    <n v="2190649.9527400001"/>
    <n v="364346.70547000004"/>
    <n v="317405.38520000002"/>
    <n v="1225015.7024499997"/>
    <n v="1387722.2625099998"/>
    <n v="0"/>
    <n v="0"/>
    <n v="134.065"/>
    <n v="128.38900000000001"/>
    <n v="0"/>
    <n v="0"/>
    <n v="258061.46747999999"/>
    <n v="215843.83238000001"/>
    <n v="331184.75731000002"/>
    <n v="331062.02572999999"/>
    <n v="0"/>
    <n v="0"/>
    <n v="0"/>
    <n v="0"/>
    <n v="0"/>
    <n v="0"/>
    <s v="Salud"/>
    <s v="Accidentes y Enfermedades"/>
    <s v="Salud"/>
    <x v="22"/>
    <x v="0"/>
    <n v="796571.0700399999"/>
    <n v="702706.06438999996"/>
    <n v="243469518.54793006"/>
    <n v="216001262.48099998"/>
    <n v="235094567.47436008"/>
    <n v="206446896.99449995"/>
    <n v="1553006.29109"/>
    <n v="1419361.7401200002"/>
    <n v="841077.49839000008"/>
    <n v="669482.14766000002"/>
    <n v="796571.0700399999"/>
    <n v="702706.06438999996"/>
    <n v="33.89299805222079"/>
    <n v="38.510233848757089"/>
    <n v="-20239.133289999911"/>
    <n v="-3.7027352483762654"/>
    <n v="66.078271203543565"/>
    <n v="77.784944940597327"/>
    <n v="66.078271203543565"/>
    <n v="77.784944940597327"/>
    <n v="0.2161914949884699"/>
    <n v="0.22389304765513393"/>
    <n v="0.25305385672367553"/>
    <n v="0.2647651930048443"/>
    <m/>
    <m/>
    <m/>
    <n v="0"/>
    <m/>
    <n v="0"/>
    <m/>
    <n v="0"/>
    <m/>
    <n v="14.789074936589962"/>
    <n v="69.22000800488081"/>
    <n v="58.069092730625151"/>
    <n v="43.319040893073058"/>
    <n v="19.559342805623679"/>
    <n v="3.7072080293532039E-2"/>
    <n v="77.920695860542224"/>
    <n v="65.197399763400526"/>
    <s v="Grandes"/>
    <n v="2023"/>
    <n v="1"/>
    <d v="2024-05-06T00:00:00"/>
    <x v="22"/>
    <x v="4"/>
  </r>
  <r>
    <n v="2024"/>
    <n v="3"/>
    <n v="704"/>
    <x v="50"/>
    <s v="Salud"/>
    <n v="51"/>
    <s v="031b4af5197ec30a926f48cf40e11a7dbc470048a21e4003b7a3c07c5dab1baa"/>
    <s v="866d562d83a77144c090ae01fef5e5dc5d322dfdcb968ee04e0fa262fe1b2619"/>
    <x v="16"/>
    <n v="3416.2876900000001"/>
    <n v="3366.8184200000001"/>
    <n v="14702.402239999999"/>
    <n v="10919.908520000001"/>
    <n v="2687.6879300000001"/>
    <n v="1918.2843299999997"/>
    <n v="9679.9823800000013"/>
    <n v="6191.6527800000003"/>
    <n v="0"/>
    <n v="0"/>
    <n v="134.065"/>
    <n v="128.38900000000001"/>
    <n v="0"/>
    <n v="0"/>
    <n v="2687.6879300000001"/>
    <n v="1918.2843300000002"/>
    <n v="3425.1955400000002"/>
    <n v="3017.2507799999998"/>
    <n v="0"/>
    <n v="0"/>
    <n v="0"/>
    <n v="0"/>
    <n v="0"/>
    <n v="0"/>
    <s v="Salud"/>
    <s v="Accidentes y Enfermedades"/>
    <s v="Salud"/>
    <x v="22"/>
    <x v="0"/>
    <n v="142204.66168000002"/>
    <n v="295419.76160000003"/>
    <n v="243469518.54793006"/>
    <n v="216001262.48099998"/>
    <n v="235094567.47436008"/>
    <n v="206446896.99449995"/>
    <n v="1553006.29109"/>
    <n v="1419361.7401200002"/>
    <n v="841077.49839000008"/>
    <n v="669482.14766000002"/>
    <n v="142204.66168000002"/>
    <n v="295419.76160000003"/>
    <n v="0.21997899877161664"/>
    <n v="0.23720650802630144"/>
    <n v="49.469270000000051"/>
    <n v="1.4693180275519691"/>
    <n v="2.4023739092939134"/>
    <n v="1.139672715787609"/>
    <n v="2.4023739092939134"/>
    <n v="1.139672715787609"/>
    <n v="1.4031685405117603E-3"/>
    <n v="1.4531546716291467E-3"/>
    <n v="1.5587031211431713E-3"/>
    <n v="1.6308399249467512E-3"/>
    <m/>
    <m/>
    <m/>
    <n v="0"/>
    <m/>
    <n v="0"/>
    <m/>
    <n v="0"/>
    <m/>
    <n v="40.108944642215818"/>
    <n v="78.672763358521479"/>
    <n v="56.976174260089728"/>
    <n v="0.31955294668384332"/>
    <n v="40.108944642215775"/>
    <n v="13.520412777886515"/>
    <n v="78.468160390048851"/>
    <n v="63.57722542373493"/>
    <s v="Medianas"/>
    <n v="2023"/>
    <n v="1"/>
    <d v="2024-05-06T00:00:00"/>
    <x v="22"/>
    <x v="16"/>
  </r>
  <r>
    <n v="2024"/>
    <n v="3"/>
    <n v="702"/>
    <x v="49"/>
    <s v="Salud"/>
    <n v="244"/>
    <s v="82c01ce15b431d420eb6a1febfba7d7a2b69e5bcdcb929cb42cd3e9179d43fc4"/>
    <s v="866d562d83a77144c090ae01fef5e5dc5d322dfdcb968ee04e0fa262fe1b2619"/>
    <x v="6"/>
    <n v="79350.967519999991"/>
    <n v="51735.141770000002"/>
    <n v="340733.21302000002"/>
    <n v="302849.61982999998"/>
    <n v="51221.587000000007"/>
    <n v="51472.54322"/>
    <n v="215256.87431999997"/>
    <n v="161912.88365000003"/>
    <n v="0"/>
    <n v="0"/>
    <n v="134.065"/>
    <n v="128.38900000000001"/>
    <n v="0"/>
    <n v="0"/>
    <n v="48868.177799999998"/>
    <n v="47889.619429999999"/>
    <n v="85021.354849999989"/>
    <n v="71860.711960000001"/>
    <n v="0"/>
    <n v="0"/>
    <n v="0"/>
    <n v="0"/>
    <n v="0"/>
    <n v="0"/>
    <s v="Salud"/>
    <s v="Accidentes y Enfermedades"/>
    <s v="Salud"/>
    <x v="22"/>
    <x v="0"/>
    <n v="79363.586750000002"/>
    <n v="51745.073490000002"/>
    <n v="243469518.54793006"/>
    <n v="216001262.48099998"/>
    <n v="235094567.47436008"/>
    <n v="206446896.99449995"/>
    <n v="1553006.29109"/>
    <n v="1419361.7401200002"/>
    <n v="841077.49839000008"/>
    <n v="669482.14766000002"/>
    <n v="79363.586750000002"/>
    <n v="51745.073490000002"/>
    <n v="5.1095071523700248"/>
    <n v="3.6449581743429298"/>
    <n v="27615.825749999989"/>
    <n v="53.379240503045764"/>
    <n v="99.984099471159539"/>
    <n v="99.980806443338182"/>
    <n v="99.984099471159539"/>
    <n v="99.980806443338182"/>
    <n v="3.2591746183774847E-2"/>
    <n v="3.3752786537125823E-2"/>
    <n v="2.3951314532039254E-2"/>
    <n v="2.5059781727491064E-2"/>
    <m/>
    <m/>
    <m/>
    <n v="0"/>
    <m/>
    <n v="0"/>
    <m/>
    <n v="0"/>
    <m/>
    <n v="-0.48755356603883415"/>
    <n v="64.550677327393487"/>
    <n v="99.492417453560975"/>
    <n v="6.0899961178427597"/>
    <n v="2.043362176703778"/>
    <n v="18.314100335278649"/>
    <n v="57.477533598725053"/>
    <n v="66.642283556356801"/>
    <s v="Grandes"/>
    <n v="2023"/>
    <n v="1"/>
    <d v="2024-05-06T00:00:00"/>
    <x v="22"/>
    <x v="6"/>
  </r>
  <r>
    <n v="2024"/>
    <n v="3"/>
    <n v="707"/>
    <x v="47"/>
    <s v="Salud"/>
    <n v="9"/>
    <s v="19581e27de7ced00ff1ce50b2047e7a567c76b1cbaebabe5ef03f7c3017bb5b7"/>
    <s v="866d562d83a77144c090ae01fef5e5dc5d322dfdcb968ee04e0fa262fe1b2619"/>
    <x v="5"/>
    <n v="241371.91274"/>
    <n v="239989.49737"/>
    <n v="1057551.1809800002"/>
    <n v="1146608.7038199999"/>
    <n v="283622.69087000005"/>
    <n v="164836.72087999998"/>
    <n v="1072125.1021099999"/>
    <n v="719460.38336999994"/>
    <n v="0"/>
    <n v="0"/>
    <n v="134.065"/>
    <n v="128.38900000000001"/>
    <n v="0"/>
    <n v="0"/>
    <n v="164174.31702000002"/>
    <n v="118936.39257"/>
    <n v="100687.12393999999"/>
    <n v="137101.95058"/>
    <n v="0"/>
    <n v="0"/>
    <n v="0"/>
    <n v="0"/>
    <n v="0"/>
    <n v="0"/>
    <s v="Salud"/>
    <s v="Accidentes y Enfermedades"/>
    <s v="Salud"/>
    <x v="22"/>
    <x v="0"/>
    <n v="242648.48286000002"/>
    <n v="240008.10616999998"/>
    <n v="243469518.54793006"/>
    <n v="216001262.48099998"/>
    <n v="235094567.47436008"/>
    <n v="206446896.99449995"/>
    <n v="1553006.29109"/>
    <n v="1419361.7401200002"/>
    <n v="841077.49839000008"/>
    <n v="669482.14766000002"/>
    <n v="242648.48286000002"/>
    <n v="240008.10616999998"/>
    <n v="15.542236636439485"/>
    <n v="16.908268737024716"/>
    <n v="1382.4153700000024"/>
    <n v="0.57603161186203788"/>
    <n v="99.473901462332009"/>
    <n v="99.992246595210077"/>
    <n v="99.473901462332009"/>
    <n v="99.992246595210077"/>
    <n v="9.913845239418867E-2"/>
    <n v="0.10267013624903286"/>
    <n v="0.11110559939023971"/>
    <n v="0.11624756819493084"/>
    <m/>
    <m/>
    <m/>
    <n v="0"/>
    <m/>
    <n v="0"/>
    <m/>
    <n v="0"/>
    <m/>
    <n v="72.062808187306445"/>
    <n v="117.50443025883943"/>
    <n v="68.684972753564125"/>
    <n v="33.721350459727404"/>
    <n v="38.035393097512383"/>
    <n v="-26.560400115351889"/>
    <n v="163.05393440161464"/>
    <n v="86.750328545179769"/>
    <s v="Grandes"/>
    <n v="2023"/>
    <n v="1"/>
    <d v="2024-05-06T00:00:00"/>
    <x v="22"/>
    <x v="5"/>
  </r>
  <r>
    <n v="2024"/>
    <n v="3"/>
    <n v="5.0999999999999996"/>
    <x v="6"/>
    <s v="Salud"/>
    <n v="5.0999999999999996"/>
    <m/>
    <m/>
    <x v="3"/>
    <n v="1457179.2231100001"/>
    <n v="1349742.4403200001"/>
    <n v="4231230.3492700001"/>
    <n v="4311541.5836100001"/>
    <n v="814227.80442000018"/>
    <n v="660523.93441999995"/>
    <n v="3204206.9656699998"/>
    <n v="2849523.9162300001"/>
    <n v="0"/>
    <n v="0"/>
    <n v="0"/>
    <n v="0"/>
    <n v="139.65007"/>
    <n v="89.036799999999999"/>
    <n v="519477.75468000001"/>
    <n v="408647.65009000007"/>
    <n v="482665.08258000005"/>
    <n v="534726.17116000003"/>
    <n v="0"/>
    <n v="0"/>
    <n v="0"/>
    <n v="0"/>
    <n v="0"/>
    <n v="0"/>
    <s v="Salud"/>
    <s v="Accidentes y Enfermedades"/>
    <s v="Salud"/>
    <x v="22"/>
    <x v="0"/>
    <n v="1751853.6543399999"/>
    <n v="1525507.9559800001"/>
    <n v="243469518.54793006"/>
    <n v="216001262.48099998"/>
    <n v="235094567.47436008"/>
    <n v="206446896.99449995"/>
    <n v="1553006.29109"/>
    <n v="1419361.7401200002"/>
    <n v="841077.49839000008"/>
    <n v="669482.14766000002"/>
    <n v="1751853.6543399999"/>
    <n v="1525507.9559800001"/>
    <n v="93.829576317250968"/>
    <n v="95.095027727454863"/>
    <n v="107436.78279000008"/>
    <n v="7.9597988164711531"/>
    <n v="83.179278103511649"/>
    <n v="88.478230154683999"/>
    <n v="83.179278103511649"/>
    <n v="88.478230154683999"/>
    <n v="0.59850581370543765"/>
    <n v="0.61982683766987645"/>
    <n v="0.6248771071135415"/>
    <n v="0.65379642899450274"/>
    <m/>
    <m/>
    <m/>
    <n v="0"/>
    <m/>
    <n v="0"/>
    <m/>
    <n v="0"/>
    <m/>
    <n v="23.269992499963866"/>
    <n v="55.87698421078403"/>
    <n v="48.937035295667329"/>
    <n v="96.807702735907711"/>
    <n v="27.121189750042831"/>
    <n v="-9.7360277816703977"/>
    <n v="107.62695985863"/>
    <n v="76.421853301757523"/>
    <m/>
    <n v="2023"/>
    <n v="1"/>
    <d v="2024-05-06T00:00:00"/>
    <x v="22"/>
    <x v="3"/>
  </r>
  <r>
    <n v="2024"/>
    <n v="3"/>
    <n v="718"/>
    <x v="44"/>
    <s v="Salud"/>
    <n v="281"/>
    <s v="71a1c003a2b855d85582c8f6c7648c49d3fe836408a7e1b5d9b222448acb3c1b"/>
    <s v="866d562d83a77144c090ae01fef5e5dc5d322dfdcb968ee04e0fa262fe1b2619"/>
    <x v="8"/>
    <n v="4356.2462599999999"/>
    <n v="-26.01708"/>
    <n v="12963.0147"/>
    <n v="16428.004989999998"/>
    <n v="2018.4790700000001"/>
    <n v="3052.1407699999995"/>
    <n v="10466.788259999999"/>
    <n v="7133.1836900000008"/>
    <n v="0"/>
    <n v="0"/>
    <n v="134.065"/>
    <n v="128.38900000000001"/>
    <n v="0"/>
    <n v="0"/>
    <n v="351.07484000000005"/>
    <n v="3052.14077"/>
    <n v="2271.4157599999999"/>
    <n v="3307.4169300000003"/>
    <n v="0"/>
    <n v="0"/>
    <n v="0"/>
    <n v="0"/>
    <n v="0"/>
    <n v="0"/>
    <s v="Salud"/>
    <s v="Accidentes y Enfermedades"/>
    <s v="Salud"/>
    <x v="22"/>
    <x v="0"/>
    <n v="4861.5922599999994"/>
    <n v="-25.390689999999999"/>
    <n v="243469518.54793006"/>
    <n v="216001262.48099998"/>
    <n v="235094567.47436008"/>
    <n v="206446896.99449995"/>
    <n v="1553006.29109"/>
    <n v="1419361.7401200002"/>
    <n v="841077.49839000008"/>
    <n v="669482.14766000002"/>
    <n v="4861.5922599999994"/>
    <n v="-25.390689999999999"/>
    <n v="0.2805040961516328"/>
    <n v="-1.8330126326922395E-3"/>
    <n v="4382.2633399999995"/>
    <n v="-16843.793923068999"/>
    <n v="89.60533971230241"/>
    <n v="102.46700660754"/>
    <n v="89.60533971230241"/>
    <n v="102.46700660754"/>
    <n v="1.789236815343855E-3"/>
    <n v="1.8529761477687489E-3"/>
    <n v="-1.2044874044330426E-5"/>
    <n v="-1.2602310995593765E-5"/>
    <m/>
    <m/>
    <m/>
    <n v="0"/>
    <m/>
    <n v="0"/>
    <m/>
    <n v="0"/>
    <m/>
    <n v="-33.86677672799474"/>
    <n v="46.335283855141839"/>
    <n v="-11731.296402209624"/>
    <n v="0.23998728700551319"/>
    <n v="-88.497423072658592"/>
    <n v="-31.323573408690276"/>
    <n v="15.456212208371756"/>
    <n v="92.281706074474243"/>
    <s v="Medianas"/>
    <n v="2023"/>
    <n v="1"/>
    <d v="2024-05-06T00:00:00"/>
    <x v="22"/>
    <x v="8"/>
  </r>
  <r>
    <n v="2024"/>
    <n v="3"/>
    <n v="715"/>
    <x v="46"/>
    <s v="Salud"/>
    <n v="251"/>
    <s v="c75d3f1f5bcd6914d0331ce5ec17c0db8f2070a2d4285f8e3ff11c6ca19168ff"/>
    <s v="866d562d83a77144c090ae01fef5e5dc5d322dfdcb968ee04e0fa262fe1b2619"/>
    <x v="13"/>
    <n v="41110.679100000001"/>
    <n v="37200.769919999999"/>
    <n v="103870.15763999999"/>
    <n v="79804.427330000006"/>
    <n v="6115.5683899999995"/>
    <n v="3987.7881400000001"/>
    <n v="26078.651869999994"/>
    <n v="14177.784140000002"/>
    <n v="0"/>
    <n v="0"/>
    <n v="134.065"/>
    <n v="128.38900000000001"/>
    <n v="0"/>
    <n v="0"/>
    <n v="6115.5683899999995"/>
    <n v="3987.7881400000001"/>
    <n v="31926.758620000001"/>
    <n v="18432.731190000002"/>
    <n v="0"/>
    <n v="0"/>
    <n v="0"/>
    <n v="0"/>
    <n v="0"/>
    <n v="0"/>
    <s v="Salud"/>
    <s v="Accidentes y Enfermedades"/>
    <s v="Salud"/>
    <x v="22"/>
    <x v="0"/>
    <n v="48021.339369999994"/>
    <n v="38116.885219999996"/>
    <n v="243469518.54793006"/>
    <n v="216001262.48099998"/>
    <n v="235094567.47436008"/>
    <n v="206446896.99449995"/>
    <n v="1553006.29109"/>
    <n v="1419361.7401200002"/>
    <n v="841077.49839000008"/>
    <n v="669482.14766000002"/>
    <n v="48021.339369999994"/>
    <n v="38116.885219999996"/>
    <n v="2.647167583020277"/>
    <n v="2.6209505912745579"/>
    <n v="3909.9091800000024"/>
    <n v="10.510291019267171"/>
    <n v="85.609188830086566"/>
    <n v="97.596563059356939"/>
    <n v="85.609188830086566"/>
    <n v="97.596563059356939"/>
    <n v="1.6885349486534119E-2"/>
    <n v="1.7486869025369382E-2"/>
    <n v="1.7222478004392347E-2"/>
    <n v="1.8019534544513442E-2"/>
    <m/>
    <m/>
    <m/>
    <n v="0"/>
    <m/>
    <n v="0"/>
    <m/>
    <n v="0"/>
    <m/>
    <n v="53.357404538547001"/>
    <n v="14.875863215793968"/>
    <n v="10.71963872945563"/>
    <n v="0.72711116415627441"/>
    <n v="53.357404538547001"/>
    <n v="73.206880146555193"/>
    <n v="19.154993035118199"/>
    <n v="21.634277085120342"/>
    <s v="Medianas"/>
    <n v="2023"/>
    <n v="1"/>
    <d v="2024-05-06T00:00:00"/>
    <x v="22"/>
    <x v="13"/>
  </r>
  <r>
    <n v="2024"/>
    <n v="3"/>
    <n v="714"/>
    <x v="48"/>
    <s v="Salud"/>
    <n v="250"/>
    <s v="1e472b39b105d349bcd069c4a711b44a2fffb8e274714bb07ecfff69a9a7f67b"/>
    <s v="866d562d83a77144c090ae01fef5e5dc5d322dfdcb968ee04e0fa262fe1b2619"/>
    <x v="15"/>
    <n v="46943.854930000001"/>
    <n v="29077.72854"/>
    <n v="196635.78811999998"/>
    <n v="182915.82520000002"/>
    <n v="16027.95858"/>
    <n v="0"/>
    <n v="83645.886590000009"/>
    <n v="48710.906080000001"/>
    <n v="0"/>
    <n v="0"/>
    <n v="134.065"/>
    <n v="128.38900000000001"/>
    <n v="13.06208"/>
    <n v="0"/>
    <n v="16027.95858"/>
    <n v="13672.179990000001"/>
    <n v="50340.09087"/>
    <n v="34881.677380000001"/>
    <n v="0"/>
    <n v="0"/>
    <n v="0"/>
    <n v="0"/>
    <n v="0"/>
    <n v="0"/>
    <s v="Salud"/>
    <s v="Accidentes y Enfermedades"/>
    <s v="Salud"/>
    <x v="22"/>
    <x v="0"/>
    <n v="176513.31369000001"/>
    <n v="145760.77205999999"/>
    <n v="243469518.54793006"/>
    <n v="216001262.48099998"/>
    <n v="235094567.47436008"/>
    <n v="206446896.99449995"/>
    <n v="1553006.29109"/>
    <n v="1419361.7401200002"/>
    <n v="841077.49839000008"/>
    <n v="669482.14766000002"/>
    <n v="176513.31369000001"/>
    <n v="145760.77205999999"/>
    <n v="3.022773004805523"/>
    <n v="2.0486481858769574"/>
    <n v="17866.126390000001"/>
    <n v="61.442647988899623"/>
    <n v="26.595078834928422"/>
    <n v="19.948939710631226"/>
    <n v="26.595078834928422"/>
    <n v="19.948939710631226"/>
    <n v="1.9281204156469594E-2"/>
    <n v="1.9968073033044372E-2"/>
    <n v="1.3461832679129713E-2"/>
    <n v="1.4084846497244601E-2"/>
    <m/>
    <m/>
    <m/>
    <n v="0"/>
    <m/>
    <n v="0"/>
    <m/>
    <n v="0"/>
    <m/>
    <m/>
    <n v="34.142825730652028"/>
    <m/>
    <n v="1.9056458662466773"/>
    <n v="17.23045331266151"/>
    <n v="44.316714823075976"/>
    <n v="31.839351703577883"/>
    <n v="39.195878802087584"/>
    <s v="Medianas"/>
    <n v="2023"/>
    <n v="1"/>
    <d v="2024-05-06T00:00:00"/>
    <x v="22"/>
    <x v="15"/>
  </r>
  <r>
    <n v="2024"/>
    <n v="3"/>
    <n v="201.1"/>
    <x v="1"/>
    <s v="Salud"/>
    <n v="201.1"/>
    <m/>
    <m/>
    <x v="1"/>
    <n v="1553006.2910899997"/>
    <n v="1419361.74012"/>
    <n v="4559401.7119699996"/>
    <n v="4601609.7496499997"/>
    <n v="841077.49839000008"/>
    <n v="669482.14766000013"/>
    <n v="3334078.2747699991"/>
    <n v="2925737.4429199998"/>
    <n v="0"/>
    <n v="0"/>
    <n v="0"/>
    <n v="0"/>
    <n v="152.71215000000001"/>
    <n v="89.036799999999999"/>
    <n v="544660.04441999993"/>
    <n v="431278.04332"/>
    <n v="570628.54336999997"/>
    <n v="594365.24743999995"/>
    <n v="0"/>
    <n v="0"/>
    <n v="0"/>
    <n v="0"/>
    <n v="0"/>
    <n v="0"/>
    <s v="Salud"/>
    <s v="Accidentes y Enfermedades"/>
    <s v="Salud"/>
    <x v="22"/>
    <x v="0"/>
    <n v="2123454.56134"/>
    <n v="2004779.9841700001"/>
    <n v="243469518.54793006"/>
    <n v="216001262.48099998"/>
    <n v="235094567.47436008"/>
    <n v="206446896.99449995"/>
    <n v="1553006.29109"/>
    <n v="1419361.7401200002"/>
    <n v="841077.49839000008"/>
    <n v="669482.14766000002"/>
    <n v="2123454.56134"/>
    <n v="2004779.9841700001"/>
    <n v="99.999999999999986"/>
    <n v="99.999999999999986"/>
    <n v="133644.55096999975"/>
    <n v="9.4158203079858005"/>
    <n v="73.135838146213004"/>
    <n v="70.798878247361912"/>
    <n v="73.135838146213004"/>
    <n v="70.798878247361912"/>
    <n v="0.63786477270429676"/>
    <n v="0.66058791054768806"/>
    <n v="0.65710807604416233"/>
    <n v="0.68751904765021188"/>
    <m/>
    <m/>
    <m/>
    <n v="0"/>
    <m/>
    <n v="0"/>
    <m/>
    <n v="0"/>
    <m/>
    <n v="25.631056978855462"/>
    <n v="54.158022618161951"/>
    <n v="47.167831056471812"/>
    <n v="100"/>
    <n v="26.289768945151849"/>
    <n v="-3.9936224690519384"/>
    <n v="95.449141258052734"/>
    <n v="72.561113755820102"/>
    <m/>
    <n v="2023"/>
    <n v="1"/>
    <d v="2024-05-06T00:00:00"/>
    <x v="22"/>
    <x v="1"/>
  </r>
  <r>
    <n v="2024"/>
    <n v="3"/>
    <n v="15.1"/>
    <x v="13"/>
    <s v="Salud"/>
    <n v="15.1"/>
    <m/>
    <m/>
    <x v="7"/>
    <n v="95827.067980000007"/>
    <n v="69619.299799999993"/>
    <n v="328171.3627"/>
    <n v="290068.16604000004"/>
    <n v="26849.69397"/>
    <n v="8958.2132399999991"/>
    <n v="129871.30910000001"/>
    <n v="76213.526690000013"/>
    <n v="0"/>
    <n v="0"/>
    <n v="0"/>
    <n v="0"/>
    <n v="13.06208"/>
    <n v="0"/>
    <n v="25182.28974"/>
    <n v="22630.393229999998"/>
    <n v="87963.460789999997"/>
    <n v="59639.076280000001"/>
    <n v="0"/>
    <n v="0"/>
    <n v="0"/>
    <n v="0"/>
    <n v="0"/>
    <n v="0"/>
    <s v="Salud"/>
    <s v="Accidentes y Enfermedades"/>
    <s v="Salud"/>
    <x v="22"/>
    <x v="0"/>
    <n v="371600.90700000001"/>
    <n v="479272.02818999998"/>
    <n v="243469518.54793006"/>
    <n v="216001262.48099998"/>
    <n v="235094567.47436008"/>
    <n v="206446896.99449995"/>
    <n v="1553006.29109"/>
    <n v="1419361.7401200002"/>
    <n v="841077.49839000008"/>
    <n v="669482.14766000002"/>
    <n v="371600.90700000001"/>
    <n v="479272.02818999998"/>
    <n v="6.1704236827490506"/>
    <n v="4.9049722725451241"/>
    <n v="26207.768180000014"/>
    <n v="37.644400698209864"/>
    <n v="25.787630270773263"/>
    <n v="14.526051116089858"/>
    <n v="25.787630270773263"/>
    <n v="14.526051116089858"/>
    <n v="3.9358958998859328E-2"/>
    <n v="4.0761072877811659E-2"/>
    <n v="3.2230968930620899E-2"/>
    <n v="3.3722618655709198E-2"/>
    <m/>
    <m/>
    <m/>
    <n v="0"/>
    <m/>
    <n v="0"/>
    <m/>
    <n v="0"/>
    <m/>
    <n v="199.72153208087735"/>
    <n v="28.018903777379244"/>
    <n v="12.867427948478161"/>
    <n v="3.192297264092308"/>
    <n v="11.276412584015905"/>
    <n v="47.49299666718445"/>
    <n v="28.628125262282555"/>
    <n v="37.945579713126968"/>
    <s v="Resto"/>
    <n v="2023"/>
    <n v="1"/>
    <d v="2024-05-06T00:00:00"/>
    <x v="22"/>
    <x v="7"/>
  </r>
  <r>
    <n v="2024"/>
    <n v="3"/>
    <n v="705"/>
    <x v="52"/>
    <s v="Salud"/>
    <n v="36"/>
    <s v="76a50887d8f1c2e9301755428990ad81479ee21c25b43215cf524541e0503269"/>
    <s v="866d562d83a77144c090ae01fef5e5dc5d322dfdcb968ee04e0fa262fe1b2619"/>
    <x v="0"/>
    <n v="554244.99358000001"/>
    <n v="487258.32735000004"/>
    <n v="670965.63406000007"/>
    <n v="572647.43278999999"/>
    <n v="94382.956309999994"/>
    <n v="114368.80998999999"/>
    <n v="616821.68876000016"/>
    <n v="532469.89928999997"/>
    <n v="0"/>
    <n v="0"/>
    <n v="134.065"/>
    <n v="128.38900000000001"/>
    <n v="0"/>
    <n v="0"/>
    <n v="27719.927609999999"/>
    <n v="13537.33058"/>
    <n v="-97377.245849999992"/>
    <n v="-28789.386170000002"/>
    <n v="0"/>
    <n v="0"/>
    <n v="0"/>
    <n v="0"/>
    <n v="0"/>
    <n v="0"/>
    <s v="Salud"/>
    <s v="Accidentes y Enfermedades"/>
    <s v="Salud"/>
    <x v="22"/>
    <x v="0"/>
    <n v="554244.99358000001"/>
    <n v="487258.32735000004"/>
    <n v="243469518.54793006"/>
    <n v="216001262.48099998"/>
    <n v="235094567.47436008"/>
    <n v="206446896.99449995"/>
    <n v="1553006.29109"/>
    <n v="1419361.7401200002"/>
    <n v="841077.49839000008"/>
    <n v="669482.14766000002"/>
    <n v="554244.99358000001"/>
    <n v="487258.32735000004"/>
    <n v="35.688522110943616"/>
    <n v="34.329397050592938"/>
    <n v="66986.666229999973"/>
    <n v="13.747669864220335"/>
    <n v="100"/>
    <n v="100"/>
    <n v="100"/>
    <n v="100"/>
    <n v="0.22764451044449321"/>
    <n v="0.2357540625180321"/>
    <n v="0.22558124047671271"/>
    <n v="0.23602114366629659"/>
    <m/>
    <m/>
    <m/>
    <n v="0"/>
    <m/>
    <n v="0"/>
    <m/>
    <n v="0"/>
    <m/>
    <n v="-17.47491617841218"/>
    <n v="17.029103988898132"/>
    <n v="23.471904649019638"/>
    <n v="11.221671783000842"/>
    <n v="104.7665708256642"/>
    <n v="238.24009054931508"/>
    <n v="-28.466534833712387"/>
    <n v="-47.021949339463802"/>
    <s v="Grandes"/>
    <n v="2023"/>
    <n v="1"/>
    <d v="2024-05-06T00:00:00"/>
    <x v="22"/>
    <x v="0"/>
  </r>
  <r>
    <n v="2024"/>
    <n v="3"/>
    <n v="61"/>
    <x v="2"/>
    <s v="Salud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1165.689409999992"/>
    <n v="0"/>
    <n v="80391.833620000005"/>
    <n v="0"/>
    <n v="0"/>
    <n v="0"/>
    <n v="0"/>
    <n v="0"/>
    <n v="0"/>
    <n v="0"/>
    <s v="Salud"/>
    <s v="Accidentes y Enfermedades"/>
    <s v="Salud"/>
    <x v="22"/>
    <x v="0"/>
    <n v="0"/>
    <n v="0"/>
    <n v="243469518.54793006"/>
    <n v="216001262.48099998"/>
    <n v="235094567.47436008"/>
    <n v="206446896.99449995"/>
    <n v="1553006.29109"/>
    <n v="1419361.7401200002"/>
    <n v="841077.49839000008"/>
    <n v="669482.14766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88.523530569522023"/>
    <m/>
    <m/>
    <n v="2023"/>
    <n v="1"/>
    <d v="2024-05-06T00:00:00"/>
    <x v="22"/>
    <x v="2"/>
  </r>
  <r>
    <n v="2024"/>
    <n v="3"/>
    <n v="908"/>
    <x v="27"/>
    <s v="IMSS Invalidez (invalidez y vida)"/>
    <n v="38"/>
    <s v="aea92132c4cbeb263e6ac2bf6c183b5d81737f179f21efdc5863739672f0f470"/>
    <s v="866d562d83a77144c090ae01fef5e5dc5d322dfdcb968ee04e0fa262fe1b2619"/>
    <x v="6"/>
    <n v="150.97235000000001"/>
    <n v="135.13976"/>
    <n v="1153.7929200000001"/>
    <n v="1264.0937999999999"/>
    <n v="30326.37297"/>
    <n v="30356.791419999994"/>
    <n v="121146.81544000001"/>
    <n v="119795.82506999999"/>
    <n v="0"/>
    <n v="0"/>
    <n v="134.065"/>
    <n v="128.38900000000001"/>
    <n v="0"/>
    <n v="0"/>
    <n v="30326.37297"/>
    <n v="30356.791420000001"/>
    <n v="-4342.9794000000002"/>
    <n v="-208.12969000000001"/>
    <n v="0"/>
    <n v="0"/>
    <n v="0"/>
    <n v="0"/>
    <n v="150.97235000000001"/>
    <n v="135.13976"/>
    <s v="IMSS Invalidez (invalidez y vida)"/>
    <s v="Pensiones"/>
    <s v="Pensiones IMSS"/>
    <x v="23"/>
    <x v="0"/>
    <n v="2352.5825299999997"/>
    <n v="1390.5081499999999"/>
    <n v="243469518.54793006"/>
    <n v="216001262.48099998"/>
    <n v="235094567.47436008"/>
    <n v="206446896.99449995"/>
    <n v="1568225.1092900001"/>
    <n v="1940865.47976"/>
    <n v="1282421.5199899999"/>
    <n v="1128719.8190899999"/>
    <n v="2352.5825299999997"/>
    <n v="1390.5081499999999"/>
    <n v="9.6269565578089352E-3"/>
    <n v="6.9628607139074292E-3"/>
    <n v="15.83259000000001"/>
    <n v="11.715715641347902"/>
    <n v="6.4173030308101469"/>
    <n v="9.71873196140562"/>
    <n v="6.4173030308101469"/>
    <n v="9.71873196140562"/>
    <n v="6.2008727375981231E-5"/>
    <n v="6.4217711035141368E-5"/>
    <n v="6.2564338026444285E-5"/>
    <n v="6.5459816527831038E-5"/>
    <m/>
    <m/>
    <n v="9.6269565578089352E-3"/>
    <n v="0"/>
    <m/>
    <n v="0"/>
    <m/>
    <n v="15.83259000000001"/>
    <n v="11.715715641347902"/>
    <n v="-0.1002031129678338"/>
    <n v="20087.368958620566"/>
    <n v="22463.256868296936"/>
    <n v="2.3647741789483132"/>
    <n v="-0.1002031129678671"/>
    <n v="1986.6698066960075"/>
    <n v="-698.28498311550823"/>
    <n v="-14585.517049489672"/>
    <s v="Grandes"/>
    <n v="2023"/>
    <n v="1"/>
    <d v="2024-05-06T00:00:00"/>
    <x v="23"/>
    <x v="6"/>
  </r>
  <r>
    <n v="2024"/>
    <n v="3"/>
    <n v="906"/>
    <x v="11"/>
    <s v="IMSS Invalidez (invalidez y vida)"/>
    <n v="256"/>
    <s v="51e8ea280b44e16934d4d611901f3d3afc41789840acdff81942c2f65009cd52"/>
    <s v="866d562d83a77144c090ae01fef5e5dc5d322dfdcb968ee04e0fa262fe1b2619"/>
    <x v="4"/>
    <n v="348622.59245"/>
    <n v="412977.16548000003"/>
    <n v="852832.07822999987"/>
    <n v="1377934.8112600001"/>
    <n v="162408.82128"/>
    <n v="146329.83746000001"/>
    <n v="601557.25765999989"/>
    <n v="527745.33614000003"/>
    <n v="0"/>
    <n v="0"/>
    <n v="134.065"/>
    <n v="128.38900000000001"/>
    <n v="0"/>
    <n v="0"/>
    <n v="162408.82128"/>
    <n v="146329.83746000001"/>
    <n v="-21926.562819999999"/>
    <n v="2121.97111"/>
    <n v="0"/>
    <n v="0"/>
    <n v="0"/>
    <n v="0"/>
    <n v="348622.98772999999"/>
    <n v="412977.16547999997"/>
    <s v="IMSS Invalidez (invalidez y vida)"/>
    <s v="Pensiones"/>
    <s v="Pensiones IMSS"/>
    <x v="23"/>
    <x v="0"/>
    <n v="2992374.75104"/>
    <n v="2615977.4752099998"/>
    <n v="243469518.54793006"/>
    <n v="216001262.48099998"/>
    <n v="235094567.47436008"/>
    <n v="206446896.99449995"/>
    <n v="1568225.1092900001"/>
    <n v="1940865.47976"/>
    <n v="1282421.5199899999"/>
    <n v="1128719.8190899999"/>
    <n v="2992374.75104"/>
    <n v="2615977.4752099998"/>
    <n v="22.230392204843334"/>
    <n v="21.277990143400729"/>
    <n v="-64354.573030000029"/>
    <n v="-15.583082651846192"/>
    <n v="11.650365393867737"/>
    <n v="15.786724824411873"/>
    <n v="11.650365393867737"/>
    <n v="15.786724824411873"/>
    <n v="0.14318942039611798"/>
    <n v="0.14829036510510671"/>
    <n v="0.19119201468386166"/>
    <n v="0.20004038398843182"/>
    <m/>
    <m/>
    <n v="22.230417410408378"/>
    <n v="0"/>
    <m/>
    <n v="0"/>
    <m/>
    <n v="-64354.177749999973"/>
    <n v="-15.582986937111077"/>
    <n v="10.98817855544687"/>
    <n v="46.585856682048778"/>
    <n v="35.432912444425838"/>
    <n v="12.664230812445071"/>
    <n v="10.98817855544687"/>
    <n v="-1133.3110906491088"/>
    <n v="-740.69439251947472"/>
    <n v="6895.9391940072182"/>
    <s v="Grandes"/>
    <n v="2023"/>
    <n v="1"/>
    <d v="2024-05-06T00:00:00"/>
    <x v="23"/>
    <x v="4"/>
  </r>
  <r>
    <n v="2024"/>
    <n v="3"/>
    <n v="5.0999999999999996"/>
    <x v="6"/>
    <s v="IMSS Invalidez (invalidez y vida)"/>
    <n v="5.0999999999999996"/>
    <m/>
    <m/>
    <x v="3"/>
    <n v="1568225.1092900001"/>
    <n v="1940865.47976"/>
    <n v="7686618.1918800008"/>
    <n v="6837695.3886899995"/>
    <n v="1282421.5199899999"/>
    <n v="1128719.8190899999"/>
    <n v="4982290.2084300006"/>
    <n v="4250227.8774299994"/>
    <n v="0"/>
    <n v="0"/>
    <n v="0"/>
    <n v="0"/>
    <n v="0"/>
    <n v="0"/>
    <n v="1282421.5199899999"/>
    <n v="1128719.8190900001"/>
    <n v="-315128.43432"/>
    <n v="-221912.21638999999"/>
    <n v="0"/>
    <n v="0"/>
    <n v="0"/>
    <n v="0"/>
    <n v="1568225.5045699999"/>
    <n v="1940865.4797599998"/>
    <s v="IMSS Invalidez (invalidez y vida)"/>
    <s v="Pensiones"/>
    <s v="Pensiones IMSS"/>
    <x v="23"/>
    <x v="0"/>
    <n v="8374951.07357"/>
    <n v="9554365.4865000006"/>
    <n v="243469518.54793006"/>
    <n v="216001262.48099998"/>
    <n v="235094567.47436008"/>
    <n v="206446896.99449995"/>
    <n v="1568225.1092900001"/>
    <n v="1940865.47976"/>
    <n v="1282421.5199899999"/>
    <n v="1128719.8190899999"/>
    <n v="8374951.07357"/>
    <n v="9554365.4865000006"/>
    <n v="100"/>
    <n v="100"/>
    <n v="-372640.37046999997"/>
    <n v="-19.19970107954515"/>
    <n v="18.725185323638087"/>
    <n v="20.313912865300978"/>
    <n v="18.725185323638087"/>
    <n v="20.313912865300978"/>
    <n v="0.64411558319210094"/>
    <n v="0.66706139837154432"/>
    <n v="0.89854358139722612"/>
    <n v="0.94012819180891227"/>
    <m/>
    <m/>
    <n v="100.00002520556504"/>
    <n v="0"/>
    <m/>
    <n v="0"/>
    <m/>
    <n v="-372639.97518999991"/>
    <n v="-19.199680713373258"/>
    <n v="13.61734757381312"/>
    <n v="81.775346689264836"/>
    <n v="58.155489438122885"/>
    <n v="100"/>
    <n v="13.617347573813099"/>
    <n v="42.005897397814728"/>
    <n v="-406.95201712193114"/>
    <n v="-508.63347563810083"/>
    <m/>
    <n v="2023"/>
    <n v="1"/>
    <d v="2024-05-06T00:00:00"/>
    <x v="23"/>
    <x v="3"/>
  </r>
  <r>
    <n v="2024"/>
    <n v="3"/>
    <n v="905"/>
    <x v="12"/>
    <s v="IMSS Invalidez (invalidez y vida)"/>
    <n v="51"/>
    <s v="031b4af5197ec30a926f48cf40e11a7dbc470048a21e4003b7a3c07c5dab1baa"/>
    <s v="866d562d83a77144c090ae01fef5e5dc5d322dfdcb968ee04e0fa262fe1b2619"/>
    <x v="5"/>
    <n v="89926.673490000001"/>
    <n v="400845.91031999997"/>
    <n v="1459456.5895500001"/>
    <n v="1345032.5554200001"/>
    <n v="348624.87701999996"/>
    <n v="317263.70187000005"/>
    <n v="1435545.30803"/>
    <n v="1208889.6245899999"/>
    <n v="0"/>
    <n v="0"/>
    <n v="134.065"/>
    <n v="128.38900000000001"/>
    <n v="0"/>
    <n v="0"/>
    <n v="348624.87701999996"/>
    <n v="317263.70186999999"/>
    <n v="-249058.74024000001"/>
    <n v="-233769.02400999999"/>
    <n v="0"/>
    <n v="0"/>
    <n v="0"/>
    <n v="0"/>
    <n v="89926.673490000001"/>
    <n v="400845.91031999997"/>
    <s v="IMSS Invalidez (invalidez y vida)"/>
    <s v="Pensiones"/>
    <s v="Pensiones IMSS"/>
    <x v="23"/>
    <x v="0"/>
    <n v="2072694.13243"/>
    <n v="2683241.2516399999"/>
    <n v="243469518.54793006"/>
    <n v="216001262.48099998"/>
    <n v="235094567.47436008"/>
    <n v="206446896.99449995"/>
    <n v="1568225.1092900001"/>
    <n v="1940865.47976"/>
    <n v="1282421.5199899999"/>
    <n v="1128719.8190899999"/>
    <n v="2072694.13243"/>
    <n v="2683241.2516399999"/>
    <n v="5.7342962408447535"/>
    <n v="20.652946559159115"/>
    <n v="-310919.23682999995"/>
    <n v="-77.565774983656311"/>
    <n v="4.3386369499956619"/>
    <n v="14.938869550958286"/>
    <n v="4.3386369499956619"/>
    <n v="14.938869550958286"/>
    <n v="3.6935495673679909E-2"/>
    <n v="3.8251276690945912E-2"/>
    <n v="0.18557572567672348"/>
    <n v="0.19416417304188355"/>
    <m/>
    <m/>
    <n v="5.7342962408447535"/>
    <n v="0"/>
    <m/>
    <n v="0"/>
    <m/>
    <n v="-310919.23682999995"/>
    <n v="-77.565774983656311"/>
    <n v="9.8848922726276101"/>
    <n v="387.67682989938203"/>
    <n v="79.148544041954864"/>
    <n v="27.184889803059331"/>
    <n v="9.8848922726276314"/>
    <n v="6.540522763762735"/>
    <n v="-139.97696956310597"/>
    <n v="-135.71674143466856"/>
    <s v="Grandes"/>
    <n v="2023"/>
    <n v="1"/>
    <d v="2024-05-06T00:00:00"/>
    <x v="23"/>
    <x v="5"/>
  </r>
  <r>
    <n v="2024"/>
    <n v="3"/>
    <n v="201.1"/>
    <x v="1"/>
    <s v="IMSS Invalidez (invalidez y vida)"/>
    <n v="201.1"/>
    <m/>
    <m/>
    <x v="1"/>
    <n v="1568225.1092900001"/>
    <n v="1940865.47976"/>
    <n v="7686618.1918800008"/>
    <n v="6837695.3886899995"/>
    <n v="1282421.5199899999"/>
    <n v="1128719.8190899999"/>
    <n v="4982290.2084300006"/>
    <n v="4250227.8774299994"/>
    <n v="0"/>
    <n v="0"/>
    <n v="0"/>
    <n v="0"/>
    <n v="0"/>
    <n v="0"/>
    <n v="1282421.5199899999"/>
    <n v="1128719.8190900001"/>
    <n v="-315128.43432"/>
    <n v="-221912.21638999999"/>
    <n v="0"/>
    <n v="0"/>
    <n v="0"/>
    <n v="0"/>
    <n v="1568225.5045699999"/>
    <n v="1940865.4797599998"/>
    <s v="IMSS Invalidez (invalidez y vida)"/>
    <s v="Pensiones"/>
    <s v="Pensiones IMSS"/>
    <x v="23"/>
    <x v="0"/>
    <n v="8374951.07357"/>
    <n v="9554365.4865000006"/>
    <n v="243469518.54793006"/>
    <n v="216001262.48099998"/>
    <n v="235094567.47436008"/>
    <n v="206446896.99449995"/>
    <n v="1568225.1092900001"/>
    <n v="1940865.47976"/>
    <n v="1282421.5199899999"/>
    <n v="1128719.8190899999"/>
    <n v="8374951.07357"/>
    <n v="9554365.4865000006"/>
    <n v="100"/>
    <n v="100"/>
    <n v="-372640.37046999997"/>
    <n v="-19.19970107954515"/>
    <n v="18.725185323638087"/>
    <n v="20.313912865300978"/>
    <n v="18.725185323638087"/>
    <n v="20.313912865300978"/>
    <n v="0.64411558319210094"/>
    <n v="0.66706139837154432"/>
    <n v="0.89854358139722612"/>
    <n v="0.94012819180891227"/>
    <m/>
    <m/>
    <n v="100.00002520556504"/>
    <n v="0"/>
    <m/>
    <n v="0"/>
    <m/>
    <n v="-372639.97518999991"/>
    <n v="-19.199680713373258"/>
    <n v="13.61734757381312"/>
    <n v="81.775346689264836"/>
    <n v="58.155489438122885"/>
    <n v="100"/>
    <n v="13.617347573813099"/>
    <n v="42.005897397814728"/>
    <n v="-406.95201712193114"/>
    <n v="-508.63347563810083"/>
    <m/>
    <n v="2023"/>
    <n v="1"/>
    <d v="2024-05-06T00:00:00"/>
    <x v="23"/>
    <x v="1"/>
  </r>
  <r>
    <n v="2024"/>
    <n v="3"/>
    <n v="902"/>
    <x v="10"/>
    <s v="IMSS Invalidez (invalidez y vida)"/>
    <n v="30"/>
    <s v="624b60c58c9d8bfb6ff1886c2fd605d2adeb6ea4da576068201b6c6958ce93f4"/>
    <s v="866d562d83a77144c090ae01fef5e5dc5d322dfdcb968ee04e0fa262fe1b2619"/>
    <x v="0"/>
    <n v="1129524.871"/>
    <n v="1126907.2642000001"/>
    <n v="5373175.7311800001"/>
    <n v="4113463.92821"/>
    <n v="741061.44871999999"/>
    <n v="634769.48833999992"/>
    <n v="2824040.8273000005"/>
    <n v="2393797.0916300002"/>
    <n v="0"/>
    <n v="0"/>
    <n v="134.065"/>
    <n v="128.38900000000001"/>
    <n v="0"/>
    <n v="0"/>
    <n v="741061.44871999999"/>
    <n v="634769.48834000004"/>
    <n v="-39800.151859999998"/>
    <n v="9942.9661999999989"/>
    <n v="0"/>
    <n v="0"/>
    <n v="0"/>
    <n v="0"/>
    <n v="1129524.871"/>
    <n v="1126907.2641999999"/>
    <s v="IMSS Invalidez (invalidez y vida)"/>
    <s v="Pensiones"/>
    <s v="Pensiones IMSS"/>
    <x v="23"/>
    <x v="0"/>
    <n v="3307529.60757"/>
    <n v="4253756.2515000002"/>
    <n v="243469518.54793006"/>
    <n v="216001262.48099998"/>
    <n v="235094567.47436008"/>
    <n v="206446896.99449995"/>
    <n v="1568225.1092900001"/>
    <n v="1940865.47976"/>
    <n v="1282421.5199899999"/>
    <n v="1128719.8190899999"/>
    <n v="3307529.60757"/>
    <n v="4253756.2515000002"/>
    <n v="72.025684597754108"/>
    <n v="58.062100436726247"/>
    <n v="2617.6067999999505"/>
    <n v="0.2322823610386715"/>
    <n v="34.150106121947843"/>
    <n v="26.492050732869782"/>
    <n v="34.150106121947843"/>
    <n v="26.492050732869782"/>
    <n v="0.46392865839492703"/>
    <n v="0.48045553886445658"/>
    <n v="0.52171327669861456"/>
    <n v="0.54585817496206912"/>
    <m/>
    <m/>
    <n v="72.025684597754108"/>
    <n v="0"/>
    <m/>
    <n v="0"/>
    <m/>
    <n v="2617.6068000001833"/>
    <n v="0.2322823610386715"/>
    <n v="16.744969998158954"/>
    <n v="65.608245355758967"/>
    <n v="56.328458295157724"/>
    <n v="57.786105205547287"/>
    <n v="16.744969998158933"/>
    <n v="-500.28449317267115"/>
    <n v="-1861.9563345555537"/>
    <n v="6384.1058651089461"/>
    <s v="Grandes"/>
    <n v="2023"/>
    <n v="1"/>
    <d v="2024-05-06T00:00:00"/>
    <x v="23"/>
    <x v="0"/>
  </r>
  <r>
    <n v="2024"/>
    <n v="3"/>
    <n v="23"/>
    <x v="16"/>
    <s v="Otros Automoviles y Obligatorios"/>
    <n v="17"/>
    <s v="4523540f1504cd17100c4835e85b7eefd49911580f8efff0599a8f283be6b9e3"/>
    <s v="866d562d83a77144c090ae01fef5e5dc5d322dfdcb968ee04e0fa262fe1b2619"/>
    <x v="6"/>
    <n v="36608.224520000003"/>
    <n v="32041.462390000001"/>
    <n v="79394.829450000005"/>
    <n v="69215.511540000007"/>
    <n v="7231.4485399999994"/>
    <n v="4978.5332200000003"/>
    <n v="23858.492219999993"/>
    <n v="15597.109110000003"/>
    <n v="0"/>
    <n v="0"/>
    <n v="134.065"/>
    <n v="128.38900000000001"/>
    <n v="0"/>
    <n v="0"/>
    <n v="7231.4485400000003"/>
    <n v="4978.5332199999993"/>
    <n v="27073.793260000002"/>
    <n v="21319.576359999999"/>
    <n v="0"/>
    <n v="0"/>
    <n v="0"/>
    <n v="0"/>
    <n v="0"/>
    <n v="0"/>
    <s v="Otros Automoviles y Obligatorios"/>
    <s v="Automóviles"/>
    <s v="Automóviles"/>
    <x v="24"/>
    <x v="0"/>
    <n v="7252607.47162"/>
    <n v="5493499.0403699996"/>
    <n v="243469518.54793006"/>
    <n v="216001262.48099998"/>
    <n v="235094567.47436008"/>
    <n v="206446896.99449995"/>
    <n v="1875583.9454099997"/>
    <n v="1418543.2212100001"/>
    <n v="512349.35749000014"/>
    <n v="465066.61417000002"/>
    <n v="1448680.1658099999"/>
    <n v="1027555.6229"/>
    <n v="1.9518307676704656"/>
    <n v="2.2587582747509818"/>
    <n v="4566.7621300000028"/>
    <n v="14.252664483332911"/>
    <n v="2.5270052965439245"/>
    <n v="3.1182216977774471"/>
    <n v="0.50475949047636659"/>
    <n v="0.58326145421228537"/>
    <n v="1.5036060669250969E-2"/>
    <n v="1.5571701597908072E-2"/>
    <n v="1.4833923664135275E-2"/>
    <n v="1.5520437873596925E-2"/>
    <m/>
    <m/>
    <m/>
    <n v="0"/>
    <m/>
    <n v="0"/>
    <m/>
    <n v="0"/>
    <m/>
    <n v="45.252591886893121"/>
    <n v="19.753617212572752"/>
    <n v="15.537784010613006"/>
    <n v="1.411429219981239"/>
    <n v="45.252591886893171"/>
    <n v="26.990296630828571"/>
    <n v="26.710141687770278"/>
    <n v="23.351933152577896"/>
    <s v="Grandes"/>
    <n v="2023"/>
    <n v="1"/>
    <d v="2024-05-06T00:00:00"/>
    <x v="24"/>
    <x v="6"/>
  </r>
  <r>
    <n v="2024"/>
    <n v="3"/>
    <n v="80"/>
    <x v="30"/>
    <s v="Otros Automoviles y Obligatorios"/>
    <n v="52"/>
    <s v="41cfc0d1f2d127b04555b7246d84019b4d27710a3f3aff6e7764375b1e06e05d"/>
    <s v="866d562d83a77144c090ae01fef5e5dc5d322dfdcb968ee04e0fa262fe1b2619"/>
    <x v="19"/>
    <n v="0"/>
    <n v="0"/>
    <n v="1.14208"/>
    <n v="0.10907999999999984"/>
    <n v="48.444349999999993"/>
    <n v="-14.673359999999999"/>
    <n v="645.61560999999995"/>
    <n v="121.31049999999998"/>
    <n v="0"/>
    <n v="0"/>
    <n v="134.065"/>
    <n v="128.38900000000001"/>
    <n v="0"/>
    <n v="0"/>
    <n v="48.44435"/>
    <n v="-14.673360000000001"/>
    <n v="-178.89170999999999"/>
    <n v="-99.243409999999997"/>
    <n v="0"/>
    <n v="0"/>
    <n v="0"/>
    <n v="0"/>
    <n v="0"/>
    <n v="0"/>
    <s v="Otros Automoviles y Obligatorios"/>
    <s v="Automóviles"/>
    <s v="Automóviles"/>
    <x v="24"/>
    <x v="0"/>
    <n v="280605.04624"/>
    <n v="328979.06079000002"/>
    <n v="243469518.54793006"/>
    <n v="216001262.48099998"/>
    <n v="235094567.47436008"/>
    <n v="206446896.99449995"/>
    <n v="1875583.9454099997"/>
    <n v="1418543.2212100001"/>
    <n v="512349.35749000014"/>
    <n v="465066.61417000002"/>
    <n v="11503.237580000001"/>
    <n v="10351.624109999999"/>
    <m/>
    <m/>
    <m/>
    <m/>
    <m/>
    <m/>
    <m/>
    <m/>
    <m/>
    <m/>
    <m/>
    <m/>
    <m/>
    <m/>
    <m/>
    <n v="0"/>
    <m/>
    <n v="0"/>
    <m/>
    <n v="0"/>
    <m/>
    <n v="-430.15171712545725"/>
    <m/>
    <m/>
    <n v="9.4553353667366537E-3"/>
    <n v="-430.15171712545725"/>
    <n v="80.255505126234581"/>
    <n v="-27.080265485751131"/>
    <n v="14.785223522650018"/>
    <s v="Resto"/>
    <n v="2023"/>
    <n v="1"/>
    <d v="2024-05-06T00:00:00"/>
    <x v="24"/>
    <x v="19"/>
  </r>
  <r>
    <n v="2024"/>
    <n v="3"/>
    <n v="43"/>
    <x v="9"/>
    <s v="Otros Automoviles y Obligatorios"/>
    <n v="31"/>
    <s v="eb1e33e8a81b697b75855af6bfcdbcbf7cbbde9f94962ceaec1ed8af21f5a50f"/>
    <s v="866d562d83a77144c090ae01fef5e5dc5d322dfdcb968ee04e0fa262fe1b2619"/>
    <x v="0"/>
    <n v="1375137.77868"/>
    <n v="993644.53471000004"/>
    <n v="2002846.8310399998"/>
    <n v="1514691.3680400001"/>
    <n v="310655.77683000005"/>
    <n v="312597.95604000002"/>
    <n v="1596936.8885199998"/>
    <n v="1133717.21481"/>
    <n v="0"/>
    <n v="0"/>
    <n v="134.065"/>
    <n v="128.38900000000001"/>
    <n v="2580.6275099999998"/>
    <n v="5257.8543799999998"/>
    <n v="310655.77682999999"/>
    <n v="312597.95604000002"/>
    <n v="512649.96703"/>
    <n v="404615.52760999999"/>
    <n v="0"/>
    <n v="0"/>
    <n v="0"/>
    <n v="0"/>
    <n v="0"/>
    <n v="0"/>
    <s v="Otros Automoviles y Obligatorios"/>
    <s v="Automóviles"/>
    <s v="Automóviles"/>
    <x v="24"/>
    <x v="0"/>
    <n v="29454782.112069998"/>
    <n v="26676629.107240003"/>
    <n v="243469518.54793006"/>
    <n v="216001262.48099998"/>
    <n v="235094567.47436008"/>
    <n v="206446896.99449995"/>
    <n v="1875583.9454099997"/>
    <n v="1418543.2212100001"/>
    <n v="512349.35749000014"/>
    <n v="465066.61417000002"/>
    <n v="7358056.5876199994"/>
    <n v="5685272.6651800005"/>
    <n v="73.317847598625988"/>
    <n v="70.046828313234855"/>
    <n v="381493.24396999995"/>
    <n v="38.393331885163605"/>
    <n v="18.68887201810438"/>
    <n v="17.477517671151848"/>
    <n v="4.6686401326883189"/>
    <n v="3.7247754606309171"/>
    <n v="0.56480901054120525"/>
    <n v="0.5849296278741003"/>
    <n v="0.46001792919955903"/>
    <n v="0.48130756585625611"/>
    <m/>
    <m/>
    <m/>
    <n v="0"/>
    <m/>
    <n v="0"/>
    <m/>
    <n v="0"/>
    <m/>
    <n v="-0.62130259410635436"/>
    <n v="22.590883738806138"/>
    <n v="31.45973686970796"/>
    <n v="60.633583762435642"/>
    <n v="-0.62130259410637656"/>
    <n v="26.700517416655355"/>
    <n v="60.598029222504678"/>
    <n v="77.258022668202273"/>
    <s v="Grandes"/>
    <n v="2023"/>
    <n v="1"/>
    <d v="2024-05-06T00:00:00"/>
    <x v="24"/>
    <x v="0"/>
  </r>
  <r>
    <n v="2024"/>
    <n v="3"/>
    <n v="81"/>
    <x v="34"/>
    <s v="Otros Automoviles y Obligatorios"/>
    <n v="53"/>
    <s v="2858dcd1057d3eae7f7d5f782167e24b61153c01551450a628cee722509f6529"/>
    <s v="866d562d83a77144c090ae01fef5e5dc5d322dfdcb968ee04e0fa262fe1b2619"/>
    <x v="19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Otros Automoviles y Obligatorios"/>
    <s v="Automóviles"/>
    <s v="Automóviles"/>
    <x v="24"/>
    <x v="0"/>
    <n v="425847.00738999998"/>
    <n v="401246.10022000002"/>
    <n v="243469518.54793006"/>
    <n v="216001262.48099998"/>
    <n v="235094567.47436008"/>
    <n v="206446896.99449995"/>
    <n v="1875583.9454099997"/>
    <n v="1418543.2212100001"/>
    <n v="512349.35749000014"/>
    <n v="465066.61417000002"/>
    <n v="261133.34872000001"/>
    <n v="212754.00827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24"/>
    <x v="19"/>
  </r>
  <r>
    <n v="2024"/>
    <n v="3"/>
    <n v="10"/>
    <x v="4"/>
    <s v="Otros Automoviles y Obligatorios"/>
    <n v="10"/>
    <s v="4a44dc15364204a80fe80e9039455cc1608281820fe2b24f1e5233ade6af1dd5"/>
    <s v="866d562d83a77144c090ae01fef5e5dc5d322dfdcb968ee04e0fa262fe1b2619"/>
    <x v="18"/>
    <n v="3131.0835999999999"/>
    <n v="8622.335070000001"/>
    <n v="87760.306620000003"/>
    <n v="14799.084129999999"/>
    <n v="8414.663849999999"/>
    <n v="0"/>
    <n v="15211.059089999997"/>
    <n v="-4709.0094100000006"/>
    <n v="0"/>
    <n v="0"/>
    <n v="134.065"/>
    <n v="128.38900000000001"/>
    <n v="0"/>
    <n v="0"/>
    <n v="8414.6638500000008"/>
    <n v="816.09713999999997"/>
    <n v="42022.345409999994"/>
    <n v="4310.9101100000007"/>
    <n v="0"/>
    <n v="0"/>
    <n v="0"/>
    <n v="0"/>
    <n v="0"/>
    <n v="0"/>
    <s v="Otros Automoviles y Obligatorios"/>
    <s v="Automóviles"/>
    <s v="Automóviles"/>
    <x v="24"/>
    <x v="0"/>
    <n v="1600535.0540100001"/>
    <n v="1504539.56809"/>
    <n v="243469518.54793006"/>
    <n v="216001262.48099998"/>
    <n v="235094567.47436008"/>
    <n v="206446896.99449995"/>
    <n v="1875583.9454099997"/>
    <n v="1418543.2212100001"/>
    <n v="512349.35749000014"/>
    <n v="465066.61417000002"/>
    <n v="457634.72164"/>
    <n v="229475.35636000001"/>
    <n v="0.16693913421803949"/>
    <n v="0.60783026848101629"/>
    <n v="-5491.2514700000011"/>
    <n v="-63.686361355938359"/>
    <n v="0.68418838255526382"/>
    <n v="3.7574122148756208"/>
    <n v="0.1956273055160738"/>
    <n v="0.57308795679903457"/>
    <n v="1.2860269403225549E-3"/>
    <n v="1.3318400478741317E-3"/>
    <n v="3.9917984603254084E-3"/>
    <n v="4.1765389528861325E-3"/>
    <m/>
    <m/>
    <m/>
    <n v="0"/>
    <m/>
    <n v="0"/>
    <m/>
    <n v="0"/>
    <m/>
    <m/>
    <n v="268.74606126773489"/>
    <m/>
    <n v="1.642368381454296"/>
    <n v="931.08606041677842"/>
    <n v="874.79057409526888"/>
    <n v="20.024260349822303"/>
    <n v="18.930970935972493"/>
    <s v="Medianas"/>
    <n v="2023"/>
    <n v="1"/>
    <d v="2024-05-06T00:00:00"/>
    <x v="24"/>
    <x v="18"/>
  </r>
  <r>
    <n v="2024"/>
    <n v="3"/>
    <n v="89"/>
    <x v="29"/>
    <s v="Otros Automoviles y Obligatorios"/>
    <n v="61"/>
    <s v="d029fa3a95e174a19934857f535eb9427d967218a36ea014b70ad704bc6c8d1c"/>
    <s v="866d562d83a77144c090ae01fef5e5dc5d322dfdcb968ee04e0fa262fe1b2619"/>
    <x v="15"/>
    <n v="20886.712370000001"/>
    <n v="15023.72617"/>
    <n v="62001.273760000004"/>
    <n v="57838.431150000011"/>
    <n v="6570.2303899999997"/>
    <n v="9048.5650500000029"/>
    <n v="27880.478479999998"/>
    <n v="32921.850880000005"/>
    <n v="0"/>
    <n v="0"/>
    <n v="134.065"/>
    <n v="128.38900000000001"/>
    <n v="0"/>
    <n v="0"/>
    <n v="5401.0343400000002"/>
    <n v="7722.7579400000004"/>
    <n v="17712.953229999999"/>
    <n v="11642.70498"/>
    <n v="0"/>
    <n v="0"/>
    <n v="0"/>
    <n v="0"/>
    <n v="0"/>
    <n v="0"/>
    <s v="Otros Automoviles y Obligatorios"/>
    <s v="Automóviles"/>
    <s v="Automóviles"/>
    <x v="24"/>
    <x v="0"/>
    <n v="912531.90619000001"/>
    <n v="822201.80111999996"/>
    <n v="243469518.54793006"/>
    <n v="216001262.48099998"/>
    <n v="235094567.47436008"/>
    <n v="206446896.99449995"/>
    <n v="1875583.9454099997"/>
    <n v="1418543.2212100001"/>
    <n v="512349.35749000014"/>
    <n v="465066.61417000002"/>
    <n v="912531.90619000001"/>
    <n v="822201.80111999996"/>
    <n v="1.1136111727291522"/>
    <n v="1.059095411783431"/>
    <n v="5862.9862000000012"/>
    <n v="39.024847322546762"/>
    <n v="2.2888747481944085"/>
    <n v="1.8272553221769572"/>
    <n v="2.2888747481944085"/>
    <n v="1.8272553221769572"/>
    <n v="8.5787791812995222E-3"/>
    <n v="8.8843875017562673E-3"/>
    <n v="6.9553881294196259E-3"/>
    <n v="7.277283596275246E-3"/>
    <m/>
    <m/>
    <m/>
    <n v="0"/>
    <m/>
    <n v="0"/>
    <m/>
    <n v="0"/>
    <m/>
    <n v="-27.389256156146025"/>
    <n v="31.456508202970955"/>
    <n v="60.228500889936029"/>
    <n v="1.2823731100566931"/>
    <n v="-30.063399863598473"/>
    <n v="52.137782932982965"/>
    <n v="30.492003619432584"/>
    <n v="66.331303191708983"/>
    <s v="Medianas"/>
    <n v="2023"/>
    <n v="1"/>
    <d v="2024-05-06T00:00:00"/>
    <x v="24"/>
    <x v="15"/>
  </r>
  <r>
    <n v="2024"/>
    <n v="3"/>
    <n v="94"/>
    <x v="19"/>
    <s v="Otros Automoviles y Obligatorios"/>
    <n v="7"/>
    <s v="7902699be42c8a8e46fbbb4501726517e86b22c56a189f7625a6da49081b2451"/>
    <s v="866d562d83a77144c090ae01fef5e5dc5d322dfdcb968ee04e0fa262fe1b2619"/>
    <x v="9"/>
    <n v="27369.932280000001"/>
    <n v="9916.3345100000006"/>
    <n v="68889.630019999997"/>
    <n v="30380.186240000003"/>
    <n v="7720.8523299999997"/>
    <n v="4999.3601799999997"/>
    <n v="22264.585230000001"/>
    <n v="13141.144839999999"/>
    <n v="0"/>
    <n v="0"/>
    <n v="134.065"/>
    <n v="128.38900000000001"/>
    <n v="0.22124000000000002"/>
    <n v="-0.36207999999999996"/>
    <n v="7699.56149"/>
    <n v="4999.3601799999997"/>
    <n v="15864.692369999999"/>
    <n v="7370.6467400000001"/>
    <n v="0"/>
    <n v="0"/>
    <n v="0"/>
    <n v="0"/>
    <n v="0"/>
    <n v="0"/>
    <s v="Otros Automoviles y Obligatorios"/>
    <s v="Automóviles"/>
    <s v="Automóviles"/>
    <x v="24"/>
    <x v="0"/>
    <n v="2040660.5806099998"/>
    <n v="2232143.8743000003"/>
    <n v="243469518.54793006"/>
    <n v="216001262.48099998"/>
    <n v="235094567.47436008"/>
    <n v="206446896.99449995"/>
    <n v="1875583.9454099997"/>
    <n v="1418543.2212100001"/>
    <n v="512349.35749000014"/>
    <n v="465066.61417000002"/>
    <n v="669405.47897000005"/>
    <n v="605741.27475999994"/>
    <n v="1.4592752484889167"/>
    <n v="0.69905057256848946"/>
    <n v="17453.59777"/>
    <n v="176.00856195804147"/>
    <n v="4.0886925996054782"/>
    <n v="1.6370577543900966"/>
    <n v="1.3412290382861469"/>
    <n v="0.44425158360859518"/>
    <n v="1.1241625827839259E-2"/>
    <n v="1.1642094742569933E-2"/>
    <n v="4.5908687736824069E-3"/>
    <n v="4.8033342493223261E-3"/>
    <m/>
    <m/>
    <m/>
    <n v="0"/>
    <m/>
    <n v="0"/>
    <m/>
    <n v="0"/>
    <m/>
    <n v="54.436808951820723"/>
    <n v="28.209248934246904"/>
    <n v="50.415404754231098"/>
    <n v="1.5069507196855796"/>
    <n v="54.010937655626165"/>
    <n v="115.24152397514031"/>
    <n v="48.532686990891847"/>
    <n v="67.827971633327792"/>
    <s v="Grandes"/>
    <n v="2023"/>
    <n v="1"/>
    <d v="2024-05-06T00:00:00"/>
    <x v="24"/>
    <x v="9"/>
  </r>
  <r>
    <n v="2024"/>
    <n v="3"/>
    <n v="201.1"/>
    <x v="1"/>
    <s v="Otros Automoviles y Obligatorios"/>
    <n v="201.1"/>
    <m/>
    <m/>
    <x v="1"/>
    <n v="1875583.9454099997"/>
    <n v="1418543.2212100001"/>
    <n v="3694841.1855499991"/>
    <n v="2868808.3818899998"/>
    <n v="512349.35749000008"/>
    <n v="465066.61416999996"/>
    <n v="2310485.6499500005"/>
    <n v="1646072.4137700002"/>
    <n v="0"/>
    <n v="0"/>
    <n v="0"/>
    <n v="0"/>
    <n v="2580.8487499999997"/>
    <n v="5257.4922999999999"/>
    <n v="510999.78717999998"/>
    <n v="464420.16113000002"/>
    <n v="973401.03409999982"/>
    <n v="739102.72533000016"/>
    <n v="0"/>
    <n v="0"/>
    <n v="0"/>
    <n v="0"/>
    <n v="0"/>
    <n v="0"/>
    <s v="Otros Automoviles y Obligatorios"/>
    <s v="Automóviles"/>
    <s v="Automóviles"/>
    <x v="24"/>
    <x v="0"/>
    <n v="101081077.61962"/>
    <n v="88421657.705390006"/>
    <n v="243469518.54793006"/>
    <n v="216001262.48099998"/>
    <n v="235094567.47436008"/>
    <n v="206446896.99449995"/>
    <n v="1875583.9454099997"/>
    <n v="1418543.2212100001"/>
    <n v="512349.35749000014"/>
    <n v="465066.61417000002"/>
    <n v="41201570.761579998"/>
    <n v="31747522.286959998"/>
    <n v="100"/>
    <n v="100"/>
    <n v="457040.72419999959"/>
    <n v="32.219020003503985"/>
    <n v="4.5522146625510711"/>
    <n v="4.4682013556461184"/>
    <n v="1.8555242876100342"/>
    <n v="1.6042938551733672"/>
    <n v="0.77035678083898096"/>
    <n v="0.79779978140692465"/>
    <n v="0.65672913431919355"/>
    <n v="0.68712256849653308"/>
    <m/>
    <m/>
    <m/>
    <n v="0"/>
    <m/>
    <n v="0"/>
    <m/>
    <n v="0"/>
    <m/>
    <n v="10.166875428025545"/>
    <n v="27.31679159143161"/>
    <n v="32.784803960594431"/>
    <n v="99.999999999999986"/>
    <n v="10.029630483023212"/>
    <n v="31.700371374681158"/>
    <n v="52.496326722363406"/>
    <n v="62.835671580380414"/>
    <m/>
    <n v="2023"/>
    <n v="1"/>
    <d v="2024-05-06T00:00:00"/>
    <x v="24"/>
    <x v="1"/>
  </r>
  <r>
    <n v="2024"/>
    <n v="3"/>
    <n v="25"/>
    <x v="36"/>
    <s v="Otros Automoviles y Obligatorios"/>
    <n v="25"/>
    <s v="b7a56873cd771f2c446d369b649430b65a756ba278ff97ec81bb6f55b2e73569"/>
    <s v="866d562d83a77144c090ae01fef5e5dc5d322dfdcb968ee04e0fa262fe1b2619"/>
    <x v="19"/>
    <n v="0"/>
    <n v="0"/>
    <n v="0"/>
    <n v="-1807.002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Otros Automoviles y Obligatorios"/>
    <s v="Automóviles"/>
    <s v="Automóviles"/>
    <x v="24"/>
    <x v="0"/>
    <n v="0"/>
    <n v="0"/>
    <n v="243469518.54793006"/>
    <n v="216001262.48099998"/>
    <n v="235094567.47436008"/>
    <n v="206446896.99449995"/>
    <n v="1875583.9454099997"/>
    <n v="1418543.2212100001"/>
    <n v="512349.35749000014"/>
    <n v="465066.61417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24"/>
    <x v="19"/>
  </r>
  <r>
    <n v="2024"/>
    <n v="3"/>
    <n v="5.0999999999999996"/>
    <x v="6"/>
    <s v="Otros Automoviles y Obligatorios"/>
    <n v="5.0999999999999996"/>
    <m/>
    <m/>
    <x v="3"/>
    <n v="1826143.0579599999"/>
    <n v="1372203.2279699999"/>
    <n v="3474493.7131799995"/>
    <n v="2736702.6215699995"/>
    <n v="492960.45215000008"/>
    <n v="454365.51277999999"/>
    <n v="2251347.5460700002"/>
    <n v="1611582.3140500002"/>
    <n v="0"/>
    <n v="0"/>
    <n v="0"/>
    <n v="0"/>
    <n v="2580.8487499999997"/>
    <n v="5257.4922999999999"/>
    <n v="492558.87353999994"/>
    <n v="454680.77299999999"/>
    <n v="892113.49668999994"/>
    <n v="706948.69239999994"/>
    <n v="0"/>
    <n v="0"/>
    <n v="0"/>
    <n v="0"/>
    <n v="0"/>
    <n v="0"/>
    <s v="Otros Automoviles y Obligatorios"/>
    <s v="Automóviles"/>
    <s v="Automóviles"/>
    <x v="24"/>
    <x v="0"/>
    <n v="57651208.50429"/>
    <n v="48787213.109070003"/>
    <n v="243469518.54793006"/>
    <n v="216001262.48099998"/>
    <n v="235094567.47436008"/>
    <n v="206446896.99449995"/>
    <n v="1875583.9454099997"/>
    <n v="1418543.2212100001"/>
    <n v="512349.35749000014"/>
    <n v="465066.61417000002"/>
    <n v="27854090.834199999"/>
    <n v="21203844.82051"/>
    <n v="97.363973626933969"/>
    <n v="96.733268853065141"/>
    <n v="453939.82999"/>
    <n v="33.081093291228171"/>
    <n v="6.5561036216547866"/>
    <n v="6.4714830710452027"/>
    <n v="3.1675711669151063"/>
    <n v="2.8126288437551565"/>
    <n v="0.75004997292936293"/>
    <n v="0.77676956876477499"/>
    <n v="0.63527555913739275"/>
    <n v="0.66467612153383804"/>
    <m/>
    <m/>
    <m/>
    <n v="0"/>
    <m/>
    <n v="0"/>
    <m/>
    <n v="0"/>
    <m/>
    <n v="8.4942492958719473"/>
    <n v="26.994623997349386"/>
    <n v="33.112115138526235"/>
    <n v="96.215686609819059"/>
    <n v="8.3307020637971796"/>
    <n v="26.192113555142061"/>
    <n v="55.212579494373351"/>
    <n v="64.315950773799045"/>
    <m/>
    <n v="2023"/>
    <n v="1"/>
    <d v="2024-05-06T00:00:00"/>
    <x v="24"/>
    <x v="3"/>
  </r>
  <r>
    <n v="2024"/>
    <n v="3"/>
    <n v="61"/>
    <x v="2"/>
    <s v="Otros Automoviles y Obligatori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025.01918"/>
    <n v="-433.93675000000002"/>
    <n v="1559.1847499999999"/>
    <n v="-1769.0288999999998"/>
    <n v="0"/>
    <n v="0"/>
    <n v="0"/>
    <n v="0"/>
    <n v="0"/>
    <n v="0"/>
    <s v="Otros Automoviles y Obligatorios"/>
    <s v="Automóviles"/>
    <s v="Automóviles"/>
    <x v="24"/>
    <x v="0"/>
    <n v="0"/>
    <n v="0"/>
    <n v="243469518.54793006"/>
    <n v="216001262.48099998"/>
    <n v="235094567.47436008"/>
    <n v="206446896.99449995"/>
    <n v="1875583.9454099997"/>
    <n v="1418543.2212100001"/>
    <n v="512349.35749000014"/>
    <n v="465066.61417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36.21395975335116"/>
    <n v="-188.13789022892729"/>
    <n v="65.740713536352899"/>
    <n v="24.52965861665686"/>
    <m/>
    <n v="2023"/>
    <n v="1"/>
    <d v="2024-05-06T00:00:00"/>
    <x v="24"/>
    <x v="2"/>
  </r>
  <r>
    <n v="2024"/>
    <n v="3"/>
    <n v="150.1"/>
    <x v="32"/>
    <s v="Otros Automoviles y Obligatorios"/>
    <n v="150.1"/>
    <m/>
    <m/>
    <x v="21"/>
    <n v="0"/>
    <n v="0"/>
    <n v="1.14208"/>
    <n v="-1806.89292"/>
    <n v="48.444349999999993"/>
    <n v="-14.673359999999999"/>
    <n v="645.61560999999995"/>
    <n v="121.31049999999998"/>
    <n v="0"/>
    <n v="0"/>
    <n v="0"/>
    <n v="0"/>
    <n v="0"/>
    <n v="0"/>
    <n v="48.44435"/>
    <n v="-14.673360000000001"/>
    <n v="-178.89170999999999"/>
    <n v="-99.243409999999997"/>
    <n v="0"/>
    <n v="0"/>
    <n v="0"/>
    <n v="0"/>
    <n v="0"/>
    <n v="0"/>
    <s v="Otros Automoviles y Obligatorios"/>
    <s v="Automóviles"/>
    <s v="Automóviles"/>
    <x v="24"/>
    <x v="0"/>
    <n v="706452.05362999998"/>
    <n v="730225.16101000004"/>
    <n v="243469518.54793006"/>
    <n v="216001262.48099998"/>
    <n v="235094567.47436008"/>
    <n v="206446896.99449995"/>
    <n v="1875583.9454099997"/>
    <n v="1418543.2212100001"/>
    <n v="512349.35749000014"/>
    <n v="465066.61417000002"/>
    <n v="272636.58630000002"/>
    <n v="223105.63238000002"/>
    <m/>
    <m/>
    <m/>
    <m/>
    <m/>
    <m/>
    <m/>
    <m/>
    <m/>
    <m/>
    <m/>
    <m/>
    <m/>
    <m/>
    <m/>
    <n v="0"/>
    <m/>
    <n v="0"/>
    <m/>
    <n v="0"/>
    <m/>
    <n v="-430.15171712545725"/>
    <m/>
    <m/>
    <n v="9.4553353667366537E-3"/>
    <n v="-430.15171712545725"/>
    <n v="80.255505126234581"/>
    <n v="-27.080265485751131"/>
    <n v="14.785223522650018"/>
    <s v="Resto"/>
    <n v="2023"/>
    <n v="1"/>
    <d v="2024-05-06T00:00:00"/>
    <x v="24"/>
    <x v="21"/>
  </r>
  <r>
    <n v="2024"/>
    <n v="3"/>
    <n v="15.1"/>
    <x v="13"/>
    <s v="Otros Automoviles y Obligatorios"/>
    <n v="15.1"/>
    <m/>
    <m/>
    <x v="7"/>
    <n v="49440.887450000002"/>
    <n v="46339.993239999996"/>
    <n v="220346.33029000001"/>
    <n v="133912.65324000001"/>
    <n v="19340.46099"/>
    <n v="10715.774750000002"/>
    <n v="58492.488269999994"/>
    <n v="34368.789220000013"/>
    <n v="0"/>
    <n v="0"/>
    <n v="0"/>
    <n v="0"/>
    <n v="0"/>
    <n v="0"/>
    <n v="18392.469290000001"/>
    <n v="9754.0614900000019"/>
    <n v="81466.429119999986"/>
    <n v="32253.27634"/>
    <n v="0"/>
    <n v="0"/>
    <n v="0"/>
    <n v="0"/>
    <n v="0"/>
    <n v="0"/>
    <s v="Otros Automoviles y Obligatorios"/>
    <s v="Automóviles"/>
    <s v="Automóviles"/>
    <x v="24"/>
    <x v="0"/>
    <n v="42723417.061700001"/>
    <n v="38904219.435309999"/>
    <n v="243469518.54793006"/>
    <n v="216001262.48099998"/>
    <n v="235094567.47436008"/>
    <n v="206446896.99449995"/>
    <n v="1875583.9454099997"/>
    <n v="1418543.2212100001"/>
    <n v="512349.35749000014"/>
    <n v="465066.61417000002"/>
    <n v="13074843.341080001"/>
    <n v="10320571.834069997"/>
    <n v="2.636026373066032"/>
    <n v="3.2667311469348497"/>
    <n v="3100.8942100000058"/>
    <n v="6.6916155855701653"/>
    <n v="0.37813751308714433"/>
    <n v="0.44900606269725907"/>
    <n v="0.11572315804842766"/>
    <n v="0.11911302658842499"/>
    <n v="2.030680790961803E-2"/>
    <n v="2.1030212642149687E-2"/>
    <n v="2.1453575181800699E-2"/>
    <n v="2.2446446962694995E-2"/>
    <m/>
    <m/>
    <m/>
    <n v="0"/>
    <m/>
    <n v="0"/>
    <m/>
    <n v="0"/>
    <m/>
    <n v="80.485885913195361"/>
    <n v="39.118353224462595"/>
    <n v="23.124247546825931"/>
    <n v="3.7748580548141861"/>
    <n v="88.562162632009375"/>
    <n v="152.58342210328141"/>
    <n v="22.576746628857279"/>
    <n v="30.242079555506024"/>
    <s v="Resto"/>
    <n v="2023"/>
    <n v="1"/>
    <d v="2024-05-06T00:00:00"/>
    <x v="24"/>
    <x v="7"/>
  </r>
  <r>
    <n v="2024"/>
    <n v="3"/>
    <n v="37"/>
    <x v="35"/>
    <s v="Otros Automoviles y Obligatorios"/>
    <n v="25"/>
    <s v="b7a56873cd771f2c446d369b649430b65a756ba278ff97ec81bb6f55b2e73569"/>
    <s v="866d562d83a77144c090ae01fef5e5dc5d322dfdcb968ee04e0fa262fe1b2619"/>
    <x v="8"/>
    <n v="5542.4147899999998"/>
    <n v="2758.6033900000002"/>
    <n v="17059.011050000001"/>
    <n v="7990.3303000000005"/>
    <n v="271.88415000000003"/>
    <n v="38.996079999999999"/>
    <n v="746.69026000000019"/>
    <n v="-1052.7933900000003"/>
    <n v="0"/>
    <n v="0"/>
    <n v="134.065"/>
    <n v="128.38900000000001"/>
    <n v="0"/>
    <n v="0"/>
    <n v="271.88415000000003"/>
    <n v="38.996079999999999"/>
    <n v="5542.4147899999998"/>
    <n v="2758.6033900000002"/>
    <n v="0"/>
    <n v="0"/>
    <n v="0"/>
    <n v="0"/>
    <n v="0"/>
    <n v="0"/>
    <s v="Otros Automoviles y Obligatorios"/>
    <s v="Automóviles"/>
    <s v="Automóviles"/>
    <x v="24"/>
    <x v="0"/>
    <n v="3691577.5016000001"/>
    <n v="3031903.05106"/>
    <n v="243469518.54793006"/>
    <n v="216001262.48099998"/>
    <n v="235094567.47436008"/>
    <n v="206446896.99449995"/>
    <n v="1875583.9454099997"/>
    <n v="1418543.2212100001"/>
    <n v="512349.35749000014"/>
    <n v="465066.61417000002"/>
    <n v="1108309.8441600001"/>
    <n v="833687.08947000001"/>
    <n v="0.2955034246035006"/>
    <n v="0.19446734852724087"/>
    <n v="2783.8113999999996"/>
    <n v="100.91379609302949"/>
    <n v="0.50007809812432502"/>
    <n v="0.33089194073447004"/>
    <n v="0.15013675827198025"/>
    <n v="9.098587070703168E-2"/>
    <n v="2.276430669044472E-3"/>
    <n v="2.3575256755367039E-3"/>
    <n v="1.2771237345164377E-3"/>
    <n v="1.3362290400874824E-3"/>
    <m/>
    <m/>
    <m/>
    <n v="0"/>
    <m/>
    <n v="0"/>
    <m/>
    <n v="0"/>
    <m/>
    <n v="597.20892458934338"/>
    <n v="4.9055179069338486"/>
    <n v="1.4136167649674352"/>
    <n v="5.3066163941721457E-2"/>
    <n v="597.20892458934338"/>
    <n v="100.91379609302949"/>
    <n v="4.9055179069338486"/>
    <n v="1.4136167649674352"/>
    <s v="Medianas"/>
    <n v="2023"/>
    <n v="1"/>
    <d v="2024-05-06T00:00:00"/>
    <x v="24"/>
    <x v="8"/>
  </r>
  <r>
    <n v="2024"/>
    <n v="3"/>
    <n v="13"/>
    <x v="23"/>
    <s v="Otros Automoviles y Obligatorios"/>
    <n v="13"/>
    <s v="3fdba35f04dc8c462986c992bcf875546257113072a909c162f7e470e581e278"/>
    <s v="866d562d83a77144c090ae01fef5e5dc5d322dfdcb968ee04e0fa262fe1b2619"/>
    <x v="13"/>
    <n v="7175.5859400000008"/>
    <n v="9349.4307799999988"/>
    <n v="15893.82661"/>
    <n v="17982.334989999999"/>
    <n v="2415.73171"/>
    <n v="967.71849000000009"/>
    <n v="9974.578230000001"/>
    <n v="3874.8673699999999"/>
    <n v="0"/>
    <n v="0"/>
    <n v="134.065"/>
    <n v="128.38900000000001"/>
    <n v="0"/>
    <n v="0"/>
    <n v="2654.64606"/>
    <n v="525.94236999999998"/>
    <n v="4129.1210799999999"/>
    <n v="4519.0938299999998"/>
    <n v="0"/>
    <n v="0"/>
    <n v="0"/>
    <n v="0"/>
    <n v="0"/>
    <n v="0"/>
    <s v="Otros Automoviles y Obligatorios"/>
    <s v="Automóviles"/>
    <s v="Automóviles"/>
    <x v="24"/>
    <x v="0"/>
    <n v="509825.93995999999"/>
    <n v="378273.63062999997"/>
    <n v="243469518.54793006"/>
    <n v="216001262.48099998"/>
    <n v="235094567.47436008"/>
    <n v="206446896.99449995"/>
    <n v="1875583.9454099997"/>
    <n v="1418543.2212100001"/>
    <n v="512349.35749000014"/>
    <n v="465066.61417000002"/>
    <n v="97811.10686"/>
    <n v="97368.88596"/>
    <n v="0.38257876740523222"/>
    <n v="0.65908677579982711"/>
    <n v="-2173.8448399999979"/>
    <n v="-23.251092939799257"/>
    <n v="7.3361667916411921"/>
    <n v="9.6020722511304371"/>
    <n v="1.4074579925381954"/>
    <n v="2.471605214571496"/>
    <n v="2.9472214767563999E-3"/>
    <n v="3.0522125700682499E-3"/>
    <n v="4.3284148771224884E-3"/>
    <n v="4.5287339824967585E-3"/>
    <m/>
    <m/>
    <m/>
    <n v="0"/>
    <m/>
    <n v="0"/>
    <m/>
    <n v="0"/>
    <m/>
    <n v="149.63165785950827"/>
    <n v="33.665985331366535"/>
    <n v="10.350560507599162"/>
    <n v="0.47150087624480908"/>
    <n v="404.74086352845086"/>
    <n v="-8.6294457400102225"/>
    <n v="64.290826269497529"/>
    <n v="11.63822637424636"/>
    <s v="Medianas"/>
    <n v="2023"/>
    <n v="1"/>
    <d v="2024-05-06T00:00:00"/>
    <x v="24"/>
    <x v="13"/>
  </r>
  <r>
    <n v="2024"/>
    <n v="3"/>
    <n v="48"/>
    <x v="3"/>
    <s v="Otros Automoviles y Obligatorios"/>
    <n v="36"/>
    <s v="76a50887d8f1c2e9301755428990ad81479ee21c25b43215cf524541e0503269"/>
    <s v="866d562d83a77144c090ae01fef5e5dc5d322dfdcb968ee04e0fa262fe1b2619"/>
    <x v="16"/>
    <n v="4770.1717099999996"/>
    <n v="1929.96028"/>
    <n v="10603.195649999998"/>
    <n v="6719.4780600000004"/>
    <n v="0"/>
    <n v="0"/>
    <n v="0"/>
    <n v="0"/>
    <n v="0"/>
    <n v="0"/>
    <n v="134.065"/>
    <n v="128.38900000000001"/>
    <n v="0"/>
    <n v="0"/>
    <n v="0"/>
    <n v="0"/>
    <n v="4770.1717099999996"/>
    <n v="1929.96028"/>
    <n v="0"/>
    <n v="0"/>
    <n v="0"/>
    <n v="0"/>
    <n v="0"/>
    <n v="0"/>
    <s v="Otros Automoviles y Obligatorios"/>
    <s v="Automóviles"/>
    <s v="Automóviles"/>
    <x v="24"/>
    <x v="0"/>
    <n v="16982442.389800001"/>
    <n v="15398992.57395"/>
    <n v="243469518.54793006"/>
    <n v="216001262.48099998"/>
    <n v="235094567.47436008"/>
    <n v="206446896.99449995"/>
    <n v="1875583.9454099997"/>
    <n v="1418543.2212100001"/>
    <n v="512349.35749000014"/>
    <n v="465066.61417000002"/>
    <n v="3514100.7115199999"/>
    <n v="3164765.7398200002"/>
    <n v="0.25432994996964786"/>
    <n v="0.13605227187605656"/>
    <n v="2840.2114299999994"/>
    <n v="147.16424267550207"/>
    <n v="0.13574373934026196"/>
    <n v="6.0982721587151942E-2"/>
    <n v="2.808884376292695E-2"/>
    <n v="1.2533029487038355E-2"/>
    <n v="1.9592480152955702E-3"/>
    <n v="2.0290437849101914E-3"/>
    <n v="8.9349490731322205E-4"/>
    <n v="9.3484586501264627E-4"/>
    <m/>
    <m/>
    <m/>
    <n v="0"/>
    <m/>
    <n v="0"/>
    <m/>
    <n v="0"/>
    <m/>
    <m/>
    <m/>
    <m/>
    <m/>
    <m/>
    <n v="147.16424267550207"/>
    <m/>
    <m/>
    <s v="Medianas"/>
    <n v="2023"/>
    <n v="1"/>
    <d v="2024-05-06T00:00:00"/>
    <x v="24"/>
    <x v="16"/>
  </r>
  <r>
    <n v="2024"/>
    <n v="3"/>
    <n v="12"/>
    <x v="31"/>
    <s v="Otros Automoviles y Obligatorios"/>
    <n v="12"/>
    <s v="6b51d431df5d7f141cbececcf79edf3dd861c3b4069f0b11661a3eefacbba918"/>
    <s v="866d562d83a77144c090ae01fef5e5dc5d322dfdcb968ee04e0fa262fe1b2619"/>
    <x v="14"/>
    <n v="2234.4945899999998"/>
    <n v="3452.87752"/>
    <n v="13160.890760000002"/>
    <n v="15240.96694"/>
    <n v="203.51211999999998"/>
    <n v="-290.44448999999997"/>
    <n v="742.19733000000008"/>
    <n v="-238.36107000000004"/>
    <n v="0"/>
    <n v="0"/>
    <n v="134.065"/>
    <n v="128.38900000000001"/>
    <n v="0"/>
    <n v="0"/>
    <n v="185.80212"/>
    <n v="-300.67166000000003"/>
    <n v="3142.2542300000005"/>
    <n v="3110.29027"/>
    <n v="0"/>
    <n v="0"/>
    <n v="0"/>
    <n v="0"/>
    <n v="0"/>
    <n v="0"/>
    <s v="Otros Automoviles y Obligatorios"/>
    <s v="Automóviles"/>
    <s v="Automóviles"/>
    <x v="24"/>
    <x v="0"/>
    <n v="1911910.06005"/>
    <n v="3306000.0739899999"/>
    <n v="243469518.54793006"/>
    <n v="216001262.48099998"/>
    <n v="235094567.47436008"/>
    <n v="206446896.99449995"/>
    <n v="1875583.9454099997"/>
    <n v="1418543.2212100001"/>
    <n v="512349.35749000014"/>
    <n v="465066.61417000002"/>
    <n v="86947.50361"/>
    <n v="111478.44326"/>
    <n v="0.11913594139405703"/>
    <n v="0.24341010329278068"/>
    <n v="-1218.3829300000002"/>
    <n v="-35.286016458527612"/>
    <n v="2.5699353025967802"/>
    <n v="3.0973499620432356"/>
    <n v="0.11687236950578959"/>
    <n v="0.10444275386336378"/>
    <n v="9.1777180294547265E-4"/>
    <n v="9.5046628001886884E-4"/>
    <n v="1.5985450642001335E-3"/>
    <n v="1.6725257537254191E-3"/>
    <m/>
    <m/>
    <m/>
    <n v="0"/>
    <m/>
    <n v="0"/>
    <m/>
    <n v="0"/>
    <m/>
    <n v="-170.06919635486972"/>
    <n v="9.10774726914868"/>
    <n v="-8.4116650045553882"/>
    <n v="3.9721357512187777E-2"/>
    <n v="-161.79568769467662"/>
    <n v="1.0276841460202579"/>
    <n v="5.9130199659242706"/>
    <n v="-9.6669967719765282"/>
    <s v="Medianas"/>
    <n v="2023"/>
    <n v="1"/>
    <d v="2024-05-06T00:00:00"/>
    <x v="24"/>
    <x v="14"/>
  </r>
  <r>
    <n v="2024"/>
    <n v="3"/>
    <n v="27"/>
    <x v="21"/>
    <s v="Otros Automoviles y Obligatorios"/>
    <n v="21"/>
    <s v="6f4b6612125fb3a0daecd2799dfd6c9c299424fd920f9b308110a2c1fbd8f443"/>
    <s v="866d562d83a77144c090ae01fef5e5dc5d322dfdcb968ee04e0fa262fe1b2619"/>
    <x v="5"/>
    <n v="62695.580880000001"/>
    <n v="66487.955100000006"/>
    <n v="167978.99411000003"/>
    <n v="170300.10065000004"/>
    <n v="21409.656010000002"/>
    <n v="22595.225650000004"/>
    <n v="92861.845119999998"/>
    <n v="75529.414980000001"/>
    <n v="0"/>
    <n v="0"/>
    <n v="134.065"/>
    <n v="128.38900000000001"/>
    <n v="0"/>
    <n v="0"/>
    <n v="21029.36824"/>
    <n v="22910.48587"/>
    <n v="50925.417259999995"/>
    <n v="48029.684049999996"/>
    <n v="0"/>
    <n v="0"/>
    <n v="0"/>
    <n v="0"/>
    <n v="0"/>
    <n v="0"/>
    <s v="Otros Automoviles y Obligatorios"/>
    <s v="Automóviles"/>
    <s v="Automóviles"/>
    <x v="24"/>
    <x v="0"/>
    <n v="3037839.4733099998"/>
    <n v="2965779.2021399997"/>
    <n v="243469518.54793006"/>
    <n v="216001262.48099998"/>
    <n v="235094567.47436008"/>
    <n v="206446896.99449995"/>
    <n v="1875583.9454099997"/>
    <n v="1418543.2212100001"/>
    <n v="512349.35749000014"/>
    <n v="465066.61417000002"/>
    <n v="2513275.1873400002"/>
    <n v="2467255.8814099999"/>
    <n v="3.3427232640496318"/>
    <n v="4.6870588154012394"/>
    <n v="-3792.3742200000052"/>
    <n v="-5.7038514935466971"/>
    <n v="2.4945768452182802"/>
    <n v="2.6948139267177722"/>
    <n v="2.0638213911838967"/>
    <n v="2.2418376611456674"/>
    <n v="2.575089532928845E-2"/>
    <n v="2.6668238893626375E-2"/>
    <n v="3.0781280783416007E-2"/>
    <n v="3.220583891932817E-2"/>
    <m/>
    <m/>
    <m/>
    <n v="0"/>
    <m/>
    <n v="0"/>
    <m/>
    <n v="0"/>
    <m/>
    <n v="-5.2469918130691573"/>
    <n v="34.148588639729347"/>
    <n v="33.983938317874362"/>
    <n v="4.178722135006848"/>
    <n v="-8.2107277893360582"/>
    <n v="6.0290490501363259"/>
    <n v="41.294444643692259"/>
    <n v="47.700679950652315"/>
    <s v="Grandes"/>
    <n v="2023"/>
    <n v="1"/>
    <d v="2024-05-06T00:00:00"/>
    <x v="24"/>
    <x v="5"/>
  </r>
  <r>
    <n v="2024"/>
    <n v="3"/>
    <n v="46"/>
    <x v="33"/>
    <s v="Otros Automoviles y Obligatorios"/>
    <n v="34"/>
    <s v="86e50149658661312a9e0b35558d84f6c6d3da797f552a9657fe0558ca40cdef"/>
    <s v="866d562d83a77144c090ae01fef5e5dc5d322dfdcb968ee04e0fa262fe1b2619"/>
    <x v="4"/>
    <n v="324331.5416"/>
    <n v="270112.94125999999"/>
    <n v="1155383.4285599999"/>
    <n v="952115.4550999999"/>
    <n v="145942.71844000003"/>
    <n v="109194.43769000001"/>
    <n v="515425.73498000001"/>
    <n v="373597.43031000003"/>
    <n v="0"/>
    <n v="0"/>
    <n v="134.065"/>
    <n v="128.38900000000001"/>
    <n v="0"/>
    <n v="0"/>
    <n v="145942.71844"/>
    <n v="109194.43768999999"/>
    <n v="285599.62676999997"/>
    <n v="225613.25764"/>
    <n v="0"/>
    <n v="0"/>
    <n v="0"/>
    <n v="0"/>
    <n v="0"/>
    <n v="0"/>
    <s v="Otros Automoviles y Obligatorios"/>
    <s v="Automóviles"/>
    <s v="Automóviles"/>
    <x v="24"/>
    <x v="0"/>
    <n v="15865318.86668"/>
    <n v="11419161.885020001"/>
    <n v="243469518.54793006"/>
    <n v="216001262.48099998"/>
    <n v="235094567.47436008"/>
    <n v="206446896.99449995"/>
    <n v="1875583.9454099997"/>
    <n v="1418543.2212100001"/>
    <n v="512349.35749000014"/>
    <n v="465066.61417000002"/>
    <n v="15864673.41446"/>
    <n v="11418019.376259999"/>
    <n v="17.292296748098984"/>
    <n v="19.041572877109584"/>
    <n v="54218.600340000005"/>
    <n v="20.072566714902919"/>
    <n v="2.0443631780304101"/>
    <n v="2.3656724722468998"/>
    <n v="2.0442800067583518"/>
    <n v="2.3654357822384693"/>
    <n v="0.13321238056177911"/>
    <n v="0.13795790565657043"/>
    <n v="0.12505155671660012"/>
    <n v="0.13083894463533458"/>
    <m/>
    <m/>
    <m/>
    <n v="0"/>
    <m/>
    <n v="0"/>
    <m/>
    <n v="0"/>
    <m/>
    <n v="33.653985978962943"/>
    <n v="44.998003499761992"/>
    <n v="40.425474314795515"/>
    <n v="28.485000772709757"/>
    <n v="33.653985978962922"/>
    <n v="26.58814014631945"/>
    <n v="51.100458390140361"/>
    <n v="48.398945537250384"/>
    <s v="Grandes"/>
    <n v="2023"/>
    <n v="1"/>
    <d v="2024-05-06T00:00:00"/>
    <x v="24"/>
    <x v="4"/>
  </r>
  <r>
    <n v="2024"/>
    <n v="3"/>
    <n v="22"/>
    <x v="15"/>
    <s v="Otros Automoviles y Obligatorios"/>
    <n v="16"/>
    <s v="b17ef6d19c7a5b1ee83b907c595526dcb1eb06db8227d650d5dda0a9f4ce8cd9"/>
    <s v="866d562d83a77144c090ae01fef5e5dc5d322dfdcb968ee04e0fa262fe1b2619"/>
    <x v="10"/>
    <n v="2856.2406299999998"/>
    <n v="2830.3687599999998"/>
    <n v="8728.130610000002"/>
    <n v="8779.4119899999987"/>
    <n v="31.835439999999998"/>
    <n v="36.4146"/>
    <n v="147.52905999999999"/>
    <n v="66.923599999999993"/>
    <n v="0"/>
    <n v="0"/>
    <n v="134.065"/>
    <n v="128.38900000000001"/>
    <n v="0"/>
    <n v="0"/>
    <n v="31.835439999999998"/>
    <n v="36.4146"/>
    <n v="2389.2692900000002"/>
    <n v="2425.73866"/>
    <n v="0"/>
    <n v="0"/>
    <n v="0"/>
    <n v="0"/>
    <n v="0"/>
    <n v="0"/>
    <s v="Otros Automoviles y Obligatorios"/>
    <s v="Automóviles"/>
    <s v="Automóviles"/>
    <x v="24"/>
    <x v="0"/>
    <n v="7962644.3306700001"/>
    <n v="6926531.7595299995"/>
    <n v="243469518.54793006"/>
    <n v="216001262.48099998"/>
    <n v="235094567.47436008"/>
    <n v="206446896.99449995"/>
    <n v="1875583.9454099997"/>
    <n v="1418543.2212100001"/>
    <n v="512349.35749000014"/>
    <n v="465066.61417000002"/>
    <n v="1646899.5781400001"/>
    <n v="1275074.5075099999"/>
    <n v="0.15228540620588593"/>
    <n v="0.19952643794566441"/>
    <n v="25.871869999999944"/>
    <n v="0.91408124501770605"/>
    <n v="0.17343137783943227"/>
    <n v="0.22197673495388284"/>
    <n v="3.5870503709408648E-2"/>
    <n v="4.0862712512734579E-2"/>
    <n v="1.1731409529352286E-3"/>
    <n v="1.2149326378252051E-3"/>
    <n v="1.3103482486584847E-3"/>
    <n v="1.3709911852418906E-3"/>
    <m/>
    <m/>
    <m/>
    <n v="0"/>
    <m/>
    <n v="0"/>
    <m/>
    <n v="0"/>
    <m/>
    <n v="-12.575066044938021"/>
    <n v="1.1145923654198562"/>
    <n v="1.2865673376072735"/>
    <n v="6.2136195809753408E-3"/>
    <n v="-12.575066044938021"/>
    <n v="-1.5034335974181023"/>
    <n v="1.3324341518657361"/>
    <n v="1.5011757284686225"/>
    <s v="Medianas"/>
    <n v="2023"/>
    <n v="1"/>
    <d v="2024-05-06T00:00:00"/>
    <x v="24"/>
    <x v="10"/>
  </r>
  <r>
    <n v="2024"/>
    <n v="3"/>
    <n v="125"/>
    <x v="67"/>
    <s v="Otros Automoviles y Obligatorios"/>
    <n v="238"/>
    <s v="8ae4c23b80d1e7c8ff79e515fe791ebd68190bae842dda7af193db125f700452"/>
    <s v="866d562d83a77144c090ae01fef5e5dc5d322dfdcb968ee04e0fa262fe1b2619"/>
    <x v="12"/>
    <n v="737.21663000000001"/>
    <n v="538.50539000000003"/>
    <n v="1829.5249699999999"/>
    <n v="1344.6686199999999"/>
    <n v="155.62137999999999"/>
    <n v="76.920770000000005"/>
    <n v="348.18653999999998"/>
    <n v="197.35046000000003"/>
    <n v="0"/>
    <n v="0"/>
    <n v="134.065"/>
    <n v="128.38900000000001"/>
    <n v="0"/>
    <n v="0"/>
    <n v="155.62138000000002"/>
    <n v="76.920770000000005"/>
    <n v="523.69389999999999"/>
    <n v="395.13767999999999"/>
    <n v="0"/>
    <n v="0"/>
    <n v="0"/>
    <n v="0"/>
    <n v="0"/>
    <n v="0"/>
    <s v="Otros Automoviles y Obligatorios"/>
    <s v="Automóviles"/>
    <s v="Automóviles"/>
    <x v="24"/>
    <x v="0"/>
    <n v="38924.525079999999"/>
    <n v="35687.971720000001"/>
    <n v="243469518.54793006"/>
    <n v="216001262.48099998"/>
    <n v="235094567.47436008"/>
    <n v="206446896.99449995"/>
    <n v="1875583.9454099997"/>
    <n v="1418543.2212100001"/>
    <n v="512349.35749000014"/>
    <n v="465066.61417000002"/>
    <n v="737.21663000000001"/>
    <n v="538.50539000000003"/>
    <n v="3.9305978908816347E-2"/>
    <n v="3.7961859881904869E-2"/>
    <n v="198.71123999999998"/>
    <n v="36.900510875109347"/>
    <n v="100"/>
    <n v="100"/>
    <n v="1.8939643540539766"/>
    <n v="1.5089268569953911"/>
    <n v="3.0279627379920643E-4"/>
    <n v="3.1358301381438869E-4"/>
    <n v="2.4930659377389906E-4"/>
    <n v="2.6084450666959971E-4"/>
    <m/>
    <m/>
    <m/>
    <n v="0"/>
    <m/>
    <n v="0"/>
    <m/>
    <n v="0"/>
    <m/>
    <n v="102.31386139270313"/>
    <n v="21.109314910598258"/>
    <n v="14.284122578605945"/>
    <n v="3.037407536966363E-2"/>
    <n v="102.31386139270317"/>
    <n v="32.534538341167575"/>
    <n v="29.71609560470344"/>
    <n v="19.466827360022972"/>
    <s v="Medianas"/>
    <n v="2023"/>
    <n v="1"/>
    <d v="2024-05-06T00:00:00"/>
    <x v="24"/>
    <x v="12"/>
  </r>
  <r>
    <n v="2024"/>
    <n v="3"/>
    <n v="16"/>
    <x v="24"/>
    <s v="Otros Automoviles y Obligatorios"/>
    <n v="14"/>
    <s v="8527a891e224136950ff32ca212b45bc93f69fbb801c3b1ebedac52775f99e61"/>
    <s v="866d562d83a77144c090ae01fef5e5dc5d322dfdcb968ee04e0fa262fe1b2619"/>
    <x v="17"/>
    <n v="2044.4046899999998"/>
    <n v="1771.62338"/>
    <n v="3310.1702599999999"/>
    <n v="3217.9470599999995"/>
    <n v="1276.9819500000001"/>
    <n v="837.60424999999998"/>
    <n v="3441.7692800000004"/>
    <n v="3308.0012400000001"/>
    <n v="0"/>
    <n v="0"/>
    <n v="134.065"/>
    <n v="128.38900000000001"/>
    <n v="0"/>
    <n v="0"/>
    <n v="1276.9819499999999"/>
    <n v="837.60424999999998"/>
    <n v="1221.69298"/>
    <n v="1148.3246399999998"/>
    <n v="0"/>
    <n v="0"/>
    <n v="0"/>
    <n v="0"/>
    <n v="0"/>
    <n v="0"/>
    <s v="Otros Automoviles y Obligatorios"/>
    <s v="Automóviles"/>
    <s v="Automóviles"/>
    <x v="24"/>
    <x v="0"/>
    <n v="1156642.3969100001"/>
    <n v="764564.70062000002"/>
    <n v="243469518.54793006"/>
    <n v="216001262.48099998"/>
    <n v="235094567.47436008"/>
    <n v="206446896.99449995"/>
    <n v="1875583.9454099997"/>
    <n v="1418543.2212100001"/>
    <n v="512349.35749000014"/>
    <n v="465066.61417000002"/>
    <n v="96726.082590000005"/>
    <n v="58132.395689999998"/>
    <n v="0.10900096980479838"/>
    <n v="0.1248903349232339"/>
    <n v="272.78130999999985"/>
    <n v="15.397251643856702"/>
    <n v="2.1136022831253998"/>
    <n v="3.0475664368753286"/>
    <n v="0.1767533937422387"/>
    <n v="0.23171660666041174"/>
    <n v="8.3969636207151439E-4"/>
    <n v="8.6960949883410936E-4"/>
    <n v="8.2019121538969551E-4"/>
    <n v="8.581496771284476E-4"/>
    <m/>
    <m/>
    <m/>
    <n v="0"/>
    <m/>
    <n v="0"/>
    <m/>
    <n v="0"/>
    <m/>
    <n v="52.456479297950096"/>
    <n v="62.462288227288319"/>
    <n v="47.278911503188674"/>
    <n v="0.2492404706538397"/>
    <n v="52.456479297950054"/>
    <n v="6.389163607949766"/>
    <n v="104.52560266000708"/>
    <n v="72.941415765492948"/>
    <s v="Medianas"/>
    <n v="2023"/>
    <n v="1"/>
    <d v="2024-05-06T00:00:00"/>
    <x v="24"/>
    <x v="17"/>
  </r>
  <r>
    <n v="2024"/>
    <n v="3"/>
    <n v="39"/>
    <x v="17"/>
    <s v="Otros Automoviles y Obligatorios"/>
    <n v="27"/>
    <s v="670671cd97404156226e507973f2ab8330d3022ca96e0c93bdbdb320c41adcaf"/>
    <s v="866d562d83a77144c090ae01fef5e5dc5d322dfdcb968ee04e0fa262fe1b2619"/>
    <x v="11"/>
    <n v="62.5625"/>
    <n v="62.5625"/>
    <n v="0"/>
    <n v="0"/>
    <n v="0"/>
    <n v="0"/>
    <n v="0"/>
    <n v="-4.0460000000000003E-2"/>
    <n v="0"/>
    <n v="0"/>
    <n v="134.065"/>
    <n v="128.38900000000001"/>
    <n v="0"/>
    <n v="0"/>
    <n v="0"/>
    <n v="0"/>
    <n v="12.512499999999999"/>
    <n v="12.512499999999999"/>
    <n v="0"/>
    <n v="0"/>
    <n v="0"/>
    <n v="0"/>
    <n v="0"/>
    <n v="0"/>
    <s v="Otros Automoviles y Obligatorios"/>
    <s v="Automóviles"/>
    <s v="Automóviles"/>
    <x v="24"/>
    <x v="0"/>
    <n v="7956382.9574300004"/>
    <n v="6735524.3046000004"/>
    <n v="243469518.54793006"/>
    <n v="216001262.48099998"/>
    <n v="235094567.47436008"/>
    <n v="206446896.99449995"/>
    <n v="1875583.9454099997"/>
    <n v="1418543.2212100001"/>
    <n v="512349.35749000014"/>
    <n v="465066.61417000002"/>
    <n v="5153144.6697399998"/>
    <n v="3727849.1094899997"/>
    <n v="3.3356278269018741E-3"/>
    <n v="4.4103344236938336E-3"/>
    <n v="0"/>
    <n v="0"/>
    <n v="1.2140644986618739E-3"/>
    <n v="1.6782465749682412E-3"/>
    <n v="7.863183601736583E-4"/>
    <n v="9.2884380147323028E-4"/>
    <n v="2.5696235148090533E-5"/>
    <n v="2.6611631511571701E-5"/>
    <n v="2.8963951081305905E-5"/>
    <n v="3.0304403171371837E-5"/>
    <m/>
    <m/>
    <m/>
    <n v="0"/>
    <m/>
    <n v="0"/>
    <m/>
    <n v="0"/>
    <m/>
    <m/>
    <m/>
    <m/>
    <m/>
    <m/>
    <n v="0"/>
    <m/>
    <m/>
    <s v="Medianas"/>
    <n v="2023"/>
    <n v="1"/>
    <d v="2024-05-06T00:00:00"/>
    <x v="24"/>
    <x v="11"/>
  </r>
  <r>
    <n v="2024"/>
    <n v="3"/>
    <n v="128"/>
    <x v="65"/>
    <s v="Accidentes Personales"/>
    <n v="267"/>
    <s v="8acc23987b8960d83c44541f9f0eb46454cea080ea94d916f56fccf033db866f"/>
    <s v="866d562d83a77144c090ae01fef5e5dc5d322dfdcb968ee04e0fa262fe1b2619"/>
    <x v="32"/>
    <n v="18.437669999999997"/>
    <n v="0"/>
    <n v="215.71829"/>
    <n v="1612.8936599999997"/>
    <n v="-36.978459999999998"/>
    <n v="0"/>
    <n v="402.3908100000001"/>
    <n v="4371.2660099999994"/>
    <n v="0"/>
    <n v="0"/>
    <n v="134.065"/>
    <n v="128.38900000000001"/>
    <n v="0"/>
    <n v="0"/>
    <n v="-36.978459999999998"/>
    <n v="0"/>
    <n v="26.10229"/>
    <n v="0"/>
    <n v="0"/>
    <n v="0"/>
    <n v="0"/>
    <n v="0"/>
    <n v="0"/>
    <n v="0"/>
    <s v="Accidentes Personales"/>
    <s v="Accidentes y Enfermedades"/>
    <s v="Accidentes Personales"/>
    <x v="25"/>
    <x v="0"/>
    <n v="23307.048429999999"/>
    <n v="0"/>
    <n v="243469518.54793006"/>
    <n v="216001262.48099998"/>
    <n v="235094567.47436008"/>
    <n v="206446896.99449995"/>
    <n v="1877352.0200700001"/>
    <n v="1564694.3128599997"/>
    <n v="337119.99243999983"/>
    <n v="319246.13160000002"/>
    <n v="18.437669999999997"/>
    <n v="0"/>
    <n v="9.8211043016389215E-4"/>
    <m/>
    <m/>
    <m/>
    <n v="100"/>
    <m/>
    <n v="7.910770021084132E-2"/>
    <m/>
    <n v="7.5728863760702382E-6"/>
    <n v="7.8426610185328288E-6"/>
    <m/>
    <m/>
    <m/>
    <m/>
    <m/>
    <n v="0"/>
    <m/>
    <n v="0"/>
    <m/>
    <n v="0"/>
    <m/>
    <m/>
    <n v="-200.55928975841312"/>
    <m/>
    <n v="-1.0968931190451831E-2"/>
    <m/>
    <m/>
    <n v="-141.6674935417544"/>
    <m/>
    <s v="Resto"/>
    <n v="2023"/>
    <n v="1"/>
    <d v="2024-05-06T00:00:00"/>
    <x v="25"/>
    <x v="32"/>
  </r>
  <r>
    <n v="2024"/>
    <n v="3"/>
    <n v="79"/>
    <x v="59"/>
    <s v="Accidentes Personales"/>
    <n v="51"/>
    <s v="031b4af5197ec30a926f48cf40e11a7dbc470048a21e4003b7a3c07c5dab1baa"/>
    <s v="866d562d83a77144c090ae01fef5e5dc5d322dfdcb968ee04e0fa262fe1b2619"/>
    <x v="6"/>
    <n v="187520.88711000001"/>
    <n v="156844.20155"/>
    <n v="606059.65885000001"/>
    <n v="576047.86522000004"/>
    <n v="-3199.4510299999993"/>
    <n v="-8122.5313499999984"/>
    <n v="17725.088"/>
    <n v="12097.637330000005"/>
    <n v="0"/>
    <n v="0"/>
    <n v="134.065"/>
    <n v="128.38900000000001"/>
    <n v="0"/>
    <n v="0"/>
    <n v="-3199.4510299999997"/>
    <n v="-8122.5313499999993"/>
    <n v="181873.12309000001"/>
    <n v="138053.36077999999"/>
    <n v="0"/>
    <n v="0"/>
    <n v="0"/>
    <n v="0"/>
    <n v="0"/>
    <n v="0"/>
    <s v="Accidentes Personales"/>
    <s v="Accidentes y Enfermedades"/>
    <s v="Accidentes Personales"/>
    <x v="25"/>
    <x v="0"/>
    <n v="22979281.170580003"/>
    <n v="17603852.661830001"/>
    <n v="243469518.54793006"/>
    <n v="216001262.48099998"/>
    <n v="235094567.47436008"/>
    <n v="206446896.99449995"/>
    <n v="1877352.0200700001"/>
    <n v="1564694.3128599997"/>
    <n v="337119.99243999983"/>
    <n v="319246.13160000002"/>
    <n v="187520.88711000001"/>
    <n v="156844.20155"/>
    <n v="9.9885841922714107"/>
    <n v="10.023951660137055"/>
    <n v="30676.685560000013"/>
    <n v="19.558699178445991"/>
    <n v="100"/>
    <n v="100"/>
    <n v="0.81604331187730939"/>
    <n v="0.89096520269157564"/>
    <n v="7.7020272693020558E-2"/>
    <n v="7.9764023951957724E-2"/>
    <n v="7.2612631865425506E-2"/>
    <n v="7.597314555625341E-2"/>
    <m/>
    <m/>
    <m/>
    <n v="0"/>
    <m/>
    <n v="0"/>
    <m/>
    <n v="0"/>
    <m/>
    <n v="-60.610173206656818"/>
    <n v="-1.7061838173382768"/>
    <n v="-5.178725939326891"/>
    <n v="-0.94905407621870219"/>
    <n v="-60.610173206656818"/>
    <n v="31.741177514563091"/>
    <n v="-1.7591664868572967"/>
    <n v="-5.8836172506832032"/>
    <s v="Grandes"/>
    <n v="2023"/>
    <n v="1"/>
    <d v="2024-05-06T00:00:00"/>
    <x v="25"/>
    <x v="6"/>
  </r>
  <r>
    <n v="2024"/>
    <n v="3"/>
    <n v="10"/>
    <x v="4"/>
    <s v="Accidentes Personales"/>
    <n v="10"/>
    <s v="4a44dc15364204a80fe80e9039455cc1608281820fe2b24f1e5233ade6af1dd5"/>
    <s v="866d562d83a77144c090ae01fef5e5dc5d322dfdcb968ee04e0fa262fe1b2619"/>
    <x v="11"/>
    <n v="19681.988600000001"/>
    <n v="28916.786690000001"/>
    <n v="134588.31443000003"/>
    <n v="193233.92456000001"/>
    <n v="15499.722019999999"/>
    <n v="0"/>
    <n v="88288.102939999997"/>
    <n v="-14695.919160000001"/>
    <n v="0"/>
    <n v="0"/>
    <n v="134.065"/>
    <n v="128.38900000000001"/>
    <n v="0"/>
    <n v="0"/>
    <n v="15499.722019999999"/>
    <n v="20141.362590000001"/>
    <n v="24139.385280000002"/>
    <n v="64102.053919999998"/>
    <n v="0"/>
    <n v="0"/>
    <n v="0"/>
    <n v="0"/>
    <n v="0"/>
    <n v="0"/>
    <s v="Accidentes Personales"/>
    <s v="Accidentes y Enfermedades"/>
    <s v="Accidentes Personales"/>
    <x v="25"/>
    <x v="0"/>
    <n v="1600535.0540100001"/>
    <n v="1504539.56809"/>
    <n v="243469518.54793006"/>
    <n v="216001262.48099998"/>
    <n v="235094567.47436008"/>
    <n v="206446896.99449995"/>
    <n v="1877352.0200700001"/>
    <n v="1564694.3128599997"/>
    <n v="337119.99243999983"/>
    <n v="319246.13160000002"/>
    <n v="170060.56052"/>
    <n v="181903.71141999998"/>
    <n v="1.0483909458422254"/>
    <n v="1.8480789795384984"/>
    <n v="-9234.7980900000002"/>
    <n v="-31.935768621184923"/>
    <n v="11.573517422156971"/>
    <n v="15.896754642478752"/>
    <n v="1.2297130606848319"/>
    <n v="1.9219691727157175"/>
    <n v="8.0839641518103845E-3"/>
    <n v="8.3719453033071732E-3"/>
    <n v="1.3387322998884598E-2"/>
    <n v="1.4006888507881225E-2"/>
    <m/>
    <m/>
    <m/>
    <n v="0"/>
    <m/>
    <n v="0"/>
    <m/>
    <n v="0"/>
    <m/>
    <m/>
    <n v="78.750792590134907"/>
    <m/>
    <n v="4.5976869861132963"/>
    <n v="-23.045315575146507"/>
    <n v="-62.342259250965348"/>
    <n v="64.209265647049634"/>
    <n v="31.420775713577946"/>
    <s v="Medianas"/>
    <n v="2023"/>
    <n v="1"/>
    <d v="2024-05-06T00:00:00"/>
    <x v="25"/>
    <x v="11"/>
  </r>
  <r>
    <n v="2024"/>
    <n v="3"/>
    <n v="34"/>
    <x v="54"/>
    <s v="Accidentes Personales"/>
    <n v="23"/>
    <s v="535fa30d7e25dd8a49f1536779734ec8286108d115da5045d77f3b4185d8f790"/>
    <s v="866d562d83a77144c090ae01fef5e5dc5d322dfdcb968ee04e0fa262fe1b2619"/>
    <x v="24"/>
    <n v="2481.9334399999998"/>
    <n v="1115.8713600000001"/>
    <n v="39234.320090000001"/>
    <n v="2878.83986"/>
    <n v="34.525140000000015"/>
    <n v="221.99108999999999"/>
    <n v="656.21596"/>
    <n v="505.30201"/>
    <n v="0"/>
    <n v="0"/>
    <n v="134.065"/>
    <n v="128.38900000000001"/>
    <n v="0"/>
    <n v="0"/>
    <n v="34.52514"/>
    <n v="221.99108999999999"/>
    <n v="2823.3002200000001"/>
    <n v="386.97478000000001"/>
    <n v="0"/>
    <n v="0"/>
    <n v="0"/>
    <n v="0"/>
    <n v="0"/>
    <n v="0"/>
    <s v="Accidentes Personales"/>
    <s v="Accidentes y Enfermedades"/>
    <s v="Accidentes Personales"/>
    <x v="25"/>
    <x v="0"/>
    <n v="25559096.22566"/>
    <n v="26097031.675279997"/>
    <n v="243469518.54793006"/>
    <n v="216001262.48099998"/>
    <n v="235094567.47436008"/>
    <n v="206446896.99449995"/>
    <n v="1877352.0200700001"/>
    <n v="1564694.3128599997"/>
    <n v="337119.99243999983"/>
    <n v="319246.13160000002"/>
    <n v="9855357.4113100003"/>
    <n v="8450511.4455500003"/>
    <n v="0.13220394542241773"/>
    <n v="7.1315614227572266E-2"/>
    <n v="1366.0620799999997"/>
    <n v="122.42110775206201"/>
    <n v="2.5183596458427118E-2"/>
    <n v="1.3204778991070566E-2"/>
    <n v="9.7105680814655246E-3"/>
    <n v="4.2758554838134783E-3"/>
    <n v="1.0194021226157721E-3"/>
    <n v="1.0557170532112295E-3"/>
    <n v="5.1660409165347121E-4"/>
    <n v="5.4051253675647568E-4"/>
    <m/>
    <m/>
    <m/>
    <n v="0"/>
    <m/>
    <n v="0"/>
    <m/>
    <n v="0"/>
    <m/>
    <n v="-84.447510933884772"/>
    <n v="1.3910582549707706"/>
    <n v="19.893967885330436"/>
    <n v="1.0241202175556156E-2"/>
    <n v="-84.447510933884786"/>
    <n v="629.5824859697575"/>
    <n v="1.2228646374702581"/>
    <n v="57.365777170284836"/>
    <s v="Resto"/>
    <n v="2023"/>
    <n v="1"/>
    <d v="2024-05-06T00:00:00"/>
    <x v="25"/>
    <x v="24"/>
  </r>
  <r>
    <n v="2024"/>
    <n v="3"/>
    <n v="98"/>
    <x v="53"/>
    <s v="Accidentes Personales"/>
    <n v="205"/>
    <s v="f8809aff4d69bece79dabe35be0c708b890d7eafb841f121330667b77d2e2590"/>
    <s v="866d562d83a77144c090ae01fef5e5dc5d322dfdcb968ee04e0fa262fe1b2619"/>
    <x v="4"/>
    <n v="327118.50336999999"/>
    <n v="249226.03858000002"/>
    <n v="388811.19624999992"/>
    <n v="293977.61953000003"/>
    <n v="36947.861560000005"/>
    <n v="16073.20074"/>
    <n v="188469.73389999999"/>
    <n v="34165.844989999998"/>
    <n v="0"/>
    <n v="0"/>
    <n v="134.065"/>
    <n v="128.38900000000001"/>
    <n v="0"/>
    <n v="0"/>
    <n v="15992.324570000001"/>
    <n v="8362.1898199999996"/>
    <n v="40518.07763"/>
    <n v="59209.626939999995"/>
    <n v="0"/>
    <n v="0"/>
    <n v="0"/>
    <n v="0"/>
    <n v="0"/>
    <n v="0"/>
    <s v="Accidentes Personales"/>
    <s v="Accidentes y Enfermedades"/>
    <s v="Accidentes Personales"/>
    <x v="25"/>
    <x v="0"/>
    <n v="1111095.3272299999"/>
    <n v="1962137.4953599998"/>
    <n v="243469518.54793006"/>
    <n v="216001262.48099998"/>
    <n v="235094567.47436008"/>
    <n v="206446896.99449995"/>
    <n v="1877352.0200700001"/>
    <n v="1564694.3128599997"/>
    <n v="337119.99243999983"/>
    <n v="319246.13160000002"/>
    <n v="342680.88101999997"/>
    <n v="259457.50964999999"/>
    <n v="17.424462747151857"/>
    <n v="15.928097682189209"/>
    <n v="77892.464789999969"/>
    <n v="31.253742680260508"/>
    <n v="95.45863848497234"/>
    <n v="96.056590890816025"/>
    <n v="29.441083528405976"/>
    <n v="12.701762194003315"/>
    <n v="0.13435706667551592"/>
    <n v="0.13914336978700126"/>
    <n v="0.11538175088301746"/>
    <n v="0.12072162004287221"/>
    <m/>
    <m/>
    <m/>
    <n v="0"/>
    <m/>
    <n v="0"/>
    <m/>
    <n v="0"/>
    <m/>
    <n v="129.87245762476559"/>
    <n v="11.294946993019439"/>
    <n v="6.4492461668850076"/>
    <n v="10.959854766422948"/>
    <n v="91.245653521890532"/>
    <n v="-31.568429453104063"/>
    <n v="39.469603459565711"/>
    <n v="14.123023994854442"/>
    <s v="Grandes"/>
    <n v="2023"/>
    <n v="1"/>
    <d v="2024-05-06T00:00:00"/>
    <x v="25"/>
    <x v="4"/>
  </r>
  <r>
    <n v="2024"/>
    <n v="3"/>
    <n v="48"/>
    <x v="3"/>
    <s v="Accidentes Personales"/>
    <n v="36"/>
    <s v="76a50887d8f1c2e9301755428990ad81479ee21c25b43215cf524541e0503269"/>
    <s v="866d562d83a77144c090ae01fef5e5dc5d322dfdcb968ee04e0fa262fe1b2619"/>
    <x v="10"/>
    <n v="37140.929630000006"/>
    <n v="63919.31321"/>
    <n v="265722.24119999999"/>
    <n v="289645.80492000002"/>
    <n v="30537.273519999999"/>
    <n v="42310.800159999999"/>
    <n v="123757.22004"/>
    <n v="146772.21272000001"/>
    <n v="0"/>
    <n v="0"/>
    <n v="134.065"/>
    <n v="128.38900000000001"/>
    <n v="0"/>
    <n v="0"/>
    <n v="28202.023359999999"/>
    <n v="36169.376069999998"/>
    <n v="34338.121500000001"/>
    <n v="45628.771070000003"/>
    <n v="0"/>
    <n v="0"/>
    <n v="0"/>
    <n v="0"/>
    <n v="0"/>
    <n v="0"/>
    <s v="Accidentes Personales"/>
    <s v="Accidentes y Enfermedades"/>
    <s v="Accidentes Personales"/>
    <x v="25"/>
    <x v="0"/>
    <n v="16982442.389800001"/>
    <n v="15398992.57395"/>
    <n v="243469518.54793006"/>
    <n v="216001262.48099998"/>
    <n v="235094567.47436008"/>
    <n v="206446896.99449995"/>
    <n v="1877352.0200700001"/>
    <n v="1564694.3128599997"/>
    <n v="337119.99243999983"/>
    <n v="319246.13160000002"/>
    <n v="8571560.5242299996"/>
    <n v="8205777.3825200005"/>
    <n v="1.9783678944034773"/>
    <n v="4.0850990947341135"/>
    <n v="-26778.383579999994"/>
    <n v="-41.894041464467094"/>
    <n v="0.43330417518502495"/>
    <n v="0.77895499999989437"/>
    <n v="0.21870193213378777"/>
    <n v="0.41508762929160919"/>
    <n v="1.5254858124134477E-2"/>
    <n v="1.579829343953287E-2"/>
    <n v="2.9592101673767995E-2"/>
    <n v="3.0961624582665881E-2"/>
    <m/>
    <m/>
    <m/>
    <n v="0"/>
    <m/>
    <n v="0"/>
    <m/>
    <n v="0"/>
    <m/>
    <n v="-27.82629162170872"/>
    <n v="82.22000317227922"/>
    <n v="66.194078182586907"/>
    <n v="9.0582801983881112"/>
    <n v="-22.027896457435347"/>
    <n v="-24.744583965846445"/>
    <n v="82.13036161573369"/>
    <n v="79.26879296072174"/>
    <s v="Medianas"/>
    <n v="2023"/>
    <n v="1"/>
    <d v="2024-05-06T00:00:00"/>
    <x v="25"/>
    <x v="10"/>
  </r>
  <r>
    <n v="2024"/>
    <n v="3"/>
    <n v="718"/>
    <x v="44"/>
    <s v="Accidentes Personales"/>
    <n v="281"/>
    <s v="71a1c003a2b855d85582c8f6c7648c49d3fe836408a7e1b5d9b222448acb3c1b"/>
    <s v="866d562d83a77144c090ae01fef5e5dc5d322dfdcb968ee04e0fa262fe1b2619"/>
    <x v="30"/>
    <n v="0"/>
    <n v="0.62639"/>
    <n v="-0.62639"/>
    <n v="1.04094"/>
    <n v="5.5300000000000002E-3"/>
    <n v="1.848E-2"/>
    <n v="-1.4709999999999999E-2"/>
    <n v="6.1019999999999998E-2"/>
    <n v="0"/>
    <n v="0"/>
    <n v="134.065"/>
    <n v="128.38900000000001"/>
    <n v="0"/>
    <n v="0"/>
    <n v="5.5300000000000002E-3"/>
    <n v="1.848E-2"/>
    <n v="0"/>
    <n v="0.39471000000000001"/>
    <n v="0"/>
    <n v="0"/>
    <n v="0"/>
    <n v="0"/>
    <n v="0"/>
    <n v="0"/>
    <s v="Accidentes Personales"/>
    <s v="Accidentes y Enfermedades"/>
    <s v="Accidentes Personales"/>
    <x v="25"/>
    <x v="0"/>
    <n v="4861.5922599999994"/>
    <n v="-25.390689999999999"/>
    <n v="243469518.54793006"/>
    <n v="216001262.48099998"/>
    <n v="235094567.47436008"/>
    <n v="206446896.99449995"/>
    <n v="1877352.0200700001"/>
    <n v="1564694.3128599997"/>
    <n v="337119.99243999983"/>
    <n v="319246.13160000002"/>
    <n v="4861.5922599999994"/>
    <n v="-25.390689999999999"/>
    <m/>
    <n v="4.0032739612574147E-5"/>
    <m/>
    <m/>
    <m/>
    <n v="-2.4670066075400081"/>
    <m/>
    <n v="-2.4670066075400081"/>
    <m/>
    <m/>
    <n v="2.8999367540969762E-7"/>
    <n v="3.0341458705319653E-7"/>
    <m/>
    <m/>
    <m/>
    <n v="0"/>
    <m/>
    <n v="0"/>
    <m/>
    <n v="0"/>
    <m/>
    <n v="-70.075757575757564"/>
    <m/>
    <n v="2.9502386691996998"/>
    <n v="1.6403654852905891E-6"/>
    <n v="-70.075757575757564"/>
    <m/>
    <m/>
    <n v="4.68191837044919"/>
    <s v="Resto"/>
    <n v="2023"/>
    <n v="1"/>
    <d v="2024-05-06T00:00:00"/>
    <x v="25"/>
    <x v="30"/>
  </r>
  <r>
    <n v="2024"/>
    <n v="3"/>
    <n v="22"/>
    <x v="15"/>
    <s v="Accidentes Personales"/>
    <n v="16"/>
    <s v="b17ef6d19c7a5b1ee83b907c595526dcb1eb06db8227d650d5dda0a9f4ce8cd9"/>
    <s v="866d562d83a77144c090ae01fef5e5dc5d322dfdcb968ee04e0fa262fe1b2619"/>
    <x v="22"/>
    <n v="17886.434719999997"/>
    <n v="13039.080900000001"/>
    <n v="58821.065069999997"/>
    <n v="47751.6734"/>
    <n v="6787.2619700000005"/>
    <n v="7611.3352800000002"/>
    <n v="28418.295560000006"/>
    <n v="23892.11277"/>
    <n v="0"/>
    <n v="0"/>
    <n v="134.065"/>
    <n v="128.38900000000001"/>
    <n v="-728.55509999999992"/>
    <n v="414.33868000000001"/>
    <n v="6783.1298200000001"/>
    <n v="7604.40967"/>
    <n v="14179.223609999999"/>
    <n v="3860.3486800000001"/>
    <n v="0"/>
    <n v="0"/>
    <n v="0"/>
    <n v="0"/>
    <n v="0"/>
    <n v="0"/>
    <s v="Accidentes Personales"/>
    <s v="Accidentes y Enfermedades"/>
    <s v="Accidentes Personales"/>
    <x v="25"/>
    <x v="0"/>
    <n v="7962644.3306700001"/>
    <n v="6926531.7595299995"/>
    <n v="243469518.54793006"/>
    <n v="216001262.48099998"/>
    <n v="235094567.47436008"/>
    <n v="206446896.99449995"/>
    <n v="1877352.0200700001"/>
    <n v="1564694.3128599997"/>
    <n v="337119.99243999983"/>
    <n v="319246.13160000002"/>
    <n v="1694398.53749"/>
    <n v="1392328.2824000001"/>
    <n v="0.95274804771739474"/>
    <n v="0.83333088085216722"/>
    <n v="4847.3538199999966"/>
    <n v="37.175578993454941"/>
    <n v="1.0556214682819602"/>
    <n v="0.93649472360958774"/>
    <n v="0.22462933137809737"/>
    <n v="0.1882483377349701"/>
    <n v="7.3464780423750774E-3"/>
    <n v="7.6081871700207325E-3"/>
    <n v="6.0365762450795635E-3"/>
    <n v="6.3159490841595851E-3"/>
    <m/>
    <m/>
    <m/>
    <n v="0"/>
    <m/>
    <n v="0"/>
    <m/>
    <n v="0"/>
    <m/>
    <n v="-10.82692168567826"/>
    <n v="37.946421834479494"/>
    <n v="58.373249912116123"/>
    <n v="2.0133074638722261"/>
    <n v="-10.800047415120384"/>
    <n v="267.30422004263096"/>
    <n v="47.838513634950715"/>
    <n v="196.98763765557052"/>
    <s v="Resto"/>
    <n v="2023"/>
    <n v="1"/>
    <d v="2024-05-06T00:00:00"/>
    <x v="25"/>
    <x v="22"/>
  </r>
  <r>
    <n v="2024"/>
    <n v="3"/>
    <n v="150.1"/>
    <x v="32"/>
    <s v="Accidentes Personales"/>
    <n v="150.1"/>
    <m/>
    <m/>
    <x v="21"/>
    <n v="91251.081679999974"/>
    <n v="77574.218800000002"/>
    <n v="510483.44990999997"/>
    <n v="425318.14737000002"/>
    <n v="60887.348420000009"/>
    <n v="84018.139319999987"/>
    <n v="268052.62103000004"/>
    <n v="290134.50417999999"/>
    <n v="0"/>
    <n v="0"/>
    <n v="0"/>
    <n v="0"/>
    <n v="-728.55509999999992"/>
    <n v="414.33868000000001"/>
    <n v="54482.174530000004"/>
    <n v="59539.304470000003"/>
    <n v="94932.94524999999"/>
    <n v="63589.71342"/>
    <n v="0"/>
    <n v="0"/>
    <n v="0"/>
    <n v="0"/>
    <n v="0"/>
    <n v="0"/>
    <s v="Accidentes Personales"/>
    <s v="Accidentes y Enfermedades"/>
    <s v="Accidentes Personales"/>
    <x v="25"/>
    <x v="0"/>
    <n v="61230704.226790003"/>
    <n v="62434829.922939993"/>
    <n v="243469518.54793006"/>
    <n v="216001262.48099998"/>
    <n v="235094567.47436008"/>
    <n v="206446896.99449995"/>
    <n v="1877352.0200700001"/>
    <n v="1564694.3128599997"/>
    <n v="337119.99243999983"/>
    <n v="319246.13160000002"/>
    <n v="15926580.257009998"/>
    <n v="13540210.34269"/>
    <n v="4.860627133562172"/>
    <n v="4.9577874836272198"/>
    <n v="13676.862879999971"/>
    <n v="17.630680774577101"/>
    <n v="0.57294836812087335"/>
    <n v="0.57291738338378373"/>
    <n v="0.14902830668420647"/>
    <n v="0.12424830642727105"/>
    <n v="3.7479468569301025E-2"/>
    <n v="3.8814627943264582E-2"/>
    <n v="3.5913780275623912E-2"/>
    <n v="3.7575870564945664E-2"/>
    <m/>
    <m/>
    <m/>
    <n v="0"/>
    <m/>
    <n v="0"/>
    <m/>
    <n v="0"/>
    <m/>
    <n v="-27.530710733668716"/>
    <n v="66.72507032138013"/>
    <n v="108.3067810668046"/>
    <n v="18.061031616461211"/>
    <n v="-8.493767243364637"/>
    <n v="49.28978311788088"/>
    <n v="57.390165644313043"/>
    <n v="93.630402258227392"/>
    <s v="Resto"/>
    <n v="2023"/>
    <n v="1"/>
    <d v="2024-05-06T00:00:00"/>
    <x v="25"/>
    <x v="21"/>
  </r>
  <r>
    <n v="2024"/>
    <n v="3"/>
    <n v="9"/>
    <x v="8"/>
    <s v="Accidentes Personales"/>
    <n v="9"/>
    <s v="19581e27de7ced00ff1ce50b2047e7a567c76b1cbaebabe5ef03f7c3017bb5b7"/>
    <s v="866d562d83a77144c090ae01fef5e5dc5d322dfdcb968ee04e0fa262fe1b2619"/>
    <x v="27"/>
    <n v="9872.7468100000006"/>
    <n v="7812.45615"/>
    <n v="60459.09706"/>
    <n v="58449.427150000003"/>
    <n v="9282.3892000000014"/>
    <n v="7253.9312300000011"/>
    <n v="31578.419740000008"/>
    <n v="25106.135799999996"/>
    <n v="0"/>
    <n v="0"/>
    <n v="134.065"/>
    <n v="128.38900000000001"/>
    <n v="0"/>
    <n v="0"/>
    <n v="9282.3891999999996"/>
    <n v="7253.9312300000001"/>
    <n v="14454.646570000001"/>
    <n v="13964.733910000001"/>
    <n v="0"/>
    <n v="0"/>
    <n v="0"/>
    <n v="0"/>
    <n v="0"/>
    <n v="0"/>
    <s v="Accidentes Personales"/>
    <s v="Accidentes y Enfermedades"/>
    <s v="Accidentes Personales"/>
    <x v="25"/>
    <x v="0"/>
    <n v="808178.50085000007"/>
    <n v="660743.68034000008"/>
    <n v="243469518.54793006"/>
    <n v="216001262.48099998"/>
    <n v="235094567.47436008"/>
    <n v="206446896.99449995"/>
    <n v="1877352.0200700001"/>
    <n v="1564694.3128599997"/>
    <n v="337119.99243999983"/>
    <n v="319246.13160000002"/>
    <n v="9872.7468100000006"/>
    <n v="7812.45615"/>
    <n v="0.52588681847914065"/>
    <n v="0.49929600215138104"/>
    <n v="2060.2906600000006"/>
    <n v="26.371868468023351"/>
    <n v="100"/>
    <n v="100"/>
    <n v="1.2216047320754462"/>
    <n v="1.182373192881683"/>
    <n v="4.0550237536434875E-3"/>
    <n v="4.199478922913326E-3"/>
    <n v="3.6168567073478117E-3"/>
    <n v="3.7842448899622527E-3"/>
    <m/>
    <m/>
    <m/>
    <n v="0"/>
    <m/>
    <n v="0"/>
    <m/>
    <n v="0"/>
    <m/>
    <n v="27.963567694313539"/>
    <n v="94.020330700651286"/>
    <n v="92.850840897199802"/>
    <n v="2.7534377693877259"/>
    <n v="27.963567694313518"/>
    <n v="3.5082133548508088"/>
    <n v="64.21733769170946"/>
    <n v="51.944643390630851"/>
    <s v="Resto"/>
    <n v="2023"/>
    <n v="1"/>
    <d v="2024-05-06T00:00:00"/>
    <x v="25"/>
    <x v="27"/>
  </r>
  <r>
    <n v="2024"/>
    <n v="3"/>
    <n v="68"/>
    <x v="61"/>
    <s v="Accidentes Personales"/>
    <n v="213"/>
    <s v="d48ff4b2f68a10fd7c86f185a6ccede0dc0f2c48538d697cb33b6ada3f1e85db"/>
    <s v="866d562d83a77144c090ae01fef5e5dc5d322dfdcb968ee04e0fa262fe1b2619"/>
    <x v="30"/>
    <n v="0"/>
    <n v="0"/>
    <n v="0"/>
    <n v="0"/>
    <n v="0"/>
    <n v="0"/>
    <n v="0"/>
    <n v="1.2E-4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0"/>
    <n v="960692.43901999993"/>
    <n v="448721.73488999996"/>
    <n v="243469518.54793006"/>
    <n v="216001262.48099998"/>
    <n v="235094567.47436008"/>
    <n v="206446896.99449995"/>
    <n v="1877352.0200700001"/>
    <n v="1564694.3128599997"/>
    <n v="337119.99243999983"/>
    <n v="319246.1316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25"/>
    <x v="30"/>
  </r>
  <r>
    <n v="2024"/>
    <n v="3"/>
    <n v="13"/>
    <x v="23"/>
    <s v="Accidentes Personales"/>
    <n v="13"/>
    <s v="3fdba35f04dc8c462986c992bcf875546257113072a909c162f7e470e581e278"/>
    <s v="866d562d83a77144c090ae01fef5e5dc5d322dfdcb968ee04e0fa262fe1b2619"/>
    <x v="13"/>
    <n v="122682.17167"/>
    <n v="17056.72899"/>
    <n v="194607.32549999998"/>
    <n v="71350.481389999986"/>
    <n v="18490.310950000006"/>
    <n v="11546.894999999999"/>
    <n v="48660.532910000009"/>
    <n v="35136.802169999995"/>
    <n v="0"/>
    <n v="0"/>
    <n v="134.065"/>
    <n v="128.38900000000001"/>
    <n v="0"/>
    <n v="0"/>
    <n v="18419.799139999999"/>
    <n v="11542.788269999999"/>
    <n v="76820.598280000006"/>
    <n v="16546.96632"/>
    <n v="0"/>
    <n v="0"/>
    <n v="0"/>
    <n v="0"/>
    <n v="0"/>
    <n v="0"/>
    <s v="Accidentes Personales"/>
    <s v="Accidentes y Enfermedades"/>
    <s v="Accidentes Personales"/>
    <x v="25"/>
    <x v="0"/>
    <n v="509825.93995999999"/>
    <n v="378273.63062999997"/>
    <n v="243469518.54793006"/>
    <n v="216001262.48099998"/>
    <n v="235094567.47436008"/>
    <n v="206446896.99449995"/>
    <n v="1877352.0200700001"/>
    <n v="1564694.3128599997"/>
    <n v="337119.99243999983"/>
    <n v="319246.13160000002"/>
    <n v="282116.95376999996"/>
    <n v="163790.61850000001"/>
    <n v="6.5348517677268427"/>
    <n v="1.0900997626062277"/>
    <n v="105625.44267999999"/>
    <n v="619.25966427634501"/>
    <n v="43.486281143535408"/>
    <n v="10.413739899272679"/>
    <n v="24.063540525149705"/>
    <n v="4.5090980731574346"/>
    <n v="5.0389129777594098E-2"/>
    <n v="5.2184179748594142E-2"/>
    <n v="7.896587637537698E-3"/>
    <n v="8.2620418317328435E-3"/>
    <m/>
    <m/>
    <m/>
    <n v="0"/>
    <m/>
    <n v="0"/>
    <m/>
    <n v="0"/>
    <m/>
    <n v="60.132320853355026"/>
    <n v="15.071717999691655"/>
    <n v="67.697006892527284"/>
    <n v="5.4847862377342951"/>
    <n v="59.578419954852045"/>
    <n v="364.25789957128529"/>
    <n v="23.977682486749828"/>
    <n v="69.757731095690048"/>
    <s v="Medianas"/>
    <n v="2023"/>
    <n v="1"/>
    <d v="2024-05-06T00:00:00"/>
    <x v="25"/>
    <x v="13"/>
  </r>
  <r>
    <n v="2024"/>
    <n v="3"/>
    <n v="715"/>
    <x v="46"/>
    <s v="Accidentes Personales"/>
    <n v="251"/>
    <s v="c75d3f1f5bcd6914d0331ce5ec17c0db8f2070a2d4285f8e3ff11c6ca19168ff"/>
    <s v="866d562d83a77144c090ae01fef5e5dc5d322dfdcb968ee04e0fa262fe1b2619"/>
    <x v="31"/>
    <n v="21.44473"/>
    <n v="28.124479999999998"/>
    <n v="53.48095"/>
    <n v="89.39864"/>
    <n v="-1.1668799999999999"/>
    <n v="-1.56853"/>
    <n v="-4.5410099999999991"/>
    <n v="-6.6409199999999995"/>
    <n v="0"/>
    <n v="0"/>
    <n v="134.065"/>
    <n v="128.38900000000001"/>
    <n v="0"/>
    <n v="0"/>
    <n v="-1.1668800000000001"/>
    <n v="-1.56853"/>
    <n v="15.32877"/>
    <n v="22.565580000000001"/>
    <n v="0"/>
    <n v="0"/>
    <n v="0"/>
    <n v="0"/>
    <n v="0"/>
    <n v="0"/>
    <s v="Accidentes Personales"/>
    <s v="Accidentes y Enfermedades"/>
    <s v="Accidentes Personales"/>
    <x v="25"/>
    <x v="0"/>
    <n v="48021.339369999994"/>
    <n v="38116.885219999996"/>
    <n v="243469518.54793006"/>
    <n v="216001262.48099998"/>
    <n v="235094567.47436008"/>
    <n v="206446896.99449995"/>
    <n v="1877352.0200700001"/>
    <n v="1564694.3128599997"/>
    <n v="337119.99243999983"/>
    <n v="319246.13160000002"/>
    <n v="48021.339369999994"/>
    <n v="38116.885219999996"/>
    <n v="1.1422860375008624E-3"/>
    <n v="1.797442463288126E-3"/>
    <n v="-6.6797499999999985"/>
    <n v="-23.750661345560875"/>
    <n v="4.4656667809221923E-2"/>
    <n v="7.378483272616157E-2"/>
    <n v="4.4656667809221923E-2"/>
    <n v="7.378483272616157E-2"/>
    <n v="8.8079732230539299E-6"/>
    <n v="9.1217462957066459E-6"/>
    <n v="1.3020516490024637E-5"/>
    <n v="1.3623106188294646E-5"/>
    <m/>
    <m/>
    <m/>
    <n v="0"/>
    <m/>
    <n v="0"/>
    <m/>
    <n v="0"/>
    <m/>
    <n v="-25.606778321103207"/>
    <n v="-5.4413368692447976"/>
    <n v="-5.5770986699131866"/>
    <n v="-3.4613194891064782E-4"/>
    <n v="-25.606778321103185"/>
    <n v="-32.070126271959332"/>
    <n v="-7.6123524588078499"/>
    <n v="-6.9509846412101961"/>
    <s v="Resto"/>
    <n v="2023"/>
    <n v="1"/>
    <d v="2024-05-06T00:00:00"/>
    <x v="25"/>
    <x v="31"/>
  </r>
  <r>
    <n v="2024"/>
    <n v="3"/>
    <n v="8"/>
    <x v="20"/>
    <s v="Accidentes Personales"/>
    <n v="8"/>
    <s v="2c624232cdd221771294dfbb310aca000a0df6ac8b66b696d90ef06fdefb64a3"/>
    <s v="866d562d83a77144c090ae01fef5e5dc5d322dfdcb968ee04e0fa262fe1b2619"/>
    <x v="20"/>
    <n v="7192.6619900000005"/>
    <n v="7307.72228"/>
    <n v="82015.519520000002"/>
    <n v="87376.71577000001"/>
    <n v="9150.2456299999994"/>
    <n v="10470.348160000001"/>
    <n v="41293.76587000001"/>
    <n v="26620.62562000001"/>
    <n v="0"/>
    <n v="0"/>
    <n v="134.065"/>
    <n v="128.38900000000001"/>
    <n v="0"/>
    <n v="0"/>
    <n v="9504.2151799999992"/>
    <n v="8746.2216499999995"/>
    <n v="13532.822789999998"/>
    <n v="12434.21688"/>
    <n v="0"/>
    <n v="0"/>
    <n v="0"/>
    <n v="0"/>
    <n v="0"/>
    <n v="0"/>
    <s v="Accidentes Personales"/>
    <s v="Accidentes y Enfermedades"/>
    <s v="Accidentes Personales"/>
    <x v="25"/>
    <x v="0"/>
    <n v="689489.74687000003"/>
    <n v="663569.20615999994"/>
    <n v="243469518.54793006"/>
    <n v="216001262.48099998"/>
    <n v="235094567.47436008"/>
    <n v="206446896.99449995"/>
    <n v="1877352.0200700001"/>
    <n v="1564694.3128599997"/>
    <n v="337119.99243999983"/>
    <n v="319246.13160000002"/>
    <n v="7192.6619900000005"/>
    <n v="7307.72228"/>
    <n v="0.38312803955284902"/>
    <n v="0.46703833585505306"/>
    <n v="-115.06028999999944"/>
    <n v="-1.5745027737972483"/>
    <n v="100"/>
    <n v="100"/>
    <n v="1.0431862145378854"/>
    <n v="1.1012750760827139"/>
    <n v="2.9542351062660987E-3"/>
    <n v="3.0594760513912972E-3"/>
    <n v="3.3831849851538739E-3"/>
    <n v="3.539758836963623E-3"/>
    <m/>
    <m/>
    <m/>
    <n v="0"/>
    <m/>
    <n v="0"/>
    <m/>
    <n v="0"/>
    <m/>
    <n v="-12.608009875385095"/>
    <n v="127.216399751881"/>
    <n v="143.27786085488736"/>
    <n v="2.7142399843368969"/>
    <n v="8.6665255047589476"/>
    <n v="8.8353446027394469"/>
    <n v="70.230840435027972"/>
    <n v="70.339947697614875"/>
    <s v="Resto"/>
    <n v="2023"/>
    <n v="1"/>
    <d v="2024-05-06T00:00:00"/>
    <x v="25"/>
    <x v="20"/>
  </r>
  <r>
    <n v="2024"/>
    <n v="3"/>
    <n v="3"/>
    <x v="40"/>
    <s v="Accidentes Personales"/>
    <n v="3"/>
    <s v="4e07408562bedb8b60ce05c1decfe3ad16b72230967de01f640b7e4729b49fce"/>
    <s v="866d562d83a77144c090ae01fef5e5dc5d322dfdcb968ee04e0fa262fe1b2619"/>
    <x v="30"/>
    <n v="0"/>
    <n v="13.301549999999999"/>
    <n v="28.21687"/>
    <n v="469.01494000000002"/>
    <n v="1.14943"/>
    <n v="241.79753999999997"/>
    <n v="152.05574000000001"/>
    <n v="596.32431999999994"/>
    <n v="0"/>
    <n v="0"/>
    <n v="134.065"/>
    <n v="128.38900000000001"/>
    <n v="0"/>
    <n v="0"/>
    <n v="1.1494300000000002"/>
    <n v="241.79754"/>
    <n v="5.06724"/>
    <n v="57.197489999999995"/>
    <n v="0"/>
    <n v="0"/>
    <n v="0"/>
    <n v="0"/>
    <n v="0"/>
    <n v="0"/>
    <s v="Accidentes Personales"/>
    <s v="Accidentes y Enfermedades"/>
    <s v="Accidentes Personales"/>
    <x v="25"/>
    <x v="0"/>
    <n v="5461228.9250799995"/>
    <n v="5252582.0563999992"/>
    <n v="243469518.54793006"/>
    <n v="216001262.48099998"/>
    <n v="235094567.47436008"/>
    <n v="206446896.99449995"/>
    <n v="1877352.0200700001"/>
    <n v="1564694.3128599997"/>
    <n v="337119.99243999983"/>
    <n v="319246.13160000002"/>
    <n v="806558.73800999997"/>
    <n v="797857.53898000007"/>
    <m/>
    <n v="8.50105345860623E-4"/>
    <m/>
    <m/>
    <m/>
    <n v="1.6671585276996962E-3"/>
    <m/>
    <n v="2.5323830940999288E-4"/>
    <m/>
    <m/>
    <n v="6.1580890070816311E-6"/>
    <n v="6.4430854586079687E-6"/>
    <m/>
    <m/>
    <m/>
    <n v="0"/>
    <m/>
    <n v="0"/>
    <m/>
    <n v="0"/>
    <m/>
    <n v="-99.524631226603873"/>
    <m/>
    <n v="1817.8147659483293"/>
    <n v="3.4095575040823901E-4"/>
    <n v="-99.524631226603873"/>
    <n v="-91.140800059583043"/>
    <n v="22.68355159810864"/>
    <n v="422.74152239897245"/>
    <s v="Resto"/>
    <n v="2023"/>
    <n v="1"/>
    <d v="2024-05-06T00:00:00"/>
    <x v="25"/>
    <x v="30"/>
  </r>
  <r>
    <n v="2024"/>
    <n v="3"/>
    <n v="80"/>
    <x v="30"/>
    <s v="Accidentes Personales"/>
    <n v="52"/>
    <s v="41cfc0d1f2d127b04555b7246d84019b4d27710a3f3aff6e7764375b1e06e05d"/>
    <s v="866d562d83a77144c090ae01fef5e5dc5d322dfdcb968ee04e0fa262fe1b2619"/>
    <x v="3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0"/>
    <n v="280605.04624"/>
    <n v="328979.06079000002"/>
    <n v="243469518.54793006"/>
    <n v="216001262.48099998"/>
    <n v="235094567.47436008"/>
    <n v="206446896.99449995"/>
    <n v="1877352.0200700001"/>
    <n v="1564694.3128599997"/>
    <n v="337119.99243999983"/>
    <n v="319246.1316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25"/>
    <x v="30"/>
  </r>
  <r>
    <n v="2024"/>
    <n v="3"/>
    <n v="43"/>
    <x v="9"/>
    <s v="Accidentes Personales"/>
    <n v="31"/>
    <s v="eb1e33e8a81b697b75855af6bfcdbcbf7cbbde9f94962ceaec1ed8af21f5a50f"/>
    <s v="866d562d83a77144c090ae01fef5e5dc5d322dfdcb968ee04e0fa262fe1b2619"/>
    <x v="18"/>
    <n v="52390.653270000003"/>
    <n v="45536.360540000001"/>
    <n v="220544.48950000003"/>
    <n v="144481.68458999999"/>
    <n v="10643.841869999998"/>
    <n v="10609.251550000001"/>
    <n v="64952.481309999996"/>
    <n v="47219.949479999996"/>
    <n v="0"/>
    <n v="0"/>
    <n v="134.065"/>
    <n v="128.38900000000001"/>
    <n v="3060.8278300000002"/>
    <n v="3316.2402599999996"/>
    <n v="10643.841869999998"/>
    <n v="10609.251550000001"/>
    <n v="77854.023889999997"/>
    <n v="42610.28224"/>
    <n v="0"/>
    <n v="0"/>
    <n v="0"/>
    <n v="0"/>
    <n v="0"/>
    <n v="0"/>
    <s v="Accidentes Personales"/>
    <s v="Accidentes y Enfermedades"/>
    <s v="Accidentes Personales"/>
    <x v="25"/>
    <x v="0"/>
    <n v="29454782.112069998"/>
    <n v="26676629.107240003"/>
    <n v="243469518.54793006"/>
    <n v="216001262.48099998"/>
    <n v="235094567.47436008"/>
    <n v="206446896.99449995"/>
    <n v="1877352.0200700001"/>
    <n v="1564694.3128599997"/>
    <n v="337119.99243999983"/>
    <n v="319246.13160000002"/>
    <n v="12989393.407099999"/>
    <n v="11222430.517299999"/>
    <n v="2.7906675311775859"/>
    <n v="2.910240049174023"/>
    <n v="6854.292730000001"/>
    <n v="15.052350799926263"/>
    <n v="0.40333410212491744"/>
    <n v="0.40576201803881234"/>
    <n v="0.17786807273149485"/>
    <n v="0.17069758085605161"/>
    <n v="2.1518362373434536E-2"/>
    <n v="2.2284927224323823E-2"/>
    <n v="2.1081525180439858E-2"/>
    <n v="2.2057178481696027E-2"/>
    <m/>
    <m/>
    <m/>
    <n v="0"/>
    <m/>
    <n v="0"/>
    <m/>
    <n v="0"/>
    <m/>
    <n v="0.32603921056049145"/>
    <n v="20.316299197771002"/>
    <n v="23.298417844967283"/>
    <n v="3.1572858651788134"/>
    <n v="0.32603921056049145"/>
    <n v="82.711823994714749"/>
    <n v="13.671537241336029"/>
    <n v="24.898336721273033"/>
    <s v="Medianas"/>
    <n v="2023"/>
    <n v="1"/>
    <d v="2024-05-06T00:00:00"/>
    <x v="25"/>
    <x v="18"/>
  </r>
  <r>
    <n v="2024"/>
    <n v="3"/>
    <n v="5.0999999999999996"/>
    <x v="6"/>
    <s v="Accidentes Personales"/>
    <n v="5.0999999999999996"/>
    <m/>
    <m/>
    <x v="3"/>
    <n v="1211422.03477"/>
    <n v="1021930.3274600001"/>
    <n v="3544311.4969300004"/>
    <n v="3634747.1609800002"/>
    <n v="124980.51053999999"/>
    <n v="109235.50973999999"/>
    <n v="404369.95976999996"/>
    <n v="419831.36040000001"/>
    <n v="0"/>
    <n v="0"/>
    <n v="0"/>
    <n v="0"/>
    <n v="-3360.53856"/>
    <n v="3925.0499800000002"/>
    <n v="76653.505120000002"/>
    <n v="72664.88519999999"/>
    <n v="708482.53554999991"/>
    <n v="662299.76077000005"/>
    <n v="0"/>
    <n v="0"/>
    <n v="0"/>
    <n v="0"/>
    <n v="0"/>
    <n v="0"/>
    <s v="Accidentes Personales"/>
    <s v="Accidentes y Enfermedades"/>
    <s v="Accidentes Personales"/>
    <x v="25"/>
    <x v="0"/>
    <n v="49112117.078089997"/>
    <n v="37932332.998149998"/>
    <n v="243469518.54793006"/>
    <n v="216001262.48099998"/>
    <n v="235094567.47436008"/>
    <n v="206446896.99449995"/>
    <n v="1877352.0200700001"/>
    <n v="1564694.3128599997"/>
    <n v="337119.99243999983"/>
    <n v="319246.13160000002"/>
    <n v="1354715.1125599998"/>
    <n v="1178582.00679"/>
    <n v="64.528230284953707"/>
    <n v="65.311819635369048"/>
    <n v="189491.70730999997"/>
    <n v="18.542527041053791"/>
    <n v="89.422641228293415"/>
    <n v="86.708461657525362"/>
    <n v="2.4666459253707109"/>
    <n v="2.6940877259245846"/>
    <n v="0.49756620130314844"/>
    <n v="0.51529137733143082"/>
    <n v="0.47311312708178804"/>
    <n v="0.4950088096927055"/>
    <m/>
    <m/>
    <m/>
    <n v="0"/>
    <m/>
    <n v="0"/>
    <m/>
    <n v="0"/>
    <m/>
    <n v="14.413811806688059"/>
    <n v="10.316843094547865"/>
    <n v="10.689134748697009"/>
    <n v="37.073004669767208"/>
    <n v="5.4890610630181191"/>
    <n v="6.9730924749703993"/>
    <n v="10.81939233131461"/>
    <n v="10.971600701700188"/>
    <m/>
    <n v="2023"/>
    <n v="1"/>
    <d v="2024-05-06T00:00:00"/>
    <x v="25"/>
    <x v="3"/>
  </r>
  <r>
    <n v="2024"/>
    <n v="3"/>
    <n v="77"/>
    <x v="63"/>
    <s v="Accidentes Personales"/>
    <n v="49"/>
    <s v="0e17daca5f3e175f448bacace3bc0da47d0655a74c8dd0dc497a3afbdad95f1f"/>
    <s v="866d562d83a77144c090ae01fef5e5dc5d322dfdcb968ee04e0fa262fe1b2619"/>
    <x v="15"/>
    <n v="127230.81015"/>
    <n v="110834.63756999999"/>
    <n v="307434.99708"/>
    <n v="256819.13668"/>
    <n v="5692.1935899999999"/>
    <n v="7231.9535400000004"/>
    <n v="27309.577260000002"/>
    <n v="12201.17128"/>
    <n v="0"/>
    <n v="0"/>
    <n v="134.065"/>
    <n v="128.38900000000001"/>
    <n v="0"/>
    <n v="0"/>
    <n v="5616.7685899999997"/>
    <n v="7131.2785400000002"/>
    <n v="113050.39903"/>
    <n v="95927.110560000001"/>
    <n v="0"/>
    <n v="0"/>
    <n v="0"/>
    <n v="0"/>
    <n v="0"/>
    <n v="0"/>
    <s v="Accidentes Personales"/>
    <s v="Accidentes y Enfermedades"/>
    <s v="Accidentes Personales"/>
    <x v="25"/>
    <x v="0"/>
    <n v="2712146.0854199999"/>
    <n v="1622418.9140099999"/>
    <n v="243469518.54793006"/>
    <n v="216001262.48099998"/>
    <n v="235094567.47436008"/>
    <n v="206446896.99449995"/>
    <n v="1877352.0200700001"/>
    <n v="1564694.3128599997"/>
    <n v="337119.99243999983"/>
    <n v="319246.13160000002"/>
    <n v="154674.75803999999"/>
    <n v="148556.20146000001"/>
    <n v="6.7771418886723218"/>
    <n v="7.0834690622357286"/>
    <n v="16396.172580000013"/>
    <n v="14.793365088278154"/>
    <n v="82.256996398272832"/>
    <n v="74.607883400844187"/>
    <n v="4.6911488593468293"/>
    <n v="6.8314438775901039"/>
    <n v="5.225738766347994E-2"/>
    <n v="5.4118991994094492E-2"/>
    <n v="5.1312032298769218E-2"/>
    <n v="5.3686753922464032E-2"/>
    <m/>
    <m/>
    <m/>
    <n v="0"/>
    <m/>
    <n v="0"/>
    <m/>
    <n v="0"/>
    <m/>
    <n v="-21.291065290776203"/>
    <n v="4.4739112981274998"/>
    <n v="6.5249940799711688"/>
    <n v="1.6884770163884864"/>
    <n v="-21.237565487099886"/>
    <n v="17.85031194001181"/>
    <n v="4.9683757317030679"/>
    <n v="7.4340595670705252"/>
    <s v="Medianas"/>
    <n v="2023"/>
    <n v="1"/>
    <d v="2024-05-06T00:00:00"/>
    <x v="25"/>
    <x v="15"/>
  </r>
  <r>
    <n v="2024"/>
    <n v="3"/>
    <n v="16"/>
    <x v="24"/>
    <s v="Accidentes Personales"/>
    <n v="14"/>
    <s v="8527a891e224136950ff32ca212b45bc93f69fbb801c3b1ebedac52775f99e61"/>
    <s v="866d562d83a77144c090ae01fef5e5dc5d322dfdcb968ee04e0fa262fe1b2619"/>
    <x v="29"/>
    <n v="5991.8377099999998"/>
    <n v="5350.14408"/>
    <n v="29014.941989999999"/>
    <n v="20503.743110000003"/>
    <n v="5019.0596999999998"/>
    <n v="17371.502679999998"/>
    <n v="16842.90263"/>
    <n v="23512.623100000001"/>
    <n v="0"/>
    <n v="0"/>
    <n v="134.065"/>
    <n v="128.38900000000001"/>
    <n v="0"/>
    <n v="0"/>
    <n v="5019.0596999999998"/>
    <n v="2786.8523"/>
    <n v="6593.7275099999997"/>
    <n v="4007.84854"/>
    <n v="0"/>
    <n v="0"/>
    <n v="0"/>
    <n v="0"/>
    <n v="0"/>
    <n v="0"/>
    <s v="Accidentes Personales"/>
    <s v="Accidentes y Enfermedades"/>
    <s v="Accidentes Personales"/>
    <x v="25"/>
    <x v="0"/>
    <n v="1156642.3969100001"/>
    <n v="764564.70062000002"/>
    <n v="243469518.54793006"/>
    <n v="216001262.48099998"/>
    <n v="235094567.47436008"/>
    <n v="206446896.99449995"/>
    <n v="1877352.0200700001"/>
    <n v="1564694.3128599997"/>
    <n v="337119.99243999983"/>
    <n v="319246.13160000002"/>
    <n v="592784.64208999998"/>
    <n v="522463.80973000004"/>
    <n v="0.31916431473392959"/>
    <n v="0.34192902958922572"/>
    <n v="641.69362999999976"/>
    <n v="11.993950450769919"/>
    <n v="1.0107950315437295"/>
    <n v="1.0240219476186989"/>
    <n v="0.51803718470007221"/>
    <n v="0.69976341775411122"/>
    <n v="2.4610217105351653E-3"/>
    <n v="2.5486925429076463E-3"/>
    <n v="2.4769040784984359E-3"/>
    <n v="2.5915352363676046E-3"/>
    <m/>
    <m/>
    <m/>
    <n v="0"/>
    <m/>
    <n v="0"/>
    <m/>
    <n v="0"/>
    <m/>
    <n v="-71.10750985417917"/>
    <n v="83.764947298614331"/>
    <n v="324.69224043775654"/>
    <n v="1.488805117629826"/>
    <n v="80.097800662058759"/>
    <n v="64.520376560936612"/>
    <n v="76.118700573964119"/>
    <n v="69.534870696485953"/>
    <s v="Resto"/>
    <n v="2023"/>
    <n v="1"/>
    <d v="2024-05-06T00:00:00"/>
    <x v="25"/>
    <x v="29"/>
  </r>
  <r>
    <n v="2024"/>
    <n v="3"/>
    <n v="12"/>
    <x v="31"/>
    <s v="Accidentes Personales"/>
    <n v="12"/>
    <s v="6b51d431df5d7f141cbececcf79edf3dd861c3b4069f0b11661a3eefacbba918"/>
    <s v="866d562d83a77144c090ae01fef5e5dc5d322dfdcb968ee04e0fa262fe1b2619"/>
    <x v="8"/>
    <n v="66970.116030000005"/>
    <n v="68838.660999999993"/>
    <n v="231952.31065000003"/>
    <n v="247148.53742000004"/>
    <n v="12537.877289999999"/>
    <n v="20467.154880000002"/>
    <n v="86057.616339999979"/>
    <n v="80879.659480000002"/>
    <n v="0"/>
    <n v="0"/>
    <n v="134.065"/>
    <n v="128.38900000000001"/>
    <n v="0.24675999999999998"/>
    <n v="582.58601999999996"/>
    <n v="10272.143960000001"/>
    <n v="18303.054469999999"/>
    <n v="46202.46544"/>
    <n v="48677.851190000001"/>
    <n v="0"/>
    <n v="0"/>
    <n v="0"/>
    <n v="0"/>
    <n v="0"/>
    <n v="0"/>
    <s v="Accidentes Personales"/>
    <s v="Accidentes y Enfermedades"/>
    <s v="Accidentes Personales"/>
    <x v="25"/>
    <x v="0"/>
    <n v="1911910.06005"/>
    <n v="3306000.0739899999"/>
    <n v="243469518.54793006"/>
    <n v="216001262.48099998"/>
    <n v="235094567.47436008"/>
    <n v="206446896.99449995"/>
    <n v="1877352.0200700001"/>
    <n v="1564694.3128599997"/>
    <n v="337119.99243999983"/>
    <n v="319246.13160000002"/>
    <n v="66970.116030000005"/>
    <n v="68838.660999999993"/>
    <n v="3.5672647065680794"/>
    <n v="4.3994958270267137"/>
    <n v="-1868.5449699999881"/>
    <n v="-2.7143830848191386"/>
    <n v="100"/>
    <n v="100"/>
    <n v="3.5027859013539899"/>
    <n v="2.0822341034287652"/>
    <n v="2.7506571019409187E-2"/>
    <n v="2.8486458342898081E-2"/>
    <n v="3.1869564191114495E-2"/>
    <n v="3.3344488099442807E-2"/>
    <m/>
    <m/>
    <m/>
    <n v="0"/>
    <m/>
    <n v="0"/>
    <m/>
    <n v="0"/>
    <m/>
    <n v="-38.741474506299348"/>
    <n v="18.721600070669606"/>
    <n v="29.732064195728626"/>
    <n v="3.7191141347784269"/>
    <n v="-43.877433262099665"/>
    <n v="-5.0852403906204602"/>
    <n v="22.232891388317221"/>
    <n v="37.600374754750959"/>
    <s v="Medianas"/>
    <n v="2023"/>
    <n v="1"/>
    <d v="2024-05-06T00:00:00"/>
    <x v="25"/>
    <x v="8"/>
  </r>
  <r>
    <n v="2024"/>
    <n v="3"/>
    <n v="201.1"/>
    <x v="1"/>
    <s v="Accidentes Personales"/>
    <n v="201.1"/>
    <m/>
    <m/>
    <x v="1"/>
    <n v="1877352.0200700003"/>
    <n v="1564694.3128600004"/>
    <n v="6007159.8812199989"/>
    <n v="5728671.4105299991"/>
    <n v="337119.99244"/>
    <n v="319246.13160000002"/>
    <n v="1331846.30678"/>
    <n v="1162267.6304000001"/>
    <n v="0"/>
    <n v="0"/>
    <n v="0"/>
    <n v="0"/>
    <n v="-907.66867999999965"/>
    <n v="8238.2149399999998"/>
    <n v="272602.91402000003"/>
    <n v="266665.78996999998"/>
    <n v="1302200.0578500002"/>
    <n v="1140207.9851599999"/>
    <n v="0"/>
    <n v="0"/>
    <n v="0"/>
    <n v="0"/>
    <n v="0"/>
    <n v="0"/>
    <s v="Accidentes Personales"/>
    <s v="Accidentes y Enfermedades"/>
    <s v="Accidentes Personales"/>
    <x v="25"/>
    <x v="0"/>
    <n v="200377784.37858003"/>
    <n v="177552014.66150999"/>
    <n v="243469518.54793006"/>
    <n v="216001262.48099998"/>
    <n v="235094567.47436008"/>
    <n v="206446896.99449995"/>
    <n v="1877352.0200700001"/>
    <n v="1564694.3128599997"/>
    <n v="337119.99243999983"/>
    <n v="319246.13160000002"/>
    <n v="46654290.306520008"/>
    <n v="41085845.506670006"/>
    <n v="100.00000000000003"/>
    <n v="100.00000000000004"/>
    <n v="312657.70720999991"/>
    <n v="19.982031291371772"/>
    <n v="4.023964372270469"/>
    <n v="3.8083536886346492"/>
    <n v="0.9369062672751487"/>
    <n v="0.88125967809657146"/>
    <n v="0.77108298043494916"/>
    <n v="0.79855185095876291"/>
    <n v="0.72439128127671704"/>
    <n v="0.75791612062916414"/>
    <m/>
    <m/>
    <m/>
    <n v="0"/>
    <m/>
    <n v="0"/>
    <m/>
    <n v="0"/>
    <m/>
    <n v="5.5987713149160623"/>
    <n v="17.957207217186149"/>
    <n v="20.403099121416968"/>
    <n v="100.00000000000004"/>
    <n v="2.2264288383852859"/>
    <n v="14.207238924683431"/>
    <n v="20.934027177827158"/>
    <n v="23.387469079387305"/>
    <m/>
    <n v="2023"/>
    <n v="1"/>
    <d v="2024-05-06T00:00:00"/>
    <x v="25"/>
    <x v="1"/>
  </r>
  <r>
    <n v="2024"/>
    <n v="3"/>
    <n v="18"/>
    <x v="64"/>
    <s v="Accidentes Personales"/>
    <n v="5"/>
    <s v="ef2d127de37b942baad06145e54b0c619a1f22327b2ebbcfbec78f5564afe39d"/>
    <s v="866d562d83a77144c090ae01fef5e5dc5d322dfdcb968ee04e0fa262fe1b2619"/>
    <x v="9"/>
    <n v="154752.59688"/>
    <n v="150292.69988999999"/>
    <n v="689797.77944999991"/>
    <n v="674184.28396000003"/>
    <n v="6374.650169999999"/>
    <n v="6848.94812"/>
    <n v="43302.943999999989"/>
    <n v="38654.712730000007"/>
    <n v="0"/>
    <n v="0"/>
    <n v="134.065"/>
    <n v="128.38900000000001"/>
    <n v="0"/>
    <n v="0"/>
    <n v="3888.7401199999999"/>
    <n v="6848.94812"/>
    <n v="157690.54798"/>
    <n v="155986.17953999998"/>
    <n v="0"/>
    <n v="0"/>
    <n v="0"/>
    <n v="0"/>
    <n v="0"/>
    <n v="0"/>
    <s v="Accidentes Personales"/>
    <s v="Accidentes y Enfermedades"/>
    <s v="Accidentes Personales"/>
    <x v="25"/>
    <x v="0"/>
    <n v="4323802.96117"/>
    <n v="3574791.8769999999"/>
    <n v="243469518.54793006"/>
    <n v="216001262.48099998"/>
    <n v="235094567.47436008"/>
    <n v="206446896.99449995"/>
    <n v="1877352.0200700001"/>
    <n v="1564694.3128599997"/>
    <n v="337119.99243999983"/>
    <n v="319246.13160000002"/>
    <n v="225531.79812999998"/>
    <n v="218554.49596999999"/>
    <n v="8.2431315611352307"/>
    <n v="9.6052435708857438"/>
    <n v="4459.8969900000084"/>
    <n v="2.9674741309885455"/>
    <n v="68.61675300916913"/>
    <n v="68.766693278471834"/>
    <n v="3.5790853160923111"/>
    <n v="4.2042363600794319"/>
    <n v="6.3561384522775474E-2"/>
    <n v="6.5825679658411351E-2"/>
    <n v="6.9579546972888706E-2"/>
    <n v="7.2799689449439389E-2"/>
    <m/>
    <m/>
    <m/>
    <n v="0"/>
    <m/>
    <n v="0"/>
    <m/>
    <n v="0"/>
    <m/>
    <n v="-6.9251210797607987"/>
    <n v="4.1192524704080427"/>
    <n v="4.5570730481339288"/>
    <n v="1.8909143073543915"/>
    <n v="-43.221352361477663"/>
    <n v="1.0926406717737258"/>
    <n v="2.4660578391123429"/>
    <n v="4.390740346482878"/>
    <s v="Grandes"/>
    <n v="2023"/>
    <n v="1"/>
    <d v="2024-05-06T00:00:00"/>
    <x v="25"/>
    <x v="9"/>
  </r>
  <r>
    <n v="2024"/>
    <n v="3"/>
    <n v="1"/>
    <x v="14"/>
    <s v="Accidentes Personales"/>
    <n v="30"/>
    <s v="624b60c58c9d8bfb6ff1886c2fd605d2adeb6ea4da576068201b6c6958ce93f4"/>
    <s v="866d562d83a77144c090ae01fef5e5dc5d322dfdcb968ee04e0fa262fe1b2619"/>
    <x v="16"/>
    <n v="56845.98315"/>
    <n v="65901.079809999996"/>
    <n v="212656.54239000002"/>
    <n v="238940.32051999998"/>
    <n v="17306.804219999995"/>
    <n v="4518.6753599999984"/>
    <n v="66745.946660000001"/>
    <n v="35451.568760000002"/>
    <n v="0"/>
    <n v="0"/>
    <n v="134.065"/>
    <n v="128.38900000000001"/>
    <n v="0"/>
    <n v="0"/>
    <n v="16871.729219999997"/>
    <n v="4434.6753600000002"/>
    <n v="47947.227039999998"/>
    <n v="50129.679340000002"/>
    <n v="0"/>
    <n v="0"/>
    <n v="0"/>
    <n v="0"/>
    <n v="0"/>
    <n v="0"/>
    <s v="Accidentes Personales"/>
    <s v="Accidentes y Enfermedades"/>
    <s v="Accidentes Personales"/>
    <x v="25"/>
    <x v="0"/>
    <n v="18341736.750830002"/>
    <n v="11640133.15574"/>
    <n v="243469518.54793006"/>
    <n v="216001262.48099998"/>
    <n v="235094567.47436008"/>
    <n v="206446896.99449995"/>
    <n v="1877352.0200700001"/>
    <n v="1564694.3128599997"/>
    <n v="337119.99243999983"/>
    <n v="319246.13160000002"/>
    <n v="1445933.7892100001"/>
    <n v="1265861.09402"/>
    <n v="3.0279874281585402"/>
    <n v="4.2117542876182528"/>
    <n v="-9055.0966599999956"/>
    <n v="-13.740437464919886"/>
    <n v="3.9314374955618367"/>
    <n v="5.2060277483304018"/>
    <n v="0.30992693833874596"/>
    <n v="0.56615400295058271"/>
    <n v="2.3348295708240433E-2"/>
    <n v="2.4180049654358663E-2"/>
    <n v="3.0509580848304914E-2"/>
    <n v="3.1921564707148735E-2"/>
    <m/>
    <m/>
    <m/>
    <n v="0"/>
    <m/>
    <n v="0"/>
    <m/>
    <n v="0"/>
    <m/>
    <n v="283.00614319856783"/>
    <n v="30.445078545536592"/>
    <n v="6.8567546586912274"/>
    <n v="5.1337222971373428"/>
    <n v="280.45015362747989"/>
    <n v="-4.353613126462907"/>
    <n v="35.188122987643787"/>
    <n v="8.846406796106189"/>
    <s v="Medianas"/>
    <n v="2023"/>
    <n v="1"/>
    <d v="2024-05-06T00:00:00"/>
    <x v="25"/>
    <x v="16"/>
  </r>
  <r>
    <n v="2024"/>
    <n v="3"/>
    <n v="82"/>
    <x v="66"/>
    <s v="Accidentes Personales"/>
    <n v="25"/>
    <s v="b7a56873cd771f2c446d369b649430b65a756ba278ff97ec81bb6f55b2e73569"/>
    <s v="866d562d83a77144c090ae01fef5e5dc5d322dfdcb968ee04e0fa262fe1b2619"/>
    <x v="30"/>
    <n v="0"/>
    <n v="0"/>
    <n v="0"/>
    <n v="-978.79684999999995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0"/>
    <n v="0"/>
    <n v="0"/>
    <n v="243469518.54793006"/>
    <n v="216001262.48099998"/>
    <n v="235094567.47436008"/>
    <n v="206446896.99449995"/>
    <n v="1877352.0200700001"/>
    <n v="1564694.3128599997"/>
    <n v="337119.99243999983"/>
    <n v="319246.1316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25"/>
    <x v="30"/>
  </r>
  <r>
    <n v="2024"/>
    <n v="3"/>
    <n v="38"/>
    <x v="55"/>
    <s v="Accidentes Personales"/>
    <n v="26"/>
    <s v="5f9c4ab08cac7457e9111a30e4664920607ea2c115a1433d7be98e97e64244ca"/>
    <s v="866d562d83a77144c090ae01fef5e5dc5d322dfdcb968ee04e0fa262fe1b2619"/>
    <x v="12"/>
    <n v="29815.681359999999"/>
    <n v="33579.508479999997"/>
    <n v="53362.401150000005"/>
    <n v="58021.344799999999"/>
    <n v="2393.6012100000003"/>
    <n v="6147.7145199999995"/>
    <n v="13120.269850000001"/>
    <n v="22037.168490000004"/>
    <n v="0"/>
    <n v="0"/>
    <n v="134.065"/>
    <n v="128.38900000000001"/>
    <n v="0"/>
    <n v="0"/>
    <n v="2059.6395400000001"/>
    <n v="6147.7145199999995"/>
    <n v="20446.11018"/>
    <n v="24900.87686"/>
    <n v="0"/>
    <n v="0"/>
    <n v="0"/>
    <n v="0"/>
    <n v="0"/>
    <n v="0"/>
    <s v="Accidentes Personales"/>
    <s v="Accidentes y Enfermedades"/>
    <s v="Accidentes Personales"/>
    <x v="25"/>
    <x v="0"/>
    <n v="10667983.633719999"/>
    <n v="10223427.716290001"/>
    <n v="243469518.54793006"/>
    <n v="216001262.48099998"/>
    <n v="235094567.47436008"/>
    <n v="206446896.99449995"/>
    <n v="1877352.0200700001"/>
    <n v="1564694.3128599997"/>
    <n v="337119.99243999983"/>
    <n v="319246.13160000002"/>
    <n v="4201793.9223199999"/>
    <n v="3794863.05345"/>
    <n v="1.5881774457455387"/>
    <n v="2.1460746807868349"/>
    <n v="-3763.8271199999981"/>
    <n v="-11.208702242445678"/>
    <n v="0.70959409031505793"/>
    <n v="0.88486746443912045"/>
    <n v="0.279487505640305"/>
    <n v="0.32845645718700039"/>
    <n v="1.2246165983250346E-2"/>
    <n v="1.2682420389510601E-2"/>
    <n v="1.5545977877306959E-2"/>
    <n v="1.6265445966424288E-2"/>
    <m/>
    <m/>
    <m/>
    <n v="0"/>
    <m/>
    <n v="0"/>
    <m/>
    <n v="0"/>
    <m/>
    <n v="-61.065186058769683"/>
    <n v="8.0279943332477313"/>
    <n v="18.30793480393433"/>
    <n v="0.7100146130983348"/>
    <n v="-66.497475878239058"/>
    <n v="-17.889999235954622"/>
    <n v="10.073503086248165"/>
    <n v="24.688747125509856"/>
    <s v="Medianas"/>
    <n v="2023"/>
    <n v="1"/>
    <d v="2024-05-06T00:00:00"/>
    <x v="25"/>
    <x v="12"/>
  </r>
  <r>
    <n v="2024"/>
    <n v="3"/>
    <n v="74"/>
    <x v="0"/>
    <s v="Accidentes Personales"/>
    <n v="46"/>
    <s v="25fc0e7096fc653718202dc30b0c580b8ab87eac11a700cba03a7c021bc35b0c"/>
    <s v="866d562d83a77144c090ae01fef5e5dc5d322dfdcb968ee04e0fa262fe1b2619"/>
    <x v="30"/>
    <n v="0"/>
    <n v="0"/>
    <n v="0"/>
    <n v="0"/>
    <n v="-1.9316600000000002"/>
    <n v="-5.3784900000000002"/>
    <n v="-1.7702999999999998"/>
    <n v="-24.731059999999999"/>
    <n v="0"/>
    <n v="0"/>
    <n v="0"/>
    <n v="0"/>
    <n v="0"/>
    <n v="0"/>
    <n v="-6.2213700000000003"/>
    <n v="-22.38036"/>
    <n v="0"/>
    <n v="0"/>
    <n v="0"/>
    <n v="0"/>
    <n v="0"/>
    <n v="0"/>
    <n v="0"/>
    <n v="0"/>
    <s v="Accidentes Personales"/>
    <s v="Accidentes y Enfermedades"/>
    <s v="Accidentes Personales"/>
    <x v="25"/>
    <x v="0"/>
    <n v="1149390.6832699999"/>
    <n v="7438742.8628900005"/>
    <n v="243469518.54793006"/>
    <n v="216001262.48099998"/>
    <n v="235094567.47436008"/>
    <n v="206446896.99449995"/>
    <n v="1877352.0200700001"/>
    <n v="1564694.3128599997"/>
    <n v="337119.99243999983"/>
    <n v="319246.13160000002"/>
    <n v="0"/>
    <n v="0"/>
    <m/>
    <m/>
    <m/>
    <m/>
    <m/>
    <m/>
    <m/>
    <m/>
    <m/>
    <m/>
    <m/>
    <m/>
    <m/>
    <m/>
    <m/>
    <n v="0"/>
    <m/>
    <n v="0"/>
    <m/>
    <n v="0"/>
    <m/>
    <n v="-64.085458929922709"/>
    <m/>
    <m/>
    <n v="-5.7298885955088964E-4"/>
    <n v="-72.201653592703607"/>
    <m/>
    <m/>
    <m/>
    <s v="Resto"/>
    <n v="2023"/>
    <n v="1"/>
    <d v="2024-05-06T00:00:00"/>
    <x v="25"/>
    <x v="30"/>
  </r>
  <r>
    <n v="2024"/>
    <n v="3"/>
    <n v="23"/>
    <x v="16"/>
    <s v="Accidentes Personales"/>
    <n v="17"/>
    <s v="4523540f1504cd17100c4835e85b7eefd49911580f8efff0599a8f283be6b9e3"/>
    <s v="866d562d83a77144c090ae01fef5e5dc5d322dfdcb968ee04e0fa262fe1b2619"/>
    <x v="23"/>
    <n v="12957.503939999999"/>
    <n v="14126.41388"/>
    <n v="38724.705589999998"/>
    <n v="52515.312450000019"/>
    <n v="4119.57222"/>
    <n v="13700.694479999998"/>
    <n v="22584.030929999997"/>
    <n v="99497.13079000001"/>
    <n v="0"/>
    <n v="0"/>
    <n v="134.065"/>
    <n v="128.38900000000001"/>
    <n v="0"/>
    <n v="0"/>
    <n v="1463.1012800000001"/>
    <n v="6599.8312100000003"/>
    <n v="5561.6123499999994"/>
    <n v="5476.66842"/>
    <n v="0"/>
    <n v="0"/>
    <n v="0"/>
    <n v="0"/>
    <n v="0"/>
    <n v="0"/>
    <s v="Accidentes Personales"/>
    <s v="Accidentes y Enfermedades"/>
    <s v="Accidentes Personales"/>
    <x v="25"/>
    <x v="0"/>
    <n v="7252607.47162"/>
    <n v="5493499.0403699996"/>
    <n v="243469518.54793006"/>
    <n v="216001262.48099998"/>
    <n v="235094567.47436008"/>
    <n v="206446896.99449995"/>
    <n v="1877352.0200700001"/>
    <n v="1564694.3128599997"/>
    <n v="337119.99243999983"/>
    <n v="319246.13160000002"/>
    <n v="1998106.8298900002"/>
    <n v="1911914.9017"/>
    <n v="0.69020108117586054"/>
    <n v="0.90282260016522187"/>
    <n v="-1168.9099400000014"/>
    <n v="-8.2746403293119553"/>
    <n v="0.64848904704025934"/>
    <n v="0.73886206271206656"/>
    <n v="0.17865993700477639"/>
    <n v="0.25714783558146492"/>
    <n v="5.3220230677250673E-3"/>
    <n v="5.5116135090672279E-3"/>
    <n v="6.5399682009926194E-3"/>
    <n v="6.8426380273355946E-3"/>
    <m/>
    <m/>
    <m/>
    <n v="0"/>
    <m/>
    <n v="0"/>
    <m/>
    <n v="0"/>
    <m/>
    <n v="-69.931654004739173"/>
    <n v="31.792945918255306"/>
    <n v="96.986359003662429"/>
    <n v="1.2219898885804574"/>
    <n v="-77.83123183842757"/>
    <n v="1.5510146586526385"/>
    <n v="26.307142388304001"/>
    <n v="120.5081393260613"/>
    <s v="Resto"/>
    <n v="2023"/>
    <n v="1"/>
    <d v="2024-05-06T00:00:00"/>
    <x v="25"/>
    <x v="23"/>
  </r>
  <r>
    <n v="2024"/>
    <n v="3"/>
    <n v="27"/>
    <x v="21"/>
    <s v="Accidentes Personales"/>
    <n v="21"/>
    <s v="6f4b6612125fb3a0daecd2799dfd6c9c299424fd920f9b308110a2c1fbd8f443"/>
    <s v="866d562d83a77144c090ae01fef5e5dc5d322dfdcb968ee04e0fa262fe1b2619"/>
    <x v="33"/>
    <n v="1373.5588799999998"/>
    <n v="1912.8372400000001"/>
    <n v="34749.353789999994"/>
    <n v="30112.05658"/>
    <n v="4192.12201"/>
    <n v="5758.5769299999993"/>
    <n v="22625.256860000001"/>
    <n v="22021.057889999996"/>
    <n v="0"/>
    <n v="0"/>
    <n v="134.065"/>
    <n v="128.38900000000001"/>
    <n v="0"/>
    <n v="0"/>
    <n v="4192.12201"/>
    <n v="5758.5769299999993"/>
    <n v="3896.4863700000001"/>
    <n v="3560.8547699999999"/>
    <n v="0"/>
    <n v="0"/>
    <n v="0"/>
    <n v="0"/>
    <n v="0"/>
    <n v="0"/>
    <s v="Accidentes Personales"/>
    <s v="Accidentes y Enfermedades"/>
    <s v="Accidentes Personales"/>
    <x v="25"/>
    <x v="0"/>
    <n v="3037839.4733099998"/>
    <n v="2965779.2021399997"/>
    <n v="243469518.54793006"/>
    <n v="216001262.48099998"/>
    <n v="235094567.47436008"/>
    <n v="206446896.99449995"/>
    <n v="1877352.0200700001"/>
    <n v="1564694.3128599997"/>
    <n v="337119.99243999983"/>
    <n v="319246.13160000002"/>
    <n v="21351.361209999999"/>
    <n v="9506.4387399999996"/>
    <n v="7.3164695023407722E-2"/>
    <n v="0.12224990046162136"/>
    <n v="-539.27836000000025"/>
    <n v="-28.192589976970559"/>
    <n v="6.4331208979626453"/>
    <n v="20.121491257829323"/>
    <n v="4.5214992170188102E-2"/>
    <n v="6.4496953738827412E-2"/>
    <n v="5.6416051101263311E-4"/>
    <n v="5.842580263577563E-4"/>
    <n v="8.8556762031344978E-4"/>
    <n v="9.2655170305173484E-4"/>
    <m/>
    <m/>
    <m/>
    <n v="0"/>
    <m/>
    <n v="0"/>
    <m/>
    <n v="0"/>
    <m/>
    <n v="-27.202118492840899"/>
    <n v="305.20147851251932"/>
    <n v="301.0489763363243"/>
    <n v="1.2435103535860776"/>
    <n v="-27.202118492840899"/>
    <n v="9.4255908111635875"/>
    <n v="107.5872366005479"/>
    <n v="161.71894957681747"/>
    <s v="Resto"/>
    <n v="2023"/>
    <n v="1"/>
    <d v="2024-05-06T00:00:00"/>
    <x v="25"/>
    <x v="33"/>
  </r>
  <r>
    <n v="2024"/>
    <n v="3"/>
    <n v="61"/>
    <x v="2"/>
    <s v="Accidentes Person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970.8967699999994"/>
    <n v="-3550.4244399999998"/>
    <n v="10620.064900000001"/>
    <n v="3222.7111800000002"/>
    <n v="0"/>
    <n v="0"/>
    <n v="0"/>
    <n v="0"/>
    <n v="0"/>
    <n v="0"/>
    <s v="Accidentes Personales"/>
    <s v="Accidentes y Enfermedades"/>
    <s v="Accidentes Personales"/>
    <x v="25"/>
    <x v="0"/>
    <n v="0"/>
    <n v="0"/>
    <n v="243469518.54793006"/>
    <n v="216001262.48099998"/>
    <n v="235094567.47436008"/>
    <n v="206446896.99449995"/>
    <n v="1877352.0200700001"/>
    <n v="1564694.3128599997"/>
    <n v="337119.99243999983"/>
    <n v="319246.1316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68.17416821297002"/>
    <n v="229.5382150875835"/>
    <n v="56.222789843779566"/>
    <n v="-110.16886843704063"/>
    <m/>
    <n v="2023"/>
    <n v="1"/>
    <d v="2024-05-06T00:00:00"/>
    <x v="25"/>
    <x v="2"/>
  </r>
  <r>
    <n v="2024"/>
    <n v="3"/>
    <n v="91"/>
    <x v="60"/>
    <s v="Accidentes Personales"/>
    <n v="218"/>
    <s v="5966abd0cbfc86f98a186531b2b4ee5f6e910120ce13222f98207203dfc9a9a2"/>
    <s v="866d562d83a77144c090ae01fef5e5dc5d322dfdcb968ee04e0fa262fe1b2619"/>
    <x v="26"/>
    <n v="6796.8429599999999"/>
    <n v="4585.6337999999996"/>
    <n v="68936.762199999997"/>
    <n v="33725.490760000001"/>
    <n v="11041.24309"/>
    <n v="6354.2792300000001"/>
    <n v="46595.942589999991"/>
    <n v="21545.300080000001"/>
    <n v="0"/>
    <n v="0"/>
    <n v="134.065"/>
    <n v="128.38900000000001"/>
    <n v="0"/>
    <n v="0"/>
    <n v="11041.24309"/>
    <n v="6354.2792300000001"/>
    <n v="10242.35751"/>
    <n v="5553.2494800000004"/>
    <n v="0"/>
    <n v="0"/>
    <n v="0"/>
    <n v="0"/>
    <n v="0"/>
    <n v="0"/>
    <s v="Accidentes Personales"/>
    <s v="Accidentes y Enfermedades"/>
    <s v="Accidentes Personales"/>
    <x v="25"/>
    <x v="0"/>
    <n v="2402565.80688"/>
    <n v="1797983.4388299999"/>
    <n v="243469518.54793006"/>
    <n v="216001262.48099998"/>
    <n v="235094567.47436008"/>
    <n v="206446896.99449995"/>
    <n v="1877352.0200700001"/>
    <n v="1564694.3128599997"/>
    <n v="337119.99243999983"/>
    <n v="319246.13160000002"/>
    <n v="6796.8429599999999"/>
    <n v="4585.6337999999996"/>
    <n v="0.36204413915652156"/>
    <n v="0.29306898876741155"/>
    <n v="2211.2091600000003"/>
    <n v="48.220360727452771"/>
    <n v="100"/>
    <n v="100"/>
    <n v="0.28289934621297469"/>
    <n v="0.25504316118640141"/>
    <n v="2.7916607386981609E-3"/>
    <n v="2.8911101745221221E-3"/>
    <n v="2.1229662027569692E-3"/>
    <n v="2.2212171104330851E-3"/>
    <m/>
    <m/>
    <m/>
    <n v="0"/>
    <m/>
    <n v="0"/>
    <m/>
    <n v="0"/>
    <m/>
    <n v="73.760747526985853"/>
    <n v="162.44664110938939"/>
    <n v="138.56926887620205"/>
    <n v="3.275167102990816"/>
    <n v="73.760747526985853"/>
    <n v="84.438994626259785"/>
    <n v="107.79982127376455"/>
    <n v="114.42452302719164"/>
    <s v="Resto"/>
    <n v="2023"/>
    <n v="1"/>
    <d v="2024-05-06T00:00:00"/>
    <x v="25"/>
    <x v="26"/>
  </r>
  <r>
    <n v="2024"/>
    <n v="3"/>
    <n v="15.1"/>
    <x v="13"/>
    <s v="Accidentes Personales"/>
    <n v="15.1"/>
    <m/>
    <m/>
    <x v="7"/>
    <n v="574678.90362"/>
    <n v="465189.76659999997"/>
    <n v="1952364.9343800005"/>
    <n v="1668606.1021800002"/>
    <n v="151252.13347999999"/>
    <n v="125992.48254"/>
    <n v="659423.72597999987"/>
    <n v="452301.76581999997"/>
    <n v="0"/>
    <n v="0"/>
    <n v="0"/>
    <n v="0"/>
    <n v="3181.4249800000002"/>
    <n v="3898.8262799999993"/>
    <n v="141467.23437000002"/>
    <n v="134461.60029999999"/>
    <n v="498784.57704999991"/>
    <n v="414318.51097"/>
    <n v="0"/>
    <n v="0"/>
    <n v="0"/>
    <n v="0"/>
    <n v="0"/>
    <n v="0"/>
    <s v="Accidentes Personales"/>
    <s v="Accidentes y Enfermedades"/>
    <s v="Accidentes Personales"/>
    <x v="25"/>
    <x v="0"/>
    <n v="90034963.073699996"/>
    <n v="77184851.740419999"/>
    <n v="243469518.54793006"/>
    <n v="216001262.48099998"/>
    <n v="235094567.47436008"/>
    <n v="206446896.99449995"/>
    <n v="1877352.0200700001"/>
    <n v="1564694.3128599997"/>
    <n v="337119.99243999983"/>
    <n v="319246.13160000002"/>
    <n v="29372994.936950002"/>
    <n v="26367053.157189999"/>
    <n v="30.611142581484113"/>
    <n v="29.730392881003752"/>
    <n v="109489.13702000002"/>
    <n v="23.536445743473511"/>
    <n v="1.9564872593127298"/>
    <n v="1.7642842521184359"/>
    <n v="0.63828415540036887"/>
    <n v="0.60269567941191027"/>
    <n v="0.23603731056249952"/>
    <n v="0.24444584568406744"/>
    <n v="0.21536437391930485"/>
    <n v="0.22533144037151276"/>
    <m/>
    <m/>
    <m/>
    <n v="0"/>
    <m/>
    <n v="0"/>
    <m/>
    <n v="0"/>
    <m/>
    <n v="20.048538159394226"/>
    <n v="26.319416377952475"/>
    <n v="27.084104506610185"/>
    <n v="44.865963713771635"/>
    <n v="5.2101373584500177"/>
    <n v="20.386746873135952"/>
    <n v="28.362391477036159"/>
    <n v="32.453679171900696"/>
    <s v="Resto"/>
    <n v="2023"/>
    <n v="1"/>
    <d v="2024-05-06T00:00:00"/>
    <x v="25"/>
    <x v="7"/>
  </r>
  <r>
    <n v="2024"/>
    <n v="3"/>
    <n v="119"/>
    <x v="62"/>
    <s v="Accidentes Personales"/>
    <n v="217"/>
    <s v="16badfc6202cb3f8889e0f2779b19218af4cbb736e56acadce8148aba9a7a9f8"/>
    <s v="866d562d83a77144c090ae01fef5e5dc5d322dfdcb968ee04e0fa262fe1b2619"/>
    <x v="19"/>
    <n v="19281.774440000001"/>
    <n v="18293.97062"/>
    <n v="65276.182410000001"/>
    <n v="56580.979319999999"/>
    <n v="6780.3229000000001"/>
    <n v="14202.672409999999"/>
    <n v="41543.970119999998"/>
    <n v="41814.699179999996"/>
    <n v="0"/>
    <n v="0"/>
    <n v="134.065"/>
    <n v="128.38900000000001"/>
    <n v="0"/>
    <n v="0"/>
    <n v="2726.0722599999999"/>
    <n v="13188.001199999999"/>
    <n v="16630.367969999999"/>
    <n v="10821.531060000001"/>
    <n v="0"/>
    <n v="0"/>
    <n v="0"/>
    <n v="0"/>
    <n v="0"/>
    <n v="0"/>
    <s v="Accidentes Personales"/>
    <s v="Accidentes y Enfermedades"/>
    <s v="Accidentes Personales"/>
    <x v="25"/>
    <x v="0"/>
    <n v="531338.51546000002"/>
    <n v="309110.80956000002"/>
    <n v="243469518.54793006"/>
    <n v="216001262.48099998"/>
    <n v="235094567.47436008"/>
    <n v="206446896.99449995"/>
    <n v="1877352.0200700001"/>
    <n v="1564694.3128599997"/>
    <n v="337119.99243999983"/>
    <n v="319246.13160000002"/>
    <n v="152483.86077999999"/>
    <n v="134848.61353"/>
    <n v="1.0270729321867429"/>
    <n v="1.1691721807668412"/>
    <n v="987.803820000001"/>
    <n v="5.3996141161398725"/>
    <n v="12.645124763609756"/>
    <n v="13.566302345355673"/>
    <n v="3.6289058441974662"/>
    <n v="5.918256513267953"/>
    <n v="7.9195845767461599E-3"/>
    <n v="8.2017099106736751E-3"/>
    <n v="8.4693813405878511E-3"/>
    <n v="8.861344435943436E-3"/>
    <m/>
    <m/>
    <m/>
    <n v="0"/>
    <m/>
    <n v="0"/>
    <m/>
    <n v="0"/>
    <m/>
    <n v="-52.260231706632744"/>
    <n v="35.164413529982149"/>
    <n v="77.635810754352235"/>
    <n v="2.011249125548896"/>
    <n v="-79.329147619428483"/>
    <n v="53.678512567148687"/>
    <n v="16.392134346742299"/>
    <n v="121.86816381969518"/>
    <s v="Resto"/>
    <n v="2023"/>
    <n v="1"/>
    <d v="2024-05-06T00:00:00"/>
    <x v="25"/>
    <x v="19"/>
  </r>
  <r>
    <n v="2024"/>
    <n v="3"/>
    <n v="41"/>
    <x v="7"/>
    <s v="Accidentes Personales"/>
    <n v="29"/>
    <s v="35135aaa6cc23891b40cb3f378c53a17a1127210ce60e125ccf03efcfdaec458"/>
    <s v="866d562d83a77144c090ae01fef5e5dc5d322dfdcb968ee04e0fa262fe1b2619"/>
    <x v="14"/>
    <n v="31127.84735"/>
    <n v="30606.690309999998"/>
    <n v="184804.06137000001"/>
    <n v="168964.86730000001"/>
    <n v="23454.26628"/>
    <n v="23160.037530000001"/>
    <n v="71159.836800000005"/>
    <n v="87299.152599999987"/>
    <n v="0"/>
    <n v="0"/>
    <n v="134.065"/>
    <n v="128.38900000000001"/>
    <n v="0"/>
    <n v="0"/>
    <n v="22487.98547"/>
    <n v="19982.09893"/>
    <n v="29629.113530000002"/>
    <n v="25794.919469999997"/>
    <n v="0"/>
    <n v="0"/>
    <n v="0"/>
    <n v="0"/>
    <n v="0"/>
    <n v="0"/>
    <s v="Accidentes Personales"/>
    <s v="Accidentes y Enfermedades"/>
    <s v="Accidentes Personales"/>
    <x v="25"/>
    <x v="0"/>
    <n v="6566357.3494999995"/>
    <n v="6434437.0004799999"/>
    <n v="243469518.54793006"/>
    <n v="216001262.48099998"/>
    <n v="235094567.47436008"/>
    <n v="206446896.99449995"/>
    <n v="1877352.0200700001"/>
    <n v="1564694.3128599997"/>
    <n v="337119.99243999983"/>
    <n v="319246.13160000002"/>
    <n v="1459585.18502"/>
    <n v="1315031.9175199999"/>
    <n v="1.6580719554577381"/>
    <n v="1.956081137283364"/>
    <n v="521.15704000000187"/>
    <n v="1.7027552953993386"/>
    <n v="2.1326502673136871"/>
    <n v="2.3274484749937265"/>
    <n v="0.47405046197143463"/>
    <n v="0.47567005952061975"/>
    <n v="1.2785110651899568E-2"/>
    <n v="1.3240564290535923E-2"/>
    <n v="1.4169681213179131E-2"/>
    <n v="1.4825454272056898E-2"/>
    <m/>
    <m/>
    <m/>
    <n v="0"/>
    <m/>
    <n v="0"/>
    <m/>
    <n v="0"/>
    <m/>
    <n v="1.2704156874481454"/>
    <n v="75.348179449357261"/>
    <n v="75.669852883220827"/>
    <n v="6.9572457302941952"/>
    <n v="12.540657259172129"/>
    <n v="14.864144330666541"/>
    <n v="75.89827298488197"/>
    <n v="77.465250291785466"/>
    <s v="Medianas"/>
    <n v="2023"/>
    <n v="1"/>
    <d v="2024-05-06T00:00:00"/>
    <x v="25"/>
    <x v="14"/>
  </r>
  <r>
    <n v="2024"/>
    <n v="3"/>
    <n v="112"/>
    <x v="57"/>
    <s v="Accidentes Personales"/>
    <n v="231"/>
    <s v="138d9e809e386a7b800791d1f664f56d1c55f3d1ba411b950862729bc486c5ce"/>
    <s v="866d562d83a77144c090ae01fef5e5dc5d322dfdcb968ee04e0fa262fe1b2619"/>
    <x v="25"/>
    <n v="4403.3966100000007"/>
    <n v="1300.96056"/>
    <n v="24355.217810000002"/>
    <n v="29648.356"/>
    <n v="1299.8744999999999"/>
    <n v="518.09811000000002"/>
    <n v="3009.9309000000003"/>
    <n v="260.24126999999999"/>
    <n v="0"/>
    <n v="0"/>
    <n v="134.065"/>
    <n v="128.38900000000001"/>
    <n v="0"/>
    <n v="0"/>
    <n v="1259.8744999999999"/>
    <n v="487.50210999999996"/>
    <n v="4294.2151399999993"/>
    <n v="1384.86652"/>
    <n v="0"/>
    <n v="0"/>
    <n v="0"/>
    <n v="0"/>
    <n v="0"/>
    <n v="0"/>
    <s v="Accidentes Personales"/>
    <s v="Accidentes y Enfermedades"/>
    <s v="Accidentes Personales"/>
    <x v="25"/>
    <x v="0"/>
    <n v="210617.18328999999"/>
    <n v="216996.14955"/>
    <n v="243469518.54793006"/>
    <n v="216001262.48099998"/>
    <n v="235094567.47436008"/>
    <n v="206446896.99449995"/>
    <n v="1877352.0200700001"/>
    <n v="1564694.3128599997"/>
    <n v="337119.99243999983"/>
    <n v="319246.13160000002"/>
    <n v="210617.18328999999"/>
    <n v="216996.14955"/>
    <n v="0.23455359266270226"/>
    <n v="8.3144710714903897E-2"/>
    <n v="3102.4360500000007"/>
    <n v="238.47272126374074"/>
    <n v="2.0907109957580903"/>
    <n v="0.59953163348653526"/>
    <n v="2.0907109957580903"/>
    <n v="0.59953163348653526"/>
    <n v="1.8086028330208147E-3"/>
    <n v="1.873032055698286E-3"/>
    <n v="6.0229303526151187E-4"/>
    <n v="6.3016716595874018E-4"/>
    <m/>
    <m/>
    <m/>
    <n v="0"/>
    <m/>
    <n v="0"/>
    <m/>
    <n v="0"/>
    <m/>
    <n v="150.89350354897064"/>
    <n v="29.519814250844867"/>
    <n v="39.824274918833815"/>
    <n v="0.3855821455713131"/>
    <n v="158.43467631350356"/>
    <n v="210.08151890335247"/>
    <n v="29.338877045643319"/>
    <n v="35.202100921610842"/>
    <s v="Resto"/>
    <n v="2023"/>
    <n v="1"/>
    <d v="2024-05-06T00:00:00"/>
    <x v="25"/>
    <x v="25"/>
  </r>
  <r>
    <n v="2024"/>
    <n v="3"/>
    <n v="50"/>
    <x v="56"/>
    <s v="Accidentes Personales"/>
    <n v="38"/>
    <s v="aea92132c4cbeb263e6ac2bf6c183b5d81737f179f21efdc5863739672f0f470"/>
    <s v="866d562d83a77144c090ae01fef5e5dc5d322dfdcb968ee04e0fa262fe1b2619"/>
    <x v="5"/>
    <n v="211045.21218999999"/>
    <n v="210546.40638"/>
    <n v="880711.19571"/>
    <n v="839136.63266000012"/>
    <n v="40363.466029999996"/>
    <n v="38218.423689999996"/>
    <n v="29557.893649999998"/>
    <n v="104295.94944000001"/>
    <n v="0"/>
    <n v="0"/>
    <n v="134.065"/>
    <n v="128.38900000000001"/>
    <n v="0"/>
    <n v="0"/>
    <n v="40364.966030000003"/>
    <n v="38221.423689999996"/>
    <n v="198491.08491000001"/>
    <n v="200098.57844000001"/>
    <n v="0"/>
    <n v="0"/>
    <n v="0"/>
    <n v="0"/>
    <n v="0"/>
    <n v="0"/>
    <s v="Accidentes Personales"/>
    <s v="Accidentes y Enfermedades"/>
    <s v="Accidentes Personales"/>
    <x v="25"/>
    <x v="0"/>
    <n v="12741554.66168"/>
    <n v="8056026.6593599999"/>
    <n v="243469518.54793006"/>
    <n v="216001262.48099998"/>
    <n v="235094567.47436008"/>
    <n v="206446896.99449995"/>
    <n v="1877352.0200700001"/>
    <n v="1564694.3128599997"/>
    <n v="337119.99243999983"/>
    <n v="319246.13160000002"/>
    <n v="211045.21218999999"/>
    <n v="210454.67082"/>
    <n v="11.24164301280752"/>
    <n v="13.456072834773479"/>
    <n v="498.80580999999074"/>
    <n v="0.23691015134199578"/>
    <n v="100"/>
    <n v="100.04358922500629"/>
    <n v="1.6563537008926761"/>
    <n v="2.6135266835962354"/>
    <n v="8.6682395993013417E-2"/>
    <n v="8.9770348356950885E-2"/>
    <n v="9.7474618417343825E-2"/>
    <n v="0.10198574521834991"/>
    <m/>
    <m/>
    <m/>
    <n v="0"/>
    <m/>
    <n v="0"/>
    <m/>
    <n v="0"/>
    <m/>
    <n v="5.6125871579608244"/>
    <n v="19.125506620667394"/>
    <n v="18.152019000040458"/>
    <n v="11.97302649951377"/>
    <n v="5.6082221253334064"/>
    <n v="-0.80335079965698775"/>
    <n v="20.335908813386919"/>
    <n v="19.101296964716205"/>
    <s v="Grandes"/>
    <n v="2023"/>
    <n v="1"/>
    <d v="2024-05-06T00:00:00"/>
    <x v="25"/>
    <x v="5"/>
  </r>
  <r>
    <n v="2024"/>
    <n v="3"/>
    <n v="39"/>
    <x v="17"/>
    <s v="Accidentes Personales"/>
    <n v="27"/>
    <s v="670671cd97404156226e507973f2ab8330d3022ca96e0c93bdbdb320c41adcaf"/>
    <s v="866d562d83a77144c090ae01fef5e5dc5d322dfdcb968ee04e0fa262fe1b2619"/>
    <x v="0"/>
    <n v="330984.83522000001"/>
    <n v="255020.98105999999"/>
    <n v="978931.66666999995"/>
    <n v="1251400.7596100001"/>
    <n v="44493.983809999983"/>
    <n v="56217.468540000002"/>
    <n v="125314.30021999999"/>
    <n v="230617.21591"/>
    <n v="0"/>
    <n v="0"/>
    <n v="134.065"/>
    <n v="128.38900000000001"/>
    <n v="-3360.53856"/>
    <n v="3925.0499800000002"/>
    <n v="19606.925429999999"/>
    <n v="27354.854920000002"/>
    <n v="129909.70194"/>
    <n v="108952.01506999999"/>
    <n v="0"/>
    <n v="0"/>
    <n v="0"/>
    <n v="0"/>
    <n v="0"/>
    <n v="0"/>
    <s v="Accidentes Personales"/>
    <s v="Accidentes y Enfermedades"/>
    <s v="Accidentes Personales"/>
    <x v="25"/>
    <x v="0"/>
    <n v="7956382.9574300004"/>
    <n v="6735524.3046000004"/>
    <n v="243469518.54793006"/>
    <n v="216001262.48099998"/>
    <n v="235094567.47436008"/>
    <n v="206446896.99449995"/>
    <n v="1877352.0200700001"/>
    <n v="1564694.3128599997"/>
    <n v="337119.99243999983"/>
    <n v="319246.13160000002"/>
    <n v="387936.33411"/>
    <n v="333271.12880000001"/>
    <n v="17.630408771587692"/>
    <n v="16.298453887383552"/>
    <n v="75963.854160000017"/>
    <n v="29.787295870423947"/>
    <n v="85.319369730948864"/>
    <n v="76.52057409780646"/>
    <n v="4.1599912547059175"/>
    <n v="3.7862083117395091"/>
    <n v="0.13594508141882303"/>
    <n v="0.1407879555771096"/>
    <n v="0.11806457894311256"/>
    <n v="0.12352860942579057"/>
    <m/>
    <m/>
    <m/>
    <n v="0"/>
    <m/>
    <n v="0"/>
    <m/>
    <n v="0"/>
    <m/>
    <n v="-20.853811163088022"/>
    <n v="13.442907068665422"/>
    <n v="22.044252322428896"/>
    <n v="13.198263172694796"/>
    <n v="-28.323782058647463"/>
    <n v="19.235703769714597"/>
    <n v="15.092733750598272"/>
    <n v="25.107250106778594"/>
    <s v="Grandes"/>
    <n v="2023"/>
    <n v="1"/>
    <d v="2024-05-06T00:00:00"/>
    <x v="25"/>
    <x v="0"/>
  </r>
  <r>
    <n v="2024"/>
    <n v="3"/>
    <n v="120"/>
    <x v="58"/>
    <s v="Accidentes Personales"/>
    <n v="234"/>
    <s v="114bd151f8fb0c58642d2170da4ae7d7c57977260ac2cc8905306cab6b2acabc"/>
    <s v="866d562d83a77144c090ae01fef5e5dc5d322dfdcb968ee04e0fa262fe1b2619"/>
    <x v="17"/>
    <n v="30792.722409999998"/>
    <n v="0"/>
    <n v="146692.25111000001"/>
    <n v="0"/>
    <n v="14696.24253"/>
    <n v="0"/>
    <n v="69372.141869999992"/>
    <n v="0"/>
    <n v="0"/>
    <n v="0"/>
    <n v="134.065"/>
    <n v="128.38900000000001"/>
    <n v="120.35039"/>
    <n v="0"/>
    <n v="11393.581199999999"/>
    <n v="0"/>
    <n v="28357.132879999997"/>
    <n v="0"/>
    <n v="0"/>
    <n v="0"/>
    <n v="0"/>
    <n v="0"/>
    <n v="0"/>
    <n v="0"/>
    <s v="Accidentes Personales"/>
    <s v="Accidentes y Enfermedades"/>
    <s v="Accidentes Personales"/>
    <x v="25"/>
    <x v="0"/>
    <n v="1287243.6983399999"/>
    <n v="0"/>
    <n v="243469518.54793006"/>
    <n v="216001262.48099998"/>
    <n v="235094567.47436008"/>
    <n v="206446896.99449995"/>
    <n v="1877352.0200700001"/>
    <n v="1564694.3128599997"/>
    <n v="337119.99243999983"/>
    <n v="319246.13160000002"/>
    <n v="30905.720710000001"/>
    <n v="0"/>
    <n v="1.6402210177317647"/>
    <m/>
    <m/>
    <m/>
    <n v="99.63437739873369"/>
    <m/>
    <n v="2.3921439623056298"/>
    <m/>
    <n v="1.2647465109246542E-2"/>
    <n v="1.3098015296911665E-2"/>
    <m/>
    <m/>
    <m/>
    <m/>
    <m/>
    <n v="0"/>
    <m/>
    <n v="0"/>
    <m/>
    <n v="0"/>
    <m/>
    <m/>
    <n v="47.726350188599646"/>
    <m/>
    <n v="4.3593506346603332"/>
    <m/>
    <m/>
    <n v="40.178889904754008"/>
    <m/>
    <s v="Medianas"/>
    <n v="2023"/>
    <n v="1"/>
    <d v="2024-05-06T00:00:00"/>
    <x v="25"/>
    <x v="17"/>
  </r>
  <r>
    <n v="2024"/>
    <n v="3"/>
    <n v="37"/>
    <x v="35"/>
    <s v="Accidentes Personales"/>
    <n v="25"/>
    <s v="b7a56873cd771f2c446d369b649430b65a756ba278ff97ec81bb6f55b2e73569"/>
    <s v="866d562d83a77144c090ae01fef5e5dc5d322dfdcb968ee04e0fa262fe1b2619"/>
    <x v="28"/>
    <n v="2972.5077799999999"/>
    <n v="2687.0755099999997"/>
    <n v="8599.4946600000003"/>
    <n v="4582.0016399999995"/>
    <n v="3219.6541000000002"/>
    <n v="319.84072000000003"/>
    <n v="12366.76633"/>
    <n v="422.99618000000009"/>
    <n v="0"/>
    <n v="0"/>
    <n v="134.065"/>
    <n v="128.38900000000001"/>
    <n v="0"/>
    <n v="0"/>
    <n v="3219.6541000000002"/>
    <n v="319.84071999999998"/>
    <n v="2677.6869100000004"/>
    <n v="2058.2626"/>
    <n v="0"/>
    <n v="0"/>
    <n v="0"/>
    <n v="0"/>
    <n v="0"/>
    <n v="0"/>
    <s v="Accidentes Personales"/>
    <s v="Accidentes y Enfermedades"/>
    <s v="Accidentes Personales"/>
    <x v="25"/>
    <x v="0"/>
    <n v="3691577.5016000001"/>
    <n v="3031903.05106"/>
    <n v="243469518.54793006"/>
    <n v="216001262.48099998"/>
    <n v="235094567.47436008"/>
    <n v="206446896.99449995"/>
    <n v="1877352.0200700001"/>
    <n v="1564694.3128599997"/>
    <n v="337119.99243999983"/>
    <n v="319246.13160000002"/>
    <n v="518158.07188"/>
    <n v="45985.855750000002"/>
    <n v="0.15833513098354166"/>
    <n v="0.1717316595270596"/>
    <n v="285.43227000000024"/>
    <n v="10.622413435638812"/>
    <n v="0.57366814130966615"/>
    <n v="5.8432652087810704"/>
    <n v="8.0521342941104676E-2"/>
    <n v="8.8626696327264054E-2"/>
    <n v="1.2208952470634735E-3"/>
    <n v="1.2643881191870536E-3"/>
    <n v="1.244009168805836E-3"/>
    <n v="1.3015819317795739E-3"/>
    <m/>
    <m/>
    <m/>
    <n v="0"/>
    <m/>
    <n v="0"/>
    <m/>
    <n v="0"/>
    <m/>
    <n v="906.64296278472602"/>
    <n v="108.31440447903556"/>
    <n v="11.902930111554626"/>
    <n v="0.95504691866443669"/>
    <n v="906.64296278472614"/>
    <n v="30.094522924334367"/>
    <n v="120.24012545962664"/>
    <n v="15.539354405021012"/>
    <s v="Resto"/>
    <n v="2023"/>
    <n v="1"/>
    <d v="2024-05-06T00:00:00"/>
    <x v="25"/>
    <x v="28"/>
  </r>
  <r>
    <n v="2024"/>
    <n v="3"/>
    <n v="905"/>
    <x v="12"/>
    <s v="ISSSTE Jubilacion (retiro, cesantia y vejez)"/>
    <n v="51"/>
    <s v="031b4af5197ec30a926f48cf40e11a7dbc470048a21e4003b7a3c07c5dab1baa"/>
    <s v="866d562d83a77144c090ae01fef5e5dc5d322dfdcb968ee04e0fa262fe1b2619"/>
    <x v="0"/>
    <n v="907327.31467999995"/>
    <n v="702664.51794000005"/>
    <n v="2835203.2745699994"/>
    <n v="2130519.7879599999"/>
    <n v="289552.42727999995"/>
    <n v="236501.96605000002"/>
    <n v="1085170.9489499999"/>
    <n v="873201.21534"/>
    <n v="0"/>
    <n v="0"/>
    <n v="134.065"/>
    <n v="128.38900000000001"/>
    <n v="0"/>
    <n v="0"/>
    <n v="289552.42727999995"/>
    <n v="236501.96605000002"/>
    <n v="-181258.06466"/>
    <n v="-152921.18977"/>
    <n v="0"/>
    <n v="0"/>
    <n v="0"/>
    <n v="0"/>
    <n v="907327.31467999995"/>
    <n v="702664.51794000005"/>
    <s v="ISSSTE Jubilacion (retiro, cesantia y vejez)"/>
    <s v="Pensiones"/>
    <s v="Pensiones ISSSTE"/>
    <x v="26"/>
    <x v="0"/>
    <n v="2072694.13243"/>
    <n v="2683241.2516399999"/>
    <n v="243469518.54793006"/>
    <n v="216001262.48099998"/>
    <n v="235094567.47436008"/>
    <n v="206446896.99449995"/>
    <n v="2007650.1887299998"/>
    <n v="1960530.6875300002"/>
    <n v="853162.5696899998"/>
    <n v="728815.89531999989"/>
    <n v="2072694.13243"/>
    <n v="2683241.2516399999"/>
    <n v="45.193496345793058"/>
    <n v="35.840526364076503"/>
    <n v="204662.7967399999"/>
    <n v="29.126673044486353"/>
    <n v="43.77526333884397"/>
    <n v="26.187153969496062"/>
    <n v="43.77526333884397"/>
    <n v="26.187153969496062"/>
    <n v="0.37266567087796704"/>
    <n v="0.38594142111725105"/>
    <n v="0.32530574584109584"/>
    <n v="0.34036090063330915"/>
    <m/>
    <m/>
    <n v="45.193496345793058"/>
    <n v="0"/>
    <m/>
    <n v="0"/>
    <m/>
    <n v="204662.7967399999"/>
    <n v="29.126673044486353"/>
    <n v="22.431298190047301"/>
    <n v="31.912676119766164"/>
    <n v="33.657877979003736"/>
    <n v="33.938716672158982"/>
    <n v="22.431298190047301"/>
    <n v="18.530378250796954"/>
    <n v="-159.74595548238705"/>
    <n v="-154.6561116910672"/>
    <s v="Grandes"/>
    <n v="2023"/>
    <n v="1"/>
    <d v="2024-05-06T00:00:00"/>
    <x v="26"/>
    <x v="0"/>
  </r>
  <r>
    <n v="2024"/>
    <n v="3"/>
    <n v="201.1"/>
    <x v="1"/>
    <s v="ISSSTE Jubilacion (retiro, cesantia y vejez)"/>
    <n v="201.1"/>
    <m/>
    <m/>
    <x v="1"/>
    <n v="2007650.1887300001"/>
    <n v="1960530.6875300002"/>
    <n v="5770703.079069999"/>
    <n v="5625671.0531699993"/>
    <n v="853162.5696899998"/>
    <n v="728815.89531999989"/>
    <n v="3223098.0947899995"/>
    <n v="2716626.0184599999"/>
    <n v="0"/>
    <n v="0"/>
    <n v="0"/>
    <n v="0"/>
    <n v="0"/>
    <n v="0"/>
    <n v="853162.5696899998"/>
    <n v="728815.89531999989"/>
    <n v="-560350.89370000002"/>
    <n v="-497715.03885000001"/>
    <n v="0"/>
    <n v="0"/>
    <n v="0"/>
    <n v="0"/>
    <n v="2007689.0996300001"/>
    <n v="1960773.5107800001"/>
    <s v="ISSSTE Jubilacion (retiro, cesantia y vejez)"/>
    <s v="Pensiones"/>
    <s v="Pensiones ISSSTE"/>
    <x v="26"/>
    <x v="0"/>
    <n v="8372598.4910399998"/>
    <n v="9552974.9783499986"/>
    <n v="243469518.54793006"/>
    <n v="216001262.48099998"/>
    <n v="235094567.47436008"/>
    <n v="206446896.99449995"/>
    <n v="2007650.1887299998"/>
    <n v="1960530.6875300002"/>
    <n v="853162.5696899998"/>
    <n v="728815.89531999989"/>
    <n v="8372598.4910399998"/>
    <n v="9552974.9783499986"/>
    <n v="100.00000000000003"/>
    <n v="100"/>
    <n v="47119.501199999824"/>
    <n v="2.4034054401547822"/>
    <n v="23.978818414360873"/>
    <n v="20.522723988842955"/>
    <n v="23.978818414360873"/>
    <n v="20.522723988842955"/>
    <n v="0.82460022129413646"/>
    <n v="0.85397557684907321"/>
    <n v="0.90764779104124615"/>
    <n v="0.9496537444116836"/>
    <m/>
    <m/>
    <n v="100.00193813146427"/>
    <n v="0"/>
    <m/>
    <n v="0"/>
    <m/>
    <n v="46915.588849999942"/>
    <n v="2.3927082139811651"/>
    <n v="17.061465751292815"/>
    <n v="42.495578885168918"/>
    <n v="37.174419148634087"/>
    <n v="100"/>
    <n v="17.061465751292815"/>
    <n v="12.584681988859291"/>
    <n v="-152.25505648015704"/>
    <n v="-146.43236358780158"/>
    <m/>
    <n v="2023"/>
    <n v="1"/>
    <d v="2024-05-06T00:00:00"/>
    <x v="26"/>
    <x v="1"/>
  </r>
  <r>
    <n v="2024"/>
    <n v="3"/>
    <n v="906"/>
    <x v="11"/>
    <s v="ISSSTE Jubilacion (retiro, cesantia y vejez)"/>
    <n v="256"/>
    <s v="51e8ea280b44e16934d4d611901f3d3afc41789840acdff81942c2f65009cd52"/>
    <s v="866d562d83a77144c090ae01fef5e5dc5d322dfdcb968ee04e0fa262fe1b2619"/>
    <x v="4"/>
    <n v="665006.30615999992"/>
    <n v="698017.23164000001"/>
    <n v="1914114.6327000002"/>
    <n v="2018865.4362599999"/>
    <n v="252601.02733000001"/>
    <n v="209985.45619"/>
    <n v="947336.96123999998"/>
    <n v="783236.47984999989"/>
    <n v="0"/>
    <n v="0"/>
    <n v="134.065"/>
    <n v="128.38900000000001"/>
    <n v="0"/>
    <n v="0"/>
    <n v="252601.02733000001"/>
    <n v="209985.45619"/>
    <n v="-168309.73882"/>
    <n v="-147169.83087000001"/>
    <n v="0"/>
    <n v="0"/>
    <n v="0"/>
    <n v="0"/>
    <n v="665045.21705999994"/>
    <n v="698260.05489000003"/>
    <s v="ISSSTE Jubilacion (retiro, cesantia y vejez)"/>
    <s v="Pensiones"/>
    <s v="Pensiones ISSSTE"/>
    <x v="26"/>
    <x v="0"/>
    <n v="2992374.75104"/>
    <n v="2615977.4752099998"/>
    <n v="243469518.54793006"/>
    <n v="216001262.48099998"/>
    <n v="235094567.47436008"/>
    <n v="206446896.99449995"/>
    <n v="2007650.1887299998"/>
    <n v="1960530.6875300002"/>
    <n v="853162.5696899998"/>
    <n v="728815.89531999989"/>
    <n v="2992374.75104"/>
    <n v="2615977.4752099998"/>
    <n v="33.123614357373178"/>
    <n v="35.603484101511619"/>
    <n v="-33010.925480000093"/>
    <n v="-4.7292421997148342"/>
    <n v="22.223363097448839"/>
    <n v="26.682845638186016"/>
    <n v="22.223363097448839"/>
    <n v="26.682845638186016"/>
    <n v="0.27313739729151554"/>
    <n v="0.28286757678163998"/>
    <n v="0.32315423698109147"/>
    <n v="0.33810981991102351"/>
    <m/>
    <m/>
    <n v="33.125552488837435"/>
    <n v="0"/>
    <m/>
    <n v="0"/>
    <m/>
    <n v="-33214.837830000091"/>
    <n v="-4.7568005068301611"/>
    <n v="20.294534637408603"/>
    <n v="37.984756684280889"/>
    <n v="30.083133577753745"/>
    <n v="29.607607776532397"/>
    <n v="20.294534637408603"/>
    <n v="14.364294519488553"/>
    <n v="-150.08105241025055"/>
    <n v="-142.68240640670922"/>
    <s v="Grandes"/>
    <n v="2023"/>
    <n v="1"/>
    <d v="2024-05-06T00:00:00"/>
    <x v="26"/>
    <x v="4"/>
  </r>
  <r>
    <n v="2024"/>
    <n v="3"/>
    <n v="5.0999999999999996"/>
    <x v="6"/>
    <s v="ISSSTE Jubilacion (retiro, cesantia y vejez)"/>
    <n v="5.0999999999999996"/>
    <m/>
    <m/>
    <x v="3"/>
    <n v="2007650.1887300001"/>
    <n v="1960530.6875300002"/>
    <n v="5770703.079069999"/>
    <n v="5625671.0531699993"/>
    <n v="853162.5696899998"/>
    <n v="728815.89531999989"/>
    <n v="3223098.0947899995"/>
    <n v="2716626.0184599999"/>
    <n v="0"/>
    <n v="0"/>
    <n v="0"/>
    <n v="0"/>
    <n v="0"/>
    <n v="0"/>
    <n v="853162.5696899998"/>
    <n v="728815.89531999989"/>
    <n v="-560350.89370000002"/>
    <n v="-497715.03885000001"/>
    <n v="0"/>
    <n v="0"/>
    <n v="0"/>
    <n v="0"/>
    <n v="2007689.0996300001"/>
    <n v="1960773.5107800001"/>
    <s v="ISSSTE Jubilacion (retiro, cesantia y vejez)"/>
    <s v="Pensiones"/>
    <s v="Pensiones ISSSTE"/>
    <x v="26"/>
    <x v="0"/>
    <n v="8372598.4910399998"/>
    <n v="9552974.9783499986"/>
    <n v="243469518.54793006"/>
    <n v="216001262.48099998"/>
    <n v="235094567.47436008"/>
    <n v="206446896.99449995"/>
    <n v="2007650.1887299998"/>
    <n v="1960530.6875300002"/>
    <n v="853162.5696899998"/>
    <n v="728815.89531999989"/>
    <n v="8372598.4910399998"/>
    <n v="9552974.9783499986"/>
    <n v="100.00000000000003"/>
    <n v="100"/>
    <n v="47119.501199999824"/>
    <n v="2.4034054401547822"/>
    <n v="23.978818414360873"/>
    <n v="20.522723988842955"/>
    <n v="23.978818414360873"/>
    <n v="20.522723988842955"/>
    <n v="0.82460022129413646"/>
    <n v="0.85397557684907321"/>
    <n v="0.90764779104124615"/>
    <n v="0.9496537444116836"/>
    <m/>
    <m/>
    <n v="100.00193813146427"/>
    <n v="0"/>
    <m/>
    <n v="0"/>
    <m/>
    <n v="46915.588849999942"/>
    <n v="2.3927082139811651"/>
    <n v="17.061465751292815"/>
    <n v="42.495578885168918"/>
    <n v="37.174419148634087"/>
    <n v="100"/>
    <n v="17.061465751292815"/>
    <n v="12.584681988859291"/>
    <n v="-152.25505648015704"/>
    <n v="-146.43236358780158"/>
    <m/>
    <n v="2023"/>
    <n v="1"/>
    <d v="2024-05-06T00:00:00"/>
    <x v="26"/>
    <x v="3"/>
  </r>
  <r>
    <n v="2024"/>
    <n v="3"/>
    <n v="902"/>
    <x v="10"/>
    <s v="ISSSTE Jubilacion (retiro, cesantia y vejez)"/>
    <n v="30"/>
    <s v="624b60c58c9d8bfb6ff1886c2fd605d2adeb6ea4da576068201b6c6958ce93f4"/>
    <s v="866d562d83a77144c090ae01fef5e5dc5d322dfdcb968ee04e0fa262fe1b2619"/>
    <x v="5"/>
    <n v="435316.56789000001"/>
    <n v="559848.93795000005"/>
    <n v="1021385.1717999999"/>
    <n v="1476285.82895"/>
    <n v="311009.11507999996"/>
    <n v="282328.47307999997"/>
    <n v="1190590.1846"/>
    <n v="1060188.3232700001"/>
    <n v="0"/>
    <n v="0"/>
    <n v="134.065"/>
    <n v="128.38900000000001"/>
    <n v="0"/>
    <n v="0"/>
    <n v="311009.11507999996"/>
    <n v="282328.47307999997"/>
    <n v="-210783.09022000001"/>
    <n v="-197624.01821000001"/>
    <n v="0"/>
    <n v="0"/>
    <n v="0"/>
    <n v="0"/>
    <n v="435316.56789000001"/>
    <n v="559848.93795000005"/>
    <s v="ISSSTE Jubilacion (retiro, cesantia y vejez)"/>
    <s v="Pensiones"/>
    <s v="Pensiones ISSSTE"/>
    <x v="26"/>
    <x v="0"/>
    <n v="3307529.60757"/>
    <n v="4253756.2515000002"/>
    <n v="243469518.54793006"/>
    <n v="216001262.48099998"/>
    <n v="235094567.47436008"/>
    <n v="206446896.99449995"/>
    <n v="2007650.1887299998"/>
    <n v="1960530.6875300002"/>
    <n v="853162.5696899998"/>
    <n v="728815.89531999989"/>
    <n v="3307529.60757"/>
    <n v="4253756.2515000002"/>
    <n v="21.682889296833764"/>
    <n v="28.555989534411875"/>
    <n v="-124532.37006000004"/>
    <n v="-22.24392360482106"/>
    <n v="13.161380835221657"/>
    <n v="13.161283929999062"/>
    <n v="13.161380835221657"/>
    <n v="13.161283929999062"/>
    <n v="0.17879715312465386"/>
    <n v="0.18516657895018207"/>
    <n v="0.25918780821905885"/>
    <n v="0.27118302386735088"/>
    <m/>
    <m/>
    <n v="21.682889296833764"/>
    <n v="0"/>
    <m/>
    <n v="0"/>
    <m/>
    <n v="-124532.37006000004"/>
    <n v="-22.24392360482106"/>
    <n v="10.158607698017441"/>
    <n v="71.44435521659004"/>
    <n v="50.429402280158406"/>
    <n v="36.453675551308635"/>
    <n v="10.158607698017441"/>
    <n v="6.658640042434949"/>
    <n v="-147.54936686590528"/>
    <n v="-142.86141716842889"/>
    <s v="Grandes"/>
    <n v="2023"/>
    <n v="1"/>
    <d v="2024-05-06T00:00:00"/>
    <x v="26"/>
    <x v="5"/>
  </r>
  <r>
    <n v="2024"/>
    <n v="3"/>
    <n v="92"/>
    <x v="22"/>
    <s v="MyT Cascos"/>
    <n v="219"/>
    <s v="314f04b30f62e0056bd059354a5536fb2e302107eed143b5fa2aa0bbba07f608"/>
    <s v="866d562d83a77144c090ae01fef5e5dc5d322dfdcb968ee04e0fa262fe1b2619"/>
    <x v="0"/>
    <n v="1178876.6253800001"/>
    <n v="1324930.8004700001"/>
    <n v="2006473.25055"/>
    <n v="1804783.86962"/>
    <n v="530415.15237000003"/>
    <n v="94833.950819999984"/>
    <n v="1985207.52351"/>
    <n v="1390773.59512"/>
    <n v="0"/>
    <n v="0"/>
    <n v="134.065"/>
    <n v="128.38900000000001"/>
    <n v="0"/>
    <n v="0"/>
    <n v="58715.863389999999"/>
    <n v="22228.934280000001"/>
    <n v="11971.801369999999"/>
    <n v="-15674.17871"/>
    <n v="0"/>
    <n v="0"/>
    <n v="0"/>
    <n v="0"/>
    <n v="0"/>
    <n v="0"/>
    <s v="MyT Cascos"/>
    <s v="Daños Sin Autos"/>
    <s v="Maritimo y Transportes"/>
    <x v="27"/>
    <x v="0"/>
    <n v="4430492.0824799994"/>
    <n v="4704042.3643699996"/>
    <n v="243469518.54793006"/>
    <n v="216001262.48099998"/>
    <n v="235094567.47436008"/>
    <n v="206446896.99449995"/>
    <n v="2029465.4237500001"/>
    <n v="2395892.5508700004"/>
    <n v="926725.58828000003"/>
    <n v="727431.20288999996"/>
    <n v="1352348.3123699999"/>
    <n v="1475437.7389400001"/>
    <n v="58.088036957126313"/>
    <n v="55.300092651854904"/>
    <n v="-146054.17509000003"/>
    <n v="-11.023532326230878"/>
    <n v="87.172558622416631"/>
    <n v="89.799167087990526"/>
    <n v="26.608254871772967"/>
    <n v="28.165792266359503"/>
    <n v="0.48419885676486574"/>
    <n v="0.50144783779768587"/>
    <n v="0.6133903039509061"/>
    <n v="0.64177801640937149"/>
    <m/>
    <m/>
    <m/>
    <n v="0"/>
    <m/>
    <n v="0"/>
    <m/>
    <n v="0"/>
    <m/>
    <n v="459.30934837541139"/>
    <n v="44.993270792779143"/>
    <n v="7.1576531231939811"/>
    <n v="57.235405936556582"/>
    <n v="164.14160323838968"/>
    <n v="-176.3791302338673"/>
    <n v="490.45136630094294"/>
    <n v="-141.81881354854096"/>
    <s v="Grandes"/>
    <n v="2023"/>
    <n v="1"/>
    <d v="2024-05-06T00:00:00"/>
    <x v="27"/>
    <x v="0"/>
  </r>
  <r>
    <n v="2024"/>
    <n v="3"/>
    <n v="9"/>
    <x v="8"/>
    <s v="MyT Cascos"/>
    <n v="9"/>
    <s v="19581e27de7ced00ff1ce50b2047e7a567c76b1cbaebabe5ef03f7c3017bb5b7"/>
    <s v="866d562d83a77144c090ae01fef5e5dc5d322dfdcb968ee04e0fa262fe1b2619"/>
    <x v="11"/>
    <n v="8234.5633799999996"/>
    <n v="1030.9502199999999"/>
    <n v="24284.181929999999"/>
    <n v="27171.14071"/>
    <n v="8533.3098499999996"/>
    <n v="160.36694"/>
    <n v="43316.599240000003"/>
    <n v="22611.542000000001"/>
    <n v="0"/>
    <n v="0"/>
    <n v="134.065"/>
    <n v="128.38900000000001"/>
    <n v="0"/>
    <n v="0"/>
    <n v="3641.07593"/>
    <n v="292.49909000000002"/>
    <n v="2446.2803199999998"/>
    <n v="1805.5762099999999"/>
    <n v="0"/>
    <n v="0"/>
    <n v="0"/>
    <n v="0"/>
    <n v="0"/>
    <n v="0"/>
    <s v="MyT Cascos"/>
    <s v="Daños Sin Autos"/>
    <s v="Maritimo y Transportes"/>
    <x v="27"/>
    <x v="0"/>
    <n v="808178.50085000007"/>
    <n v="660743.68034000008"/>
    <n v="243469518.54793006"/>
    <n v="216001262.48099998"/>
    <n v="235094567.47436008"/>
    <n v="206446896.99449995"/>
    <n v="2029465.4237500001"/>
    <n v="2395892.5508700004"/>
    <n v="926725.58828000003"/>
    <n v="727431.20288999996"/>
    <n v="46186.127119999997"/>
    <n v="34917.417179999997"/>
    <n v="0.40575036576796464"/>
    <n v="4.3029902139210693E-2"/>
    <n v="7203.6131599999999"/>
    <n v="698.73530460083714"/>
    <n v="17.829083955459392"/>
    <n v="2.9525385989617461"/>
    <n v="1.0189040380731873"/>
    <n v="0.15602876738367016"/>
    <n v="3.3821742570123501E-3"/>
    <n v="3.5026600012346429E-3"/>
    <n v="4.7728897885061431E-4"/>
    <n v="4.9937791994396797E-4"/>
    <m/>
    <m/>
    <m/>
    <n v="0"/>
    <m/>
    <n v="0"/>
    <m/>
    <n v="0"/>
    <m/>
    <n v="5221.1153433494455"/>
    <n v="103.62795762463364"/>
    <n v="15.555255422516909"/>
    <n v="0.92080222645387377"/>
    <n v="1144.8161565220594"/>
    <n v="35.48474478404875"/>
    <n v="148.84132044196801"/>
    <n v="16.199764284665672"/>
    <s v="Medianas"/>
    <n v="2023"/>
    <n v="1"/>
    <d v="2024-05-06T00:00:00"/>
    <x v="27"/>
    <x v="11"/>
  </r>
  <r>
    <n v="2024"/>
    <n v="3"/>
    <n v="37"/>
    <x v="35"/>
    <s v="MyT Cascos"/>
    <n v="25"/>
    <s v="b7a56873cd771f2c446d369b649430b65a756ba278ff97ec81bb6f55b2e73569"/>
    <s v="866d562d83a77144c090ae01fef5e5dc5d322dfdcb968ee04e0fa262fe1b2619"/>
    <x v="27"/>
    <n v="290.15359000000001"/>
    <n v="194.18351000000001"/>
    <n v="1144.1215400000001"/>
    <n v="861.32933000000003"/>
    <n v="3.6598999999999999"/>
    <n v="5.5864399999999996"/>
    <n v="54.760460000000002"/>
    <n v="751.90330000000006"/>
    <n v="0"/>
    <n v="0"/>
    <n v="134.065"/>
    <n v="128.38900000000001"/>
    <n v="0"/>
    <n v="0"/>
    <n v="3.6598999999999999"/>
    <n v="5.5864399999999996"/>
    <n v="361.63353999999998"/>
    <n v="237.66538"/>
    <n v="0"/>
    <n v="0"/>
    <n v="0"/>
    <n v="0"/>
    <n v="0"/>
    <n v="0"/>
    <s v="MyT Cascos"/>
    <s v="Daños Sin Autos"/>
    <s v="Maritimo y Transportes"/>
    <x v="27"/>
    <x v="0"/>
    <n v="3691577.5016000001"/>
    <n v="3031903.05106"/>
    <n v="243469518.54793006"/>
    <n v="216001262.48099998"/>
    <n v="235094567.47436008"/>
    <n v="206446896.99449995"/>
    <n v="2029465.4237500001"/>
    <n v="2395892.5508700004"/>
    <n v="926725.58828000003"/>
    <n v="727431.20288999996"/>
    <n v="210586.58552000002"/>
    <n v="173190.68988999998"/>
    <n v="1.4297045251643697E-2"/>
    <n v="8.1048505255165888E-3"/>
    <n v="95.970079999999996"/>
    <n v="49.422363412835615"/>
    <n v="0.13778351041854148"/>
    <n v="0.11212121744149951"/>
    <n v="7.8598807657225649E-3"/>
    <n v="6.4046741181948566E-3"/>
    <n v="1.191745035397027E-4"/>
    <n v="1.2341994675467983E-4"/>
    <n v="8.9899247703277148E-5"/>
    <n v="9.4059786234119736E-5"/>
    <m/>
    <m/>
    <m/>
    <n v="0"/>
    <m/>
    <n v="0"/>
    <m/>
    <n v="0"/>
    <m/>
    <n v="-34.486005398787057"/>
    <n v="1.2613664369963509"/>
    <n v="2.8768869200067502"/>
    <n v="3.9492812611258133E-4"/>
    <n v="-34.486005398787057"/>
    <n v="52.160798514280856"/>
    <n v="1.0120466149240472"/>
    <n v="2.3505484896453996"/>
    <s v="Resto"/>
    <n v="2023"/>
    <n v="1"/>
    <d v="2024-05-06T00:00:00"/>
    <x v="27"/>
    <x v="27"/>
  </r>
  <r>
    <n v="2024"/>
    <n v="3"/>
    <n v="8"/>
    <x v="20"/>
    <s v="MyT Cascos"/>
    <n v="8"/>
    <s v="2c624232cdd221771294dfbb310aca000a0df6ac8b66b696d90ef06fdefb64a3"/>
    <s v="866d562d83a77144c090ae01fef5e5dc5d322dfdcb968ee04e0fa262fe1b2619"/>
    <x v="18"/>
    <n v="19588.688899999997"/>
    <n v="30405.869609999998"/>
    <n v="82826.724100000007"/>
    <n v="85772.684500000003"/>
    <n v="-3804.90265"/>
    <n v="9577.2041299999983"/>
    <n v="-4172.3018899999988"/>
    <n v="74354.816070000001"/>
    <n v="0"/>
    <n v="0"/>
    <n v="134.065"/>
    <n v="128.38900000000001"/>
    <n v="0"/>
    <n v="0"/>
    <n v="1832.32177"/>
    <n v="3420.79979"/>
    <n v="-2061.8288700000003"/>
    <n v="-5507.4986500000005"/>
    <n v="0"/>
    <n v="0"/>
    <n v="0"/>
    <n v="0"/>
    <n v="0"/>
    <n v="0"/>
    <s v="MyT Cascos"/>
    <s v="Daños Sin Autos"/>
    <s v="Maritimo y Transportes"/>
    <x v="27"/>
    <x v="0"/>
    <n v="689489.74687000003"/>
    <n v="663569.20615999994"/>
    <n v="243469518.54793006"/>
    <n v="216001262.48099998"/>
    <n v="235094567.47436008"/>
    <n v="206446896.99449995"/>
    <n v="2029465.4237500001"/>
    <n v="2395892.5508700004"/>
    <n v="926725.58828000003"/>
    <n v="727431.20288999996"/>
    <n v="47221.648829999998"/>
    <n v="64375.466509999998"/>
    <n v="0.96521422197006268"/>
    <n v="1.269083189851689"/>
    <n v="-10817.180710000001"/>
    <n v="-35.575962301839262"/>
    <n v="41.482433132566236"/>
    <n v="47.232076532255952"/>
    <n v="2.8410413626779212"/>
    <n v="4.5821700777761123"/>
    <n v="8.0456432562188342E-3"/>
    <n v="8.3322592735522831E-3"/>
    <n v="1.4076709210287405E-2"/>
    <n v="1.4728179523478165E-2"/>
    <m/>
    <m/>
    <m/>
    <n v="0"/>
    <m/>
    <n v="0"/>
    <m/>
    <n v="0"/>
    <m/>
    <n v="-139.72874127305462"/>
    <n v="-19.423978140772867"/>
    <n v="31.49787936619386"/>
    <n v="-0.41057489920634305"/>
    <n v="-46.435866391350544"/>
    <n v="-62.563243297390549"/>
    <n v="-88.868760965598455"/>
    <n v="-62.11167732197265"/>
    <s v="Medianas"/>
    <n v="2023"/>
    <n v="1"/>
    <d v="2024-05-06T00:00:00"/>
    <x v="27"/>
    <x v="18"/>
  </r>
  <r>
    <n v="2024"/>
    <n v="3"/>
    <n v="74"/>
    <x v="0"/>
    <s v="MyT Cascos"/>
    <n v="46"/>
    <s v="25fc0e7096fc653718202dc30b0c580b8ab87eac11a700cba03a7c021bc35b0c"/>
    <s v="866d562d83a77144c090ae01fef5e5dc5d322dfdcb968ee04e0fa262fe1b2619"/>
    <x v="15"/>
    <n v="81563.407439999995"/>
    <n v="96452.251969999998"/>
    <n v="81487.622279999996"/>
    <n v="299444.23100999999"/>
    <n v="312.68340000000001"/>
    <n v="5933.8000699999993"/>
    <n v="68255.953180000011"/>
    <n v="20504.906650000004"/>
    <n v="0"/>
    <n v="0"/>
    <n v="134.065"/>
    <n v="128.38900000000001"/>
    <n v="0"/>
    <n v="0"/>
    <n v="2729.4105099999997"/>
    <n v="12655.318579999999"/>
    <n v="-432.43478000000005"/>
    <n v="2155.0922500000001"/>
    <n v="0"/>
    <n v="0"/>
    <n v="0"/>
    <n v="0"/>
    <n v="0"/>
    <n v="0"/>
    <s v="MyT Cascos"/>
    <s v="Daños Sin Autos"/>
    <s v="Maritimo y Transportes"/>
    <x v="27"/>
    <x v="0"/>
    <n v="1149390.6832699999"/>
    <n v="7438742.8628900005"/>
    <n v="243469518.54793006"/>
    <n v="216001262.48099998"/>
    <n v="235094567.47436008"/>
    <n v="206446896.99449995"/>
    <n v="2029465.4237500001"/>
    <n v="2395892.5508700004"/>
    <n v="926725.58828000003"/>
    <n v="727431.20288999996"/>
    <n v="86523.237880000001"/>
    <n v="435122.08551999996"/>
    <n v="4.018960189491132"/>
    <n v="4.0257336221098932"/>
    <n v="-14888.844530000002"/>
    <n v="-15.43649238447118"/>
    <n v="94.267631954690785"/>
    <n v="22.166710258968607"/>
    <n v="7.0962300832257723"/>
    <n v="1.2966203261464486"/>
    <n v="3.3500459493430675E-2"/>
    <n v="3.4693871626317131E-2"/>
    <n v="4.4653559364489448E-2"/>
    <n v="4.6720126761008972E-2"/>
    <m/>
    <m/>
    <m/>
    <n v="0"/>
    <m/>
    <n v="0"/>
    <m/>
    <n v="0"/>
    <m/>
    <n v="-94.730469575797486"/>
    <n v="0.38336235551465581"/>
    <n v="6.1520596448547593"/>
    <n v="3.3740667567012959E-2"/>
    <n v="-78.432700111449904"/>
    <n v="-120.06572015652695"/>
    <n v="-631.17275395841182"/>
    <n v="587.2286246679231"/>
    <s v="Medianas"/>
    <n v="2023"/>
    <n v="1"/>
    <d v="2024-05-06T00:00:00"/>
    <x v="27"/>
    <x v="15"/>
  </r>
  <r>
    <n v="2024"/>
    <n v="3"/>
    <n v="22"/>
    <x v="15"/>
    <s v="MyT Cascos"/>
    <n v="16"/>
    <s v="b17ef6d19c7a5b1ee83b907c595526dcb1eb06db8227d650d5dda0a9f4ce8cd9"/>
    <s v="866d562d83a77144c090ae01fef5e5dc5d322dfdcb968ee04e0fa262fe1b2619"/>
    <x v="9"/>
    <n v="93100.877810000005"/>
    <n v="197748.5717"/>
    <n v="327526.38702000002"/>
    <n v="863401.56481999985"/>
    <n v="2844.9095099999995"/>
    <n v="436035.62727"/>
    <n v="233442.74903999991"/>
    <n v="795428.57972000004"/>
    <n v="0"/>
    <n v="0"/>
    <n v="134.065"/>
    <n v="128.38900000000001"/>
    <n v="0"/>
    <n v="0"/>
    <n v="429.88495"/>
    <n v="-1353.93517"/>
    <n v="2375.4037200000002"/>
    <n v="3907.36463"/>
    <n v="0"/>
    <n v="0"/>
    <n v="0"/>
    <n v="0"/>
    <n v="0"/>
    <n v="0"/>
    <s v="MyT Cascos"/>
    <s v="Daños Sin Autos"/>
    <s v="Maritimo y Transportes"/>
    <x v="27"/>
    <x v="0"/>
    <n v="7962644.3306700001"/>
    <n v="6926531.7595299995"/>
    <n v="243469518.54793006"/>
    <n v="216001262.48099998"/>
    <n v="235094567.47436008"/>
    <n v="206446896.99449995"/>
    <n v="2029465.4237500001"/>
    <n v="2395892.5508700004"/>
    <n v="926725.58828000003"/>
    <n v="727431.20288999996"/>
    <n v="258778.74090999999"/>
    <n v="263502.04947000003"/>
    <n v="4.5874581907372587"/>
    <n v="8.2536494229757196"/>
    <n v="-104647.69389"/>
    <n v="-52.919570032980424"/>
    <n v="35.977019396032738"/>
    <n v="75.046312580014245"/>
    <n v="1.1692205998879046"/>
    <n v="2.8549435498931177"/>
    <n v="3.8239233545644818E-2"/>
    <n v="3.9601458600336981E-2"/>
    <n v="9.1549729584286324E-2"/>
    <n v="9.5786652441314388E-2"/>
    <m/>
    <m/>
    <m/>
    <n v="0"/>
    <m/>
    <n v="0"/>
    <m/>
    <n v="0"/>
    <m/>
    <n v="-99.34755113296319"/>
    <n v="3.0557279124756294"/>
    <n v="220.50001348758158"/>
    <n v="0.30698510389468614"/>
    <n v="-131.75077799330671"/>
    <n v="-39.207011760251298"/>
    <n v="18.097342627719719"/>
    <n v="-34.650852894678529"/>
    <s v="Grandes"/>
    <n v="2023"/>
    <n v="1"/>
    <d v="2024-05-06T00:00:00"/>
    <x v="27"/>
    <x v="9"/>
  </r>
  <r>
    <n v="2024"/>
    <n v="3"/>
    <n v="94"/>
    <x v="19"/>
    <s v="MyT Cascos"/>
    <n v="7"/>
    <s v="7902699be42c8a8e46fbbb4501726517e86b22c56a189f7625a6da49081b2451"/>
    <s v="866d562d83a77144c090ae01fef5e5dc5d322dfdcb968ee04e0fa262fe1b2619"/>
    <x v="17"/>
    <n v="10343.16315"/>
    <n v="25483.12789"/>
    <n v="218738.83428000001"/>
    <n v="174838.01063000003"/>
    <n v="4300.2769600000001"/>
    <n v="135708.77307999998"/>
    <n v="296174.2359599999"/>
    <n v="262023.23954999997"/>
    <n v="0"/>
    <n v="0"/>
    <n v="134.065"/>
    <n v="128.38900000000001"/>
    <n v="0"/>
    <n v="0"/>
    <n v="2889.8028899999999"/>
    <n v="600.54656"/>
    <n v="-76.049189999999996"/>
    <n v="682.28318999999999"/>
    <n v="0"/>
    <n v="0"/>
    <n v="0"/>
    <n v="0"/>
    <n v="0"/>
    <n v="0"/>
    <s v="MyT Cascos"/>
    <s v="Daños Sin Autos"/>
    <s v="Maritimo y Transportes"/>
    <x v="27"/>
    <x v="0"/>
    <n v="2040660.5806099998"/>
    <n v="2232143.8743000003"/>
    <n v="243469518.54793006"/>
    <n v="216001262.48099998"/>
    <n v="235094567.47436008"/>
    <n v="206446896.99449995"/>
    <n v="2029465.4237500001"/>
    <n v="2395892.5508700004"/>
    <n v="926725.58828000003"/>
    <n v="727431.20288999996"/>
    <n v="33061.62687"/>
    <n v="59928.612479999996"/>
    <n v="0.50964963625190218"/>
    <n v="1.0636173095803703"/>
    <n v="-15139.964739999999"/>
    <n v="-59.411720591572958"/>
    <n v="31.284495438381914"/>
    <n v="42.522472714522621"/>
    <n v="0.50685367514220292"/>
    <n v="1.1416436092405335"/>
    <n v="4.2482374022371995E-3"/>
    <n v="4.3995755670228525E-3"/>
    <n v="1.1797675438235719E-2"/>
    <n v="1.2343672034304738E-2"/>
    <m/>
    <m/>
    <m/>
    <n v="0"/>
    <m/>
    <n v="0"/>
    <m/>
    <n v="0"/>
    <m/>
    <n v="-96.831246158665806"/>
    <n v="41.576033343339461"/>
    <n v="532.54362520094855"/>
    <n v="0.4640291596977808"/>
    <n v="381.19547799924123"/>
    <n v="-111.14627930375948"/>
    <n v="-3799.9127801361196"/>
    <n v="88.020131347512759"/>
    <s v="Medianas"/>
    <n v="2023"/>
    <n v="1"/>
    <d v="2024-05-06T00:00:00"/>
    <x v="27"/>
    <x v="17"/>
  </r>
  <r>
    <n v="2024"/>
    <n v="3"/>
    <n v="79"/>
    <x v="59"/>
    <s v="MyT Cascos"/>
    <n v="51"/>
    <s v="031b4af5197ec30a926f48cf40e11a7dbc470048a21e4003b7a3c07c5dab1baa"/>
    <s v="866d562d83a77144c090ae01fef5e5dc5d322dfdcb968ee04e0fa262fe1b2619"/>
    <x v="20"/>
    <n v="0"/>
    <n v="-290.15021000000002"/>
    <n v="55.723520000000008"/>
    <n v="357.70268999999996"/>
    <n v="0"/>
    <n v="0"/>
    <n v="0"/>
    <n v="0"/>
    <n v="0"/>
    <n v="0"/>
    <n v="134.065"/>
    <n v="128.38900000000001"/>
    <n v="0"/>
    <n v="0"/>
    <n v="0"/>
    <n v="0"/>
    <n v="11.265870000000001"/>
    <n v="21.61646"/>
    <n v="0"/>
    <n v="0"/>
    <n v="0"/>
    <n v="0"/>
    <n v="0"/>
    <n v="0"/>
    <s v="MyT Cascos"/>
    <s v="Daños Sin Autos"/>
    <s v="Maritimo y Transportes"/>
    <x v="27"/>
    <x v="0"/>
    <n v="22979281.170580003"/>
    <n v="17603852.661830001"/>
    <n v="243469518.54793006"/>
    <n v="216001262.48099998"/>
    <n v="235094567.47436008"/>
    <n v="206446896.99449995"/>
    <n v="2029465.4237500001"/>
    <n v="2395892.5508700004"/>
    <n v="926725.58828000003"/>
    <n v="727431.20288999996"/>
    <n v="0"/>
    <n v="-283.09911"/>
    <m/>
    <n v="-1.2110318131530573E-2"/>
    <m/>
    <m/>
    <m/>
    <n v="102.49068250338196"/>
    <m/>
    <n v="-1.6482199412468702E-3"/>
    <m/>
    <m/>
    <n v="-1.3432801580292726E-4"/>
    <n v="-1.4054471838718412E-4"/>
    <m/>
    <m/>
    <m/>
    <n v="0"/>
    <m/>
    <n v="0"/>
    <m/>
    <n v="0"/>
    <m/>
    <m/>
    <m/>
    <m/>
    <m/>
    <m/>
    <n v="-47.882909597593681"/>
    <m/>
    <m/>
    <s v="Resto"/>
    <n v="2023"/>
    <n v="1"/>
    <d v="2024-05-06T00:00:00"/>
    <x v="27"/>
    <x v="20"/>
  </r>
  <r>
    <n v="2024"/>
    <n v="3"/>
    <n v="16"/>
    <x v="24"/>
    <s v="MyT Cascos"/>
    <n v="14"/>
    <s v="8527a891e224136950ff32ca212b45bc93f69fbb801c3b1ebedac52775f99e61"/>
    <s v="866d562d83a77144c090ae01fef5e5dc5d322dfdcb968ee04e0fa262fe1b2619"/>
    <x v="10"/>
    <n v="13162.66512"/>
    <n v="10390.87132"/>
    <n v="27522.40524"/>
    <n v="15748.132180000002"/>
    <n v="284.27253999999999"/>
    <n v="-75.054899999999989"/>
    <n v="4775.4401699999989"/>
    <n v="286.25191000000001"/>
    <n v="0"/>
    <n v="0"/>
    <n v="134.065"/>
    <n v="128.38900000000001"/>
    <n v="0"/>
    <n v="0"/>
    <n v="-57.08746"/>
    <n v="-75.054899999999989"/>
    <n v="-53.451680000000003"/>
    <n v="98.932169999999999"/>
    <n v="0"/>
    <n v="0"/>
    <n v="0"/>
    <n v="0"/>
    <n v="0"/>
    <n v="0"/>
    <s v="MyT Cascos"/>
    <s v="Daños Sin Autos"/>
    <s v="Maritimo y Transportes"/>
    <x v="27"/>
    <x v="0"/>
    <n v="1156642.3969100001"/>
    <n v="764564.70062000002"/>
    <n v="243469518.54793006"/>
    <n v="216001262.48099998"/>
    <n v="235094567.47436008"/>
    <n v="206446896.99449995"/>
    <n v="2029465.4237500001"/>
    <n v="2395892.5508700004"/>
    <n v="926725.58828000003"/>
    <n v="727431.20288999996"/>
    <n v="16166.76649"/>
    <n v="12265.98178"/>
    <n v="0.64857794402224045"/>
    <n v="0.43369521376185466"/>
    <n v="2771.7937999999995"/>
    <n v="26.675277891902518"/>
    <n v="81.418044406974047"/>
    <n v="84.71291989804341"/>
    <n v="1.1380064534349077"/>
    <n v="1.3590571617514968"/>
    <n v="5.4062887208645638E-3"/>
    <n v="5.5988810211174056E-3"/>
    <n v="4.810560457216775E-3"/>
    <n v="5.0331932672627328E-3"/>
    <m/>
    <m/>
    <m/>
    <n v="0"/>
    <m/>
    <n v="0"/>
    <m/>
    <n v="0"/>
    <m/>
    <n v="-478.75280627913702"/>
    <n v="2.159688310903408"/>
    <n v="-0.72231574897416773"/>
    <n v="3.0674942355655571E-2"/>
    <n v="-23.939063272351291"/>
    <n v="-154.02861374616569"/>
    <n v="106.80199387559006"/>
    <n v="-75.865009329119133"/>
    <s v="Medianas"/>
    <n v="2023"/>
    <n v="1"/>
    <d v="2024-05-06T00:00:00"/>
    <x v="27"/>
    <x v="10"/>
  </r>
  <r>
    <n v="2024"/>
    <n v="3"/>
    <n v="27"/>
    <x v="21"/>
    <s v="MyT Cascos"/>
    <n v="21"/>
    <s v="6f4b6612125fb3a0daecd2799dfd6c9c299424fd920f9b308110a2c1fbd8f443"/>
    <s v="866d562d83a77144c090ae01fef5e5dc5d322dfdcb968ee04e0fa262fe1b2619"/>
    <x v="19"/>
    <n v="6055.1794400000008"/>
    <n v="9355.0593599999993"/>
    <n v="33066.584839999996"/>
    <n v="34791.734270000001"/>
    <n v="4373.7637200000017"/>
    <n v="4566.3611499999988"/>
    <n v="91079.708439999988"/>
    <n v="15994.089969999997"/>
    <n v="0"/>
    <n v="0"/>
    <n v="134.065"/>
    <n v="128.38900000000001"/>
    <n v="0"/>
    <n v="0"/>
    <n v="5639.3012800000006"/>
    <n v="4566.3611500000006"/>
    <n v="6055.1794400000008"/>
    <n v="9355.0593599999993"/>
    <n v="0"/>
    <n v="0"/>
    <n v="0"/>
    <n v="0"/>
    <n v="0"/>
    <n v="0"/>
    <s v="MyT Cascos"/>
    <s v="Daños Sin Autos"/>
    <s v="Maritimo y Transportes"/>
    <x v="27"/>
    <x v="0"/>
    <n v="3037839.4733099998"/>
    <n v="2965779.2021399997"/>
    <n v="243469518.54793006"/>
    <n v="216001262.48099998"/>
    <n v="235094567.47436008"/>
    <n v="206446896.99449995"/>
    <n v="2029465.4237500001"/>
    <n v="2395892.5508700004"/>
    <n v="926725.58828000003"/>
    <n v="727431.20288999996"/>
    <n v="120330.4483"/>
    <n v="126435.46631"/>
    <n v="0.29836327188129069"/>
    <n v="0.39046239183818887"/>
    <n v="-3299.8799199999985"/>
    <n v="-35.273746461828956"/>
    <n v="5.0321257217488489"/>
    <n v="7.3990784651063457"/>
    <n v="0.1993251945403928"/>
    <n v="0.31543343999613066"/>
    <n v="2.4870379980679027E-3"/>
    <n v="2.5756356282713301E-3"/>
    <n v="4.3310206859660805E-3"/>
    <n v="4.5314603882126801E-3"/>
    <m/>
    <m/>
    <m/>
    <n v="0"/>
    <m/>
    <n v="0"/>
    <m/>
    <n v="0"/>
    <m/>
    <n v="-4.2177441440433894"/>
    <n v="72.231777164311438"/>
    <n v="48.811674777016052"/>
    <n v="0.4719588813898723"/>
    <n v="23.496611300663318"/>
    <n v="-35.273746461828956"/>
    <n v="93.131860680250952"/>
    <n v="48.811674777016066"/>
    <s v="Resto"/>
    <n v="2023"/>
    <n v="1"/>
    <d v="2024-05-06T00:00:00"/>
    <x v="27"/>
    <x v="19"/>
  </r>
  <r>
    <n v="2024"/>
    <n v="3"/>
    <n v="15.1"/>
    <x v="13"/>
    <s v="MyT Cascos"/>
    <n v="15.1"/>
    <m/>
    <m/>
    <x v="7"/>
    <n v="243344.43061999997"/>
    <n v="246260.05963"/>
    <n v="774588.72845000005"/>
    <n v="963895.96597999998"/>
    <n v="19031.03874"/>
    <n v="167812.96724999999"/>
    <n v="1110881.8060300001"/>
    <n v="479876.98822999996"/>
    <n v="0"/>
    <n v="0"/>
    <n v="0"/>
    <n v="0"/>
    <n v="0"/>
    <n v="0"/>
    <n v="26875.268769999999"/>
    <n v="29083.616279999998"/>
    <n v="41953.635920000001"/>
    <n v="46603.379570000005"/>
    <n v="0"/>
    <n v="0"/>
    <n v="0"/>
    <n v="0"/>
    <n v="0"/>
    <n v="0"/>
    <s v="MyT Cascos"/>
    <s v="Daños Sin Autos"/>
    <s v="Maritimo y Transportes"/>
    <x v="27"/>
    <x v="0"/>
    <n v="67011038.960420012"/>
    <n v="67074560.346420005"/>
    <n v="243469518.54793006"/>
    <n v="216001262.48099998"/>
    <n v="235094567.47436008"/>
    <n v="206446896.99449995"/>
    <n v="2029465.4237500001"/>
    <n v="2395892.5508700004"/>
    <n v="926725.58828000003"/>
    <n v="727431.20288999996"/>
    <n v="1313004.3493499998"/>
    <n v="1749258.4500299997"/>
    <n v="11.990567948201534"/>
    <n v="10.27842669908455"/>
    <n v="-2915.6290100000333"/>
    <n v="-1.1839634142786659"/>
    <n v="18.533406286160982"/>
    <n v="14.07796884592878"/>
    <n v="0.3631408114172518"/>
    <n v="0.36714375518548403"/>
    <n v="9.9948622756279262E-2"/>
    <n v="0.10350916792092173"/>
    <n v="0.11400862050593878"/>
    <n v="0.11928494117136609"/>
    <m/>
    <m/>
    <m/>
    <n v="0"/>
    <m/>
    <n v="0"/>
    <m/>
    <n v="0"/>
    <m/>
    <n v="-88.659375343951552"/>
    <n v="7.82061816311644"/>
    <n v="68.144614072673846"/>
    <n v="2.0535786408273835"/>
    <n v="-7.5930980822306431"/>
    <n v="-9.9772670842806939"/>
    <n v="64.059450821491509"/>
    <n v="62.406667817545994"/>
    <s v="Resto"/>
    <n v="2023"/>
    <n v="1"/>
    <d v="2024-05-06T00:00:00"/>
    <x v="27"/>
    <x v="7"/>
  </r>
  <r>
    <n v="2024"/>
    <n v="3"/>
    <n v="201.1"/>
    <x v="1"/>
    <s v="MyT Cascos"/>
    <n v="201.1"/>
    <m/>
    <m/>
    <x v="1"/>
    <n v="2029465.4237500001"/>
    <n v="2395892.5508700004"/>
    <n v="6902897.4126899997"/>
    <n v="4782556.583279999"/>
    <n v="926725.58828000014"/>
    <n v="727431.20289000007"/>
    <n v="18145300.60444"/>
    <n v="3664347.2868099995"/>
    <n v="0"/>
    <n v="0"/>
    <n v="0"/>
    <n v="0"/>
    <n v="0"/>
    <n v="0"/>
    <n v="91628.441739999995"/>
    <n v="57836.899069999999"/>
    <n v="83400.497650000005"/>
    <n v="55905.05462000001"/>
    <n v="0"/>
    <n v="0"/>
    <n v="0"/>
    <n v="0"/>
    <n v="0"/>
    <n v="0"/>
    <s v="MyT Cascos"/>
    <s v="Daños Sin Autos"/>
    <s v="Maritimo y Transportes"/>
    <x v="27"/>
    <x v="0"/>
    <n v="145211867.21246001"/>
    <n v="131086524.32424001"/>
    <n v="243469518.54793006"/>
    <n v="216001262.48099998"/>
    <n v="235094567.47436008"/>
    <n v="206446896.99449995"/>
    <n v="2029465.4237500001"/>
    <n v="2395892.5508700004"/>
    <n v="926725.58828000003"/>
    <n v="727431.20288999996"/>
    <n v="4256599.8780000005"/>
    <n v="5210448.3371000001"/>
    <n v="100"/>
    <n v="100"/>
    <n v="-366427.12712000031"/>
    <n v="-15.293971634368276"/>
    <n v="47.67808772065186"/>
    <n v="45.982464384312308"/>
    <n v="1.3975892347563315"/>
    <n v="1.8277184197391685"/>
    <n v="0.83356037168590114"/>
    <n v="0.86325492143553595"/>
    <n v="1.1092030312002223"/>
    <n v="1.1605369641055105"/>
    <m/>
    <m/>
    <m/>
    <n v="0"/>
    <m/>
    <n v="0"/>
    <m/>
    <n v="0"/>
    <m/>
    <n v="27.397008074196783"/>
    <n v="45.66353175742298"/>
    <n v="30.361595415698172"/>
    <n v="100.00000000000003"/>
    <n v="58.425578157470184"/>
    <n v="49.182391855071202"/>
    <n v="109.86558152749821"/>
    <n v="103.4555810080702"/>
    <m/>
    <n v="2023"/>
    <n v="1"/>
    <d v="2024-05-06T00:00:00"/>
    <x v="27"/>
    <x v="1"/>
  </r>
  <r>
    <n v="2024"/>
    <n v="3"/>
    <n v="41"/>
    <x v="7"/>
    <s v="MyT Cascos"/>
    <n v="29"/>
    <s v="35135aaa6cc23891b40cb3f378c53a17a1127210ce60e125ccf03efcfdaec458"/>
    <s v="866d562d83a77144c090ae01fef5e5dc5d322dfdcb968ee04e0fa262fe1b2619"/>
    <x v="4"/>
    <n v="229237.80044999998"/>
    <n v="331018.73567000002"/>
    <n v="2106455.0878299996"/>
    <n v="401609.13469000004"/>
    <n v="15594.872370000003"/>
    <n v="13421.430740000002"/>
    <n v="13473924.711170003"/>
    <n v="602360.60228999995"/>
    <n v="0"/>
    <n v="0"/>
    <n v="134.065"/>
    <n v="128.38900000000001"/>
    <n v="0"/>
    <n v="0"/>
    <n v="516.40355"/>
    <n v="1608.2000399999999"/>
    <n v="13097.86184"/>
    <n v="12358.82941"/>
    <n v="0"/>
    <n v="0"/>
    <n v="0"/>
    <n v="0"/>
    <n v="0"/>
    <n v="0"/>
    <s v="MyT Cascos"/>
    <s v="Daños Sin Autos"/>
    <s v="Maritimo y Transportes"/>
    <x v="27"/>
    <x v="0"/>
    <n v="6566357.3494999995"/>
    <n v="6434437.0004799999"/>
    <n v="243469518.54793006"/>
    <n v="216001262.48099998"/>
    <n v="235094567.47436008"/>
    <n v="206446896.99449995"/>
    <n v="2029465.4237500001"/>
    <n v="2395892.5508700004"/>
    <n v="926725.58828000003"/>
    <n v="727431.20288999996"/>
    <n v="346752.07547000004"/>
    <n v="519165.09356999997"/>
    <n v="11.295477014159697"/>
    <n v="13.816092693714497"/>
    <n v="-101780.93522000004"/>
    <n v="-30.747786832666701"/>
    <n v="66.11000096806427"/>
    <n v="63.759821253346296"/>
    <n v="3.4910954163567638"/>
    <n v="5.1444863885574836"/>
    <n v="9.4154620182925128E-2"/>
    <n v="9.7508761224353327E-2"/>
    <n v="0.15324851895211364"/>
    <n v="0.16034086270563749"/>
    <m/>
    <m/>
    <m/>
    <n v="0"/>
    <m/>
    <n v="0"/>
    <m/>
    <n v="0"/>
    <m/>
    <n v="16.193814743777459"/>
    <n v="6.8029235751638026"/>
    <n v="4.054583409858747"/>
    <n v="1.682792896540608"/>
    <n v="-67.889346029365853"/>
    <n v="5.9797931137557381"/>
    <n v="3.9426553456453317"/>
    <n v="13.012559577031979"/>
    <s v="Grandes"/>
    <n v="2023"/>
    <n v="1"/>
    <d v="2024-05-06T00:00:00"/>
    <x v="27"/>
    <x v="4"/>
  </r>
  <r>
    <n v="2024"/>
    <n v="3"/>
    <n v="12"/>
    <x v="31"/>
    <s v="MyT Cascos"/>
    <n v="12"/>
    <s v="6b51d431df5d7f141cbececcf79edf3dd861c3b4069f0b11661a3eefacbba918"/>
    <s v="866d562d83a77144c090ae01fef5e5dc5d322dfdcb968ee04e0fa262fe1b2619"/>
    <x v="25"/>
    <n v="-67.751149999999996"/>
    <n v="257.15559999999999"/>
    <n v="727.52698999999984"/>
    <n v="1311.9291099999998"/>
    <n v="347.06548999999995"/>
    <n v="-4.1852299999999998"/>
    <n v="389.84564999999998"/>
    <n v="14.937289999999997"/>
    <n v="0"/>
    <n v="0"/>
    <n v="134.065"/>
    <n v="128.38900000000001"/>
    <n v="0"/>
    <n v="0"/>
    <n v="347.06549000000001"/>
    <n v="-4.1852299999999998"/>
    <n v="134.79709"/>
    <n v="258.43707999999998"/>
    <n v="0"/>
    <n v="0"/>
    <n v="0"/>
    <n v="0"/>
    <n v="0"/>
    <n v="0"/>
    <s v="MyT Cascos"/>
    <s v="Daños Sin Autos"/>
    <s v="Maritimo y Transportes"/>
    <x v="27"/>
    <x v="0"/>
    <n v="1911910.06005"/>
    <n v="3306000.0739899999"/>
    <n v="243469518.54793006"/>
    <n v="216001262.48099998"/>
    <n v="235094567.47436008"/>
    <n v="206446896.99449995"/>
    <n v="2029465.4237500001"/>
    <n v="2395892.5508700004"/>
    <n v="926725.58828000003"/>
    <n v="727431.20288999996"/>
    <n v="149707.29238"/>
    <n v="216816.56787"/>
    <n v="-3.3383741948562473E-3"/>
    <n v="1.0733185839516102E-2"/>
    <n v="-324.90674999999999"/>
    <n v="-126.3463638357477"/>
    <n v="-4.525574467543516E-2"/>
    <n v="0.1186051428293924"/>
    <n v="-3.5436368799810687E-3"/>
    <n v="7.7784511265796734E-3"/>
    <n v="-2.7827364346909949E-5"/>
    <n v="-2.8818679533030507E-5"/>
    <n v="1.1905282267626564E-4"/>
    <n v="1.2456258909372271E-4"/>
    <m/>
    <m/>
    <m/>
    <n v="0"/>
    <m/>
    <n v="0"/>
    <m/>
    <n v="0"/>
    <m/>
    <n v="-8392.6264506371208"/>
    <n v="-512.26509070325733"/>
    <n v="-1.6275087923420684"/>
    <n v="3.7450729146710243E-2"/>
    <n v="-8392.6264506371226"/>
    <n v="-47.841428172768396"/>
    <n v="257.47253891015009"/>
    <n v="-1.6194386656899233"/>
    <s v="Resto"/>
    <n v="2023"/>
    <n v="1"/>
    <d v="2024-05-06T00:00:00"/>
    <x v="27"/>
    <x v="25"/>
  </r>
  <r>
    <n v="2024"/>
    <n v="3"/>
    <n v="3"/>
    <x v="40"/>
    <s v="MyT Cascos"/>
    <n v="3"/>
    <s v="4e07408562bedb8b60ce05c1decfe3ad16b72230967de01f640b7e4729b49fce"/>
    <s v="866d562d83a77144c090ae01fef5e5dc5d322dfdcb968ee04e0fa262fe1b2619"/>
    <x v="14"/>
    <n v="10961.22084"/>
    <n v="9112.0983100000012"/>
    <n v="64960.923170000002"/>
    <n v="55065.324239999994"/>
    <n v="-5969.6808700000011"/>
    <n v="13815.413829999998"/>
    <n v="263757.82925000007"/>
    <n v="16343.288799999989"/>
    <n v="0"/>
    <n v="0"/>
    <n v="134.065"/>
    <n v="128.38900000000001"/>
    <n v="0"/>
    <n v="0"/>
    <n v="-1138.4363000000001"/>
    <n v="9158.3083299999998"/>
    <n v="12053.75936"/>
    <n v="10024.64092"/>
    <n v="0"/>
    <n v="0"/>
    <n v="0"/>
    <n v="0"/>
    <n v="0"/>
    <n v="0"/>
    <s v="MyT Cascos"/>
    <s v="Daños Sin Autos"/>
    <s v="Maritimo y Transportes"/>
    <x v="27"/>
    <x v="0"/>
    <n v="5461228.9250799995"/>
    <n v="5252582.0563999992"/>
    <n v="243469518.54793006"/>
    <n v="216001262.48099998"/>
    <n v="235094567.47436008"/>
    <n v="206446896.99449995"/>
    <n v="2029465.4237500001"/>
    <n v="2395892.5508700004"/>
    <n v="926725.58828000003"/>
    <n v="727431.20288999996"/>
    <n v="91750.13738"/>
    <n v="78948.474130000002"/>
    <n v="0.54010384763028418"/>
    <n v="0.38032165952898017"/>
    <n v="1849.1225299999987"/>
    <n v="20.293048506409249"/>
    <n v="11.946816814673635"/>
    <n v="11.541829541880217"/>
    <n v="0.20070978511195506"/>
    <n v="0.17347845711229551"/>
    <n v="4.5020916397968498E-3"/>
    <n v="4.6624730455311156E-3"/>
    <n v="4.2185393758064375E-3"/>
    <n v="4.4137734413333225E-3"/>
    <m/>
    <m/>
    <m/>
    <n v="0"/>
    <m/>
    <n v="0"/>
    <m/>
    <n v="0"/>
    <m/>
    <n v="-143.21029354210813"/>
    <n v="-54.461824619163515"/>
    <n v="151.61616303939982"/>
    <n v="-0.64416920666663702"/>
    <n v="-112.43063957860872"/>
    <n v="20.241307954998543"/>
    <n v="-9.4446576043144113"/>
    <n v="91.35796885979633"/>
    <s v="Medianas"/>
    <n v="2023"/>
    <n v="1"/>
    <d v="2024-05-06T00:00:00"/>
    <x v="27"/>
    <x v="14"/>
  </r>
  <r>
    <n v="2024"/>
    <n v="3"/>
    <n v="10"/>
    <x v="4"/>
    <s v="MyT Cascos"/>
    <n v="10"/>
    <s v="4a44dc15364204a80fe80e9039455cc1608281820fe2b24f1e5233ade6af1dd5"/>
    <s v="866d562d83a77144c090ae01fef5e5dc5d322dfdcb968ee04e0fa262fe1b2619"/>
    <x v="22"/>
    <n v="2858.7271900000001"/>
    <n v="2435.7729100000001"/>
    <n v="44065.322039999999"/>
    <n v="51516.461600000002"/>
    <n v="1655.55792"/>
    <n v="0"/>
    <n v="16349.52968"/>
    <n v="4.2839"/>
    <n v="0"/>
    <n v="0"/>
    <n v="134.065"/>
    <n v="128.38900000000001"/>
    <n v="0"/>
    <n v="0"/>
    <n v="15.903040000000001"/>
    <n v="1.1999999999999999E-4"/>
    <n v="3315.3830200000002"/>
    <n v="1249.9592500000001"/>
    <n v="0"/>
    <n v="0"/>
    <n v="0"/>
    <n v="0"/>
    <n v="0"/>
    <n v="0"/>
    <s v="MyT Cascos"/>
    <s v="Daños Sin Autos"/>
    <s v="Maritimo y Transportes"/>
    <x v="27"/>
    <x v="0"/>
    <n v="1600535.0540100001"/>
    <n v="1504539.56809"/>
    <n v="243469518.54793006"/>
    <n v="216001262.48099998"/>
    <n v="235094567.47436008"/>
    <n v="206446896.99449995"/>
    <n v="2029465.4237500001"/>
    <n v="2395892.5508700004"/>
    <n v="926725.58828000003"/>
    <n v="727431.20288999996"/>
    <n v="52403.592979999994"/>
    <n v="63402.926909999995"/>
    <n v="0.14086109359368679"/>
    <n v="0.10166453036950752"/>
    <n v="422.95427999999993"/>
    <n v="17.364273913367391"/>
    <n v="5.4552121857198665"/>
    <n v="3.8417357505554319"/>
    <n v="0.17861072038614273"/>
    <n v="0.16189490536910192"/>
    <n v="1.1741622553203609E-3"/>
    <n v="1.2159903228354178E-3"/>
    <n v="1.1276660525140483E-3"/>
    <n v="1.1798544543224075E-3"/>
    <m/>
    <m/>
    <m/>
    <n v="0"/>
    <m/>
    <n v="0"/>
    <m/>
    <n v="0"/>
    <m/>
    <m/>
    <n v="57.912413810986976"/>
    <m/>
    <n v="0.17864597038619714"/>
    <n v="13252433.333333334"/>
    <n v="165.23928840080185"/>
    <n v="0.47967429114721111"/>
    <n v="9.6003129702028267E-6"/>
    <s v="Resto"/>
    <n v="2023"/>
    <n v="1"/>
    <d v="2024-05-06T00:00:00"/>
    <x v="27"/>
    <x v="22"/>
  </r>
  <r>
    <n v="2024"/>
    <n v="3"/>
    <n v="25"/>
    <x v="36"/>
    <s v="MyT Cascos"/>
    <n v="25"/>
    <s v="b7a56873cd771f2c446d369b649430b65a756ba278ff97ec81bb6f55b2e73569"/>
    <s v="866d562d83a77144c090ae01fef5e5dc5d322dfdcb968ee04e0fa262fe1b2619"/>
    <x v="20"/>
    <n v="0"/>
    <n v="0"/>
    <n v="0"/>
    <n v="-147.86793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MyT Cascos"/>
    <s v="Daños Sin Autos"/>
    <s v="Maritimo y Transportes"/>
    <x v="27"/>
    <x v="0"/>
    <n v="0"/>
    <n v="0"/>
    <n v="243469518.54793006"/>
    <n v="216001262.48099998"/>
    <n v="235094567.47436008"/>
    <n v="206446896.99449995"/>
    <n v="2029465.4237500001"/>
    <n v="2395892.5508700004"/>
    <n v="926725.58828000003"/>
    <n v="727431.20288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27"/>
    <x v="20"/>
  </r>
  <r>
    <n v="2024"/>
    <n v="3"/>
    <n v="5.0999999999999996"/>
    <x v="6"/>
    <s v="MyT Cascos"/>
    <n v="5.0999999999999996"/>
    <m/>
    <m/>
    <x v="3"/>
    <n v="1774765.82764"/>
    <n v="2137162.7549100001"/>
    <n v="6037839.1194099998"/>
    <n v="3724302.4175499999"/>
    <n v="901312.24515000009"/>
    <n v="555453.00147999998"/>
    <n v="16923170.637300003"/>
    <n v="3163799.1104199998"/>
    <n v="0"/>
    <n v="0"/>
    <n v="0"/>
    <n v="0"/>
    <n v="0"/>
    <n v="0"/>
    <n v="58744.9859"/>
    <n v="24189.423910000001"/>
    <n v="31514.148310000004"/>
    <n v="-1885.5523200000007"/>
    <n v="0"/>
    <n v="0"/>
    <n v="0"/>
    <n v="0"/>
    <n v="0"/>
    <n v="0"/>
    <s v="MyT Cascos"/>
    <s v="Daños Sin Autos"/>
    <s v="Maritimo y Transportes"/>
    <x v="27"/>
    <x v="0"/>
    <n v="44553837.985100001"/>
    <n v="35198643.320490003"/>
    <n v="243469518.54793006"/>
    <n v="216001262.48099998"/>
    <n v="235094567.47436008"/>
    <n v="206446896.99449995"/>
    <n v="2029465.4237500001"/>
    <n v="2395892.5508700004"/>
    <n v="926725.58828000003"/>
    <n v="727431.20288999996"/>
    <n v="2393591.0234099999"/>
    <n v="2869380.5444499999"/>
    <n v="87.449916952052732"/>
    <n v="89.20111021397642"/>
    <n v="-362396.9272700001"/>
    <n v="-16.956917597287124"/>
    <n v="74.146577685255593"/>
    <n v="74.481677205337334"/>
    <n v="3.983418506467455"/>
    <n v="6.0717191155657542"/>
    <n v="0.72894785278454266"/>
    <n v="0.75491571187988427"/>
    <n v="0.9894214183576775"/>
    <n v="1.0352118564256925"/>
    <m/>
    <m/>
    <m/>
    <n v="0"/>
    <m/>
    <n v="0"/>
    <m/>
    <n v="0"/>
    <m/>
    <n v="62.266158027494846"/>
    <n v="50.784854605214178"/>
    <n v="25.990205949634898"/>
    <n v="97.257727265611919"/>
    <n v="142.85400974644378"/>
    <n v="-1771.3483882536864"/>
    <n v="186.40829294237713"/>
    <n v="-1282.8826680343716"/>
    <m/>
    <n v="2023"/>
    <n v="1"/>
    <d v="2024-05-06T00:00:00"/>
    <x v="27"/>
    <x v="3"/>
  </r>
  <r>
    <n v="2024"/>
    <n v="3"/>
    <n v="43"/>
    <x v="9"/>
    <s v="MyT Cascos"/>
    <n v="31"/>
    <s v="eb1e33e8a81b697b75855af6bfcdbcbf7cbbde9f94962ceaec1ed8af21f5a50f"/>
    <s v="866d562d83a77144c090ae01fef5e5dc5d322dfdcb968ee04e0fa262fe1b2619"/>
    <x v="8"/>
    <n v="26360.537649999998"/>
    <n v="6128.4311799999996"/>
    <n v="49262.501420000001"/>
    <n v="28122.90307"/>
    <n v="-7370.0496700000003"/>
    <n v="-2.41919"/>
    <n v="109998.11100999999"/>
    <n v="-11493.84129"/>
    <n v="0"/>
    <n v="0"/>
    <n v="134.065"/>
    <n v="128.38900000000001"/>
    <n v="0"/>
    <n v="0"/>
    <n v="1624.4442199999999"/>
    <n v="50.201459999999997"/>
    <n v="1849.9105099999999"/>
    <n v="2499.3522899999998"/>
    <n v="0"/>
    <n v="0"/>
    <n v="0"/>
    <n v="0"/>
    <n v="0"/>
    <n v="0"/>
    <s v="MyT Cascos"/>
    <s v="Daños Sin Autos"/>
    <s v="Maritimo y Transportes"/>
    <x v="27"/>
    <x v="0"/>
    <n v="29454782.112069998"/>
    <n v="26676629.107240003"/>
    <n v="243469518.54793006"/>
    <n v="216001262.48099998"/>
    <n v="235094567.47436008"/>
    <n v="206446896.99449995"/>
    <n v="2029465.4237500001"/>
    <n v="2395892.5508700004"/>
    <n v="926725.58828000003"/>
    <n v="727431.20288999996"/>
    <n v="188706.49094999998"/>
    <n v="160975.3412"/>
    <n v="1.2988907000589147"/>
    <n v="0.2557890660737116"/>
    <n v="20232.106469999999"/>
    <n v="330.13516633795336"/>
    <n v="13.969067792683685"/>
    <n v="3.8070620843635146"/>
    <n v="8.9494933453260761E-2"/>
    <n v="2.2973034394127224E-2"/>
    <n v="1.0827038147204695E-2"/>
    <n v="1.1212737892327069E-2"/>
    <n v="2.8372200743683488E-3"/>
    <n v="2.9685266619256913E-3"/>
    <m/>
    <m/>
    <m/>
    <n v="0"/>
    <m/>
    <n v="0"/>
    <m/>
    <n v="0"/>
    <m/>
    <n v="304549.47647766402"/>
    <n v="-27.958647004303423"/>
    <n v="-3.947486606188829E-2"/>
    <n v="-0.79527853371123491"/>
    <n v="3135.8505509600718"/>
    <n v="-25.984403343155758"/>
    <n v="87.812043405278018"/>
    <n v="2.0085787906273911"/>
    <s v="Medianas"/>
    <n v="2023"/>
    <n v="1"/>
    <d v="2024-05-06T00:00:00"/>
    <x v="27"/>
    <x v="8"/>
  </r>
  <r>
    <n v="2024"/>
    <n v="3"/>
    <n v="103"/>
    <x v="18"/>
    <s v="MyT Cascos"/>
    <n v="205"/>
    <s v="f8809aff4d69bece79dabe35be0c708b890d7eafb841f121330667b77d2e2590"/>
    <s v="866d562d83a77144c090ae01fef5e5dc5d322dfdcb968ee04e0fa262fe1b2619"/>
    <x v="16"/>
    <n v="21849.094410000002"/>
    <n v="21265.699940000002"/>
    <n v="30007.424439999999"/>
    <n v="88763.16102"/>
    <n v="-16.928339999999999"/>
    <n v="-378.90605999999997"/>
    <n v="-1492.4384999999995"/>
    <n v="48144.800880000003"/>
    <n v="0"/>
    <n v="0"/>
    <n v="134.065"/>
    <n v="128.38900000000001"/>
    <n v="0"/>
    <n v="0"/>
    <n v="-16.928339999999999"/>
    <n v="-456.94905999999997"/>
    <n v="-286.12412"/>
    <n v="-212.77529000000001"/>
    <n v="0"/>
    <n v="0"/>
    <n v="0"/>
    <n v="0"/>
    <n v="0"/>
    <n v="0"/>
    <s v="MyT Cascos"/>
    <s v="Daños Sin Autos"/>
    <s v="Maritimo y Transportes"/>
    <x v="27"/>
    <x v="0"/>
    <n v="1311840.66753"/>
    <n v="1251067.9799200001"/>
    <n v="243469518.54793006"/>
    <n v="216001262.48099998"/>
    <n v="235094567.47436008"/>
    <n v="206446896.99449995"/>
    <n v="2029465.4237500001"/>
    <n v="2395892.5508700004"/>
    <n v="926725.58828000003"/>
    <n v="727431.20288999996"/>
    <n v="25588.827410000002"/>
    <n v="23735.840210000002"/>
    <n v="1.0765935775159816"/>
    <n v="0.88758988512560655"/>
    <n v="583.39446999999927"/>
    <n v="2.7433588908242657"/>
    <n v="85.385289681001453"/>
    <n v="89.593204840672456"/>
    <n v="1.665529583797595"/>
    <n v="1.6998037102156389"/>
    <n v="8.9740574262887566E-3"/>
    <n v="9.2937470417656133E-3"/>
    <n v="9.8451739104398004E-3"/>
    <n v="1.0300808706544304E-2"/>
    <m/>
    <m/>
    <m/>
    <n v="0"/>
    <m/>
    <n v="0"/>
    <m/>
    <n v="0"/>
    <m/>
    <n v="-95.532312151460445"/>
    <n v="-7.7478451428413211E-2"/>
    <n v="-1.7817709319188295"/>
    <n v="-1.8266831318879354E-3"/>
    <n v="-96.295355110261085"/>
    <n v="34.472438035450438"/>
    <n v="5.9164323511069243"/>
    <n v="214.75663832957292"/>
    <s v="Medianas"/>
    <n v="2023"/>
    <n v="1"/>
    <d v="2024-05-06T00:00:00"/>
    <x v="27"/>
    <x v="16"/>
  </r>
  <r>
    <n v="2024"/>
    <n v="3"/>
    <n v="1"/>
    <x v="14"/>
    <s v="MyT Cascos"/>
    <n v="30"/>
    <s v="624b60c58c9d8bfb6ff1886c2fd605d2adeb6ea4da576068201b6c6958ce93f4"/>
    <s v="866d562d83a77144c090ae01fef5e5dc5d322dfdcb968ee04e0fa262fe1b2619"/>
    <x v="6"/>
    <n v="130858.16774999999"/>
    <n v="132652.61884000001"/>
    <n v="134143.16076999999"/>
    <n v="133108.81588000001"/>
    <n v="257097.82574000003"/>
    <n v="8.3989999999999995E-2"/>
    <n v="284197.84659000009"/>
    <n v="8.4459999999999993E-2"/>
    <n v="0"/>
    <n v="0"/>
    <n v="134.065"/>
    <n v="128.38900000000001"/>
    <n v="0"/>
    <n v="0"/>
    <n v="-2466.1865299999999"/>
    <n v="8.3989999999999995E-2"/>
    <n v="-6721.7317699999994"/>
    <n v="-6199.6040300000004"/>
    <n v="0"/>
    <n v="0"/>
    <n v="0"/>
    <n v="0"/>
    <n v="0"/>
    <n v="0"/>
    <s v="MyT Cascos"/>
    <s v="Daños Sin Autos"/>
    <s v="Maritimo y Transportes"/>
    <x v="27"/>
    <x v="0"/>
    <n v="18341736.750830002"/>
    <n v="11640133.15574"/>
    <n v="243469518.54793006"/>
    <n v="216001262.48099998"/>
    <n v="235094567.47436008"/>
    <n v="206446896.99449995"/>
    <n v="2029465.4237500001"/>
    <n v="2395892.5508700004"/>
    <n v="926725.58828000003"/>
    <n v="727431.20288999996"/>
    <n v="169285.34544999999"/>
    <n v="168101.90682"/>
    <n v="6.4479131409986401"/>
    <n v="5.5366681110899973"/>
    <n v="-1794.4510900000168"/>
    <n v="-1.352744563727315"/>
    <n v="77.300351901192883"/>
    <n v="78.912025062298468"/>
    <n v="0.71344480366112761"/>
    <n v="1.1396142730084333"/>
    <n v="5.3747248744092334E-2"/>
    <n v="5.5661927519559409E-2"/>
    <n v="6.141289051570635E-2"/>
    <n v="6.4255080009041787E-2"/>
    <m/>
    <m/>
    <m/>
    <n v="0"/>
    <m/>
    <n v="0"/>
    <m/>
    <n v="0"/>
    <m/>
    <n v="306105181.27157998"/>
    <n v="196.47059878690686"/>
    <n v="6.3315749613134436E-5"/>
    <n v="27.742605685160033"/>
    <n v="-2936385.9030837002"/>
    <n v="8.421953038829777"/>
    <n v="36.689749225146485"/>
    <n v="-1.3547639428836231E-3"/>
    <s v="Grandes"/>
    <n v="2023"/>
    <n v="1"/>
    <d v="2024-05-06T00:00:00"/>
    <x v="27"/>
    <x v="6"/>
  </r>
  <r>
    <n v="2024"/>
    <n v="3"/>
    <n v="150.1"/>
    <x v="32"/>
    <s v="MyT Cascos"/>
    <n v="150.1"/>
    <m/>
    <m/>
    <x v="21"/>
    <n v="11355.165490000001"/>
    <n v="12469.73633"/>
    <n v="90469.564829999988"/>
    <n v="94358.19975"/>
    <n v="6382.3043900000011"/>
    <n v="4165.2341599999991"/>
    <n v="111248.16110999999"/>
    <n v="20671.188159999998"/>
    <n v="0"/>
    <n v="0"/>
    <n v="0"/>
    <n v="0"/>
    <n v="0"/>
    <n v="0"/>
    <n v="6008.1870699999999"/>
    <n v="4563.8588800000007"/>
    <n v="9932.7134200000019"/>
    <n v="11187.227369999999"/>
    <n v="0"/>
    <n v="0"/>
    <n v="0"/>
    <n v="0"/>
    <n v="0"/>
    <n v="0"/>
    <s v="MyT Cascos"/>
    <s v="Daños Sin Autos"/>
    <s v="Maritimo y Transportes"/>
    <x v="27"/>
    <x v="0"/>
    <n v="33646990.266940005"/>
    <n v="28813320.657329995"/>
    <n v="243469518.54793006"/>
    <n v="216001262.48099998"/>
    <n v="235094567.47436008"/>
    <n v="206446896.99449995"/>
    <n v="2029465.4237500001"/>
    <n v="2395892.5508700004"/>
    <n v="926725.58828000003"/>
    <n v="727431.20288999996"/>
    <n v="550004.50524000009"/>
    <n v="591809.34262000001"/>
    <n v="0.55951509974573421"/>
    <n v="0.52046308693901855"/>
    <n v="-1114.5708399999985"/>
    <n v="-8.9382069556558026"/>
    <n v="2.0645586321233966"/>
    <n v="2.1070529699303515"/>
    <n v="3.3747938225420028E-2"/>
    <n v="4.3277678676122144E-2"/>
    <n v="4.6638961450792835E-3"/>
    <n v="4.8300416347299988E-3"/>
    <n v="5.7729923366058424E-3"/>
    <n v="6.0401665084519104E-3"/>
    <m/>
    <m/>
    <m/>
    <n v="0"/>
    <m/>
    <n v="0"/>
    <m/>
    <n v="0"/>
    <m/>
    <n v="53.227985386540723"/>
    <n v="56.206176789062368"/>
    <n v="33.402744450812285"/>
    <n v="0.68869409356069899"/>
    <n v="31.647082610932941"/>
    <n v="-11.213805785016396"/>
    <n v="60.488879684198103"/>
    <n v="40.79526346482043"/>
    <s v="Resto"/>
    <n v="2023"/>
    <n v="1"/>
    <d v="2024-05-06T00:00:00"/>
    <x v="27"/>
    <x v="21"/>
  </r>
  <r>
    <n v="2024"/>
    <n v="3"/>
    <n v="39"/>
    <x v="17"/>
    <s v="MyT Cascos"/>
    <n v="27"/>
    <s v="670671cd97404156226e507973f2ab8330d3022ca96e0c93bdbdb320c41adcaf"/>
    <s v="866d562d83a77144c090ae01fef5e5dc5d322dfdcb968ee04e0fa262fe1b2619"/>
    <x v="12"/>
    <n v="8913.2085999999999"/>
    <n v="7528.3837199999998"/>
    <n v="33020.803639999998"/>
    <n v="33307.220399999998"/>
    <n v="1714.1792499999999"/>
    <n v="1669.3276699999997"/>
    <n v="100436.37529000001"/>
    <n v="4292.6786199999997"/>
    <n v="0"/>
    <n v="0"/>
    <n v="134.065"/>
    <n v="128.38900000000001"/>
    <n v="0"/>
    <n v="0"/>
    <n v="-1160.3177900000001"/>
    <n v="515.91881000000001"/>
    <n v="1560.17455"/>
    <n v="2100.9011800000003"/>
    <n v="0"/>
    <n v="0"/>
    <n v="0"/>
    <n v="0"/>
    <n v="0"/>
    <n v="0"/>
    <s v="MyT Cascos"/>
    <s v="Daños Sin Autos"/>
    <s v="Maritimo y Transportes"/>
    <x v="27"/>
    <x v="0"/>
    <n v="7956382.9574300004"/>
    <n v="6735524.3046000004"/>
    <n v="243469518.54793006"/>
    <n v="216001262.48099998"/>
    <n v="235094567.47436008"/>
    <n v="206446896.99449995"/>
    <n v="2029465.4237500001"/>
    <n v="2395892.5508700004"/>
    <n v="926725.58828000003"/>
    <n v="727431.20288999996"/>
    <n v="493823.42381999997"/>
    <n v="569312.47737999994"/>
    <n v="0.43918997070323945"/>
    <n v="0.31422042350214252"/>
    <n v="1384.8248800000001"/>
    <n v="18.394717000424098"/>
    <n v="1.8049383990438026"/>
    <n v="1.3223640828400494"/>
    <n v="0.11202588723656741"/>
    <n v="0.11177130954539827"/>
    <n v="3.6609135522011238E-3"/>
    <n v="3.7913290365470032E-3"/>
    <n v="3.4853424621359404E-3"/>
    <n v="3.6466441635112424E-3"/>
    <m/>
    <m/>
    <m/>
    <n v="0"/>
    <m/>
    <n v="0"/>
    <m/>
    <n v="0"/>
    <m/>
    <n v="2.686805041696827"/>
    <n v="19.231898712658875"/>
    <n v="22.17378566351822"/>
    <n v="0.1849716109794175"/>
    <n v="-324.90317614122273"/>
    <n v="-25.737842176851"/>
    <n v="-74.371024062660169"/>
    <n v="24.557024143325005"/>
    <s v="Medianas"/>
    <n v="2023"/>
    <n v="1"/>
    <d v="2024-05-06T00:00:00"/>
    <x v="27"/>
    <x v="12"/>
  </r>
  <r>
    <n v="2024"/>
    <n v="3"/>
    <n v="81"/>
    <x v="34"/>
    <s v="MyT Cascos"/>
    <n v="53"/>
    <s v="2858dcd1057d3eae7f7d5f782167e24b61153c01551450a628cee722509f6529"/>
    <s v="866d562d83a77144c090ae01fef5e5dc5d322dfdcb968ee04e0fa262fe1b2619"/>
    <x v="23"/>
    <n v="2218.8564200000001"/>
    <n v="517.71515999999997"/>
    <n v="11410.285900000001"/>
    <n v="5666.91068"/>
    <n v="2.2573600000000003"/>
    <n v="-402.52819999999997"/>
    <n v="3374.3168799999999"/>
    <n v="3905.9737000000005"/>
    <n v="0"/>
    <n v="0"/>
    <n v="134.065"/>
    <n v="128.38900000000001"/>
    <n v="0"/>
    <n v="0"/>
    <n v="2.2573600000000003"/>
    <n v="-3.9036"/>
    <n v="54.454459999999997"/>
    <n v="64.489840000000001"/>
    <n v="0"/>
    <n v="0"/>
    <n v="0"/>
    <n v="0"/>
    <n v="0"/>
    <n v="0"/>
    <s v="MyT Cascos"/>
    <s v="Daños Sin Autos"/>
    <s v="Maritimo y Transportes"/>
    <x v="27"/>
    <x v="0"/>
    <n v="425847.00738999998"/>
    <n v="401246.10022000002"/>
    <n v="243469518.54793006"/>
    <n v="216001262.48099998"/>
    <n v="235094567.47436008"/>
    <n v="206446896.99449995"/>
    <n v="2029465.4237500001"/>
    <n v="2395892.5508700004"/>
    <n v="926725.58828000003"/>
    <n v="727431.20288999996"/>
    <n v="16976.586059999998"/>
    <n v="12246.79075"/>
    <n v="0.10933206321396931"/>
    <n v="2.1608446497820046E-2"/>
    <n v="1701.1412600000001"/>
    <n v="328.58633307164507"/>
    <n v="13.070097911075534"/>
    <n v="4.2273536844744406"/>
    <n v="0.52104544155406562"/>
    <n v="0.12902683906862666"/>
    <n v="9.1134875249822701E-4"/>
    <n v="9.438144164016012E-4"/>
    <n v="2.3968154354909825E-4"/>
    <n v="2.5077400897616432E-4"/>
    <m/>
    <m/>
    <m/>
    <n v="0"/>
    <m/>
    <n v="0"/>
    <m/>
    <n v="0"/>
    <m/>
    <n v="-100.56079549209223"/>
    <n v="0.10173528938839586"/>
    <n v="-77.750900707640085"/>
    <n v="2.4358451180674247E-4"/>
    <n v="-157.82764627523312"/>
    <n v="-15.561179869573261"/>
    <n v="4.1454088425447626"/>
    <n v="-6.0530464953859404"/>
    <s v="Resto"/>
    <n v="2023"/>
    <n v="1"/>
    <d v="2024-05-06T00:00:00"/>
    <x v="27"/>
    <x v="23"/>
  </r>
  <r>
    <n v="2024"/>
    <n v="3"/>
    <n v="48"/>
    <x v="3"/>
    <s v="MyT Cascos"/>
    <n v="36"/>
    <s v="76a50887d8f1c2e9301755428990ad81479ee21c25b43215cf524541e0503269"/>
    <s v="866d562d83a77144c090ae01fef5e5dc5d322dfdcb968ee04e0fa262fe1b2619"/>
    <x v="13"/>
    <n v="42367.881130000002"/>
    <n v="38462.375469999999"/>
    <n v="162477.30794999999"/>
    <n v="155663.15822000001"/>
    <n v="21047.878270000001"/>
    <n v="1404.4616800000001"/>
    <n v="229832.00232"/>
    <n v="42809.305039999992"/>
    <n v="0"/>
    <n v="0"/>
    <n v="134.065"/>
    <n v="128.38900000000001"/>
    <n v="0"/>
    <n v="0"/>
    <n v="16530.983339999999"/>
    <n v="2922.0276200000003"/>
    <n v="26953.399819999999"/>
    <n v="32956.8753"/>
    <n v="0"/>
    <n v="0"/>
    <n v="0"/>
    <n v="0"/>
    <n v="0"/>
    <n v="0"/>
    <s v="MyT Cascos"/>
    <s v="Daños Sin Autos"/>
    <s v="Maritimo y Transportes"/>
    <x v="27"/>
    <x v="0"/>
    <n v="16982442.389800001"/>
    <n v="15398992.57395"/>
    <n v="243469518.54793006"/>
    <n v="216001262.48099998"/>
    <n v="235094567.47436008"/>
    <n v="206446896.99449995"/>
    <n v="2029465.4237500001"/>
    <n v="2395892.5508700004"/>
    <n v="926725.58828000003"/>
    <n v="727431.20288999996"/>
    <n v="283976.0626"/>
    <n v="309676.75364000001"/>
    <n v="2.0876374947898149"/>
    <n v="1.6053464274110907"/>
    <n v="3905.5056600000025"/>
    <n v="10.154093740378123"/>
    <n v="14.919525519895"/>
    <n v="12.42016877854274"/>
    <n v="0.24948049378013504"/>
    <n v="0.24977202427557249"/>
    <n v="1.7401718861024217E-2"/>
    <n v="1.8021633415506607E-2"/>
    <n v="1.7806551234108296E-2"/>
    <n v="1.8630638692052944E-2"/>
    <m/>
    <m/>
    <m/>
    <n v="0"/>
    <m/>
    <n v="0"/>
    <m/>
    <n v="0"/>
    <m/>
    <n v="1398.6438270070848"/>
    <n v="49.678855086987923"/>
    <n v="3.6515209027987794"/>
    <n v="2.271209356489746"/>
    <n v="465.7367242818874"/>
    <n v="-18.2161549763184"/>
    <n v="61.331718634372997"/>
    <n v="8.8662156026666779"/>
    <s v="Medianas"/>
    <n v="2023"/>
    <n v="1"/>
    <d v="2024-05-06T00:00:00"/>
    <x v="27"/>
    <x v="13"/>
  </r>
  <r>
    <n v="2024"/>
    <n v="3"/>
    <n v="61"/>
    <x v="2"/>
    <s v="MyT Cas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3662.799700000003"/>
    <n v="47581.76827"/>
    <n v="48950.001219999998"/>
    <n v="69395.258920000007"/>
    <n v="0"/>
    <n v="0"/>
    <n v="0"/>
    <n v="0"/>
    <n v="0"/>
    <n v="0"/>
    <s v="MyT Cascos"/>
    <s v="Daños Sin Autos"/>
    <s v="Maritimo y Transportes"/>
    <x v="27"/>
    <x v="0"/>
    <n v="0"/>
    <n v="0"/>
    <n v="243469518.54793006"/>
    <n v="216001262.48099998"/>
    <n v="235094567.47436008"/>
    <n v="206446896.99449995"/>
    <n v="2029465.4237500001"/>
    <n v="2395892.5508700004"/>
    <n v="926725.58828000003"/>
    <n v="727431.20288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9.252734978274898"/>
    <n v="-29.462038211529173"/>
    <n v="68.769762739548312"/>
    <n v="68.566309875510427"/>
    <m/>
    <n v="2023"/>
    <n v="1"/>
    <d v="2024-05-06T00:00:00"/>
    <x v="27"/>
    <x v="2"/>
  </r>
  <r>
    <n v="2024"/>
    <n v="3"/>
    <n v="23"/>
    <x v="16"/>
    <s v="MyT Cascos"/>
    <n v="17"/>
    <s v="4523540f1504cd17100c4835e85b7eefd49911580f8efff0599a8f283be6b9e3"/>
    <s v="866d562d83a77144c090ae01fef5e5dc5d322dfdcb968ee04e0fa262fe1b2619"/>
    <x v="5"/>
    <n v="142692.35625000001"/>
    <n v="150812.02823"/>
    <n v="1463241.23324"/>
    <n v="521399.03253999999"/>
    <n v="95359.485159999997"/>
    <n v="11161.908660000001"/>
    <n v="946397.80698999984"/>
    <n v="375236.24883000017"/>
    <n v="0"/>
    <n v="0"/>
    <n v="134.065"/>
    <n v="128.38900000000001"/>
    <n v="0"/>
    <n v="0"/>
    <n v="1549.02054"/>
    <n v="1706.14077"/>
    <n v="10790.81315"/>
    <n v="3722.03638"/>
    <n v="0"/>
    <n v="0"/>
    <n v="0"/>
    <n v="0"/>
    <n v="0"/>
    <n v="0"/>
    <s v="MyT Cascos"/>
    <s v="Daños Sin Autos"/>
    <s v="Maritimo y Transportes"/>
    <x v="27"/>
    <x v="0"/>
    <n v="7252607.47162"/>
    <n v="5493499.0403699996"/>
    <n v="243469518.54793006"/>
    <n v="216001262.48099998"/>
    <n v="235094567.47436008"/>
    <n v="206446896.99449995"/>
    <n v="2029465.4237500001"/>
    <n v="2395892.5508700004"/>
    <n v="926725.58828000003"/>
    <n v="727431.20288999996"/>
    <n v="266426.54921000003"/>
    <n v="443173.75564999995"/>
    <n v="7.0310316490308233"/>
    <n v="6.294607334341304"/>
    <n v="-8119.6719799999846"/>
    <n v="-5.3839684243334069"/>
    <n v="53.557859257310156"/>
    <n v="34.029999815491109"/>
    <n v="1.9674628305525421"/>
    <n v="2.7452817798224731"/>
    <n v="5.8607893547014685E-2"/>
    <n v="6.0695726737948701E-2"/>
    <n v="6.9819975354665248E-2"/>
    <n v="7.305124486032738E-2"/>
    <m/>
    <m/>
    <m/>
    <n v="0"/>
    <m/>
    <n v="0"/>
    <m/>
    <n v="0"/>
    <m/>
    <n v="754.32956015606737"/>
    <n v="66.828726966235081"/>
    <n v="7.4012058527435407"/>
    <n v="10.289937643460014"/>
    <n v="-9.2091011927462496"/>
    <n v="189.91691773845588"/>
    <n v="14.354993627148479"/>
    <n v="45.838906335461452"/>
    <s v="Grandes"/>
    <n v="2023"/>
    <n v="1"/>
    <d v="2024-05-06T00:00:00"/>
    <x v="27"/>
    <x v="5"/>
  </r>
  <r>
    <n v="2024"/>
    <n v="3"/>
    <n v="905"/>
    <x v="12"/>
    <s v="Pensiones ISSSTE"/>
    <n v="51"/>
    <s v="031b4af5197ec30a926f48cf40e11a7dbc470048a21e4003b7a3c07c5dab1baa"/>
    <s v="866d562d83a77144c090ae01fef5e5dc5d322dfdcb968ee04e0fa262fe1b2619"/>
    <x v="0"/>
    <n v="1079451.9930699999"/>
    <n v="1044101.4845500001"/>
    <n v="4083553.0817199992"/>
    <n v="3670435.1699899994"/>
    <n v="552122.90995999996"/>
    <n v="476763.41827000008"/>
    <n v="2117352.5576099996"/>
    <n v="1782569.7241100001"/>
    <n v="0"/>
    <n v="0"/>
    <n v="134.065"/>
    <n v="128.38900000000001"/>
    <n v="0"/>
    <n v="0"/>
    <n v="552122.90995999996"/>
    <n v="476763.41826999997"/>
    <n v="-333504.39214999997"/>
    <n v="-276105.71254000004"/>
    <n v="0"/>
    <n v="0"/>
    <n v="0"/>
    <n v="0"/>
    <n v="1079451.9930700001"/>
    <n v="1044101.4845500002"/>
    <s v="Pensiones ISSSTE"/>
    <s v="Pensiones"/>
    <s v="Pensiones ISSSTE"/>
    <x v="28"/>
    <x v="0"/>
    <n v="2072694.13243"/>
    <n v="2683241.2516399999"/>
    <n v="243469518.54793006"/>
    <n v="216001262.48099998"/>
    <n v="235094567.47436008"/>
    <n v="206446896.99449995"/>
    <n v="2716649.2551799999"/>
    <n v="2973859.5334900003"/>
    <n v="1615377.2112499997"/>
    <n v="1411225.76247"/>
    <n v="2072694.13243"/>
    <n v="2683241.2516399999"/>
    <n v="39.734683857761297"/>
    <n v="35.109307376219121"/>
    <n v="35350.508519999799"/>
    <n v="3.3857349159153394"/>
    <n v="52.07965691515053"/>
    <n v="38.911949639706982"/>
    <n v="52.07965691515053"/>
    <n v="38.911949639706982"/>
    <n v="0.44336227364638092"/>
    <n v="0.45915650228188587"/>
    <n v="0.48337749166713401"/>
    <n v="0.50574820922487218"/>
    <m/>
    <m/>
    <n v="39.734683857761304"/>
    <n v="0"/>
    <m/>
    <n v="0"/>
    <m/>
    <n v="35350.508519999916"/>
    <n v="3.3857349159153616"/>
    <n v="15.806475245825681"/>
    <n v="51.148445091082074"/>
    <n v="45.66255534781483"/>
    <n v="34.179193943980437"/>
    <n v="15.806475245825702"/>
    <n v="20.788660648114799"/>
    <n v="-165.55191564363929"/>
    <n v="-172.67423186723462"/>
    <s v="Grandes"/>
    <n v="2023"/>
    <n v="1"/>
    <d v="2024-05-06T00:00:00"/>
    <x v="28"/>
    <x v="0"/>
  </r>
  <r>
    <n v="2024"/>
    <n v="3"/>
    <n v="906"/>
    <x v="11"/>
    <s v="Pensiones ISSSTE"/>
    <n v="256"/>
    <s v="51e8ea280b44e16934d4d611901f3d3afc41789840acdff81942c2f65009cd52"/>
    <s v="866d562d83a77144c090ae01fef5e5dc5d322dfdcb968ee04e0fa262fe1b2619"/>
    <x v="4"/>
    <n v="852001.6953599999"/>
    <n v="882182.74093000009"/>
    <n v="2774783.5334000001"/>
    <n v="3473856.8331600009"/>
    <n v="417306.87156"/>
    <n v="350856.38696999993"/>
    <n v="1583331.8376700003"/>
    <n v="1351411.2851299997"/>
    <n v="0"/>
    <n v="0"/>
    <n v="134.065"/>
    <n v="128.38900000000001"/>
    <n v="0"/>
    <n v="0"/>
    <n v="417306.87156"/>
    <n v="350856.38697000005"/>
    <n v="-254360.33447"/>
    <n v="-226064.44620000001"/>
    <n v="0"/>
    <n v="0"/>
    <n v="0"/>
    <n v="0"/>
    <n v="852040.60625999991"/>
    <n v="882425.56417999999"/>
    <s v="Pensiones ISSSTE"/>
    <s v="Pensiones"/>
    <s v="Pensiones ISSSTE"/>
    <x v="28"/>
    <x v="0"/>
    <n v="2992374.75104"/>
    <n v="2615977.4752099998"/>
    <n v="243469518.54793006"/>
    <n v="216001262.48099998"/>
    <n v="235094567.47436008"/>
    <n v="206446896.99449995"/>
    <n v="2716649.2551799999"/>
    <n v="2973859.5334900003"/>
    <n v="1615377.2112499997"/>
    <n v="1411225.76247"/>
    <n v="2992374.75104"/>
    <n v="2615977.4752099998"/>
    <n v="31.362226600855319"/>
    <n v="29.664573292562558"/>
    <n v="-30181.045570000191"/>
    <n v="-3.4211784213986407"/>
    <n v="28.472426291656372"/>
    <n v="33.722872207039252"/>
    <n v="28.472426291656372"/>
    <n v="33.722872207039252"/>
    <n v="0.34994183273594165"/>
    <n v="0.36240807455192303"/>
    <n v="0.40841554850060152"/>
    <n v="0.42731702620529227"/>
    <m/>
    <m/>
    <n v="31.363658913102693"/>
    <n v="0"/>
    <m/>
    <n v="0"/>
    <m/>
    <n v="-30384.957920000073"/>
    <n v="-3.4433451560569317"/>
    <n v="18.939511166909995"/>
    <n v="48.979582298093142"/>
    <n v="39.771395504759695"/>
    <n v="25.833400932843574"/>
    <n v="18.939511166909952"/>
    <n v="12.516735269802904"/>
    <n v="-164.06130005667939"/>
    <n v="-155.20193151451872"/>
    <s v="Grandes"/>
    <n v="2023"/>
    <n v="1"/>
    <d v="2024-05-06T00:00:00"/>
    <x v="28"/>
    <x v="4"/>
  </r>
  <r>
    <n v="2024"/>
    <n v="3"/>
    <n v="5.0999999999999996"/>
    <x v="6"/>
    <s v="Pensiones ISSSTE"/>
    <n v="5.0999999999999996"/>
    <m/>
    <m/>
    <x v="3"/>
    <n v="2716649.2551799999"/>
    <n v="2973859.5334900003"/>
    <n v="9421584.7627599984"/>
    <n v="11209131.439539999"/>
    <n v="1615377.2112499997"/>
    <n v="1411225.76247"/>
    <n v="6176291.861109999"/>
    <n v="5356684.9239400001"/>
    <n v="0"/>
    <n v="0"/>
    <n v="0"/>
    <n v="0"/>
    <n v="0"/>
    <n v="0"/>
    <n v="1615377.2112499997"/>
    <n v="1411225.7624700002"/>
    <n v="-984963.30862000003"/>
    <n v="-881746.97812999994"/>
    <n v="0"/>
    <n v="0"/>
    <n v="0"/>
    <n v="0"/>
    <n v="2716688.1660799999"/>
    <n v="2974102.3567400002"/>
    <s v="Pensiones ISSSTE"/>
    <s v="Pensiones"/>
    <s v="Pensiones ISSSTE"/>
    <x v="28"/>
    <x v="0"/>
    <n v="8372598.4910400007"/>
    <n v="9552974.9783500005"/>
    <n v="243469518.54793006"/>
    <n v="216001262.48099998"/>
    <n v="235094567.47436008"/>
    <n v="206446896.99449995"/>
    <n v="2716649.2551799999"/>
    <n v="2973859.5334900003"/>
    <n v="1615377.2112499997"/>
    <n v="1411225.76247"/>
    <n v="8372598.4910400007"/>
    <n v="9552974.9783500005"/>
    <n v="100"/>
    <n v="100"/>
    <n v="-257210.27831000043"/>
    <n v="-8.6490392506248899"/>
    <n v="32.446907111182298"/>
    <n v="31.130192848088544"/>
    <n v="32.446907111182298"/>
    <n v="31.130192848088544"/>
    <n v="1.115806722493351"/>
    <n v="1.1555559468537202"/>
    <n v="1.3767787740368362"/>
    <n v="1.4404961163302097"/>
    <m/>
    <m/>
    <n v="100.00143231224736"/>
    <n v="0"/>
    <m/>
    <n v="0"/>
    <m/>
    <n v="-257414.19066000031"/>
    <n v="-8.6551893574422714"/>
    <n v="14.466250135816928"/>
    <n v="59.462118938242106"/>
    <n v="47.454351712901612"/>
    <n v="100"/>
    <n v="14.466250135816905"/>
    <n v="11.705889903802124"/>
    <n v="-164.00379558435046"/>
    <n v="-160.04883458323991"/>
    <m/>
    <n v="2023"/>
    <n v="1"/>
    <d v="2024-05-06T00:00:00"/>
    <x v="28"/>
    <x v="3"/>
  </r>
  <r>
    <n v="2024"/>
    <n v="3"/>
    <n v="201.1"/>
    <x v="1"/>
    <s v="Pensiones ISSSTE"/>
    <n v="201.1"/>
    <m/>
    <m/>
    <x v="1"/>
    <n v="2716649.2551799999"/>
    <n v="2973859.5334900003"/>
    <n v="9421584.7627599984"/>
    <n v="11209131.439539999"/>
    <n v="1615377.2112499997"/>
    <n v="1411225.76247"/>
    <n v="6176291.861109999"/>
    <n v="5356684.9239400001"/>
    <n v="0"/>
    <n v="0"/>
    <n v="0"/>
    <n v="0"/>
    <n v="0"/>
    <n v="0"/>
    <n v="1615377.2112499997"/>
    <n v="1411225.7624700002"/>
    <n v="-984963.30862000003"/>
    <n v="-881746.97812999994"/>
    <n v="0"/>
    <n v="0"/>
    <n v="0"/>
    <n v="0"/>
    <n v="2716688.1660799999"/>
    <n v="2974102.3567400002"/>
    <s v="Pensiones ISSSTE"/>
    <s v="Pensiones"/>
    <s v="Pensiones ISSSTE"/>
    <x v="28"/>
    <x v="0"/>
    <n v="8372598.4910400007"/>
    <n v="9552974.9783500005"/>
    <n v="243469518.54793006"/>
    <n v="216001262.48099998"/>
    <n v="235094567.47436008"/>
    <n v="206446896.99449995"/>
    <n v="2716649.2551799999"/>
    <n v="2973859.5334900003"/>
    <n v="1615377.2112499997"/>
    <n v="1411225.76247"/>
    <n v="8372598.4910400007"/>
    <n v="9552974.9783500005"/>
    <n v="100"/>
    <n v="100"/>
    <n v="-257210.27831000043"/>
    <n v="-8.6490392506248899"/>
    <n v="32.446907111182298"/>
    <n v="31.130192848088544"/>
    <n v="32.446907111182298"/>
    <n v="31.130192848088544"/>
    <n v="1.115806722493351"/>
    <n v="1.1555559468537202"/>
    <n v="1.3767787740368362"/>
    <n v="1.4404961163302097"/>
    <m/>
    <m/>
    <n v="100.00143231224736"/>
    <n v="0"/>
    <m/>
    <n v="0"/>
    <m/>
    <n v="-257414.19066000031"/>
    <n v="-8.6551893574422714"/>
    <n v="14.466250135816928"/>
    <n v="59.462118938242106"/>
    <n v="47.454351712901612"/>
    <n v="100"/>
    <n v="14.466250135816905"/>
    <n v="11.705889903802124"/>
    <n v="-164.00379558435046"/>
    <n v="-160.04883458323991"/>
    <m/>
    <n v="2023"/>
    <n v="1"/>
    <d v="2024-05-06T00:00:00"/>
    <x v="28"/>
    <x v="1"/>
  </r>
  <r>
    <n v="2024"/>
    <n v="3"/>
    <n v="902"/>
    <x v="10"/>
    <s v="Pensiones ISSSTE"/>
    <n v="30"/>
    <s v="624b60c58c9d8bfb6ff1886c2fd605d2adeb6ea4da576068201b6c6958ce93f4"/>
    <s v="866d562d83a77144c090ae01fef5e5dc5d322dfdcb968ee04e0fa262fe1b2619"/>
    <x v="5"/>
    <n v="785195.56675000011"/>
    <n v="1047575.30801"/>
    <n v="2563248.1476400001"/>
    <n v="4064839.4363899995"/>
    <n v="645947.42972999997"/>
    <n v="583605.95722999994"/>
    <n v="2475607.4658299992"/>
    <n v="2222703.9147000001"/>
    <n v="0"/>
    <n v="0"/>
    <n v="134.065"/>
    <n v="128.38900000000001"/>
    <n v="0"/>
    <n v="0"/>
    <n v="645947.42972999997"/>
    <n v="583605.95723000006"/>
    <n v="-397098.58200000005"/>
    <n v="-379576.81938999996"/>
    <n v="0"/>
    <n v="0"/>
    <n v="0"/>
    <n v="0"/>
    <n v="785195.56675"/>
    <n v="1047575.3080100002"/>
    <s v="Pensiones ISSSTE"/>
    <s v="Pensiones"/>
    <s v="Pensiones ISSSTE"/>
    <x v="28"/>
    <x v="0"/>
    <n v="3307529.60757"/>
    <n v="4253756.2515000002"/>
    <n v="243469518.54793006"/>
    <n v="216001262.48099998"/>
    <n v="235094567.47436008"/>
    <n v="206446896.99449995"/>
    <n v="2716649.2551799999"/>
    <n v="2973859.5334900003"/>
    <n v="1615377.2112499997"/>
    <n v="1411225.76247"/>
    <n v="3307529.60757"/>
    <n v="4253756.2515000002"/>
    <n v="28.90308954138338"/>
    <n v="35.226119331218328"/>
    <n v="-262379.74125999992"/>
    <n v="-25.046384661206169"/>
    <n v="23.739638337716144"/>
    <n v="24.627064788693382"/>
    <n v="23.739638337716144"/>
    <n v="24.627064788693382"/>
    <n v="0.32250261611102848"/>
    <n v="0.33399137001991136"/>
    <n v="0.48498573386910065"/>
    <n v="0.50743088090004518"/>
    <m/>
    <m/>
    <n v="28.90308954138338"/>
    <n v="0"/>
    <m/>
    <n v="0"/>
    <m/>
    <n v="-262379.74126000016"/>
    <n v="-25.04638466120619"/>
    <n v="10.682117227845778"/>
    <n v="82.265801933095275"/>
    <n v="55.710167351942673"/>
    <n v="39.987405123176003"/>
    <n v="10.682117227845755"/>
    <n v="4.6161308370090914"/>
    <n v="-162.66676815531915"/>
    <n v="-153.75173809820254"/>
    <s v="Grandes"/>
    <n v="2023"/>
    <n v="1"/>
    <d v="2024-05-06T00:00:00"/>
    <x v="28"/>
    <x v="5"/>
  </r>
  <r>
    <n v="2024"/>
    <n v="3"/>
    <n v="908"/>
    <x v="27"/>
    <s v="IMSS Muerte (invalidez y vida)"/>
    <n v="38"/>
    <s v="aea92132c4cbeb263e6ac2bf6c183b5d81737f179f21efdc5863739672f0f470"/>
    <s v="866d562d83a77144c090ae01fef5e5dc5d322dfdcb968ee04e0fa262fe1b2619"/>
    <x v="6"/>
    <n v="1864.01457"/>
    <n v="990.37582999999995"/>
    <n v="8474.7883500000007"/>
    <n v="8737.3065700000006"/>
    <n v="134812.30783000003"/>
    <n v="131469.41042999999"/>
    <n v="538795.40587000002"/>
    <n v="520448.88484000001"/>
    <n v="0"/>
    <n v="0"/>
    <n v="134.065"/>
    <n v="128.38900000000001"/>
    <n v="0"/>
    <n v="0"/>
    <n v="134812.30783000001"/>
    <n v="131469.41043000002"/>
    <n v="-41634.703130000002"/>
    <n v="-48362.390350000001"/>
    <n v="0"/>
    <n v="0"/>
    <n v="0"/>
    <n v="0"/>
    <n v="2075.9704400000001"/>
    <n v="990.37582999999995"/>
    <s v="IMSS Muerte (invalidez y vida)"/>
    <s v="Pensiones"/>
    <s v="Pensiones IMSS"/>
    <x v="29"/>
    <x v="0"/>
    <n v="2352.5825299999997"/>
    <n v="1390.5081499999999"/>
    <n v="243469518.54793006"/>
    <n v="216001262.48099998"/>
    <n v="235094567.47436008"/>
    <n v="206446896.99449995"/>
    <n v="2885537.1391499997"/>
    <n v="3192749.4536400004"/>
    <n v="3561533.4058400001"/>
    <n v="3233667.85837"/>
    <n v="2352.5825299999997"/>
    <n v="1390.5081499999999"/>
    <n v="6.4598529844224706E-2"/>
    <n v="3.1019528603188358E-2"/>
    <n v="873.6387400000001"/>
    <n v="88.212849459381502"/>
    <n v="79.232696248917577"/>
    <n v="71.22402195197489"/>
    <n v="79.232696248917577"/>
    <n v="71.22402195197489"/>
    <n v="7.6560490246052918E-4"/>
    <n v="7.9287862328137097E-4"/>
    <n v="4.5850464882681691E-4"/>
    <n v="4.7972425084518707E-4"/>
    <m/>
    <m/>
    <n v="7.1943986158900186E-2"/>
    <n v="0"/>
    <m/>
    <n v="0"/>
    <m/>
    <n v="1085.5946100000001"/>
    <n v="109.61440870381503"/>
    <n v="2.5427187883982683"/>
    <n v="7232.3634160220126"/>
    <n v="13274.699002902767"/>
    <n v="3.7852321589611506"/>
    <n v="2.5427187883982239"/>
    <n v="-13.910989864875445"/>
    <n v="-323.7979322419153"/>
    <n v="-271.84225072117431"/>
    <s v="Grandes"/>
    <n v="2023"/>
    <n v="1"/>
    <d v="2024-05-06T00:00:00"/>
    <x v="29"/>
    <x v="6"/>
  </r>
  <r>
    <n v="2024"/>
    <n v="3"/>
    <n v="906"/>
    <x v="11"/>
    <s v="IMSS Muerte (invalidez y vida)"/>
    <n v="256"/>
    <s v="51e8ea280b44e16934d4d611901f3d3afc41789840acdff81942c2f65009cd52"/>
    <s v="866d562d83a77144c090ae01fef5e5dc5d322dfdcb968ee04e0fa262fe1b2619"/>
    <x v="0"/>
    <n v="1293340.7450899999"/>
    <n v="649804.30560000008"/>
    <n v="2839158.9690200002"/>
    <n v="2964636.4809000003"/>
    <n v="692004.05573000002"/>
    <n v="594495.70490999997"/>
    <n v="2700238.3544900003"/>
    <n v="2317020.2960499995"/>
    <n v="0"/>
    <n v="0"/>
    <n v="134.065"/>
    <n v="128.38900000000001"/>
    <n v="0"/>
    <n v="0"/>
    <n v="692004.05573000002"/>
    <n v="594495.70490999997"/>
    <n v="-526659.25731000002"/>
    <n v="-553814.36079999991"/>
    <n v="0"/>
    <n v="0"/>
    <n v="0"/>
    <n v="0"/>
    <n v="1293344.29526"/>
    <n v="649804.30559999996"/>
    <s v="IMSS Muerte (invalidez y vida)"/>
    <s v="Pensiones"/>
    <s v="Pensiones IMSS"/>
    <x v="29"/>
    <x v="0"/>
    <n v="2992374.75104"/>
    <n v="2615977.4752099998"/>
    <n v="243469518.54793006"/>
    <n v="216001262.48099998"/>
    <n v="235094567.47436008"/>
    <n v="206446896.99449995"/>
    <n v="2885537.1391499997"/>
    <n v="3192749.4536400004"/>
    <n v="3561533.4058400001"/>
    <n v="3233667.85837"/>
    <n v="2992374.75104"/>
    <n v="2615977.4752099998"/>
    <n v="44.821490167025978"/>
    <n v="20.352499155834764"/>
    <n v="643536.43948999979"/>
    <n v="99.035422502438976"/>
    <n v="43.221215679637027"/>
    <n v="24.83982800913974"/>
    <n v="43.221215679637027"/>
    <n v="24.83982800913974"/>
    <n v="0.53121259400502296"/>
    <n v="0.55013638085493166"/>
    <n v="0.30083356834877689"/>
    <n v="0.3147561503999316"/>
    <m/>
    <m/>
    <n v="44.821613200271749"/>
    <n v="0"/>
    <m/>
    <n v="0"/>
    <m/>
    <n v="643539.98966000008"/>
    <n v="99.035968846926053"/>
    <n v="16.401859595396353"/>
    <n v="53.505161602393144"/>
    <n v="91.488421942829291"/>
    <n v="19.429947072665136"/>
    <n v="16.401859595396353"/>
    <n v="-4.9032862655951419"/>
    <n v="-131.39502365619208"/>
    <n v="-107.34566435786077"/>
    <s v="Grandes"/>
    <n v="2023"/>
    <n v="1"/>
    <d v="2024-05-06T00:00:00"/>
    <x v="29"/>
    <x v="0"/>
  </r>
  <r>
    <n v="2024"/>
    <n v="3"/>
    <n v="5.0999999999999996"/>
    <x v="6"/>
    <s v="IMSS Muerte (invalidez y vida)"/>
    <n v="5.0999999999999996"/>
    <m/>
    <m/>
    <x v="3"/>
    <n v="2885537.1391499997"/>
    <n v="3192749.45364"/>
    <n v="13399376.690159999"/>
    <n v="15118142.35124"/>
    <n v="3561533.4058400001"/>
    <n v="3233667.8583700005"/>
    <n v="14032802.533570001"/>
    <n v="12514930.388819998"/>
    <n v="0"/>
    <n v="0"/>
    <n v="0"/>
    <n v="0"/>
    <n v="0"/>
    <n v="0"/>
    <n v="3561533.4058400001"/>
    <n v="3233667.8583699996"/>
    <n v="-2554711.59399"/>
    <n v="-2387116.4398699999"/>
    <n v="0"/>
    <n v="0"/>
    <n v="0"/>
    <n v="0"/>
    <n v="2885752.6451900001"/>
    <n v="3192749.45364"/>
    <s v="IMSS Muerte (invalidez y vida)"/>
    <s v="Pensiones"/>
    <s v="Pensiones IMSS"/>
    <x v="29"/>
    <x v="0"/>
    <n v="8374951.07357"/>
    <n v="9554365.4865000006"/>
    <n v="243469518.54793006"/>
    <n v="216001262.48099998"/>
    <n v="235094567.47436008"/>
    <n v="206446896.99449995"/>
    <n v="2885537.1391499997"/>
    <n v="3192749.4536400004"/>
    <n v="3561533.4058400001"/>
    <n v="3233667.85837"/>
    <n v="8374951.07357"/>
    <n v="9554365.4865000006"/>
    <n v="100"/>
    <n v="99.999999999999986"/>
    <n v="-307212.31449000025"/>
    <n v="-9.6221867375077874"/>
    <n v="34.454376076969467"/>
    <n v="33.416656063149858"/>
    <n v="34.454376076969467"/>
    <n v="33.416656063149858"/>
    <n v="1.1851738798185307"/>
    <n v="1.2273942227374959"/>
    <n v="1.4781161077337881"/>
    <n v="1.5465233433491905"/>
    <m/>
    <m/>
    <n v="100.00746848956045"/>
    <n v="0"/>
    <m/>
    <n v="0"/>
    <m/>
    <n v="-306996.80844999989"/>
    <n v="-9.6154368799593044"/>
    <n v="10.139122563913139"/>
    <n v="123.42705132844453"/>
    <n v="101.28160400069446"/>
    <n v="100"/>
    <n v="10.139122563913183"/>
    <n v="7.0208202382087137"/>
    <n v="-139.41039036338054"/>
    <n v="-135.4633483461788"/>
    <m/>
    <n v="2023"/>
    <n v="1"/>
    <d v="2024-05-06T00:00:00"/>
    <x v="29"/>
    <x v="3"/>
  </r>
  <r>
    <n v="2024"/>
    <n v="3"/>
    <n v="201.1"/>
    <x v="1"/>
    <s v="IMSS Muerte (invalidez y vida)"/>
    <n v="201.1"/>
    <m/>
    <m/>
    <x v="1"/>
    <n v="2885537.1391499997"/>
    <n v="3192749.45364"/>
    <n v="13399376.690159999"/>
    <n v="15118142.35124"/>
    <n v="3561533.4058400001"/>
    <n v="3233667.8583700005"/>
    <n v="14032802.533570001"/>
    <n v="12514930.388819998"/>
    <n v="0"/>
    <n v="0"/>
    <n v="0"/>
    <n v="0"/>
    <n v="0"/>
    <n v="0"/>
    <n v="3561533.4058400001"/>
    <n v="3233667.8583699996"/>
    <n v="-2554711.59399"/>
    <n v="-2387116.4398699999"/>
    <n v="0"/>
    <n v="0"/>
    <n v="0"/>
    <n v="0"/>
    <n v="2885752.6451900001"/>
    <n v="3192749.45364"/>
    <s v="IMSS Muerte (invalidez y vida)"/>
    <s v="Pensiones"/>
    <s v="Pensiones IMSS"/>
    <x v="29"/>
    <x v="0"/>
    <n v="8374951.07357"/>
    <n v="9554365.4865000006"/>
    <n v="243469518.54793006"/>
    <n v="216001262.48099998"/>
    <n v="235094567.47436008"/>
    <n v="206446896.99449995"/>
    <n v="2885537.1391499997"/>
    <n v="3192749.4536400004"/>
    <n v="3561533.4058400001"/>
    <n v="3233667.85837"/>
    <n v="8374951.07357"/>
    <n v="9554365.4865000006"/>
    <n v="100"/>
    <n v="99.999999999999986"/>
    <n v="-307212.31449000025"/>
    <n v="-9.6221867375077874"/>
    <n v="34.454376076969467"/>
    <n v="33.416656063149858"/>
    <n v="34.454376076969467"/>
    <n v="33.416656063149858"/>
    <n v="1.1851738798185307"/>
    <n v="1.2273942227374959"/>
    <n v="1.4781161077337881"/>
    <n v="1.5465233433491905"/>
    <m/>
    <m/>
    <n v="100.00746848956045"/>
    <n v="0"/>
    <m/>
    <n v="0"/>
    <m/>
    <n v="-306996.80844999989"/>
    <n v="-9.6154368799593044"/>
    <n v="10.139122563913139"/>
    <n v="123.42705132844453"/>
    <n v="101.28160400069446"/>
    <n v="100"/>
    <n v="10.139122563913183"/>
    <n v="7.0208202382087137"/>
    <n v="-139.41039036338054"/>
    <n v="-135.4633483461788"/>
    <m/>
    <n v="2023"/>
    <n v="1"/>
    <d v="2024-05-06T00:00:00"/>
    <x v="29"/>
    <x v="1"/>
  </r>
  <r>
    <n v="2024"/>
    <n v="3"/>
    <n v="905"/>
    <x v="12"/>
    <s v="IMSS Muerte (invalidez y vida)"/>
    <n v="51"/>
    <s v="031b4af5197ec30a926f48cf40e11a7dbc470048a21e4003b7a3c07c5dab1baa"/>
    <s v="866d562d83a77144c090ae01fef5e5dc5d322dfdcb968ee04e0fa262fe1b2619"/>
    <x v="5"/>
    <n v="509869.76512"/>
    <n v="750420.52533000009"/>
    <n v="4758846.46404"/>
    <n v="3667113.64683"/>
    <n v="1034296.0120999999"/>
    <n v="930009.04142000014"/>
    <n v="4112093.6085600001"/>
    <n v="3562929.7075799997"/>
    <n v="0"/>
    <n v="0"/>
    <n v="134.065"/>
    <n v="128.38900000000001"/>
    <n v="0"/>
    <n v="0"/>
    <n v="1034296.0121000001"/>
    <n v="930009.04141999991"/>
    <n v="-634819.18102000002"/>
    <n v="-528011.65872000006"/>
    <n v="0"/>
    <n v="0"/>
    <n v="0"/>
    <n v="0"/>
    <n v="509869.76511999994"/>
    <n v="750420.52532999997"/>
    <s v="IMSS Muerte (invalidez y vida)"/>
    <s v="Pensiones"/>
    <s v="Pensiones IMSS"/>
    <x v="29"/>
    <x v="0"/>
    <n v="2072694.13243"/>
    <n v="2683241.2516399999"/>
    <n v="243469518.54793006"/>
    <n v="216001262.48099998"/>
    <n v="235094567.47436008"/>
    <n v="206446896.99449995"/>
    <n v="2885537.1391499997"/>
    <n v="3192749.4536400004"/>
    <n v="3561533.4058400001"/>
    <n v="3233667.85837"/>
    <n v="2072694.13243"/>
    <n v="2683241.2516399999"/>
    <n v="17.669838942713927"/>
    <n v="23.50389644494209"/>
    <n v="-240550.76021000009"/>
    <n v="-32.055461183476694"/>
    <n v="24.599373209120596"/>
    <n v="27.966942028464352"/>
    <n v="24.599373209120596"/>
    <n v="27.966942028464352"/>
    <n v="0.20941831575504827"/>
    <n v="0.21687858234989096"/>
    <n v="0.34741487929775827"/>
    <n v="0.36349324511764997"/>
    <m/>
    <m/>
    <n v="17.669838942713927"/>
    <n v="0"/>
    <m/>
    <n v="0"/>
    <m/>
    <n v="-240550.76021000004"/>
    <n v="-32.055461183476694"/>
    <n v="11.213543743700317"/>
    <n v="202.85494117435539"/>
    <n v="123.93171695444036"/>
    <n v="29.040749987183052"/>
    <n v="11.21354374370036"/>
    <n v="20.22825074713721"/>
    <n v="-162.92765609856619"/>
    <n v="-176.13418682354808"/>
    <s v="Grandes"/>
    <n v="2023"/>
    <n v="1"/>
    <d v="2024-05-06T00:00:00"/>
    <x v="29"/>
    <x v="5"/>
  </r>
  <r>
    <n v="2024"/>
    <n v="3"/>
    <n v="902"/>
    <x v="10"/>
    <s v="IMSS Muerte (invalidez y vida)"/>
    <n v="30"/>
    <s v="624b60c58c9d8bfb6ff1886c2fd605d2adeb6ea4da576068201b6c6958ce93f4"/>
    <s v="866d562d83a77144c090ae01fef5e5dc5d322dfdcb968ee04e0fa262fe1b2619"/>
    <x v="4"/>
    <n v="1080462.6143699999"/>
    <n v="1791534.2468800002"/>
    <n v="5792896.4687499991"/>
    <n v="8477654.9169399999"/>
    <n v="1700421.0301800002"/>
    <n v="1577693.7016100001"/>
    <n v="6681675.1646499997"/>
    <n v="6114531.5003499994"/>
    <n v="0"/>
    <n v="0"/>
    <n v="134.065"/>
    <n v="128.38900000000001"/>
    <n v="0"/>
    <n v="0"/>
    <n v="1700421.03018"/>
    <n v="1577693.7016099999"/>
    <n v="-1351598.4525299999"/>
    <n v="-1256928.03"/>
    <n v="0"/>
    <n v="0"/>
    <n v="0"/>
    <n v="0"/>
    <n v="1080462.6143700001"/>
    <n v="1791534.24688"/>
    <s v="IMSS Muerte (invalidez y vida)"/>
    <s v="Pensiones"/>
    <s v="Pensiones IMSS"/>
    <x v="29"/>
    <x v="0"/>
    <n v="3307529.60757"/>
    <n v="4253756.2515000002"/>
    <n v="243469518.54793006"/>
    <n v="216001262.48099998"/>
    <n v="235094567.47436008"/>
    <n v="206446896.99449995"/>
    <n v="2885537.1391499997"/>
    <n v="3192749.4536400004"/>
    <n v="3561533.4058400001"/>
    <n v="3233667.85837"/>
    <n v="3307529.60757"/>
    <n v="4253756.2515000002"/>
    <n v="37.444072360415873"/>
    <n v="56.112584870619955"/>
    <n v="-711071.63251000037"/>
    <n v="-39.690652509063042"/>
    <n v="32.666755632273905"/>
    <n v="42.116523396192534"/>
    <n v="32.666755632273905"/>
    <n v="42.116523396192534"/>
    <n v="0.4437773651559988"/>
    <n v="0.45958638090939191"/>
    <n v="0.82940915543842619"/>
    <n v="0.86779422358076386"/>
    <m/>
    <m/>
    <n v="37.444072360415873"/>
    <n v="0"/>
    <m/>
    <n v="0"/>
    <m/>
    <n v="-711071.63250999991"/>
    <n v="-39.690652509063021"/>
    <n v="7.7789071760101303"/>
    <n v="157.37897892667837"/>
    <n v="88.063831565463587"/>
    <n v="47.744070781190665"/>
    <n v="7.7789071760101303"/>
    <n v="7.5318888807022422"/>
    <n v="-125.80815159983752"/>
    <n v="-125.51981210968776"/>
    <s v="Grandes"/>
    <n v="2023"/>
    <n v="1"/>
    <d v="2024-05-06T00:00:00"/>
    <x v="29"/>
    <x v="4"/>
  </r>
  <r>
    <n v="2024"/>
    <n v="3"/>
    <n v="43"/>
    <x v="9"/>
    <s v="MyT Carga"/>
    <n v="31"/>
    <s v="eb1e33e8a81b697b75855af6bfcdbcbf7cbbde9f94962ceaec1ed8af21f5a50f"/>
    <s v="866d562d83a77144c090ae01fef5e5dc5d322dfdcb968ee04e0fa262fe1b2619"/>
    <x v="8"/>
    <n v="162345.95330000002"/>
    <n v="154846.91002000001"/>
    <n v="604544.37423000007"/>
    <n v="577934.83176999993"/>
    <n v="24401.266119999989"/>
    <n v="82227.823010000022"/>
    <n v="281059.93005999998"/>
    <n v="536906.64069999987"/>
    <n v="0"/>
    <n v="0"/>
    <n v="134.065"/>
    <n v="128.38900000000001"/>
    <n v="0"/>
    <n v="0"/>
    <n v="11264.662560000001"/>
    <n v="42598.502070000002"/>
    <n v="94247.403299999991"/>
    <n v="86506.327090000006"/>
    <n v="0"/>
    <n v="0"/>
    <n v="0"/>
    <n v="0"/>
    <n v="0"/>
    <n v="0"/>
    <s v="MyT Carga"/>
    <s v="Daños Sin Autos"/>
    <s v="Maritimo y Transportes"/>
    <x v="30"/>
    <x v="0"/>
    <n v="29454782.112069998"/>
    <n v="26676629.107240003"/>
    <n v="243469518.54793006"/>
    <n v="216001262.48099998"/>
    <n v="235094567.47436008"/>
    <n v="206446896.99449995"/>
    <n v="3315660.6299799997"/>
    <n v="3673195.9367000004"/>
    <n v="1408543.0400800006"/>
    <n v="1797383.4676000001"/>
    <n v="188706.49094999998"/>
    <n v="160975.3412"/>
    <n v="4.8963380580050284"/>
    <n v="4.2155908012659538"/>
    <n v="7499.0432800000126"/>
    <n v="4.8428756369962134"/>
    <n v="86.03093220731634"/>
    <n v="96.192937915636492"/>
    <n v="0.55117010433926716"/>
    <n v="0.5804590579923562"/>
    <n v="6.6680196464938654E-2"/>
    <n v="6.9055595390440414E-2"/>
    <n v="7.1687965265305215E-2"/>
    <n v="7.500568537202347E-2"/>
    <m/>
    <m/>
    <m/>
    <n v="0"/>
    <m/>
    <n v="0"/>
    <m/>
    <n v="0"/>
    <m/>
    <n v="-70.324805854300124"/>
    <n v="15.030412291773452"/>
    <n v="53.102656681608615"/>
    <n v="1.7323763226016919"/>
    <n v="-73.556200306082744"/>
    <n v="8.9485665042122076"/>
    <n v="11.952225913475116"/>
    <n v="49.243221279850545"/>
    <s v="Medianas"/>
    <n v="2023"/>
    <n v="1"/>
    <d v="2024-05-06T00:00:00"/>
    <x v="30"/>
    <x v="8"/>
  </r>
  <r>
    <n v="2024"/>
    <n v="3"/>
    <n v="81"/>
    <x v="34"/>
    <s v="MyT Carga"/>
    <n v="53"/>
    <s v="2858dcd1057d3eae7f7d5f782167e24b61153c01551450a628cee722509f6529"/>
    <s v="866d562d83a77144c090ae01fef5e5dc5d322dfdcb968ee04e0fa262fe1b2619"/>
    <x v="29"/>
    <n v="14757.729640000001"/>
    <n v="11729.07559"/>
    <n v="69606.195900000006"/>
    <n v="55236.425300000003"/>
    <n v="6660.7099900000012"/>
    <n v="4652.97469"/>
    <n v="29057.068239999993"/>
    <n v="26046.586400000004"/>
    <n v="0"/>
    <n v="0"/>
    <n v="134.065"/>
    <n v="128.38900000000001"/>
    <n v="0"/>
    <n v="0"/>
    <n v="6660.7099900000003"/>
    <n v="3403.51775"/>
    <n v="16497.624189999999"/>
    <n v="14048.49842"/>
    <n v="0"/>
    <n v="0"/>
    <n v="0"/>
    <n v="0"/>
    <n v="0"/>
    <n v="0"/>
    <s v="MyT Carga"/>
    <s v="Daños Sin Autos"/>
    <s v="Maritimo y Transportes"/>
    <x v="30"/>
    <x v="0"/>
    <n v="425847.00738999998"/>
    <n v="401246.10022000002"/>
    <n v="243469518.54793006"/>
    <n v="216001262.48099998"/>
    <n v="235094567.47436008"/>
    <n v="206446896.99449995"/>
    <n v="3315660.6299799997"/>
    <n v="3673195.9367000004"/>
    <n v="1408543.0400800006"/>
    <n v="1797383.4676000001"/>
    <n v="16976.586059999998"/>
    <n v="12246.79075"/>
    <n v="0.44509168117392706"/>
    <n v="0.31931527182667535"/>
    <n v="3028.654050000001"/>
    <n v="25.821762565689134"/>
    <n v="86.929902088924479"/>
    <n v="95.772646315525549"/>
    <n v="3.4655003754633764"/>
    <n v="2.9231625138709241"/>
    <n v="6.0614280292728947E-3"/>
    <n v="6.2773588511820929E-3"/>
    <n v="5.4300958500331543E-3"/>
    <n v="5.6814007673423542E-3"/>
    <m/>
    <m/>
    <m/>
    <n v="0"/>
    <m/>
    <n v="0"/>
    <m/>
    <n v="0"/>
    <m/>
    <n v="43.14949970209274"/>
    <n v="45.133703845248114"/>
    <n v="39.670429730771303"/>
    <n v="0.4728794080457559"/>
    <n v="95.700756665658645"/>
    <n v="17.433363315992011"/>
    <n v="40.373752688810647"/>
    <n v="24.226914850590845"/>
    <s v="Resto"/>
    <n v="2023"/>
    <n v="1"/>
    <d v="2024-05-06T00:00:00"/>
    <x v="30"/>
    <x v="29"/>
  </r>
  <r>
    <n v="2024"/>
    <n v="3"/>
    <n v="12"/>
    <x v="31"/>
    <s v="MyT Carga"/>
    <n v="12"/>
    <s v="6b51d431df5d7f141cbececcf79edf3dd861c3b4069f0b11661a3eefacbba918"/>
    <s v="866d562d83a77144c090ae01fef5e5dc5d322dfdcb968ee04e0fa262fe1b2619"/>
    <x v="16"/>
    <n v="149775.04353"/>
    <n v="216559.41227"/>
    <n v="1062500.8961400001"/>
    <n v="1058940.82552"/>
    <n v="132675.81049000003"/>
    <n v="121390.56246999999"/>
    <n v="341949.42268999998"/>
    <n v="560010.70768999995"/>
    <n v="0"/>
    <n v="0"/>
    <n v="134.065"/>
    <n v="128.38900000000001"/>
    <n v="6194.06916"/>
    <n v="1471.27206"/>
    <n v="32167.79738"/>
    <n v="25280.200370000002"/>
    <n v="64564.19627"/>
    <n v="16461.428960000001"/>
    <n v="0"/>
    <n v="0"/>
    <n v="0"/>
    <n v="0"/>
    <n v="0"/>
    <n v="0"/>
    <s v="MyT Carga"/>
    <s v="Daños Sin Autos"/>
    <s v="Maritimo y Transportes"/>
    <x v="30"/>
    <x v="0"/>
    <n v="1911910.06005"/>
    <n v="3306000.0739899999"/>
    <n v="243469518.54793006"/>
    <n v="216001262.48099998"/>
    <n v="235094567.47436008"/>
    <n v="206446896.99449995"/>
    <n v="3315660.6299799997"/>
    <n v="3673195.9367000004"/>
    <n v="1408543.0400800006"/>
    <n v="1797383.4676000001"/>
    <n v="149707.29238"/>
    <n v="216816.56787"/>
    <n v="4.517200650022601"/>
    <n v="5.8956673153830446"/>
    <n v="-66784.368740000005"/>
    <n v="-30.838820645087083"/>
    <n v="100.04525574467544"/>
    <n v="99.881394857170619"/>
    <n v="7.8337912781359123"/>
    <n v="6.5504962922954562"/>
    <n v="6.1516958846951048E-2"/>
    <n v="6.370842386493461E-2"/>
    <n v="0.10025840116978442"/>
    <n v="0.10489836147828827"/>
    <m/>
    <m/>
    <m/>
    <n v="0"/>
    <m/>
    <n v="0"/>
    <m/>
    <n v="0"/>
    <m/>
    <n v="9.296643652004688"/>
    <n v="88.583389704323494"/>
    <n v="56.054161395051139"/>
    <n v="9.4193650257548729"/>
    <n v="27.245025392178079"/>
    <n v="292.21501624728938"/>
    <n v="49.822965727751019"/>
    <n v="153.57233221629139"/>
    <s v="Medianas"/>
    <n v="2023"/>
    <n v="1"/>
    <d v="2024-05-06T00:00:00"/>
    <x v="30"/>
    <x v="16"/>
  </r>
  <r>
    <n v="2024"/>
    <n v="3"/>
    <n v="41"/>
    <x v="7"/>
    <s v="MyT Carga"/>
    <n v="29"/>
    <s v="35135aaa6cc23891b40cb3f378c53a17a1127210ce60e125ccf03efcfdaec458"/>
    <s v="866d562d83a77144c090ae01fef5e5dc5d322dfdcb968ee04e0fa262fe1b2619"/>
    <x v="10"/>
    <n v="117514.27502"/>
    <n v="188146.3579"/>
    <n v="952106.68553999998"/>
    <n v="904575.74737999984"/>
    <n v="121028.48577"/>
    <n v="213357.29206000001"/>
    <n v="567301.83217000007"/>
    <n v="664864.53125999984"/>
    <n v="0"/>
    <n v="0"/>
    <n v="134.065"/>
    <n v="128.38900000000001"/>
    <n v="-617.88917000000004"/>
    <n v="1523.6476"/>
    <n v="24051.77018"/>
    <n v="62404.303500000002"/>
    <n v="78667.662569999986"/>
    <n v="78159.199309999996"/>
    <n v="0"/>
    <n v="0"/>
    <n v="0"/>
    <n v="0"/>
    <n v="0"/>
    <n v="0"/>
    <s v="MyT Carga"/>
    <s v="Daños Sin Autos"/>
    <s v="Maritimo y Transportes"/>
    <x v="30"/>
    <x v="0"/>
    <n v="6566357.3494999995"/>
    <n v="6434437.0004799999"/>
    <n v="243469518.54793006"/>
    <n v="216001262.48099998"/>
    <n v="235094567.47436008"/>
    <n v="206446896.99449995"/>
    <n v="3315660.6299799997"/>
    <n v="3673195.9367000004"/>
    <n v="1408543.0400800006"/>
    <n v="1797383.4676000001"/>
    <n v="346752.07547000004"/>
    <n v="519165.09356999997"/>
    <n v="3.5442190300612539"/>
    <n v="5.1221432546021681"/>
    <n v="-70632.082880000002"/>
    <n v="-37.541031178260184"/>
    <n v="33.889999031935716"/>
    <n v="36.240178746653719"/>
    <n v="1.7896417871462358"/>
    <n v="2.9240531515960844"/>
    <n v="4.826652458215866E-2"/>
    <n v="4.9985959387520242E-2"/>
    <n v="8.7104286215248322E-2"/>
    <n v="9.1135473886542612E-2"/>
    <m/>
    <m/>
    <m/>
    <n v="0"/>
    <m/>
    <n v="0"/>
    <m/>
    <n v="0"/>
    <m/>
    <n v="-43.274267965509914"/>
    <n v="102.99045435067519"/>
    <n v="113.39963974928477"/>
    <n v="8.5924591813059532"/>
    <n v="-61.45815459666175"/>
    <n v="0.65054819456797919"/>
    <n v="30.573897068059285"/>
    <n v="79.842557307282632"/>
    <s v="Medianas"/>
    <n v="2023"/>
    <n v="1"/>
    <d v="2024-05-06T00:00:00"/>
    <x v="30"/>
    <x v="10"/>
  </r>
  <r>
    <n v="2024"/>
    <n v="3"/>
    <n v="25"/>
    <x v="36"/>
    <s v="MyT Carga"/>
    <n v="25"/>
    <s v="b7a56873cd771f2c446d369b649430b65a756ba278ff97ec81bb6f55b2e73569"/>
    <s v="866d562d83a77144c090ae01fef5e5dc5d322dfdcb968ee04e0fa262fe1b2619"/>
    <x v="31"/>
    <n v="0"/>
    <n v="0"/>
    <n v="0"/>
    <n v="-168471.1997099999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30"/>
    <x v="0"/>
    <n v="0"/>
    <n v="0"/>
    <n v="243469518.54793006"/>
    <n v="216001262.48099998"/>
    <n v="235094567.47436008"/>
    <n v="206446896.99449995"/>
    <n v="3315660.6299799997"/>
    <n v="3673195.9367000004"/>
    <n v="1408543.0400800006"/>
    <n v="1797383.4676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0"/>
    <x v="31"/>
  </r>
  <r>
    <n v="2024"/>
    <n v="3"/>
    <n v="80"/>
    <x v="30"/>
    <s v="MyT Carga"/>
    <n v="52"/>
    <s v="41cfc0d1f2d127b04555b7246d84019b4d27710a3f3aff6e7764375b1e06e05d"/>
    <s v="866d562d83a77144c090ae01fef5e5dc5d322dfdcb968ee04e0fa262fe1b2619"/>
    <x v="17"/>
    <n v="85030.900890000004"/>
    <n v="148787.00459999999"/>
    <n v="463355.76886000001"/>
    <n v="473243.01419000002"/>
    <n v="42000.791320000004"/>
    <n v="76353.141069999998"/>
    <n v="287535.37735999993"/>
    <n v="406290.25783000008"/>
    <n v="0"/>
    <n v="0"/>
    <n v="134.065"/>
    <n v="128.38900000000001"/>
    <n v="574.82315000000006"/>
    <n v="-46.24736"/>
    <n v="3557.2634800000001"/>
    <n v="12090.143779999999"/>
    <n v="25014.470399999998"/>
    <n v="31378.947539999997"/>
    <n v="0"/>
    <n v="0"/>
    <n v="0"/>
    <n v="0"/>
    <n v="0"/>
    <n v="0"/>
    <s v="MyT Carga"/>
    <s v="Daños Sin Autos"/>
    <s v="Maritimo y Transportes"/>
    <x v="30"/>
    <x v="0"/>
    <n v="280605.04624"/>
    <n v="328979.06079000002"/>
    <n v="243469518.54793006"/>
    <n v="216001262.48099998"/>
    <n v="235094567.47436008"/>
    <n v="206446896.99449995"/>
    <n v="3315660.6299799997"/>
    <n v="3673195.9367000004"/>
    <n v="1408543.0400800006"/>
    <n v="1797383.4676000001"/>
    <n v="85030.900890000004"/>
    <n v="148787.00459999999"/>
    <n v="2.5645236463935972"/>
    <n v="4.0506144285259733"/>
    <n v="-63756.103709999981"/>
    <n v="-42.850586233254937"/>
    <n v="100"/>
    <n v="100"/>
    <n v="30.302698411657765"/>
    <n v="45.226892022461108"/>
    <n v="3.4924659726248482E-2"/>
    <n v="3.6168807218088378E-2"/>
    <n v="6.8882469894400583E-2"/>
    <n v="7.2070351633313184E-2"/>
    <m/>
    <m/>
    <m/>
    <n v="0"/>
    <m/>
    <n v="0"/>
    <m/>
    <n v="0"/>
    <m/>
    <n v="-44.991403455826408"/>
    <n v="49.394738713087627"/>
    <n v="51.317076565435485"/>
    <n v="2.9818606975342759"/>
    <n v="-70.57716149013406"/>
    <n v="-20.282634182956404"/>
    <n v="14.220822680299481"/>
    <n v="38.529475102975361"/>
    <s v="Medianas"/>
    <n v="2023"/>
    <n v="1"/>
    <d v="2024-05-06T00:00:00"/>
    <x v="30"/>
    <x v="17"/>
  </r>
  <r>
    <n v="2024"/>
    <n v="3"/>
    <n v="5.0999999999999996"/>
    <x v="6"/>
    <s v="MyT Carga"/>
    <n v="5.0999999999999996"/>
    <m/>
    <m/>
    <x v="3"/>
    <n v="1799597.1284"/>
    <n v="1596646.51058"/>
    <n v="4061467.2552699996"/>
    <n v="3782409.5761400005"/>
    <n v="665750.80336000002"/>
    <n v="680025.85606999998"/>
    <n v="2642711.3761700001"/>
    <n v="2405962.3516600002"/>
    <n v="0"/>
    <n v="0"/>
    <n v="0"/>
    <n v="0"/>
    <n v="803.26961000000006"/>
    <n v="3468.8829599999999"/>
    <n v="200493.16952"/>
    <n v="151311.73939999999"/>
    <n v="384740.8236"/>
    <n v="386677.93634000001"/>
    <n v="0"/>
    <n v="0"/>
    <n v="0"/>
    <n v="0"/>
    <n v="0"/>
    <n v="0"/>
    <s v="MyT Carga"/>
    <s v="Daños Sin Autos"/>
    <s v="Maritimo y Transportes"/>
    <x v="30"/>
    <x v="0"/>
    <n v="30064277.574870005"/>
    <n v="26372754.371989999"/>
    <n v="243469518.54793006"/>
    <n v="216001262.48099998"/>
    <n v="235094567.47436008"/>
    <n v="206446896.99449995"/>
    <n v="3315660.6299799997"/>
    <n v="3673195.9367000004"/>
    <n v="1408543.0400800006"/>
    <n v="1797383.4676000001"/>
    <n v="1851168.3717199999"/>
    <n v="1642831.45328"/>
    <n v="54.275673213601941"/>
    <n v="43.467501818441718"/>
    <n v="202950.61782000004"/>
    <n v="12.711055106760982"/>
    <n v="97.214124651876858"/>
    <n v="97.188698657565311"/>
    <n v="5.9858319359858472"/>
    <n v="6.0541515234213374"/>
    <n v="0.73914678894217567"/>
    <n v="0.76547797243178239"/>
    <n v="0.73918387894628401"/>
    <n v="0.77339331994054483"/>
    <m/>
    <m/>
    <m/>
    <n v="0"/>
    <m/>
    <n v="0"/>
    <m/>
    <n v="0"/>
    <m/>
    <n v="-2.0991926384238191"/>
    <n v="36.994435746400143"/>
    <n v="42.590883552739101"/>
    <n v="47.265208404436656"/>
    <n v="32.503380316041763"/>
    <n v="-0.50096283184276613"/>
    <n v="52.11122844828261"/>
    <n v="39.131205889894346"/>
    <m/>
    <n v="2023"/>
    <n v="1"/>
    <d v="2024-05-06T00:00:00"/>
    <x v="30"/>
    <x v="3"/>
  </r>
  <r>
    <n v="2024"/>
    <n v="3"/>
    <n v="37"/>
    <x v="35"/>
    <s v="MyT Carga"/>
    <n v="25"/>
    <s v="b7a56873cd771f2c446d369b649430b65a756ba278ff97ec81bb6f55b2e73569"/>
    <s v="866d562d83a77144c090ae01fef5e5dc5d322dfdcb968ee04e0fa262fe1b2619"/>
    <x v="6"/>
    <n v="210296.43193000002"/>
    <n v="172996.50638000001"/>
    <n v="713107.42272999999"/>
    <n v="502401.99423000007"/>
    <n v="220309.39256000001"/>
    <n v="119098.20069"/>
    <n v="572898.28888000012"/>
    <n v="403297.15598000004"/>
    <n v="0"/>
    <n v="0"/>
    <n v="134.065"/>
    <n v="128.38900000000001"/>
    <n v="801.65823"/>
    <n v="3465.9318699999999"/>
    <n v="70328.081340000004"/>
    <n v="46877.00445"/>
    <n v="125927.65169"/>
    <n v="104389.04868000001"/>
    <n v="0"/>
    <n v="0"/>
    <n v="0"/>
    <n v="0"/>
    <n v="0"/>
    <n v="0"/>
    <s v="MyT Carga"/>
    <s v="Daños Sin Autos"/>
    <s v="Maritimo y Transportes"/>
    <x v="30"/>
    <x v="0"/>
    <n v="3691577.5016000001"/>
    <n v="3031903.05106"/>
    <n v="243469518.54793006"/>
    <n v="216001262.48099998"/>
    <n v="235094567.47436008"/>
    <n v="206446896.99449995"/>
    <n v="3315660.6299799997"/>
    <n v="3673195.9367000004"/>
    <n v="1408543.0400800006"/>
    <n v="1797383.4676000001"/>
    <n v="210586.58552000002"/>
    <n v="173190.68988999998"/>
    <n v="6.3425197991770519"/>
    <n v="4.709699927835052"/>
    <n v="37299.925550000014"/>
    <n v="21.561086018736052"/>
    <n v="99.862216489581456"/>
    <n v="99.887878782558516"/>
    <n v="5.6966549351558662"/>
    <n v="5.7058719710552017"/>
    <n v="8.6374850200642478E-2"/>
    <n v="8.9451846628882822E-2"/>
    <n v="8.009050706137294E-2"/>
    <n v="8.3797096928324807E-2"/>
    <m/>
    <m/>
    <m/>
    <n v="0"/>
    <m/>
    <n v="0"/>
    <m/>
    <n v="0"/>
    <m/>
    <n v="84.981293826127583"/>
    <n v="104.76135545339777"/>
    <n v="68.844280836742286"/>
    <n v="15.640941475773943"/>
    <n v="50.026824804928438"/>
    <n v="20.633010150351705"/>
    <n v="55.848005101475906"/>
    <n v="44.906055800641866"/>
    <s v="Grandes"/>
    <n v="2023"/>
    <n v="1"/>
    <d v="2024-05-06T00:00:00"/>
    <x v="30"/>
    <x v="6"/>
  </r>
  <r>
    <n v="2024"/>
    <n v="3"/>
    <n v="201.1"/>
    <x v="1"/>
    <s v="MyT Carga"/>
    <n v="201.1"/>
    <m/>
    <m/>
    <x v="1"/>
    <n v="3315660.6299800002"/>
    <n v="3673195.9367"/>
    <n v="11047503.53081"/>
    <n v="11020730.442789998"/>
    <n v="1408543.0400799999"/>
    <n v="1797383.4676000003"/>
    <n v="6146102.1905400008"/>
    <n v="6633845.2387700016"/>
    <n v="0"/>
    <n v="0"/>
    <n v="0"/>
    <n v="0"/>
    <n v="12238.411110000001"/>
    <n v="5509.6494199999997"/>
    <n v="492387.76166000008"/>
    <n v="593182.91902999999"/>
    <n v="1218735.1068299999"/>
    <n v="1078314.14674"/>
    <n v="0"/>
    <n v="0"/>
    <n v="0"/>
    <n v="0"/>
    <n v="0"/>
    <n v="0"/>
    <s v="MyT Carga"/>
    <s v="Daños Sin Autos"/>
    <s v="Maritimo y Transportes"/>
    <x v="30"/>
    <x v="0"/>
    <n v="148572964.84154001"/>
    <n v="133916958.01500002"/>
    <n v="243469518.54793006"/>
    <n v="216001262.48099998"/>
    <n v="235094567.47436008"/>
    <n v="206446896.99449995"/>
    <n v="3315660.6299799997"/>
    <n v="3673195.9367000004"/>
    <n v="1408543.0400800006"/>
    <n v="1797383.4676000001"/>
    <n v="5345126.0537300007"/>
    <n v="6069088.4875699989"/>
    <n v="100.00000000000003"/>
    <n v="99.999999999999986"/>
    <n v="-357535.30671999976"/>
    <n v="-9.7336301379340355"/>
    <n v="62.031476837973273"/>
    <n v="60.523024902718305"/>
    <n v="2.2316715786861403"/>
    <n v="2.7428908116988184"/>
    <n v="1.3618380854222909"/>
    <n v="1.4103518705686866"/>
    <n v="1.7005437350270596"/>
    <n v="1.7792449245666597"/>
    <m/>
    <m/>
    <m/>
    <n v="0"/>
    <m/>
    <n v="0"/>
    <m/>
    <n v="0"/>
    <m/>
    <n v="-21.633693339752867"/>
    <n v="42.481520193714644"/>
    <n v="48.932414675781494"/>
    <n v="99.999999999999957"/>
    <n v="-16.992255531367086"/>
    <n v="13.022268187292729"/>
    <n v="40.401540818884669"/>
    <n v="55.01021393657247"/>
    <m/>
    <n v="2023"/>
    <n v="1"/>
    <d v="2024-05-06T00:00:00"/>
    <x v="30"/>
    <x v="1"/>
  </r>
  <r>
    <n v="2024"/>
    <n v="3"/>
    <n v="103"/>
    <x v="18"/>
    <s v="MyT Carga"/>
    <n v="205"/>
    <s v="f8809aff4d69bece79dabe35be0c708b890d7eafb841f121330667b77d2e2590"/>
    <s v="866d562d83a77144c090ae01fef5e5dc5d322dfdcb968ee04e0fa262fe1b2619"/>
    <x v="28"/>
    <n v="3739.7330000000002"/>
    <n v="2470.1402699999999"/>
    <n v="13002.70535"/>
    <n v="9756.6240999999991"/>
    <n v="1063.4740999999999"/>
    <n v="100.18542000000002"/>
    <n v="2647.6932400000001"/>
    <n v="303.66624000000002"/>
    <n v="0"/>
    <n v="0"/>
    <n v="134.065"/>
    <n v="128.38900000000001"/>
    <n v="797.18200000000002"/>
    <n v="0"/>
    <n v="1066.16841"/>
    <n v="-149.81457999999998"/>
    <n v="2687.1504799999998"/>
    <n v="282.12477000000001"/>
    <n v="0"/>
    <n v="0"/>
    <n v="0"/>
    <n v="0"/>
    <n v="0"/>
    <n v="0"/>
    <s v="MyT Carga"/>
    <s v="Daños Sin Autos"/>
    <s v="Maritimo y Transportes"/>
    <x v="30"/>
    <x v="0"/>
    <n v="1311840.66753"/>
    <n v="1251067.9799200001"/>
    <n v="243469518.54793006"/>
    <n v="216001262.48099998"/>
    <n v="235094567.47436008"/>
    <n v="206446896.99449995"/>
    <n v="3315660.6299799997"/>
    <n v="3673195.9367000004"/>
    <n v="1408543.0400800006"/>
    <n v="1797383.4676000001"/>
    <n v="25588.827410000002"/>
    <n v="23735.840210000002"/>
    <n v="0.11278998116349917"/>
    <n v="6.7247713233048331E-2"/>
    <n v="1269.5927300000003"/>
    <n v="51.397596542159143"/>
    <n v="14.614710318998553"/>
    <n v="10.406795159327539"/>
    <n v="0.28507524523091354"/>
    <n v="0.19744252987419228"/>
    <n v="1.5360169200251596E-3"/>
    <n v="1.5907356091534799E-3"/>
    <n v="1.1435767743335665E-3"/>
    <n v="1.1965015245861545E-3"/>
    <m/>
    <m/>
    <m/>
    <n v="0"/>
    <m/>
    <n v="0"/>
    <m/>
    <n v="0"/>
    <m/>
    <n v="961.50585584209728"/>
    <n v="28.437166503597982"/>
    <n v="4.0558595484134203"/>
    <n v="7.5501711324319778E-2"/>
    <n v="-811.65864497300606"/>
    <n v="852.46882434321515"/>
    <n v="39.676542788924877"/>
    <n v="-53.10224267085799"/>
    <s v="Resto"/>
    <n v="2023"/>
    <n v="1"/>
    <d v="2024-05-06T00:00:00"/>
    <x v="30"/>
    <x v="28"/>
  </r>
  <r>
    <n v="2024"/>
    <n v="3"/>
    <n v="127"/>
    <x v="5"/>
    <s v="MyT Carga"/>
    <n v="263"/>
    <s v="4be84111a613654b362415e563cb7607df7b203b5d303802a8a546061bbc7847"/>
    <s v="866d562d83a77144c090ae01fef5e5dc5d322dfdcb968ee04e0fa262fe1b2619"/>
    <x v="31"/>
    <n v="0"/>
    <n v="0"/>
    <n v="0"/>
    <n v="0"/>
    <n v="-26.92822"/>
    <n v="-55.980650000000004"/>
    <n v="-193.06079000000003"/>
    <n v="-4163.0051300000005"/>
    <n v="0"/>
    <n v="0"/>
    <n v="0"/>
    <n v="0"/>
    <n v="0"/>
    <n v="0"/>
    <n v="-26.92822"/>
    <n v="-55.980650000000004"/>
    <n v="0"/>
    <n v="0"/>
    <n v="0"/>
    <n v="0"/>
    <n v="0"/>
    <n v="0"/>
    <n v="0"/>
    <n v="0"/>
    <s v="MyT Carga"/>
    <s v="Daños Sin Autos"/>
    <s v="Maritimo y Transportes"/>
    <x v="30"/>
    <x v="0"/>
    <n v="212525.78091999999"/>
    <n v="131577.22926999998"/>
    <n v="243469518.54793006"/>
    <n v="216001262.48099998"/>
    <n v="235094567.47436008"/>
    <n v="206446896.99449995"/>
    <n v="3315660.6299799997"/>
    <n v="3673195.9367000004"/>
    <n v="1408543.0400800006"/>
    <n v="1797383.4676000001"/>
    <n v="0"/>
    <n v="0"/>
    <m/>
    <m/>
    <m/>
    <m/>
    <m/>
    <m/>
    <m/>
    <m/>
    <m/>
    <m/>
    <m/>
    <m/>
    <m/>
    <m/>
    <m/>
    <n v="0"/>
    <m/>
    <n v="0"/>
    <m/>
    <n v="0"/>
    <m/>
    <n v="-51.897271646542166"/>
    <m/>
    <m/>
    <n v="-1.9117782867657748E-3"/>
    <n v="-51.897271646542166"/>
    <m/>
    <m/>
    <m/>
    <s v="Resto"/>
    <n v="2023"/>
    <n v="1"/>
    <d v="2024-05-06T00:00:00"/>
    <x v="30"/>
    <x v="31"/>
  </r>
  <r>
    <n v="2024"/>
    <n v="3"/>
    <n v="3"/>
    <x v="40"/>
    <s v="MyT Carga"/>
    <n v="3"/>
    <s v="4e07408562bedb8b60ce05c1decfe3ad16b72230967de01f640b7e4729b49fce"/>
    <s v="866d562d83a77144c090ae01fef5e5dc5d322dfdcb968ee04e0fa262fe1b2619"/>
    <x v="12"/>
    <n v="80788.916540000006"/>
    <n v="69836.375819999987"/>
    <n v="285896.77148"/>
    <n v="250876.41643000001"/>
    <n v="80100.735350000032"/>
    <n v="59111.948700000015"/>
    <n v="241487.41641000001"/>
    <n v="301482.29517000006"/>
    <n v="0"/>
    <n v="0"/>
    <n v="134.065"/>
    <n v="128.38900000000001"/>
    <n v="-826.13268999999991"/>
    <n v="80.051400000000001"/>
    <n v="13132.606659999999"/>
    <n v="2777.6365699999997"/>
    <n v="16818.346379999999"/>
    <n v="5957.4531699999998"/>
    <n v="0"/>
    <n v="0"/>
    <n v="0"/>
    <n v="0"/>
    <n v="0"/>
    <n v="0"/>
    <s v="MyT Carga"/>
    <s v="Daños Sin Autos"/>
    <s v="Maritimo y Transportes"/>
    <x v="30"/>
    <x v="0"/>
    <n v="5461228.9250799995"/>
    <n v="5252582.0563999992"/>
    <n v="243469518.54793006"/>
    <n v="216001262.48099998"/>
    <n v="235094567.47436008"/>
    <n v="206446896.99449995"/>
    <n v="3315660.6299799997"/>
    <n v="3673195.9367000004"/>
    <n v="1408543.0400800006"/>
    <n v="1797383.4676000001"/>
    <n v="91750.13738"/>
    <n v="78948.474130000002"/>
    <n v="2.4365858136840539"/>
    <n v="1.9012428692475631"/>
    <n v="10952.540720000019"/>
    <n v="15.683145912711293"/>
    <n v="88.053183185326361"/>
    <n v="88.458170458119767"/>
    <n v="1.479317524467564"/>
    <n v="1.3295627763664915"/>
    <n v="3.3182353594746063E-2"/>
    <n v="3.4364433601304298E-2"/>
    <n v="3.2331466500638152E-2"/>
    <n v="3.3827767254772802E-2"/>
    <m/>
    <m/>
    <m/>
    <n v="0"/>
    <m/>
    <n v="0"/>
    <m/>
    <n v="0"/>
    <m/>
    <n v="35.506842713848826"/>
    <n v="99.148173760123086"/>
    <n v="84.643494176098599"/>
    <n v="5.6867793933688082"/>
    <n v="372.79787434538287"/>
    <n v="182.30765563869298"/>
    <n v="78.085005286946654"/>
    <n v="46.624564066862817"/>
    <s v="Medianas"/>
    <n v="2023"/>
    <n v="1"/>
    <d v="2024-05-06T00:00:00"/>
    <x v="30"/>
    <x v="12"/>
  </r>
  <r>
    <n v="2024"/>
    <n v="3"/>
    <n v="92"/>
    <x v="22"/>
    <s v="MyT Carga"/>
    <n v="219"/>
    <s v="314f04b30f62e0056bd059354a5536fb2e302107eed143b5fa2aa0bbba07f608"/>
    <s v="866d562d83a77144c090ae01fef5e5dc5d322dfdcb968ee04e0fa262fe1b2619"/>
    <x v="15"/>
    <n v="173471.68699000002"/>
    <n v="150506.93846999999"/>
    <n v="696556.49257"/>
    <n v="555168.02286999999"/>
    <n v="58180.117510000004"/>
    <n v="70961.561029999997"/>
    <n v="313204.51336999994"/>
    <n v="235011.10769999993"/>
    <n v="0"/>
    <n v="0"/>
    <n v="134.065"/>
    <n v="128.38900000000001"/>
    <n v="0"/>
    <n v="0"/>
    <n v="18379.215920000002"/>
    <n v="35342.414689999998"/>
    <n v="67768.074569999997"/>
    <n v="55980.852039999998"/>
    <n v="0"/>
    <n v="0"/>
    <n v="0"/>
    <n v="0"/>
    <n v="0"/>
    <n v="0"/>
    <s v="MyT Carga"/>
    <s v="Daños Sin Autos"/>
    <s v="Maritimo y Transportes"/>
    <x v="30"/>
    <x v="0"/>
    <n v="4430492.0824799994"/>
    <n v="4704042.3643699996"/>
    <n v="243469518.54793006"/>
    <n v="216001262.48099998"/>
    <n v="235094567.47436008"/>
    <n v="206446896.99449995"/>
    <n v="3315660.6299799997"/>
    <n v="3673195.9367000004"/>
    <n v="1408543.0400800006"/>
    <n v="1797383.4676000001"/>
    <n v="1352348.3123699999"/>
    <n v="1475437.7389400001"/>
    <n v="5.2318890968960963"/>
    <n v="4.0974383360887474"/>
    <n v="22964.748520000023"/>
    <n v="15.258265667650605"/>
    <n v="12.827441377583387"/>
    <n v="10.200832912009478"/>
    <n v="3.9154045140037357"/>
    <n v="3.1995234483853761"/>
    <n v="7.1249858308587377E-2"/>
    <n v="7.3788045744153236E-2"/>
    <n v="6.967873092095421E-2"/>
    <n v="7.2903463632107632E-2"/>
    <m/>
    <m/>
    <m/>
    <n v="0"/>
    <m/>
    <n v="0"/>
    <m/>
    <n v="0"/>
    <m/>
    <n v="-18.011784597856373"/>
    <n v="33.538682029047116"/>
    <n v="47.148365219152012"/>
    <n v="4.1305175528534477"/>
    <n v="-47.996717029070645"/>
    <n v="21.055811229128274"/>
    <n v="27.120758611808387"/>
    <n v="63.13304174925166"/>
    <s v="Medianas"/>
    <n v="2023"/>
    <n v="1"/>
    <d v="2024-05-06T00:00:00"/>
    <x v="30"/>
    <x v="15"/>
  </r>
  <r>
    <n v="2024"/>
    <n v="3"/>
    <n v="23"/>
    <x v="16"/>
    <s v="MyT Carga"/>
    <n v="17"/>
    <s v="4523540f1504cd17100c4835e85b7eefd49911580f8efff0599a8f283be6b9e3"/>
    <s v="866d562d83a77144c090ae01fef5e5dc5d322dfdcb968ee04e0fa262fe1b2619"/>
    <x v="18"/>
    <n v="123734.19296"/>
    <n v="292361.72742000001"/>
    <n v="571384.95148000005"/>
    <n v="884364.94961999997"/>
    <n v="51499.636009999995"/>
    <n v="53854.39443"/>
    <n v="267350.61321000004"/>
    <n v="296842.37671000004"/>
    <n v="0"/>
    <n v="0"/>
    <n v="134.065"/>
    <n v="128.38900000000001"/>
    <n v="1024.52385"/>
    <n v="-2919.1334700000002"/>
    <n v="28481.297269999999"/>
    <n v="32727.720129999998"/>
    <n v="92818.092000000004"/>
    <n v="90714.926170000006"/>
    <n v="0"/>
    <n v="0"/>
    <n v="0"/>
    <n v="0"/>
    <n v="0"/>
    <n v="0"/>
    <s v="MyT Carga"/>
    <s v="Daños Sin Autos"/>
    <s v="Maritimo y Transportes"/>
    <x v="30"/>
    <x v="0"/>
    <n v="7252607.47162"/>
    <n v="5493499.0403699996"/>
    <n v="243469518.54793006"/>
    <n v="216001262.48099998"/>
    <n v="235094567.47436008"/>
    <n v="206446896.99449995"/>
    <n v="3315660.6299799997"/>
    <n v="3673195.9367000004"/>
    <n v="1408543.0400800006"/>
    <n v="1797383.4676000001"/>
    <n v="266426.54921000003"/>
    <n v="443173.75564999995"/>
    <n v="3.7318111462072756"/>
    <n v="7.9593284011595049"/>
    <n v="-168627.53446"/>
    <n v="-57.677704926730591"/>
    <n v="46.442140742689837"/>
    <n v="65.970000184508905"/>
    <n v="1.7060649351861552"/>
    <n v="5.3219582869046755"/>
    <n v="5.0821225465084802E-2"/>
    <n v="5.2631668306625044E-2"/>
    <n v="0.13535186047614739"/>
    <n v="0.14161594660722313"/>
    <m/>
    <m/>
    <m/>
    <n v="0"/>
    <m/>
    <n v="0"/>
    <m/>
    <n v="0"/>
    <m/>
    <n v="-4.3724536222586652"/>
    <n v="41.621183908839548"/>
    <n v="18.420466627163563"/>
    <n v="3.6562344596211265"/>
    <n v="-12.975003584522526"/>
    <n v="2.3184341527861196"/>
    <n v="30.685070826493611"/>
    <n v="36.077547005515022"/>
    <s v="Medianas"/>
    <n v="2023"/>
    <n v="1"/>
    <d v="2024-05-06T00:00:00"/>
    <x v="30"/>
    <x v="18"/>
  </r>
  <r>
    <n v="2024"/>
    <n v="3"/>
    <n v="1"/>
    <x v="14"/>
    <s v="MyT Carga"/>
    <n v="30"/>
    <s v="624b60c58c9d8bfb6ff1886c2fd605d2adeb6ea4da576068201b6c6958ce93f4"/>
    <s v="866d562d83a77144c090ae01fef5e5dc5d322dfdcb968ee04e0fa262fe1b2619"/>
    <x v="23"/>
    <n v="38427.1777"/>
    <n v="35449.287979999994"/>
    <n v="96172.987250000006"/>
    <n v="97663.010649999982"/>
    <n v="-8390.8725900000027"/>
    <n v="18159.442139999992"/>
    <n v="31248.287489999995"/>
    <n v="2741.3847899999955"/>
    <n v="0"/>
    <n v="0"/>
    <n v="134.065"/>
    <n v="128.38900000000001"/>
    <n v="0"/>
    <n v="0"/>
    <n v="-2587.1774300000002"/>
    <n v="7202.0726500000001"/>
    <n v="29361.813859999998"/>
    <n v="28399.6011"/>
    <n v="0"/>
    <n v="0"/>
    <n v="0"/>
    <n v="0"/>
    <n v="0"/>
    <n v="0"/>
    <s v="MyT Carga"/>
    <s v="Daños Sin Autos"/>
    <s v="Maritimo y Transportes"/>
    <x v="30"/>
    <x v="0"/>
    <n v="18341736.750830002"/>
    <n v="11640133.15574"/>
    <n v="243469518.54793006"/>
    <n v="216001262.48099998"/>
    <n v="235094567.47436008"/>
    <n v="206446896.99449995"/>
    <n v="3315660.6299799997"/>
    <n v="3673195.9367000004"/>
    <n v="1408543.0400800006"/>
    <n v="1797383.4676000001"/>
    <n v="169285.34544999999"/>
    <n v="168101.90682"/>
    <n v="1.1589599174458272"/>
    <n v="0.96508023505676743"/>
    <n v="2977.8897200000065"/>
    <n v="8.4004218129291921"/>
    <n v="22.699648098807128"/>
    <n v="21.087974937701539"/>
    <n v="0.20950675621413598"/>
    <n v="0.30454366376830649"/>
    <n v="1.5783157550556016E-2"/>
    <n v="1.6345412874838528E-2"/>
    <n v="1.6411611475242283E-2"/>
    <n v="1.7171141100243526E-2"/>
    <m/>
    <m/>
    <m/>
    <n v="0"/>
    <m/>
    <n v="0"/>
    <m/>
    <n v="0"/>
    <m/>
    <n v="-146.20666496972029"/>
    <n v="-21.835776375531225"/>
    <n v="51.226535636612226"/>
    <n v="-0.59571289987158849"/>
    <n v="-135.92267886939464"/>
    <n v="3.3881206873711989"/>
    <n v="-8.8113678614540483"/>
    <n v="25.359766937008139"/>
    <s v="Resto"/>
    <n v="2023"/>
    <n v="1"/>
    <d v="2024-05-06T00:00:00"/>
    <x v="30"/>
    <x v="23"/>
  </r>
  <r>
    <n v="2024"/>
    <n v="3"/>
    <n v="126"/>
    <x v="41"/>
    <s v="MyT Carga"/>
    <n v="239"/>
    <s v="79bf08685d3138f9b109c3546780f056bc954fd69377b84a2cf23622e464897b"/>
    <s v="866d562d83a77144c090ae01fef5e5dc5d322dfdcb968ee04e0fa262fe1b2619"/>
    <x v="11"/>
    <n v="75522.790909999996"/>
    <n v="61237.886119999996"/>
    <n v="263066.23784999998"/>
    <n v="231728.5932"/>
    <n v="24353.19947"/>
    <n v="29680.795170000001"/>
    <n v="138616.98636000001"/>
    <n v="109159.44175"/>
    <n v="0"/>
    <n v="0"/>
    <n v="134.065"/>
    <n v="128.38900000000001"/>
    <n v="1478.38897"/>
    <n v="1126.9045000000001"/>
    <n v="2637.0559500000004"/>
    <n v="2991.7077000000004"/>
    <n v="-1593.7167199999999"/>
    <n v="2129.2382299999999"/>
    <n v="0"/>
    <n v="0"/>
    <n v="0"/>
    <n v="0"/>
    <n v="0"/>
    <n v="0"/>
    <s v="MyT Carga"/>
    <s v="Daños Sin Autos"/>
    <s v="Maritimo y Transportes"/>
    <x v="30"/>
    <x v="0"/>
    <n v="211802.86790000001"/>
    <n v="192876.43583999999"/>
    <n v="243469518.54793006"/>
    <n v="216001262.48099998"/>
    <n v="235094567.47436008"/>
    <n v="206446896.99449995"/>
    <n v="3315660.6299799997"/>
    <n v="3673195.9367000004"/>
    <n v="1408543.0400800006"/>
    <n v="1797383.4676000001"/>
    <n v="75522.790909999996"/>
    <n v="61237.886119999996"/>
    <n v="2.2777599802322213"/>
    <n v="1.6671554465187644"/>
    <n v="14284.904790000001"/>
    <n v="23.326907075152327"/>
    <n v="100"/>
    <n v="100"/>
    <n v="35.657114400196463"/>
    <n v="31.749801811352256"/>
    <n v="3.1019402905309631E-2"/>
    <n v="3.212443048827008E-2"/>
    <n v="2.8350707498937252E-2"/>
    <n v="2.9662778666821748E-2"/>
    <m/>
    <m/>
    <m/>
    <n v="0"/>
    <m/>
    <n v="0"/>
    <m/>
    <n v="0"/>
    <m/>
    <n v="-17.94963938629547"/>
    <n v="32.246159307091212"/>
    <n v="48.468026985514115"/>
    <n v="1.7289638141704791"/>
    <n v="-11.854492001340899"/>
    <n v="-174.84915015827045"/>
    <n v="-165.46578930288192"/>
    <n v="140.50601092203763"/>
    <s v="Medianas"/>
    <n v="2023"/>
    <n v="1"/>
    <d v="2024-05-06T00:00:00"/>
    <x v="30"/>
    <x v="11"/>
  </r>
  <r>
    <n v="2024"/>
    <n v="3"/>
    <n v="109"/>
    <x v="68"/>
    <s v="MyT Carga"/>
    <n v="228"/>
    <s v="9d693eeee1d1899cbc50b6d45df953d3835acf28ee869879b45565fccc814765"/>
    <s v="866d562d83a77144c090ae01fef5e5dc5d322dfdcb968ee04e0fa262fe1b2619"/>
    <x v="33"/>
    <n v="952.70033999999998"/>
    <n v="763.46343999999999"/>
    <n v="6710.7197200000001"/>
    <n v="7260.9290999999994"/>
    <n v="1141.00028"/>
    <n v="98308.036490000013"/>
    <n v="9316.7775699999765"/>
    <n v="111906.74715000001"/>
    <n v="0"/>
    <n v="0"/>
    <n v="134.065"/>
    <n v="128.38900000000001"/>
    <n v="0"/>
    <n v="0"/>
    <n v="1.0000000000000001E-5"/>
    <n v="0"/>
    <n v="39.36598"/>
    <n v="56.145540000000004"/>
    <n v="0"/>
    <n v="0"/>
    <n v="0"/>
    <n v="0"/>
    <n v="0"/>
    <n v="0"/>
    <s v="MyT Carga"/>
    <s v="Daños Sin Autos"/>
    <s v="Maritimo y Transportes"/>
    <x v="30"/>
    <x v="0"/>
    <n v="671133.07496"/>
    <n v="685542.54012999998"/>
    <n v="243469518.54793006"/>
    <n v="216001262.48099998"/>
    <n v="235094567.47436008"/>
    <n v="206446896.99449995"/>
    <n v="3315660.6299799997"/>
    <n v="3673195.9367000004"/>
    <n v="1408543.0400800006"/>
    <n v="1797383.4676000001"/>
    <n v="952.70033999999998"/>
    <n v="763.46343999999999"/>
    <n v="2.8733348985892644E-2"/>
    <n v="2.0784718625325924E-2"/>
    <n v="189.23689999999999"/>
    <n v="24.786635493639352"/>
    <n v="100"/>
    <n v="100"/>
    <n v="0.14195401412108644"/>
    <n v="0.11136631139698841"/>
    <n v="3.9130168970718556E-4"/>
    <n v="4.0524132489956562E-4"/>
    <n v="3.5345323042598243E-4"/>
    <n v="3.6981105122657273E-4"/>
    <m/>
    <m/>
    <m/>
    <n v="0"/>
    <m/>
    <n v="0"/>
    <m/>
    <n v="0"/>
    <m/>
    <n v="-98.83936215111359"/>
    <n v="119.76486541402936"/>
    <n v="12876.587317658592"/>
    <n v="8.1005709270708173E-2"/>
    <m/>
    <n v="-29.885828865480679"/>
    <n v="2.5402644618525949E-5"/>
    <m/>
    <s v="Resto"/>
    <n v="2023"/>
    <n v="1"/>
    <d v="2024-05-06T00:00:00"/>
    <x v="30"/>
    <x v="33"/>
  </r>
  <r>
    <n v="2024"/>
    <n v="3"/>
    <n v="22"/>
    <x v="15"/>
    <s v="MyT Carga"/>
    <n v="16"/>
    <s v="b17ef6d19c7a5b1ee83b907c595526dcb1eb06db8227d650d5dda0a9f4ce8cd9"/>
    <s v="866d562d83a77144c090ae01fef5e5dc5d322dfdcb968ee04e0fa262fe1b2619"/>
    <x v="13"/>
    <n v="165677.86309999999"/>
    <n v="65753.477769999998"/>
    <n v="522609.37128999992"/>
    <n v="505594.13078000006"/>
    <n v="51573.508580000002"/>
    <n v="93220.796310000005"/>
    <n v="334365.18249000004"/>
    <n v="284147.15281000006"/>
    <n v="0"/>
    <n v="0"/>
    <n v="134.065"/>
    <n v="128.38900000000001"/>
    <n v="0"/>
    <n v="0"/>
    <n v="36146.296439999998"/>
    <n v="69681.357099999994"/>
    <n v="50630.92942"/>
    <n v="37322.88753"/>
    <n v="0"/>
    <n v="0"/>
    <n v="0"/>
    <n v="0"/>
    <n v="0"/>
    <n v="0"/>
    <s v="MyT Carga"/>
    <s v="Daños Sin Autos"/>
    <s v="Maritimo y Transportes"/>
    <x v="30"/>
    <x v="0"/>
    <n v="7962644.3306700001"/>
    <n v="6926531.7595299995"/>
    <n v="243469518.54793006"/>
    <n v="216001262.48099998"/>
    <n v="235094567.47436008"/>
    <n v="206446896.99449995"/>
    <n v="3315660.6299799997"/>
    <n v="3673195.9367000004"/>
    <n v="1408543.0400800006"/>
    <n v="1797383.4676000001"/>
    <n v="258778.74090999999"/>
    <n v="263502.04947000003"/>
    <n v="4.9968281313820517"/>
    <n v="1.7900890369892148"/>
    <n v="99924.38532999999"/>
    <n v="151.96821327006745"/>
    <n v="64.022980603967255"/>
    <n v="24.953687419985741"/>
    <n v="2.0806889799391475"/>
    <n v="0.94929872630024159"/>
    <n v="6.8048708556255763E-2"/>
    <n v="7.04728590200491E-2"/>
    <n v="3.0441246969926315E-2"/>
    <n v="3.1850068335854798E-2"/>
    <m/>
    <m/>
    <m/>
    <n v="0"/>
    <m/>
    <n v="0"/>
    <m/>
    <n v="0"/>
    <m/>
    <n v="-44.675962208587571"/>
    <n v="31.128786679769778"/>
    <n v="141.7731798705436"/>
    <n v="3.6614790682626777"/>
    <n v="-48.126302436781899"/>
    <n v="35.656517409868258"/>
    <n v="71.391730023667407"/>
    <n v="186.69873022013738"/>
    <s v="Medianas"/>
    <n v="2023"/>
    <n v="1"/>
    <d v="2024-05-06T00:00:00"/>
    <x v="30"/>
    <x v="13"/>
  </r>
  <r>
    <n v="2024"/>
    <n v="3"/>
    <n v="27"/>
    <x v="21"/>
    <s v="MyT Carga"/>
    <n v="21"/>
    <s v="6f4b6612125fb3a0daecd2799dfd6c9c299424fd920f9b308110a2c1fbd8f443"/>
    <s v="866d562d83a77144c090ae01fef5e5dc5d322dfdcb968ee04e0fa262fe1b2619"/>
    <x v="14"/>
    <n v="114275.26886"/>
    <n v="117080.40695"/>
    <n v="471440.79032000009"/>
    <n v="511473.15003000002"/>
    <n v="54695.207680000007"/>
    <n v="51492.964269999989"/>
    <n v="214226.38074999998"/>
    <n v="291884.28852"/>
    <n v="0"/>
    <n v="0"/>
    <n v="134.065"/>
    <n v="128.38900000000001"/>
    <n v="0"/>
    <n v="0"/>
    <n v="54695.20768"/>
    <n v="51492.964270000004"/>
    <n v="109687.77437999999"/>
    <n v="122614.01123"/>
    <n v="0"/>
    <n v="0"/>
    <n v="0"/>
    <n v="0"/>
    <n v="0"/>
    <n v="0"/>
    <s v="MyT Carga"/>
    <s v="Daños Sin Autos"/>
    <s v="Maritimo y Transportes"/>
    <x v="30"/>
    <x v="0"/>
    <n v="3037839.4733099998"/>
    <n v="2965779.2021399997"/>
    <n v="243469518.54793006"/>
    <n v="216001262.48099998"/>
    <n v="235094567.47436008"/>
    <n v="206446896.99449995"/>
    <n v="3315660.6299799997"/>
    <n v="3673195.9367000004"/>
    <n v="1408543.0400800006"/>
    <n v="1797383.4676000001"/>
    <n v="120330.4483"/>
    <n v="126435.46631"/>
    <n v="3.4465309213714468"/>
    <n v="3.1874261261212502"/>
    <n v="-2805.1380900000077"/>
    <n v="-2.3959073623633365"/>
    <n v="94.967874278251145"/>
    <n v="92.600921534893658"/>
    <n v="3.7617283554317238"/>
    <n v="3.9477115108744099"/>
    <n v="4.693617071309214E-2"/>
    <n v="4.8608213319290376E-2"/>
    <n v="5.420357529637064E-2"/>
    <n v="5.6712117573324054E-2"/>
    <m/>
    <m/>
    <m/>
    <n v="0"/>
    <m/>
    <n v="0"/>
    <m/>
    <n v="0"/>
    <m/>
    <n v="6.2187979569582774"/>
    <n v="47.862681248212823"/>
    <n v="43.980855218576764"/>
    <n v="3.8831051748971404"/>
    <n v="6.218797956958233"/>
    <n v="-10.542218397661674"/>
    <n v="49.864452067844034"/>
    <n v="41.995987043772047"/>
    <s v="Medianas"/>
    <n v="2023"/>
    <n v="1"/>
    <d v="2024-05-06T00:00:00"/>
    <x v="30"/>
    <x v="14"/>
  </r>
  <r>
    <n v="2024"/>
    <n v="3"/>
    <n v="48"/>
    <x v="3"/>
    <s v="MyT Carga"/>
    <n v="36"/>
    <s v="76a50887d8f1c2e9301755428990ad81479ee21c25b43215cf524541e0503269"/>
    <s v="866d562d83a77144c090ae01fef5e5dc5d322dfdcb968ee04e0fa262fe1b2619"/>
    <x v="5"/>
    <n v="241608.18147000001"/>
    <n v="271214.37817000004"/>
    <n v="788816.46398"/>
    <n v="822653.04481999995"/>
    <n v="142085.32868999999"/>
    <n v="282747.24825999996"/>
    <n v="466352.69609000016"/>
    <n v="765874.82162000006"/>
    <n v="0"/>
    <n v="0"/>
    <n v="134.065"/>
    <n v="128.38900000000001"/>
    <n v="0"/>
    <n v="0"/>
    <n v="98809.036659999998"/>
    <n v="59399.414219999999"/>
    <n v="164422.33590999999"/>
    <n v="184790.04063"/>
    <n v="0"/>
    <n v="0"/>
    <n v="0"/>
    <n v="0"/>
    <n v="0"/>
    <n v="0"/>
    <s v="MyT Carga"/>
    <s v="Daños Sin Autos"/>
    <s v="Maritimo y Transportes"/>
    <x v="30"/>
    <x v="0"/>
    <n v="16982442.389800001"/>
    <n v="15398992.57395"/>
    <n v="243469518.54793006"/>
    <n v="216001262.48099998"/>
    <n v="235094567.47436008"/>
    <n v="206446896.99449995"/>
    <n v="3315660.6299799997"/>
    <n v="3673195.9367000004"/>
    <n v="1408543.0400800006"/>
    <n v="1797383.4676000001"/>
    <n v="283976.0626"/>
    <n v="309676.75364000001"/>
    <n v="7.2868790999113013"/>
    <n v="7.3836077041307808"/>
    <n v="-29606.19670000003"/>
    <n v="-10.916160455712475"/>
    <n v="85.080474480105011"/>
    <n v="87.579831221457269"/>
    <n v="1.4226939560537817"/>
    <n v="1.7612475417957212"/>
    <n v="9.923549482126913E-2"/>
    <n v="0.10277063569167769"/>
    <n v="0.12556147823157132"/>
    <n v="0.1313724653256598"/>
    <m/>
    <m/>
    <m/>
    <n v="0"/>
    <m/>
    <n v="0"/>
    <m/>
    <n v="0"/>
    <m/>
    <n v="-49.748289483140937"/>
    <n v="58.808161141530888"/>
    <n v="104.25230777505867"/>
    <n v="10.08739702280805"/>
    <n v="66.346820010778202"/>
    <n v="-11.022079247648254"/>
    <n v="60.094655700600917"/>
    <n v="32.144272503805446"/>
    <s v="Grandes"/>
    <n v="2023"/>
    <n v="1"/>
    <d v="2024-05-06T00:00:00"/>
    <x v="30"/>
    <x v="5"/>
  </r>
  <r>
    <n v="2024"/>
    <n v="3"/>
    <n v="15.1"/>
    <x v="13"/>
    <s v="MyT Carga"/>
    <n v="15.1"/>
    <m/>
    <m/>
    <x v="7"/>
    <n v="1248136.8920999998"/>
    <n v="1465116.4973399998"/>
    <n v="5893462.3397599999"/>
    <n v="5953899.6817899998"/>
    <n v="640508.75829999999"/>
    <n v="851651.27852000017"/>
    <n v="2987097.6548699997"/>
    <n v="3686598.8001399995"/>
    <n v="0"/>
    <n v="0"/>
    <n v="0"/>
    <n v="0"/>
    <n v="7827.7832699999999"/>
    <n v="1236.4947299999994"/>
    <n v="224513.17352000001"/>
    <n v="337386.95017999993"/>
    <n v="598623.23256999999"/>
    <n v="527225.27127000003"/>
    <n v="0"/>
    <n v="0"/>
    <n v="0"/>
    <n v="0"/>
    <n v="0"/>
    <n v="0"/>
    <s v="MyT Carga"/>
    <s v="Daños Sin Autos"/>
    <s v="Maritimo y Transportes"/>
    <x v="30"/>
    <x v="0"/>
    <n v="66570269.718920007"/>
    <n v="62281356.101150014"/>
    <n v="243469518.54793006"/>
    <n v="216001262.48099998"/>
    <n v="235094567.47436008"/>
    <n v="206446896.99449995"/>
    <n v="3315660.6299799997"/>
    <n v="3673195.9367000004"/>
    <n v="1408543.0400800006"/>
    <n v="1797383.4676000001"/>
    <n v="2935353.7387700002"/>
    <n v="3494479.3778599994"/>
    <n v="37.643686474255624"/>
    <n v="39.886696015902182"/>
    <n v="-216979.60523999995"/>
    <n v="-14.809716881486112"/>
    <n v="42.52083405194653"/>
    <n v="41.926603047725791"/>
    <n v="1.8749163813967025"/>
    <n v="2.3524158577416503"/>
    <n v="0.51264605916337258"/>
    <n v="0.53090843634067564"/>
    <n v="0.67829071020771237"/>
    <n v="0.70968201444027157"/>
    <m/>
    <m/>
    <m/>
    <n v="0"/>
    <m/>
    <n v="0"/>
    <m/>
    <n v="0"/>
    <m/>
    <n v="-24.792133299784822"/>
    <n v="51.317188231039232"/>
    <n v="58.128570667671845"/>
    <n v="45.473140690370464"/>
    <n v="-33.455288237965462"/>
    <n v="13.542211496807411"/>
    <n v="37.504921510667657"/>
    <n v="63.992939747992274"/>
    <s v="Resto"/>
    <n v="2023"/>
    <n v="1"/>
    <d v="2024-05-06T00:00:00"/>
    <x v="30"/>
    <x v="7"/>
  </r>
  <r>
    <n v="2024"/>
    <n v="3"/>
    <n v="8"/>
    <x v="20"/>
    <s v="MyT Carga"/>
    <n v="8"/>
    <s v="2c624232cdd221771294dfbb310aca000a0df6ac8b66b696d90ef06fdefb64a3"/>
    <s v="866d562d83a77144c090ae01fef5e5dc5d322dfdcb968ee04e0fa262fe1b2619"/>
    <x v="20"/>
    <n v="27632.959930000001"/>
    <n v="33969.596899999997"/>
    <n v="100283.27649999999"/>
    <n v="115003.13652"/>
    <n v="3806.3504299999995"/>
    <n v="6342.6760699999995"/>
    <n v="24828.598859999998"/>
    <n v="32829.996619999998"/>
    <n v="0"/>
    <n v="0"/>
    <n v="134.065"/>
    <n v="128.38900000000001"/>
    <n v="0"/>
    <n v="0"/>
    <n v="2405.8400299999998"/>
    <n v="3899.0189500000001"/>
    <n v="15193.44701"/>
    <n v="16036.03002"/>
    <n v="0"/>
    <n v="0"/>
    <n v="0"/>
    <n v="0"/>
    <n v="0"/>
    <n v="0"/>
    <s v="MyT Carga"/>
    <s v="Daños Sin Autos"/>
    <s v="Maritimo y Transportes"/>
    <x v="30"/>
    <x v="0"/>
    <n v="689489.74687000003"/>
    <n v="663569.20615999994"/>
    <n v="243469518.54793006"/>
    <n v="216001262.48099998"/>
    <n v="235094567.47436008"/>
    <n v="206446896.99449995"/>
    <n v="3315660.6299799997"/>
    <n v="3673195.9367000004"/>
    <n v="1408543.0400800006"/>
    <n v="1797383.4676000001"/>
    <n v="47221.648829999998"/>
    <n v="64375.466509999998"/>
    <n v="0.83340736624684908"/>
    <n v="0.92479675697665842"/>
    <n v="-6336.6369699999959"/>
    <n v="-18.653847994292793"/>
    <n v="58.517566867433757"/>
    <n v="52.767923467744048"/>
    <n v="4.0077405146983374"/>
    <n v="5.1192244282368407"/>
    <n v="1.1349658920264429E-2"/>
    <n v="1.1753976379319658E-2"/>
    <n v="1.5726573312499992E-2"/>
    <n v="1.6454399361064263E-2"/>
    <m/>
    <m/>
    <m/>
    <n v="0"/>
    <m/>
    <n v="0"/>
    <m/>
    <n v="0"/>
    <m/>
    <n v="-39.9882575116279"/>
    <n v="13.774675024471762"/>
    <n v="18.671625950321477"/>
    <n v="0.27023316446076162"/>
    <n v="-38.296272450791754"/>
    <n v="-5.2543117526541057"/>
    <n v="15.834721563951405"/>
    <n v="24.314116057011471"/>
    <s v="Resto"/>
    <n v="2023"/>
    <n v="1"/>
    <d v="2024-05-06T00:00:00"/>
    <x v="30"/>
    <x v="20"/>
  </r>
  <r>
    <n v="2024"/>
    <n v="3"/>
    <n v="93"/>
    <x v="43"/>
    <s v="MyT Carga"/>
    <n v="220"/>
    <s v="36790ecd55c2030dc553685bef719df653f413a20cdad1bfd1dc934c76686ddd"/>
    <s v="866d562d83a77144c090ae01fef5e5dc5d322dfdcb968ee04e0fa262fe1b2619"/>
    <x v="9"/>
    <n v="200479.96200999999"/>
    <n v="56651.441340000005"/>
    <n v="293913.64504999999"/>
    <n v="202134.99316000001"/>
    <n v="27378.356369999998"/>
    <n v="19567.624490000002"/>
    <n v="102826.47203999999"/>
    <n v="62062.087529999997"/>
    <n v="0"/>
    <n v="0"/>
    <n v="134.065"/>
    <n v="128.38900000000001"/>
    <n v="1.61138"/>
    <n v="2.9510900000000002"/>
    <n v="1051.84998"/>
    <n v="4828.4240099999997"/>
    <n v="-4836.4267599999994"/>
    <n v="-2441.93822"/>
    <n v="0"/>
    <n v="0"/>
    <n v="0"/>
    <n v="0"/>
    <n v="0"/>
    <n v="0"/>
    <s v="MyT Carga"/>
    <s v="Daños Sin Autos"/>
    <s v="Maritimo y Transportes"/>
    <x v="30"/>
    <x v="0"/>
    <n v="300191.93695999996"/>
    <n v="189031.92499999999"/>
    <n v="243469518.54793006"/>
    <n v="216001262.48099998"/>
    <n v="235094567.47436008"/>
    <n v="206446896.99449995"/>
    <n v="3315660.6299799997"/>
    <n v="3673195.9367000004"/>
    <n v="1408543.0400800006"/>
    <n v="1797383.4676000001"/>
    <n v="200479.96200999999"/>
    <n v="56651.441340000005"/>
    <n v="6.0464560274134351"/>
    <n v="1.5422929328103216"/>
    <n v="143828.52067"/>
    <n v="253.88325039569057"/>
    <n v="100"/>
    <n v="100"/>
    <n v="66.783926324015013"/>
    <n v="29.969245321921157"/>
    <n v="8.2342940999627828E-2"/>
    <n v="8.5276305685738463E-2"/>
    <n v="2.622736584467103E-2"/>
    <n v="2.7441168728977935E-2"/>
    <m/>
    <m/>
    <m/>
    <n v="0"/>
    <m/>
    <n v="0"/>
    <m/>
    <n v="0"/>
    <m/>
    <n v="39.916607577949257"/>
    <n v="13.656405406059664"/>
    <n v="34.540382428335228"/>
    <n v="1.943735873945676"/>
    <n v="-78.215459582225037"/>
    <n v="98.056884502180381"/>
    <n v="-21.748493923228562"/>
    <n v="-197.72916327096922"/>
    <s v="Grandes"/>
    <n v="2023"/>
    <n v="1"/>
    <d v="2024-05-06T00:00:00"/>
    <x v="30"/>
    <x v="9"/>
  </r>
  <r>
    <n v="2024"/>
    <n v="3"/>
    <n v="79"/>
    <x v="59"/>
    <s v="MyT Carga"/>
    <n v="51"/>
    <s v="031b4af5197ec30a926f48cf40e11a7dbc470048a21e4003b7a3c07c5dab1baa"/>
    <s v="866d562d83a77144c090ae01fef5e5dc5d322dfdcb968ee04e0fa262fe1b2619"/>
    <x v="31"/>
    <n v="0"/>
    <n v="7.0510999999999999"/>
    <n v="28.11589"/>
    <n v="104.08700000000002"/>
    <n v="0"/>
    <n v="0"/>
    <n v="0"/>
    <n v="-4.3999999999999997E-2"/>
    <n v="0"/>
    <n v="0"/>
    <n v="134.065"/>
    <n v="128.38900000000001"/>
    <n v="0"/>
    <n v="0"/>
    <n v="0"/>
    <n v="0"/>
    <n v="0"/>
    <n v="29.354110000000002"/>
    <n v="0"/>
    <n v="0"/>
    <n v="0"/>
    <n v="0"/>
    <n v="0"/>
    <n v="0"/>
    <s v="MyT Carga"/>
    <s v="Daños Sin Autos"/>
    <s v="Maritimo y Transportes"/>
    <x v="30"/>
    <x v="0"/>
    <n v="22979281.170580003"/>
    <n v="17603852.661830001"/>
    <n v="243469518.54793006"/>
    <n v="216001262.48099998"/>
    <n v="235094567.47436008"/>
    <n v="206446896.99449995"/>
    <n v="3315660.6299799997"/>
    <n v="3673195.9367000004"/>
    <n v="1408543.0400800006"/>
    <n v="1797383.4676000001"/>
    <n v="0"/>
    <n v="-283.09911"/>
    <m/>
    <n v="1.9196090057571795E-4"/>
    <m/>
    <m/>
    <m/>
    <n v="-2.4906825033819429"/>
    <m/>
    <n v="4.0054300245813387E-5"/>
    <m/>
    <m/>
    <n v="3.2643790684418949E-6"/>
    <n v="3.4154545806459136E-6"/>
    <m/>
    <m/>
    <m/>
    <n v="0"/>
    <m/>
    <n v="0"/>
    <m/>
    <n v="0"/>
    <m/>
    <m/>
    <m/>
    <m/>
    <m/>
    <m/>
    <m/>
    <m/>
    <m/>
    <s v="Resto"/>
    <n v="2023"/>
    <n v="1"/>
    <d v="2024-05-06T00:00:00"/>
    <x v="30"/>
    <x v="31"/>
  </r>
  <r>
    <n v="2024"/>
    <n v="3"/>
    <n v="16"/>
    <x v="24"/>
    <s v="MyT Carga"/>
    <n v="14"/>
    <s v="8527a891e224136950ff32ca212b45bc93f69fbb801c3b1ebedac52775f99e61"/>
    <s v="866d562d83a77144c090ae01fef5e5dc5d322dfdcb968ee04e0fa262fe1b2619"/>
    <x v="24"/>
    <n v="3004.1013700000003"/>
    <n v="1875.1104599999999"/>
    <n v="9788.19218"/>
    <n v="16702.92353"/>
    <n v="6464.4636099999998"/>
    <n v="45246.822240000001"/>
    <n v="16653.041509999999"/>
    <n v="106750.49703"/>
    <n v="0"/>
    <n v="0"/>
    <n v="134.065"/>
    <n v="128.38900000000001"/>
    <n v="0"/>
    <n v="0"/>
    <n v="5333.79792"/>
    <n v="-2285.1514300000003"/>
    <n v="2553.0792299999998"/>
    <n v="1997.7930200000001"/>
    <n v="0"/>
    <n v="0"/>
    <n v="0"/>
    <n v="0"/>
    <n v="0"/>
    <n v="0"/>
    <s v="MyT Carga"/>
    <s v="Daños Sin Autos"/>
    <s v="Maritimo y Transportes"/>
    <x v="30"/>
    <x v="0"/>
    <n v="1156642.3969100001"/>
    <n v="764564.70062000002"/>
    <n v="243469518.54793006"/>
    <n v="216001262.48099998"/>
    <n v="235094567.47436008"/>
    <n v="206446896.99449995"/>
    <n v="3315660.6299799997"/>
    <n v="3673195.9367000004"/>
    <n v="1408543.0400800006"/>
    <n v="1797383.4676000001"/>
    <n v="16166.76649"/>
    <n v="12265.98178"/>
    <n v="9.0603403220374856E-2"/>
    <n v="5.104847365383397E-2"/>
    <n v="1128.9909100000004"/>
    <n v="60.209301482964392"/>
    <n v="18.581955593025949"/>
    <n v="15.287080101956581"/>
    <n v="0.25972602923993915"/>
    <n v="0.24525203144736307"/>
    <n v="1.233871651743791E-3"/>
    <n v="1.2778267921174462E-3"/>
    <n v="8.6810162054721304E-4"/>
    <n v="9.0827737655458957E-4"/>
    <m/>
    <m/>
    <m/>
    <n v="0"/>
    <m/>
    <n v="0"/>
    <m/>
    <n v="0"/>
    <m/>
    <n v="-85.712889237368017"/>
    <n v="215.18793189059392"/>
    <n v="2413.0216968657942"/>
    <n v="0.45894682846417245"/>
    <n v="-333.4111363464433"/>
    <n v="27.794981984670251"/>
    <n v="208.91627088282723"/>
    <n v="-114.38379287159589"/>
    <s v="Resto"/>
    <n v="2023"/>
    <n v="1"/>
    <d v="2024-05-06T00:00:00"/>
    <x v="30"/>
    <x v="24"/>
  </r>
  <r>
    <n v="2024"/>
    <n v="3"/>
    <n v="9"/>
    <x v="8"/>
    <s v="MyT Carga"/>
    <n v="9"/>
    <s v="19581e27de7ced00ff1ce50b2047e7a567c76b1cbaebabe5ef03f7c3017bb5b7"/>
    <s v="866d562d83a77144c090ae01fef5e5dc5d322dfdcb968ee04e0fa262fe1b2619"/>
    <x v="27"/>
    <n v="37951.563740000005"/>
    <n v="33886.466959999998"/>
    <n v="101157.93709000001"/>
    <n v="104657.95999999999"/>
    <n v="12918.420939999998"/>
    <n v="23290.949500000002"/>
    <n v="42061.960739999988"/>
    <n v="49755.33505999999"/>
    <n v="0"/>
    <n v="0"/>
    <n v="134.065"/>
    <n v="128.38900000000001"/>
    <n v="0"/>
    <n v="1661.3626999999999"/>
    <n v="6074.3511200000003"/>
    <n v="9535.2049600000009"/>
    <n v="21964.922180000001"/>
    <n v="12505.092419999999"/>
    <n v="0"/>
    <n v="0"/>
    <n v="0"/>
    <n v="0"/>
    <n v="0"/>
    <n v="0"/>
    <s v="MyT Carga"/>
    <s v="Daños Sin Autos"/>
    <s v="Maritimo y Transportes"/>
    <x v="30"/>
    <x v="0"/>
    <n v="808178.50085000007"/>
    <n v="660743.68034000008"/>
    <n v="243469518.54793006"/>
    <n v="216001262.48099998"/>
    <n v="235094567.47436008"/>
    <n v="206446896.99449995"/>
    <n v="3315660.6299799997"/>
    <n v="3673195.9367000004"/>
    <n v="1408543.0400800006"/>
    <n v="1797383.4676000001"/>
    <n v="46186.127119999997"/>
    <n v="34917.417179999997"/>
    <n v="1.1446154469744068"/>
    <n v="0.92253360680899599"/>
    <n v="4065.0967800000071"/>
    <n v="11.996224878794525"/>
    <n v="82.170916044540618"/>
    <n v="97.047461401038262"/>
    <n v="4.695938298294811"/>
    <n v="5.1285344027146769"/>
    <n v="1.5587809088524055E-2"/>
    <n v="1.6143105367221675E-2"/>
    <n v="1.5688087454109552E-2"/>
    <n v="1.6414132376570807E-2"/>
    <m/>
    <m/>
    <m/>
    <n v="0"/>
    <m/>
    <n v="0"/>
    <m/>
    <n v="0"/>
    <m/>
    <n v="-44.534588682183198"/>
    <n v="34.039232292250198"/>
    <n v="68.732304041884703"/>
    <n v="0.91714775994819964"/>
    <n v="-36.295536955086071"/>
    <n v="75.647819642423755"/>
    <n v="27.654780974052144"/>
    <n v="76.250575683470259"/>
    <s v="Resto"/>
    <n v="2023"/>
    <n v="1"/>
    <d v="2024-05-06T00:00:00"/>
    <x v="30"/>
    <x v="27"/>
  </r>
  <r>
    <n v="2024"/>
    <n v="3"/>
    <n v="39"/>
    <x v="17"/>
    <s v="MyT Carga"/>
    <n v="27"/>
    <s v="670671cd97404156226e507973f2ab8330d3022ca96e0c93bdbdb320c41adcaf"/>
    <s v="866d562d83a77144c090ae01fef5e5dc5d322dfdcb968ee04e0fa262fe1b2619"/>
    <x v="4"/>
    <n v="484910.21522000001"/>
    <n v="561784.09366000001"/>
    <n v="1398320.7043099999"/>
    <n v="1615819.1059999999"/>
    <n v="180077.82033000002"/>
    <n v="203427.26208999997"/>
    <n v="958917.82602000004"/>
    <n v="944895.50392999989"/>
    <n v="0"/>
    <n v="0"/>
    <n v="134.065"/>
    <n v="128.38900000000001"/>
    <n v="0"/>
    <n v="0"/>
    <n v="29382.774829999998"/>
    <n v="39814.534439999996"/>
    <n v="119718.94949"/>
    <n v="118985.93995999999"/>
    <n v="0"/>
    <n v="0"/>
    <n v="0"/>
    <n v="0"/>
    <n v="0"/>
    <n v="0"/>
    <s v="MyT Carga"/>
    <s v="Daños Sin Autos"/>
    <s v="Maritimo y Transportes"/>
    <x v="30"/>
    <x v="0"/>
    <n v="7956382.9574300004"/>
    <n v="6735524.3046000004"/>
    <n v="243469518.54793006"/>
    <n v="216001262.48099998"/>
    <n v="235094567.47436008"/>
    <n v="206446896.99449995"/>
    <n v="3315660.6299799997"/>
    <n v="3673195.9367000004"/>
    <n v="1408543.0400800006"/>
    <n v="1797383.4676000001"/>
    <n v="493823.42381999997"/>
    <n v="569312.47737999994"/>
    <n v="14.624844618760788"/>
    <n v="15.294149926690459"/>
    <n v="-76873.87844"/>
    <n v="-13.683883062471535"/>
    <n v="98.195061600956208"/>
    <n v="98.677635917159961"/>
    <n v="6.0946062779340044"/>
    <n v="8.3406141564411218"/>
    <n v="0.19916670395211683"/>
    <n v="0.20626176964845663"/>
    <n v="0.26008370840398026"/>
    <n v="0.27212038632625551"/>
    <m/>
    <m/>
    <m/>
    <n v="0"/>
    <m/>
    <n v="0"/>
    <m/>
    <n v="0"/>
    <m/>
    <n v="-11.478029798026645"/>
    <n v="37.136322287683733"/>
    <n v="36.210933058762812"/>
    <n v="12.784687099073109"/>
    <n v="-26.200883061236159"/>
    <n v="0.61604718191614616"/>
    <n v="24.543127846652474"/>
    <n v="33.461545501413539"/>
    <s v="Grandes"/>
    <n v="2023"/>
    <n v="1"/>
    <d v="2024-05-06T00:00:00"/>
    <x v="30"/>
    <x v="4"/>
  </r>
  <r>
    <n v="2024"/>
    <n v="3"/>
    <n v="107"/>
    <x v="28"/>
    <s v="MyT Carga"/>
    <n v="70"/>
    <s v="ff5a1ae012afa5d4c889c50ad427aaf545d31a4fac04ffc1c4d03d403ba4250a"/>
    <s v="866d562d83a77144c090ae01fef5e5dc5d322dfdcb968ee04e0fa262fe1b2619"/>
    <x v="19"/>
    <n v="64237.483810000005"/>
    <n v="57200.263939999997"/>
    <n v="254095.11377999999"/>
    <n v="195479.99599999998"/>
    <n v="33007.133560000002"/>
    <n v="38077.809710000001"/>
    <n v="125681.99532999999"/>
    <n v="87150.150839999973"/>
    <n v="0"/>
    <n v="0"/>
    <n v="134.065"/>
    <n v="128.38900000000001"/>
    <n v="0"/>
    <n v="0"/>
    <n v="9894.0764899999995"/>
    <n v="10928.21493"/>
    <n v="13222.986510000001"/>
    <n v="12047.22977"/>
    <n v="0"/>
    <n v="0"/>
    <n v="0"/>
    <n v="0"/>
    <n v="0"/>
    <n v="0"/>
    <s v="MyT Carga"/>
    <s v="Daños Sin Autos"/>
    <s v="Maritimo y Transportes"/>
    <x v="30"/>
    <x v="0"/>
    <n v="551156.13301999995"/>
    <n v="285123.98235000001"/>
    <n v="243469518.54793006"/>
    <n v="216001262.48099998"/>
    <n v="235094567.47436008"/>
    <n v="206446896.99449995"/>
    <n v="3315660.6299799997"/>
    <n v="3673195.9367000004"/>
    <n v="1408543.0400800006"/>
    <n v="1797383.4676000001"/>
    <n v="64237.483810000005"/>
    <n v="57200.263939999997"/>
    <n v="1.9373962229176478"/>
    <n v="1.557234215809046"/>
    <n v="7037.2198700000081"/>
    <n v="12.302775171425218"/>
    <n v="100"/>
    <n v="100"/>
    <n v="11.655042910983811"/>
    <n v="20.061540761514969"/>
    <n v="2.6384199629225471E-2"/>
    <n v="2.7324103870246124E-2"/>
    <n v="2.6481448896638501E-2"/>
    <n v="2.7707010748397879E-2"/>
    <m/>
    <m/>
    <m/>
    <n v="0"/>
    <m/>
    <n v="0"/>
    <m/>
    <n v="0"/>
    <m/>
    <n v="-13.316617181025347"/>
    <n v="51.382980157858704"/>
    <n v="66.569290222054875"/>
    <n v="2.343352856163011"/>
    <n v="-9.463013370656693"/>
    <n v="9.7595610148307301"/>
    <n v="74.824824804271842"/>
    <n v="90.711434401404304"/>
    <s v="Resto"/>
    <n v="2023"/>
    <n v="1"/>
    <d v="2024-05-06T00:00:00"/>
    <x v="30"/>
    <x v="19"/>
  </r>
  <r>
    <n v="2024"/>
    <n v="3"/>
    <n v="10"/>
    <x v="4"/>
    <s v="MyT Carga"/>
    <n v="10"/>
    <s v="4a44dc15364204a80fe80e9039455cc1608281820fe2b24f1e5233ade6af1dd5"/>
    <s v="866d562d83a77144c090ae01fef5e5dc5d322dfdcb968ee04e0fa262fe1b2619"/>
    <x v="22"/>
    <n v="49544.865789999996"/>
    <n v="60967.154000000002"/>
    <n v="298400.97562999994"/>
    <n v="297510.14293999999"/>
    <n v="30362.294979999999"/>
    <n v="0"/>
    <n v="176948.14387"/>
    <n v="-44861.648399999998"/>
    <n v="0"/>
    <n v="0"/>
    <n v="134.065"/>
    <n v="128.38900000000001"/>
    <n v="3154.1217999999999"/>
    <n v="0"/>
    <n v="24798.459500000001"/>
    <n v="38021.887869999999"/>
    <n v="50854.458760000001"/>
    <n v="61623.280490000005"/>
    <n v="0"/>
    <n v="0"/>
    <n v="0"/>
    <n v="0"/>
    <n v="0"/>
    <n v="0"/>
    <s v="MyT Carga"/>
    <s v="Daños Sin Autos"/>
    <s v="Maritimo y Transportes"/>
    <x v="30"/>
    <x v="0"/>
    <n v="1600535.0540100001"/>
    <n v="1504539.56809"/>
    <n v="243469518.54793006"/>
    <n v="216001262.48099998"/>
    <n v="235094567.47436008"/>
    <n v="206446896.99449995"/>
    <n v="3315660.6299799997"/>
    <n v="3673195.9367000004"/>
    <n v="1408543.0400800006"/>
    <n v="1797383.4676000001"/>
    <n v="52403.592979999994"/>
    <n v="63402.926909999995"/>
    <n v="1.4942683018285516"/>
    <n v="1.6597849679310301"/>
    <n v="-11422.288210000006"/>
    <n v="-18.735150750189199"/>
    <n v="94.544787814280141"/>
    <n v="96.158264249444585"/>
    <n v="3.0955189432352439"/>
    <n v="4.0522134009009338"/>
    <n v="2.0349514832694125E-2"/>
    <n v="2.1074440946153919E-2"/>
    <n v="2.8225369287072026E-2"/>
    <n v="2.9531639800633214E-2"/>
    <m/>
    <m/>
    <m/>
    <n v="0"/>
    <m/>
    <n v="0"/>
    <m/>
    <n v="0"/>
    <m/>
    <m/>
    <n v="61.282424517392165"/>
    <m/>
    <n v="2.1555816269750281"/>
    <n v="-34.778463434566952"/>
    <n v="-17.475249036356523"/>
    <n v="48.763589476062691"/>
    <n v="61.700525463213609"/>
    <s v="Resto"/>
    <n v="2023"/>
    <n v="1"/>
    <d v="2024-05-06T00:00:00"/>
    <x v="30"/>
    <x v="22"/>
  </r>
  <r>
    <n v="2024"/>
    <n v="3"/>
    <n v="74"/>
    <x v="0"/>
    <s v="MyT Carga"/>
    <n v="46"/>
    <s v="25fc0e7096fc653718202dc30b0c580b8ab87eac11a700cba03a7c021bc35b0c"/>
    <s v="866d562d83a77144c090ae01fef5e5dc5d322dfdcb968ee04e0fa262fe1b2619"/>
    <x v="25"/>
    <n v="4959.8304400000006"/>
    <n v="338669.83355000004"/>
    <n v="26691.721029999968"/>
    <n v="384266.47680000006"/>
    <n v="8774.1573599999992"/>
    <n v="505.51238999999975"/>
    <n v="14204.766849999998"/>
    <n v="1651.8372100000001"/>
    <n v="0"/>
    <n v="0"/>
    <n v="134.065"/>
    <n v="128.38900000000001"/>
    <n v="-343.94557000000003"/>
    <n v="-857.09096999999997"/>
    <n v="3286.72993"/>
    <n v="-1893.4308999999998"/>
    <n v="58437.802810000001"/>
    <n v="-11050.939199999999"/>
    <n v="0"/>
    <n v="0"/>
    <n v="0"/>
    <n v="0"/>
    <n v="0"/>
    <n v="0"/>
    <s v="MyT Carga"/>
    <s v="Daños Sin Autos"/>
    <s v="Maritimo y Transportes"/>
    <x v="30"/>
    <x v="0"/>
    <n v="1149390.6832699999"/>
    <n v="7438742.8628900005"/>
    <n v="243469518.54793006"/>
    <n v="216001262.48099998"/>
    <n v="235094567.47436008"/>
    <n v="206446896.99449995"/>
    <n v="3315660.6299799997"/>
    <n v="3673195.9367000004"/>
    <n v="1408543.0400800006"/>
    <n v="1797383.4676000001"/>
    <n v="86523.237880000001"/>
    <n v="435122.08551999996"/>
    <n v="0.14958800050745599"/>
    <n v="9.2200318029933648"/>
    <n v="-333710.00311000005"/>
    <n v="-98.535496832413401"/>
    <n v="5.7323680453092178"/>
    <n v="77.833289741031408"/>
    <n v="0.43151823937613232"/>
    <n v="4.5527831757639836"/>
    <n v="2.0371463621322253E-3"/>
    <n v="2.1097171633032018E-3"/>
    <n v="0.15679067319330611"/>
    <n v="0.16404694789819133"/>
    <m/>
    <m/>
    <m/>
    <n v="0"/>
    <m/>
    <n v="0"/>
    <m/>
    <n v="0"/>
    <m/>
    <n v="1635.6958075745688"/>
    <n v="176.90438143284587"/>
    <n v="0.14926407371484052"/>
    <n v="0.62292433460191998"/>
    <n v="-273.58594549185818"/>
    <n v="-628.80394826532029"/>
    <n v="5.6243215383819454"/>
    <n v="17.133664982972668"/>
    <s v="Resto"/>
    <n v="2023"/>
    <n v="1"/>
    <d v="2024-05-06T00:00:00"/>
    <x v="30"/>
    <x v="25"/>
  </r>
  <r>
    <n v="2024"/>
    <n v="3"/>
    <n v="94"/>
    <x v="19"/>
    <s v="MyT Carga"/>
    <n v="7"/>
    <s v="7902699be42c8a8e46fbbb4501726517e86b22c56a189f7625a6da49081b2451"/>
    <s v="866d562d83a77144c090ae01fef5e5dc5d322dfdcb968ee04e0fa262fe1b2619"/>
    <x v="26"/>
    <n v="22718.46372"/>
    <n v="34445.48459"/>
    <n v="116635.99546000001"/>
    <n v="169250.67263000002"/>
    <n v="6503.2739800000008"/>
    <n v="31077.905010000006"/>
    <n v="43837.886589999995"/>
    <n v="171172.58316000004"/>
    <n v="0"/>
    <n v="0"/>
    <n v="134.065"/>
    <n v="128.38900000000001"/>
    <n v="0"/>
    <n v="0"/>
    <n v="10475.390869999999"/>
    <n v="35878.689899999998"/>
    <n v="24558.399649999999"/>
    <n v="28436.72867"/>
    <n v="0"/>
    <n v="0"/>
    <n v="0"/>
    <n v="0"/>
    <n v="0"/>
    <n v="0"/>
    <s v="MyT Carga"/>
    <s v="Daños Sin Autos"/>
    <s v="Maritimo y Transportes"/>
    <x v="30"/>
    <x v="0"/>
    <n v="2040660.5806099998"/>
    <n v="2232143.8743000003"/>
    <n v="243469518.54793006"/>
    <n v="216001262.48099998"/>
    <n v="235094567.47436008"/>
    <n v="206446896.99449995"/>
    <n v="3315660.6299799997"/>
    <n v="3673195.9367000004"/>
    <n v="1408543.0400800006"/>
    <n v="1797383.4676000001"/>
    <n v="33061.62687"/>
    <n v="59928.612479999996"/>
    <n v="0.68518664167801269"/>
    <n v="0.93775244184076456"/>
    <n v="-11727.02087"/>
    <n v="-34.045161534480236"/>
    <n v="68.715504561618076"/>
    <n v="57.477527285477379"/>
    <n v="1.113289683540069"/>
    <n v="1.5431570064363389"/>
    <n v="9.3311326425971394E-3"/>
    <n v="9.6635426177926146E-3"/>
    <n v="1.5946890399786397E-2"/>
    <n v="1.6684912726451721E-2"/>
    <m/>
    <m/>
    <m/>
    <n v="0"/>
    <m/>
    <n v="0"/>
    <m/>
    <n v="0"/>
    <m/>
    <n v="-79.07428451851105"/>
    <n v="28.625500650710379"/>
    <n v="90.223451288074926"/>
    <n v="0.46170218409730923"/>
    <n v="-70.803307202139507"/>
    <n v="-13.638449995450907"/>
    <n v="42.655022392715239"/>
    <n v="126.17024382924562"/>
    <s v="Resto"/>
    <n v="2023"/>
    <n v="1"/>
    <d v="2024-05-06T00:00:00"/>
    <x v="30"/>
    <x v="26"/>
  </r>
  <r>
    <n v="2024"/>
    <n v="3"/>
    <n v="61"/>
    <x v="2"/>
    <s v="MyT Carg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88888.42525"/>
    <n v="98188.686610000004"/>
    <n v="122040.44223999999"/>
    <n v="99366.151270000002"/>
    <n v="0"/>
    <n v="0"/>
    <n v="0"/>
    <n v="0"/>
    <n v="0"/>
    <n v="0"/>
    <s v="MyT Carga"/>
    <s v="Daños Sin Autos"/>
    <s v="Maritimo y Transportes"/>
    <x v="30"/>
    <x v="0"/>
    <n v="0"/>
    <n v="0"/>
    <n v="243469518.54793006"/>
    <n v="216001262.48099998"/>
    <n v="235094567.47436008"/>
    <n v="206446896.99449995"/>
    <n v="3315660.6299799997"/>
    <n v="3673195.9367000004"/>
    <n v="1408543.0400800006"/>
    <n v="1797383.4676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.4718258091587728"/>
    <n v="22.818928458232101"/>
    <n v="72.835220537135953"/>
    <n v="98.815024387126996"/>
    <m/>
    <n v="2023"/>
    <n v="1"/>
    <d v="2024-05-06T00:00:00"/>
    <x v="30"/>
    <x v="2"/>
  </r>
  <r>
    <n v="2024"/>
    <n v="3"/>
    <n v="150.1"/>
    <x v="32"/>
    <s v="MyT Carga"/>
    <n v="150.1"/>
    <m/>
    <m/>
    <x v="21"/>
    <n v="267926.60948000004"/>
    <n v="611432.92877999996"/>
    <n v="1092573.9357799999"/>
    <n v="1284421.1848599999"/>
    <n v="102283.47842"/>
    <n v="265706.33301000006"/>
    <n v="516293.15949999995"/>
    <n v="541284.08697000018"/>
    <n v="0"/>
    <n v="0"/>
    <n v="0"/>
    <n v="0"/>
    <n v="3607.3582299999998"/>
    <n v="804.27172999999993"/>
    <n v="67381.418619999997"/>
    <n v="104484.22945"/>
    <n v="235371.05066000001"/>
    <n v="164410.93912999998"/>
    <n v="0"/>
    <n v="0"/>
    <n v="0"/>
    <n v="0"/>
    <n v="0"/>
    <n v="0"/>
    <s v="MyT Carga"/>
    <s v="Daños Sin Autos"/>
    <s v="Maritimo y Transportes"/>
    <x v="30"/>
    <x v="0"/>
    <n v="51938417.547750004"/>
    <n v="45262847.541859999"/>
    <n v="243469518.54793006"/>
    <n v="216001262.48099998"/>
    <n v="235094567.47436008"/>
    <n v="206446896.99449995"/>
    <n v="3315660.6299799997"/>
    <n v="3673195.9367000004"/>
    <n v="1408543.0400800006"/>
    <n v="1797383.4676000001"/>
    <n v="558603.94324000005"/>
    <n v="931777.65643000009"/>
    <n v="8.0806403121424459"/>
    <n v="16.645802165656086"/>
    <n v="-343506.31929999992"/>
    <n v="-56.180539701288666"/>
    <n v="47.96360869312506"/>
    <n v="65.620046216029209"/>
    <n v="0.51585439474292716"/>
    <n v="1.3508494537700801"/>
    <n v="0.1100452373167425"/>
    <n v="0.11396546179622832"/>
    <n v="0.2830691458730632"/>
    <n v="0.29616959018584305"/>
    <m/>
    <m/>
    <m/>
    <n v="0"/>
    <m/>
    <n v="0"/>
    <m/>
    <n v="0"/>
    <m/>
    <n v="-61.505065663545743"/>
    <n v="38.175931318846914"/>
    <n v="43.456333557331853"/>
    <n v="7.2616509051928322"/>
    <n v="-35.510441169262982"/>
    <n v="43.160213003765982"/>
    <n v="28.627742634897917"/>
    <n v="63.550655450842086"/>
    <s v="Resto"/>
    <n v="2023"/>
    <n v="1"/>
    <d v="2024-05-06T00:00:00"/>
    <x v="30"/>
    <x v="21"/>
  </r>
  <r>
    <n v="2024"/>
    <n v="3"/>
    <n v="76"/>
    <x v="42"/>
    <s v="MyT Carga"/>
    <n v="48"/>
    <s v="98010bd9270f9b100b6214a21754fd33bdc8d41b2bc9f9dd16ff54d3c34ffd71"/>
    <s v="866d562d83a77144c090ae01fef5e5dc5d322dfdcb968ee04e0fa262fe1b2619"/>
    <x v="0"/>
    <n v="662302.33776999998"/>
    <n v="534000.09103000001"/>
    <n v="867309.01919999998"/>
    <n v="639400.43793000001"/>
    <n v="95899.905409999992"/>
    <n v="55185.520540000005"/>
    <n v="541716.0931399999"/>
    <n v="229832.78260000001"/>
    <n v="0"/>
    <n v="0"/>
    <n v="134.065"/>
    <n v="128.38900000000001"/>
    <n v="0"/>
    <n v="0"/>
    <n v="921.42670999999996"/>
    <n v="392.36228000000006"/>
    <n v="-20491.686730000001"/>
    <n v="-19045.154710000003"/>
    <n v="0"/>
    <n v="0"/>
    <n v="0"/>
    <n v="0"/>
    <n v="0"/>
    <n v="0"/>
    <s v="MyT Carga"/>
    <s v="Daños Sin Autos"/>
    <s v="Maritimo y Transportes"/>
    <x v="30"/>
    <x v="0"/>
    <n v="1133682.78908"/>
    <n v="1017302.51738"/>
    <n v="243469518.54793006"/>
    <n v="216001262.48099998"/>
    <n v="235094567.47436008"/>
    <n v="206446896.99449995"/>
    <n v="3315660.6299799997"/>
    <n v="3673195.9367000004"/>
    <n v="1408543.0400800006"/>
    <n v="1797383.4676000001"/>
    <n v="662302.33776999998"/>
    <n v="534000.09103000001"/>
    <n v="19.974973668339363"/>
    <n v="14.537751326975107"/>
    <n v="128302.24673999997"/>
    <n v="24.026633870515958"/>
    <n v="100"/>
    <n v="100"/>
    <n v="58.420428020034407"/>
    <n v="52.491769351488912"/>
    <n v="0.2720267989685195"/>
    <n v="0.28171741477702672"/>
    <n v="0.24722081940468846"/>
    <n v="0.25866220263132683"/>
    <m/>
    <m/>
    <m/>
    <n v="0"/>
    <m/>
    <n v="0"/>
    <m/>
    <n v="0"/>
    <m/>
    <n v="73.777296058101086"/>
    <n v="14.479777579058384"/>
    <n v="10.334365380641797"/>
    <n v="6.8084469328358752"/>
    <n v="134.84079815215665"/>
    <n v="7.5952757644991431"/>
    <n v="-4.496587919485532"/>
    <n v="-2.0601685099149294"/>
    <s v="Grandes"/>
    <n v="2023"/>
    <n v="1"/>
    <d v="2024-05-06T00:00:00"/>
    <x v="30"/>
    <x v="0"/>
  </r>
  <r>
    <n v="2024"/>
    <n v="3"/>
    <n v="61"/>
    <x v="2"/>
    <s v="Terremoto y Erupcion Volcanic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8306.728930000001"/>
    <n v="23209.35685"/>
    <n v="269817.56647000002"/>
    <n v="268114.13058"/>
    <n v="0"/>
    <n v="0"/>
    <n v="0"/>
    <n v="0"/>
    <n v="0"/>
    <n v="0"/>
    <s v="Terremoto y Erupcion Volcanica"/>
    <s v="Daños Sin Autos"/>
    <s v="Riesgos Catastroficos"/>
    <x v="31"/>
    <x v="0"/>
    <n v="0"/>
    <n v="0"/>
    <n v="243469518.54793006"/>
    <n v="216001262.48099998"/>
    <n v="235094567.47436008"/>
    <n v="206446896.99449995"/>
    <n v="3527055.4154599998"/>
    <n v="3670730.0521600004"/>
    <n v="165377.79197000002"/>
    <n v="-61865.57996999997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1.123497525955781"/>
    <n v="0.63533984065482496"/>
    <n v="6.7848543627108331"/>
    <n v="8.6565213104554317"/>
    <m/>
    <n v="2023"/>
    <n v="1"/>
    <d v="2024-05-06T00:00:00"/>
    <x v="31"/>
    <x v="2"/>
  </r>
  <r>
    <n v="2024"/>
    <n v="3"/>
    <n v="80"/>
    <x v="30"/>
    <s v="Terremoto y Erupcion Volcanica"/>
    <n v="52"/>
    <s v="41cfc0d1f2d127b04555b7246d84019b4d27710a3f3aff6e7764375b1e06e05d"/>
    <s v="866d562d83a77144c090ae01fef5e5dc5d322dfdcb968ee04e0fa262fe1b2619"/>
    <x v="27"/>
    <n v="29769.59806"/>
    <n v="31026.02259"/>
    <n v="116307.75509999999"/>
    <n v="116464.5313"/>
    <n v="1263.7618199999999"/>
    <n v="469.69619999999998"/>
    <n v="1282.49314"/>
    <n v="2139.7200499999994"/>
    <n v="0"/>
    <n v="0"/>
    <n v="134.065"/>
    <n v="128.38900000000001"/>
    <n v="0"/>
    <n v="0"/>
    <n v="67.797020000000003"/>
    <n v="11.802490000000001"/>
    <n v="-2.0699999999999998E-3"/>
    <n v="-8.8000000000000003E-4"/>
    <n v="0"/>
    <n v="0"/>
    <n v="0"/>
    <n v="0"/>
    <n v="0"/>
    <n v="0"/>
    <s v="Terremoto y Erupcion Volcanica"/>
    <s v="Daños Sin Autos"/>
    <s v="Riesgos Catastroficos"/>
    <x v="31"/>
    <x v="0"/>
    <n v="280605.04624"/>
    <n v="328979.06079000002"/>
    <n v="243469518.54793006"/>
    <n v="216001262.48099998"/>
    <n v="235094567.47436008"/>
    <n v="206446896.99449995"/>
    <n v="3527055.4154599998"/>
    <n v="3670730.0521600004"/>
    <n v="165377.79197000002"/>
    <n v="-61865.579969999977"/>
    <n v="83989.672829999996"/>
    <n v="80035.127290000004"/>
    <n v="0.84403545035079752"/>
    <n v="0.84522757460040088"/>
    <n v="-1256.4245300000002"/>
    <n v="-4.0495829794340406"/>
    <n v="35.444355308128664"/>
    <n v="38.765506647574924"/>
    <n v="10.609074376566351"/>
    <n v="9.4310022393203639"/>
    <n v="1.2227238233988408E-2"/>
    <n v="1.2662818362762354E-2"/>
    <n v="1.4363815393314718E-2"/>
    <n v="1.5028572984958247E-2"/>
    <m/>
    <m/>
    <m/>
    <n v="0"/>
    <m/>
    <n v="0"/>
    <m/>
    <n v="0"/>
    <m/>
    <n v="169.05940903928968"/>
    <n v="4.2451423679047151"/>
    <n v="1.5138782247628086"/>
    <n v="0.76416658182813912"/>
    <n v="474.42980252472148"/>
    <n v="135.22727272727272"/>
    <n v="-3275218.3574879235"/>
    <n v="-1341192.0454545454"/>
    <s v="Resto"/>
    <n v="2023"/>
    <n v="1"/>
    <d v="2024-05-06T00:00:00"/>
    <x v="31"/>
    <x v="27"/>
  </r>
  <r>
    <n v="2024"/>
    <n v="3"/>
    <n v="81"/>
    <x v="34"/>
    <s v="Terremoto y Erupcion Volcanica"/>
    <n v="53"/>
    <s v="2858dcd1057d3eae7f7d5f782167e24b61153c01551450a628cee722509f6529"/>
    <s v="866d562d83a77144c090ae01fef5e5dc5d322dfdcb968ee04e0fa262fe1b2619"/>
    <x v="28"/>
    <n v="20013.74237"/>
    <n v="23857.998869999999"/>
    <n v="90319.622940000001"/>
    <n v="85645.25757999999"/>
    <n v="78.388019999999997"/>
    <n v="1155.1377500000001"/>
    <n v="689.43149000000028"/>
    <n v="3617.1782900000007"/>
    <n v="0"/>
    <n v="0"/>
    <n v="134.065"/>
    <n v="128.38900000000001"/>
    <n v="0"/>
    <n v="0"/>
    <n v="7.8388100000000005"/>
    <n v="115.51415"/>
    <n v="2110.3153399999997"/>
    <n v="2092.75963"/>
    <n v="0"/>
    <n v="0"/>
    <n v="0"/>
    <n v="0"/>
    <n v="0"/>
    <n v="0"/>
    <s v="Terremoto y Erupcion Volcanica"/>
    <s v="Daños Sin Autos"/>
    <s v="Riesgos Catastroficos"/>
    <x v="31"/>
    <x v="0"/>
    <n v="425847.00738999998"/>
    <n v="401246.10022000002"/>
    <n v="243469518.54793006"/>
    <n v="216001262.48099998"/>
    <n v="235094567.47436008"/>
    <n v="206446896.99449995"/>
    <n v="3527055.4154599998"/>
    <n v="3670730.0521600004"/>
    <n v="165377.79197000002"/>
    <n v="-61865.579969999977"/>
    <n v="53307.582990000003"/>
    <n v="70765.024940000003"/>
    <n v="0.5674348716573766"/>
    <n v="0.64995242175220769"/>
    <n v="-3844.2564999999995"/>
    <n v="-16.113071850438899"/>
    <n v="37.543893846686665"/>
    <n v="33.714393360602408"/>
    <n v="4.6997494458546178"/>
    <n v="5.9459765109041181"/>
    <n v="8.2202250570680962E-3"/>
    <n v="8.5130603335539616E-3"/>
    <n v="1.1045305289407097E-2"/>
    <n v="1.1556482183714106E-2"/>
    <m/>
    <m/>
    <m/>
    <n v="0"/>
    <m/>
    <n v="0"/>
    <m/>
    <n v="0"/>
    <m/>
    <n v="-93.21396777137619"/>
    <n v="0.39167097562673381"/>
    <n v="4.8417210357592753"/>
    <n v="4.7399363037946347E-2"/>
    <n v="-93.213982875690988"/>
    <n v="0.83887847167616325"/>
    <n v="0.37145206933860425"/>
    <n v="5.5197046208312033"/>
    <s v="Resto"/>
    <n v="2023"/>
    <n v="1"/>
    <d v="2024-05-06T00:00:00"/>
    <x v="31"/>
    <x v="28"/>
  </r>
  <r>
    <n v="2024"/>
    <n v="3"/>
    <n v="92"/>
    <x v="22"/>
    <s v="Terremoto y Erupcion Volcanica"/>
    <n v="219"/>
    <s v="314f04b30f62e0056bd059354a5536fb2e302107eed143b5fa2aa0bbba07f608"/>
    <s v="866d562d83a77144c090ae01fef5e5dc5d322dfdcb968ee04e0fa262fe1b2619"/>
    <x v="5"/>
    <n v="293479.19756"/>
    <n v="247078.82272"/>
    <n v="561576.47219"/>
    <n v="674781.48392000003"/>
    <n v="1176.33626"/>
    <n v="-8827.2650399999984"/>
    <n v="-44819.428999999989"/>
    <n v="373418.70497000008"/>
    <n v="0"/>
    <n v="0"/>
    <n v="134.065"/>
    <n v="128.38900000000001"/>
    <n v="0"/>
    <n v="0"/>
    <n v="565.62112999999999"/>
    <n v="-122.63386"/>
    <n v="27227.25056"/>
    <n v="13446.33257"/>
    <n v="0"/>
    <n v="0"/>
    <n v="0"/>
    <n v="0"/>
    <n v="0"/>
    <n v="0"/>
    <s v="Terremoto y Erupcion Volcanica"/>
    <s v="Daños Sin Autos"/>
    <s v="Riesgos Catastroficos"/>
    <x v="31"/>
    <x v="0"/>
    <n v="4430492.0824799994"/>
    <n v="4704042.3643699996"/>
    <n v="243469518.54793006"/>
    <n v="216001262.48099998"/>
    <n v="235094567.47436008"/>
    <n v="206446896.99449995"/>
    <n v="3527055.4154599998"/>
    <n v="3670730.0521600004"/>
    <n v="165377.79197000002"/>
    <n v="-61865.579969999977"/>
    <n v="727483.27474999998"/>
    <n v="557895.21475000004"/>
    <n v="8.3207991650373412"/>
    <n v="6.7310540194752049"/>
    <n v="46400.374840000004"/>
    <n v="18.779583911399335"/>
    <n v="40.341710627073077"/>
    <n v="44.28767556838055"/>
    <n v="6.6240767864260111"/>
    <n v="5.2524786892111814"/>
    <n v="0.12054042711807675"/>
    <n v="0.12483452965879677"/>
    <n v="0.11438767527654321"/>
    <n v="0.11968153860243418"/>
    <m/>
    <m/>
    <m/>
    <n v="0"/>
    <m/>
    <n v="0"/>
    <m/>
    <n v="0"/>
    <m/>
    <n v="-113.32616903049282"/>
    <n v="0.40082440928696672"/>
    <n v="-3.5726514084954268"/>
    <n v="0.71130243425513306"/>
    <n v="-561.22753536421351"/>
    <n v="102.48830242936644"/>
    <n v="2.0774081788153933"/>
    <n v="-0.912024593781113"/>
    <s v="Grandes"/>
    <n v="2023"/>
    <n v="1"/>
    <d v="2024-05-06T00:00:00"/>
    <x v="31"/>
    <x v="5"/>
  </r>
  <r>
    <n v="2024"/>
    <n v="3"/>
    <n v="43"/>
    <x v="9"/>
    <s v="Terremoto y Erupcion Volcanica"/>
    <n v="31"/>
    <s v="eb1e33e8a81b697b75855af6bfcdbcbf7cbbde9f94962ceaec1ed8af21f5a50f"/>
    <s v="866d562d83a77144c090ae01fef5e5dc5d322dfdcb968ee04e0fa262fe1b2619"/>
    <x v="11"/>
    <n v="80037.312749999997"/>
    <n v="75424.084530000007"/>
    <n v="391656.82221000001"/>
    <n v="385458.40885000001"/>
    <n v="-3770.6185999999993"/>
    <n v="2982.6355600000002"/>
    <n v="-6862.4483500000033"/>
    <n v="49006.611470000011"/>
    <n v="0"/>
    <n v="0"/>
    <n v="134.065"/>
    <n v="128.38900000000001"/>
    <n v="0"/>
    <n v="0"/>
    <n v="-1960.64914"/>
    <n v="-392.90628000000004"/>
    <n v="17378.055649999998"/>
    <n v="15126.747890000001"/>
    <n v="0"/>
    <n v="0"/>
    <n v="0"/>
    <n v="0"/>
    <n v="0"/>
    <n v="0"/>
    <s v="Terremoto y Erupcion Volcanica"/>
    <s v="Daños Sin Autos"/>
    <s v="Riesgos Catastroficos"/>
    <x v="31"/>
    <x v="0"/>
    <n v="29454782.112069998"/>
    <n v="26676629.107240003"/>
    <n v="243469518.54793006"/>
    <n v="216001262.48099998"/>
    <n v="235094567.47436008"/>
    <n v="206446896.99449995"/>
    <n v="3527055.4154599998"/>
    <n v="3670730.0521600004"/>
    <n v="165377.79197000002"/>
    <n v="-61865.579969999977"/>
    <n v="215278.80686000001"/>
    <n v="202641.26746"/>
    <n v="2.2692388783906163"/>
    <n v="2.0547434286435076"/>
    <n v="4613.22821999999"/>
    <n v="6.116386097023252"/>
    <n v="37.178444974404663"/>
    <n v="37.220495842431603"/>
    <n v="0.2717294341050388"/>
    <n v="0.28273468970459242"/>
    <n v="3.28736480966276E-2"/>
    <n v="3.4044730854416297E-2"/>
    <n v="3.4918353561305918E-2"/>
    <n v="3.6534375487372629E-2"/>
    <m/>
    <m/>
    <m/>
    <n v="0"/>
    <m/>
    <n v="0"/>
    <m/>
    <n v="0"/>
    <m/>
    <n v="-226.41901848712615"/>
    <n v="-4.7110759600059158"/>
    <n v="3.9544869236213982"/>
    <n v="-2.2800029889648061"/>
    <n v="399.01191195009653"/>
    <n v="14.882959485880587"/>
    <n v="-11.282327433449094"/>
    <n v="-2.5974273046471725"/>
    <s v="Medianas"/>
    <n v="2023"/>
    <n v="1"/>
    <d v="2024-05-06T00:00:00"/>
    <x v="31"/>
    <x v="11"/>
  </r>
  <r>
    <n v="2024"/>
    <n v="3"/>
    <n v="8"/>
    <x v="20"/>
    <s v="Terremoto y Erupcion Volcanica"/>
    <n v="8"/>
    <s v="2c624232cdd221771294dfbb310aca000a0df6ac8b66b696d90ef06fdefb64a3"/>
    <s v="866d562d83a77144c090ae01fef5e5dc5d322dfdcb968ee04e0fa262fe1b2619"/>
    <x v="33"/>
    <n v="11627.304830000001"/>
    <n v="10375.069119999998"/>
    <n v="35825.536270000004"/>
    <n v="30035.504070000003"/>
    <n v="103.85189"/>
    <n v="-6.5325600000000179"/>
    <n v="-7078.517649999998"/>
    <n v="26460.992470000001"/>
    <n v="0"/>
    <n v="0"/>
    <n v="134.065"/>
    <n v="128.38900000000001"/>
    <n v="0"/>
    <n v="0"/>
    <n v="103.85189"/>
    <n v="-24.605689999999999"/>
    <n v="5722.7312499999998"/>
    <n v="4329.4650599999995"/>
    <n v="0"/>
    <n v="0"/>
    <n v="0"/>
    <n v="0"/>
    <n v="0"/>
    <n v="0"/>
    <s v="Terremoto y Erupcion Volcanica"/>
    <s v="Daños Sin Autos"/>
    <s v="Riesgos Catastroficos"/>
    <x v="31"/>
    <x v="0"/>
    <n v="689489.74687000003"/>
    <n v="663569.20615999994"/>
    <n v="243469518.54793006"/>
    <n v="216001262.48099998"/>
    <n v="235094567.47436008"/>
    <n v="206446896.99449995"/>
    <n v="3527055.4154599998"/>
    <n v="3670730.0521600004"/>
    <n v="165377.79197000002"/>
    <n v="-61865.579969999977"/>
    <n v="31175.012440000002"/>
    <n v="25875.42556"/>
    <n v="0.32966039544018799"/>
    <n v="0.2826432064622923"/>
    <n v="1252.2357100000027"/>
    <n v="12.069661373012641"/>
    <n v="37.296873104311103"/>
    <n v="40.096226034784479"/>
    <n v="1.6863637034173726"/>
    <n v="1.5635248024903614"/>
    <n v="4.7756716731302109E-3"/>
    <n v="4.9457990267121332E-3"/>
    <n v="4.8032446666429161E-3"/>
    <n v="5.0255389017914882E-3"/>
    <m/>
    <m/>
    <m/>
    <n v="0"/>
    <m/>
    <n v="0"/>
    <m/>
    <n v="0"/>
    <m/>
    <n v="-1689.7579203252587"/>
    <n v="0.8931725065988485"/>
    <n v="-6.2964014258056519E-2"/>
    <n v="6.279675690605363E-2"/>
    <n v="-522.06453060247441"/>
    <n v="32.181023999302141"/>
    <n v="1.8147259667313576"/>
    <n v="-0.56833095218465635"/>
    <s v="Resto"/>
    <n v="2023"/>
    <n v="1"/>
    <d v="2024-05-06T00:00:00"/>
    <x v="31"/>
    <x v="33"/>
  </r>
  <r>
    <n v="2024"/>
    <n v="3"/>
    <n v="41"/>
    <x v="7"/>
    <s v="Terremoto y Erupcion Volcanica"/>
    <n v="29"/>
    <s v="35135aaa6cc23891b40cb3f378c53a17a1127210ce60e125ccf03efcfdaec458"/>
    <s v="866d562d83a77144c090ae01fef5e5dc5d322dfdcb968ee04e0fa262fe1b2619"/>
    <x v="16"/>
    <n v="170002.85737000001"/>
    <n v="181328.11869999999"/>
    <n v="1180387.0515500002"/>
    <n v="535340.06669000001"/>
    <n v="23308.563959999999"/>
    <n v="5055.8382200000005"/>
    <n v="144335.94544000001"/>
    <n v="131779.05281999998"/>
    <n v="0"/>
    <n v="0"/>
    <n v="134.065"/>
    <n v="128.38900000000001"/>
    <n v="0"/>
    <n v="6.0661499999999995"/>
    <n v="10309.1852"/>
    <n v="3480.1539400000001"/>
    <n v="29453.62357"/>
    <n v="27086.592230000002"/>
    <n v="0"/>
    <n v="0"/>
    <n v="0"/>
    <n v="0"/>
    <n v="0"/>
    <n v="0"/>
    <s v="Terremoto y Erupcion Volcanica"/>
    <s v="Daños Sin Autos"/>
    <s v="Riesgos Catastroficos"/>
    <x v="31"/>
    <x v="0"/>
    <n v="6566357.3494999995"/>
    <n v="6434437.0004799999"/>
    <n v="243469518.54793006"/>
    <n v="216001262.48099998"/>
    <n v="235094567.47436008"/>
    <n v="206446896.99449995"/>
    <n v="3527055.4154599998"/>
    <n v="3670730.0521600004"/>
    <n v="165377.79197000002"/>
    <n v="-61865.579969999977"/>
    <n v="485092.37556000001"/>
    <n v="473485.22907999996"/>
    <n v="4.8199655901303204"/>
    <n v="4.9398380192326989"/>
    <n v="-11325.261329999979"/>
    <n v="-6.2457281370338125"/>
    <n v="35.045460604023191"/>
    <n v="38.296467886089609"/>
    <n v="2.5889979530727949"/>
    <n v="2.8180883375884038"/>
    <n v="6.9825109271957092E-2"/>
    <n v="7.2312541798117427E-2"/>
    <n v="8.3947712442629857E-2"/>
    <n v="8.7832813832426276E-2"/>
    <m/>
    <m/>
    <m/>
    <n v="0"/>
    <m/>
    <n v="0"/>
    <m/>
    <n v="0"/>
    <m/>
    <n v="361.02274134871345"/>
    <n v="13.710689526394514"/>
    <n v="2.7882262586999427"/>
    <n v="14.094131795052769"/>
    <n v="196.22785019676456"/>
    <n v="8.7387565032206904"/>
    <n v="35.001415616991942"/>
    <n v="12.848253152146338"/>
    <s v="Medianas"/>
    <n v="2023"/>
    <n v="1"/>
    <d v="2024-05-06T00:00:00"/>
    <x v="31"/>
    <x v="16"/>
  </r>
  <r>
    <n v="2024"/>
    <n v="3"/>
    <n v="5.0999999999999996"/>
    <x v="6"/>
    <s v="Terremoto y Erupcion Volcanica"/>
    <n v="5.0999999999999996"/>
    <m/>
    <m/>
    <x v="3"/>
    <n v="1580181.9312100001"/>
    <n v="1273020.0383700002"/>
    <n v="4053433.1563400002"/>
    <n v="3278735.5322500002"/>
    <n v="3222.1403699999996"/>
    <n v="-59796.257709999991"/>
    <n v="-31114.390509999939"/>
    <n v="860377.80953000009"/>
    <n v="0"/>
    <n v="0"/>
    <n v="0"/>
    <n v="0"/>
    <n v="0"/>
    <n v="0"/>
    <n v="4123.3731000000007"/>
    <n v="-11884.878550000001"/>
    <n v="365443.69526000007"/>
    <n v="277154.74027000001"/>
    <n v="0"/>
    <n v="0"/>
    <n v="0"/>
    <n v="0"/>
    <n v="0"/>
    <n v="0"/>
    <s v="Terremoto y Erupcion Volcanica"/>
    <s v="Daños Sin Autos"/>
    <s v="Riesgos Catastroficos"/>
    <x v="31"/>
    <x v="0"/>
    <n v="55025995.002090007"/>
    <n v="42125627.921389997"/>
    <n v="243469518.54793006"/>
    <n v="216001262.48099998"/>
    <n v="235094567.47436008"/>
    <n v="206446896.99449995"/>
    <n v="3527055.4154599998"/>
    <n v="3670730.0521600004"/>
    <n v="165377.79197000002"/>
    <n v="-61865.579969999977"/>
    <n v="3219158.8862099997"/>
    <n v="2517748.5722500002"/>
    <n v="44.801732467362214"/>
    <n v="34.68029575263661"/>
    <n v="307161.89283999987"/>
    <n v="24.128598418081147"/>
    <n v="49.08679524887912"/>
    <n v="50.561841337173661"/>
    <n v="2.871700786419185"/>
    <n v="3.0219609800133158"/>
    <n v="0.64902659710107458"/>
    <n v="0.67214736103263562"/>
    <n v="0.58935768418574785"/>
    <n v="0.61663316664135437"/>
    <m/>
    <m/>
    <m/>
    <n v="0"/>
    <m/>
    <n v="0"/>
    <m/>
    <n v="0"/>
    <m/>
    <n v="-105.38853181352374"/>
    <n v="0.20390945538357694"/>
    <n v="-4.6971968946038185"/>
    <n v="1.9483513061926143"/>
    <n v="-134.69428048972364"/>
    <n v="31.855473553867508"/>
    <n v="1.1283196709868997"/>
    <n v="-4.2881743745107626"/>
    <m/>
    <n v="2023"/>
    <n v="1"/>
    <d v="2024-05-06T00:00:00"/>
    <x v="31"/>
    <x v="3"/>
  </r>
  <r>
    <n v="2024"/>
    <n v="3"/>
    <n v="23"/>
    <x v="16"/>
    <s v="Terremoto y Erupcion Volcanica"/>
    <n v="17"/>
    <s v="4523540f1504cd17100c4835e85b7eefd49911580f8efff0599a8f283be6b9e3"/>
    <s v="866d562d83a77144c090ae01fef5e5dc5d322dfdcb968ee04e0fa262fe1b2619"/>
    <x v="10"/>
    <n v="150732.57791999998"/>
    <n v="151172.36168"/>
    <n v="446803.73859999992"/>
    <n v="484857.14142999996"/>
    <n v="-4056.6946400000002"/>
    <n v="-977.30389000000014"/>
    <n v="-10993.41937"/>
    <n v="50198.231129999986"/>
    <n v="0"/>
    <n v="0"/>
    <n v="134.065"/>
    <n v="128.38900000000001"/>
    <n v="0"/>
    <n v="0"/>
    <n v="-942.17643999999996"/>
    <n v="1263.9698700000001"/>
    <n v="9396.0827200000003"/>
    <n v="6909.1182500000004"/>
    <n v="0"/>
    <n v="0"/>
    <n v="0"/>
    <n v="0"/>
    <n v="0"/>
    <n v="0"/>
    <s v="Terremoto y Erupcion Volcanica"/>
    <s v="Daños Sin Autos"/>
    <s v="Riesgos Catastroficos"/>
    <x v="31"/>
    <x v="0"/>
    <n v="7252607.47162"/>
    <n v="5493499.0403699996"/>
    <n v="243469518.54793006"/>
    <n v="216001262.48099998"/>
    <n v="235094567.47436008"/>
    <n v="206446896.99449995"/>
    <n v="3527055.4154599998"/>
    <n v="3670730.0521600004"/>
    <n v="165377.79197000002"/>
    <n v="-61865.579969999977"/>
    <n v="486992.51045999996"/>
    <n v="392743.94292"/>
    <n v="4.2736095741308722"/>
    <n v="4.1183186867975845"/>
    <n v="-439.78376000002027"/>
    <n v="-0.29091545247599271"/>
    <n v="30.951724037320833"/>
    <n v="38.491328613766314"/>
    <n v="2.0783225689495524"/>
    <n v="2.7518410501045287"/>
    <n v="6.1910246021341833E-2"/>
    <n v="6.4115721404936002E-2"/>
    <n v="6.998679542129875E-2"/>
    <n v="7.3225785362144469E-2"/>
    <m/>
    <m/>
    <m/>
    <n v="0"/>
    <m/>
    <n v="0"/>
    <m/>
    <n v="0"/>
    <m/>
    <n v="315.09040141035348"/>
    <n v="-2.6913190870742327"/>
    <n v="-0.64648317929222165"/>
    <n v="-2.45298633611936"/>
    <n v="-174.54105215340297"/>
    <n v="35.995395939271987"/>
    <n v="-10.027332326422941"/>
    <n v="18.294228355405554"/>
    <s v="Medianas"/>
    <n v="2023"/>
    <n v="1"/>
    <d v="2024-05-06T00:00:00"/>
    <x v="31"/>
    <x v="10"/>
  </r>
  <r>
    <n v="2024"/>
    <n v="3"/>
    <n v="150.1"/>
    <x v="32"/>
    <s v="Terremoto y Erupcion Volcanica"/>
    <n v="150.1"/>
    <m/>
    <m/>
    <x v="21"/>
    <n v="359932.23907999997"/>
    <n v="461989.43618999998"/>
    <n v="1936443.2426399998"/>
    <n v="1595520.9821600001"/>
    <n v="3382.15047"/>
    <n v="29025.430100000001"/>
    <n v="-12862.747999999981"/>
    <n v="230494.08416000006"/>
    <n v="0"/>
    <n v="0"/>
    <n v="0"/>
    <n v="0"/>
    <n v="0"/>
    <n v="0"/>
    <n v="491.83522000000005"/>
    <n v="-2337.7560999999996"/>
    <n v="36604.423950000004"/>
    <n v="27775.763480000005"/>
    <n v="0"/>
    <n v="0"/>
    <n v="0"/>
    <n v="0"/>
    <n v="0"/>
    <n v="0"/>
    <s v="Terremoto y Erupcion Volcanica"/>
    <s v="Daños Sin Autos"/>
    <s v="Riesgos Catastroficos"/>
    <x v="31"/>
    <x v="0"/>
    <n v="33842061.072919995"/>
    <n v="27203575.557879996"/>
    <n v="243469518.54793006"/>
    <n v="216001262.48099998"/>
    <n v="235094567.47436008"/>
    <n v="206446896.99449995"/>
    <n v="3527055.4154599998"/>
    <n v="3670730.0521600004"/>
    <n v="165377.79197000002"/>
    <n v="-61865.579969999977"/>
    <n v="883401.89150000003"/>
    <n v="1055006.9221399999"/>
    <n v="10.204893223461234"/>
    <n v="12.585764401774721"/>
    <n v="-102057.19711000001"/>
    <n v="-22.090807519682652"/>
    <n v="40.74388367777226"/>
    <n v="43.790180566103786"/>
    <n v="1.063564770196616"/>
    <n v="1.6982673296274711"/>
    <n v="0.14783462062383088"/>
    <n v="0.15310104480370645"/>
    <n v="0.21388274813006602"/>
    <n v="0.22378124491854584"/>
    <m/>
    <m/>
    <m/>
    <n v="0"/>
    <m/>
    <n v="0"/>
    <m/>
    <n v="0"/>
    <m/>
    <n v="-88.347630135547931"/>
    <n v="0.93966310954664722"/>
    <n v="6.2827042841868934"/>
    <n v="2.0451055910902056"/>
    <n v="-121.03877389091188"/>
    <n v="31.785482607371328"/>
    <n v="1.343649665602783"/>
    <n v="-8.4165322824818318"/>
    <s v="Resto"/>
    <n v="2023"/>
    <n v="1"/>
    <d v="2024-05-06T00:00:00"/>
    <x v="31"/>
    <x v="21"/>
  </r>
  <r>
    <n v="2024"/>
    <n v="3"/>
    <n v="126"/>
    <x v="41"/>
    <s v="Terremoto y Erupcion Volcanica"/>
    <n v="239"/>
    <s v="79bf08685d3138f9b109c3546780f056bc954fd69377b84a2cf23622e464897b"/>
    <s v="866d562d83a77144c090ae01fef5e5dc5d322dfdcb968ee04e0fa262fe1b2619"/>
    <x v="32"/>
    <n v="4798.3733000000002"/>
    <n v="4792.1189299999996"/>
    <n v="20980.45376"/>
    <n v="21159.843379999998"/>
    <n v="19.451070000000001"/>
    <n v="117.06838000000002"/>
    <n v="14.700789999999984"/>
    <n v="449.99709000000001"/>
    <n v="0"/>
    <n v="0"/>
    <n v="134.065"/>
    <n v="128.38900000000001"/>
    <n v="0"/>
    <n v="0"/>
    <n v="19.451070000000001"/>
    <n v="4.3293100000000004"/>
    <n v="-190.76938000000001"/>
    <n v="103.21349000000001"/>
    <n v="0"/>
    <n v="0"/>
    <n v="0"/>
    <n v="0"/>
    <n v="0"/>
    <n v="0"/>
    <s v="Terremoto y Erupcion Volcanica"/>
    <s v="Daños Sin Autos"/>
    <s v="Riesgos Catastroficos"/>
    <x v="31"/>
    <x v="0"/>
    <n v="211802.86790000001"/>
    <n v="192876.43583999999"/>
    <n v="243469518.54793006"/>
    <n v="216001262.48099998"/>
    <n v="235094567.47436008"/>
    <n v="206446896.99449995"/>
    <n v="3527055.4154599998"/>
    <n v="3670730.0521600004"/>
    <n v="165377.79197000002"/>
    <n v="-61865.579969999977"/>
    <n v="6381.5476699999999"/>
    <n v="6571.28161"/>
    <n v="0.13604473802615871"/>
    <n v="0.13054947822110022"/>
    <n v="6.2543700000005629"/>
    <n v="0.13051366402545561"/>
    <n v="75.191372816306185"/>
    <n v="72.925179811309278"/>
    <n v="2.2654902398514691"/>
    <n v="2.4845538591221614"/>
    <n v="1.9708312270948119E-3"/>
    <n v="2.0410396341988299E-3"/>
    <n v="2.2185606116175024E-3"/>
    <n v="2.3212356299681602E-3"/>
    <m/>
    <m/>
    <m/>
    <n v="0"/>
    <m/>
    <n v="0"/>
    <m/>
    <n v="0"/>
    <m/>
    <n v="-83.384864469808164"/>
    <n v="0.4053680025270231"/>
    <n v="2.4429356138705018"/>
    <n v="1.1761597351310918E-2"/>
    <n v="349.28799277483017"/>
    <n v="-284.82988996884029"/>
    <n v="-10.196117427230721"/>
    <n v="4.1945195342198005"/>
    <s v="Resto"/>
    <n v="2023"/>
    <n v="1"/>
    <d v="2024-05-06T00:00:00"/>
    <x v="31"/>
    <x v="32"/>
  </r>
  <r>
    <n v="2024"/>
    <n v="3"/>
    <n v="18"/>
    <x v="64"/>
    <s v="Terremoto y Erupcion Volcanica"/>
    <n v="5"/>
    <s v="ef2d127de37b942baad06145e54b0c619a1f22327b2ebbcfbec78f5564afe39d"/>
    <s v="866d562d83a77144c090ae01fef5e5dc5d322dfdcb968ee04e0fa262fe1b2619"/>
    <x v="22"/>
    <n v="48784.69455"/>
    <n v="43542.851950000004"/>
    <n v="584904.45432999998"/>
    <n v="520283.48616999999"/>
    <n v="610.79955999999993"/>
    <n v="-535.08645999999987"/>
    <n v="10332.131080000001"/>
    <n v="5885.3218599999991"/>
    <n v="0"/>
    <n v="0"/>
    <n v="134.065"/>
    <n v="128.38900000000001"/>
    <n v="0"/>
    <n v="0"/>
    <n v="-418.18047999999999"/>
    <n v="443.05529999999999"/>
    <n v="1019.00497"/>
    <n v="921.92561000000001"/>
    <n v="0"/>
    <n v="0"/>
    <n v="0"/>
    <n v="0"/>
    <n v="0"/>
    <n v="0"/>
    <s v="Terremoto y Erupcion Volcanica"/>
    <s v="Daños Sin Autos"/>
    <s v="Riesgos Catastroficos"/>
    <x v="31"/>
    <x v="0"/>
    <n v="4323802.96117"/>
    <n v="3574791.8769999999"/>
    <n v="243469518.54793006"/>
    <n v="216001262.48099998"/>
    <n v="235094567.47436008"/>
    <n v="206446896.99449995"/>
    <n v="3527055.4154599998"/>
    <n v="3670730.0521600004"/>
    <n v="165377.79197000002"/>
    <n v="-61865.579969999977"/>
    <n v="67989.015459999995"/>
    <n v="62204.957029999998"/>
    <n v="1.3831564521545088"/>
    <n v="1.1862177640760507"/>
    <n v="5241.8425999999963"/>
    <n v="12.038353863497896"/>
    <n v="71.753788784750853"/>
    <n v="69.999006556664455"/>
    <n v="1.1282820930581698"/>
    <n v="1.2180527831606687"/>
    <n v="2.0037290434119011E-2"/>
    <n v="2.0751093942364518E-2"/>
    <n v="2.0158609931194334E-2"/>
    <n v="2.1091550700885586E-2"/>
    <m/>
    <m/>
    <m/>
    <n v="0"/>
    <m/>
    <n v="0"/>
    <m/>
    <n v="0"/>
    <m/>
    <n v="-214.14969461196984"/>
    <n v="1.2520311249955338"/>
    <n v="-1.2288732502281579"/>
    <n v="0.36933590219344603"/>
    <n v="-194.38561732587331"/>
    <n v="10.530064350853641"/>
    <n v="-41.038119765009583"/>
    <n v="48.057597618966241"/>
    <s v="Resto"/>
    <n v="2023"/>
    <n v="1"/>
    <d v="2024-05-06T00:00:00"/>
    <x v="31"/>
    <x v="22"/>
  </r>
  <r>
    <n v="2024"/>
    <n v="3"/>
    <n v="25"/>
    <x v="36"/>
    <s v="Terremoto y Erupcion Volcanica"/>
    <n v="25"/>
    <s v="b7a56873cd771f2c446d369b649430b65a756ba278ff97ec81bb6f55b2e73569"/>
    <s v="866d562d83a77144c090ae01fef5e5dc5d322dfdcb968ee04e0fa262fe1b2619"/>
    <x v="34"/>
    <n v="0"/>
    <n v="0"/>
    <n v="0"/>
    <n v="-224377.6175299999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Terremoto y Erupcion Volcanica"/>
    <s v="Daños Sin Autos"/>
    <s v="Riesgos Catastroficos"/>
    <x v="31"/>
    <x v="0"/>
    <n v="0"/>
    <n v="0"/>
    <n v="243469518.54793006"/>
    <n v="216001262.48099998"/>
    <n v="235094567.47436008"/>
    <n v="206446896.99449995"/>
    <n v="3527055.4154599998"/>
    <n v="3670730.0521600004"/>
    <n v="165377.79197000002"/>
    <n v="-61865.57996999997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1"/>
    <x v="34"/>
  </r>
  <r>
    <n v="2024"/>
    <n v="3"/>
    <n v="48"/>
    <x v="3"/>
    <s v="Terremoto y Erupcion Volcanica"/>
    <n v="36"/>
    <s v="76a50887d8f1c2e9301755428990ad81479ee21c25b43215cf524541e0503269"/>
    <s v="866d562d83a77144c090ae01fef5e5dc5d322dfdcb968ee04e0fa262fe1b2619"/>
    <x v="15"/>
    <n v="272892.14402000001"/>
    <n v="225284.91275999998"/>
    <n v="861334.42725000007"/>
    <n v="820769.07938000001"/>
    <n v="12897.169789999998"/>
    <n v="26046.932329999996"/>
    <n v="21137.114570000002"/>
    <n v="127068.92520999999"/>
    <n v="0"/>
    <n v="0"/>
    <n v="134.065"/>
    <n v="128.38900000000001"/>
    <n v="0"/>
    <n v="0"/>
    <n v="76398.659729999999"/>
    <n v="19042.264019999999"/>
    <n v="244431.68528000001"/>
    <n v="121581.08106"/>
    <n v="0"/>
    <n v="0"/>
    <n v="0"/>
    <n v="0"/>
    <n v="0"/>
    <n v="0"/>
    <s v="Terremoto y Erupcion Volcanica"/>
    <s v="Daños Sin Autos"/>
    <s v="Riesgos Catastroficos"/>
    <x v="31"/>
    <x v="0"/>
    <n v="16982442.389800001"/>
    <n v="15398992.57395"/>
    <n v="243469518.54793006"/>
    <n v="216001262.48099998"/>
    <n v="235094567.47436008"/>
    <n v="206446896.99449995"/>
    <n v="3527055.4154599998"/>
    <n v="3670730.0521600004"/>
    <n v="165377.79197000002"/>
    <n v="-61865.579969999977"/>
    <n v="976420.9784299999"/>
    <n v="633139.19602000003"/>
    <n v="7.7371096247550533"/>
    <n v="6.1373326166393944"/>
    <n v="47607.23126000003"/>
    <n v="21.132010429263339"/>
    <n v="27.948205748179117"/>
    <n v="35.582209121812689"/>
    <n v="1.6069075210518868"/>
    <n v="1.462984748373134"/>
    <n v="0.11208472651835376"/>
    <n v="0.11607760525974818"/>
    <n v="0.10429796111947107"/>
    <n v="0.10912487232297896"/>
    <m/>
    <m/>
    <m/>
    <n v="0"/>
    <m/>
    <n v="0"/>
    <m/>
    <n v="0"/>
    <m/>
    <n v="-50.484880036542869"/>
    <n v="4.7261051930665969"/>
    <n v="11.561773938119085"/>
    <n v="7.798610464178636"/>
    <n v="301.20575814807972"/>
    <n v="101.04417821336322"/>
    <n v="31.255628599248187"/>
    <n v="15.662193372505614"/>
    <s v="Medianas"/>
    <n v="2023"/>
    <n v="1"/>
    <d v="2024-05-06T00:00:00"/>
    <x v="31"/>
    <x v="15"/>
  </r>
  <r>
    <n v="2024"/>
    <n v="3"/>
    <n v="76"/>
    <x v="42"/>
    <s v="Terremoto y Erupcion Volcanica"/>
    <n v="48"/>
    <s v="98010bd9270f9b100b6214a21754fd33bdc8d41b2bc9f9dd16ff54d3c34ffd71"/>
    <s v="866d562d83a77144c090ae01fef5e5dc5d322dfdcb968ee04e0fa262fe1b2619"/>
    <x v="14"/>
    <n v="101663.61237999999"/>
    <n v="71143.621239999993"/>
    <n v="223811.68786999999"/>
    <n v="179735.05540999997"/>
    <n v="2.2281999999999997"/>
    <n v="-293.58449000000002"/>
    <n v="-127.45076000000002"/>
    <n v="-932.83533999999963"/>
    <n v="0"/>
    <n v="0"/>
    <n v="134.065"/>
    <n v="128.38900000000001"/>
    <n v="0"/>
    <n v="0"/>
    <n v="2.2281999999999997"/>
    <n v="-293.58449000000002"/>
    <n v="-1.0000000000000001E-5"/>
    <n v="0"/>
    <n v="0"/>
    <n v="0"/>
    <n v="0"/>
    <n v="0"/>
    <n v="0"/>
    <n v="0"/>
    <s v="Terremoto y Erupcion Volcanica"/>
    <s v="Daños Sin Autos"/>
    <s v="Riesgos Catastroficos"/>
    <x v="31"/>
    <x v="0"/>
    <n v="1133682.78908"/>
    <n v="1017302.51738"/>
    <n v="243469518.54793006"/>
    <n v="216001262.48099998"/>
    <n v="235094567.47436008"/>
    <n v="206446896.99449995"/>
    <n v="3527055.4154599998"/>
    <n v="3670730.0521600004"/>
    <n v="165377.79197000002"/>
    <n v="-61865.579969999977"/>
    <n v="201289.08586000002"/>
    <n v="142411.4454"/>
    <n v="2.8823933963266346"/>
    <n v="1.9381327482290971"/>
    <n v="30519.991139999998"/>
    <n v="42.899125189371645"/>
    <n v="50.506271587277595"/>
    <n v="49.956392929075626"/>
    <n v="8.9675536542723275"/>
    <n v="6.9933594014124729"/>
    <n v="4.1756197238294622E-2"/>
    <n v="4.3243709742926177E-2"/>
    <n v="3.2936669176300747E-2"/>
    <n v="3.4460978719333991E-2"/>
    <m/>
    <m/>
    <m/>
    <n v="0"/>
    <m/>
    <n v="0"/>
    <m/>
    <n v="0"/>
    <m/>
    <n v="-100.75896379948411"/>
    <n v="2.1917379756991083E-3"/>
    <n v="-0.41266452969775769"/>
    <n v="1.3473393092611862E-3"/>
    <n v="-100.75896379948411"/>
    <m/>
    <n v="-22281999.999999993"/>
    <m/>
    <s v="Medianas"/>
    <n v="2023"/>
    <n v="1"/>
    <d v="2024-05-06T00:00:00"/>
    <x v="31"/>
    <x v="14"/>
  </r>
  <r>
    <n v="2024"/>
    <n v="3"/>
    <n v="50"/>
    <x v="56"/>
    <s v="Terremoto y Erupcion Volcanica"/>
    <n v="38"/>
    <s v="aea92132c4cbeb263e6ac2bf6c183b5d81737f179f21efdc5863739672f0f470"/>
    <s v="866d562d83a77144c090ae01fef5e5dc5d322dfdcb968ee04e0fa262fe1b2619"/>
    <x v="34"/>
    <n v="0"/>
    <n v="6677.1617000000006"/>
    <n v="-5847.9869500000004"/>
    <n v="34816.024130000005"/>
    <n v="11.32348"/>
    <n v="-260.31319999999999"/>
    <n v="-456.81942000000004"/>
    <n v="2137.75236"/>
    <n v="0"/>
    <n v="0"/>
    <n v="134.065"/>
    <n v="128.38900000000001"/>
    <n v="0"/>
    <n v="0"/>
    <n v="18.77638"/>
    <n v="-75.520119999999991"/>
    <n v="0"/>
    <n v="0"/>
    <n v="0"/>
    <n v="0"/>
    <n v="0"/>
    <n v="0"/>
    <n v="0"/>
    <n v="0"/>
    <s v="Terremoto y Erupcion Volcanica"/>
    <s v="Daños Sin Autos"/>
    <s v="Riesgos Catastroficos"/>
    <x v="31"/>
    <x v="0"/>
    <n v="12741554.66168"/>
    <n v="8056026.6593599999"/>
    <n v="243469518.54793006"/>
    <n v="216001262.48099998"/>
    <n v="235094567.47436008"/>
    <n v="206446896.99449995"/>
    <n v="3527055.4154599998"/>
    <n v="3670730.0521600004"/>
    <n v="165377.79197000002"/>
    <n v="-61865.579969999977"/>
    <n v="0"/>
    <n v="11997.96859"/>
    <m/>
    <n v="0.18190282600789176"/>
    <m/>
    <m/>
    <m/>
    <n v="55.652435242789707"/>
    <m/>
    <n v="8.2884056648969168E-2"/>
    <m/>
    <m/>
    <n v="3.0912604969553551E-3"/>
    <n v="3.2343240790768048E-3"/>
    <m/>
    <m/>
    <m/>
    <n v="0"/>
    <m/>
    <n v="0"/>
    <m/>
    <n v="0"/>
    <m/>
    <n v="-104.34994460519098"/>
    <m/>
    <n v="-3.8985606713702916"/>
    <n v="6.8470378429372853E-3"/>
    <n v="-124.86275180706809"/>
    <m/>
    <m/>
    <m/>
    <s v="Resto"/>
    <n v="2023"/>
    <n v="1"/>
    <d v="2024-05-06T00:00:00"/>
    <x v="31"/>
    <x v="34"/>
  </r>
  <r>
    <n v="2024"/>
    <n v="3"/>
    <n v="12"/>
    <x v="31"/>
    <s v="Terremoto y Erupcion Volcanica"/>
    <n v="12"/>
    <s v="6b51d431df5d7f141cbececcf79edf3dd861c3b4069f0b11661a3eefacbba918"/>
    <s v="866d562d83a77144c090ae01fef5e5dc5d322dfdcb968ee04e0fa262fe1b2619"/>
    <x v="17"/>
    <n v="99795.453569999998"/>
    <n v="84528.852150000006"/>
    <n v="321081.97655000002"/>
    <n v="350443.07555999997"/>
    <n v="101.28976000000002"/>
    <n v="2767.73333"/>
    <n v="2871.8465500000002"/>
    <n v="8522.5720499999989"/>
    <n v="0"/>
    <n v="0"/>
    <n v="134.065"/>
    <n v="128.38900000000001"/>
    <n v="0"/>
    <n v="0"/>
    <n v="-16.949870000000001"/>
    <n v="-80.083910000000003"/>
    <n v="-212.69442000000001"/>
    <n v="2520.59222"/>
    <n v="0"/>
    <n v="0"/>
    <n v="0"/>
    <n v="0"/>
    <n v="0"/>
    <n v="0"/>
    <s v="Terremoto y Erupcion Volcanica"/>
    <s v="Daños Sin Autos"/>
    <s v="Riesgos Catastroficos"/>
    <x v="31"/>
    <x v="0"/>
    <n v="1911910.06005"/>
    <n v="3306000.0739899999"/>
    <n v="243469518.54793006"/>
    <n v="216001262.48099998"/>
    <n v="235094567.47436008"/>
    <n v="206446896.99449995"/>
    <n v="3527055.4154599998"/>
    <n v="3670730.0521600004"/>
    <n v="165377.79197000002"/>
    <n v="-61865.579969999977"/>
    <n v="186782.06706"/>
    <n v="163086.43502999999"/>
    <n v="2.8294268678788148"/>
    <n v="2.3027803992358398"/>
    <n v="15266.601419999992"/>
    <n v="18.060817143132102"/>
    <n v="53.428819554686001"/>
    <n v="51.830706909775046"/>
    <n v="5.2196730199426939"/>
    <n v="2.5568315262613539"/>
    <n v="4.0988890176144988E-2"/>
    <n v="4.2449068322637402E-2"/>
    <n v="3.913349911898565E-2"/>
    <n v="4.0944598044625483E-2"/>
    <m/>
    <m/>
    <m/>
    <n v="0"/>
    <m/>
    <n v="0"/>
    <m/>
    <n v="0"/>
    <m/>
    <n v="-96.340335288009854"/>
    <n v="0.10149736924533527"/>
    <n v="3.2743060618977067"/>
    <n v="6.124749810323641E-2"/>
    <n v="-78.834862084031613"/>
    <n v="-108.4382717010846"/>
    <n v="7.9691183247778667"/>
    <n v="-3.177186272518131"/>
    <s v="Medianas"/>
    <n v="2023"/>
    <n v="1"/>
    <d v="2024-05-06T00:00:00"/>
    <x v="31"/>
    <x v="17"/>
  </r>
  <r>
    <n v="2024"/>
    <n v="3"/>
    <n v="103"/>
    <x v="18"/>
    <s v="Terremoto y Erupcion Volcanica"/>
    <n v="205"/>
    <s v="f8809aff4d69bece79dabe35be0c708b890d7eafb841f121330667b77d2e2590"/>
    <s v="866d562d83a77144c090ae01fef5e5dc5d322dfdcb968ee04e0fa262fe1b2619"/>
    <x v="0"/>
    <n v="364966.40311000001"/>
    <n v="354006.14718000003"/>
    <n v="382815.95066999999"/>
    <n v="386208.73503000004"/>
    <n v="-3689.9749699999998"/>
    <n v="-8061.0525299999999"/>
    <n v="76937.143500000006"/>
    <n v="132309.10376000006"/>
    <n v="0"/>
    <n v="0"/>
    <n v="134.065"/>
    <n v="128.38900000000001"/>
    <n v="0"/>
    <n v="0"/>
    <n v="-393.28116999999997"/>
    <n v="-368.67590999999999"/>
    <n v="-101.05969999999999"/>
    <n v="-165.99729000000002"/>
    <n v="0"/>
    <n v="0"/>
    <n v="0"/>
    <n v="0"/>
    <n v="0"/>
    <n v="0"/>
    <s v="Terremoto y Erupcion Volcanica"/>
    <s v="Daños Sin Autos"/>
    <s v="Riesgos Catastroficos"/>
    <x v="31"/>
    <x v="0"/>
    <n v="1311840.66753"/>
    <n v="1251067.9799200001"/>
    <n v="243469518.54793006"/>
    <n v="216001262.48099998"/>
    <n v="235094567.47436008"/>
    <n v="206446896.99449995"/>
    <n v="3527055.4154599998"/>
    <n v="3670730.0521600004"/>
    <n v="165377.79197000002"/>
    <n v="-61865.579969999977"/>
    <n v="479511.13152999996"/>
    <n v="458250.00735000003"/>
    <n v="10.347623162093159"/>
    <n v="9.6440256338569235"/>
    <n v="10960.255929999985"/>
    <n v="3.0960637314659589"/>
    <n v="76.112185747489036"/>
    <n v="77.251749373048867"/>
    <n v="27.820939855232364"/>
    <n v="28.296315856684068"/>
    <n v="0.14990229794952822"/>
    <n v="0.15524238055811479"/>
    <n v="0.16389077689355605"/>
    <n v="0.17147564450408342"/>
    <m/>
    <m/>
    <m/>
    <n v="0"/>
    <m/>
    <n v="0"/>
    <m/>
    <n v="0"/>
    <m/>
    <n v="-54.224650487422146"/>
    <n v="-1.0110451095104909"/>
    <n v="-2.2770939415075269"/>
    <n v="-2.231239712445412"/>
    <n v="6.673953825732748"/>
    <n v="-39.119668760857493"/>
    <n v="389.1572704055128"/>
    <n v="222.09754749610667"/>
    <s v="Grandes"/>
    <n v="2023"/>
    <n v="1"/>
    <d v="2024-05-06T00:00:00"/>
    <x v="31"/>
    <x v="0"/>
  </r>
  <r>
    <n v="2024"/>
    <n v="3"/>
    <n v="74"/>
    <x v="0"/>
    <s v="Terremoto y Erupcion Volcanica"/>
    <n v="46"/>
    <s v="25fc0e7096fc653718202dc30b0c580b8ab87eac11a700cba03a7c021bc35b0c"/>
    <s v="866d562d83a77144c090ae01fef5e5dc5d322dfdcb968ee04e0fa262fe1b2619"/>
    <x v="13"/>
    <n v="226630.451"/>
    <n v="565460.09057"/>
    <n v="564338.98912000004"/>
    <n v="2257151.0106199998"/>
    <n v="117561.96448"/>
    <n v="-23439.128129999997"/>
    <n v="314939.77192999993"/>
    <n v="218109.56797999999"/>
    <n v="0"/>
    <n v="0"/>
    <n v="134.065"/>
    <n v="128.38900000000001"/>
    <n v="6801.9734900000003"/>
    <n v="16.65605"/>
    <n v="39217.43634"/>
    <n v="-35512.238270000002"/>
    <n v="197902.67074"/>
    <n v="192293.23509999999"/>
    <n v="0"/>
    <n v="0"/>
    <n v="0"/>
    <n v="0"/>
    <n v="0"/>
    <n v="0"/>
    <s v="Terremoto y Erupcion Volcanica"/>
    <s v="Daños Sin Autos"/>
    <s v="Riesgos Catastroficos"/>
    <x v="31"/>
    <x v="0"/>
    <n v="1149390.6832699999"/>
    <n v="7438742.8628900005"/>
    <n v="243469518.54793006"/>
    <n v="216001262.48099998"/>
    <n v="235094567.47436008"/>
    <n v="206446896.99449995"/>
    <n v="3527055.4154599998"/>
    <n v="3670730.0521600004"/>
    <n v="165377.79197000002"/>
    <n v="-61865.579969999977"/>
    <n v="481369.46110000001"/>
    <n v="3158937.7068499997"/>
    <n v="6.425485973557997"/>
    <n v="15.404567552911205"/>
    <n v="-338829.63957"/>
    <n v="-59.921052824161293"/>
    <n v="47.080354969365132"/>
    <n v="17.90032419264957"/>
    <n v="19.717442841561901"/>
    <n v="7.6015544695184563"/>
    <n v="9.3083706063757196E-2"/>
    <n v="9.6399697123889017E-2"/>
    <n v="0.26178554887832628"/>
    <n v="0.27390098800325624"/>
    <m/>
    <m/>
    <m/>
    <n v="0"/>
    <m/>
    <n v="0"/>
    <m/>
    <n v="0"/>
    <m/>
    <n v="-601.56287310674816"/>
    <n v="51.873860710800948"/>
    <n v="-4.1451427821144167"/>
    <n v="71.086911416332171"/>
    <n v="-210.43358078933051"/>
    <n v="2.9171258349691254"/>
    <n v="19.816527080386383"/>
    <n v="-18.467752259476132"/>
    <s v="Medianas"/>
    <n v="2023"/>
    <n v="1"/>
    <d v="2024-05-06T00:00:00"/>
    <x v="31"/>
    <x v="13"/>
  </r>
  <r>
    <n v="2024"/>
    <n v="3"/>
    <n v="37"/>
    <x v="35"/>
    <s v="Terremoto y Erupcion Volcanica"/>
    <n v="25"/>
    <s v="b7a56873cd771f2c446d369b649430b65a756ba278ff97ec81bb6f55b2e73569"/>
    <s v="866d562d83a77144c090ae01fef5e5dc5d322dfdcb968ee04e0fa262fe1b2619"/>
    <x v="8"/>
    <n v="220699.8708"/>
    <n v="271041.67481"/>
    <n v="718433.40398000006"/>
    <n v="531092.91723999998"/>
    <n v="11638.679760000003"/>
    <n v="-43641.861519999991"/>
    <n v="12665.801970000002"/>
    <n v="97674.943350000016"/>
    <n v="0"/>
    <n v="0"/>
    <n v="134.065"/>
    <n v="128.38900000000001"/>
    <n v="0"/>
    <n v="0"/>
    <n v="777.24502000000007"/>
    <n v="-522.39044999999999"/>
    <n v="58520.79376"/>
    <n v="45121.83077"/>
    <n v="0"/>
    <n v="0"/>
    <n v="0"/>
    <n v="0"/>
    <n v="0"/>
    <n v="0"/>
    <s v="Terremoto y Erupcion Volcanica"/>
    <s v="Daños Sin Autos"/>
    <s v="Riesgos Catastroficos"/>
    <x v="31"/>
    <x v="0"/>
    <n v="3691577.5016000001"/>
    <n v="3031903.05106"/>
    <n v="243469518.54793006"/>
    <n v="216001262.48099998"/>
    <n v="235094567.47436008"/>
    <n v="206446896.99449995"/>
    <n v="3527055.4154599998"/>
    <n v="3670730.0521600004"/>
    <n v="165377.79197000002"/>
    <n v="-61865.579969999977"/>
    <n v="297592.56764999998"/>
    <n v="394146.04045999999"/>
    <n v="6.2573406086168974"/>
    <n v="7.3838629089738843"/>
    <n v="-50341.804009999993"/>
    <n v="-18.573455187394917"/>
    <n v="74.161754960078895"/>
    <n v="68.766814070660871"/>
    <n v="5.9784704697204507"/>
    <n v="8.939655069618393"/>
    <n v="9.0647844591088905E-2"/>
    <n v="9.3877061120976352E-2"/>
    <n v="0.12548152343963337"/>
    <n v="0.13128881022475283"/>
    <m/>
    <m/>
    <m/>
    <n v="0"/>
    <m/>
    <n v="0"/>
    <m/>
    <n v="0"/>
    <m/>
    <n v="-126.6686143868228"/>
    <n v="5.2735326567304917"/>
    <n v="-16.101531821847288"/>
    <n v="7.0376316078227061"/>
    <n v="-248.78622302532523"/>
    <n v="29.695078327603053"/>
    <n v="1.3281518757034714"/>
    <n v="-1.1577332769647282"/>
    <s v="Medianas"/>
    <n v="2023"/>
    <n v="1"/>
    <d v="2024-05-06T00:00:00"/>
    <x v="31"/>
    <x v="8"/>
  </r>
  <r>
    <n v="2024"/>
    <n v="3"/>
    <n v="79"/>
    <x v="59"/>
    <s v="Terremoto y Erupcion Volcanica"/>
    <n v="51"/>
    <s v="031b4af5197ec30a926f48cf40e11a7dbc470048a21e4003b7a3c07c5dab1baa"/>
    <s v="866d562d83a77144c090ae01fef5e5dc5d322dfdcb968ee04e0fa262fe1b2619"/>
    <x v="4"/>
    <n v="356596.56458000001"/>
    <n v="252760.33105000001"/>
    <n v="1118382.4061199999"/>
    <n v="881488.04053999996"/>
    <n v="2303.2132099999999"/>
    <n v="5787.7620900000002"/>
    <n v="38705.861149999997"/>
    <n v="12912.843320000004"/>
    <n v="0"/>
    <n v="0"/>
    <n v="134.065"/>
    <n v="128.38900000000001"/>
    <n v="0"/>
    <n v="0"/>
    <n v="2303.2132099999999"/>
    <n v="5787.7620900000002"/>
    <n v="285485.07519"/>
    <n v="218150.20509"/>
    <n v="0"/>
    <n v="0"/>
    <n v="0"/>
    <n v="0"/>
    <n v="0"/>
    <n v="0"/>
    <s v="Terremoto y Erupcion Volcanica"/>
    <s v="Daños Sin Autos"/>
    <s v="Riesgos Catastroficos"/>
    <x v="31"/>
    <x v="0"/>
    <n v="22979281.170580003"/>
    <n v="17603852.661830001"/>
    <n v="243469518.54793006"/>
    <n v="216001262.48099998"/>
    <n v="235094567.47436008"/>
    <n v="206446896.99449995"/>
    <n v="3527055.4154599998"/>
    <n v="3670730.0521600004"/>
    <n v="165377.79197000002"/>
    <n v="-61865.579969999977"/>
    <n v="585508.48015999992"/>
    <n v="425115.96477999998"/>
    <n v="10.110319305360065"/>
    <n v="6.8858327215117878"/>
    <n v="103836.23353"/>
    <n v="41.080905812494571"/>
    <n v="60.903740366416905"/>
    <n v="59.456795790015782"/>
    <n v="1.5518177524044778"/>
    <n v="1.4358239409606852"/>
    <n v="0.14646456226092197"/>
    <n v="0.15168217981850696"/>
    <n v="0.11701798783339677"/>
    <n v="0.12243358206383403"/>
    <m/>
    <m/>
    <m/>
    <n v="0"/>
    <m/>
    <n v="0"/>
    <m/>
    <n v="0"/>
    <m/>
    <n v="-60.205461555175987"/>
    <n v="0.64588766095173356"/>
    <n v="2.2898221670927819"/>
    <n v="1.3926980053148907"/>
    <n v="-60.205461555175987"/>
    <n v="30.866287781952973"/>
    <n v="0.80677184559197479"/>
    <n v="2.6531087090256009"/>
    <s v="Grandes"/>
    <n v="2023"/>
    <n v="1"/>
    <d v="2024-05-06T00:00:00"/>
    <x v="31"/>
    <x v="4"/>
  </r>
  <r>
    <n v="2024"/>
    <n v="3"/>
    <n v="109"/>
    <x v="68"/>
    <s v="Terremoto y Erupcion Volcanica"/>
    <n v="228"/>
    <s v="9d693eeee1d1899cbc50b6d45df953d3835acf28ee869879b45565fccc814765"/>
    <s v="866d562d83a77144c090ae01fef5e5dc5d322dfdcb968ee04e0fa262fe1b2619"/>
    <x v="12"/>
    <n v="97558.230629999991"/>
    <n v="100745.59361"/>
    <n v="603466.17382000003"/>
    <n v="551787.04715999996"/>
    <n v="6.7581800000000003"/>
    <n v="1217.15587"/>
    <n v="-11086.975630000001"/>
    <n v="13157.91374"/>
    <n v="0"/>
    <n v="0"/>
    <n v="134.065"/>
    <n v="128.38900000000001"/>
    <n v="0"/>
    <n v="0"/>
    <n v="4.6500000000000005E-3"/>
    <n v="1092.4970900000001"/>
    <n v="1974.2242200000001"/>
    <n v="1165.0053300000002"/>
    <n v="0"/>
    <n v="0"/>
    <n v="0"/>
    <n v="0"/>
    <n v="0"/>
    <n v="0"/>
    <s v="Terremoto y Erupcion Volcanica"/>
    <s v="Daños Sin Autos"/>
    <s v="Riesgos Catastroficos"/>
    <x v="31"/>
    <x v="0"/>
    <n v="671133.07496"/>
    <n v="685542.54012999998"/>
    <n v="243469518.54793006"/>
    <n v="216001262.48099998"/>
    <n v="235094567.47436008"/>
    <n v="206446896.99449995"/>
    <n v="3527055.4154599998"/>
    <n v="3670730.0521600004"/>
    <n v="165377.79197000002"/>
    <n v="-61865.579969999977"/>
    <n v="133842.24593"/>
    <n v="149645.06284"/>
    <n v="2.7659965364416146"/>
    <n v="2.7445655817353654"/>
    <n v="-3187.3629800000053"/>
    <n v="-3.163774082605264"/>
    <n v="72.890461417558186"/>
    <n v="67.323032045311678"/>
    <n v="14.536346705281144"/>
    <n v="14.695746465404689"/>
    <n v="4.0069997760641407E-2"/>
    <n v="4.1497441509634157E-2"/>
    <n v="4.6641205913720916E-2"/>
    <n v="4.8799761622323641E-2"/>
    <m/>
    <m/>
    <m/>
    <n v="0"/>
    <m/>
    <n v="0"/>
    <m/>
    <n v="0"/>
    <m/>
    <n v="-99.444756405767492"/>
    <n v="6.9273294076346251E-3"/>
    <n v="1.2081479957443868"/>
    <n v="4.0865099959890338E-3"/>
    <n v="-99.999574369575654"/>
    <n v="69.460531137655806"/>
    <n v="2.355355563412144E-4"/>
    <n v="93.776145213000859"/>
    <s v="Medianas"/>
    <n v="2023"/>
    <n v="1"/>
    <d v="2024-05-06T00:00:00"/>
    <x v="31"/>
    <x v="12"/>
  </r>
  <r>
    <n v="2024"/>
    <n v="3"/>
    <n v="3"/>
    <x v="40"/>
    <s v="Terremoto y Erupcion Volcanica"/>
    <n v="3"/>
    <s v="4e07408562bedb8b60ce05c1decfe3ad16b72230967de01f640b7e4729b49fce"/>
    <s v="866d562d83a77144c090ae01fef5e5dc5d322dfdcb968ee04e0fa262fe1b2619"/>
    <x v="19"/>
    <n v="61256.257890000001"/>
    <n v="67965.905339999998"/>
    <n v="178862.43556000001"/>
    <n v="178991.17750000002"/>
    <n v="47.82255"/>
    <n v="-224.31135"/>
    <n v="-2607.9781899999998"/>
    <n v="-104.13670000000005"/>
    <n v="0"/>
    <n v="0"/>
    <n v="134.065"/>
    <n v="128.38900000000001"/>
    <n v="0"/>
    <n v="0"/>
    <n v="4.5445799999999998"/>
    <n v="-22.431259999999998"/>
    <n v="2290.6439700000001"/>
    <n v="2455.11445"/>
    <n v="0"/>
    <n v="0"/>
    <n v="0"/>
    <n v="0"/>
    <n v="0"/>
    <n v="0"/>
    <s v="Terremoto y Erupcion Volcanica"/>
    <s v="Daños Sin Autos"/>
    <s v="Riesgos Catastroficos"/>
    <x v="31"/>
    <x v="0"/>
    <n v="5461228.9250799995"/>
    <n v="5252582.0563999992"/>
    <n v="243469518.54793006"/>
    <n v="216001262.48099998"/>
    <n v="235094567.47436008"/>
    <n v="206446896.99449995"/>
    <n v="3527055.4154599998"/>
    <n v="3670730.0521600004"/>
    <n v="165377.79197000002"/>
    <n v="-61865.579969999977"/>
    <n v="137233.13202000002"/>
    <n v="150313.47588999997"/>
    <n v="1.7367534862508232"/>
    <n v="1.8515637046098286"/>
    <n v="-6709.6474499999968"/>
    <n v="-9.8720783846473203"/>
    <n v="44.636639117930109"/>
    <n v="45.216109159592406"/>
    <n v="1.1216570250093056"/>
    <n v="1.29395228118687"/>
    <n v="2.5159723588947309E-2"/>
    <n v="2.6056007396547239E-2"/>
    <n v="3.1465513006424424E-2"/>
    <n v="3.2921737419870596E-2"/>
    <m/>
    <m/>
    <m/>
    <n v="0"/>
    <m/>
    <n v="0"/>
    <m/>
    <n v="0"/>
    <m/>
    <n v="-121.31971922062795"/>
    <n v="7.8069656304955201E-2"/>
    <n v="-0.33003510933589514"/>
    <n v="2.8917153524866956E-2"/>
    <n v="-120.26002997602454"/>
    <n v="-6.6990962478348015"/>
    <n v="0.19839748383071507"/>
    <n v="-0.91365435122586647"/>
    <s v="Resto"/>
    <n v="2023"/>
    <n v="1"/>
    <d v="2024-05-06T00:00:00"/>
    <x v="31"/>
    <x v="19"/>
  </r>
  <r>
    <n v="2024"/>
    <n v="3"/>
    <n v="9"/>
    <x v="8"/>
    <s v="Terremoto y Erupcion Volcanica"/>
    <n v="9"/>
    <s v="19581e27de7ced00ff1ce50b2047e7a567c76b1cbaebabe5ef03f7c3017bb5b7"/>
    <s v="866d562d83a77144c090ae01fef5e5dc5d322dfdcb968ee04e0fa262fe1b2619"/>
    <x v="31"/>
    <n v="8500.5849799999996"/>
    <n v="5274.3837100000001"/>
    <n v="28143.022019999997"/>
    <n v="25135.755279999998"/>
    <n v="209.24025"/>
    <n v="-1339.3318700000002"/>
    <n v="-940.29829999999981"/>
    <n v="2188.0121199999994"/>
    <n v="0"/>
    <n v="0"/>
    <n v="134.065"/>
    <n v="128.38900000000001"/>
    <n v="0"/>
    <n v="0"/>
    <n v="182.17909"/>
    <n v="-1339.3318700000002"/>
    <n v="2390.97966"/>
    <n v="1383.04808"/>
    <n v="0"/>
    <n v="0"/>
    <n v="0"/>
    <n v="0"/>
    <n v="0"/>
    <n v="0"/>
    <s v="Terremoto y Erupcion Volcanica"/>
    <s v="Daños Sin Autos"/>
    <s v="Riesgos Catastroficos"/>
    <x v="31"/>
    <x v="0"/>
    <n v="808178.50085000007"/>
    <n v="660743.68034000008"/>
    <n v="243469518.54793006"/>
    <n v="216001262.48099998"/>
    <n v="235094567.47436008"/>
    <n v="206446896.99449995"/>
    <n v="3527055.4154599998"/>
    <n v="3670730.0521600004"/>
    <n v="165377.79197000002"/>
    <n v="-61865.579969999977"/>
    <n v="23377.136079999997"/>
    <n v="17145.296469999997"/>
    <n v="0.24101081436769403"/>
    <n v="0.1436875944308775"/>
    <n v="3226.2012699999996"/>
    <n v="61.167359968203748"/>
    <n v="36.362816004962063"/>
    <n v="30.762860935235846"/>
    <n v="1.0518202316764833"/>
    <n v="0.79824958859779793"/>
    <n v="3.491437051626876E-3"/>
    <n v="3.615815146782195E-3"/>
    <n v="2.4418300381294986E-3"/>
    <n v="2.5548379688848108E-3"/>
    <m/>
    <m/>
    <m/>
    <n v="0"/>
    <m/>
    <n v="0"/>
    <m/>
    <n v="0"/>
    <m/>
    <n v="-115.62273359477363"/>
    <n v="2.4614805980093859"/>
    <n v="-25.393144367951194"/>
    <n v="0.12652258051550039"/>
    <n v="-113.60223661369307"/>
    <n v="72.877551733414791"/>
    <n v="7.6194328646024534"/>
    <n v="-96.839140256063999"/>
    <s v="Resto"/>
    <n v="2023"/>
    <n v="1"/>
    <d v="2024-05-06T00:00:00"/>
    <x v="31"/>
    <x v="31"/>
  </r>
  <r>
    <n v="2024"/>
    <n v="3"/>
    <n v="10"/>
    <x v="4"/>
    <s v="Terremoto y Erupcion Volcanica"/>
    <n v="10"/>
    <s v="4a44dc15364204a80fe80e9039455cc1608281820fe2b24f1e5233ade6af1dd5"/>
    <s v="866d562d83a77144c090ae01fef5e5dc5d322dfdcb968ee04e0fa262fe1b2619"/>
    <x v="23"/>
    <n v="45825.950509999995"/>
    <n v="56038.852429999999"/>
    <n v="270605.15685000003"/>
    <n v="234183.29368"/>
    <n v="824.57081999999991"/>
    <n v="0"/>
    <n v="4805.3263100000013"/>
    <n v="5988.4918600000001"/>
    <n v="0"/>
    <n v="0"/>
    <n v="134.065"/>
    <n v="128.38900000000001"/>
    <n v="0"/>
    <n v="0"/>
    <n v="185.92227"/>
    <n v="9070.3299900000002"/>
    <n v="3949.9947099999999"/>
    <n v="-1039.6368600000001"/>
    <n v="0"/>
    <n v="0"/>
    <n v="0"/>
    <n v="0"/>
    <n v="0"/>
    <n v="0"/>
    <s v="Terremoto y Erupcion Volcanica"/>
    <s v="Daños Sin Autos"/>
    <s v="Riesgos Catastroficos"/>
    <x v="31"/>
    <x v="0"/>
    <n v="1600535.0540100001"/>
    <n v="1504539.56809"/>
    <n v="243469518.54793006"/>
    <n v="216001262.48099998"/>
    <n v="235094567.47436008"/>
    <n v="206446896.99449995"/>
    <n v="3527055.4154599998"/>
    <n v="3670730.0521600004"/>
    <n v="165377.79197000002"/>
    <n v="-61865.579969999977"/>
    <n v="136815.39315000002"/>
    <n v="146992.29862000002"/>
    <n v="1.2992693652935805"/>
    <n v="1.5266405220134496"/>
    <n v="-10212.901920000004"/>
    <n v="-18.224680694090377"/>
    <n v="33.49473290608308"/>
    <n v="38.123665631537555"/>
    <n v="2.8631644396158085"/>
    <n v="3.7246512899053128"/>
    <n v="1.8822048354680824E-2"/>
    <n v="1.9492560377856401E-2"/>
    <n v="2.5943761525435212E-2"/>
    <n v="2.714443919759809E-2"/>
    <m/>
    <m/>
    <m/>
    <n v="0"/>
    <m/>
    <n v="0"/>
    <m/>
    <n v="0"/>
    <m/>
    <m/>
    <n v="1.799353446733341"/>
    <m/>
    <n v="0.49859827621206798"/>
    <n v="-97.950214929280648"/>
    <n v="-479.93984841976453"/>
    <n v="4.7068992150624931"/>
    <n v="-872.45175108547028"/>
    <s v="Resto"/>
    <n v="2023"/>
    <n v="1"/>
    <d v="2024-05-06T00:00:00"/>
    <x v="31"/>
    <x v="23"/>
  </r>
  <r>
    <n v="2024"/>
    <n v="3"/>
    <n v="27"/>
    <x v="21"/>
    <s v="Terremoto y Erupcion Volcanica"/>
    <n v="21"/>
    <s v="6f4b6612125fb3a0daecd2799dfd6c9c299424fd920f9b308110a2c1fbd8f443"/>
    <s v="866d562d83a77144c090ae01fef5e5dc5d322dfdcb968ee04e0fa262fe1b2619"/>
    <x v="20"/>
    <n v="29126.061839999998"/>
    <n v="28323.203579999998"/>
    <n v="127205.18713999999"/>
    <n v="117296.54770000001"/>
    <n v="655.98891000000003"/>
    <n v="-8234.9731599999996"/>
    <n v="21790.299360000001"/>
    <n v="26026.087790000009"/>
    <n v="0"/>
    <n v="0"/>
    <n v="134.065"/>
    <n v="128.38900000000001"/>
    <n v="0"/>
    <n v="0"/>
    <n v="-5.5367700000000006"/>
    <n v="-7774.7611500000003"/>
    <n v="10807.141160000001"/>
    <n v="8564.0384600000016"/>
    <n v="0"/>
    <n v="0"/>
    <n v="0"/>
    <n v="0"/>
    <n v="0"/>
    <n v="0"/>
    <s v="Terremoto y Erupcion Volcanica"/>
    <s v="Daños Sin Autos"/>
    <s v="Riesgos Catastroficos"/>
    <x v="31"/>
    <x v="0"/>
    <n v="3037839.4733099998"/>
    <n v="2965779.2021399997"/>
    <n v="243469518.54793006"/>
    <n v="216001262.48099998"/>
    <n v="235094567.47436008"/>
    <n v="206446896.99449995"/>
    <n v="3527055.4154599998"/>
    <n v="3670730.0521600004"/>
    <n v="165377.79197000002"/>
    <n v="-61865.579969999977"/>
    <n v="83859.582020000002"/>
    <n v="85033.10884999999"/>
    <n v="0.82578974269394545"/>
    <n v="0.7715959271734929"/>
    <n v="802.85826000000088"/>
    <n v="2.8346308274496357"/>
    <n v="34.731942538246386"/>
    <n v="33.308441809369413"/>
    <n v="0.9587755408374008"/>
    <n v="0.95500041134427649"/>
    <n v="1.196291922443103E-2"/>
    <n v="1.2389083317791488E-2"/>
    <n v="1.3112517609702109E-2"/>
    <n v="1.3719365121169428E-2"/>
    <m/>
    <m/>
    <m/>
    <n v="0"/>
    <m/>
    <n v="0"/>
    <m/>
    <n v="0"/>
    <m/>
    <n v="-107.96589007947659"/>
    <n v="2.2522403255324548"/>
    <n v="-29.075006069634728"/>
    <n v="0.39666082258432755"/>
    <n v="-99.928785336382973"/>
    <n v="26.192113807952232"/>
    <n v="-5.123251300254137E-2"/>
    <n v="-90.783818712556311"/>
    <s v="Resto"/>
    <n v="2023"/>
    <n v="1"/>
    <d v="2024-05-06T00:00:00"/>
    <x v="31"/>
    <x v="20"/>
  </r>
  <r>
    <n v="2024"/>
    <n v="3"/>
    <n v="16"/>
    <x v="24"/>
    <s v="Terremoto y Erupcion Volcanica"/>
    <n v="14"/>
    <s v="8527a891e224136950ff32ca212b45bc93f69fbb801c3b1ebedac52775f99e61"/>
    <s v="866d562d83a77144c090ae01fef5e5dc5d322dfdcb968ee04e0fa262fe1b2619"/>
    <x v="29"/>
    <n v="27746.401590000001"/>
    <n v="3925.5601699999997"/>
    <n v="131936.16164000001"/>
    <n v="37862.667670000003"/>
    <n v="7.9878900000000002"/>
    <n v="-611.58977000000004"/>
    <n v="-7465.864489999999"/>
    <n v="9676.0387600000013"/>
    <n v="0"/>
    <n v="0"/>
    <n v="134.065"/>
    <n v="128.38900000000001"/>
    <n v="0"/>
    <n v="0"/>
    <n v="7.9878900000000002"/>
    <n v="-223.02021999999999"/>
    <n v="1808.2650700000002"/>
    <n v="1432.6598000000001"/>
    <n v="0"/>
    <n v="0"/>
    <n v="0"/>
    <n v="0"/>
    <n v="0"/>
    <n v="0"/>
    <s v="Terremoto y Erupcion Volcanica"/>
    <s v="Daños Sin Autos"/>
    <s v="Riesgos Catastroficos"/>
    <x v="31"/>
    <x v="0"/>
    <n v="1156642.3969100001"/>
    <n v="764564.70062000002"/>
    <n v="243469518.54793006"/>
    <n v="216001262.48099998"/>
    <n v="235094567.47436008"/>
    <n v="206446896.99449995"/>
    <n v="3527055.4154599998"/>
    <n v="3670730.0521600004"/>
    <n v="165377.79197000002"/>
    <n v="-61865.579969999977"/>
    <n v="61279.456200000001"/>
    <n v="14922.767689999999"/>
    <n v="0.78667325351284012"/>
    <n v="0.10694221896513603"/>
    <n v="23820.841420000001"/>
    <n v="606.81381480391371"/>
    <n v="45.27847228187381"/>
    <n v="26.305845212819236"/>
    <n v="2.3988746793412745"/>
    <n v="0.51343727572260245"/>
    <n v="1.1396252703616272E-2"/>
    <n v="1.1802230008154521E-2"/>
    <n v="1.8173783453443017E-3"/>
    <n v="1.9014866424001435E-3"/>
    <m/>
    <m/>
    <m/>
    <n v="0"/>
    <m/>
    <n v="0"/>
    <m/>
    <n v="0"/>
    <m/>
    <n v="-101.30608626759732"/>
    <n v="2.878892231877337E-2"/>
    <n v="-15.579681459830994"/>
    <n v="4.8300862557464942E-3"/>
    <n v="-103.58168869172491"/>
    <n v="26.217338547504433"/>
    <n v="0.44174331144935508"/>
    <n v="-15.566865211126881"/>
    <s v="Resto"/>
    <n v="2023"/>
    <n v="1"/>
    <d v="2024-05-06T00:00:00"/>
    <x v="31"/>
    <x v="29"/>
  </r>
  <r>
    <n v="2024"/>
    <n v="3"/>
    <n v="22"/>
    <x v="15"/>
    <s v="Terremoto y Erupcion Volcanica"/>
    <n v="16"/>
    <s v="b17ef6d19c7a5b1ee83b907c595526dcb1eb06db8227d650d5dda0a9f4ce8cd9"/>
    <s v="866d562d83a77144c090ae01fef5e5dc5d322dfdcb968ee04e0fa262fe1b2619"/>
    <x v="6"/>
    <n v="283979.34570000001"/>
    <n v="258091.81558000002"/>
    <n v="1444067.7598000001"/>
    <n v="959612.39160000009"/>
    <n v="4771.5675099999999"/>
    <n v="-3864.0012499999993"/>
    <n v="26645.481719999996"/>
    <n v="110923.90592999999"/>
    <n v="0"/>
    <n v="0"/>
    <n v="134.065"/>
    <n v="128.38900000000001"/>
    <n v="0"/>
    <n v="0"/>
    <n v="3127.3258500000002"/>
    <n v="-609.49752999999998"/>
    <n v="35259.031029999998"/>
    <n v="25614.563600000001"/>
    <n v="0"/>
    <n v="0"/>
    <n v="0"/>
    <n v="0"/>
    <n v="0"/>
    <n v="0"/>
    <s v="Terremoto y Erupcion Volcanica"/>
    <s v="Daños Sin Autos"/>
    <s v="Riesgos Catastroficos"/>
    <x v="31"/>
    <x v="0"/>
    <n v="7962644.3306700001"/>
    <n v="6926531.7595299995"/>
    <n v="243469518.54793006"/>
    <n v="216001262.48099998"/>
    <n v="235094567.47436008"/>
    <n v="206446896.99449995"/>
    <n v="3527055.4154599998"/>
    <n v="3670730.0521600004"/>
    <n v="165377.79197000002"/>
    <n v="-61865.579969999977"/>
    <n v="662850.44896000007"/>
    <n v="601506.40474000003"/>
    <n v="8.0514568740611434"/>
    <n v="7.0310758871557102"/>
    <n v="25887.530119999981"/>
    <n v="10.03035685646363"/>
    <n v="42.842144279385835"/>
    <n v="42.907575637795532"/>
    <n v="3.5663949550802694"/>
    <n v="3.7261334321451645"/>
    <n v="0.11663856214678268"/>
    <n v="0.12079366560904109"/>
    <n v="0.11948625328183091"/>
    <n v="0.12501607887420851"/>
    <m/>
    <m/>
    <m/>
    <n v="0"/>
    <m/>
    <n v="0"/>
    <m/>
    <n v="0"/>
    <m/>
    <n v="-223.48773204977616"/>
    <n v="1.6802516035940005"/>
    <n v="-1.4971421086393517"/>
    <n v="2.8852528826032309"/>
    <n v="-613.09901944967692"/>
    <n v="37.652280868841338"/>
    <n v="8.8695740031514987"/>
    <n v="-2.3794960535654019"/>
    <s v="Grandes"/>
    <n v="2023"/>
    <n v="1"/>
    <d v="2024-05-06T00:00:00"/>
    <x v="31"/>
    <x v="6"/>
  </r>
  <r>
    <n v="2024"/>
    <n v="3"/>
    <n v="201.1"/>
    <x v="1"/>
    <s v="Terremoto y Erupcion Volcanica"/>
    <n v="201.1"/>
    <m/>
    <m/>
    <x v="1"/>
    <n v="3527055.4154600003"/>
    <n v="3670730.05216"/>
    <n v="11829053.532400001"/>
    <n v="11386950.871980004"/>
    <n v="165377.79196999999"/>
    <n v="-61865.579969999984"/>
    <n v="429052.22298000002"/>
    <n v="1817454.7127199997"/>
    <n v="0"/>
    <n v="0"/>
    <n v="0"/>
    <n v="0"/>
    <n v="6801.9734900000003"/>
    <n v="22.722200000000001"/>
    <n v="128457.56352000001"/>
    <n v="-25545.47871000001"/>
    <n v="987007.89264999982"/>
    <n v="735507.05025999993"/>
    <n v="0"/>
    <n v="0"/>
    <n v="0"/>
    <n v="0"/>
    <n v="0"/>
    <n v="0"/>
    <s v="Terremoto y Erupcion Volcanica"/>
    <s v="Daños Sin Autos"/>
    <s v="Riesgos Catastroficos"/>
    <x v="31"/>
    <x v="0"/>
    <n v="165638322.46439004"/>
    <n v="145547776.55136001"/>
    <n v="243469518.54793006"/>
    <n v="216001262.48099998"/>
    <n v="235094567.47436008"/>
    <n v="206446896.99449995"/>
    <n v="3527055.4154599998"/>
    <n v="3670730.0521600004"/>
    <n v="165377.79197000002"/>
    <n v="-61865.579969999977"/>
    <n v="7921310.33201"/>
    <n v="9670376.9993799999"/>
    <n v="100.00000000000003"/>
    <n v="99.999999999999986"/>
    <n v="-143674.63669999968"/>
    <n v="-3.9140616351086899"/>
    <n v="44.526161299440268"/>
    <n v="37.958499988111555"/>
    <n v="2.1293716109798617"/>
    <n v="2.5220103935182379"/>
    <n v="1.4486640613147863"/>
    <n v="1.5002709136801593"/>
    <n v="1.699402128486581"/>
    <n v="1.7780504844583804"/>
    <m/>
    <m/>
    <m/>
    <n v="0"/>
    <m/>
    <n v="0"/>
    <m/>
    <n v="0"/>
    <m/>
    <n v="-367.31793680782658"/>
    <n v="4.6888345231295814"/>
    <n v="-1.6853753637807247"/>
    <n v="99.999999999999972"/>
    <n v="-602.85831390473857"/>
    <n v="34.194212319391767"/>
    <n v="13.014846636647109"/>
    <n v="-3.4731793122812009"/>
    <m/>
    <n v="2023"/>
    <n v="1"/>
    <d v="2024-05-06T00:00:00"/>
    <x v="31"/>
    <x v="1"/>
  </r>
  <r>
    <n v="2024"/>
    <n v="3"/>
    <n v="39"/>
    <x v="17"/>
    <s v="Terremoto y Erupcion Volcanica"/>
    <n v="27"/>
    <s v="670671cd97404156226e507973f2ab8330d3022ca96e0c93bdbdb320c41adcaf"/>
    <s v="866d562d83a77144c090ae01fef5e5dc5d322dfdcb968ee04e0fa262fe1b2619"/>
    <x v="18"/>
    <n v="166928.73473"/>
    <n v="209591.26755000002"/>
    <n v="527862.86247000005"/>
    <n v="416060.55523000006"/>
    <n v="1084.1602399999999"/>
    <n v="-813.16964000000007"/>
    <n v="6149.1751399999994"/>
    <n v="31997.836620000002"/>
    <n v="0"/>
    <n v="0"/>
    <n v="134.065"/>
    <n v="128.38900000000001"/>
    <n v="0"/>
    <n v="0"/>
    <n v="57.371510000000001"/>
    <n v="599.47442000000001"/>
    <n v="26115.33193"/>
    <n v="18772.343659999999"/>
    <n v="0"/>
    <n v="0"/>
    <n v="0"/>
    <n v="0"/>
    <n v="0"/>
    <n v="0"/>
    <s v="Terremoto y Erupcion Volcanica"/>
    <s v="Daños Sin Autos"/>
    <s v="Riesgos Catastroficos"/>
    <x v="31"/>
    <x v="0"/>
    <n v="7956382.9574300004"/>
    <n v="6735524.3046000004"/>
    <n v="243469518.54793006"/>
    <n v="216001262.48099998"/>
    <n v="235094567.47436008"/>
    <n v="206446896.99449995"/>
    <n v="3527055.4154599998"/>
    <n v="3670730.0521600004"/>
    <n v="165377.79197000002"/>
    <n v="-61865.579969999977"/>
    <n v="354089.45538999996"/>
    <n v="387385.17892999999"/>
    <n v="4.7328072589477337"/>
    <n v="5.7097979031900854"/>
    <n v="-42662.532820000022"/>
    <n v="-20.355109885397525"/>
    <n v="47.143096804772668"/>
    <n v="54.104100763202631"/>
    <n v="2.0980480153247907"/>
    <n v="3.1117290662415171"/>
    <n v="6.8562477851673229E-2"/>
    <n v="7.1004930706536046E-2"/>
    <n v="9.7032427099094487E-2"/>
    <n v="0.10152308927926577"/>
    <m/>
    <m/>
    <m/>
    <n v="0"/>
    <m/>
    <n v="0"/>
    <m/>
    <n v="0"/>
    <m/>
    <n v="-233.32522350440925"/>
    <n v="0.64947490421800791"/>
    <n v="-0.38797877865117192"/>
    <n v="0.65556579700657125"/>
    <n v="-90.429698401476415"/>
    <n v="39.115991071729624"/>
    <n v="0.21968516484408324"/>
    <n v="3.1933914638338772"/>
    <s v="Medianas"/>
    <n v="2023"/>
    <n v="1"/>
    <d v="2024-05-06T00:00:00"/>
    <x v="31"/>
    <x v="18"/>
  </r>
  <r>
    <n v="2024"/>
    <n v="3"/>
    <n v="93"/>
    <x v="43"/>
    <s v="Terremoto y Erupcion Volcanica"/>
    <n v="220"/>
    <s v="36790ecd55c2030dc553685bef719df653f413a20cdad1bfd1dc934c76686ddd"/>
    <s v="866d562d83a77144c090ae01fef5e5dc5d322dfdcb968ee04e0fa262fe1b2619"/>
    <x v="25"/>
    <n v="24279.292030000001"/>
    <n v="25454.052"/>
    <n v="101959.27201"/>
    <n v="86998.887839999996"/>
    <n v="0"/>
    <n v="532.09484999999995"/>
    <n v="-286.58366999999998"/>
    <n v="1030.2224199999998"/>
    <n v="0"/>
    <n v="0"/>
    <n v="134.065"/>
    <n v="128.38900000000001"/>
    <n v="0"/>
    <n v="0"/>
    <n v="0"/>
    <n v="394.05890999999997"/>
    <n v="342.67178000000001"/>
    <n v="-3545.5509099999999"/>
    <n v="0"/>
    <n v="0"/>
    <n v="0"/>
    <n v="0"/>
    <n v="0"/>
    <n v="0"/>
    <s v="Terremoto y Erupcion Volcanica"/>
    <s v="Daños Sin Autos"/>
    <s v="Riesgos Catastroficos"/>
    <x v="31"/>
    <x v="0"/>
    <n v="300191.93695999996"/>
    <n v="189031.92499999999"/>
    <n v="243469518.54793006"/>
    <n v="216001262.48099998"/>
    <n v="235094567.47436008"/>
    <n v="206446896.99449995"/>
    <n v="3527055.4154599998"/>
    <n v="3670730.0521600004"/>
    <n v="165377.79197000002"/>
    <n v="-61865.579969999977"/>
    <n v="42375.20478"/>
    <n v="58415.719109999998"/>
    <n v="0.6883728541257832"/>
    <n v="0.69343295852065845"/>
    <n v="-1174.7599699999992"/>
    <n v="-4.6152179228674424"/>
    <n v="57.295987490918741"/>
    <n v="43.573976983949521"/>
    <n v="8.0879227723012335"/>
    <n v="13.465477855129498"/>
    <n v="9.9722101455670779E-3"/>
    <n v="1.0327457708119075E-2"/>
    <n v="1.1784214456727541E-2"/>
    <n v="1.2329588078370649E-2"/>
    <m/>
    <m/>
    <m/>
    <n v="0"/>
    <m/>
    <n v="0"/>
    <m/>
    <n v="0"/>
    <m/>
    <m/>
    <m/>
    <n v="2.0904131491520483"/>
    <m/>
    <m/>
    <n v="-109.66483879933908"/>
    <m/>
    <n v="-11.114179996360566"/>
    <s v="Resto"/>
    <n v="2023"/>
    <n v="1"/>
    <d v="2024-05-06T00:00:00"/>
    <x v="31"/>
    <x v="25"/>
  </r>
  <r>
    <n v="2024"/>
    <n v="3"/>
    <n v="1"/>
    <x v="14"/>
    <s v="Terremoto y Erupcion Volcanica"/>
    <n v="30"/>
    <s v="624b60c58c9d8bfb6ff1886c2fd605d2adeb6ea4da576068201b6c6958ce93f4"/>
    <s v="866d562d83a77144c090ae01fef5e5dc5d322dfdcb968ee04e0fa262fe1b2619"/>
    <x v="9"/>
    <n v="281160.42025999998"/>
    <n v="161082.92184"/>
    <n v="546590.56755999988"/>
    <n v="376644.88116000005"/>
    <n v="-1339.0016400000002"/>
    <n v="-44831.700979999994"/>
    <n v="-128583.44787999995"/>
    <n v="230813.25154999999"/>
    <n v="0"/>
    <n v="0"/>
    <n v="134.065"/>
    <n v="128.38900000000001"/>
    <n v="0"/>
    <n v="0"/>
    <n v="-1479.5059199999998"/>
    <n v="-16571.833340000001"/>
    <n v="17573.39818"/>
    <n v="20109.636300000002"/>
    <n v="0"/>
    <n v="0"/>
    <n v="0"/>
    <n v="0"/>
    <n v="0"/>
    <n v="0"/>
    <s v="Terremoto y Erupcion Volcanica"/>
    <s v="Daños Sin Autos"/>
    <s v="Riesgos Catastroficos"/>
    <x v="31"/>
    <x v="0"/>
    <n v="18341736.750830002"/>
    <n v="11640133.15574"/>
    <n v="243469518.54793006"/>
    <n v="216001262.48099998"/>
    <n v="235094567.47436008"/>
    <n v="206446896.99449995"/>
    <n v="3527055.4154599998"/>
    <n v="3670730.0521600004"/>
    <n v="165377.79197000002"/>
    <n v="-61865.579969999977"/>
    <n v="763805.55080999993"/>
    <n v="474980.98063000001"/>
    <n v="7.9715339608105058"/>
    <n v="4.3883074906369792"/>
    <n v="120077.49841999999"/>
    <n v="74.543903877824008"/>
    <n v="36.810470932272644"/>
    <n v="33.913551996617763"/>
    <n v="1.532899659827889"/>
    <n v="1.383858068329455"/>
    <n v="0.11548074762576491"/>
    <n v="0.11959460538817596"/>
    <n v="7.4574990900420898E-2"/>
    <n v="7.802632259679422E-2"/>
    <m/>
    <m/>
    <m/>
    <n v="0"/>
    <m/>
    <n v="0"/>
    <m/>
    <n v="0"/>
    <m/>
    <n v="-97.013270496701992"/>
    <n v="-0.47624115754336022"/>
    <n v="-27.831442630852145"/>
    <n v="-0.80966230353522839"/>
    <n v="-91.072165103007237"/>
    <n v="-12.612053655092714"/>
    <n v="-8.4190086905548043"/>
    <n v="-82.407424444568406"/>
    <s v="Grandes"/>
    <n v="2023"/>
    <n v="1"/>
    <d v="2024-05-06T00:00:00"/>
    <x v="31"/>
    <x v="9"/>
  </r>
  <r>
    <n v="2024"/>
    <n v="3"/>
    <n v="94"/>
    <x v="19"/>
    <s v="Terremoto y Erupcion Volcanica"/>
    <n v="7"/>
    <s v="7902699be42c8a8e46fbbb4501726517e86b22c56a189f7625a6da49081b2451"/>
    <s v="866d562d83a77144c090ae01fef5e5dc5d322dfdcb968ee04e0fa262fe1b2619"/>
    <x v="26"/>
    <n v="28308.334199999998"/>
    <n v="131582.22528000001"/>
    <n v="117317.97734999999"/>
    <n v="232697.89344000001"/>
    <n v="-489.31124"/>
    <n v="37775.394619999999"/>
    <n v="-32744.592519999991"/>
    <n v="143988.08073000002"/>
    <n v="0"/>
    <n v="0"/>
    <n v="134.065"/>
    <n v="128.38900000000001"/>
    <n v="0"/>
    <n v="0"/>
    <n v="278.92802"/>
    <n v="-3106.8232000000003"/>
    <n v="6260.9667199999994"/>
    <n v="10993.64731"/>
    <n v="0"/>
    <n v="0"/>
    <n v="0"/>
    <n v="0"/>
    <n v="0"/>
    <n v="0"/>
    <s v="Terremoto y Erupcion Volcanica"/>
    <s v="Daños Sin Autos"/>
    <s v="Riesgos Catastroficos"/>
    <x v="31"/>
    <x v="0"/>
    <n v="2040660.5806099998"/>
    <n v="2232143.8743000003"/>
    <n v="243469518.54793006"/>
    <n v="216001262.48099998"/>
    <n v="235094567.47436008"/>
    <n v="206446896.99449995"/>
    <n v="3527055.4154599998"/>
    <n v="3670730.0521600004"/>
    <n v="165377.79197000002"/>
    <n v="-61865.579969999977"/>
    <n v="73116.079639999996"/>
    <n v="250118.63435000001"/>
    <n v="0.80260531422095649"/>
    <n v="3.5846336671521764"/>
    <n v="-103273.89108000002"/>
    <n v="-78.486201962490469"/>
    <n v="38.71697489715136"/>
    <n v="52.607925683726656"/>
    <n v="1.3872142417499922"/>
    <n v="5.8948810063268953"/>
    <n v="1.162705474132161E-2"/>
    <n v="1.2041254080908255E-2"/>
    <n v="6.0917340838030666E-2"/>
    <n v="6.3736596284857477E-2"/>
    <m/>
    <m/>
    <m/>
    <n v="0"/>
    <m/>
    <n v="0"/>
    <m/>
    <n v="0"/>
    <m/>
    <n v="-101.29531734856036"/>
    <n v="-1.7285059464926058"/>
    <n v="28.70858471926277"/>
    <n v="-0.29587481739311311"/>
    <n v="-108.97791737875524"/>
    <n v="-43.049230674292026"/>
    <n v="4.455031187260488"/>
    <n v="-28.260168007882001"/>
    <s v="Resto"/>
    <n v="2023"/>
    <n v="1"/>
    <d v="2024-05-06T00:00:00"/>
    <x v="31"/>
    <x v="26"/>
  </r>
  <r>
    <n v="2024"/>
    <n v="3"/>
    <n v="15.1"/>
    <x v="13"/>
    <s v="Terremoto y Erupcion Volcanica"/>
    <n v="15.1"/>
    <m/>
    <m/>
    <x v="7"/>
    <n v="1586941.24517"/>
    <n v="1935720.5776"/>
    <n v="5839177.1334199999"/>
    <n v="6512694.35757"/>
    <n v="158773.50112999999"/>
    <n v="-31094.752359999991"/>
    <n v="473029.36148999992"/>
    <n v="726582.8190299999"/>
    <n v="0"/>
    <n v="0"/>
    <n v="0"/>
    <n v="0"/>
    <n v="6801.9734900000003"/>
    <n v="22.722200000000001"/>
    <n v="123842.35520000001"/>
    <n v="-11322.844060000003"/>
    <n v="584959.77344000002"/>
    <n v="430576.54651000001"/>
    <n v="0"/>
    <n v="0"/>
    <n v="0"/>
    <n v="0"/>
    <n v="0"/>
    <n v="0"/>
    <s v="Terremoto y Erupcion Volcanica"/>
    <s v="Daños Sin Autos"/>
    <s v="Riesgos Catastroficos"/>
    <x v="31"/>
    <x v="0"/>
    <n v="76770266.389380008"/>
    <n v="76218573.072090015"/>
    <n v="243469518.54793006"/>
    <n v="216001262.48099998"/>
    <n v="235094567.47436008"/>
    <n v="206446896.99449995"/>
    <n v="3527055.4154599998"/>
    <n v="3670730.0521600004"/>
    <n v="165377.79197000002"/>
    <n v="-61865.579969999977"/>
    <n v="3818749.5543"/>
    <n v="6097621.5049900003"/>
    <n v="44.993374309176552"/>
    <n v="52.733939845588665"/>
    <n v="-348779.33242999995"/>
    <n v="-18.018061928257922"/>
    <n v="41.556567735191422"/>
    <n v="31.745502340804517"/>
    <n v="2.0671300489189512"/>
    <n v="2.5396966901612448"/>
    <n v="0.65180284358988061"/>
    <n v="0.67502250784381701"/>
    <n v="0.89616169617076702"/>
    <n v="0.93763607289848017"/>
    <m/>
    <m/>
    <m/>
    <n v="0"/>
    <m/>
    <n v="0"/>
    <m/>
    <n v="0"/>
    <m/>
    <n v="-610.61188489876758"/>
    <n v="10.005001862119443"/>
    <n v="-1.60636574926288"/>
    <n v="96.00654310271716"/>
    <n v="-1193.7389453016981"/>
    <n v="35.855001435015346"/>
    <n v="21.17108916254438"/>
    <n v="-2.6296936402542848"/>
    <s v="Resto"/>
    <n v="2023"/>
    <n v="1"/>
    <d v="2024-05-06T00:00:00"/>
    <x v="31"/>
    <x v="7"/>
  </r>
  <r>
    <n v="2024"/>
    <n v="3"/>
    <n v="127"/>
    <x v="5"/>
    <s v="Terremoto y Erupcion Volcanica"/>
    <n v="263"/>
    <s v="4be84111a613654b362415e563cb7607df7b203b5d303802a8a546061bbc7847"/>
    <s v="866d562d83a77144c090ae01fef5e5dc5d322dfdcb968ee04e0fa262fe1b2619"/>
    <x v="24"/>
    <n v="19125.79552"/>
    <n v="22490.501199999999"/>
    <n v="135027.82941000001"/>
    <n v="95786.446800000005"/>
    <n v="31.732439999999997"/>
    <n v="99.070729999999998"/>
    <n v="-152.78025"/>
    <n v="815.07524999999998"/>
    <n v="0"/>
    <n v="0"/>
    <n v="134.065"/>
    <n v="128.38900000000001"/>
    <n v="0"/>
    <n v="0"/>
    <n v="31.73244"/>
    <n v="100.54132000000001"/>
    <n v="-24.457000000000001"/>
    <n v="-44.7911"/>
    <n v="0"/>
    <n v="0"/>
    <n v="0"/>
    <n v="0"/>
    <n v="0"/>
    <n v="0"/>
    <s v="Terremoto y Erupcion Volcanica"/>
    <s v="Daños Sin Autos"/>
    <s v="Riesgos Catastroficos"/>
    <x v="31"/>
    <x v="0"/>
    <n v="212525.78091999999"/>
    <n v="131577.22926999998"/>
    <n v="243469518.54793006"/>
    <n v="216001262.48099998"/>
    <n v="235094567.47436008"/>
    <n v="206446896.99449995"/>
    <n v="3527055.4154599998"/>
    <n v="3670730.0521600004"/>
    <n v="165377.79197000002"/>
    <n v="-61865.579969999977"/>
    <n v="78318.230629999991"/>
    <n v="70960.092099999994"/>
    <n v="0.54225956972965816"/>
    <n v="0.6126983156052489"/>
    <n v="-3364.7056799999991"/>
    <n v="-14.960563351073741"/>
    <n v="24.420617480949343"/>
    <n v="31.694577239704568"/>
    <n v="8.9992825516069637"/>
    <n v="17.093004104721562"/>
    <n v="7.8555195057137487E-3"/>
    <n v="8.1353626013012399E-3"/>
    <n v="1.0412208216597031E-2"/>
    <n v="1.0894085368887467E-2"/>
    <m/>
    <m/>
    <m/>
    <n v="0"/>
    <m/>
    <n v="0"/>
    <m/>
    <n v="0"/>
    <m/>
    <n v="-67.969914020013775"/>
    <n v="0.16591435355887355"/>
    <n v="0.44050032108666393"/>
    <n v="1.9187848393668449E-2"/>
    <n v="-68.438409203300694"/>
    <n v="-45.397634797984423"/>
    <n v="-129.74788404137874"/>
    <n v="-224.46718209644328"/>
    <s v="Resto"/>
    <n v="2023"/>
    <n v="1"/>
    <d v="2024-05-06T00:00:00"/>
    <x v="31"/>
    <x v="24"/>
  </r>
  <r>
    <n v="2024"/>
    <n v="3"/>
    <n v="107"/>
    <x v="28"/>
    <s v="Terremoto y Erupcion Volcanica"/>
    <n v="70"/>
    <s v="ff5a1ae012afa5d4c889c50ad427aaf545d31a4fac04ffc1c4d03d403ba4250a"/>
    <s v="866d562d83a77144c090ae01fef5e5dc5d322dfdcb968ee04e0fa262fe1b2619"/>
    <x v="30"/>
    <n v="769.84741000000008"/>
    <n v="663.52931999999998"/>
    <n v="2896.3652099999999"/>
    <n v="2541.2831500000002"/>
    <n v="6.5430100000000007"/>
    <n v="89.105940000000004"/>
    <n v="-43.69568000000001"/>
    <n v="195.24981000000002"/>
    <n v="0"/>
    <n v="0"/>
    <n v="134.065"/>
    <n v="128.38900000000001"/>
    <n v="0"/>
    <n v="0"/>
    <n v="6.5430100000000007"/>
    <n v="89.105940000000004"/>
    <n v="116.93777"/>
    <n v="129.87134"/>
    <n v="0"/>
    <n v="0"/>
    <n v="0"/>
    <n v="0"/>
    <n v="0"/>
    <n v="0"/>
    <s v="Terremoto y Erupcion Volcanica"/>
    <s v="Daños Sin Autos"/>
    <s v="Riesgos Catastroficos"/>
    <x v="31"/>
    <x v="0"/>
    <n v="551156.13301999995"/>
    <n v="285123.98235000001"/>
    <n v="243469518.54793006"/>
    <n v="216001262.48099998"/>
    <n v="235094567.47436008"/>
    <n v="206446896.99449995"/>
    <n v="3527055.4154599998"/>
    <n v="3670730.0521600004"/>
    <n v="165377.79197000002"/>
    <n v="-61865.579969999977"/>
    <n v="4184.8455899999999"/>
    <n v="3655.74404"/>
    <n v="2.182691563692362E-2"/>
    <n v="1.8076222183910078E-2"/>
    <n v="106.3180900000001"/>
    <n v="16.023118616672448"/>
    <n v="18.39607683111673"/>
    <n v="18.150322143450719"/>
    <n v="0.13967864346926614"/>
    <n v="0.23271606777205212"/>
    <n v="3.1619868252560983E-4"/>
    <n v="3.274628666542715E-4"/>
    <n v="3.0718770454333144E-4"/>
    <n v="3.2140435611278641E-4"/>
    <m/>
    <m/>
    <m/>
    <n v="0"/>
    <m/>
    <n v="0"/>
    <m/>
    <n v="0"/>
    <m/>
    <n v="-92.657043963623522"/>
    <n v="0.84990998410970819"/>
    <n v="13.429088559342036"/>
    <n v="3.9564018373077084E-3"/>
    <n v="-92.657043963623522"/>
    <n v="-9.9587561043106181"/>
    <n v="5.595292265279217"/>
    <n v="68.610934483312477"/>
    <s v="Resto"/>
    <n v="2023"/>
    <n v="1"/>
    <d v="2024-05-06T00:00:00"/>
    <x v="31"/>
    <x v="30"/>
  </r>
  <r>
    <n v="2024"/>
    <n v="3"/>
    <n v="12"/>
    <x v="31"/>
    <s v="Miscelaneos"/>
    <n v="12"/>
    <s v="6b51d431df5d7f141cbececcf79edf3dd861c3b4069f0b11661a3eefacbba918"/>
    <s v="866d562d83a77144c090ae01fef5e5dc5d322dfdcb968ee04e0fa262fe1b2619"/>
    <x v="17"/>
    <n v="60185.071380000001"/>
    <n v="109245.23824999999"/>
    <n v="167474.52365000002"/>
    <n v="284510.09930999996"/>
    <n v="10902.527880000001"/>
    <n v="10552.3853"/>
    <n v="52828.894540000008"/>
    <n v="37686.001779999999"/>
    <n v="0"/>
    <n v="0"/>
    <n v="134.065"/>
    <n v="128.38900000000001"/>
    <n v="6.9120000000000001E-2"/>
    <n v="459.24302"/>
    <n v="9499.9592100000009"/>
    <n v="7213.2745300000006"/>
    <n v="20928.2009"/>
    <n v="17374.795180000001"/>
    <n v="0"/>
    <n v="0"/>
    <n v="0"/>
    <n v="0"/>
    <n v="0"/>
    <n v="0"/>
    <s v="Miscelaneos"/>
    <s v="Daños Sin Autos"/>
    <s v="Diversos"/>
    <x v="32"/>
    <x v="0"/>
    <n v="1911910.06005"/>
    <n v="3306000.0739899999"/>
    <n v="243469518.54793006"/>
    <n v="216001262.48099998"/>
    <n v="235094567.47436008"/>
    <n v="206446896.99449995"/>
    <n v="3560367.7610999998"/>
    <n v="3993316.8188899993"/>
    <n v="944973.06991000008"/>
    <n v="439569.56808"/>
    <n v="79366.751969999998"/>
    <n v="1261179.2992400001"/>
    <n v="1.6904172663726573"/>
    <n v="2.7357017538209329"/>
    <n v="-49060.166869999994"/>
    <n v="-44.90828859536127"/>
    <n v="75.831591801500807"/>
    <n v="8.6621496496043289"/>
    <n v="3.1479028557664503"/>
    <n v="3.3044535936187169"/>
    <n v="2.4719756189172326E-2"/>
    <n v="2.5600366706288912E-2"/>
    <n v="5.0576203581036705E-2"/>
    <n v="5.2916871040648503E-2"/>
    <m/>
    <m/>
    <m/>
    <n v="0"/>
    <m/>
    <n v="0"/>
    <m/>
    <n v="0"/>
    <m/>
    <n v="3.3181368007857204"/>
    <n v="18.11500365458236"/>
    <n v="9.6593549238746803"/>
    <n v="1.1537395326025923"/>
    <n v="31.701062679504034"/>
    <n v="20.451497028812724"/>
    <n v="45.393100225829734"/>
    <n v="41.51573848941338"/>
    <s v="Medianas"/>
    <n v="2023"/>
    <n v="1"/>
    <d v="2024-05-06T00:00:00"/>
    <x v="32"/>
    <x v="17"/>
  </r>
  <r>
    <n v="2024"/>
    <n v="3"/>
    <n v="127"/>
    <x v="5"/>
    <s v="Miscelaneos"/>
    <n v="263"/>
    <s v="4be84111a613654b362415e563cb7607df7b203b5d303802a8a546061bbc7847"/>
    <s v="866d562d83a77144c090ae01fef5e5dc5d322dfdcb968ee04e0fa262fe1b2619"/>
    <x v="32"/>
    <n v="5087.6617400000005"/>
    <n v="2014.6140399999999"/>
    <n v="22224.625960000001"/>
    <n v="12183.0352"/>
    <n v="157.62183999999996"/>
    <n v="56.554739999999995"/>
    <n v="297.10846000000004"/>
    <n v="829.18115999999986"/>
    <n v="0"/>
    <n v="0"/>
    <n v="134.065"/>
    <n v="128.38900000000001"/>
    <n v="0"/>
    <n v="0"/>
    <n v="37.73648"/>
    <n v="21.092740000000003"/>
    <n v="150.9829"/>
    <n v="150.65994000000001"/>
    <n v="0"/>
    <n v="0"/>
    <n v="0"/>
    <n v="0"/>
    <n v="0"/>
    <n v="0"/>
    <s v="Miscelaneos"/>
    <s v="Daños Sin Autos"/>
    <s v="Diversos"/>
    <x v="32"/>
    <x v="0"/>
    <n v="212525.78091999999"/>
    <n v="131577.22926999998"/>
    <n v="243469518.54793006"/>
    <n v="216001262.48099998"/>
    <n v="235094567.47436008"/>
    <n v="206446896.99449995"/>
    <n v="3560367.7610999998"/>
    <n v="3993316.8188899993"/>
    <n v="944973.06991000008"/>
    <n v="439569.56808"/>
    <n v="36691.128119999994"/>
    <n v="11707.710449999999"/>
    <n v="0.14289708483452093"/>
    <n v="5.0449642023644679E-2"/>
    <n v="3073.0477000000005"/>
    <n v="152.53778832991759"/>
    <n v="13.86619054982603"/>
    <n v="17.207583400732293"/>
    <n v="2.3939033269168992"/>
    <n v="1.5311266631598985"/>
    <n v="2.0896503884113237E-3"/>
    <n v="2.164091580106321E-3"/>
    <n v="9.3268623380255041E-4"/>
    <n v="9.7585096667918061E-4"/>
    <m/>
    <m/>
    <m/>
    <n v="0"/>
    <m/>
    <n v="0"/>
    <m/>
    <n v="0"/>
    <m/>
    <n v="178.7066831179844"/>
    <n v="3.0981194909392689"/>
    <n v="2.8072245540391445"/>
    <n v="1.6680035126822396E-2"/>
    <n v="78.907434501160083"/>
    <n v="0.21436355277986152"/>
    <n v="24.993876790020593"/>
    <n v="14.000231249262413"/>
    <s v="Resto"/>
    <n v="2023"/>
    <n v="1"/>
    <d v="2024-05-06T00:00:00"/>
    <x v="32"/>
    <x v="32"/>
  </r>
  <r>
    <n v="2024"/>
    <n v="3"/>
    <n v="48"/>
    <x v="3"/>
    <s v="Miscelaneos"/>
    <n v="36"/>
    <s v="76a50887d8f1c2e9301755428990ad81479ee21c25b43215cf524541e0503269"/>
    <s v="866d562d83a77144c090ae01fef5e5dc5d322dfdcb968ee04e0fa262fe1b2619"/>
    <x v="5"/>
    <n v="430880.74851"/>
    <n v="361206.94201999996"/>
    <n v="1114888.22181"/>
    <n v="1066349.7183699999"/>
    <n v="8217.1161600000032"/>
    <n v="34542.984410000005"/>
    <n v="411123.54189000005"/>
    <n v="36697.094020000004"/>
    <n v="0"/>
    <n v="0"/>
    <n v="134.065"/>
    <n v="128.38900000000001"/>
    <n v="0"/>
    <n v="0"/>
    <n v="14208.79327"/>
    <n v="21074.845519999999"/>
    <n v="247463.75761"/>
    <n v="203172.73440000002"/>
    <n v="0"/>
    <n v="0"/>
    <n v="0"/>
    <n v="0"/>
    <n v="0"/>
    <n v="0"/>
    <s v="Miscelaneos"/>
    <s v="Daños Sin Autos"/>
    <s v="Diversos"/>
    <x v="32"/>
    <x v="0"/>
    <n v="16982442.389800001"/>
    <n v="15398992.57395"/>
    <n v="243469518.54793006"/>
    <n v="216001262.48099998"/>
    <n v="235094567.47436008"/>
    <n v="206446896.99449995"/>
    <n v="3560367.7610999998"/>
    <n v="3993316.8188899993"/>
    <n v="944973.06991000008"/>
    <n v="439569.56808"/>
    <n v="719732.57990999997"/>
    <n v="592525.14653000003"/>
    <n v="12.102141616316525"/>
    <n v="9.045286372254397"/>
    <n v="69673.806490000046"/>
    <n v="19.289165955770081"/>
    <n v="59.866783932982457"/>
    <n v="60.960609711728374"/>
    <n v="2.5372130734787341"/>
    <n v="2.3456530697406959"/>
    <n v="0.17697523331865286"/>
    <n v="0.18327975552093215"/>
    <n v="0.16722445872360245"/>
    <n v="0.17496360917917939"/>
    <m/>
    <m/>
    <m/>
    <n v="0"/>
    <m/>
    <n v="0"/>
    <m/>
    <n v="0"/>
    <m/>
    <n v="-76.211910174092566"/>
    <n v="1.9070511245663828"/>
    <n v="9.5632116638797502"/>
    <n v="0.86956088185482439"/>
    <n v="-32.579371666018261"/>
    <n v="21.799688496981705"/>
    <n v="5.7417673631194477"/>
    <n v="10.372870937745276"/>
    <s v="Grandes"/>
    <n v="2023"/>
    <n v="1"/>
    <d v="2024-05-06T00:00:00"/>
    <x v="32"/>
    <x v="5"/>
  </r>
  <r>
    <n v="2024"/>
    <n v="3"/>
    <n v="150.1"/>
    <x v="32"/>
    <s v="Miscelaneos"/>
    <n v="150.1"/>
    <m/>
    <m/>
    <x v="21"/>
    <n v="271010.83533000003"/>
    <n v="1106743.4108199999"/>
    <n v="1197735.98649"/>
    <n v="2187112.4769799998"/>
    <n v="189707.91054000001"/>
    <n v="62651.011640000004"/>
    <n v="638333.38739000005"/>
    <n v="274121.65526000003"/>
    <n v="0"/>
    <n v="0"/>
    <n v="0"/>
    <n v="0"/>
    <n v="252.99187000000001"/>
    <n v="143.19711999999998"/>
    <n v="115535.35497000001"/>
    <n v="51860.247560000003"/>
    <n v="247697.96441999997"/>
    <n v="95085.055009999996"/>
    <n v="0"/>
    <n v="0"/>
    <n v="0"/>
    <n v="0"/>
    <n v="0"/>
    <n v="0"/>
    <s v="Miscelaneos"/>
    <s v="Daños Sin Autos"/>
    <s v="Diversos"/>
    <x v="32"/>
    <x v="0"/>
    <n v="32564929.841590002"/>
    <n v="30937887.034749996"/>
    <n v="243469518.54793006"/>
    <n v="216001262.48099998"/>
    <n v="235094567.47436008"/>
    <n v="206446896.99449995"/>
    <n v="3560367.7610999998"/>
    <n v="3993316.8188899993"/>
    <n v="944973.06991000008"/>
    <n v="439569.56808"/>
    <n v="1625708.74422"/>
    <n v="3329533.5969199999"/>
    <n v="7.6118775788001569"/>
    <n v="27.71489117979964"/>
    <n v="-835732.57548999984"/>
    <n v="-75.512767215916398"/>
    <n v="16.670319101963649"/>
    <n v="33.2401935167075"/>
    <n v="0.83221685613423624"/>
    <n v="3.5773076861289379"/>
    <n v="0.11131201841870324"/>
    <n v="0.11527737039672645"/>
    <n v="0.51237821395481509"/>
    <n v="0.53609108537460126"/>
    <m/>
    <m/>
    <m/>
    <n v="0"/>
    <m/>
    <n v="0"/>
    <m/>
    <n v="0"/>
    <m/>
    <n v="202.80103317418673"/>
    <n v="70.000120219916511"/>
    <n v="5.6608434283409101"/>
    <n v="20.075483268329322"/>
    <n v="122.78211232279742"/>
    <n v="160.50146828431645"/>
    <n v="46.643643293772378"/>
    <n v="54.540902936371985"/>
    <s v="Resto"/>
    <n v="2023"/>
    <n v="1"/>
    <d v="2024-05-06T00:00:00"/>
    <x v="32"/>
    <x v="21"/>
  </r>
  <r>
    <n v="2024"/>
    <n v="3"/>
    <n v="16"/>
    <x v="24"/>
    <s v="Miscelaneos"/>
    <n v="14"/>
    <s v="8527a891e224136950ff32ca212b45bc93f69fbb801c3b1ebedac52775f99e61"/>
    <s v="866d562d83a77144c090ae01fef5e5dc5d322dfdcb968ee04e0fa262fe1b2619"/>
    <x v="25"/>
    <n v="12324.226470000001"/>
    <n v="4401.60232"/>
    <n v="30543.575040000003"/>
    <n v="23348.180719999997"/>
    <n v="3000.8829100000003"/>
    <n v="-105.75779"/>
    <n v="2570.6938099999998"/>
    <n v="3244.02457"/>
    <n v="0"/>
    <n v="0"/>
    <n v="134.065"/>
    <n v="128.38900000000001"/>
    <n v="0"/>
    <n v="0"/>
    <n v="3000.8829100000003"/>
    <n v="-105.75779"/>
    <n v="8894.9780300000002"/>
    <n v="4498.8055000000004"/>
    <n v="0"/>
    <n v="0"/>
    <n v="0"/>
    <n v="0"/>
    <n v="0"/>
    <n v="0"/>
    <s v="Miscelaneos"/>
    <s v="Daños Sin Autos"/>
    <s v="Diversos"/>
    <x v="32"/>
    <x v="0"/>
    <n v="1156642.3969100001"/>
    <n v="764564.70062000002"/>
    <n v="243469518.54793006"/>
    <n v="216001262.48099998"/>
    <n v="235094567.47436008"/>
    <n v="206446896.99449995"/>
    <n v="3560367.7610999998"/>
    <n v="3993316.8188899993"/>
    <n v="944973.06991000008"/>
    <n v="439569.56808"/>
    <n v="40476.502999999997"/>
    <n v="11286.859930000001"/>
    <n v="0.34615037818993027"/>
    <n v="0.11022422010641994"/>
    <n v="7922.6241500000015"/>
    <n v="179.99409246948966"/>
    <n v="30.447853832629768"/>
    <n v="38.997580791276818"/>
    <n v="1.0655174410798436"/>
    <n v="0.5757004366577031"/>
    <n v="5.0619176246384295E-3"/>
    <n v="5.2422421336231458E-3"/>
    <n v="2.0377669414720092E-3"/>
    <n v="2.1320748260591511E-3"/>
    <m/>
    <m/>
    <m/>
    <n v="0"/>
    <m/>
    <n v="0"/>
    <m/>
    <n v="0"/>
    <m/>
    <n v="-2937.5053128474037"/>
    <n v="24.349462559007971"/>
    <n v="-2.4027111563318151"/>
    <n v="0.31756279681978733"/>
    <n v="-2937.5053128474037"/>
    <n v="97.718661764772889"/>
    <n v="33.736822057108554"/>
    <n v="-2.350797117145873"/>
    <s v="Resto"/>
    <n v="2023"/>
    <n v="1"/>
    <d v="2024-05-06T00:00:00"/>
    <x v="32"/>
    <x v="25"/>
  </r>
  <r>
    <n v="2024"/>
    <n v="3"/>
    <n v="50"/>
    <x v="56"/>
    <s v="Miscelaneos"/>
    <n v="38"/>
    <s v="aea92132c4cbeb263e6ac2bf6c183b5d81737f179f21efdc5863739672f0f470"/>
    <s v="866d562d83a77144c090ae01fef5e5dc5d322dfdcb968ee04e0fa262fe1b2619"/>
    <x v="35"/>
    <n v="0"/>
    <n v="-3054.8229999999999"/>
    <n v="-4452.1760099999992"/>
    <n v="14785.531910000002"/>
    <n v="-278.65625"/>
    <n v="-297.91568000000001"/>
    <n v="-349.43643000000003"/>
    <n v="1019.8721399999999"/>
    <n v="0"/>
    <n v="0"/>
    <n v="134.065"/>
    <n v="128.38900000000001"/>
    <n v="0"/>
    <n v="0"/>
    <n v="7.0602499999999999"/>
    <n v="-36.411790000000003"/>
    <n v="0"/>
    <n v="330.62864000000002"/>
    <n v="0"/>
    <n v="0"/>
    <n v="0"/>
    <n v="0"/>
    <n v="0"/>
    <n v="0"/>
    <s v="Miscelaneos"/>
    <s v="Daños Sin Autos"/>
    <s v="Diversos"/>
    <x v="32"/>
    <x v="0"/>
    <n v="12741554.66168"/>
    <n v="8056026.6593599999"/>
    <n v="243469518.54793006"/>
    <n v="216001262.48099998"/>
    <n v="235094567.47436008"/>
    <n v="206446896.99449995"/>
    <n v="3560367.7610999998"/>
    <n v="3993316.8188899993"/>
    <n v="944973.06991000008"/>
    <n v="439569.56808"/>
    <n v="0"/>
    <n v="-3172.33887"/>
    <m/>
    <n v="-7.6498388145650117E-2"/>
    <m/>
    <m/>
    <m/>
    <n v="96.295607915304444"/>
    <m/>
    <n v="-3.7919723074038167E-2"/>
    <m/>
    <m/>
    <n v="-1.4142616413034669E-3"/>
    <n v="-1.4797136912556184E-3"/>
    <m/>
    <m/>
    <m/>
    <n v="0"/>
    <m/>
    <n v="0"/>
    <m/>
    <n v="0"/>
    <m/>
    <n v="-6.4647251866702726"/>
    <m/>
    <n v="9.7523057800730193"/>
    <n v="-2.9488274203045749E-2"/>
    <n v="-119.39001076299735"/>
    <m/>
    <m/>
    <n v="-11.012896523422775"/>
    <s v="Resto"/>
    <n v="2023"/>
    <n v="1"/>
    <d v="2024-05-06T00:00:00"/>
    <x v="32"/>
    <x v="35"/>
  </r>
  <r>
    <n v="2024"/>
    <n v="3"/>
    <n v="128"/>
    <x v="65"/>
    <s v="Miscelaneos"/>
    <n v="267"/>
    <s v="8acc23987b8960d83c44541f9f0eb46454cea080ea94d916f56fccf033db866f"/>
    <s v="866d562d83a77144c090ae01fef5e5dc5d322dfdcb968ee04e0fa262fe1b2619"/>
    <x v="29"/>
    <n v="19001.396960000002"/>
    <n v="0"/>
    <n v="75524.197060000006"/>
    <n v="31653.967260000005"/>
    <n v="1735.5039299999999"/>
    <n v="0"/>
    <n v="3765.7974200000003"/>
    <n v="1017.5252400000001"/>
    <n v="0"/>
    <n v="0"/>
    <n v="134.065"/>
    <n v="128.38900000000001"/>
    <n v="0"/>
    <n v="0"/>
    <n v="1735.5039299999999"/>
    <n v="0"/>
    <n v="14446.142210000002"/>
    <n v="0"/>
    <n v="0"/>
    <n v="0"/>
    <n v="0"/>
    <n v="0"/>
    <n v="0"/>
    <n v="0"/>
    <s v="Miscelaneos"/>
    <s v="Daños Sin Autos"/>
    <s v="Diversos"/>
    <x v="32"/>
    <x v="0"/>
    <n v="23307.048429999999"/>
    <n v="0"/>
    <n v="243469518.54793006"/>
    <n v="216001262.48099998"/>
    <n v="235094567.47436008"/>
    <n v="206446896.99449995"/>
    <n v="3560367.7610999998"/>
    <n v="3993316.8188899993"/>
    <n v="944973.06991000008"/>
    <n v="439569.56808"/>
    <n v="23288.610760000003"/>
    <n v="0"/>
    <n v="0.533691973273272"/>
    <m/>
    <m/>
    <m/>
    <n v="81.590942267094675"/>
    <m/>
    <n v="81.526397549086838"/>
    <m/>
    <n v="7.8044254054165452E-3"/>
    <n v="8.082448337336564E-3"/>
    <m/>
    <m/>
    <m/>
    <m/>
    <m/>
    <n v="0"/>
    <m/>
    <n v="0"/>
    <m/>
    <n v="0"/>
    <m/>
    <m/>
    <n v="9.1335596727620789"/>
    <m/>
    <n v="0.18365644326407002"/>
    <m/>
    <m/>
    <n v="12.013615156014719"/>
    <m/>
    <s v="Resto"/>
    <n v="2023"/>
    <n v="1"/>
    <d v="2024-05-06T00:00:00"/>
    <x v="32"/>
    <x v="29"/>
  </r>
  <r>
    <n v="2024"/>
    <n v="3"/>
    <n v="93"/>
    <x v="43"/>
    <s v="Miscelaneos"/>
    <n v="220"/>
    <s v="36790ecd55c2030dc553685bef719df653f413a20cdad1bfd1dc934c76686ddd"/>
    <s v="866d562d83a77144c090ae01fef5e5dc5d322dfdcb968ee04e0fa262fe1b2619"/>
    <x v="34"/>
    <n v="3746.9435899999999"/>
    <n v="3723.81756"/>
    <n v="21673.298999999999"/>
    <n v="20221.52"/>
    <n v="1155.16859"/>
    <n v="2372.7355199999997"/>
    <n v="11185.352240000002"/>
    <n v="1138.3804400000006"/>
    <n v="0"/>
    <n v="0"/>
    <n v="134.065"/>
    <n v="128.38900000000001"/>
    <n v="0"/>
    <n v="0"/>
    <n v="-121.39564"/>
    <n v="1400.2184600000001"/>
    <n v="910.06056999999998"/>
    <n v="-744.08937000000003"/>
    <n v="0"/>
    <n v="0"/>
    <n v="0"/>
    <n v="0"/>
    <n v="0"/>
    <n v="0"/>
    <s v="Miscelaneos"/>
    <s v="Daños Sin Autos"/>
    <s v="Diversos"/>
    <x v="32"/>
    <x v="0"/>
    <n v="300191.93695999996"/>
    <n v="189031.92499999999"/>
    <n v="243469518.54793006"/>
    <n v="216001262.48099998"/>
    <n v="235094567.47436008"/>
    <n v="206446896.99449995"/>
    <n v="3560367.7610999998"/>
    <n v="3993316.8188899993"/>
    <n v="944973.06991000008"/>
    <n v="439569.56808"/>
    <n v="14186.177220000001"/>
    <n v="16680.551169999999"/>
    <n v="0.10524035272250518"/>
    <n v="9.3251242735984313E-2"/>
    <n v="23.126029999999901"/>
    <n v="0.62103015594565658"/>
    <n v="26.412637681682643"/>
    <n v="22.324307644565682"/>
    <n v="1.2481826220733148"/>
    <n v="1.9699410879934698"/>
    <n v="1.5389785186856425E-3"/>
    <n v="1.5938027110765328E-3"/>
    <n v="1.7239795347620049E-3"/>
    <n v="1.8037653334645218E-3"/>
    <m/>
    <m/>
    <m/>
    <n v="0"/>
    <m/>
    <n v="0"/>
    <m/>
    <n v="0"/>
    <m/>
    <n v="-51.314902977471334"/>
    <n v="30.829623191631772"/>
    <n v="63.717824027877448"/>
    <n v="0.12224354606317184"/>
    <n v="-108.66976428806687"/>
    <n v="-222.30527765770933"/>
    <n v="-13.339292350617937"/>
    <n v="-188.17880169421045"/>
    <s v="Resto"/>
    <n v="2023"/>
    <n v="1"/>
    <d v="2024-05-06T00:00:00"/>
    <x v="32"/>
    <x v="34"/>
  </r>
  <r>
    <n v="2024"/>
    <n v="3"/>
    <n v="107"/>
    <x v="28"/>
    <s v="Miscelaneos"/>
    <n v="70"/>
    <s v="ff5a1ae012afa5d4c889c50ad427aaf545d31a4fac04ffc1c4d03d403ba4250a"/>
    <s v="866d562d83a77144c090ae01fef5e5dc5d322dfdcb968ee04e0fa262fe1b2619"/>
    <x v="33"/>
    <n v="8907.9396099999994"/>
    <n v="7883.7333899999994"/>
    <n v="20447.864700000002"/>
    <n v="17937.77749"/>
    <n v="1049.2800200000001"/>
    <n v="1381.4770099999998"/>
    <n v="3424.95217"/>
    <n v="5855.4231399999999"/>
    <n v="0"/>
    <n v="0"/>
    <n v="134.065"/>
    <n v="128.38900000000001"/>
    <n v="0"/>
    <n v="0"/>
    <n v="341.84071"/>
    <n v="708.29234999999994"/>
    <n v="1570.14957"/>
    <n v="1262.23711"/>
    <n v="0"/>
    <n v="0"/>
    <n v="0"/>
    <n v="0"/>
    <n v="0"/>
    <n v="0"/>
    <s v="Miscelaneos"/>
    <s v="Daños Sin Autos"/>
    <s v="Diversos"/>
    <x v="32"/>
    <x v="0"/>
    <n v="551156.13301999995"/>
    <n v="285123.98235000001"/>
    <n v="243469518.54793006"/>
    <n v="216001262.48099998"/>
    <n v="235094567.47436008"/>
    <n v="206446896.99449995"/>
    <n v="3560367.7610999998"/>
    <n v="3993316.8188899993"/>
    <n v="944973.06991000008"/>
    <n v="439569.56808"/>
    <n v="19098.987129999998"/>
    <n v="17159.676329999998"/>
    <n v="0.2501971764638109"/>
    <n v="0.19742318848098303"/>
    <n v="1024.20622"/>
    <n v="12.991385798245524"/>
    <n v="46.640900637121909"/>
    <n v="45.943368851410035"/>
    <n v="1.6162279753996232"/>
    <n v="2.7650193873633651"/>
    <n v="3.6587494250317656E-3"/>
    <n v="3.7890878150434156E-3"/>
    <n v="3.6498552366995875E-3"/>
    <n v="3.8187705917469097E-3"/>
    <m/>
    <m/>
    <m/>
    <n v="0"/>
    <m/>
    <n v="0"/>
    <m/>
    <n v="0"/>
    <m/>
    <n v="-24.046508743565674"/>
    <n v="11.779155067711558"/>
    <n v="17.523132019562119"/>
    <n v="0.11103808705362729"/>
    <n v="-51.737342638248172"/>
    <n v="24.394185336541096"/>
    <n v="21.771219540568993"/>
    <n v="56.114048968184747"/>
    <s v="Resto"/>
    <n v="2023"/>
    <n v="1"/>
    <d v="2024-05-06T00:00:00"/>
    <x v="32"/>
    <x v="33"/>
  </r>
  <r>
    <n v="2024"/>
    <n v="3"/>
    <n v="43"/>
    <x v="9"/>
    <s v="Miscelaneos"/>
    <n v="31"/>
    <s v="eb1e33e8a81b697b75855af6bfcdbcbf7cbbde9f94962ceaec1ed8af21f5a50f"/>
    <s v="866d562d83a77144c090ae01fef5e5dc5d322dfdcb968ee04e0fa262fe1b2619"/>
    <x v="13"/>
    <n v="152681.68437"/>
    <n v="118230.54226999999"/>
    <n v="441470.53763000004"/>
    <n v="372143.51431999996"/>
    <n v="22823.442879999999"/>
    <n v="16996.661479999999"/>
    <n v="112409.73400000001"/>
    <n v="173020.59797000003"/>
    <n v="0"/>
    <n v="0"/>
    <n v="134.065"/>
    <n v="128.38900000000001"/>
    <n v="0"/>
    <n v="0"/>
    <n v="14800.755640000001"/>
    <n v="14143.22651"/>
    <n v="74829.330669999996"/>
    <n v="57548.468930000003"/>
    <n v="0"/>
    <n v="0"/>
    <n v="0"/>
    <n v="0"/>
    <n v="0"/>
    <n v="0"/>
    <s v="Miscelaneos"/>
    <s v="Daños Sin Autos"/>
    <s v="Diversos"/>
    <x v="32"/>
    <x v="0"/>
    <n v="29454782.112069998"/>
    <n v="26676629.107240003"/>
    <n v="243469518.54793006"/>
    <n v="216001262.48099998"/>
    <n v="235094567.47436008"/>
    <n v="206446896.99449995"/>
    <n v="3560367.7610999998"/>
    <n v="3993316.8188899993"/>
    <n v="944973.06991000008"/>
    <n v="439569.56808"/>
    <n v="338143.3786"/>
    <n v="311066.08429999999"/>
    <n v="4.2883683544766162"/>
    <n v="2.9607102975331641"/>
    <n v="34451.142100000012"/>
    <n v="29.138952963037966"/>
    <n v="45.152942222953229"/>
    <n v="38.008175187615592"/>
    <n v="0.51835957838382385"/>
    <n v="0.44319895813940147"/>
    <n v="6.2710800629419527E-2"/>
    <n v="6.4944794773555026E-2"/>
    <n v="5.4736042239753049E-2"/>
    <n v="5.7269227094825174E-2"/>
    <m/>
    <m/>
    <m/>
    <n v="0"/>
    <m/>
    <n v="0"/>
    <m/>
    <n v="0"/>
    <m/>
    <n v="34.281917109759362"/>
    <n v="14.948382953839429"/>
    <n v="14.375863591308894"/>
    <n v="2.4152479691483397"/>
    <n v="4.6490744494199543"/>
    <n v="30.028360547732103"/>
    <n v="19.779350566787588"/>
    <n v="24.576199459282471"/>
    <s v="Medianas"/>
    <n v="2023"/>
    <n v="1"/>
    <d v="2024-05-06T00:00:00"/>
    <x v="32"/>
    <x v="13"/>
  </r>
  <r>
    <n v="2024"/>
    <n v="3"/>
    <n v="39"/>
    <x v="17"/>
    <s v="Miscelaneos"/>
    <n v="27"/>
    <s v="670671cd97404156226e507973f2ab8330d3022ca96e0c93bdbdb320c41adcaf"/>
    <s v="866d562d83a77144c090ae01fef5e5dc5d322dfdcb968ee04e0fa262fe1b2619"/>
    <x v="8"/>
    <n v="141681.54983"/>
    <n v="111536.08017"/>
    <n v="555487.63222000003"/>
    <n v="484007.60262000002"/>
    <n v="20487.973689999999"/>
    <n v="36367.772899999996"/>
    <n v="98156.244310000009"/>
    <n v="137696.12071000002"/>
    <n v="0"/>
    <n v="0"/>
    <n v="134.065"/>
    <n v="128.38900000000001"/>
    <n v="-1252.4423000000002"/>
    <n v="610.77539999999999"/>
    <n v="-1039.7464199999999"/>
    <n v="11512.996660000001"/>
    <n v="66342.861700000009"/>
    <n v="16243.490740000001"/>
    <n v="0"/>
    <n v="0"/>
    <n v="0"/>
    <n v="0"/>
    <n v="0"/>
    <n v="0"/>
    <s v="Miscelaneos"/>
    <s v="Daños Sin Autos"/>
    <s v="Diversos"/>
    <x v="32"/>
    <x v="0"/>
    <n v="7956382.9574300004"/>
    <n v="6735524.3046000004"/>
    <n v="243469518.54793006"/>
    <n v="216001262.48099998"/>
    <n v="235094567.47436008"/>
    <n v="206446896.99449995"/>
    <n v="3560367.7610999998"/>
    <n v="3993316.8188899993"/>
    <n v="944973.06991000008"/>
    <n v="439569.56808"/>
    <n v="301755.41194000002"/>
    <n v="252119.72938"/>
    <n v="3.9794077279878111"/>
    <n v="2.7930686501604218"/>
    <n v="30145.469660000002"/>
    <n v="27.027549842215336"/>
    <n v="46.952446989806255"/>
    <n v="44.239330434109164"/>
    <n v="1.780728134732277"/>
    <n v="1.6559376096947176"/>
    <n v="5.8192726003238132E-2"/>
    <n v="6.0265769367661849E-2"/>
    <n v="5.1636772345166726E-2"/>
    <n v="5.4026522943075042E-2"/>
    <m/>
    <m/>
    <m/>
    <n v="0"/>
    <m/>
    <n v="0"/>
    <m/>
    <n v="0"/>
    <m/>
    <n v="-43.664480785404372"/>
    <n v="14.460579881136947"/>
    <n v="32.606285647271548"/>
    <n v="2.1681013292739961"/>
    <n v="-109.03106680828307"/>
    <n v="308.4273679956554"/>
    <n v="-1.5672317915704257"/>
    <n v="70.877601645371456"/>
    <s v="Medianas"/>
    <n v="2023"/>
    <n v="1"/>
    <d v="2024-05-06T00:00:00"/>
    <x v="32"/>
    <x v="8"/>
  </r>
  <r>
    <n v="2024"/>
    <n v="3"/>
    <n v="15.1"/>
    <x v="13"/>
    <s v="Miscelaneos"/>
    <n v="15.1"/>
    <m/>
    <m/>
    <x v="7"/>
    <n v="1044331.41417"/>
    <n v="980447.88725999999"/>
    <n v="4259093.8909400003"/>
    <n v="3774348.6711999997"/>
    <n v="671565.64277999999"/>
    <n v="167766.76342"/>
    <n v="1764680.4011799998"/>
    <n v="972771.69530999986"/>
    <n v="0"/>
    <n v="0"/>
    <n v="0"/>
    <n v="0"/>
    <n v="26257.405809999997"/>
    <n v="47769.860029999996"/>
    <n v="121364.59688"/>
    <n v="166975.21735000002"/>
    <n v="460646.41161999997"/>
    <n v="347024.42930999992"/>
    <n v="0"/>
    <n v="0"/>
    <n v="0"/>
    <n v="0"/>
    <n v="0"/>
    <n v="0"/>
    <s v="Miscelaneos"/>
    <s v="Daños Sin Autos"/>
    <s v="Diversos"/>
    <x v="32"/>
    <x v="0"/>
    <n v="64634005.829559997"/>
    <n v="60484665.487540007"/>
    <n v="243469518.54793006"/>
    <n v="216001262.48099998"/>
    <n v="235094567.47436008"/>
    <n v="206446896.99449995"/>
    <n v="3560367.7610999998"/>
    <n v="3993316.8188899993"/>
    <n v="944973.06991000008"/>
    <n v="439569.56808"/>
    <n v="3142657.3348100004"/>
    <n v="4370692.3115699999"/>
    <n v="29.332121967292128"/>
    <n v="24.552218912911844"/>
    <n v="63883.526910000015"/>
    <n v="6.5157493570139113"/>
    <n v="33.230839474681019"/>
    <n v="22.432324615132025"/>
    <n v="1.6157615496150806"/>
    <n v="1.620985880234346"/>
    <n v="0.4289372322245793"/>
    <n v="0.44421758673087886"/>
    <n v="0.45390840590398984"/>
    <n v="0.47491529373101715"/>
    <m/>
    <m/>
    <m/>
    <n v="0"/>
    <m/>
    <n v="0"/>
    <m/>
    <n v="0"/>
    <m/>
    <n v="300.2971918214526"/>
    <n v="64.305797342478499"/>
    <n v="17.111237180473498"/>
    <n v="71.067172617306483"/>
    <n v="-27.315802424975864"/>
    <n v="32.741782051459147"/>
    <n v="26.346584672869877"/>
    <n v="48.116271722426667"/>
    <s v="Resto"/>
    <n v="2023"/>
    <n v="1"/>
    <d v="2024-05-06T00:00:00"/>
    <x v="32"/>
    <x v="7"/>
  </r>
  <r>
    <n v="2024"/>
    <n v="3"/>
    <n v="61"/>
    <x v="2"/>
    <s v="Miscelane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3878.554049999992"/>
    <n v="51690.681990000005"/>
    <n v="96671.237209999992"/>
    <n v="116203.43014"/>
    <n v="0"/>
    <n v="0"/>
    <n v="0"/>
    <n v="0"/>
    <n v="0"/>
    <n v="0"/>
    <s v="Miscelaneos"/>
    <s v="Daños Sin Autos"/>
    <s v="Diversos"/>
    <x v="32"/>
    <x v="0"/>
    <n v="0"/>
    <n v="0"/>
    <n v="243469518.54793006"/>
    <n v="216001262.48099998"/>
    <n v="235094567.47436008"/>
    <n v="206446896.99449995"/>
    <n v="3560367.7610999998"/>
    <n v="3993316.8188899993"/>
    <n v="944973.06991000008"/>
    <n v="439569.568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924316735253008"/>
    <n v="-16.808619940450932"/>
    <n v="76.422477028521726"/>
    <n v="44.48292268801697"/>
    <m/>
    <n v="2023"/>
    <n v="1"/>
    <d v="2024-05-06T00:00:00"/>
    <x v="32"/>
    <x v="2"/>
  </r>
  <r>
    <n v="2024"/>
    <n v="3"/>
    <n v="109"/>
    <x v="68"/>
    <s v="Miscelaneos"/>
    <n v="228"/>
    <s v="9d693eeee1d1899cbc50b6d45df953d3835acf28ee869879b45565fccc814765"/>
    <s v="866d562d83a77144c090ae01fef5e5dc5d322dfdcb968ee04e0fa262fe1b2619"/>
    <x v="10"/>
    <n v="108873.0377"/>
    <n v="111903.65734999999"/>
    <n v="519513.85972000001"/>
    <n v="535926.46024000004"/>
    <n v="385139.04369999998"/>
    <n v="4647.0209399999994"/>
    <n v="592220.59535999992"/>
    <n v="110632.71765000001"/>
    <n v="0"/>
    <n v="0"/>
    <n v="134.065"/>
    <n v="128.38900000000001"/>
    <n v="0"/>
    <n v="0"/>
    <n v="-627.90436999999997"/>
    <n v="201.63579000000001"/>
    <n v="3822.7934799999998"/>
    <n v="1295.4566100000002"/>
    <n v="0"/>
    <n v="0"/>
    <n v="0"/>
    <n v="0"/>
    <n v="0"/>
    <n v="0"/>
    <s v="Miscelaneos"/>
    <s v="Daños Sin Autos"/>
    <s v="Diversos"/>
    <x v="32"/>
    <x v="0"/>
    <n v="671133.07496"/>
    <n v="685542.54012999998"/>
    <n v="243469518.54793006"/>
    <n v="216001262.48099998"/>
    <n v="235094567.47436008"/>
    <n v="206446896.99449995"/>
    <n v="3560367.7610999998"/>
    <n v="3993316.8188899993"/>
    <n v="944973.06991000008"/>
    <n v="439569.56808"/>
    <n v="210265.31724"/>
    <n v="204553.77472999998"/>
    <n v="3.0579155021436026"/>
    <n v="2.8022734590115803"/>
    <n v="-3030.6196499999933"/>
    <n v="-2.7082400359097814"/>
    <n v="51.77888542394782"/>
    <n v="54.706229448812095"/>
    <n v="16.222272714914091"/>
    <n v="16.323371752944698"/>
    <n v="4.4717317530887118E-2"/>
    <n v="4.6310316256828826E-2"/>
    <n v="5.180694597090299E-2"/>
    <n v="5.4204572206760393E-2"/>
    <m/>
    <m/>
    <m/>
    <n v="0"/>
    <m/>
    <n v="0"/>
    <m/>
    <n v="0"/>
    <m/>
    <n v="8187.8697701758156"/>
    <n v="353.7506180008055"/>
    <n v="4.1526979993741904"/>
    <n v="40.756615819399059"/>
    <n v="-411.40521729798064"/>
    <n v="195.09235975105329"/>
    <n v="-16.425275738411063"/>
    <n v="15.564843194555161"/>
    <s v="Medianas"/>
    <n v="2023"/>
    <n v="1"/>
    <d v="2024-05-06T00:00:00"/>
    <x v="32"/>
    <x v="10"/>
  </r>
  <r>
    <n v="2024"/>
    <n v="3"/>
    <n v="103"/>
    <x v="18"/>
    <s v="Miscelaneos"/>
    <n v="205"/>
    <s v="f8809aff4d69bece79dabe35be0c708b890d7eafb841f121330667b77d2e2590"/>
    <s v="866d562d83a77144c090ae01fef5e5dc5d322dfdcb968ee04e0fa262fe1b2619"/>
    <x v="15"/>
    <n v="155633.13105000003"/>
    <n v="114462.6623"/>
    <n v="162979.85992000002"/>
    <n v="177181.47866000002"/>
    <n v="-1414.8601200000003"/>
    <n v="-78131.954520000014"/>
    <n v="77089.458070000022"/>
    <n v="34712.540349999996"/>
    <n v="0"/>
    <n v="0"/>
    <n v="134.065"/>
    <n v="128.38900000000001"/>
    <n v="758.98211000000003"/>
    <n v="7886.3938499999995"/>
    <n v="-1699.7591299999999"/>
    <n v="3169.0519199999999"/>
    <n v="7235.29313"/>
    <n v="14349.14034"/>
    <n v="0"/>
    <n v="0"/>
    <n v="0"/>
    <n v="0"/>
    <n v="0"/>
    <n v="0"/>
    <s v="Miscelaneos"/>
    <s v="Daños Sin Autos"/>
    <s v="Diversos"/>
    <x v="32"/>
    <x v="0"/>
    <n v="1311840.66753"/>
    <n v="1251067.9799200001"/>
    <n v="243469518.54793006"/>
    <n v="216001262.48099998"/>
    <n v="235094567.47436008"/>
    <n v="206446896.99449995"/>
    <n v="3560367.7610999998"/>
    <n v="3993316.8188899993"/>
    <n v="944973.06991000008"/>
    <n v="439569.56808"/>
    <n v="317417.88906000002"/>
    <n v="287028.40655999997"/>
    <n v="4.3712655965044496"/>
    <n v="2.8663556509853021"/>
    <n v="41170.468750000029"/>
    <n v="35.96847034895503"/>
    <n v="49.030989246035034"/>
    <n v="39.878513653690547"/>
    <n v="11.863722089286496"/>
    <n v="9.1491960578608484"/>
    <n v="6.3923045471239004E-2"/>
    <n v="6.6200224327588389E-2"/>
    <n v="5.299166356033147E-2"/>
    <n v="5.5444118543980556E-2"/>
    <m/>
    <m/>
    <m/>
    <n v="0"/>
    <m/>
    <n v="0"/>
    <m/>
    <n v="0"/>
    <m/>
    <n v="-98.189140245252887"/>
    <n v="-0.90909956668895275"/>
    <n v="-68.25977392979091"/>
    <n v="-0.14972491439726981"/>
    <n v="-153.63620328441954"/>
    <n v="-49.576818132925169"/>
    <n v="-23.492609068625253"/>
    <n v="22.085308561418667"/>
    <s v="Medianas"/>
    <n v="2023"/>
    <n v="1"/>
    <d v="2024-05-06T00:00:00"/>
    <x v="32"/>
    <x v="15"/>
  </r>
  <r>
    <n v="2024"/>
    <n v="3"/>
    <n v="92"/>
    <x v="22"/>
    <s v="Miscelaneos"/>
    <n v="219"/>
    <s v="314f04b30f62e0056bd059354a5536fb2e302107eed143b5fa2aa0bbba07f608"/>
    <s v="866d562d83a77144c090ae01fef5e5dc5d322dfdcb968ee04e0fa262fe1b2619"/>
    <x v="18"/>
    <n v="110956.05056"/>
    <n v="125533.63283"/>
    <n v="898876.60931000009"/>
    <n v="430284.38769999996"/>
    <n v="81853.142780000009"/>
    <n v="10635.9488"/>
    <n v="143389.15494000001"/>
    <n v="81361.783479999998"/>
    <n v="0"/>
    <n v="0"/>
    <n v="134.065"/>
    <n v="128.38900000000001"/>
    <n v="0"/>
    <n v="0"/>
    <n v="4824.27315"/>
    <n v="7663.3692300000002"/>
    <n v="38837.717389999998"/>
    <n v="33437.708899999998"/>
    <n v="0"/>
    <n v="0"/>
    <n v="0"/>
    <n v="0"/>
    <n v="0"/>
    <n v="0"/>
    <s v="Miscelaneos"/>
    <s v="Daños Sin Autos"/>
    <s v="Diversos"/>
    <x v="32"/>
    <x v="0"/>
    <n v="4430492.0824799994"/>
    <n v="4704042.3643699996"/>
    <n v="243469518.54793006"/>
    <n v="216001262.48099998"/>
    <n v="235094567.47436008"/>
    <n v="206446896.99449995"/>
    <n v="3560367.7610999998"/>
    <n v="3993316.8188899993"/>
    <n v="944973.06991000008"/>
    <n v="439569.56808"/>
    <n v="514013.50127000001"/>
    <n v="578508.18698"/>
    <n v="3.1164210554956653"/>
    <n v="3.1435931212914361"/>
    <n v="-14577.582269999999"/>
    <n v="-11.612491362965038"/>
    <n v="21.586213258183896"/>
    <n v="21.699543006526184"/>
    <n v="2.5043730695009292"/>
    <n v="2.6686331267089343"/>
    <n v="4.5572871389301613E-2"/>
    <n v="4.7196348155557066E-2"/>
    <n v="5.8117082922625171E-2"/>
    <n v="6.0806742391165319E-2"/>
    <m/>
    <m/>
    <m/>
    <n v="0"/>
    <m/>
    <n v="0"/>
    <m/>
    <n v="0"/>
    <m/>
    <n v="669.58947733934201"/>
    <n v="73.770778940746041"/>
    <n v="8.4725890267219466"/>
    <n v="8.6619550743171718"/>
    <n v="-37.047622198415198"/>
    <n v="16.14945720757801"/>
    <n v="12.421618658881744"/>
    <n v="22.918344235002301"/>
    <s v="Medianas"/>
    <n v="2023"/>
    <n v="1"/>
    <d v="2024-05-06T00:00:00"/>
    <x v="32"/>
    <x v="18"/>
  </r>
  <r>
    <n v="2024"/>
    <n v="3"/>
    <n v="201.1"/>
    <x v="1"/>
    <s v="Miscelaneos"/>
    <n v="201.1"/>
    <m/>
    <m/>
    <x v="1"/>
    <n v="3560367.7611000002"/>
    <n v="3993316.8188900002"/>
    <n v="13487357.064679999"/>
    <n v="13127826.346510001"/>
    <n v="944973.06991000019"/>
    <n v="439569.56808000006"/>
    <n v="3475757.6666899999"/>
    <n v="2180581.75385"/>
    <n v="0"/>
    <n v="0"/>
    <n v="0"/>
    <n v="0"/>
    <n v="26510.397679999998"/>
    <n v="47913.057149999993"/>
    <n v="369332.75587000005"/>
    <n v="414809.20788999996"/>
    <n v="2577504.4524999997"/>
    <n v="1960067.8243799997"/>
    <n v="0"/>
    <n v="0"/>
    <n v="0"/>
    <n v="0"/>
    <n v="0"/>
    <n v="0"/>
    <s v="Miscelaneos"/>
    <s v="Daños Sin Autos"/>
    <s v="Diversos"/>
    <x v="32"/>
    <x v="0"/>
    <n v="167788843.27420002"/>
    <n v="146566854.55034006"/>
    <n v="243469518.54793006"/>
    <n v="216001262.48099998"/>
    <n v="235094567.47436008"/>
    <n v="206446896.99449995"/>
    <n v="3560367.7610999998"/>
    <n v="3993316.8188899993"/>
    <n v="944973.06991000008"/>
    <n v="439569.56808"/>
    <n v="8119933.8245999999"/>
    <n v="10655539.59867"/>
    <n v="100.00000000000003"/>
    <n v="100.00000000000003"/>
    <n v="-432949.05778999999"/>
    <n v="-10.841840941394288"/>
    <n v="43.847250950661405"/>
    <n v="37.476439197771242"/>
    <n v="2.1219335514946356"/>
    <n v="2.7245701841260774"/>
    <n v="1.4623464088376619"/>
    <n v="1.5144406777873767"/>
    <n v="1.8487469809308463"/>
    <n v="1.9343070189116902"/>
    <m/>
    <m/>
    <m/>
    <n v="0"/>
    <m/>
    <n v="0"/>
    <m/>
    <n v="0"/>
    <m/>
    <n v="114.97690889693679"/>
    <n v="26.541445528032874"/>
    <n v="11.007630699389004"/>
    <n v="100.00000000000003"/>
    <n v="-10.963221441328141"/>
    <n v="31.500778720007048"/>
    <n v="14.329083137442227"/>
    <n v="21.163002766050234"/>
    <m/>
    <n v="2023"/>
    <n v="1"/>
    <d v="2024-05-06T00:00:00"/>
    <x v="32"/>
    <x v="1"/>
  </r>
  <r>
    <n v="2024"/>
    <n v="3"/>
    <n v="25"/>
    <x v="36"/>
    <s v="Miscelaneos"/>
    <n v="25"/>
    <s v="b7a56873cd771f2c446d369b649430b65a756ba278ff97ec81bb6f55b2e73569"/>
    <s v="866d562d83a77144c090ae01fef5e5dc5d322dfdcb968ee04e0fa262fe1b2619"/>
    <x v="35"/>
    <n v="0"/>
    <n v="0"/>
    <n v="0"/>
    <n v="-42183.943140000003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Miscelaneos"/>
    <s v="Daños Sin Autos"/>
    <s v="Diversos"/>
    <x v="32"/>
    <x v="0"/>
    <n v="0"/>
    <n v="0"/>
    <n v="243469518.54793006"/>
    <n v="216001262.48099998"/>
    <n v="235094567.47436008"/>
    <n v="206446896.99449995"/>
    <n v="3560367.7610999998"/>
    <n v="3993316.8188899993"/>
    <n v="944973.06991000008"/>
    <n v="439569.568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2"/>
    <x v="35"/>
  </r>
  <r>
    <n v="2024"/>
    <n v="3"/>
    <n v="18"/>
    <x v="64"/>
    <s v="Miscelaneos"/>
    <n v="5"/>
    <s v="ef2d127de37b942baad06145e54b0c619a1f22327b2ebbcfbec78f5564afe39d"/>
    <s v="866d562d83a77144c090ae01fef5e5dc5d322dfdcb968ee04e0fa262fe1b2619"/>
    <x v="4"/>
    <n v="577746.92369000008"/>
    <n v="502365.34733999998"/>
    <n v="2508606.4518399998"/>
    <n v="2259837.6418599999"/>
    <n v="32538.067079999997"/>
    <n v="40463.994259999999"/>
    <n v="147862.60204999999"/>
    <n v="209531.43206000002"/>
    <n v="0"/>
    <n v="0"/>
    <n v="134.065"/>
    <n v="128.38900000000001"/>
    <n v="0"/>
    <n v="0"/>
    <n v="32648.39028"/>
    <n v="40552.781390000004"/>
    <n v="590080.86465999996"/>
    <n v="512376.34258"/>
    <n v="0"/>
    <n v="0"/>
    <n v="0"/>
    <n v="0"/>
    <n v="0"/>
    <n v="0"/>
    <s v="Miscelaneos"/>
    <s v="Daños Sin Autos"/>
    <s v="Diversos"/>
    <x v="32"/>
    <x v="0"/>
    <n v="4323802.96117"/>
    <n v="3574791.8769999999"/>
    <n v="243469518.54793006"/>
    <n v="216001262.48099998"/>
    <n v="235094567.47436008"/>
    <n v="206446896.99449995"/>
    <n v="3560367.7610999998"/>
    <n v="3993316.8188899993"/>
    <n v="944973.06991000008"/>
    <n v="439569.56808"/>
    <n v="583020.51947000006"/>
    <n v="508023.38306999998"/>
    <n v="16.227169844710122"/>
    <n v="12.580152542959008"/>
    <n v="75381.576350000105"/>
    <n v="15.005329636915032"/>
    <n v="99.095469952791021"/>
    <n v="98.886264703839359"/>
    <n v="13.362008603964334"/>
    <n v="14.052995660312115"/>
    <n v="0.23729743548010643"/>
    <n v="0.24575086098193674"/>
    <n v="0.23257519033444968"/>
    <n v="0.24333877362825354"/>
    <m/>
    <m/>
    <m/>
    <n v="0"/>
    <m/>
    <n v="0"/>
    <m/>
    <n v="0"/>
    <m/>
    <n v="-19.58760454806372"/>
    <n v="5.6318892833185989"/>
    <n v="8.0546945513369668"/>
    <n v="3.4432798262810751"/>
    <n v="-19.49161275519603"/>
    <n v="15.165517144825547"/>
    <n v="5.5328671433553005"/>
    <n v="7.914647500273353"/>
    <s v="Grandes"/>
    <n v="2023"/>
    <n v="1"/>
    <d v="2024-05-06T00:00:00"/>
    <x v="32"/>
    <x v="4"/>
  </r>
  <r>
    <n v="2024"/>
    <n v="3"/>
    <n v="13"/>
    <x v="23"/>
    <s v="Miscelaneos"/>
    <n v="13"/>
    <s v="3fdba35f04dc8c462986c992bcf875546257113072a909c162f7e470e581e278"/>
    <s v="866d562d83a77144c090ae01fef5e5dc5d322dfdcb968ee04e0fa262fe1b2619"/>
    <x v="36"/>
    <n v="2742.0779900000002"/>
    <n v="2533.5912799999996"/>
    <n v="13208.62131"/>
    <n v="13979.90439"/>
    <n v="268.84968000000003"/>
    <n v="501.16077000000001"/>
    <n v="1459.6128899999999"/>
    <n v="1774.63312"/>
    <n v="0"/>
    <n v="0"/>
    <n v="134.065"/>
    <n v="128.38900000000001"/>
    <n v="252.99187000000001"/>
    <n v="143.19711999999998"/>
    <n v="267.30338"/>
    <n v="334.59057000000001"/>
    <n v="2460.4659799999999"/>
    <n v="2402.9540099999999"/>
    <n v="0"/>
    <n v="0"/>
    <n v="0"/>
    <n v="0"/>
    <n v="0"/>
    <n v="0"/>
    <s v="Miscelaneos"/>
    <s v="Daños Sin Autos"/>
    <s v="Diversos"/>
    <x v="32"/>
    <x v="0"/>
    <n v="509825.93995999999"/>
    <n v="378273.63062999997"/>
    <n v="243469518.54793006"/>
    <n v="216001262.48099998"/>
    <n v="235094567.47436008"/>
    <n v="206446896.99449995"/>
    <n v="3560367.7610999998"/>
    <n v="3993316.8188899993"/>
    <n v="944973.06991000008"/>
    <n v="439569.56808"/>
    <n v="3640.1344900000004"/>
    <n v="3127.2934700000001"/>
    <n v="7.7016706531260595E-2"/>
    <n v="6.3445786921165162E-2"/>
    <n v="208.48671000000058"/>
    <n v="8.2289006773026419"/>
    <n v="75.329029669999912"/>
    <n v="81.015462869239443"/>
    <n v="0.53784591466945342"/>
    <n v="0.66977739785361257"/>
    <n v="1.1262510421649302E-3"/>
    <n v="1.1663723324015374E-3"/>
    <n v="1.1729520702328585E-3"/>
    <n v="1.2272363096198526E-3"/>
    <m/>
    <m/>
    <m/>
    <n v="0"/>
    <m/>
    <n v="0"/>
    <m/>
    <n v="0"/>
    <m/>
    <n v="-46.354603932785878"/>
    <n v="9.8045964039119102"/>
    <n v="19.780647887294595"/>
    <n v="2.8450512354347351E-2"/>
    <n v="-20.110306754909445"/>
    <n v="2.3933862138293627"/>
    <n v="10.863933180657105"/>
    <n v="13.924135401992151"/>
    <s v="Resto"/>
    <n v="2023"/>
    <n v="1"/>
    <d v="2024-05-06T00:00:00"/>
    <x v="32"/>
    <x v="36"/>
  </r>
  <r>
    <n v="2024"/>
    <n v="3"/>
    <n v="9"/>
    <x v="8"/>
    <s v="Miscelaneos"/>
    <n v="9"/>
    <s v="19581e27de7ced00ff1ce50b2047e7a567c76b1cbaebabe5ef03f7c3017bb5b7"/>
    <s v="866d562d83a77144c090ae01fef5e5dc5d322dfdcb968ee04e0fa262fe1b2619"/>
    <x v="26"/>
    <n v="19658.540690000002"/>
    <n v="18487.109519999998"/>
    <n v="87365.001690000005"/>
    <n v="67474.757949999999"/>
    <n v="6616.3166099999999"/>
    <n v="9438.4316700000018"/>
    <n v="26203.96846"/>
    <n v="27815.292740000001"/>
    <n v="0"/>
    <n v="0"/>
    <n v="134.065"/>
    <n v="128.38900000000001"/>
    <n v="0"/>
    <n v="0"/>
    <n v="5405.1113600000008"/>
    <n v="5571.6518699999997"/>
    <n v="13447.899820000001"/>
    <n v="11878.168210000002"/>
    <n v="0"/>
    <n v="0"/>
    <n v="0"/>
    <n v="0"/>
    <n v="0"/>
    <n v="0"/>
    <s v="Miscelaneos"/>
    <s v="Daños Sin Autos"/>
    <s v="Diversos"/>
    <x v="32"/>
    <x v="0"/>
    <n v="808178.50085000007"/>
    <n v="660743.68034000008"/>
    <n v="243469518.54793006"/>
    <n v="216001262.48099998"/>
    <n v="235094567.47436008"/>
    <n v="206446896.99449995"/>
    <n v="3560367.7610999998"/>
    <n v="3993316.8188899993"/>
    <n v="944973.06991000008"/>
    <n v="439569.56808"/>
    <n v="29433.894250000001"/>
    <n v="25596.076489999999"/>
    <n v="0.55214916011727855"/>
    <n v="0.46295123473671096"/>
    <n v="1171.4311700000035"/>
    <n v="6.3364755249202709"/>
    <n v="66.788786162741616"/>
    <n v="72.226341123893079"/>
    <n v="2.4324503397856008"/>
    <n v="2.7979245311112249"/>
    <n v="8.0743334144023314E-3"/>
    <n v="8.3619714828774196E-3"/>
    <n v="8.5587969753770175E-3"/>
    <n v="8.9548982276505332E-3"/>
    <m/>
    <m/>
    <m/>
    <n v="0"/>
    <m/>
    <n v="0"/>
    <m/>
    <n v="0"/>
    <m/>
    <n v="-29.900254180682129"/>
    <n v="33.656194090569599"/>
    <n v="51.054123197513256"/>
    <n v="0.70015927656331434"/>
    <n v="-2.9890688414457411"/>
    <n v="13.215266716617746"/>
    <n v="40.192977582725632"/>
    <n v="46.906659103457834"/>
    <s v="Resto"/>
    <n v="2023"/>
    <n v="1"/>
    <d v="2024-05-06T00:00:00"/>
    <x v="32"/>
    <x v="26"/>
  </r>
  <r>
    <n v="2024"/>
    <n v="3"/>
    <n v="8"/>
    <x v="20"/>
    <s v="Miscelaneos"/>
    <n v="8"/>
    <s v="2c624232cdd221771294dfbb310aca000a0df6ac8b66b696d90ef06fdefb64a3"/>
    <s v="866d562d83a77144c090ae01fef5e5dc5d322dfdcb968ee04e0fa262fe1b2619"/>
    <x v="24"/>
    <n v="10761.887050000001"/>
    <n v="16005.016960000001"/>
    <n v="37710.733380000005"/>
    <n v="43437.150320000001"/>
    <n v="3083.54538"/>
    <n v="192.77524000000039"/>
    <n v="18207.889040000005"/>
    <n v="23021.309970000006"/>
    <n v="0"/>
    <n v="0"/>
    <n v="134.065"/>
    <n v="128.38900000000001"/>
    <n v="0"/>
    <n v="0"/>
    <n v="2159.1055899999997"/>
    <n v="-572.31786999999997"/>
    <n v="5570.7815300000002"/>
    <n v="8955.0545199999997"/>
    <n v="0"/>
    <n v="0"/>
    <n v="0"/>
    <n v="0"/>
    <n v="0"/>
    <n v="0"/>
    <s v="Miscelaneos"/>
    <s v="Daños Sin Autos"/>
    <s v="Diversos"/>
    <x v="32"/>
    <x v="0"/>
    <n v="689489.74687000003"/>
    <n v="663569.20615999994"/>
    <n v="243469518.54793006"/>
    <n v="216001262.48099998"/>
    <n v="235094567.47436008"/>
    <n v="206446896.99449995"/>
    <n v="3560367.7610999998"/>
    <n v="3993316.8188899993"/>
    <n v="944973.06991000008"/>
    <n v="439569.56808"/>
    <n v="26266.44656"/>
    <n v="48693.62111"/>
    <n v="0.30226897253656299"/>
    <n v="0.40079507051105523"/>
    <n v="-5243.1299099999997"/>
    <n v="-32.759289934548121"/>
    <n v="40.97199453841921"/>
    <n v="32.868816479769094"/>
    <n v="1.5608480182416844"/>
    <n v="2.4119589654588141"/>
    <n v="4.4202194649189267E-3"/>
    <n v="4.5776842764236637E-3"/>
    <n v="7.409686765792789E-3"/>
    <n v="7.7526071803473992E-3"/>
    <m/>
    <m/>
    <m/>
    <n v="0"/>
    <m/>
    <n v="0"/>
    <m/>
    <n v="0"/>
    <m/>
    <n v="1499.5546834749077"/>
    <n v="28.652459979126053"/>
    <n v="1.2044675771465123"/>
    <n v="0.3263103974268472"/>
    <n v="-477.25636454440956"/>
    <n v="-37.791763103637699"/>
    <n v="38.757678404236387"/>
    <n v="-6.39100374790348"/>
    <s v="Resto"/>
    <n v="2023"/>
    <n v="1"/>
    <d v="2024-05-06T00:00:00"/>
    <x v="32"/>
    <x v="24"/>
  </r>
  <r>
    <n v="2024"/>
    <n v="3"/>
    <n v="125"/>
    <x v="67"/>
    <s v="Miscelaneos"/>
    <n v="238"/>
    <s v="8ae4c23b80d1e7c8ff79e515fe791ebd68190bae842dda7af193db125f700452"/>
    <s v="866d562d83a77144c090ae01fef5e5dc5d322dfdcb968ee04e0fa262fe1b2619"/>
    <x v="22"/>
    <n v="38187.308450000004"/>
    <n v="35149.466329999996"/>
    <n v="128055.00606000001"/>
    <n v="121182.64186999999"/>
    <n v="8361.9229999999989"/>
    <n v="9291.7447000000011"/>
    <n v="40151.202729999997"/>
    <n v="33077.816310000002"/>
    <n v="0"/>
    <n v="0"/>
    <n v="134.065"/>
    <n v="128.38900000000001"/>
    <n v="0"/>
    <n v="0"/>
    <n v="4694.9065099999998"/>
    <n v="5528.1906200000003"/>
    <n v="34549.335180000002"/>
    <n v="13922.54645"/>
    <n v="0"/>
    <n v="0"/>
    <n v="0"/>
    <n v="0"/>
    <n v="0"/>
    <n v="0"/>
    <s v="Miscelaneos"/>
    <s v="Daños Sin Autos"/>
    <s v="Diversos"/>
    <x v="32"/>
    <x v="0"/>
    <n v="38924.525079999999"/>
    <n v="35687.971720000001"/>
    <n v="243469518.54793006"/>
    <n v="216001262.48099998"/>
    <n v="235094567.47436008"/>
    <n v="206446896.99449995"/>
    <n v="3560367.7610999998"/>
    <n v="3993316.8188899993"/>
    <n v="944973.06991000008"/>
    <n v="439569.56808"/>
    <n v="38187.308450000004"/>
    <n v="35149.466329999996"/>
    <n v="1.0725664035953908"/>
    <n v="0.88020730445750872"/>
    <n v="3037.8421200000084"/>
    <n v="8.6426408056364146"/>
    <n v="100"/>
    <n v="100"/>
    <n v="98.106035645946037"/>
    <n v="98.491073143004598"/>
    <n v="1.5684636285376457E-2"/>
    <n v="1.6243381912329723E-2"/>
    <n v="1.6272805967090971E-2"/>
    <n v="1.7025911671094979E-2"/>
    <m/>
    <m/>
    <m/>
    <n v="0"/>
    <m/>
    <n v="0"/>
    <m/>
    <n v="0"/>
    <m/>
    <n v="-10.006965645536969"/>
    <n v="21.897125876123376"/>
    <n v="26.434952419375758"/>
    <n v="0.88488479367950601"/>
    <n v="-15.073360657740864"/>
    <n v="148.15385105071783"/>
    <n v="13.588992336726058"/>
    <n v="39.706749335355966"/>
    <s v="Resto"/>
    <n v="2023"/>
    <n v="1"/>
    <d v="2024-05-06T00:00:00"/>
    <x v="32"/>
    <x v="22"/>
  </r>
  <r>
    <n v="2024"/>
    <n v="3"/>
    <n v="41"/>
    <x v="7"/>
    <s v="Miscelaneos"/>
    <n v="29"/>
    <s v="35135aaa6cc23891b40cb3f378c53a17a1127210ce60e125ccf03efcfdaec458"/>
    <s v="866d562d83a77144c090ae01fef5e5dc5d322dfdcb968ee04e0fa262fe1b2619"/>
    <x v="16"/>
    <n v="125599.21404000001"/>
    <n v="106951.26736"/>
    <n v="522636.86661999999"/>
    <n v="496965.18521999981"/>
    <n v="51608.546580000002"/>
    <n v="92212.907080000004"/>
    <n v="265896.45433000004"/>
    <n v="151544.16879999996"/>
    <n v="0"/>
    <n v="0"/>
    <n v="134.065"/>
    <n v="128.38900000000001"/>
    <n v="26750.796879999998"/>
    <n v="38813.447759999995"/>
    <n v="48142.139200000005"/>
    <n v="71077.06431999999"/>
    <n v="123699.68716"/>
    <n v="109325.08183"/>
    <n v="0"/>
    <n v="0"/>
    <n v="0"/>
    <n v="0"/>
    <n v="0"/>
    <n v="0"/>
    <s v="Miscelaneos"/>
    <s v="Daños Sin Autos"/>
    <s v="Diversos"/>
    <x v="32"/>
    <x v="0"/>
    <n v="6566357.3494999995"/>
    <n v="6434437.0004799999"/>
    <n v="243469518.54793006"/>
    <n v="216001262.48099998"/>
    <n v="235094567.47436008"/>
    <n v="206446896.99449995"/>
    <n v="3560367.7610999998"/>
    <n v="3993316.8188899993"/>
    <n v="944973.06991000008"/>
    <n v="439569.56808"/>
    <n v="255354.42416999998"/>
    <n v="656632.95272000006"/>
    <n v="3.5277033853714954"/>
    <n v="2.6782565023160037"/>
    <n v="18647.946680000008"/>
    <n v="17.435928662005161"/>
    <n v="49.18622986394135"/>
    <n v="16.28783126356528"/>
    <n v="1.9127684857048459"/>
    <n v="1.6621697803867157"/>
    <n v="5.158724377042468E-2"/>
    <n v="5.3424975059748303E-2"/>
    <n v="4.9514186228151187E-2"/>
    <n v="5.1805703508757191E-2"/>
    <m/>
    <m/>
    <m/>
    <n v="0"/>
    <m/>
    <n v="0"/>
    <m/>
    <n v="0"/>
    <m/>
    <n v="-44.033272332227178"/>
    <n v="41.089864275395904"/>
    <n v="86.219555276151709"/>
    <n v="5.4613774956481285"/>
    <n v="-32.267687670305833"/>
    <n v="13.148497206114552"/>
    <n v="38.918561805035374"/>
    <n v="65.014416756188211"/>
    <s v="Medianas"/>
    <n v="2023"/>
    <n v="1"/>
    <d v="2024-05-06T00:00:00"/>
    <x v="32"/>
    <x v="16"/>
  </r>
  <r>
    <n v="2024"/>
    <n v="3"/>
    <n v="1"/>
    <x v="14"/>
    <s v="Miscelaneos"/>
    <n v="30"/>
    <s v="624b60c58c9d8bfb6ff1886c2fd605d2adeb6ea4da576068201b6c6958ce93f4"/>
    <s v="866d562d83a77144c090ae01fef5e5dc5d322dfdcb968ee04e0fa262fe1b2619"/>
    <x v="9"/>
    <n v="228304.01277"/>
    <n v="226902.69972999999"/>
    <n v="913850.50965000002"/>
    <n v="900831.8064"/>
    <n v="5841.6999899999992"/>
    <n v="35282.408969999989"/>
    <n v="126673.11162000001"/>
    <n v="89124.566459999973"/>
    <n v="0"/>
    <n v="0"/>
    <n v="134.065"/>
    <n v="128.38900000000001"/>
    <n v="0"/>
    <n v="0"/>
    <n v="1521.69911"/>
    <n v="35106.969789999996"/>
    <n v="221107.80489"/>
    <n v="204811.13334999999"/>
    <n v="0"/>
    <n v="0"/>
    <n v="0"/>
    <n v="0"/>
    <n v="0"/>
    <n v="0"/>
    <s v="Miscelaneos"/>
    <s v="Daños Sin Autos"/>
    <s v="Diversos"/>
    <x v="32"/>
    <x v="0"/>
    <n v="18341736.750830002"/>
    <n v="11640133.15574"/>
    <n v="243469518.54793006"/>
    <n v="216001262.48099998"/>
    <n v="235094567.47436008"/>
    <n v="206446896.99449995"/>
    <n v="3560367.7610999998"/>
    <n v="3993316.8188899993"/>
    <n v="944973.06991000008"/>
    <n v="439569.56808"/>
    <n v="345515.83107999997"/>
    <n v="370657.45551999996"/>
    <n v="6.4123716449860204"/>
    <n v="5.6820610540255334"/>
    <n v="1401.3130400000082"/>
    <n v="0.61758323795506609"/>
    <n v="66.076281383801188"/>
    <n v="61.216278359132247"/>
    <n v="1.2447240731424671"/>
    <n v="1.949313609167"/>
    <n v="9.3771086471777565E-2"/>
    <n v="9.7111564602571837E-2"/>
    <n v="0.10504693219094445"/>
    <n v="0.10990850578686344"/>
    <m/>
    <m/>
    <m/>
    <n v="0"/>
    <m/>
    <n v="0"/>
    <m/>
    <n v="0"/>
    <m/>
    <n v="-83.443023986919101"/>
    <n v="2.5587373253421939"/>
    <n v="15.549576541832181"/>
    <n v="0.61818692786201479"/>
    <n v="-95.665535592782931"/>
    <n v="7.9569265954652746"/>
    <n v="0.68821591836481644"/>
    <n v="17.141143264905427"/>
    <s v="Grandes"/>
    <n v="2023"/>
    <n v="1"/>
    <d v="2024-05-06T00:00:00"/>
    <x v="32"/>
    <x v="9"/>
  </r>
  <r>
    <n v="2024"/>
    <n v="3"/>
    <n v="77"/>
    <x v="63"/>
    <s v="Miscelaneos"/>
    <n v="49"/>
    <s v="0e17daca5f3e175f448bacace3bc0da47d0655a74c8dd0dc497a3afbdad95f1f"/>
    <s v="866d562d83a77144c090ae01fef5e5dc5d322dfdcb968ee04e0fa262fe1b2619"/>
    <x v="35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Miscelaneos"/>
    <s v="Daños Sin Autos"/>
    <s v="Diversos"/>
    <x v="32"/>
    <x v="0"/>
    <n v="2712146.0854199999"/>
    <n v="1622418.9140099999"/>
    <n v="243469518.54793006"/>
    <n v="216001262.48099998"/>
    <n v="235094567.47436008"/>
    <n v="206446896.99449995"/>
    <n v="3560367.7610999998"/>
    <n v="3993316.8188899993"/>
    <n v="944973.06991000008"/>
    <n v="439569.568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2"/>
    <x v="35"/>
  </r>
  <r>
    <n v="2024"/>
    <n v="3"/>
    <n v="81"/>
    <x v="34"/>
    <s v="Miscelaneos"/>
    <n v="53"/>
    <s v="2858dcd1057d3eae7f7d5f782167e24b61153c01551450a628cee722509f6529"/>
    <s v="866d562d83a77144c090ae01fef5e5dc5d322dfdcb968ee04e0fa262fe1b2619"/>
    <x v="31"/>
    <n v="8529.6264300000003"/>
    <n v="7526.3938200000002"/>
    <n v="42413.974019999994"/>
    <n v="38893.421029999998"/>
    <n v="4335.31639"/>
    <n v="3664.6784899999998"/>
    <n v="30475.645529999998"/>
    <n v="17521.221450000001"/>
    <n v="0"/>
    <n v="0"/>
    <n v="134.065"/>
    <n v="128.38900000000001"/>
    <n v="0"/>
    <n v="0"/>
    <n v="4191.0524100000002"/>
    <n v="3908.07593"/>
    <n v="9237.4109100000005"/>
    <n v="8852.8119800000004"/>
    <n v="0"/>
    <n v="0"/>
    <n v="0"/>
    <n v="0"/>
    <n v="0"/>
    <n v="0"/>
    <s v="Miscelaneos"/>
    <s v="Daños Sin Autos"/>
    <s v="Diversos"/>
    <x v="32"/>
    <x v="0"/>
    <n v="425847.00738999998"/>
    <n v="401246.10022000002"/>
    <n v="243469518.54793006"/>
    <n v="216001262.48099998"/>
    <n v="235094567.47436008"/>
    <n v="206446896.99449995"/>
    <n v="3560367.7610999998"/>
    <n v="3993316.8188899993"/>
    <n v="944973.06991000008"/>
    <n v="439569.56808"/>
    <n v="31441.064100000003"/>
    <n v="33887.75086"/>
    <n v="0.23957149941624892"/>
    <n v="0.18847474821925275"/>
    <n v="1003.23261"/>
    <n v="13.329525852528402"/>
    <n v="27.12893686699363"/>
    <n v="22.209776774781211"/>
    <n v="2.0029790704125769"/>
    <n v="1.8757550081791048"/>
    <n v="3.5033652183120551E-3"/>
    <n v="3.6281682395448208E-3"/>
    <n v="3.4844212175204488E-3"/>
    <n v="3.645680283681142E-3"/>
    <m/>
    <m/>
    <m/>
    <n v="0"/>
    <m/>
    <n v="0"/>
    <m/>
    <n v="0"/>
    <m/>
    <n v="18.300047380145479"/>
    <n v="50.826568145493802"/>
    <n v="48.691027571023376"/>
    <n v="0.45877671311976104"/>
    <n v="7.2408132561539107"/>
    <n v="4.3443702505923998"/>
    <n v="45.37042306370671"/>
    <n v="44.145023511501257"/>
    <s v="Resto"/>
    <n v="2023"/>
    <n v="1"/>
    <d v="2024-05-06T00:00:00"/>
    <x v="32"/>
    <x v="31"/>
  </r>
  <r>
    <n v="2024"/>
    <n v="3"/>
    <n v="5.0999999999999996"/>
    <x v="6"/>
    <s v="Miscelaneos"/>
    <n v="5.0999999999999996"/>
    <m/>
    <m/>
    <x v="3"/>
    <n v="2245025.5115999999"/>
    <n v="1906125.5208099999"/>
    <n v="8030527.1872500004"/>
    <n v="7166365.19833"/>
    <n v="83699.516589999985"/>
    <n v="209151.79302000001"/>
    <n v="1072743.87812"/>
    <n v="933688.40328000009"/>
    <n v="0"/>
    <n v="0"/>
    <n v="0"/>
    <n v="0"/>
    <n v="0"/>
    <n v="0"/>
    <n v="132432.80402000001"/>
    <n v="195973.74297999998"/>
    <n v="1869160.0764599999"/>
    <n v="1517958.3400600001"/>
    <n v="0"/>
    <n v="0"/>
    <n v="0"/>
    <n v="0"/>
    <n v="0"/>
    <n v="0"/>
    <s v="Miscelaneos"/>
    <s v="Daños Sin Autos"/>
    <s v="Diversos"/>
    <x v="32"/>
    <x v="0"/>
    <n v="70589907.603050008"/>
    <n v="55144302.028050005"/>
    <n v="243469518.54793006"/>
    <n v="216001262.48099998"/>
    <n v="235094567.47436008"/>
    <n v="206446896.99449995"/>
    <n v="3560367.7610999998"/>
    <n v="3993316.8188899993"/>
    <n v="944973.06991000008"/>
    <n v="439569.56808"/>
    <n v="3351567.7455700003"/>
    <n v="2955313.6901799999"/>
    <n v="63.056000453907714"/>
    <n v="47.732889907288531"/>
    <n v="338899.99078999995"/>
    <n v="17.779521185256762"/>
    <n v="66.98433933097148"/>
    <n v="64.498246908398514"/>
    <n v="3.1803774616401368"/>
    <n v="3.4566137401474761"/>
    <n v="0.9220971581943791"/>
    <n v="0.95494572065977124"/>
    <n v="0.88246036107204118"/>
    <n v="0.92330063980607169"/>
    <m/>
    <m/>
    <m/>
    <n v="0"/>
    <m/>
    <n v="0"/>
    <m/>
    <n v="0"/>
    <m/>
    <n v="-59.981449175529534"/>
    <n v="3.7282211786692989"/>
    <n v="10.972613856569206"/>
    <n v="8.8573441143641887"/>
    <n v="-32.423189960955447"/>
    <n v="23.136454218244083"/>
    <n v="7.085150474153842"/>
    <n v="12.910350554960143"/>
    <m/>
    <n v="2023"/>
    <n v="1"/>
    <d v="2024-05-06T00:00:00"/>
    <x v="32"/>
    <x v="3"/>
  </r>
  <r>
    <n v="2024"/>
    <n v="3"/>
    <n v="79"/>
    <x v="59"/>
    <s v="Miscelaneos"/>
    <n v="51"/>
    <s v="031b4af5197ec30a926f48cf40e11a7dbc470048a21e4003b7a3c07c5dab1baa"/>
    <s v="866d562d83a77144c090ae01fef5e5dc5d322dfdcb968ee04e0fa262fe1b2619"/>
    <x v="0"/>
    <n v="718082.14728999999"/>
    <n v="613625.37962999998"/>
    <n v="2512334.5964900004"/>
    <n v="2198554.9362900001"/>
    <n v="66994.775949999996"/>
    <n v="60195.528839999999"/>
    <n v="339871.52983999992"/>
    <n v="269173.00758000003"/>
    <n v="0"/>
    <n v="0"/>
    <n v="134.065"/>
    <n v="128.38900000000001"/>
    <n v="0"/>
    <n v="0"/>
    <n v="66990.095950000003"/>
    <n v="60171.691229999997"/>
    <n v="745309.25179999997"/>
    <n v="525944.91428999999"/>
    <n v="0"/>
    <n v="0"/>
    <n v="0"/>
    <n v="0"/>
    <n v="0"/>
    <n v="0"/>
    <s v="Miscelaneos"/>
    <s v="Daños Sin Autos"/>
    <s v="Diversos"/>
    <x v="32"/>
    <x v="0"/>
    <n v="22979281.170580003"/>
    <n v="17603852.661830001"/>
    <n v="243469518.54793006"/>
    <n v="216001262.48099998"/>
    <n v="235094567.47436008"/>
    <n v="206446896.99449995"/>
    <n v="3560367.7610999998"/>
    <n v="3993316.8188899993"/>
    <n v="944973.06991000008"/>
    <n v="439569.56808"/>
    <n v="738299.96514999995"/>
    <n v="633891.02951000002"/>
    <n v="20.168763326520619"/>
    <n v="15.366308446334747"/>
    <n v="104456.76766000001"/>
    <n v="17.022889066776337"/>
    <n v="97.261571337621248"/>
    <n v="96.802975758204767"/>
    <n v="3.1249112709815692"/>
    <n v="3.4857448049455035"/>
    <n v="0.29493718621234155"/>
    <n v="0.30544395602349067"/>
    <n v="0.28408416348213522"/>
    <n v="0.29723158282507284"/>
    <m/>
    <m/>
    <m/>
    <n v="0"/>
    <m/>
    <n v="0"/>
    <m/>
    <n v="0"/>
    <m/>
    <n v="11.295269334824564"/>
    <n v="9.3296813188900956"/>
    <n v="9.8098173312675438"/>
    <n v="7.0895963158379347"/>
    <n v="11.331582311584643"/>
    <n v="41.708614638118746"/>
    <n v="8.9882281466668914"/>
    <n v="11.440683158088685"/>
    <s v="Grandes"/>
    <n v="2023"/>
    <n v="1"/>
    <d v="2024-05-06T00:00:00"/>
    <x v="32"/>
    <x v="0"/>
  </r>
  <r>
    <n v="2024"/>
    <n v="3"/>
    <n v="37"/>
    <x v="35"/>
    <s v="Miscelaneos"/>
    <n v="25"/>
    <s v="b7a56873cd771f2c446d369b649430b65a756ba278ff97ec81bb6f55b2e73569"/>
    <s v="866d562d83a77144c090ae01fef5e5dc5d322dfdcb968ee04e0fa262fe1b2619"/>
    <x v="19"/>
    <n v="48176.419259999995"/>
    <n v="43830.735509999999"/>
    <n v="324233.58779999998"/>
    <n v="308009.48420000006"/>
    <n v="60911.577149999997"/>
    <n v="12850.363920000003"/>
    <n v="135079.07321999999"/>
    <n v="80711.719580000004"/>
    <n v="0"/>
    <n v="0"/>
    <n v="134.065"/>
    <n v="128.38900000000001"/>
    <n v="0"/>
    <n v="0"/>
    <n v="52733.995619999994"/>
    <n v="12665.75569"/>
    <n v="67040.540290000004"/>
    <n v="46678.038639999999"/>
    <n v="0"/>
    <n v="0"/>
    <n v="0"/>
    <n v="0"/>
    <n v="0"/>
    <n v="0"/>
    <s v="Miscelaneos"/>
    <s v="Daños Sin Autos"/>
    <s v="Diversos"/>
    <x v="32"/>
    <x v="0"/>
    <n v="3691577.5016000001"/>
    <n v="3031903.05106"/>
    <n v="243469518.54793006"/>
    <n v="216001262.48099998"/>
    <n v="235094567.47436008"/>
    <n v="206446896.99449995"/>
    <n v="3560367.7610999998"/>
    <n v="3993316.8188899993"/>
    <n v="944973.06991000008"/>
    <n v="439569.56808"/>
    <n v="154520.29855000001"/>
    <n v="171496.22016999999"/>
    <n v="1.3531304205809223"/>
    <n v="1.0976022564165944"/>
    <n v="4345.6837499999965"/>
    <n v="9.9146950180850411"/>
    <n v="31.178052147246511"/>
    <n v="25.557843471157366"/>
    <n v="1.3050361055434814"/>
    <n v="1.445650958221639"/>
    <n v="1.9787454112255062E-2"/>
    <n v="2.0492357512792898E-2"/>
    <n v="2.0291888578130631E-2"/>
    <n v="2.1230997485599267E-2"/>
    <m/>
    <m/>
    <m/>
    <n v="0"/>
    <m/>
    <n v="0"/>
    <m/>
    <n v="0"/>
    <m/>
    <n v="374.00663147911831"/>
    <n v="126.4344218304613"/>
    <n v="29.318157157249136"/>
    <n v="6.4458532300609646"/>
    <n v="316.35096168509779"/>
    <n v="43.623301756622411"/>
    <n v="78.659860722909443"/>
    <n v="27.134292825976374"/>
    <s v="Resto"/>
    <n v="2023"/>
    <n v="1"/>
    <d v="2024-05-06T00:00:00"/>
    <x v="32"/>
    <x v="19"/>
  </r>
  <r>
    <n v="2024"/>
    <n v="3"/>
    <n v="10"/>
    <x v="4"/>
    <s v="Miscelaneos"/>
    <n v="10"/>
    <s v="4a44dc15364204a80fe80e9039455cc1608281820fe2b24f1e5233ade6af1dd5"/>
    <s v="866d562d83a77144c090ae01fef5e5dc5d322dfdcb968ee04e0fa262fe1b2619"/>
    <x v="23"/>
    <n v="28317.743030000001"/>
    <n v="33155.524259999998"/>
    <n v="163273.76128000001"/>
    <n v="115369.54642"/>
    <n v="22708.403689999999"/>
    <n v="0"/>
    <n v="113460.06289000002"/>
    <n v="-22267.032770000002"/>
    <n v="0"/>
    <n v="0"/>
    <n v="134.065"/>
    <n v="128.38900000000001"/>
    <n v="0"/>
    <n v="0"/>
    <n v="21561.389300000003"/>
    <n v="28845.67641"/>
    <n v="40079.000959999998"/>
    <n v="35085.370299999995"/>
    <n v="0"/>
    <n v="0"/>
    <n v="0"/>
    <n v="0"/>
    <n v="0"/>
    <n v="0"/>
    <s v="Miscelaneos"/>
    <s v="Daños Sin Autos"/>
    <s v="Diversos"/>
    <x v="32"/>
    <x v="0"/>
    <n v="1600535.0540100001"/>
    <n v="1504539.56809"/>
    <n v="243469518.54793006"/>
    <n v="216001262.48099998"/>
    <n v="235094567.47436008"/>
    <n v="206446896.99449995"/>
    <n v="3560367.7610999998"/>
    <n v="3993316.8188899993"/>
    <n v="944973.06991000008"/>
    <n v="439569.56808"/>
    <n v="167882.42457"/>
    <n v="195929.27327000001"/>
    <n v="0.79536005632325579"/>
    <n v="0.83027532659469927"/>
    <n v="-4837.7812299999969"/>
    <n v="-14.591176999835497"/>
    <n v="16.867604278727029"/>
    <n v="16.922190189676297"/>
    <n v="1.7692672809041192"/>
    <n v="2.2036990560567746"/>
    <n v="1.1630919220972334E-2"/>
    <n v="1.2045256227831974E-2"/>
    <n v="1.5349690033833224E-2"/>
    <n v="1.6060073918613225E-2"/>
    <m/>
    <m/>
    <m/>
    <n v="0"/>
    <m/>
    <n v="0"/>
    <m/>
    <n v="0"/>
    <m/>
    <m/>
    <n v="80.191432155954544"/>
    <m/>
    <n v="2.403074162966651"/>
    <n v="-25.252613273699264"/>
    <n v="14.23280021644806"/>
    <n v="53.797222444538704"/>
    <n v="82.215681816531955"/>
    <s v="Resto"/>
    <n v="2023"/>
    <n v="1"/>
    <d v="2024-05-06T00:00:00"/>
    <x v="32"/>
    <x v="23"/>
  </r>
  <r>
    <n v="2024"/>
    <n v="3"/>
    <n v="22"/>
    <x v="15"/>
    <s v="Miscelaneos"/>
    <n v="16"/>
    <s v="b17ef6d19c7a5b1ee83b907c595526dcb1eb06db8227d650d5dda0a9f4ce8cd9"/>
    <s v="866d562d83a77144c090ae01fef5e5dc5d322dfdcb968ee04e0fa262fe1b2619"/>
    <x v="6"/>
    <n v="290011.67933999997"/>
    <n v="202025.15209000002"/>
    <n v="980847.40746000013"/>
    <n v="740791.09540999995"/>
    <n v="-29892.142589999999"/>
    <n v="38666.876540000005"/>
    <n v="47213.092720000008"/>
    <n v="329162.30316000001"/>
    <n v="0"/>
    <n v="0"/>
    <n v="134.065"/>
    <n v="128.38900000000001"/>
    <n v="0"/>
    <n v="0"/>
    <n v="17063.825410000001"/>
    <n v="39067.455049999997"/>
    <n v="65198.397499999999"/>
    <n v="71653.21544"/>
    <n v="0"/>
    <n v="0"/>
    <n v="0"/>
    <n v="0"/>
    <n v="0"/>
    <n v="0"/>
    <s v="Miscelaneos"/>
    <s v="Daños Sin Autos"/>
    <s v="Diversos"/>
    <x v="32"/>
    <x v="0"/>
    <n v="7962644.3306700001"/>
    <n v="6926531.7595299995"/>
    <n v="243469518.54793006"/>
    <n v="216001262.48099998"/>
    <n v="235094567.47436008"/>
    <n v="206446896.99449995"/>
    <n v="3560367.7610999998"/>
    <n v="3993316.8188899993"/>
    <n v="944973.06991000008"/>
    <n v="439569.56808"/>
    <n v="964998.84996000002"/>
    <n v="850216.67554999993"/>
    <n v="8.1455540213744353"/>
    <n v="5.0590814917148457"/>
    <n v="87986.527249999956"/>
    <n v="43.552263834358065"/>
    <n v="30.053059581575791"/>
    <n v="23.761607823007143"/>
    <n v="3.642152874051547"/>
    <n v="2.9166855665108282"/>
    <n v="0.11911621671150077"/>
    <n v="0.12335958353083989"/>
    <n v="9.3529616340909422E-2"/>
    <n v="9.7858168386702499E-2"/>
    <m/>
    <m/>
    <m/>
    <n v="0"/>
    <m/>
    <n v="0"/>
    <m/>
    <n v="0"/>
    <m/>
    <n v="-177.30684571606724"/>
    <n v="-10.307220267138089"/>
    <n v="19.139634911782828"/>
    <n v="-3.1632798374716593"/>
    <n v="-56.322147454547334"/>
    <n v="-9.0084135099352878"/>
    <n v="26.172154630027528"/>
    <n v="54.522961475069842"/>
    <s v="Grandes"/>
    <n v="2023"/>
    <n v="1"/>
    <d v="2024-05-06T00:00:00"/>
    <x v="32"/>
    <x v="6"/>
  </r>
  <r>
    <n v="2024"/>
    <n v="3"/>
    <n v="126"/>
    <x v="41"/>
    <s v="Miscelaneos"/>
    <n v="239"/>
    <s v="79bf08685d3138f9b109c3546780f056bc954fd69377b84a2cf23622e464897b"/>
    <s v="866d562d83a77144c090ae01fef5e5dc5d322dfdcb968ee04e0fa262fe1b2619"/>
    <x v="28"/>
    <n v="11990.227269999999"/>
    <n v="9940.321109999999"/>
    <n v="40783.960180000009"/>
    <n v="33793.275130000002"/>
    <n v="763.28652999999997"/>
    <n v="1741.94265"/>
    <n v="6460.3170499999997"/>
    <n v="13041.413549999999"/>
    <n v="0"/>
    <n v="0"/>
    <n v="134.065"/>
    <n v="128.38900000000001"/>
    <n v="0"/>
    <n v="0"/>
    <n v="76.510729999999995"/>
    <n v="184.33166"/>
    <n v="393.47546"/>
    <n v="99.55328999999999"/>
    <n v="0"/>
    <n v="0"/>
    <n v="0"/>
    <n v="0"/>
    <n v="0"/>
    <n v="0"/>
    <s v="Miscelaneos"/>
    <s v="Daños Sin Autos"/>
    <s v="Diversos"/>
    <x v="32"/>
    <x v="0"/>
    <n v="211802.86790000001"/>
    <n v="192876.43583999999"/>
    <n v="243469518.54793006"/>
    <n v="216001262.48099998"/>
    <n v="235094567.47436008"/>
    <n v="206446896.99449995"/>
    <n v="3560367.7610999998"/>
    <n v="3993316.8188899993"/>
    <n v="944973.06991000008"/>
    <n v="439569.56808"/>
    <n v="56405.716540000001"/>
    <n v="48422.060119999995"/>
    <n v="0.33676934728494279"/>
    <n v="0.24892392867448607"/>
    <n v="2049.9061600000005"/>
    <n v="20.622132195888398"/>
    <n v="21.257113649991759"/>
    <n v="20.528496898656943"/>
    <n v="5.6610315945584979"/>
    <n v="5.1537250088165045"/>
    <n v="4.9247344560873936E-3"/>
    <n v="5.1001719856022107E-3"/>
    <n v="4.6019736161840141E-3"/>
    <n v="4.8149530241013132E-3"/>
    <m/>
    <m/>
    <m/>
    <n v="0"/>
    <m/>
    <n v="0"/>
    <m/>
    <n v="0"/>
    <m/>
    <n v="-56.181879466582906"/>
    <n v="6.3659054395888859"/>
    <n v="17.524007833585973"/>
    <n v="8.0773363210519422E-2"/>
    <n v="-58.492898072962618"/>
    <n v="295.24104125539196"/>
    <n v="19.444854324587357"/>
    <n v="185.15878279863983"/>
    <s v="Resto"/>
    <n v="2023"/>
    <n v="1"/>
    <d v="2024-05-06T00:00:00"/>
    <x v="32"/>
    <x v="28"/>
  </r>
  <r>
    <n v="2024"/>
    <n v="3"/>
    <n v="3"/>
    <x v="40"/>
    <s v="Miscelaneos"/>
    <n v="3"/>
    <s v="4e07408562bedb8b60ce05c1decfe3ad16b72230967de01f640b7e4729b49fce"/>
    <s v="866d562d83a77144c090ae01fef5e5dc5d322dfdcb968ee04e0fa262fe1b2619"/>
    <x v="27"/>
    <n v="27149.64313"/>
    <n v="31430.273390000002"/>
    <n v="99706.892640000005"/>
    <n v="129774.10969999999"/>
    <n v="2593.5336400000001"/>
    <n v="2595.6639500000006"/>
    <n v="16862.33495"/>
    <n v="20613.520620000003"/>
    <n v="0"/>
    <n v="0"/>
    <n v="134.065"/>
    <n v="128.38900000000001"/>
    <n v="0"/>
    <n v="0"/>
    <n v="1807.6879899999999"/>
    <n v="1301.5856699999999"/>
    <n v="16363.16087"/>
    <n v="15248.31459"/>
    <n v="0"/>
    <n v="0"/>
    <n v="0"/>
    <n v="0"/>
    <n v="0"/>
    <n v="0"/>
    <s v="Miscelaneos"/>
    <s v="Daños Sin Autos"/>
    <s v="Diversos"/>
    <x v="32"/>
    <x v="0"/>
    <n v="5461228.9250799995"/>
    <n v="5252582.0563999992"/>
    <n v="243469518.54793006"/>
    <n v="216001262.48099998"/>
    <n v="235094567.47436008"/>
    <n v="206446896.99449995"/>
    <n v="3560367.7610999998"/>
    <n v="3993316.8188899993"/>
    <n v="944973.06991000008"/>
    <n v="439569.56808"/>
    <n v="928499.50451999996"/>
    <n v="913737.39705999999"/>
    <n v="0.76255165060847341"/>
    <n v="0.78707187071464335"/>
    <n v="-4280.6302600000017"/>
    <n v="-13.6194496525186"/>
    <n v="2.9240342076472476"/>
    <n v="3.4397490450898278"/>
    <n v="0.49713431724714402"/>
    <n v="0.59837757987433715"/>
    <n v="1.1151146678205324E-2"/>
    <n v="1.1548392385953793E-2"/>
    <n v="1.4550967447592898E-2"/>
    <n v="1.5224386439112886E-2"/>
    <m/>
    <m/>
    <m/>
    <n v="0"/>
    <m/>
    <n v="0"/>
    <m/>
    <n v="0"/>
    <m/>
    <n v="-8.2071872208278052E-2"/>
    <n v="9.5527356568977488"/>
    <n v="8.2584835257139328"/>
    <n v="0.27445582552389669"/>
    <n v="38.883519668743752"/>
    <n v="7.3112754424093929"/>
    <n v="11.047303173032974"/>
    <n v="8.5359313799414469"/>
    <s v="Resto"/>
    <n v="2023"/>
    <n v="1"/>
    <d v="2024-05-06T00:00:00"/>
    <x v="32"/>
    <x v="27"/>
  </r>
  <r>
    <n v="2024"/>
    <n v="3"/>
    <n v="94"/>
    <x v="19"/>
    <s v="Miscelaneos"/>
    <n v="7"/>
    <s v="7902699be42c8a8e46fbbb4501726517e86b22c56a189f7625a6da49081b2451"/>
    <s v="866d562d83a77144c090ae01fef5e5dc5d322dfdcb968ee04e0fa262fe1b2619"/>
    <x v="14"/>
    <n v="79234.570560000007"/>
    <n v="65109.466650000002"/>
    <n v="227524.29370000004"/>
    <n v="216496.55369000003"/>
    <n v="38699.5893"/>
    <n v="37327.014569999999"/>
    <n v="190860.30455999996"/>
    <n v="104837.07784000001"/>
    <n v="0"/>
    <n v="0"/>
    <n v="134.065"/>
    <n v="128.38900000000001"/>
    <n v="0"/>
    <n v="0"/>
    <n v="18396.60512"/>
    <n v="22389.909219999998"/>
    <n v="35843.419369999996"/>
    <n v="27728.026239999999"/>
    <n v="0"/>
    <n v="0"/>
    <n v="0"/>
    <n v="0"/>
    <n v="0"/>
    <n v="0"/>
    <s v="Miscelaneos"/>
    <s v="Daños Sin Autos"/>
    <s v="Diversos"/>
    <x v="32"/>
    <x v="0"/>
    <n v="2040660.5806099998"/>
    <n v="2232143.8743000003"/>
    <n v="243469518.54793006"/>
    <n v="216001262.48099998"/>
    <n v="235094567.47436008"/>
    <n v="206446896.99449995"/>
    <n v="3560367.7610999998"/>
    <n v="3993316.8188899993"/>
    <n v="944973.06991000008"/>
    <n v="439569.56808"/>
    <n v="154573.48426"/>
    <n v="177056.1686"/>
    <n v="2.2254602860329222"/>
    <n v="1.6304608325091052"/>
    <n v="14125.103910000005"/>
    <n v="21.694393514126563"/>
    <n v="51.260131023975411"/>
    <n v="36.773339875603746"/>
    <n v="3.8827902745254677"/>
    <n v="2.9169027767270745"/>
    <n v="3.254393857291079E-2"/>
    <n v="3.3703275839685874E-2"/>
    <n v="3.0143095416272022E-2"/>
    <n v="3.1538118323829592E-2"/>
    <m/>
    <m/>
    <m/>
    <n v="0"/>
    <m/>
    <n v="0"/>
    <m/>
    <n v="0"/>
    <m/>
    <n v="3.6771618245171611"/>
    <n v="48.841798505987882"/>
    <n v="57.329627303896821"/>
    <n v="4.0953113408497215"/>
    <n v="-17.835284907867965"/>
    <n v="29.267835581794355"/>
    <n v="51.324916660706421"/>
    <n v="80.748297863699648"/>
    <s v="Medianas"/>
    <n v="2023"/>
    <n v="1"/>
    <d v="2024-05-06T00:00:00"/>
    <x v="32"/>
    <x v="14"/>
  </r>
  <r>
    <n v="2024"/>
    <n v="3"/>
    <n v="23"/>
    <x v="16"/>
    <s v="Miscelaneos"/>
    <n v="17"/>
    <s v="4523540f1504cd17100c4835e85b7eefd49911580f8efff0599a8f283be6b9e3"/>
    <s v="866d562d83a77144c090ae01fef5e5dc5d322dfdcb968ee04e0fa262fe1b2619"/>
    <x v="12"/>
    <n v="57882.62487"/>
    <n v="68740.817709999988"/>
    <n v="562760.30244"/>
    <n v="586334.44155000011"/>
    <n v="43470.009409999991"/>
    <n v="20699.39603"/>
    <n v="140829.18666999997"/>
    <n v="85207.724329999997"/>
    <n v="0"/>
    <n v="0"/>
    <n v="134.065"/>
    <n v="128.38900000000001"/>
    <n v="0"/>
    <n v="0"/>
    <n v="11072.0478"/>
    <n v="13145.07833"/>
    <n v="35551.707310000005"/>
    <n v="27906.19296"/>
    <n v="0"/>
    <n v="0"/>
    <n v="0"/>
    <n v="0"/>
    <n v="0"/>
    <n v="0"/>
    <s v="Miscelaneos"/>
    <s v="Daños Sin Autos"/>
    <s v="Diversos"/>
    <x v="32"/>
    <x v="0"/>
    <n v="7252607.47162"/>
    <n v="5493499.0403699996"/>
    <n v="243469518.54793006"/>
    <n v="216001262.48099998"/>
    <n v="235094567.47436008"/>
    <n v="206446896.99449995"/>
    <n v="3560367.7610999998"/>
    <n v="3993316.8188899993"/>
    <n v="944973.06991000008"/>
    <n v="439569.56808"/>
    <n v="837650.51517999999"/>
    <n v="519080.12477999995"/>
    <n v="1.6257484831318878"/>
    <n v="1.7213965439663641"/>
    <n v="-10858.192839999989"/>
    <n v="-15.795844742214072"/>
    <n v="6.910116309969891"/>
    <n v="13.242814438162931"/>
    <n v="0.79809399717962226"/>
    <n v="1.2513120909796343"/>
    <n v="2.3774074559811918E-2"/>
    <n v="2.4620996347060553E-2"/>
    <n v="3.1824266636426075E-2"/>
    <n v="3.3297094173244626E-2"/>
    <m/>
    <m/>
    <m/>
    <n v="0"/>
    <m/>
    <n v="0"/>
    <m/>
    <n v="0"/>
    <m/>
    <n v="110.00617287092891"/>
    <n v="75.100273195333401"/>
    <n v="30.112234214794302"/>
    <n v="4.6001320878001426"/>
    <n v="-15.770393130856297"/>
    <n v="27.397195887518166"/>
    <n v="31.1435051584306"/>
    <n v="47.104520307882225"/>
    <s v="Medianas"/>
    <n v="2023"/>
    <n v="1"/>
    <d v="2024-05-06T00:00:00"/>
    <x v="32"/>
    <x v="12"/>
  </r>
  <r>
    <n v="2024"/>
    <n v="3"/>
    <n v="74"/>
    <x v="0"/>
    <s v="Miscelaneos"/>
    <n v="46"/>
    <s v="25fc0e7096fc653718202dc30b0c580b8ab87eac11a700cba03a7c021bc35b0c"/>
    <s v="866d562d83a77144c090ae01fef5e5dc5d322dfdcb968ee04e0fa262fe1b2619"/>
    <x v="20"/>
    <n v="22372.272199999999"/>
    <n v="889338.21396000008"/>
    <n v="73403.432239999878"/>
    <n v="1213758.28498"/>
    <n v="73016.884839999999"/>
    <n v="20500.524280000001"/>
    <n v="222085.48167000001"/>
    <n v="59948.667139999998"/>
    <n v="0"/>
    <n v="0"/>
    <n v="134.065"/>
    <n v="128.38900000000001"/>
    <n v="0"/>
    <n v="0"/>
    <n v="17408.23616"/>
    <n v="-6357.8115900000003"/>
    <n v="29257.5069"/>
    <n v="-57051.137189999994"/>
    <n v="0"/>
    <n v="0"/>
    <n v="0"/>
    <n v="0"/>
    <n v="0"/>
    <n v="0"/>
    <s v="Miscelaneos"/>
    <s v="Daños Sin Autos"/>
    <s v="Diversos"/>
    <x v="32"/>
    <x v="0"/>
    <n v="1149390.6832699999"/>
    <n v="7438742.8628900005"/>
    <n v="243469518.54793006"/>
    <n v="216001262.48099998"/>
    <n v="235094567.47436008"/>
    <n v="206446896.99449995"/>
    <n v="3560367.7610999998"/>
    <n v="3993316.8188899993"/>
    <n v="944973.06991000008"/>
    <n v="439569.56808"/>
    <n v="44233.618969999996"/>
    <n v="1785746.9825299999"/>
    <n v="0.62836969945733734"/>
    <n v="22.270665071027462"/>
    <n v="-866965.94176000007"/>
    <n v="-97.484390994469706"/>
    <n v="50.577530667733207"/>
    <n v="49.80202809582849"/>
    <n v="1.946446280245739"/>
    <n v="11.955490737509997"/>
    <n v="9.1889417342383792E-3"/>
    <n v="9.5162863354722009E-3"/>
    <n v="0.41172824813384068"/>
    <n v="0.43078303762719833"/>
    <m/>
    <m/>
    <m/>
    <n v="0"/>
    <m/>
    <n v="0"/>
    <m/>
    <n v="0"/>
    <m/>
    <n v="256.17081711043926"/>
    <n v="326.37223518136886"/>
    <n v="2.3051437527592915"/>
    <n v="7.7268746766459895"/>
    <n v="-373.80861973608751"/>
    <n v="-151.28295129781969"/>
    <n v="59.500066835838297"/>
    <n v="11.144057600160172"/>
    <s v="Resto"/>
    <n v="2023"/>
    <n v="1"/>
    <d v="2024-05-06T00:00:00"/>
    <x v="32"/>
    <x v="20"/>
  </r>
  <r>
    <n v="2024"/>
    <n v="3"/>
    <n v="80"/>
    <x v="30"/>
    <s v="Miscelaneos"/>
    <n v="52"/>
    <s v="41cfc0d1f2d127b04555b7246d84019b4d27710a3f3aff6e7764375b1e06e05d"/>
    <s v="866d562d83a77144c090ae01fef5e5dc5d322dfdcb968ee04e0fa262fe1b2619"/>
    <x v="30"/>
    <n v="4056.92146"/>
    <n v="4377.8203700000004"/>
    <n v="21619.630140000001"/>
    <n v="23493.831549999999"/>
    <n v="228.47259000000031"/>
    <n v="-1533.3678299999997"/>
    <n v="6993.331290000001"/>
    <n v="5758.6868600000007"/>
    <n v="0"/>
    <n v="0"/>
    <n v="134.065"/>
    <n v="128.38900000000001"/>
    <n v="0"/>
    <n v="0"/>
    <n v="228.42728"/>
    <n v="-1536.9153700000002"/>
    <n v="3326.0732400000002"/>
    <n v="3515.1383900000001"/>
    <n v="0"/>
    <n v="0"/>
    <n v="0"/>
    <n v="0"/>
    <n v="0"/>
    <n v="0"/>
    <s v="Miscelaneos"/>
    <s v="Daños Sin Autos"/>
    <s v="Diversos"/>
    <x v="32"/>
    <x v="0"/>
    <n v="280605.04624"/>
    <n v="328979.06079000002"/>
    <n v="243469518.54793006"/>
    <n v="216001262.48099998"/>
    <n v="235094567.47436008"/>
    <n v="206446896.99449995"/>
    <n v="3560367.7610999998"/>
    <n v="3993316.8188899993"/>
    <n v="944973.06991000008"/>
    <n v="439569.56808"/>
    <n v="11456.92699"/>
    <n v="14084.996499999999"/>
    <n v="0.11394669686444377"/>
    <n v="0.10962867632468187"/>
    <n v="-320.89891000000034"/>
    <n v="-7.3301068312220501"/>
    <n v="35.410206100999162"/>
    <n v="31.081444500181455"/>
    <n v="1.4457763730058284"/>
    <n v="1.3307291836408188"/>
    <n v="1.6662954295863295E-3"/>
    <n v="1.7256551283102092E-3"/>
    <n v="2.0267568437870053E-3"/>
    <n v="2.1205551808882997E-3"/>
    <m/>
    <m/>
    <m/>
    <n v="0"/>
    <m/>
    <n v="0"/>
    <m/>
    <n v="0"/>
    <m/>
    <n v="-114.90005108558985"/>
    <n v="5.6316739737919477"/>
    <n v="-35.025827932725335"/>
    <n v="2.4177682653089807E-2"/>
    <n v="-114.86271036511269"/>
    <n v="-5.3785976261378377"/>
    <n v="6.867776609753788"/>
    <n v="-43.722755677906619"/>
    <s v="Resto"/>
    <n v="2023"/>
    <n v="1"/>
    <d v="2024-05-06T00:00:00"/>
    <x v="32"/>
    <x v="30"/>
  </r>
  <r>
    <n v="2024"/>
    <n v="3"/>
    <n v="27"/>
    <x v="21"/>
    <s v="Miscelaneos"/>
    <n v="21"/>
    <s v="6f4b6612125fb3a0daecd2799dfd6c9c299424fd920f9b308110a2c1fbd8f443"/>
    <s v="866d562d83a77144c090ae01fef5e5dc5d322dfdcb968ee04e0fa262fe1b2619"/>
    <x v="11"/>
    <n v="51604.479810000004"/>
    <n v="48734.522369999999"/>
    <n v="200369.40573"/>
    <n v="190498.94788999998"/>
    <n v="17996.226680000003"/>
    <n v="16459.610840000001"/>
    <n v="91000.374399999986"/>
    <n v="56072.962399999982"/>
    <n v="0"/>
    <n v="0"/>
    <n v="134.065"/>
    <n v="128.38900000000001"/>
    <n v="0"/>
    <n v="0"/>
    <n v="17996.22668"/>
    <n v="16459.610840000001"/>
    <n v="53555.400509999999"/>
    <n v="41816.067579999995"/>
    <n v="0"/>
    <n v="0"/>
    <n v="0"/>
    <n v="0"/>
    <n v="0"/>
    <n v="0"/>
    <s v="Miscelaneos"/>
    <s v="Daños Sin Autos"/>
    <s v="Diversos"/>
    <x v="32"/>
    <x v="0"/>
    <n v="3037839.4733099998"/>
    <n v="2965779.2021399997"/>
    <n v="243469518.54793006"/>
    <n v="216001262.48099998"/>
    <n v="235094567.47436008"/>
    <n v="206446896.99449995"/>
    <n v="3560367.7610999998"/>
    <n v="3993316.8188899993"/>
    <n v="944973.06991000008"/>
    <n v="439569.56808"/>
    <n v="134116.66112"/>
    <n v="123467.58428"/>
    <n v="1.4494143097750232"/>
    <n v="1.2204021013175326"/>
    <n v="2869.9574400000056"/>
    <n v="5.8889618702135715"/>
    <n v="38.477307277898333"/>
    <n v="39.471512020094089"/>
    <n v="1.698723064973946"/>
    <n v="1.6432282731915753"/>
    <n v="2.119545810817423E-2"/>
    <n v="2.1950519896904084E-2"/>
    <n v="2.2562147003324491E-2"/>
    <n v="2.3606323504730787E-2"/>
    <m/>
    <m/>
    <m/>
    <n v="0"/>
    <m/>
    <n v="0"/>
    <m/>
    <n v="0"/>
    <m/>
    <n v="9.3356753992368535"/>
    <n v="34.873380656600794"/>
    <n v="33.774027197878539"/>
    <n v="1.9044168826646009"/>
    <n v="9.3356753992368304"/>
    <n v="28.07373722443176"/>
    <n v="33.603010170075564"/>
    <n v="39.361929020490649"/>
    <s v="Medianas"/>
    <n v="2023"/>
    <n v="1"/>
    <d v="2024-05-06T00:00:00"/>
    <x v="32"/>
    <x v="11"/>
  </r>
  <r>
    <n v="2024"/>
    <n v="3"/>
    <n v="48"/>
    <x v="3"/>
    <s v="RC General"/>
    <n v="36"/>
    <s v="76a50887d8f1c2e9301755428990ad81479ee21c25b43215cf524541e0503269"/>
    <s v="866d562d83a77144c090ae01fef5e5dc5d322dfdcb968ee04e0fa262fe1b2619"/>
    <x v="9"/>
    <n v="215366.57003999999"/>
    <n v="165645.14249999999"/>
    <n v="674973.68171999999"/>
    <n v="577628.46033999999"/>
    <n v="38808.402780000004"/>
    <n v="590450.13590999995"/>
    <n v="47531.585110000044"/>
    <n v="849010.22135999997"/>
    <n v="0"/>
    <n v="0"/>
    <n v="134.065"/>
    <n v="128.38900000000001"/>
    <n v="0"/>
    <n v="0"/>
    <n v="9756.1178900000014"/>
    <n v="543380.50049000001"/>
    <n v="-42724.768060000002"/>
    <n v="67535.486980000001"/>
    <n v="0"/>
    <n v="0"/>
    <n v="0"/>
    <n v="0"/>
    <n v="0"/>
    <n v="0"/>
    <s v="RC General"/>
    <s v="Daños Sin Autos"/>
    <s v="Responsabilidad Civil y Riesgos Profesionales"/>
    <x v="33"/>
    <x v="0"/>
    <n v="16982442.389800001"/>
    <n v="15398992.57395"/>
    <n v="243469518.54793006"/>
    <n v="216001262.48099998"/>
    <n v="235094567.47436008"/>
    <n v="206446896.99449995"/>
    <n v="4078436.1779499999"/>
    <n v="4739092.5066199992"/>
    <n v="898736.1507"/>
    <n v="1126088.9522299997"/>
    <n v="337003.60001999995"/>
    <n v="284900.98639999999"/>
    <n v="5.2806164089161411"/>
    <n v="3.495292448261174"/>
    <n v="49721.427540000004"/>
    <n v="30.016834052347786"/>
    <n v="63.906311394661287"/>
    <n v="58.141301858265514"/>
    <n v="1.2681719454520484"/>
    <n v="1.0756881770318973"/>
    <n v="8.8457303125443337E-2"/>
    <n v="9.1608484344704533E-2"/>
    <n v="7.6687117749865266E-2"/>
    <n v="8.0236198708480963E-2"/>
    <m/>
    <m/>
    <m/>
    <n v="0"/>
    <m/>
    <n v="0"/>
    <m/>
    <n v="0"/>
    <m/>
    <n v="-93.427319189250653"/>
    <n v="18.019696730459202"/>
    <n v="356.45484497681542"/>
    <n v="4.3181085738871463"/>
    <n v="-98.204551344554631"/>
    <n v="-163.26269339355255"/>
    <n v="-22.834805975538867"/>
    <n v="804.58515187862201"/>
    <s v="Grandes"/>
    <n v="2023"/>
    <n v="1"/>
    <d v="2024-05-06T00:00:00"/>
    <x v="33"/>
    <x v="9"/>
  </r>
  <r>
    <n v="2024"/>
    <n v="3"/>
    <n v="201.1"/>
    <x v="1"/>
    <s v="RC General"/>
    <n v="201.1"/>
    <m/>
    <m/>
    <x v="1"/>
    <n v="4078436.1779499995"/>
    <n v="4739092.5066200001"/>
    <n v="13919725.498259999"/>
    <n v="13382774.781990001"/>
    <n v="898736.15070000011"/>
    <n v="1126088.9522299999"/>
    <n v="4788112.1714200005"/>
    <n v="5678994.8595399987"/>
    <n v="0"/>
    <n v="0"/>
    <n v="0"/>
    <n v="0"/>
    <n v="-92.30440999999999"/>
    <n v="235.34311000000002"/>
    <n v="343080.18913000007"/>
    <n v="801885.65351000009"/>
    <n v="1197145.3258399998"/>
    <n v="1162340.2229800003"/>
    <n v="0"/>
    <n v="0"/>
    <n v="0"/>
    <n v="0"/>
    <n v="0"/>
    <n v="0"/>
    <s v="RC General"/>
    <s v="Daños Sin Autos"/>
    <s v="Responsabilidad Civil y Riesgos Profesionales"/>
    <x v="33"/>
    <x v="0"/>
    <n v="165477015.32938996"/>
    <n v="145240507.64186001"/>
    <n v="243469518.54793006"/>
    <n v="216001262.48099998"/>
    <n v="235094567.47436008"/>
    <n v="206446896.99449995"/>
    <n v="4078436.1779499999"/>
    <n v="4739092.5066199992"/>
    <n v="898736.1507"/>
    <n v="1126088.9522299997"/>
    <n v="5541394.7691099998"/>
    <n v="6510062.7791800005"/>
    <n v="99.999999999999986"/>
    <n v="100.00000000000003"/>
    <n v="-660656.32867000066"/>
    <n v="-13.940566210664496"/>
    <n v="73.599451904868246"/>
    <n v="72.796417905157753"/>
    <n v="2.4646541816285943"/>
    <n v="3.2629275286656587"/>
    <n v="1.675132148892432"/>
    <n v="1.7348066447323598"/>
    <n v="2.1940114850193817"/>
    <n v="2.2955503694232111"/>
    <m/>
    <m/>
    <m/>
    <n v="0"/>
    <m/>
    <n v="0"/>
    <m/>
    <n v="0"/>
    <m/>
    <n v="-20.189595242877733"/>
    <n v="22.036293115459372"/>
    <n v="23.761700170591212"/>
    <n v="100.00000000000003"/>
    <n v="-57.215821529132562"/>
    <n v="2.9943989007595651"/>
    <n v="28.65819059096032"/>
    <n v="68.988893067309576"/>
    <m/>
    <n v="2023"/>
    <n v="1"/>
    <d v="2024-05-06T00:00:00"/>
    <x v="33"/>
    <x v="1"/>
  </r>
  <r>
    <n v="2024"/>
    <n v="3"/>
    <n v="12"/>
    <x v="31"/>
    <s v="RC General"/>
    <n v="12"/>
    <s v="6b51d431df5d7f141cbececcf79edf3dd861c3b4069f0b11661a3eefacbba918"/>
    <s v="866d562d83a77144c090ae01fef5e5dc5d322dfdcb968ee04e0fa262fe1b2619"/>
    <x v="0"/>
    <n v="709658.66026999999"/>
    <n v="787850.09841999994"/>
    <n v="1347876.3831099998"/>
    <n v="1770491.9195300001"/>
    <n v="51246.824389999994"/>
    <n v="53899.875870000011"/>
    <n v="232992.18163000001"/>
    <n v="321528.45331000001"/>
    <n v="0"/>
    <n v="0"/>
    <n v="134.065"/>
    <n v="128.38900000000001"/>
    <n v="0"/>
    <n v="0"/>
    <n v="29282.50459"/>
    <n v="22597.914780000003"/>
    <n v="6580.0673099999995"/>
    <n v="33995.981619999999"/>
    <n v="0"/>
    <n v="0"/>
    <n v="0"/>
    <n v="0"/>
    <n v="0"/>
    <n v="0"/>
    <s v="RC General"/>
    <s v="Daños Sin Autos"/>
    <s v="Responsabilidad Civil y Riesgos Profesionales"/>
    <x v="33"/>
    <x v="0"/>
    <n v="1911910.06005"/>
    <n v="3306000.0739899999"/>
    <n v="243469518.54793006"/>
    <n v="216001262.48099998"/>
    <n v="235094567.47436008"/>
    <n v="206446896.99449995"/>
    <n v="4078436.1779499999"/>
    <n v="4739092.5066199992"/>
    <n v="898736.1507"/>
    <n v="1126088.9522299997"/>
    <n v="710298.34663000004"/>
    <n v="788268.74676000001"/>
    <n v="17.400263956728274"/>
    <n v="16.624492923897531"/>
    <n v="-78191.438149999944"/>
    <n v="-9.9246593110554393"/>
    <n v="99.909941172883904"/>
    <n v="99.946890151141872"/>
    <n v="37.117784727354859"/>
    <n v="23.830915934286306"/>
    <n v="0.29147741553129769"/>
    <n v="0.30186093532229191"/>
    <n v="0.36474328407654621"/>
    <n v="0.38162360872926532"/>
    <m/>
    <m/>
    <m/>
    <n v="0"/>
    <m/>
    <n v="0"/>
    <m/>
    <n v="0"/>
    <m/>
    <n v="-4.9221847679183135"/>
    <n v="7.2213343201508158"/>
    <n v="6.841387210345462"/>
    <n v="5.7020989252613576"/>
    <n v="29.580560308671089"/>
    <n v="-80.644573280599403"/>
    <n v="445.01831380202105"/>
    <n v="66.472311441377954"/>
    <s v="Grandes"/>
    <n v="2023"/>
    <n v="1"/>
    <d v="2024-05-06T00:00:00"/>
    <x v="33"/>
    <x v="0"/>
  </r>
  <r>
    <n v="2024"/>
    <n v="3"/>
    <n v="22"/>
    <x v="15"/>
    <s v="RC General"/>
    <n v="16"/>
    <s v="b17ef6d19c7a5b1ee83b907c595526dcb1eb06db8227d650d5dda0a9f4ce8cd9"/>
    <s v="866d562d83a77144c090ae01fef5e5dc5d322dfdcb968ee04e0fa262fe1b2619"/>
    <x v="6"/>
    <n v="381789.82387000002"/>
    <n v="303340.72308999998"/>
    <n v="1725588.18111"/>
    <n v="1238718.2599899999"/>
    <n v="133419.24469000002"/>
    <n v="88528.51198000001"/>
    <n v="802757.69691999978"/>
    <n v="263306.19667999999"/>
    <n v="0"/>
    <n v="0"/>
    <n v="134.065"/>
    <n v="128.38900000000001"/>
    <n v="0"/>
    <n v="0"/>
    <n v="69139.798840000003"/>
    <n v="60340.967560000005"/>
    <n v="90910.335680000004"/>
    <n v="92428.175010000006"/>
    <n v="0"/>
    <n v="0"/>
    <n v="0"/>
    <n v="0"/>
    <n v="0"/>
    <n v="0"/>
    <s v="RC General"/>
    <s v="Daños Sin Autos"/>
    <s v="Responsabilidad Civil y Riesgos Profesionales"/>
    <x v="33"/>
    <x v="0"/>
    <n v="7962644.3306700001"/>
    <n v="6926531.7595299995"/>
    <n v="243469518.54793006"/>
    <n v="216001262.48099998"/>
    <n v="235094567.47436008"/>
    <n v="206446896.99449995"/>
    <n v="4078436.1779499999"/>
    <n v="4739092.5066199992"/>
    <n v="898736.1507"/>
    <n v="1126088.9522299997"/>
    <n v="518876.02387000003"/>
    <n v="485274.75614999997"/>
    <n v="9.3611817670248367"/>
    <n v="6.4008187784109687"/>
    <n v="78449.100780000037"/>
    <n v="25.861710877746049"/>
    <n v="73.58016294960936"/>
    <n v="62.509067130670282"/>
    <n v="4.7947617401350779"/>
    <n v="4.3794027605900006"/>
    <n v="0.1568121652956897"/>
    <n v="0.162398403319821"/>
    <n v="0.14043469913361392"/>
    <n v="0.14693401911392323"/>
    <m/>
    <m/>
    <m/>
    <n v="0"/>
    <m/>
    <n v="0"/>
    <m/>
    <n v="0"/>
    <m/>
    <n v="50.707655314642054"/>
    <n v="34.945730962025188"/>
    <n v="29.184512741381564"/>
    <n v="14.845207304288758"/>
    <n v="14.581853151842306"/>
    <n v="-1.6421825161383796"/>
    <n v="76.052737373414573"/>
    <n v="65.284170712525253"/>
    <s v="Grandes"/>
    <n v="2023"/>
    <n v="1"/>
    <d v="2024-05-06T00:00:00"/>
    <x v="33"/>
    <x v="6"/>
  </r>
  <r>
    <n v="2024"/>
    <n v="3"/>
    <n v="43"/>
    <x v="9"/>
    <s v="RC General"/>
    <n v="31"/>
    <s v="eb1e33e8a81b697b75855af6bfcdbcbf7cbbde9f94962ceaec1ed8af21f5a50f"/>
    <s v="866d562d83a77144c090ae01fef5e5dc5d322dfdcb968ee04e0fa262fe1b2619"/>
    <x v="10"/>
    <n v="118534.91643000001"/>
    <n v="179372.94803999999"/>
    <n v="801419.7766199999"/>
    <n v="819079.08929000003"/>
    <n v="14603.349010000005"/>
    <n v="59914.252119999997"/>
    <n v="95165.904290000006"/>
    <n v="951403.55645000003"/>
    <n v="0"/>
    <n v="0"/>
    <n v="134.065"/>
    <n v="128.38900000000001"/>
    <n v="0"/>
    <n v="0"/>
    <n v="6572.7431900000001"/>
    <n v="22872.107030000003"/>
    <n v="46096.523990000002"/>
    <n v="39612.833570000003"/>
    <n v="0"/>
    <n v="0"/>
    <n v="0"/>
    <n v="0"/>
    <n v="0"/>
    <n v="0"/>
    <s v="RC General"/>
    <s v="Daños Sin Autos"/>
    <s v="Responsabilidad Civil y Riesgos Profesionales"/>
    <x v="33"/>
    <x v="0"/>
    <n v="29454782.112069998"/>
    <n v="26676629.107240003"/>
    <n v="243469518.54793006"/>
    <n v="216001262.48099998"/>
    <n v="235094567.47436008"/>
    <n v="206446896.99449995"/>
    <n v="4078436.1779499999"/>
    <n v="4739092.5066199992"/>
    <n v="898736.1507"/>
    <n v="1126088.9522299997"/>
    <n v="121484.07822"/>
    <n v="182402.49487999998"/>
    <n v="2.906381545722283"/>
    <n v="3.7849640577691912"/>
    <n v="-60838.031609999976"/>
    <n v="-33.917060668720879"/>
    <n v="97.572388223040036"/>
    <n v="98.339086950541386"/>
    <n v="0.40243012485713381"/>
    <n v="0.67239735319976546"/>
    <n v="4.8685731641870768E-2"/>
    <n v="5.0420100176465234E-2"/>
    <n v="8.3042546131311665E-2"/>
    <n v="8.688575641065642E-2"/>
    <m/>
    <m/>
    <m/>
    <n v="0"/>
    <m/>
    <n v="0"/>
    <m/>
    <n v="0"/>
    <m/>
    <n v="-75.626251695921184"/>
    <n v="12.319871182111909"/>
    <n v="33.402055758507785"/>
    <n v="1.6248761105944021"/>
    <n v="-71.263062115882377"/>
    <n v="16.36765117684056"/>
    <n v="14.258652542707701"/>
    <n v="57.739133933912122"/>
    <s v="Medianas"/>
    <n v="2023"/>
    <n v="1"/>
    <d v="2024-05-06T00:00:00"/>
    <x v="33"/>
    <x v="10"/>
  </r>
  <r>
    <n v="2024"/>
    <n v="3"/>
    <n v="37"/>
    <x v="35"/>
    <s v="RC General"/>
    <n v="25"/>
    <s v="b7a56873cd771f2c446d369b649430b65a756ba278ff97ec81bb6f55b2e73569"/>
    <s v="866d562d83a77144c090ae01fef5e5dc5d322dfdcb968ee04e0fa262fe1b2619"/>
    <x v="13"/>
    <n v="154764.77622"/>
    <n v="180318.66529"/>
    <n v="521950.49709999992"/>
    <n v="417590.26071"/>
    <n v="14629.178339999997"/>
    <n v="11748.634170000005"/>
    <n v="208627.37675999998"/>
    <n v="214071.02244000003"/>
    <n v="0"/>
    <n v="0"/>
    <n v="134.065"/>
    <n v="128.38900000000001"/>
    <n v="0"/>
    <n v="0"/>
    <n v="4225.3194999999996"/>
    <n v="-2642.47435"/>
    <n v="104181.29191"/>
    <n v="52929.393490000002"/>
    <n v="0"/>
    <n v="0"/>
    <n v="0"/>
    <n v="0"/>
    <n v="0"/>
    <n v="0"/>
    <s v="RC General"/>
    <s v="Daños Sin Autos"/>
    <s v="Responsabilidad Civil y Riesgos Profesionales"/>
    <x v="33"/>
    <x v="0"/>
    <n v="3691577.5016000001"/>
    <n v="3031903.05106"/>
    <n v="243469518.54793006"/>
    <n v="216001262.48099998"/>
    <n v="235094567.47436008"/>
    <n v="206446896.99449995"/>
    <n v="4078436.1779499999"/>
    <n v="4739092.5066199992"/>
    <n v="898736.1507"/>
    <n v="1126088.9522299997"/>
    <n v="213435.81296000001"/>
    <n v="228048.75465000002"/>
    <n v="3.7947087919809386"/>
    <n v="3.8049197190836508"/>
    <n v="-25553.889070000005"/>
    <n v="-14.171516314688004"/>
    <n v="72.511156433247905"/>
    <n v="79.07022582374799"/>
    <n v="4.1923751066562192"/>
    <n v="5.9473756994623495"/>
    <n v="6.3566386931320357E-2"/>
    <n v="6.5830860271528388E-2"/>
    <n v="8.3480375632462467E-2"/>
    <n v="8.7343848667681342E-2"/>
    <m/>
    <m/>
    <m/>
    <n v="0"/>
    <m/>
    <n v="0"/>
    <m/>
    <n v="0"/>
    <m/>
    <n v="24.518119538996519"/>
    <n v="9.4525244679735412"/>
    <n v="6.5154842129654753"/>
    <n v="1.6277500719878404"/>
    <n v="-259.90011407300887"/>
    <n v="96.830692816616278"/>
    <n v="4.0557372850109816"/>
    <n v="-4.9924515959156892"/>
    <s v="Medianas"/>
    <n v="2023"/>
    <n v="1"/>
    <d v="2024-05-06T00:00:00"/>
    <x v="33"/>
    <x v="13"/>
  </r>
  <r>
    <n v="2024"/>
    <n v="3"/>
    <n v="9"/>
    <x v="8"/>
    <s v="RC General"/>
    <n v="9"/>
    <s v="19581e27de7ced00ff1ce50b2047e7a567c76b1cbaebabe5ef03f7c3017bb5b7"/>
    <s v="866d562d83a77144c090ae01fef5e5dc5d322dfdcb968ee04e0fa262fe1b2619"/>
    <x v="26"/>
    <n v="26926.490289999998"/>
    <n v="20850.804039999999"/>
    <n v="153474.27634000001"/>
    <n v="72317.643690000012"/>
    <n v="1513.2977599999999"/>
    <n v="7282.9937199999995"/>
    <n v="8687.4712299999992"/>
    <n v="34513.70289"/>
    <n v="0"/>
    <n v="0"/>
    <n v="134.065"/>
    <n v="128.38900000000001"/>
    <n v="0"/>
    <n v="0"/>
    <n v="2933.9750199999999"/>
    <n v="5033.3939299999993"/>
    <n v="15377.78551"/>
    <n v="6093.7816299999995"/>
    <n v="0"/>
    <n v="0"/>
    <n v="0"/>
    <n v="0"/>
    <n v="0"/>
    <n v="0"/>
    <s v="RC General"/>
    <s v="Daños Sin Autos"/>
    <s v="Responsabilidad Civil y Riesgos Profesionales"/>
    <x v="33"/>
    <x v="0"/>
    <n v="808178.50085000007"/>
    <n v="660743.68034000008"/>
    <n v="243469518.54793006"/>
    <n v="216001262.48099998"/>
    <n v="235094567.47436008"/>
    <n v="206446896.99449995"/>
    <n v="4078436.1779499999"/>
    <n v="4739092.5066199992"/>
    <n v="898736.1507"/>
    <n v="1126088.9522299997"/>
    <n v="28895.45494"/>
    <n v="22026.523590000001"/>
    <n v="0.66021605132814476"/>
    <n v="0.4399746156225835"/>
    <n v="6075.6862499999988"/>
    <n v="29.13885833056824"/>
    <n v="93.185901886340048"/>
    <n v="94.662255506657544"/>
    <n v="3.3317503820851599"/>
    <n v="3.1556569756778847"/>
    <n v="1.1059491327945916E-2"/>
    <n v="1.1453471928030264E-2"/>
    <n v="9.6530935979293603E-3"/>
    <n v="1.0099838914292567E-2"/>
    <m/>
    <m/>
    <m/>
    <n v="0"/>
    <m/>
    <n v="0"/>
    <m/>
    <n v="0"/>
    <m/>
    <n v="-79.221487506651329"/>
    <n v="5.6201077218073641"/>
    <n v="34.929078543102548"/>
    <n v="0.16838064862766847"/>
    <n v="-41.70980732278985"/>
    <n v="152.3520933913085"/>
    <n v="19.079307733171781"/>
    <n v="82.598856270469938"/>
    <s v="Resto"/>
    <n v="2023"/>
    <n v="1"/>
    <d v="2024-05-06T00:00:00"/>
    <x v="33"/>
    <x v="26"/>
  </r>
  <r>
    <n v="2024"/>
    <n v="3"/>
    <n v="103"/>
    <x v="18"/>
    <s v="RC General"/>
    <n v="205"/>
    <s v="f8809aff4d69bece79dabe35be0c708b890d7eafb841f121330667b77d2e2590"/>
    <s v="866d562d83a77144c090ae01fef5e5dc5d322dfdcb968ee04e0fa262fe1b2619"/>
    <x v="25"/>
    <n v="23220.430850000001"/>
    <n v="26265.353149999999"/>
    <n v="120218.35665000002"/>
    <n v="175787.64135000002"/>
    <n v="8344.4013799999993"/>
    <n v="23510.378509999999"/>
    <n v="132288.51913999999"/>
    <n v="34776.733560000001"/>
    <n v="0"/>
    <n v="0"/>
    <n v="134.065"/>
    <n v="128.38900000000001"/>
    <n v="0"/>
    <n v="0"/>
    <n v="-69.570160000000001"/>
    <n v="-177.23911999999999"/>
    <n v="249.70065"/>
    <n v="3639.7709300000001"/>
    <n v="0"/>
    <n v="0"/>
    <n v="0"/>
    <n v="0"/>
    <n v="0"/>
    <n v="0"/>
    <s v="RC General"/>
    <s v="Daños Sin Autos"/>
    <s v="Responsabilidad Civil y Riesgos Profesionales"/>
    <x v="33"/>
    <x v="0"/>
    <n v="1311840.66753"/>
    <n v="1251067.9799200001"/>
    <n v="243469518.54793006"/>
    <n v="216001262.48099998"/>
    <n v="235094567.47436008"/>
    <n v="206446896.99449995"/>
    <n v="4078436.1779499999"/>
    <n v="4739092.5066199992"/>
    <n v="898736.1507"/>
    <n v="1126088.9522299997"/>
    <n v="33058.420190000004"/>
    <n v="48111.538110000001"/>
    <n v="0.56934643174118771"/>
    <n v="0.55422748370727404"/>
    <n v="-3044.9222999999984"/>
    <n v="-11.5929235088164"/>
    <n v="70.240594428115045"/>
    <n v="54.592628258834928"/>
    <n v="1.7700648733295181"/>
    <n v="2.099434528863855"/>
    <n v="9.5373051166685423E-3"/>
    <n v="9.8770597293927134E-3"/>
    <n v="1.2159814645671512E-2"/>
    <n v="1.2722571049687294E-2"/>
    <m/>
    <m/>
    <m/>
    <n v="0"/>
    <m/>
    <n v="0"/>
    <m/>
    <n v="0"/>
    <m/>
    <n v="-64.507583846637104"/>
    <n v="35.935600996826459"/>
    <n v="89.510993344477455"/>
    <n v="0.92845952324280967"/>
    <n v="-60.747852957067259"/>
    <n v="-93.139660302743295"/>
    <n v="-27.861425270619041"/>
    <n v="-4.8695130382834284"/>
    <s v="Resto"/>
    <n v="2023"/>
    <n v="1"/>
    <d v="2024-05-06T00:00:00"/>
    <x v="33"/>
    <x v="25"/>
  </r>
  <r>
    <n v="2024"/>
    <n v="3"/>
    <n v="127"/>
    <x v="5"/>
    <s v="RC General"/>
    <n v="263"/>
    <s v="4be84111a613654b362415e563cb7607df7b203b5d303802a8a546061bbc7847"/>
    <s v="866d562d83a77144c090ae01fef5e5dc5d322dfdcb968ee04e0fa262fe1b2619"/>
    <x v="30"/>
    <n v="6096.5406800000001"/>
    <n v="12406.38832"/>
    <n v="42952.938540000003"/>
    <n v="25628.220310000001"/>
    <n v="162.91640000000001"/>
    <n v="972.82726000000014"/>
    <n v="659.84026999999992"/>
    <n v="5174.8353799999995"/>
    <n v="0"/>
    <n v="0"/>
    <n v="134.065"/>
    <n v="128.38900000000001"/>
    <n v="0"/>
    <n v="0"/>
    <n v="109.72847999999999"/>
    <n v="259.19209999999998"/>
    <n v="579.38738999999998"/>
    <n v="-635.93253000000004"/>
    <n v="0"/>
    <n v="0"/>
    <n v="0"/>
    <n v="0"/>
    <n v="0"/>
    <n v="0"/>
    <s v="RC General"/>
    <s v="Daños Sin Autos"/>
    <s v="Responsabilidad Civil y Riesgos Profesionales"/>
    <x v="33"/>
    <x v="0"/>
    <n v="212525.78091999999"/>
    <n v="131577.22926999998"/>
    <n v="243469518.54793006"/>
    <n v="216001262.48099998"/>
    <n v="235094567.47436008"/>
    <n v="206446896.99449995"/>
    <n v="4078436.1779499999"/>
    <n v="4739092.5066199992"/>
    <n v="898736.1507"/>
    <n v="1126088.9522299997"/>
    <n v="6261.8816299999999"/>
    <n v="12456.556070000001"/>
    <n v="0.14948231169978457"/>
    <n v="0.26178827070097532"/>
    <n v="-6309.84764"/>
    <n v="-50.859665820938929"/>
    <n v="97.359564428559793"/>
    <n v="99.597258265301576"/>
    <n v="2.8686122942867298"/>
    <n v="9.4289782425359938"/>
    <n v="2.5040262601906853E-3"/>
    <n v="2.5932290760674009E-3"/>
    <n v="5.7436647256130261E-3"/>
    <n v="6.0094816151828739E-3"/>
    <m/>
    <m/>
    <m/>
    <n v="0"/>
    <m/>
    <n v="0"/>
    <m/>
    <n v="0"/>
    <m/>
    <n v="-83.253306450314724"/>
    <n v="2.6722761078992749"/>
    <n v="7.8413413711364486"/>
    <n v="1.8127277941708372E-2"/>
    <n v="-57.665191184453548"/>
    <n v="-191.10831144303938"/>
    <n v="18.938706967716364"/>
    <n v="-40.757798629989878"/>
    <s v="Resto"/>
    <n v="2023"/>
    <n v="1"/>
    <d v="2024-05-06T00:00:00"/>
    <x v="33"/>
    <x v="30"/>
  </r>
  <r>
    <n v="2024"/>
    <n v="3"/>
    <n v="3"/>
    <x v="40"/>
    <s v="RC General"/>
    <n v="3"/>
    <s v="4e07408562bedb8b60ce05c1decfe3ad16b72230967de01f640b7e4729b49fce"/>
    <s v="866d562d83a77144c090ae01fef5e5dc5d322dfdcb968ee04e0fa262fe1b2619"/>
    <x v="20"/>
    <n v="48362.330969999995"/>
    <n v="53024.320780000002"/>
    <n v="253798.63546999998"/>
    <n v="263032.62800000003"/>
    <n v="9077.9522199999974"/>
    <n v="9475.7576299999982"/>
    <n v="272777.70284999994"/>
    <n v="12483.522120000003"/>
    <n v="0"/>
    <n v="0"/>
    <n v="134.065"/>
    <n v="128.38900000000001"/>
    <n v="0"/>
    <n v="0"/>
    <n v="1496.7031000000002"/>
    <n v="2003.16157"/>
    <n v="4828.9151400000001"/>
    <n v="4844.3569500000003"/>
    <n v="0"/>
    <n v="0"/>
    <n v="0"/>
    <n v="0"/>
    <n v="0"/>
    <n v="0"/>
    <s v="RC General"/>
    <s v="Daños Sin Autos"/>
    <s v="Responsabilidad Civil y Riesgos Profesionales"/>
    <x v="33"/>
    <x v="0"/>
    <n v="5461228.9250799995"/>
    <n v="5252582.0563999992"/>
    <n v="243469518.54793006"/>
    <n v="216001262.48099998"/>
    <n v="235094567.47436008"/>
    <n v="206446896.99449995"/>
    <n v="4078436.1779499999"/>
    <n v="4739092.5066199992"/>
    <n v="898736.1507"/>
    <n v="1126088.9522299997"/>
    <n v="52857.464140000004"/>
    <n v="57943.460169999998"/>
    <n v="1.1858057564188491"/>
    <n v="1.1188707691595123"/>
    <n v="-4661.9898100000064"/>
    <n v="-8.7921726132858637"/>
    <n v="91.495745694318501"/>
    <n v="91.510449366386197"/>
    <n v="0.88555765805571962"/>
    <n v="1.0094905745526166"/>
    <n v="1.9863813449189228E-2"/>
    <n v="2.0571437055973016E-2"/>
    <n v="2.4548153177884391E-2"/>
    <n v="2.5684242074809509E-2"/>
    <m/>
    <m/>
    <m/>
    <n v="0"/>
    <m/>
    <n v="0"/>
    <m/>
    <n v="0"/>
    <m/>
    <n v="-4.1981382970429637"/>
    <n v="18.770708603005946"/>
    <n v="17.870587478744497"/>
    <n v="1.0100797895944698"/>
    <n v="-25.282956581480331"/>
    <n v="-0.31875871574658099"/>
    <n v="30.994603479405942"/>
    <n v="41.350412256470896"/>
    <s v="Resto"/>
    <n v="2023"/>
    <n v="1"/>
    <d v="2024-05-06T00:00:00"/>
    <x v="33"/>
    <x v="20"/>
  </r>
  <r>
    <n v="2024"/>
    <n v="3"/>
    <n v="74"/>
    <x v="0"/>
    <s v="RC General"/>
    <n v="46"/>
    <s v="25fc0e7096fc653718202dc30b0c580b8ab87eac11a700cba03a7c021bc35b0c"/>
    <s v="866d562d83a77144c090ae01fef5e5dc5d322dfdcb968ee04e0fa262fe1b2619"/>
    <x v="15"/>
    <n v="155649.88584"/>
    <n v="668189.85776000004"/>
    <n v="162659.65278"/>
    <n v="851815.31087000004"/>
    <n v="6426.3218500000003"/>
    <n v="1735.0642800000001"/>
    <n v="54107.546600000009"/>
    <n v="16400.894650000002"/>
    <n v="0"/>
    <n v="0"/>
    <n v="134.065"/>
    <n v="128.38900000000001"/>
    <n v="0"/>
    <n v="0"/>
    <n v="20114.64171"/>
    <n v="6728.3905400000003"/>
    <n v="82390.135159999991"/>
    <n v="13603.057339999999"/>
    <n v="0"/>
    <n v="0"/>
    <n v="0"/>
    <n v="0"/>
    <n v="0"/>
    <n v="0"/>
    <s v="RC General"/>
    <s v="Daños Sin Autos"/>
    <s v="Responsabilidad Civil y Riesgos Profesionales"/>
    <x v="33"/>
    <x v="0"/>
    <n v="1149390.6832699999"/>
    <n v="7438742.8628900005"/>
    <n v="243469518.54793006"/>
    <n v="216001262.48099998"/>
    <n v="235094567.47436008"/>
    <n v="206446896.99449995"/>
    <n v="4078436.1779499999"/>
    <n v="4739092.5066199992"/>
    <n v="898736.1507"/>
    <n v="1126088.9522299997"/>
    <n v="165148.86525999999"/>
    <n v="694581.25372000004"/>
    <n v="3.8164109734392464"/>
    <n v="14.099531858190383"/>
    <n v="-512539.97192000004"/>
    <n v="-76.705739539089763"/>
    <n v="94.248232099539166"/>
    <n v="96.200387525771191"/>
    <n v="13.541947755934327"/>
    <n v="8.982564259526022"/>
    <n v="6.3929927149939447E-2"/>
    <n v="6.6207351157518982E-2"/>
    <n v="0.30934534830266358"/>
    <n v="0.32366185565763267"/>
    <m/>
    <m/>
    <m/>
    <n v="0"/>
    <m/>
    <n v="0"/>
    <m/>
    <n v="0"/>
    <m/>
    <n v="270.37946801602072"/>
    <n v="4.1287032208979095"/>
    <n v="0.25966635977033925"/>
    <n v="0.71503987516188383"/>
    <n v="198.95175659645935"/>
    <n v="505.67365924225385"/>
    <n v="24.413895754555774"/>
    <n v="49.462340500580446"/>
    <s v="Medianas"/>
    <n v="2023"/>
    <n v="1"/>
    <d v="2024-05-06T00:00:00"/>
    <x v="33"/>
    <x v="15"/>
  </r>
  <r>
    <n v="2024"/>
    <n v="3"/>
    <n v="93"/>
    <x v="43"/>
    <s v="RC General"/>
    <n v="220"/>
    <s v="36790ecd55c2030dc553685bef719df653f413a20cdad1bfd1dc934c76686ddd"/>
    <s v="866d562d83a77144c090ae01fef5e5dc5d322dfdcb968ee04e0fa262fe1b2619"/>
    <x v="31"/>
    <n v="14465.787119999999"/>
    <n v="16408.38119"/>
    <n v="37417.307700000005"/>
    <n v="34180.583489999997"/>
    <n v="1995.3899799999999"/>
    <n v="903.84102999999993"/>
    <n v="31437.6983"/>
    <n v="-6201.7685499999998"/>
    <n v="0"/>
    <n v="0"/>
    <n v="134.065"/>
    <n v="128.38900000000001"/>
    <n v="0"/>
    <n v="0"/>
    <n v="90.022289999999998"/>
    <n v="1304.8087"/>
    <n v="960.9533100000001"/>
    <n v="3594.36"/>
    <n v="0"/>
    <n v="0"/>
    <n v="0"/>
    <n v="0"/>
    <n v="0"/>
    <n v="0"/>
    <s v="RC General"/>
    <s v="Daños Sin Autos"/>
    <s v="Responsabilidad Civil y Riesgos Profesionales"/>
    <x v="33"/>
    <x v="0"/>
    <n v="300191.93695999996"/>
    <n v="189031.92499999999"/>
    <n v="243469518.54793006"/>
    <n v="216001262.48099998"/>
    <n v="235094567.47436008"/>
    <n v="206446896.99449995"/>
    <n v="4078436.1779499999"/>
    <n v="4739092.5066199992"/>
    <n v="898736.1507"/>
    <n v="1126088.9522299997"/>
    <n v="14957.43189"/>
    <n v="16408.38119"/>
    <n v="0.35468955474181618"/>
    <n v="0.34623466765164995"/>
    <n v="-1942.594070000001"/>
    <n v="-11.839035475260074"/>
    <n v="96.713040222307839"/>
    <n v="100"/>
    <n v="4.8188459911658255"/>
    <n v="8.6802169474812256"/>
    <n v="5.9415187602435849E-3"/>
    <n v="6.1531779638326475E-3"/>
    <n v="7.5964283733958833E-3"/>
    <n v="7.9479911923486767E-3"/>
    <m/>
    <m/>
    <m/>
    <n v="0"/>
    <m/>
    <n v="0"/>
    <m/>
    <n v="0"/>
    <m/>
    <n v="120.76780249730419"/>
    <n v="13.793856936006122"/>
    <n v="5.5084107294559992"/>
    <n v="0.22202177785391716"/>
    <n v="-93.100728865465115"/>
    <n v="-73.264967615931624"/>
    <n v="9.3680191392441312"/>
    <n v="36.3015585528439"/>
    <s v="Resto"/>
    <n v="2023"/>
    <n v="1"/>
    <d v="2024-05-06T00:00:00"/>
    <x v="33"/>
    <x v="31"/>
  </r>
  <r>
    <n v="2024"/>
    <n v="3"/>
    <n v="76"/>
    <x v="42"/>
    <s v="RC General"/>
    <n v="48"/>
    <s v="98010bd9270f9b100b6214a21754fd33bdc8d41b2bc9f9dd16ff54d3c34ffd71"/>
    <s v="866d562d83a77144c090ae01fef5e5dc5d322dfdcb968ee04e0fa262fe1b2619"/>
    <x v="18"/>
    <n v="136496.81503"/>
    <n v="131677.91396000001"/>
    <n v="330630.58001000003"/>
    <n v="340528.54425000004"/>
    <n v="10939.22502"/>
    <n v="10098.78723"/>
    <n v="65118.651770000004"/>
    <n v="84414.867900000012"/>
    <n v="0"/>
    <n v="0"/>
    <n v="134.065"/>
    <n v="128.38900000000001"/>
    <n v="0"/>
    <n v="0"/>
    <n v="2447.0355800000002"/>
    <n v="3071.94571"/>
    <n v="-8036.8457199999993"/>
    <n v="-3780.0256899999999"/>
    <n v="0"/>
    <n v="0"/>
    <n v="0"/>
    <n v="0"/>
    <n v="0"/>
    <n v="0"/>
    <s v="RC General"/>
    <s v="Daños Sin Autos"/>
    <s v="Responsabilidad Civil y Riesgos Profesionales"/>
    <x v="33"/>
    <x v="0"/>
    <n v="1133682.78908"/>
    <n v="1017302.51738"/>
    <n v="243469518.54793006"/>
    <n v="216001262.48099998"/>
    <n v="235094567.47436008"/>
    <n v="206446896.99449995"/>
    <n v="4078436.1779499999"/>
    <n v="4739092.5066199992"/>
    <n v="898736.1507"/>
    <n v="1126088.9522299997"/>
    <n v="142991.63386999999"/>
    <n v="134453.65871000002"/>
    <n v="3.3467929636356168"/>
    <n v="2.7785470272221993"/>
    <n v="4818.9010699999926"/>
    <n v="3.6596122501331818"/>
    <n v="95.457902910666277"/>
    <n v="97.935537956622696"/>
    <n v="12.040124128617066"/>
    <n v="12.943830543064847"/>
    <n v="5.6063204890730037E-2"/>
    <n v="5.8060386718585759E-2"/>
    <n v="6.0961640893919651E-2"/>
    <n v="6.3782946547996835E-2"/>
    <m/>
    <m/>
    <m/>
    <n v="0"/>
    <m/>
    <n v="0"/>
    <m/>
    <n v="0"/>
    <m/>
    <n v="8.322165531949711"/>
    <n v="8.0142712616376564"/>
    <n v="7.6693098533347994"/>
    <n v="1.2171787027237915"/>
    <n v="-20.342486130720062"/>
    <n v="112.61352115307979"/>
    <n v="-30.447711269490448"/>
    <n v="-81.267852706048672"/>
    <s v="Medianas"/>
    <n v="2023"/>
    <n v="1"/>
    <d v="2024-05-06T00:00:00"/>
    <x v="33"/>
    <x v="18"/>
  </r>
  <r>
    <n v="2024"/>
    <n v="3"/>
    <n v="39"/>
    <x v="17"/>
    <s v="RC General"/>
    <n v="27"/>
    <s v="670671cd97404156226e507973f2ab8330d3022ca96e0c93bdbdb320c41adcaf"/>
    <s v="866d562d83a77144c090ae01fef5e5dc5d322dfdcb968ee04e0fa262fe1b2619"/>
    <x v="5"/>
    <n v="534948.80299"/>
    <n v="576262.72150999994"/>
    <n v="1740243.4220299998"/>
    <n v="1661469.04103"/>
    <n v="-41616.955900000008"/>
    <n v="19084.574659999987"/>
    <n v="385590.32340999995"/>
    <n v="748919.6227999999"/>
    <n v="0"/>
    <n v="0"/>
    <n v="134.065"/>
    <n v="128.38900000000001"/>
    <n v="-203.60332"/>
    <n v="205.85804000000002"/>
    <n v="22409.839050000002"/>
    <n v="-46657.250909999995"/>
    <n v="193875.29286000002"/>
    <n v="217717.54757"/>
    <n v="0"/>
    <n v="0"/>
    <n v="0"/>
    <n v="0"/>
    <n v="0"/>
    <n v="0"/>
    <s v="RC General"/>
    <s v="Daños Sin Autos"/>
    <s v="Responsabilidad Civil y Riesgos Profesionales"/>
    <x v="33"/>
    <x v="0"/>
    <n v="7956382.9574300004"/>
    <n v="6735524.3046000004"/>
    <n v="243469518.54793006"/>
    <n v="216001262.48099998"/>
    <n v="235094567.47436008"/>
    <n v="206446896.99449995"/>
    <n v="4078436.1779499999"/>
    <n v="4739092.5066199992"/>
    <n v="898736.1507"/>
    <n v="1126088.9522299997"/>
    <n v="538409.96871000004"/>
    <n v="578344.53873000003"/>
    <n v="13.116517695733284"/>
    <n v="12.159769422205271"/>
    <n v="-41313.918519999948"/>
    <n v="-7.1692852891375169"/>
    <n v="99.357150513335995"/>
    <n v="99.640038578980693"/>
    <n v="6.7235175311721589"/>
    <n v="8.5555733369775471"/>
    <n v="0.21971900473639314"/>
    <n v="0.22754622054307685"/>
    <n v="0.26678673767505845"/>
    <n v="0.27913363189244372"/>
    <m/>
    <m/>
    <m/>
    <n v="0"/>
    <m/>
    <n v="0"/>
    <m/>
    <n v="0"/>
    <m/>
    <n v="-318.06593356899072"/>
    <n v="-7.7796147346044204"/>
    <n v="3.3117836617978784"/>
    <n v="-4.6306088686413407"/>
    <n v="-148.03077466614502"/>
    <n v="-10.95100279059238"/>
    <n v="11.558893719470717"/>
    <n v="-21.430174751990936"/>
    <s v="Grandes"/>
    <n v="2023"/>
    <n v="1"/>
    <d v="2024-05-06T00:00:00"/>
    <x v="33"/>
    <x v="5"/>
  </r>
  <r>
    <n v="2024"/>
    <n v="3"/>
    <n v="107"/>
    <x v="28"/>
    <s v="RC General"/>
    <n v="70"/>
    <s v="ff5a1ae012afa5d4c889c50ad427aaf545d31a4fac04ffc1c4d03d403ba4250a"/>
    <s v="866d562d83a77144c090ae01fef5e5dc5d322dfdcb968ee04e0fa262fe1b2619"/>
    <x v="24"/>
    <n v="15628.72517"/>
    <n v="14546.749169999999"/>
    <n v="48878.118970000003"/>
    <n v="37246.881049999996"/>
    <n v="2928.85095"/>
    <n v="1898.1797599999998"/>
    <n v="14443.877250000001"/>
    <n v="7606.6260299999994"/>
    <n v="0"/>
    <n v="0"/>
    <n v="134.065"/>
    <n v="128.38900000000001"/>
    <n v="0"/>
    <n v="0"/>
    <n v="984.72793000000001"/>
    <n v="1958.4087400000001"/>
    <n v="7346.7013099999995"/>
    <n v="6389.2319500000003"/>
    <n v="0"/>
    <n v="0"/>
    <n v="0"/>
    <n v="0"/>
    <n v="0"/>
    <n v="0"/>
    <s v="RC General"/>
    <s v="Daños Sin Autos"/>
    <s v="Responsabilidad Civil y Riesgos Profesionales"/>
    <x v="33"/>
    <x v="0"/>
    <n v="551156.13301999995"/>
    <n v="285123.98235000001"/>
    <n v="243469518.54793006"/>
    <n v="216001262.48099998"/>
    <n v="235094567.47436008"/>
    <n v="206446896.99449995"/>
    <n v="4078436.1779499999"/>
    <n v="4739092.5066199992"/>
    <n v="898736.1507"/>
    <n v="1126088.9522299997"/>
    <n v="15628.72517"/>
    <n v="14546.749169999999"/>
    <n v="0.38320386756317171"/>
    <n v="0.30695220972538023"/>
    <n v="1081.9760000000006"/>
    <n v="7.4379229844106831"/>
    <n v="100"/>
    <n v="100"/>
    <n v="2.8356257390014159"/>
    <n v="5.1019030563845513"/>
    <n v="6.4191711813498687E-3"/>
    <n v="6.6478461573572954E-3"/>
    <n v="6.7345667348956209E-3"/>
    <n v="7.0462425843036752E-3"/>
    <m/>
    <m/>
    <m/>
    <n v="0"/>
    <m/>
    <n v="0"/>
    <m/>
    <n v="0"/>
    <m/>
    <n v="54.29787060841911"/>
    <n v="18.740178217619778"/>
    <n v="13.04882443367242"/>
    <n v="0.325885516869306"/>
    <n v="-49.717956732566456"/>
    <n v="14.985672260654104"/>
    <n v="13.403674498916033"/>
    <n v="30.651708301183213"/>
    <s v="Resto"/>
    <n v="2023"/>
    <n v="1"/>
    <d v="2024-05-06T00:00:00"/>
    <x v="33"/>
    <x v="24"/>
  </r>
  <r>
    <n v="2024"/>
    <n v="3"/>
    <n v="27"/>
    <x v="21"/>
    <s v="RC General"/>
    <n v="21"/>
    <s v="6f4b6612125fb3a0daecd2799dfd6c9c299424fd920f9b308110a2c1fbd8f443"/>
    <s v="866d562d83a77144c090ae01fef5e5dc5d322dfdcb968ee04e0fa262fe1b2619"/>
    <x v="17"/>
    <n v="85570.779389999996"/>
    <n v="78962.412389999998"/>
    <n v="329321.77997999999"/>
    <n v="282075.84369000001"/>
    <n v="14474.005919999998"/>
    <n v="7211.5919199999971"/>
    <n v="56517.444650000019"/>
    <n v="74934.023780000018"/>
    <n v="0"/>
    <n v="0"/>
    <n v="134.065"/>
    <n v="128.38900000000001"/>
    <n v="0"/>
    <n v="0"/>
    <n v="14474.00533"/>
    <n v="8463.6294600000001"/>
    <n v="75126.347049999997"/>
    <n v="74652.033879999988"/>
    <n v="0"/>
    <n v="0"/>
    <n v="0"/>
    <n v="0"/>
    <n v="0"/>
    <n v="0"/>
    <s v="RC General"/>
    <s v="Daños Sin Autos"/>
    <s v="Responsabilidad Civil y Riesgos Profesionales"/>
    <x v="33"/>
    <x v="0"/>
    <n v="3037839.4733099998"/>
    <n v="2965779.2021399997"/>
    <n v="243469518.54793006"/>
    <n v="216001262.48099998"/>
    <n v="235094567.47436008"/>
    <n v="206446896.99449995"/>
    <n v="4078436.1779499999"/>
    <n v="4739092.5066199992"/>
    <n v="898736.1507"/>
    <n v="1126088.9522299997"/>
    <n v="88486.525170000008"/>
    <n v="81739.833450000006"/>
    <n v="2.0981272148535028"/>
    <n v="1.6661926788662189"/>
    <n v="6608.3669999999984"/>
    <n v="8.3690034283158568"/>
    <n v="96.704870290252344"/>
    <n v="96.602120480586805"/>
    <n v="2.8168301894096768"/>
    <n v="2.6624508099936621"/>
    <n v="3.5146403500672427E-2"/>
    <n v="3.6398450338216565E-2"/>
    <n v="3.6556458736876934E-2"/>
    <n v="3.8248292195015979E-2"/>
    <m/>
    <m/>
    <m/>
    <n v="0"/>
    <m/>
    <n v="0"/>
    <m/>
    <n v="0"/>
    <m/>
    <n v="100.70472761858666"/>
    <n v="16.914659447044215"/>
    <n v="9.1329427530424478"/>
    <n v="1.6104844462667498"/>
    <n v="71.014165948611833"/>
    <n v="0.63536536829318369"/>
    <n v="19.266217376930218"/>
    <n v="11.337439879541567"/>
    <s v="Medianas"/>
    <n v="2023"/>
    <n v="1"/>
    <d v="2024-05-06T00:00:00"/>
    <x v="33"/>
    <x v="17"/>
  </r>
  <r>
    <n v="2024"/>
    <n v="3"/>
    <n v="5.0999999999999996"/>
    <x v="6"/>
    <s v="RC General"/>
    <n v="5.0999999999999996"/>
    <m/>
    <m/>
    <x v="3"/>
    <n v="2417492.0866300003"/>
    <n v="2525275.3120499998"/>
    <n v="7499171.3836300001"/>
    <n v="7466732.0543399993"/>
    <n v="663879.99033000006"/>
    <n v="940900.41392000008"/>
    <n v="3049767.5083300001"/>
    <n v="3020779.6072499994"/>
    <n v="0"/>
    <n v="0"/>
    <n v="0"/>
    <n v="0"/>
    <n v="-203.60332"/>
    <n v="205.85804000000002"/>
    <n v="180285.18964"/>
    <n v="653675.43517999991"/>
    <n v="571561.04357999994"/>
    <n v="687608.07930999994"/>
    <n v="0"/>
    <n v="0"/>
    <n v="0"/>
    <n v="0"/>
    <n v="0"/>
    <n v="0"/>
    <s v="RC General"/>
    <s v="Daños Sin Autos"/>
    <s v="Responsabilidad Civil y Riesgos Profesionales"/>
    <x v="33"/>
    <x v="0"/>
    <n v="39243871.820430003"/>
    <n v="37071091.076440006"/>
    <n v="243469518.54793006"/>
    <n v="216001262.48099998"/>
    <n v="235094567.47436008"/>
    <n v="206446896.99449995"/>
    <n v="4078436.1779499999"/>
    <n v="4739092.5066199992"/>
    <n v="898736.1507"/>
    <n v="1126088.9522299997"/>
    <n v="3277882.07748"/>
    <n v="3695401.52832"/>
    <n v="59.274976514285861"/>
    <n v="53.286052309011978"/>
    <n v="-107783.22541999957"/>
    <n v="-4.2681772124284478"/>
    <n v="73.751649067514407"/>
    <n v="68.335613672759337"/>
    <n v="6.1601773079165856"/>
    <n v="6.8119800057757178"/>
    <n v="0.99293418783924126"/>
    <n v="1.0283062312333768"/>
    <n v="1.169102107573158"/>
    <n v="1.2232081706305697"/>
    <m/>
    <m/>
    <m/>
    <n v="0"/>
    <m/>
    <n v="0"/>
    <m/>
    <n v="0"/>
    <m/>
    <n v="-29.442055661966538"/>
    <n v="27.461516585787592"/>
    <n v="37.259320179081151"/>
    <n v="73.868174748831777"/>
    <n v="-72.419769821952144"/>
    <n v="-16.876915676507288"/>
    <n v="31.542595784830802"/>
    <n v="95.065118466314317"/>
    <m/>
    <n v="2023"/>
    <n v="1"/>
    <d v="2024-05-06T00:00:00"/>
    <x v="33"/>
    <x v="3"/>
  </r>
  <r>
    <n v="2024"/>
    <n v="3"/>
    <n v="150.1"/>
    <x v="32"/>
    <s v="RC General"/>
    <n v="150.1"/>
    <m/>
    <m/>
    <x v="21"/>
    <n v="449865.30408999993"/>
    <n v="412436.80706999998"/>
    <n v="1617083.6028400001"/>
    <n v="1313690.9628299999"/>
    <n v="42051.846929999992"/>
    <n v="73161.941889999987"/>
    <n v="618862.84947999998"/>
    <n v="207956.71614999999"/>
    <n v="0"/>
    <n v="0"/>
    <n v="0"/>
    <n v="0"/>
    <n v="0"/>
    <n v="0"/>
    <n v="15786.130850000001"/>
    <n v="28798.758770000004"/>
    <n v="173182.35898999998"/>
    <n v="135328.31269999998"/>
    <n v="0"/>
    <n v="0"/>
    <n v="0"/>
    <n v="0"/>
    <n v="0"/>
    <n v="0"/>
    <s v="RC General"/>
    <s v="Daños Sin Autos"/>
    <s v="Responsabilidad Civil y Riesgos Profesionales"/>
    <x v="33"/>
    <x v="0"/>
    <n v="51963973.743060008"/>
    <n v="39734307.185730003"/>
    <n v="243469518.54793006"/>
    <n v="216001262.48099998"/>
    <n v="235094567.47436008"/>
    <n v="206446896.99449995"/>
    <n v="4078436.1779499999"/>
    <n v="4739092.5066199992"/>
    <n v="898736.1507"/>
    <n v="1126088.9522299997"/>
    <n v="504999.72338000004"/>
    <n v="477279.35428000003"/>
    <n v="11.030338209586056"/>
    <n v="8.70286466225064"/>
    <n v="37428.497019999952"/>
    <n v="9.0749652742917029"/>
    <n v="89.082287229588673"/>
    <n v="86.414131131270437"/>
    <n v="0.86572537026208696"/>
    <n v="1.0379866575806829"/>
    <n v="0.18477274148034192"/>
    <n v="0.19135504019635127"/>
    <n v="0.19094185021547222"/>
    <n v="0.19977864190469666"/>
    <m/>
    <m/>
    <m/>
    <n v="0"/>
    <m/>
    <n v="0"/>
    <m/>
    <n v="0"/>
    <m/>
    <n v="-42.522237868938006"/>
    <n v="9.3476528524607243"/>
    <n v="17.738945854457342"/>
    <n v="4.6789980460057166"/>
    <n v="-45.184683214734257"/>
    <n v="27.972007878289329"/>
    <n v="9.1153226818624962"/>
    <n v="21.280660488128593"/>
    <s v="Resto"/>
    <n v="2023"/>
    <n v="1"/>
    <d v="2024-05-06T00:00:00"/>
    <x v="33"/>
    <x v="21"/>
  </r>
  <r>
    <n v="2024"/>
    <n v="3"/>
    <n v="92"/>
    <x v="22"/>
    <s v="RC General"/>
    <n v="219"/>
    <s v="314f04b30f62e0056bd059354a5536fb2e302107eed143b5fa2aa0bbba07f608"/>
    <s v="866d562d83a77144c090ae01fef5e5dc5d322dfdcb968ee04e0fa262fe1b2619"/>
    <x v="4"/>
    <n v="575728.22946000006"/>
    <n v="692176.62653000001"/>
    <n v="2010489.7156600002"/>
    <n v="2218424.3734499998"/>
    <n v="482022.47437000007"/>
    <n v="188937.3155"/>
    <n v="1580895.72126"/>
    <n v="838015.11309999996"/>
    <n v="0"/>
    <n v="0"/>
    <n v="134.065"/>
    <n v="128.38900000000001"/>
    <n v="0"/>
    <n v="0"/>
    <n v="49696.929270000001"/>
    <n v="74013.303260000001"/>
    <n v="322920.11579000001"/>
    <n v="275930.88812999998"/>
    <n v="0"/>
    <n v="0"/>
    <n v="0"/>
    <n v="0"/>
    <n v="0"/>
    <n v="0"/>
    <s v="RC General"/>
    <s v="Daños Sin Autos"/>
    <s v="Responsabilidad Civil y Riesgos Profesionales"/>
    <x v="33"/>
    <x v="0"/>
    <n v="4430492.0824799994"/>
    <n v="4704042.3643699996"/>
    <n v="243469518.54793006"/>
    <n v="216001262.48099998"/>
    <n v="235094567.47436008"/>
    <n v="206446896.99449995"/>
    <n v="4078436.1779499999"/>
    <n v="4739092.5066199992"/>
    <n v="898736.1507"/>
    <n v="1126088.9522299997"/>
    <n v="1173294.1382500001"/>
    <n v="1558612.50028"/>
    <n v="14.116396685883318"/>
    <n v="14.605678736237039"/>
    <n v="-116448.39706999995"/>
    <n v="-16.82350900142001"/>
    <n v="49.069385986937107"/>
    <n v="44.409795661567749"/>
    <n v="12.994679117849412"/>
    <n v="14.714506650126683"/>
    <n v="0.23646829915041734"/>
    <n v="0.24489218770348242"/>
    <n v="0.32045026893807421"/>
    <n v="0.33528071218645661"/>
    <m/>
    <m/>
    <m/>
    <n v="0"/>
    <m/>
    <n v="0"/>
    <m/>
    <n v="0"/>
    <m/>
    <n v="155.12296133476084"/>
    <n v="83.723960317545902"/>
    <n v="27.296113196883738"/>
    <n v="53.633368814035855"/>
    <n v="-32.854058552932642"/>
    <n v="17.029346724626883"/>
    <n v="15.389852424776995"/>
    <n v="26.823130879472227"/>
    <s v="Grandes"/>
    <n v="2023"/>
    <n v="1"/>
    <d v="2024-05-06T00:00:00"/>
    <x v="33"/>
    <x v="4"/>
  </r>
  <r>
    <n v="2024"/>
    <n v="3"/>
    <n v="23"/>
    <x v="16"/>
    <s v="RC General"/>
    <n v="17"/>
    <s v="4523540f1504cd17100c4835e85b7eefd49911580f8efff0599a8f283be6b9e3"/>
    <s v="866d562d83a77144c090ae01fef5e5dc5d322dfdcb968ee04e0fa262fe1b2619"/>
    <x v="16"/>
    <n v="144317.25578000001"/>
    <n v="110010.29913"/>
    <n v="487616.68547000003"/>
    <n v="502542.66885999998"/>
    <n v="8520.9768299999996"/>
    <n v="16001.304319999999"/>
    <n v="94038.415150000001"/>
    <n v="1069915.0385199999"/>
    <n v="0"/>
    <n v="0"/>
    <n v="134.065"/>
    <n v="128.38900000000001"/>
    <n v="0"/>
    <n v="0"/>
    <n v="2868.7603599999998"/>
    <n v="4529.5780400000003"/>
    <n v="23933.313030000001"/>
    <n v="18670.375600000003"/>
    <n v="0"/>
    <n v="0"/>
    <n v="0"/>
    <n v="0"/>
    <n v="0"/>
    <n v="0"/>
    <s v="RC General"/>
    <s v="Daños Sin Autos"/>
    <s v="Responsabilidad Civil y Riesgos Profesionales"/>
    <x v="33"/>
    <x v="0"/>
    <n v="7252607.47162"/>
    <n v="5493499.0403699996"/>
    <n v="243469518.54793006"/>
    <n v="216001262.48099998"/>
    <n v="235094567.47436008"/>
    <n v="206446896.99449995"/>
    <n v="4078436.1779499999"/>
    <n v="4739092.5066199992"/>
    <n v="898736.1507"/>
    <n v="1126088.9522299997"/>
    <n v="203451.25038999997"/>
    <n v="189433.10813000001"/>
    <n v="3.5385439291718952"/>
    <n v="2.3213368166231723"/>
    <n v="34306.956650000007"/>
    <n v="31.185222584895644"/>
    <n v="70.934563195534679"/>
    <n v="58.073427721253744"/>
    <n v="1.9898671801103853"/>
    <n v="2.0025542613472549"/>
    <n v="5.9275286960239877E-2"/>
    <n v="6.1386895210047573E-2"/>
    <n v="5.0930396362695703E-2"/>
    <n v="5.3287455869550242E-2"/>
    <m/>
    <m/>
    <m/>
    <n v="0"/>
    <m/>
    <n v="0"/>
    <m/>
    <n v="0"/>
    <m/>
    <n v="-46.74823589630973"/>
    <n v="5.9043367918452798"/>
    <n v="14.545278438967916"/>
    <n v="0.94810660763598453"/>
    <n v="-36.666057308949696"/>
    <n v="28.18870676602776"/>
    <n v="11.986474068191301"/>
    <n v="24.260776199917476"/>
    <s v="Medianas"/>
    <n v="2023"/>
    <n v="1"/>
    <d v="2024-05-06T00:00:00"/>
    <x v="33"/>
    <x v="16"/>
  </r>
  <r>
    <n v="2024"/>
    <n v="3"/>
    <n v="18"/>
    <x v="64"/>
    <s v="RC General"/>
    <n v="5"/>
    <s v="ef2d127de37b942baad06145e54b0c619a1f22327b2ebbcfbec78f5564afe39d"/>
    <s v="866d562d83a77144c090ae01fef5e5dc5d322dfdcb968ee04e0fa262fe1b2619"/>
    <x v="32"/>
    <n v="8820.8897100000013"/>
    <n v="8833.59663"/>
    <n v="45347.396229999998"/>
    <n v="47870.950230000002"/>
    <n v="-802.64419999999996"/>
    <n v="308.67787999999996"/>
    <n v="23855.898290000001"/>
    <n v="7088.0534900000002"/>
    <n v="0"/>
    <n v="0"/>
    <n v="134.065"/>
    <n v="128.38900000000001"/>
    <n v="0"/>
    <n v="0"/>
    <n v="-802.64419999999996"/>
    <n v="308.67788000000002"/>
    <n v="8337.7845300000008"/>
    <n v="8956.5072400000008"/>
    <n v="0"/>
    <n v="0"/>
    <n v="0"/>
    <n v="0"/>
    <n v="0"/>
    <n v="0"/>
    <s v="RC General"/>
    <s v="Daños Sin Autos"/>
    <s v="Responsabilidad Civil y Riesgos Profesionales"/>
    <x v="33"/>
    <x v="0"/>
    <n v="4323802.96117"/>
    <n v="3574791.8769999999"/>
    <n v="243469518.54793006"/>
    <n v="216001262.48099998"/>
    <n v="235094567.47436008"/>
    <n v="206446896.99449995"/>
    <n v="4078436.1779499999"/>
    <n v="4739092.5066199992"/>
    <n v="898736.1507"/>
    <n v="1126088.9522299997"/>
    <n v="8820.8897100000013"/>
    <n v="8833.59663"/>
    <n v="0.21628117555669993"/>
    <n v="0.18639848489263339"/>
    <n v="-12.706919999998718"/>
    <n v="-0.14384763683734647"/>
    <n v="100"/>
    <n v="100"/>
    <n v="0.20400767077538409"/>
    <n v="0.24710799772246433"/>
    <n v="3.6229955037527612E-3"/>
    <n v="3.7520602048628907E-3"/>
    <n v="4.0896041664464922E-3"/>
    <n v="4.2788711085521135E-3"/>
    <m/>
    <m/>
    <m/>
    <n v="0"/>
    <m/>
    <n v="0"/>
    <m/>
    <n v="0"/>
    <m/>
    <n v="-360.02647160852604"/>
    <n v="-9.0993564865691976"/>
    <n v="3.4943624089840286"/>
    <n v="-8.9308102202725823E-2"/>
    <n v="-360.02647160852598"/>
    <n v="-6.9080802752748083"/>
    <n v="-9.6265884194059392"/>
    <n v="3.4464090937306047"/>
    <s v="Resto"/>
    <n v="2023"/>
    <n v="1"/>
    <d v="2024-05-06T00:00:00"/>
    <x v="33"/>
    <x v="32"/>
  </r>
  <r>
    <n v="2024"/>
    <n v="3"/>
    <n v="8"/>
    <x v="20"/>
    <s v="RC General"/>
    <n v="8"/>
    <s v="2c624232cdd221771294dfbb310aca000a0df6ac8b66b696d90ef06fdefb64a3"/>
    <s v="866d562d83a77144c090ae01fef5e5dc5d322dfdcb968ee04e0fa262fe1b2619"/>
    <x v="29"/>
    <n v="24434.541590000001"/>
    <n v="41302.861290000001"/>
    <n v="106000.80444000001"/>
    <n v="118678.34820000001"/>
    <n v="2858.4704499999998"/>
    <n v="4483.1966200000006"/>
    <n v="21708.811429999998"/>
    <n v="18053.430519999998"/>
    <n v="0"/>
    <n v="0"/>
    <n v="134.065"/>
    <n v="128.38900000000001"/>
    <n v="0"/>
    <n v="0"/>
    <n v="2439.60761"/>
    <n v="3172.3843299999999"/>
    <n v="10902.03981"/>
    <n v="15878.1391"/>
    <n v="0"/>
    <n v="0"/>
    <n v="0"/>
    <n v="0"/>
    <n v="0"/>
    <n v="0"/>
    <s v="RC General"/>
    <s v="Daños Sin Autos"/>
    <s v="Responsabilidad Civil y Riesgos Profesionales"/>
    <x v="33"/>
    <x v="0"/>
    <n v="689489.74687000003"/>
    <n v="663569.20615999994"/>
    <n v="243469518.54793006"/>
    <n v="216001262.48099998"/>
    <n v="235094567.47436008"/>
    <n v="206446896.99449995"/>
    <n v="4078436.1779499999"/>
    <n v="4739092.5066199992"/>
    <n v="898736.1507"/>
    <n v="1126088.9522299997"/>
    <n v="33289.078229999999"/>
    <n v="51789.747640000001"/>
    <n v="0.59911545807937272"/>
    <n v="0.8715352408146575"/>
    <n v="-16868.3197"/>
    <n v="-40.840559644433291"/>
    <n v="73.401075936009789"/>
    <n v="79.751037941145668"/>
    <n v="3.5438585854137457"/>
    <n v="6.22434870493991"/>
    <n v="1.0035975647271735E-2"/>
    <n v="1.0393494776379674E-2"/>
    <n v="1.9121583279464907E-2"/>
    <n v="2.0006530440174343E-2"/>
    <m/>
    <m/>
    <m/>
    <n v="0"/>
    <m/>
    <n v="0"/>
    <m/>
    <n v="0"/>
    <m/>
    <n v="-36.240350529172204"/>
    <n v="11.698482001274163"/>
    <n v="10.854445624292488"/>
    <n v="0.31805446434680729"/>
    <n v="-23.098611132025106"/>
    <n v="-31.339310347772432"/>
    <n v="22.377533493890258"/>
    <n v="19.979572606213029"/>
    <s v="Resto"/>
    <n v="2023"/>
    <n v="1"/>
    <d v="2024-05-06T00:00:00"/>
    <x v="33"/>
    <x v="29"/>
  </r>
  <r>
    <n v="2024"/>
    <n v="3"/>
    <n v="25"/>
    <x v="36"/>
    <s v="RC General"/>
    <n v="25"/>
    <s v="b7a56873cd771f2c446d369b649430b65a756ba278ff97ec81bb6f55b2e73569"/>
    <s v="866d562d83a77144c090ae01fef5e5dc5d322dfdcb968ee04e0fa262fe1b2619"/>
    <x v="34"/>
    <n v="0"/>
    <n v="0"/>
    <n v="0"/>
    <n v="-130569.54915000001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33"/>
    <x v="0"/>
    <n v="0"/>
    <n v="0"/>
    <n v="243469518.54793006"/>
    <n v="216001262.48099998"/>
    <n v="235094567.47436008"/>
    <n v="206446896.99449995"/>
    <n v="4078436.1779499999"/>
    <n v="4739092.5066199992"/>
    <n v="898736.1507"/>
    <n v="1126088.95222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3"/>
    <x v="34"/>
  </r>
  <r>
    <n v="2024"/>
    <n v="3"/>
    <n v="1"/>
    <x v="14"/>
    <s v="RC General"/>
    <n v="30"/>
    <s v="624b60c58c9d8bfb6ff1886c2fd605d2adeb6ea4da576068201b6c6958ce93f4"/>
    <s v="866d562d83a77144c090ae01fef5e5dc5d322dfdcb968ee04e0fa262fe1b2619"/>
    <x v="11"/>
    <n v="85367.560079999996"/>
    <n v="71882.592250000002"/>
    <n v="348950.37993000005"/>
    <n v="200909.84124000001"/>
    <n v="7892.3133700000008"/>
    <n v="5327.6637599999995"/>
    <n v="11624.711509999999"/>
    <n v="34435.613249999995"/>
    <n v="0"/>
    <n v="0"/>
    <n v="134.065"/>
    <n v="128.38900000000001"/>
    <n v="0"/>
    <n v="0"/>
    <n v="7518.5143699999999"/>
    <n v="-1579.61805"/>
    <n v="13076.684029999999"/>
    <n v="13955.72277"/>
    <n v="0"/>
    <n v="0"/>
    <n v="0"/>
    <n v="0"/>
    <n v="0"/>
    <n v="0"/>
    <s v="RC General"/>
    <s v="Daños Sin Autos"/>
    <s v="Responsabilidad Civil y Riesgos Profesionales"/>
    <x v="33"/>
    <x v="0"/>
    <n v="18341736.750830002"/>
    <n v="11640133.15574"/>
    <n v="243469518.54793006"/>
    <n v="216001262.48099998"/>
    <n v="235094567.47436008"/>
    <n v="206446896.99449995"/>
    <n v="4078436.1779499999"/>
    <n v="4739092.5066199992"/>
    <n v="898736.1507"/>
    <n v="1126088.9522299997"/>
    <n v="154261.13586000001"/>
    <n v="135584.38233000002"/>
    <n v="2.093144439565791"/>
    <n v="1.516800783052616"/>
    <n v="13484.967829999994"/>
    <n v="18.75971275924595"/>
    <n v="55.339641837899791"/>
    <n v="53.016867440561356"/>
    <n v="0.46542789943889545"/>
    <n v="0.61754097902697225"/>
    <n v="3.5062935429920894E-2"/>
    <n v="3.6312008821433255E-2"/>
    <n v="3.3278783385038306E-2"/>
    <n v="3.4818925978778489E-2"/>
    <m/>
    <m/>
    <m/>
    <n v="0"/>
    <m/>
    <n v="0"/>
    <m/>
    <n v="0"/>
    <m/>
    <n v="48.138353423415012"/>
    <n v="9.245096571348558"/>
    <n v="7.4116188540765915"/>
    <n v="0.87815688329137576"/>
    <n v="-575.97040119920132"/>
    <n v="-6.2987690031334864"/>
    <n v="57.495572675391784"/>
    <n v="-11.31878352725403"/>
    <s v="Medianas"/>
    <n v="2023"/>
    <n v="1"/>
    <d v="2024-05-06T00:00:00"/>
    <x v="33"/>
    <x v="11"/>
  </r>
  <r>
    <n v="2024"/>
    <n v="3"/>
    <n v="41"/>
    <x v="7"/>
    <s v="RC General"/>
    <n v="29"/>
    <s v="35135aaa6cc23891b40cb3f378c53a17a1127210ce60e125ccf03efcfdaec458"/>
    <s v="866d562d83a77144c090ae01fef5e5dc5d322dfdcb968ee04e0fa262fe1b2619"/>
    <x v="8"/>
    <n v="149058.96346"/>
    <n v="177087.07178999999"/>
    <n v="933793.40821000002"/>
    <n v="426446.39659000002"/>
    <n v="26207.511649999997"/>
    <n v="-13434.122950000003"/>
    <n v="177362.10601999995"/>
    <n v="21781.71995999998"/>
    <n v="0"/>
    <n v="0"/>
    <n v="134.065"/>
    <n v="128.38900000000001"/>
    <n v="0"/>
    <n v="29.48507"/>
    <n v="33879.347609999997"/>
    <n v="36024.813849999999"/>
    <n v="17565.18561"/>
    <n v="27871.125530000001"/>
    <n v="0"/>
    <n v="0"/>
    <n v="0"/>
    <n v="0"/>
    <n v="0"/>
    <n v="0"/>
    <s v="RC General"/>
    <s v="Daños Sin Autos"/>
    <s v="Responsabilidad Civil y Riesgos Profesionales"/>
    <x v="33"/>
    <x v="0"/>
    <n v="6566357.3494999995"/>
    <n v="6434437.0004799999"/>
    <n v="243469518.54793006"/>
    <n v="216001262.48099998"/>
    <n v="235094567.47436008"/>
    <n v="206446896.99449995"/>
    <n v="4078436.1779499999"/>
    <n v="4739092.5066199992"/>
    <n v="898736.1507"/>
    <n v="1126088.9522299997"/>
    <n v="332645.06475999998"/>
    <n v="402300.95105000003"/>
    <n v="3.6548068170316093"/>
    <n v="3.7367295857303593"/>
    <n v="-28028.108329999988"/>
    <n v="-15.827303510465928"/>
    <n v="44.810213422990216"/>
    <n v="44.018556587501259"/>
    <n v="2.2700403819988599"/>
    <n v="2.7521766360722708"/>
    <n v="6.1222843972008695E-2"/>
    <n v="6.3403831513995618E-2"/>
    <n v="8.1984276275041235E-2"/>
    <n v="8.577850980957967E-2"/>
    <m/>
    <m/>
    <m/>
    <n v="0"/>
    <m/>
    <n v="0"/>
    <m/>
    <n v="0"/>
    <m/>
    <n v="-295.08167185562337"/>
    <n v="17.581976314381649"/>
    <n v="-7.5861681003630554"/>
    <n v="2.916040667729646"/>
    <n v="-5.955523459283607"/>
    <n v="-36.977121390045276"/>
    <n v="192.87782299728283"/>
    <n v="129.25496608030238"/>
    <s v="Medianas"/>
    <n v="2023"/>
    <n v="1"/>
    <d v="2024-05-06T00:00:00"/>
    <x v="33"/>
    <x v="8"/>
  </r>
  <r>
    <n v="2024"/>
    <n v="3"/>
    <n v="10"/>
    <x v="4"/>
    <s v="RC General"/>
    <n v="10"/>
    <s v="4a44dc15364204a80fe80e9039455cc1608281820fe2b24f1e5233ade6af1dd5"/>
    <s v="866d562d83a77144c090ae01fef5e5dc5d322dfdcb968ee04e0fa262fe1b2619"/>
    <x v="12"/>
    <n v="85448.618669999996"/>
    <n v="103074.97851999999"/>
    <n v="320569.33809999999"/>
    <n v="325629.59179000003"/>
    <n v="55150.305970000001"/>
    <n v="0"/>
    <n v="205983.85883999997"/>
    <n v="-19289.690859999999"/>
    <n v="0"/>
    <n v="0"/>
    <n v="134.065"/>
    <n v="128.38900000000001"/>
    <n v="111.29891000000001"/>
    <n v="0"/>
    <n v="53858.757130000005"/>
    <n v="37920.157979999996"/>
    <n v="82068.588029999999"/>
    <n v="98755.978370000012"/>
    <n v="0"/>
    <n v="0"/>
    <n v="0"/>
    <n v="0"/>
    <n v="0"/>
    <n v="0"/>
    <s v="RC General"/>
    <s v="Daños Sin Autos"/>
    <s v="Responsabilidad Civil y Riesgos Profesionales"/>
    <x v="33"/>
    <x v="0"/>
    <n v="1600535.0540100001"/>
    <n v="1504539.56809"/>
    <n v="243469518.54793006"/>
    <n v="216001262.48099998"/>
    <n v="235094567.47436008"/>
    <n v="206446896.99449995"/>
    <n v="4078436.1779499999"/>
    <n v="4739092.5066199992"/>
    <n v="898736.1507"/>
    <n v="1126088.9522299997"/>
    <n v="85827.591069999995"/>
    <n v="105429.37871999999"/>
    <n v="2.0951319314980723"/>
    <n v="2.1749940178634497"/>
    <n v="-17626.359849999993"/>
    <n v="-17.100522457620393"/>
    <n v="99.558449217465622"/>
    <n v="97.766846178376113"/>
    <n v="5.3387533410103067"/>
    <n v="6.8509317206494478"/>
    <n v="3.5096228546235182E-2"/>
    <n v="3.6346487963537996E-2"/>
    <n v="4.7719618550408578E-2"/>
    <n v="4.9928083211997154E-2"/>
    <m/>
    <m/>
    <m/>
    <n v="0"/>
    <m/>
    <n v="0"/>
    <m/>
    <n v="0"/>
    <m/>
    <m/>
    <n v="64.542068471567489"/>
    <m/>
    <n v="6.1364290205801781"/>
    <n v="42.031995643073031"/>
    <n v="-16.89760014070124"/>
    <n v="65.626518529004116"/>
    <n v="38.39783535729655"/>
    <s v="Medianas"/>
    <n v="2023"/>
    <n v="1"/>
    <d v="2024-05-06T00:00:00"/>
    <x v="33"/>
    <x v="12"/>
  </r>
  <r>
    <n v="2024"/>
    <n v="3"/>
    <n v="81"/>
    <x v="34"/>
    <s v="RC General"/>
    <n v="53"/>
    <s v="2858dcd1057d3eae7f7d5f782167e24b61153c01551450a628cee722509f6529"/>
    <s v="866d562d83a77144c090ae01fef5e5dc5d322dfdcb968ee04e0fa262fe1b2619"/>
    <x v="33"/>
    <n v="15537.24286"/>
    <n v="16223.200429999999"/>
    <n v="55914.903460000001"/>
    <n v="60115.875489999999"/>
    <n v="2740.5479800000003"/>
    <n v="2051.48045"/>
    <n v="12551.577400000002"/>
    <n v="9165.162650000002"/>
    <n v="0"/>
    <n v="0"/>
    <n v="134.065"/>
    <n v="128.38900000000001"/>
    <n v="0"/>
    <n v="0"/>
    <n v="2740.5479799999998"/>
    <n v="1885.43849"/>
    <n v="14176.887500000001"/>
    <n v="13586.514880000001"/>
    <n v="0"/>
    <n v="0"/>
    <n v="0"/>
    <n v="0"/>
    <n v="0"/>
    <n v="0"/>
    <s v="RC General"/>
    <s v="Daños Sin Autos"/>
    <s v="Responsabilidad Civil y Riesgos Profesionales"/>
    <x v="33"/>
    <x v="0"/>
    <n v="425847.00738999998"/>
    <n v="401246.10022000002"/>
    <n v="243469518.54793006"/>
    <n v="216001262.48099998"/>
    <n v="235094567.47436008"/>
    <n v="206446896.99449995"/>
    <n v="4078436.1779499999"/>
    <n v="4739092.5066199992"/>
    <n v="898736.1507"/>
    <n v="1126088.9522299997"/>
    <n v="22160.793320000001"/>
    <n v="20179.771190000003"/>
    <n v="0.38096079433587454"/>
    <n v="0.34232715245245676"/>
    <n v="-685.95756999999867"/>
    <n v="-4.2282506029545424"/>
    <n v="70.111401860229066"/>
    <n v="80.393381457364271"/>
    <n v="3.6485504395644734"/>
    <n v="4.0432045124189244"/>
    <n v="6.3815967405962144E-3"/>
    <n v="6.6089331739639309E-3"/>
    <n v="7.5106970411467078E-3"/>
    <n v="7.8582922127583294E-3"/>
    <m/>
    <m/>
    <m/>
    <n v="0"/>
    <m/>
    <n v="0"/>
    <m/>
    <n v="0"/>
    <m/>
    <n v="33.588793400395311"/>
    <n v="17.638573360112879"/>
    <n v="12.645349842355365"/>
    <n v="0.30493354227105091"/>
    <n v="45.353348546522973"/>
    <n v="4.3452837259175148"/>
    <n v="19.331097746243664"/>
    <n v="13.877278365001871"/>
    <s v="Resto"/>
    <n v="2023"/>
    <n v="1"/>
    <d v="2024-05-06T00:00:00"/>
    <x v="33"/>
    <x v="33"/>
  </r>
  <r>
    <n v="2024"/>
    <n v="3"/>
    <n v="15.1"/>
    <x v="13"/>
    <s v="RC General"/>
    <n v="15.1"/>
    <m/>
    <m/>
    <x v="7"/>
    <n v="1211078.7872299999"/>
    <n v="1801380.3874999997"/>
    <n v="4803470.511789999"/>
    <n v="4602351.7648200002"/>
    <n v="192804.31344000003"/>
    <n v="112026.59642"/>
    <n v="1119481.8136100001"/>
    <n v="2450258.53614"/>
    <n v="0"/>
    <n v="0"/>
    <n v="0"/>
    <n v="0"/>
    <n v="111.29891000000001"/>
    <n v="29.48507"/>
    <n v="147008.86864"/>
    <n v="119411.45955999999"/>
    <n v="452401.92327000003"/>
    <n v="339403.83097000007"/>
    <n v="0"/>
    <n v="0"/>
    <n v="0"/>
    <n v="0"/>
    <n v="0"/>
    <n v="0"/>
    <s v="RC General"/>
    <s v="Daños Sin Autos"/>
    <s v="Responsabilidad Civil y Riesgos Profesionales"/>
    <x v="33"/>
    <x v="0"/>
    <n v="74269169.765899986"/>
    <n v="68435109.379690006"/>
    <n v="243469518.54793006"/>
    <n v="216001262.48099998"/>
    <n v="235094567.47436008"/>
    <n v="206446896.99449995"/>
    <n v="4078436.1779499999"/>
    <n v="4739092.5066199992"/>
    <n v="898736.1507"/>
    <n v="1126088.9522299997"/>
    <n v="1758512.9682499999"/>
    <n v="2337381.8965799999"/>
    <n v="29.694685276128091"/>
    <n v="38.011083028737389"/>
    <n v="-590301.60026999982"/>
    <n v="-32.769403084777394"/>
    <n v="68.86948285830475"/>
    <n v="77.068295520545249"/>
    <n v="1.6306615397039967"/>
    <n v="2.6322459390042399"/>
    <n v="0.49742521957284919"/>
    <n v="0.51514537330263177"/>
    <n v="0.83396752723075107"/>
    <n v="0.8725635568879444"/>
    <m/>
    <m/>
    <m/>
    <n v="0"/>
    <m/>
    <n v="0"/>
    <m/>
    <n v="0"/>
    <m/>
    <n v="72.105838793098286"/>
    <n v="15.920047107833945"/>
    <n v="6.2189306155083255"/>
    <n v="21.452827205162521"/>
    <n v="23.111189815189647"/>
    <n v="33.29311044517582"/>
    <n v="32.495190908430992"/>
    <n v="35.182708226577084"/>
    <s v="Resto"/>
    <n v="2023"/>
    <n v="1"/>
    <d v="2024-05-06T00:00:00"/>
    <x v="33"/>
    <x v="7"/>
  </r>
  <r>
    <n v="2024"/>
    <n v="3"/>
    <n v="80"/>
    <x v="30"/>
    <s v="RC General"/>
    <n v="52"/>
    <s v="41cfc0d1f2d127b04555b7246d84019b4d27710a3f3aff6e7764375b1e06e05d"/>
    <s v="866d562d83a77144c090ae01fef5e5dc5d322dfdcb968ee04e0fa262fe1b2619"/>
    <x v="28"/>
    <n v="22950.660379999998"/>
    <n v="21855.712350000002"/>
    <n v="51782.203439999997"/>
    <n v="46434.690360000008"/>
    <n v="-2116.5868100000002"/>
    <n v="6681.787870000001"/>
    <n v="6896.0039700000007"/>
    <n v="18708.428350000002"/>
    <n v="0"/>
    <n v="0"/>
    <n v="134.065"/>
    <n v="128.38900000000001"/>
    <n v="0"/>
    <n v="0"/>
    <n v="-2756.9576899999997"/>
    <n v="6665.6852900000004"/>
    <n v="4552.6450999999997"/>
    <n v="3624.8231299999998"/>
    <n v="0"/>
    <n v="0"/>
    <n v="0"/>
    <n v="0"/>
    <n v="0"/>
    <n v="0"/>
    <s v="RC General"/>
    <s v="Daños Sin Autos"/>
    <s v="Responsabilidad Civil y Riesgos Profesionales"/>
    <x v="33"/>
    <x v="0"/>
    <n v="280605.04624"/>
    <n v="328979.06079000002"/>
    <n v="243469518.54793006"/>
    <n v="216001262.48099998"/>
    <n v="235094567.47436008"/>
    <n v="206446896.99449995"/>
    <n v="4078436.1779499999"/>
    <n v="4739092.5066199992"/>
    <n v="898736.1507"/>
    <n v="1126088.9522299997"/>
    <n v="24417.038499999999"/>
    <n v="24421.05672"/>
    <n v="0.56273187512611755"/>
    <n v="0.4611792726027174"/>
    <n v="1094.9480299999959"/>
    <n v="5.0098940380682411"/>
    <n v="93.994447279099788"/>
    <n v="89.495358864225267"/>
    <n v="8.1789906088753739"/>
    <n v="6.6434964880489291"/>
    <n v="9.4265025523028127E-3"/>
    <n v="9.7623099617148937E-3"/>
    <n v="1.0118326207432461E-2"/>
    <n v="1.0586602495934957E-2"/>
    <m/>
    <m/>
    <m/>
    <n v="0"/>
    <m/>
    <n v="0"/>
    <m/>
    <n v="0"/>
    <m/>
    <n v="-131.67695310267308"/>
    <n v="-9.2223351091215982"/>
    <n v="30.57227219592319"/>
    <n v="-0.23550702932684425"/>
    <n v="-141.36045387765375"/>
    <n v="25.596337717035045"/>
    <n v="-60.557272298690712"/>
    <n v="183.88994582474982"/>
    <s v="Resto"/>
    <n v="2023"/>
    <n v="1"/>
    <d v="2024-05-06T00:00:00"/>
    <x v="33"/>
    <x v="28"/>
  </r>
  <r>
    <n v="2024"/>
    <n v="3"/>
    <n v="126"/>
    <x v="41"/>
    <s v="RC General"/>
    <n v="239"/>
    <s v="79bf08685d3138f9b109c3546780f056bc954fd69377b84a2cf23622e464897b"/>
    <s v="866d562d83a77144c090ae01fef5e5dc5d322dfdcb968ee04e0fa262fe1b2619"/>
    <x v="23"/>
    <n v="52507.048159999998"/>
    <n v="55067.801180000002"/>
    <n v="184427.90054"/>
    <n v="169430.38890000002"/>
    <n v="3829.9168700000005"/>
    <n v="7763.886230000001"/>
    <n v="30799.510630000008"/>
    <n v="27766.47883"/>
    <n v="0"/>
    <n v="0"/>
    <n v="134.065"/>
    <n v="128.38900000000001"/>
    <n v="0"/>
    <n v="0"/>
    <n v="418.06815"/>
    <n v="731.20213999999999"/>
    <n v="1700.77746"/>
    <n v="994.17318"/>
    <n v="0"/>
    <n v="0"/>
    <n v="0"/>
    <n v="0"/>
    <n v="0"/>
    <n v="0"/>
    <s v="RC General"/>
    <s v="Daños Sin Autos"/>
    <s v="Responsabilidad Civil y Riesgos Profesionales"/>
    <x v="33"/>
    <x v="0"/>
    <n v="211802.86790000001"/>
    <n v="192876.43583999999"/>
    <n v="243469518.54793006"/>
    <n v="216001262.48099998"/>
    <n v="235094567.47436008"/>
    <n v="206446896.99449995"/>
    <n v="4078436.1779499999"/>
    <n v="4739092.5066199992"/>
    <n v="898736.1507"/>
    <n v="1126088.9522299997"/>
    <n v="66788.002569999997"/>
    <n v="71989.713250000001"/>
    <n v="1.2874309139340838"/>
    <n v="1.1619904254469868"/>
    <n v="-2560.7530200000037"/>
    <n v="-4.6501820757826824"/>
    <n v="78.617485385893616"/>
    <n v="76.493986007091095"/>
    <n v="24.790527475194775"/>
    <n v="28.550818528024497"/>
    <n v="2.15661691340895E-2"/>
    <n v="2.2334437041267034E-2"/>
    <n v="2.5494203389132462E-2"/>
    <n v="2.6674075504010644E-2"/>
    <m/>
    <m/>
    <m/>
    <n v="0"/>
    <m/>
    <n v="0"/>
    <m/>
    <n v="0"/>
    <m/>
    <n v="-50.670105710706693"/>
    <n v="7.2941005145241444"/>
    <n v="14.098776532991037"/>
    <n v="0.42614474415177217"/>
    <n v="-42.824545070395992"/>
    <n v="71.074566706778384"/>
    <n v="24.581002502232128"/>
    <n v="73.548769440752764"/>
    <s v="Resto"/>
    <n v="2023"/>
    <n v="1"/>
    <d v="2024-05-06T00:00:00"/>
    <x v="33"/>
    <x v="23"/>
  </r>
  <r>
    <n v="2024"/>
    <n v="3"/>
    <n v="50"/>
    <x v="56"/>
    <s v="RC General"/>
    <n v="38"/>
    <s v="aea92132c4cbeb263e6ac2bf6c183b5d81737f179f21efdc5863739672f0f470"/>
    <s v="866d562d83a77144c090ae01fef5e5dc5d322dfdcb968ee04e0fa262fe1b2619"/>
    <x v="34"/>
    <n v="0"/>
    <n v="1101.7206999999999"/>
    <n v="-635.21135999999979"/>
    <n v="5204.7450399999998"/>
    <n v="0"/>
    <n v="-402.48926"/>
    <n v="-377.50920000000008"/>
    <n v="-120.92921000000007"/>
    <n v="0"/>
    <n v="0"/>
    <n v="134.065"/>
    <n v="128.38900000000001"/>
    <n v="0"/>
    <n v="0"/>
    <n v="0"/>
    <n v="-145.46744000000001"/>
    <n v="0"/>
    <n v="50.00197"/>
    <n v="0"/>
    <n v="0"/>
    <n v="0"/>
    <n v="0"/>
    <n v="0"/>
    <n v="0"/>
    <s v="RC General"/>
    <s v="Daños Sin Autos"/>
    <s v="Responsabilidad Civil y Riesgos Profesionales"/>
    <x v="33"/>
    <x v="0"/>
    <n v="12741554.66168"/>
    <n v="8056026.6593599999"/>
    <n v="243469518.54793006"/>
    <n v="216001262.48099998"/>
    <n v="235094567.47436008"/>
    <n v="206446896.99449995"/>
    <n v="4078436.1779499999"/>
    <n v="4739092.5066199992"/>
    <n v="898736.1507"/>
    <n v="1126088.9522299997"/>
    <n v="0"/>
    <n v="1101.7206999999999"/>
    <m/>
    <n v="2.3247503577130332E-2"/>
    <m/>
    <m/>
    <m/>
    <n v="100"/>
    <m/>
    <n v="1.3675733045395912E-2"/>
    <m/>
    <m/>
    <n v="5.1005289846253103E-4"/>
    <n v="5.336581542464895E-4"/>
    <m/>
    <m/>
    <m/>
    <n v="0"/>
    <m/>
    <n v="0"/>
    <m/>
    <n v="0"/>
    <m/>
    <m/>
    <m/>
    <n v="-36.532785487283668"/>
    <m/>
    <m/>
    <m/>
    <m/>
    <n v="-290.92341761734588"/>
    <s v="Resto"/>
    <n v="2023"/>
    <n v="1"/>
    <d v="2024-05-06T00:00:00"/>
    <x v="33"/>
    <x v="34"/>
  </r>
  <r>
    <n v="2024"/>
    <n v="3"/>
    <n v="61"/>
    <x v="2"/>
    <s v="RC Gener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2194.835169999998"/>
    <n v="34667.508780000004"/>
    <n v="21064.83394"/>
    <n v="26779.35814"/>
    <n v="0"/>
    <n v="0"/>
    <n v="0"/>
    <n v="0"/>
    <n v="0"/>
    <n v="0"/>
    <s v="RC General"/>
    <s v="Daños Sin Autos"/>
    <s v="Responsabilidad Civil y Riesgos Profesionales"/>
    <x v="33"/>
    <x v="0"/>
    <n v="0"/>
    <n v="0"/>
    <n v="243469518.54793006"/>
    <n v="216001262.48099998"/>
    <n v="235094567.47436008"/>
    <n v="206446896.99449995"/>
    <n v="4078436.1779499999"/>
    <n v="4739092.5066199992"/>
    <n v="898736.1507"/>
    <n v="1126088.95222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9.40382034569717"/>
    <n v="-21.339287409821395"/>
    <n v="295.2543340581397"/>
    <n v="129.45608553708229"/>
    <m/>
    <n v="2023"/>
    <n v="1"/>
    <d v="2024-05-06T00:00:00"/>
    <x v="33"/>
    <x v="2"/>
  </r>
  <r>
    <n v="2024"/>
    <n v="3"/>
    <n v="79"/>
    <x v="59"/>
    <s v="RC General"/>
    <n v="51"/>
    <s v="031b4af5197ec30a926f48cf40e11a7dbc470048a21e4003b7a3c07c5dab1baa"/>
    <s v="866d562d83a77144c090ae01fef5e5dc5d322dfdcb968ee04e0fa262fe1b2619"/>
    <x v="19"/>
    <n v="72078.08382"/>
    <n v="57552.170909999993"/>
    <n v="194119.12094000002"/>
    <n v="146915.99950000001"/>
    <n v="6407.7947599999998"/>
    <n v="5011.0630799999999"/>
    <n v="24789.974009999998"/>
    <n v="26389.824270000001"/>
    <n v="0"/>
    <n v="0"/>
    <n v="134.065"/>
    <n v="128.38900000000001"/>
    <n v="0"/>
    <n v="0"/>
    <n v="5816.8567400000002"/>
    <n v="4888.8057099999996"/>
    <n v="42862.122990000003"/>
    <n v="27850.197559999997"/>
    <n v="0"/>
    <n v="0"/>
    <n v="0"/>
    <n v="0"/>
    <n v="0"/>
    <n v="0"/>
    <s v="RC General"/>
    <s v="Daños Sin Autos"/>
    <s v="Responsabilidad Civil y Riesgos Profesionales"/>
    <x v="33"/>
    <x v="0"/>
    <n v="22979281.170580003"/>
    <n v="17603852.661830001"/>
    <n v="243469518.54793006"/>
    <n v="216001262.48099998"/>
    <n v="235094567.47436008"/>
    <n v="206446896.99449995"/>
    <n v="4078436.1779499999"/>
    <n v="4739092.5066199992"/>
    <n v="898736.1507"/>
    <n v="1126088.9522299997"/>
    <n v="72078.08382"/>
    <n v="57552.170909999993"/>
    <n v="1.7672970882734174"/>
    <n v="1.2144133255387153"/>
    <n v="14525.912910000006"/>
    <n v="25.239556875648717"/>
    <n v="100"/>
    <n v="100"/>
    <n v="0.31366552889513527"/>
    <n v="0.32692940582710595"/>
    <n v="2.9604561692107883E-2"/>
    <n v="3.0659187319528765E-2"/>
    <n v="2.6644367837925217E-2"/>
    <n v="2.7877469580728682E-2"/>
    <m/>
    <m/>
    <m/>
    <n v="0"/>
    <m/>
    <n v="0"/>
    <m/>
    <n v="0"/>
    <m/>
    <n v="27.872961439551467"/>
    <n v="8.8900736817617574"/>
    <n v="8.7069922832907451"/>
    <n v="0.71297841474487822"/>
    <n v="18.983184954592947"/>
    <n v="53.902401940447888"/>
    <n v="13.571088724086552"/>
    <n v="17.553935477361119"/>
    <s v="Resto"/>
    <n v="2023"/>
    <n v="1"/>
    <d v="2024-05-06T00:00:00"/>
    <x v="33"/>
    <x v="19"/>
  </r>
  <r>
    <n v="2024"/>
    <n v="3"/>
    <n v="13"/>
    <x v="23"/>
    <s v="RC General"/>
    <n v="13"/>
    <s v="3fdba35f04dc8c462986c992bcf875546257113072a909c162f7e470e581e278"/>
    <s v="866d562d83a77144c090ae01fef5e5dc5d322dfdcb968ee04e0fa262fe1b2619"/>
    <x v="27"/>
    <n v="48780.061849999998"/>
    <n v="36667.870189999994"/>
    <n v="184610.81644000002"/>
    <n v="176481.87200999999"/>
    <n v="1014.6024100000001"/>
    <n v="1038.5767400000002"/>
    <n v="5789.8778200000006"/>
    <n v="4416.4496599999993"/>
    <n v="0"/>
    <n v="0"/>
    <n v="134.065"/>
    <n v="128.38900000000001"/>
    <n v="0"/>
    <n v="0"/>
    <n v="538.12881999999991"/>
    <n v="473.26613000000003"/>
    <n v="29554.587780000002"/>
    <n v="22824.222739999997"/>
    <n v="0"/>
    <n v="0"/>
    <n v="0"/>
    <n v="0"/>
    <n v="0"/>
    <n v="0"/>
    <s v="RC General"/>
    <s v="Daños Sin Autos"/>
    <s v="Responsabilidad Civil y Riesgos Profesionales"/>
    <x v="33"/>
    <x v="0"/>
    <n v="509825.93995999999"/>
    <n v="378273.63062999997"/>
    <n v="243469518.54793006"/>
    <n v="216001262.48099998"/>
    <n v="235094567.47436008"/>
    <n v="206446896.99449995"/>
    <n v="4078436.1779499999"/>
    <n v="4739092.5066199992"/>
    <n v="898736.1507"/>
    <n v="1126088.9522299997"/>
    <n v="49067.893400000001"/>
    <n v="37090.944159999999"/>
    <n v="1.1960481841968895"/>
    <n v="0.77373189358044714"/>
    <n v="12112.191660000004"/>
    <n v="33.032165755029922"/>
    <n v="99.41340145244547"/>
    <n v="98.85936047307132"/>
    <n v="9.5679835070430492"/>
    <n v="9.6934777422711402"/>
    <n v="2.0035387649726275E-2"/>
    <n v="2.0749123373648374E-2"/>
    <n v="1.6975766608412945E-2"/>
    <n v="1.7761405341431159E-2"/>
    <m/>
    <m/>
    <m/>
    <n v="0"/>
    <m/>
    <n v="0"/>
    <m/>
    <n v="0"/>
    <m/>
    <n v="-2.3083831051329051"/>
    <n v="2.0799531028064906"/>
    <n v="2.8323890496460828"/>
    <n v="0.11289213293687532"/>
    <n v="13.705331078731508"/>
    <n v="29.48781702960197"/>
    <n v="1.8207962296945286"/>
    <n v="2.0735257248019656"/>
    <s v="Resto"/>
    <n v="2023"/>
    <n v="1"/>
    <d v="2024-05-06T00:00:00"/>
    <x v="33"/>
    <x v="27"/>
  </r>
  <r>
    <n v="2024"/>
    <n v="3"/>
    <n v="94"/>
    <x v="19"/>
    <s v="RC General"/>
    <n v="7"/>
    <s v="7902699be42c8a8e46fbbb4501726517e86b22c56a189f7625a6da49081b2451"/>
    <s v="866d562d83a77144c090ae01fef5e5dc5d322dfdcb968ee04e0fa262fe1b2619"/>
    <x v="14"/>
    <n v="95869.216329999996"/>
    <n v="100803.64837000001"/>
    <n v="566558.41359000001"/>
    <n v="435734.21752999997"/>
    <n v="33961.125480000002"/>
    <n v="13423.421570000002"/>
    <n v="150935.79801999999"/>
    <n v="2191.4900499999985"/>
    <n v="0"/>
    <n v="0"/>
    <n v="134.065"/>
    <n v="128.38900000000001"/>
    <n v="0"/>
    <n v="0"/>
    <n v="1049.74386"/>
    <n v="4022.9293499999999"/>
    <n v="16000.70018"/>
    <n v="3133.3361099999997"/>
    <n v="0"/>
    <n v="0"/>
    <n v="0"/>
    <n v="0"/>
    <n v="0"/>
    <n v="0"/>
    <s v="RC General"/>
    <s v="Daños Sin Autos"/>
    <s v="Responsabilidad Civil y Riesgos Profesionales"/>
    <x v="33"/>
    <x v="0"/>
    <n v="2040660.5806099998"/>
    <n v="2232143.8743000003"/>
    <n v="243469518.54793006"/>
    <n v="216001262.48099998"/>
    <n v="235094567.47436008"/>
    <n v="206446896.99449995"/>
    <n v="4078436.1779499999"/>
    <n v="4739092.5066199992"/>
    <n v="898736.1507"/>
    <n v="1126088.9522299997"/>
    <n v="250781.01069"/>
    <n v="183408.08093999999"/>
    <n v="2.3506366692291372"/>
    <n v="2.1270664843361513"/>
    <n v="-4934.4320400000142"/>
    <n v="-4.895092707248228"/>
    <n v="38.228259813701605"/>
    <n v="54.96139965772656"/>
    <n v="4.6979501265880534"/>
    <n v="4.5160013890955844"/>
    <n v="3.9376270549911538E-2"/>
    <n v="4.0779001131302492E-2"/>
    <n v="4.6668082960333139E-2"/>
    <n v="4.8827882539055831E-2"/>
    <m/>
    <m/>
    <m/>
    <n v="0"/>
    <m/>
    <n v="0"/>
    <m/>
    <n v="0"/>
    <m/>
    <n v="152.99902340771075"/>
    <n v="35.424432137944443"/>
    <n v="13.316404502274862"/>
    <n v="3.7787648191906658"/>
    <n v="-73.905983210965402"/>
    <n v="410.6601915107027"/>
    <n v="6.5606120244170469"/>
    <n v="128.39124845754259"/>
    <s v="Medianas"/>
    <n v="2023"/>
    <n v="1"/>
    <d v="2024-05-06T00:00:00"/>
    <x v="33"/>
    <x v="14"/>
  </r>
  <r>
    <n v="2024"/>
    <n v="3"/>
    <n v="16"/>
    <x v="24"/>
    <s v="RC General"/>
    <n v="14"/>
    <s v="8527a891e224136950ff32ca212b45bc93f69fbb801c3b1ebedac52775f99e61"/>
    <s v="866d562d83a77144c090ae01fef5e5dc5d322dfdcb968ee04e0fa262fe1b2619"/>
    <x v="22"/>
    <n v="70056.47064"/>
    <n v="30329.87674"/>
    <n v="138776.03503999999"/>
    <n v="64934.04436"/>
    <n v="4096.93678"/>
    <n v="2181.7843699999999"/>
    <n v="32553.596089999999"/>
    <n v="8136.1661599999998"/>
    <n v="0"/>
    <n v="0"/>
    <n v="134.065"/>
    <n v="128.38900000000001"/>
    <n v="0"/>
    <n v="0"/>
    <n v="1846.93678"/>
    <n v="437.04032000000001"/>
    <n v="31752.070510000001"/>
    <n v="17638.163969999998"/>
    <n v="0"/>
    <n v="0"/>
    <n v="0"/>
    <n v="0"/>
    <n v="0"/>
    <n v="0"/>
    <s v="RC General"/>
    <s v="Daños Sin Autos"/>
    <s v="Responsabilidad Civil y Riesgos Profesionales"/>
    <x v="33"/>
    <x v="0"/>
    <n v="1156642.3969100001"/>
    <n v="764564.70062000002"/>
    <n v="243469518.54793006"/>
    <n v="216001262.48099998"/>
    <n v="235094567.47436008"/>
    <n v="206446896.99449995"/>
    <n v="4078436.1779499999"/>
    <n v="4739092.5066199992"/>
    <n v="898736.1507"/>
    <n v="1126088.9522299997"/>
    <n v="76718.565870000006"/>
    <n v="32827.424780000001"/>
    <n v="1.7177287465906466"/>
    <n v="0.63999334677752007"/>
    <n v="39726.5939"/>
    <n v="130.98171891878252"/>
    <n v="91.316189041790793"/>
    <n v="92.39188557513161"/>
    <n v="6.0568824752713253"/>
    <n v="3.9669470373671354"/>
    <n v="2.8774226464906939E-2"/>
    <n v="2.9799272434332415E-2"/>
    <n v="1.4041527531658706E-2"/>
    <n v="1.4691369636235335E-2"/>
    <m/>
    <m/>
    <m/>
    <n v="0"/>
    <m/>
    <n v="0"/>
    <m/>
    <n v="0"/>
    <m/>
    <n v="87.779179112920332"/>
    <n v="5.8480490703749215"/>
    <n v="7.1935154524469054"/>
    <n v="0.45585534495402374"/>
    <n v="322.60100395313634"/>
    <n v="80.019136708365707"/>
    <n v="5.8167443896873605"/>
    <n v="2.4778107332676083"/>
    <s v="Resto"/>
    <n v="2023"/>
    <n v="1"/>
    <d v="2024-05-06T00:00:00"/>
    <x v="33"/>
    <x v="22"/>
  </r>
  <r>
    <n v="2024"/>
    <n v="3"/>
    <n v="127"/>
    <x v="5"/>
    <s v="Huracan y Otros Riesgos Hidrometeorologicos"/>
    <n v="263"/>
    <s v="4be84111a613654b362415e563cb7607df7b203b5d303802a8a546061bbc7847"/>
    <s v="866d562d83a77144c090ae01fef5e5dc5d322dfdcb968ee04e0fa262fe1b2619"/>
    <x v="22"/>
    <n v="59192.435109999999"/>
    <n v="48469.590899999996"/>
    <n v="289270.82565999997"/>
    <n v="249270.52140999999"/>
    <n v="21007.411940000002"/>
    <n v="109.76123999999999"/>
    <n v="151368.61012000003"/>
    <n v="429.71745000000004"/>
    <n v="0"/>
    <n v="0"/>
    <n v="134.065"/>
    <n v="128.38900000000001"/>
    <n v="0"/>
    <n v="0"/>
    <n v="108.66328999999999"/>
    <n v="119.38104"/>
    <n v="17.122499999999999"/>
    <n v="68.186050000000009"/>
    <n v="0"/>
    <n v="0"/>
    <n v="0"/>
    <n v="0"/>
    <n v="0"/>
    <n v="0"/>
    <s v="Huracan y Otros Riesgos Hidrometeorologicos"/>
    <s v="Daños Sin Autos"/>
    <s v="Riesgos Catastroficos"/>
    <x v="34"/>
    <x v="0"/>
    <n v="212525.78091999999"/>
    <n v="131577.22926999998"/>
    <n v="243469518.54793006"/>
    <n v="216001262.48099998"/>
    <n v="235094567.47436008"/>
    <n v="206446896.99449995"/>
    <n v="4394254.9165499983"/>
    <n v="5933858.7003499996"/>
    <n v="1773986.2028800007"/>
    <n v="97808.709169999929"/>
    <n v="78318.230629999991"/>
    <n v="70960.092099999994"/>
    <n v="1.3470414492128042"/>
    <n v="0.81683089112218144"/>
    <n v="10722.844210000003"/>
    <n v="22.122827964698178"/>
    <n v="75.579382519050668"/>
    <n v="68.305422760295428"/>
    <n v="27.851884535496197"/>
    <n v="36.837370089728147"/>
    <n v="2.4312051653540858E-2"/>
    <n v="2.5178138204514512E-2"/>
    <n v="2.2439494261874283E-2"/>
    <n v="2.347799439256832E-2"/>
    <m/>
    <m/>
    <m/>
    <n v="0"/>
    <m/>
    <n v="0"/>
    <m/>
    <n v="0"/>
    <m/>
    <n v="19039.189699387513"/>
    <n v="35.490028245942192"/>
    <n v="0.226453819728856"/>
    <n v="1.1841925211084081"/>
    <n v="-8.9777656485485515"/>
    <n v="-74.888558583463933"/>
    <n v="634.62280624908749"/>
    <n v="175.08132528574393"/>
    <s v="Resto"/>
    <n v="2023"/>
    <n v="1"/>
    <d v="2024-05-06T00:00:00"/>
    <x v="34"/>
    <x v="22"/>
  </r>
  <r>
    <n v="2024"/>
    <n v="3"/>
    <n v="50"/>
    <x v="56"/>
    <s v="Huracan y Otros Riesgos Hidrometeorologicos"/>
    <n v="38"/>
    <s v="aea92132c4cbeb263e6ac2bf6c183b5d81737f179f21efdc5863739672f0f470"/>
    <s v="866d562d83a77144c090ae01fef5e5dc5d322dfdcb968ee04e0fa262fe1b2619"/>
    <x v="34"/>
    <n v="0"/>
    <n v="5320.8068899999998"/>
    <n v="-6399.9210899999998"/>
    <n v="39183.617209999997"/>
    <n v="440.79026999999996"/>
    <n v="-465.18061000000006"/>
    <n v="389.60302000000001"/>
    <n v="-688.40802999999994"/>
    <n v="0"/>
    <n v="0"/>
    <n v="134.065"/>
    <n v="128.38900000000001"/>
    <n v="0"/>
    <n v="0"/>
    <n v="472.29027000000002"/>
    <n v="373.70418000000001"/>
    <n v="0"/>
    <n v="0"/>
    <n v="0"/>
    <n v="0"/>
    <n v="0"/>
    <n v="0"/>
    <n v="0"/>
    <n v="0"/>
    <s v="Huracan y Otros Riesgos Hidrometeorologicos"/>
    <s v="Daños Sin Autos"/>
    <s v="Riesgos Catastroficos"/>
    <x v="34"/>
    <x v="0"/>
    <n v="12741554.66168"/>
    <n v="8056026.6593599999"/>
    <n v="243469518.54793006"/>
    <n v="216001262.48099998"/>
    <n v="235094567.47436008"/>
    <n v="206446896.99449995"/>
    <n v="4394254.9165499983"/>
    <n v="5933858.7003499996"/>
    <n v="1773986.2028800007"/>
    <n v="97808.709169999929"/>
    <n v="0"/>
    <n v="11997.96859"/>
    <m/>
    <n v="8.9668580913228699E-2"/>
    <m/>
    <m/>
    <m/>
    <n v="44.347564757210286"/>
    <m/>
    <n v="6.6047533293822347E-2"/>
    <m/>
    <m/>
    <n v="2.4633221254750917E-3"/>
    <n v="2.5773247103548151E-3"/>
    <m/>
    <m/>
    <m/>
    <n v="0"/>
    <m/>
    <n v="0"/>
    <m/>
    <n v="0"/>
    <m/>
    <n v="-194.75680209456709"/>
    <m/>
    <n v="-8.7426704185462381"/>
    <n v="2.4847446349041125E-2"/>
    <n v="26.380783324393107"/>
    <m/>
    <m/>
    <m/>
    <s v="Resto"/>
    <n v="2023"/>
    <n v="1"/>
    <d v="2024-05-06T00:00:00"/>
    <x v="34"/>
    <x v="34"/>
  </r>
  <r>
    <n v="2024"/>
    <n v="3"/>
    <n v="1"/>
    <x v="14"/>
    <s v="Huracan y Otros Riesgos Hidrometeorologicos"/>
    <n v="30"/>
    <s v="624b60c58c9d8bfb6ff1886c2fd605d2adeb6ea4da576068201b6c6958ce93f4"/>
    <s v="866d562d83a77144c090ae01fef5e5dc5d322dfdcb968ee04e0fa262fe1b2619"/>
    <x v="4"/>
    <n v="482645.13055"/>
    <n v="313898.05879000004"/>
    <n v="996327.49524999992"/>
    <n v="801177.45302999998"/>
    <n v="463305.03753999999"/>
    <n v="-17755.307170000004"/>
    <n v="867968.61340999999"/>
    <n v="138859.69100999998"/>
    <n v="0"/>
    <n v="0"/>
    <n v="134.065"/>
    <n v="128.38900000000001"/>
    <n v="0"/>
    <n v="0"/>
    <n v="-6824.2558399999998"/>
    <n v="-2812.64219"/>
    <n v="21545.241190000001"/>
    <n v="26011.060100000002"/>
    <n v="0"/>
    <n v="0"/>
    <n v="0"/>
    <n v="0"/>
    <n v="0"/>
    <n v="0"/>
    <s v="Huracan y Otros Riesgos Hidrometeorologicos"/>
    <s v="Daños Sin Autos"/>
    <s v="Riesgos Catastroficos"/>
    <x v="34"/>
    <x v="0"/>
    <n v="18341736.750830002"/>
    <n v="11640133.15574"/>
    <n v="243469518.54793006"/>
    <n v="216001262.48099998"/>
    <n v="235094567.47436008"/>
    <n v="206446896.99449995"/>
    <n v="4394254.9165499983"/>
    <n v="5933858.7003499996"/>
    <n v="1773986.2028800007"/>
    <n v="97808.709169999929"/>
    <n v="763805.55080999993"/>
    <n v="474980.98063000001"/>
    <n v="10.98354874070284"/>
    <n v="5.2899483226906847"/>
    <n v="168747.07175999996"/>
    <n v="53.758558562126346"/>
    <n v="63.189529067727371"/>
    <n v="66.086448003382245"/>
    <n v="2.6314036511736507"/>
    <n v="2.6966878693755336"/>
    <n v="0.19823636791518329"/>
    <n v="0.20529829154926701"/>
    <n v="0.14532232598298414"/>
    <n v="0.15204784540712313"/>
    <m/>
    <m/>
    <m/>
    <n v="0"/>
    <m/>
    <n v="0"/>
    <m/>
    <n v="0"/>
    <m/>
    <n v="-2709.3890300181156"/>
    <n v="95.992895859539502"/>
    <n v="-5.6563927914821628"/>
    <n v="26.116608843284205"/>
    <n v="142.62794123841255"/>
    <n v="-17.168923115132863"/>
    <n v="-31.674074937566292"/>
    <n v="-10.813254743123675"/>
    <s v="Grandes"/>
    <n v="2023"/>
    <n v="1"/>
    <d v="2024-05-06T00:00:00"/>
    <x v="34"/>
    <x v="4"/>
  </r>
  <r>
    <n v="2024"/>
    <n v="3"/>
    <n v="10"/>
    <x v="4"/>
    <s v="Huracan y Otros Riesgos Hidrometeorologicos"/>
    <n v="10"/>
    <s v="4a44dc15364204a80fe80e9039455cc1608281820fe2b24f1e5233ade6af1dd5"/>
    <s v="866d562d83a77144c090ae01fef5e5dc5d322dfdcb968ee04e0fa262fe1b2619"/>
    <x v="17"/>
    <n v="90989.442639999994"/>
    <n v="90953.446190000002"/>
    <n v="386415.43781999999"/>
    <n v="454188.15352000005"/>
    <n v="17794.149890000001"/>
    <n v="0"/>
    <n v="1067842.5904100002"/>
    <n v="95645.483630000002"/>
    <n v="0"/>
    <n v="0"/>
    <n v="134.065"/>
    <n v="128.38900000000001"/>
    <n v="0"/>
    <n v="0"/>
    <n v="-869.03806999999995"/>
    <n v="3358.19164"/>
    <n v="5790.6734500000002"/>
    <n v="-512.83697999999993"/>
    <n v="0"/>
    <n v="0"/>
    <n v="0"/>
    <n v="0"/>
    <n v="0"/>
    <n v="0"/>
    <s v="Huracan y Otros Riesgos Hidrometeorologicos"/>
    <s v="Daños Sin Autos"/>
    <s v="Riesgos Catastroficos"/>
    <x v="34"/>
    <x v="0"/>
    <n v="1600535.0540100001"/>
    <n v="1504539.56809"/>
    <n v="243469518.54793006"/>
    <n v="216001262.48099998"/>
    <n v="235094567.47436008"/>
    <n v="206446896.99449995"/>
    <n v="4394254.9165499983"/>
    <n v="5933858.7003499996"/>
    <n v="1773986.2028800007"/>
    <n v="97808.709169999929"/>
    <n v="136815.39315000002"/>
    <n v="146992.29862000002"/>
    <n v="2.0706455216630286"/>
    <n v="1.5327875297171343"/>
    <n v="35.996449999991455"/>
    <n v="3.9576785166328676E-2"/>
    <n v="66.505267093916899"/>
    <n v="61.876334368462437"/>
    <n v="5.6849390715957098"/>
    <n v="6.0452678094378482"/>
    <n v="3.7372005819318849E-2"/>
    <n v="3.8703336966696818E-2"/>
    <n v="4.2107830827146434E-2"/>
    <n v="4.4056581868810139E-2"/>
    <m/>
    <m/>
    <m/>
    <n v="0"/>
    <m/>
    <n v="0"/>
    <m/>
    <n v="0"/>
    <m/>
    <m/>
    <n v="19.55627968884545"/>
    <m/>
    <n v="1.0030602189076703"/>
    <n v="-125.87815595896129"/>
    <n v="-1229.1450647728252"/>
    <n v="-15.007547524545698"/>
    <n v="-654.82634267131061"/>
    <s v="Medianas"/>
    <n v="2023"/>
    <n v="1"/>
    <d v="2024-05-06T00:00:00"/>
    <x v="34"/>
    <x v="17"/>
  </r>
  <r>
    <n v="2024"/>
    <n v="3"/>
    <n v="93"/>
    <x v="43"/>
    <s v="Huracan y Otros Riesgos Hidrometeorologicos"/>
    <n v="220"/>
    <s v="36790ecd55c2030dc553685bef719df653f413a20cdad1bfd1dc934c76686ddd"/>
    <s v="866d562d83a77144c090ae01fef5e5dc5d322dfdcb968ee04e0fa262fe1b2619"/>
    <x v="33"/>
    <n v="18095.91275"/>
    <n v="32961.667110000002"/>
    <n v="116047.72786"/>
    <n v="152579.64676"/>
    <n v="225.47203000000002"/>
    <n v="-3103.48785"/>
    <n v="-2764.1162600000011"/>
    <n v="-31511.734460000003"/>
    <n v="0"/>
    <n v="0"/>
    <n v="134.065"/>
    <n v="128.38900000000001"/>
    <n v="0"/>
    <n v="0"/>
    <n v="2.6577700000000002"/>
    <n v="317.97401000000002"/>
    <n v="1740.2181799999998"/>
    <n v="-11811.278910000001"/>
    <n v="0"/>
    <n v="0"/>
    <n v="0"/>
    <n v="0"/>
    <n v="0"/>
    <n v="0"/>
    <s v="Huracan y Otros Riesgos Hidrometeorologicos"/>
    <s v="Daños Sin Autos"/>
    <s v="Riesgos Catastroficos"/>
    <x v="34"/>
    <x v="0"/>
    <n v="300191.93695999996"/>
    <n v="189031.92499999999"/>
    <n v="243469518.54793006"/>
    <n v="216001262.48099998"/>
    <n v="235094567.47436008"/>
    <n v="206446896.99449995"/>
    <n v="4394254.9165499983"/>
    <n v="5933858.7003499996"/>
    <n v="1773986.2028800007"/>
    <n v="97808.709169999929"/>
    <n v="42375.20478"/>
    <n v="58415.719109999998"/>
    <n v="0.41180844292500435"/>
    <n v="0.55548452995781328"/>
    <n v="-14865.754360000003"/>
    <n v="-45.100128917599527"/>
    <n v="42.704012509081259"/>
    <n v="56.426023016050486"/>
    <n v="6.0281141902926088"/>
    <n v="17.437090115862706"/>
    <n v="7.4325167511421313E-3"/>
    <n v="7.6972909005962372E-3"/>
    <n v="1.5259941877839437E-2"/>
    <n v="1.5966172216615178E-2"/>
    <m/>
    <m/>
    <m/>
    <n v="0"/>
    <m/>
    <n v="0"/>
    <m/>
    <n v="0"/>
    <m/>
    <n v="-107.26511721320256"/>
    <n v="1.2459831847940359"/>
    <n v="-9.4154456437018474"/>
    <n v="1.2709908883956062E-2"/>
    <n v="-99.164154957192892"/>
    <n v="-114.73352880124308"/>
    <n v="0.1527262518312503"/>
    <n v="-2.692121762790546"/>
    <s v="Resto"/>
    <n v="2023"/>
    <n v="1"/>
    <d v="2024-05-06T00:00:00"/>
    <x v="34"/>
    <x v="33"/>
  </r>
  <r>
    <n v="2024"/>
    <n v="3"/>
    <n v="150.1"/>
    <x v="32"/>
    <s v="Huracan y Otros Riesgos Hidrometeorologicos"/>
    <n v="150.1"/>
    <m/>
    <m/>
    <x v="21"/>
    <n v="468764.22508"/>
    <n v="550963.50899"/>
    <n v="2236216.3113099998"/>
    <n v="2112770.5272199996"/>
    <n v="-65049.132619999982"/>
    <n v="-49066.291810000002"/>
    <n v="3128807.2168500004"/>
    <n v="222377.77776"/>
    <n v="0"/>
    <n v="0"/>
    <n v="0"/>
    <n v="0"/>
    <n v="0"/>
    <n v="0"/>
    <n v="11116.186369999999"/>
    <n v="-20166.022550000005"/>
    <n v="64111.135149999995"/>
    <n v="41673.42289999999"/>
    <n v="0"/>
    <n v="0"/>
    <n v="0"/>
    <n v="0"/>
    <n v="0"/>
    <n v="0"/>
    <s v="Huracan y Otros Riesgos Hidrometeorologicos"/>
    <s v="Daños Sin Autos"/>
    <s v="Riesgos Catastroficos"/>
    <x v="34"/>
    <x v="0"/>
    <n v="32951583.618949994"/>
    <n v="26420266.501639996"/>
    <n v="243469518.54793006"/>
    <n v="216001262.48099998"/>
    <n v="235094567.47436008"/>
    <n v="206446896.99449995"/>
    <n v="4394254.9165499983"/>
    <n v="5933858.7003499996"/>
    <n v="1773986.2028800007"/>
    <n v="97808.709169999929"/>
    <n v="880428.7442800001"/>
    <n v="1057659.6863599999"/>
    <n v="10.667661161725103"/>
    <n v="9.2850796895029237"/>
    <n v="-82199.283909999998"/>
    <n v="-14.91918839791837"/>
    <n v="53.242721585986786"/>
    <n v="52.092702037852504"/>
    <n v="1.422584815651835"/>
    <n v="2.0853821022426091"/>
    <n v="0.19253507702966022"/>
    <n v="0.19939389927890377"/>
    <n v="0.2550742077437923"/>
    <n v="0.26687904590044698"/>
    <m/>
    <m/>
    <m/>
    <n v="0"/>
    <m/>
    <n v="0"/>
    <m/>
    <n v="0"/>
    <m/>
    <n v="32.573973333649356"/>
    <n v="-13.876727177484288"/>
    <n v="-8.9055429278693943"/>
    <n v="-3.6668341903897077"/>
    <n v="-155.12334592723141"/>
    <n v="53.841778977075606"/>
    <n v="17.338932377334455"/>
    <n v="-48.390607602333546"/>
    <s v="Resto"/>
    <n v="2023"/>
    <n v="1"/>
    <d v="2024-05-06T00:00:00"/>
    <x v="34"/>
    <x v="21"/>
  </r>
  <r>
    <n v="2024"/>
    <n v="3"/>
    <n v="109"/>
    <x v="68"/>
    <s v="Huracan y Otros Riesgos Hidrometeorologicos"/>
    <n v="228"/>
    <s v="9d693eeee1d1899cbc50b6d45df953d3835acf28ee869879b45565fccc814765"/>
    <s v="866d562d83a77144c090ae01fef5e5dc5d322dfdcb968ee04e0fa262fe1b2619"/>
    <x v="26"/>
    <n v="36284.015299999999"/>
    <n v="48899.469229999995"/>
    <n v="185770.87493000002"/>
    <n v="191560.77359"/>
    <n v="-6.4000000000000005E-4"/>
    <n v="548.48631999999998"/>
    <n v="-5320.5629099999996"/>
    <n v="6125.11661"/>
    <n v="0"/>
    <n v="0"/>
    <n v="134.065"/>
    <n v="128.38900000000001"/>
    <n v="0"/>
    <n v="0"/>
    <n v="-0.20761000000000002"/>
    <n v="548.48629000000005"/>
    <n v="2349.2800899999997"/>
    <n v="298.54836999999998"/>
    <n v="0"/>
    <n v="0"/>
    <n v="0"/>
    <n v="0"/>
    <n v="0"/>
    <n v="0"/>
    <s v="Huracan y Otros Riesgos Hidrometeorologicos"/>
    <s v="Daños Sin Autos"/>
    <s v="Riesgos Catastroficos"/>
    <x v="34"/>
    <x v="0"/>
    <n v="671133.07496"/>
    <n v="685542.54012999998"/>
    <n v="243469518.54793006"/>
    <n v="216001262.48099998"/>
    <n v="235094567.47436008"/>
    <n v="206446896.99449995"/>
    <n v="4394254.9165499983"/>
    <n v="5933858.7003499996"/>
    <n v="1773986.2028800007"/>
    <n v="97808.709169999929"/>
    <n v="133842.24593"/>
    <n v="149645.06284"/>
    <n v="0.82571484788795946"/>
    <n v="0.82407539005126174"/>
    <n v="-12615.453929999996"/>
    <n v="-25.798754319117169"/>
    <n v="27.109538582441807"/>
    <n v="32.676967954688315"/>
    <n v="5.4063816333537957"/>
    <n v="7.1329591334663416"/>
    <n v="1.490289852972171E-2"/>
    <n v="1.5433795723058218E-2"/>
    <n v="2.2638510844028664E-2"/>
    <n v="2.3686221465127059E-2"/>
    <m/>
    <m/>
    <m/>
    <n v="0"/>
    <m/>
    <n v="0"/>
    <m/>
    <n v="0"/>
    <m/>
    <n v="-100.00011668476982"/>
    <n v="-1.7638621158888112E-6"/>
    <n v="1.1216610908805156"/>
    <n v="-3.6076943493753436E-8"/>
    <n v="-100.03785144748103"/>
    <n v="686.90099363128331"/>
    <n v="-8.8371753067553564E-3"/>
    <n v="183.71773056406241"/>
    <s v="Resto"/>
    <n v="2023"/>
    <n v="1"/>
    <d v="2024-05-06T00:00:00"/>
    <x v="34"/>
    <x v="26"/>
  </r>
  <r>
    <n v="2024"/>
    <n v="3"/>
    <n v="8"/>
    <x v="20"/>
    <s v="Huracan y Otros Riesgos Hidrometeorologicos"/>
    <n v="8"/>
    <s v="2c624232cdd221771294dfbb310aca000a0df6ac8b66b696d90ef06fdefb64a3"/>
    <s v="866d562d83a77144c090ae01fef5e5dc5d322dfdcb968ee04e0fa262fe1b2619"/>
    <x v="28"/>
    <n v="19547.707609999998"/>
    <n v="15500.35644"/>
    <n v="56906.452579999997"/>
    <n v="50307.816159999988"/>
    <n v="2689.4027099999994"/>
    <n v="594.9461"/>
    <n v="16818.363709999998"/>
    <n v="10375.052750000003"/>
    <n v="0"/>
    <n v="0"/>
    <n v="134.065"/>
    <n v="128.38900000000001"/>
    <n v="0"/>
    <n v="0"/>
    <n v="2102.3827299999998"/>
    <n v="322.33845000000002"/>
    <n v="6548.7841900000003"/>
    <n v="3090.50281"/>
    <n v="0"/>
    <n v="0"/>
    <n v="0"/>
    <n v="0"/>
    <n v="0"/>
    <n v="0"/>
    <s v="Huracan y Otros Riesgos Hidrometeorologicos"/>
    <s v="Daños Sin Autos"/>
    <s v="Riesgos Catastroficos"/>
    <x v="34"/>
    <x v="0"/>
    <n v="689489.74687000003"/>
    <n v="663569.20615999994"/>
    <n v="243469518.54793006"/>
    <n v="216001262.48099998"/>
    <n v="235094567.47436008"/>
    <n v="206446896.99449995"/>
    <n v="4394254.9165499983"/>
    <n v="5933858.7003499996"/>
    <n v="1773986.2028800007"/>
    <n v="97808.709169999929"/>
    <n v="31175.012440000002"/>
    <n v="25875.42556"/>
    <n v="0.44484691901641482"/>
    <n v="0.26121883284962166"/>
    <n v="4047.3511699999981"/>
    <n v="26.111342572455044"/>
    <n v="62.703126895688889"/>
    <n v="59.903773965215514"/>
    <n v="2.8350976499271456"/>
    <n v="2.3359065333514817"/>
    <n v="8.0288110505922668E-3"/>
    <n v="8.3148274415706831E-3"/>
    <n v="7.1760490017337055E-3"/>
    <n v="7.5081566570666123E-3"/>
    <m/>
    <m/>
    <m/>
    <n v="0"/>
    <m/>
    <n v="0"/>
    <m/>
    <n v="0"/>
    <m/>
    <n v="352.04140509535222"/>
    <n v="13.758148851296429"/>
    <n v="3.8382736700472937"/>
    <n v="0.15160223375096457"/>
    <n v="552.22834260076627"/>
    <n v="111.90028265983037"/>
    <n v="32.103405288730393"/>
    <n v="10.429967866620386"/>
    <s v="Resto"/>
    <n v="2023"/>
    <n v="1"/>
    <d v="2024-05-06T00:00:00"/>
    <x v="34"/>
    <x v="28"/>
  </r>
  <r>
    <n v="2024"/>
    <n v="3"/>
    <n v="92"/>
    <x v="22"/>
    <s v="Huracan y Otros Riesgos Hidrometeorologicos"/>
    <n v="219"/>
    <s v="314f04b30f62e0056bd059354a5536fb2e302107eed143b5fa2aa0bbba07f608"/>
    <s v="866d562d83a77144c090ae01fef5e5dc5d322dfdcb968ee04e0fa262fe1b2619"/>
    <x v="5"/>
    <n v="434004.07718999998"/>
    <n v="310816.39202999999"/>
    <n v="1156764.56042"/>
    <n v="1144489.90163"/>
    <n v="-24143.962859999996"/>
    <n v="-128137.74440999998"/>
    <n v="1779024.9979199998"/>
    <n v="276944.30994999991"/>
    <n v="0"/>
    <n v="0"/>
    <n v="134.065"/>
    <n v="128.38900000000001"/>
    <n v="0"/>
    <n v="0"/>
    <n v="-11574.625320000001"/>
    <n v="3160.8887500000001"/>
    <n v="53983.372109999997"/>
    <n v="29078.746289999999"/>
    <n v="0"/>
    <n v="0"/>
    <n v="0"/>
    <n v="0"/>
    <n v="0"/>
    <n v="0"/>
    <s v="Huracan y Otros Riesgos Hidrometeorologicos"/>
    <s v="Daños Sin Autos"/>
    <s v="Riesgos Catastroficos"/>
    <x v="34"/>
    <x v="0"/>
    <n v="4430492.0824799994"/>
    <n v="4704042.3643699996"/>
    <n v="243469518.54793006"/>
    <n v="216001262.48099998"/>
    <n v="235094567.47436008"/>
    <n v="206446896.99449995"/>
    <n v="4394254.9165499983"/>
    <n v="5933858.7003499996"/>
    <n v="1773986.2028800007"/>
    <n v="97808.709169999929"/>
    <n v="727483.27474999998"/>
    <n v="557895.21475000004"/>
    <n v="9.8766249439789835"/>
    <n v="5.2380147173316915"/>
    <n v="123187.68515999999"/>
    <n v="39.633587004674432"/>
    <n v="59.658289372926923"/>
    <n v="55.712324431619429"/>
    <n v="9.7958436469445882"/>
    <n v="6.607431820432315"/>
    <n v="0.1782580750881802"/>
    <n v="0.18460829693026973"/>
    <n v="0.14389563674765105"/>
    <n v="0.15055512897259996"/>
    <m/>
    <m/>
    <m/>
    <n v="0"/>
    <m/>
    <n v="0"/>
    <m/>
    <n v="0"/>
    <m/>
    <n v="-81.157805632392737"/>
    <n v="-5.5630728209565081"/>
    <n v="-41.226186165120957"/>
    <n v="-1.3610005997117209"/>
    <n v="-466.18262252981862"/>
    <n v="85.645459304291066"/>
    <n v="-21.441093558243821"/>
    <n v="10.870099826439251"/>
    <s v="Grandes"/>
    <n v="2023"/>
    <n v="1"/>
    <d v="2024-05-06T00:00:00"/>
    <x v="34"/>
    <x v="5"/>
  </r>
  <r>
    <n v="2024"/>
    <n v="3"/>
    <n v="201.1"/>
    <x v="1"/>
    <s v="Huracan y Otros Riesgos Hidrometeorologicos"/>
    <n v="201.1"/>
    <m/>
    <m/>
    <x v="1"/>
    <n v="4394254.9165500011"/>
    <n v="5933858.7003499996"/>
    <n v="16363329.946910003"/>
    <n v="17839663.829179998"/>
    <n v="1773986.2028799998"/>
    <n v="97808.709170000016"/>
    <n v="39197068.400279991"/>
    <n v="1993921.1019799998"/>
    <n v="0"/>
    <n v="0"/>
    <n v="0"/>
    <n v="0"/>
    <n v="-445.63966999999997"/>
    <n v="-13.153710000000002"/>
    <n v="372807.82973"/>
    <n v="-20455.673510000019"/>
    <n v="787690.44883999997"/>
    <n v="812298.62842999992"/>
    <n v="0"/>
    <n v="0"/>
    <n v="0"/>
    <n v="0"/>
    <n v="0"/>
    <n v="0"/>
    <s v="Huracan y Otros Riesgos Hidrometeorologicos"/>
    <s v="Daños Sin Autos"/>
    <s v="Riesgos Catastroficos"/>
    <x v="34"/>
    <x v="0"/>
    <n v="165677246.98947003"/>
    <n v="145583464.52307999"/>
    <n v="243469518.54793006"/>
    <n v="216001262.48099998"/>
    <n v="235094567.47436008"/>
    <n v="206446896.99449995"/>
    <n v="4394254.9165499983"/>
    <n v="5933858.7003499996"/>
    <n v="1773986.2028800007"/>
    <n v="97808.709169999929"/>
    <n v="7921310.33201"/>
    <n v="9670376.9993799999"/>
    <n v="100.00000000000007"/>
    <n v="100"/>
    <n v="-1539603.7837999985"/>
    <n v="-25.946080982838147"/>
    <n v="55.473838700559739"/>
    <n v="61.361193061350548"/>
    <n v="2.6522983670952036"/>
    <n v="4.0759152969664898"/>
    <n v="1.8048480741070412"/>
    <n v="1.8691435381760781"/>
    <n v="2.7471407491759257"/>
    <n v="2.8742784642135288"/>
    <m/>
    <m/>
    <m/>
    <n v="0"/>
    <m/>
    <n v="0"/>
    <m/>
    <n v="0"/>
    <m/>
    <n v="1713.7303088180602"/>
    <n v="40.370580145422799"/>
    <n v="1.6483154404103171"/>
    <n v="99.999999999999943"/>
    <n v="-1922.5155458594315"/>
    <n v="-3.0294498511664769"/>
    <n v="47.329230699574829"/>
    <n v="-2.5182454819031856"/>
    <m/>
    <n v="2023"/>
    <n v="1"/>
    <d v="2024-05-06T00:00:00"/>
    <x v="34"/>
    <x v="1"/>
  </r>
  <r>
    <n v="2024"/>
    <n v="3"/>
    <n v="23"/>
    <x v="16"/>
    <s v="Huracan y Otros Riesgos Hidrometeorologicos"/>
    <n v="17"/>
    <s v="4523540f1504cd17100c4835e85b7eefd49911580f8efff0599a8f283be6b9e3"/>
    <s v="866d562d83a77144c090ae01fef5e5dc5d322dfdcb968ee04e0fa262fe1b2619"/>
    <x v="9"/>
    <n v="336259.93254000001"/>
    <n v="241571.58124"/>
    <n v="943576.43264000001"/>
    <n v="914007.12406000006"/>
    <n v="-113812.44016"/>
    <n v="37527.752219999995"/>
    <n v="3333418.9547799993"/>
    <n v="53807.179919999995"/>
    <n v="0"/>
    <n v="0"/>
    <n v="134.065"/>
    <n v="128.38900000000001"/>
    <n v="0"/>
    <n v="0"/>
    <n v="9279.2315999999992"/>
    <n v="6083.6233099999999"/>
    <n v="15692.55665"/>
    <n v="15134.51953"/>
    <n v="0"/>
    <n v="0"/>
    <n v="0"/>
    <n v="0"/>
    <n v="0"/>
    <n v="0"/>
    <s v="Huracan y Otros Riesgos Hidrometeorologicos"/>
    <s v="Daños Sin Autos"/>
    <s v="Riesgos Catastroficos"/>
    <x v="34"/>
    <x v="0"/>
    <n v="7252607.47162"/>
    <n v="5493499.0403699996"/>
    <n v="243469518.54793006"/>
    <n v="216001262.48099998"/>
    <n v="235094567.47436008"/>
    <n v="206446896.99449995"/>
    <n v="4394254.9165499983"/>
    <n v="5933858.7003499996"/>
    <n v="1773986.2028800007"/>
    <n v="97808.709169999929"/>
    <n v="486992.51045999996"/>
    <n v="392743.94292"/>
    <n v="7.6522627595761605"/>
    <n v="4.071070671530336"/>
    <n v="94688.351300000009"/>
    <n v="39.196809001273891"/>
    <n v="69.04827596267917"/>
    <n v="61.508671386233679"/>
    <n v="4.6364005477452137"/>
    <n v="4.3974082723008827"/>
    <n v="0.13811171704182057"/>
    <n v="0.14303177489487215"/>
    <n v="0.11183804134535984"/>
    <n v="0.11701390757470954"/>
    <m/>
    <m/>
    <m/>
    <n v="0"/>
    <m/>
    <n v="0"/>
    <m/>
    <n v="0"/>
    <m/>
    <n v="-403.27539867774158"/>
    <n v="-33.846566047966888"/>
    <n v="15.534837346085171"/>
    <n v="-6.4156327695914284"/>
    <n v="52.528043357766663"/>
    <n v="3.6871809434970704"/>
    <n v="59.131420118212532"/>
    <n v="40.197003267536175"/>
    <s v="Grandes"/>
    <n v="2023"/>
    <n v="1"/>
    <d v="2024-05-06T00:00:00"/>
    <x v="34"/>
    <x v="9"/>
  </r>
  <r>
    <n v="2024"/>
    <n v="3"/>
    <n v="16"/>
    <x v="24"/>
    <s v="Huracan y Otros Riesgos Hidrometeorologicos"/>
    <n v="14"/>
    <s v="8527a891e224136950ff32ca212b45bc93f69fbb801c3b1ebedac52775f99e61"/>
    <s v="866d562d83a77144c090ae01fef5e5dc5d322dfdcb968ee04e0fa262fe1b2619"/>
    <x v="29"/>
    <n v="33533.054609999999"/>
    <n v="10997.20752"/>
    <n v="244502.94205000001"/>
    <n v="126690.95458000001"/>
    <n v="-573.58073999999988"/>
    <n v="-1919.05547"/>
    <n v="43245.181790000002"/>
    <n v="13410.22118"/>
    <n v="0"/>
    <n v="0"/>
    <n v="134.065"/>
    <n v="128.38900000000001"/>
    <n v="0"/>
    <n v="0"/>
    <n v="-395.40805999999998"/>
    <n v="-510.91972999999996"/>
    <n v="3689.7512999999999"/>
    <n v="3450.7481299999999"/>
    <n v="0"/>
    <n v="0"/>
    <n v="0"/>
    <n v="0"/>
    <n v="0"/>
    <n v="0"/>
    <s v="Huracan y Otros Riesgos Hidrometeorologicos"/>
    <s v="Daños Sin Autos"/>
    <s v="Riesgos Catastroficos"/>
    <x v="34"/>
    <x v="0"/>
    <n v="1156642.3969100001"/>
    <n v="764564.70062000002"/>
    <n v="243469518.54793006"/>
    <n v="216001262.48099998"/>
    <n v="235094567.47436008"/>
    <n v="206446896.99449995"/>
    <n v="4394254.9165499983"/>
    <n v="5933858.7003499996"/>
    <n v="1773986.2028800007"/>
    <n v="97808.709169999929"/>
    <n v="61279.456200000001"/>
    <n v="14922.767689999999"/>
    <n v="0.76311127248683497"/>
    <n v="0.18532978413104689"/>
    <n v="22535.847089999999"/>
    <n v="204.92335939842297"/>
    <n v="54.721527718126197"/>
    <n v="73.694154787180778"/>
    <n v="2.8991721814438423"/>
    <n v="1.4383619216375221"/>
    <n v="1.3772999104772365E-2"/>
    <n v="1.4263645038780911E-2"/>
    <n v="5.0912700202237673E-3"/>
    <n v="5.3268940730521038E-3"/>
    <m/>
    <m/>
    <m/>
    <n v="0"/>
    <m/>
    <n v="0"/>
    <m/>
    <n v="0"/>
    <m/>
    <n v="-70.111299596775083"/>
    <n v="-1.7104935612664125"/>
    <n v="-17.45038880561199"/>
    <n v="-3.2332874915758245E-2"/>
    <n v="-22.608574932113111"/>
    <n v="6.926126190496551"/>
    <n v="-10.716387849771881"/>
    <n v="-14.806056853532221"/>
    <s v="Resto"/>
    <n v="2023"/>
    <n v="1"/>
    <d v="2024-05-06T00:00:00"/>
    <x v="34"/>
    <x v="29"/>
  </r>
  <r>
    <n v="2024"/>
    <n v="3"/>
    <n v="94"/>
    <x v="19"/>
    <s v="Huracan y Otros Riesgos Hidrometeorologicos"/>
    <n v="7"/>
    <s v="7902699be42c8a8e46fbbb4501726517e86b22c56a189f7625a6da49081b2451"/>
    <s v="866d562d83a77144c090ae01fef5e5dc5d322dfdcb968ee04e0fa262fe1b2619"/>
    <x v="20"/>
    <n v="44807.745439999999"/>
    <n v="118536.40906999999"/>
    <n v="198680.58910000001"/>
    <n v="291305.73905999999"/>
    <n v="-12636.976289999999"/>
    <n v="-18934.193070000001"/>
    <n v="99549.004049999989"/>
    <n v="75633.377410000016"/>
    <n v="0"/>
    <n v="0"/>
    <n v="134.065"/>
    <n v="128.38900000000001"/>
    <n v="0"/>
    <n v="0"/>
    <n v="3115.2543799999999"/>
    <n v="-3706.0201400000001"/>
    <n v="10277.19584"/>
    <n v="14561.332960000002"/>
    <n v="0"/>
    <n v="0"/>
    <n v="0"/>
    <n v="0"/>
    <n v="0"/>
    <n v="0"/>
    <s v="Huracan y Otros Riesgos Hidrometeorologicos"/>
    <s v="Daños Sin Autos"/>
    <s v="Riesgos Catastroficos"/>
    <x v="34"/>
    <x v="0"/>
    <n v="2040660.5806099998"/>
    <n v="2232143.8743000003"/>
    <n v="243469518.54793006"/>
    <n v="216001262.48099998"/>
    <n v="235094567.47436008"/>
    <n v="206446896.99449995"/>
    <n v="4394254.9165499983"/>
    <n v="5933858.7003499996"/>
    <n v="1773986.2028800007"/>
    <n v="97808.709169999929"/>
    <n v="73116.079639999996"/>
    <n v="250118.63435000001"/>
    <n v="1.0196892599753702"/>
    <n v="1.9976277672909251"/>
    <n v="-73728.663629999995"/>
    <n v="-62.199170877920373"/>
    <n v="61.283025102848633"/>
    <n v="47.392074316273344"/>
    <n v="2.1957470960999279"/>
    <n v="5.3104287064458591"/>
    <n v="1.8403841970541797E-2"/>
    <n v="1.9059455912305089E-2"/>
    <n v="5.4877646412102229E-2"/>
    <n v="5.7417384710392608E-2"/>
    <m/>
    <m/>
    <m/>
    <n v="0"/>
    <m/>
    <n v="0"/>
    <m/>
    <n v="0"/>
    <m/>
    <n v="-33.25843756171227"/>
    <n v="-28.202660423791233"/>
    <n v="-15.97331420662379"/>
    <n v="-0.71234918679098724"/>
    <n v="-184.05929439984101"/>
    <n v="-29.421325175164458"/>
    <n v="30.312299468645715"/>
    <n v="-25.451104992794559"/>
    <s v="Resto"/>
    <n v="2023"/>
    <n v="1"/>
    <d v="2024-05-06T00:00:00"/>
    <x v="34"/>
    <x v="20"/>
  </r>
  <r>
    <n v="2024"/>
    <n v="3"/>
    <n v="61"/>
    <x v="2"/>
    <s v="Huracan y Otros Riesgos Hidrometeorolog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6833.108399999997"/>
    <n v="14223.78909"/>
    <n v="148282.58068000001"/>
    <n v="219385.76831000001"/>
    <n v="0"/>
    <n v="0"/>
    <n v="0"/>
    <n v="0"/>
    <n v="0"/>
    <n v="0"/>
    <s v="Huracan y Otros Riesgos Hidrometeorologicos"/>
    <s v="Daños Sin Autos"/>
    <s v="Riesgos Catastroficos"/>
    <x v="34"/>
    <x v="0"/>
    <n v="0"/>
    <n v="0"/>
    <n v="243469518.54793006"/>
    <n v="216001262.48099998"/>
    <n v="235094567.47436008"/>
    <n v="206446896.99449995"/>
    <n v="4394254.9165499983"/>
    <n v="5933858.7003499996"/>
    <n v="1773986.2028800007"/>
    <n v="97808.70916999992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99.56377334051143"/>
    <n v="-32.410118567731629"/>
    <n v="38.327568983067685"/>
    <n v="6.4834602534022494"/>
    <m/>
    <n v="2023"/>
    <n v="1"/>
    <d v="2024-05-06T00:00:00"/>
    <x v="34"/>
    <x v="2"/>
  </r>
  <r>
    <n v="2024"/>
    <n v="3"/>
    <n v="25"/>
    <x v="36"/>
    <s v="Huracan y Otros Riesgos Hidrometeorologicos"/>
    <n v="25"/>
    <s v="b7a56873cd771f2c446d369b649430b65a756ba278ff97ec81bb6f55b2e73569"/>
    <s v="866d562d83a77144c090ae01fef5e5dc5d322dfdcb968ee04e0fa262fe1b2619"/>
    <x v="34"/>
    <n v="0"/>
    <n v="0"/>
    <n v="0"/>
    <n v="-78643.69687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Huracan y Otros Riesgos Hidrometeorologicos"/>
    <s v="Daños Sin Autos"/>
    <s v="Riesgos Catastroficos"/>
    <x v="34"/>
    <x v="0"/>
    <n v="0"/>
    <n v="0"/>
    <n v="243469518.54793006"/>
    <n v="216001262.48099998"/>
    <n v="235094567.47436008"/>
    <n v="206446896.99449995"/>
    <n v="4394254.9165499983"/>
    <n v="5933858.7003499996"/>
    <n v="1773986.2028800007"/>
    <n v="97808.70916999992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4"/>
    <x v="34"/>
  </r>
  <r>
    <n v="2024"/>
    <n v="3"/>
    <n v="15.1"/>
    <x v="13"/>
    <s v="Huracan y Otros Riesgos Hidrometeorologicos"/>
    <n v="15.1"/>
    <m/>
    <m/>
    <x v="7"/>
    <n v="1590181.6135200004"/>
    <n v="3765340.2868799996"/>
    <n v="6387411.4638400003"/>
    <n v="9509810.1744400002"/>
    <n v="1397982.7137800001"/>
    <n v="326754.10249999998"/>
    <n v="12330912.034120001"/>
    <n v="1066577.4594000001"/>
    <n v="0"/>
    <n v="0"/>
    <n v="0"/>
    <n v="0"/>
    <n v="-445.63966999999997"/>
    <n v="-13.153710000000002"/>
    <n v="307525.47021"/>
    <n v="6408.7739100000008"/>
    <n v="528395.23560999997"/>
    <n v="566173.67998000002"/>
    <n v="0"/>
    <n v="0"/>
    <n v="0"/>
    <n v="0"/>
    <n v="0"/>
    <n v="0"/>
    <s v="Huracan y Otros Riesgos Hidrometeorologicos"/>
    <s v="Daños Sin Autos"/>
    <s v="Riesgos Catastroficos"/>
    <x v="34"/>
    <x v="0"/>
    <n v="77755740.345120013"/>
    <n v="74999999.127480015"/>
    <n v="243469518.54793006"/>
    <n v="216001262.48099998"/>
    <n v="235094567.47436008"/>
    <n v="206446896.99449995"/>
    <n v="4394254.9165499983"/>
    <n v="5933858.7003499996"/>
    <n v="1773986.2028800007"/>
    <n v="97808.709169999929"/>
    <n v="3423328.8243199997"/>
    <n v="5952451.5739600006"/>
    <n v="36.187741578917731"/>
    <n v="63.455172713463945"/>
    <n v="-2175158.6733599994"/>
    <n v="-57.767917575448635"/>
    <n v="46.451325453255855"/>
    <n v="63.256966312033732"/>
    <n v="2.0450986724092082"/>
    <n v="5.0204537742459499"/>
    <n v="0.65313375694992926"/>
    <n v="0.6764008333341982"/>
    <n v="1.7432029070715309"/>
    <n v="1.8238783637325939"/>
    <m/>
    <m/>
    <m/>
    <n v="0"/>
    <m/>
    <n v="0"/>
    <m/>
    <n v="0"/>
    <m/>
    <n v="327.83937618044143"/>
    <n v="87.913399444070293"/>
    <n v="8.6779434952677779"/>
    <n v="78.80459901607054"/>
    <n v="4698.5070862017656"/>
    <n v="-6.6725892965096119"/>
    <n v="58.199894602565948"/>
    <n v="1.1319448672051284"/>
    <s v="Resto"/>
    <n v="2023"/>
    <n v="1"/>
    <d v="2024-05-06T00:00:00"/>
    <x v="34"/>
    <x v="7"/>
  </r>
  <r>
    <n v="2024"/>
    <n v="3"/>
    <n v="9"/>
    <x v="8"/>
    <s v="Huracan y Otros Riesgos Hidrometeorologicos"/>
    <n v="9"/>
    <s v="19581e27de7ced00ff1ce50b2047e7a567c76b1cbaebabe5ef03f7c3017bb5b7"/>
    <s v="866d562d83a77144c090ae01fef5e5dc5d322dfdcb968ee04e0fa262fe1b2619"/>
    <x v="31"/>
    <n v="14876.551099999999"/>
    <n v="11870.912759999999"/>
    <n v="88831.385809999992"/>
    <n v="46206.642139999996"/>
    <n v="-1523.4825000000001"/>
    <n v="254.85258999999999"/>
    <n v="54129.229919999983"/>
    <n v="19618.599489999993"/>
    <n v="0"/>
    <n v="0"/>
    <n v="134.065"/>
    <n v="128.38900000000001"/>
    <n v="0"/>
    <n v="0"/>
    <n v="-153.41460999999998"/>
    <n v="254.85258999999999"/>
    <n v="3653.8877900000002"/>
    <n v="4720.5211600000002"/>
    <n v="0"/>
    <n v="0"/>
    <n v="0"/>
    <n v="0"/>
    <n v="0"/>
    <n v="0"/>
    <s v="Huracan y Otros Riesgos Hidrometeorologicos"/>
    <s v="Daños Sin Autos"/>
    <s v="Riesgos Catastroficos"/>
    <x v="34"/>
    <x v="0"/>
    <n v="808178.50085000007"/>
    <n v="660743.68034000008"/>
    <n v="243469518.54793006"/>
    <n v="216001262.48099998"/>
    <n v="235094567.47436008"/>
    <n v="206446896.99449995"/>
    <n v="4394254.9165499983"/>
    <n v="5933858.7003499996"/>
    <n v="1773986.2028800007"/>
    <n v="97808.709169999929"/>
    <n v="23377.136079999997"/>
    <n v="17145.296469999997"/>
    <n v="0.33854547318069167"/>
    <n v="0.20005384960211153"/>
    <n v="3005.6383399999995"/>
    <n v="25.319353286191614"/>
    <n v="63.637183995037951"/>
    <n v="69.237139064764165"/>
    <n v="1.8407506614384839"/>
    <n v="1.7965987588245358"/>
    <n v="6.1102314526782792E-3"/>
    <n v="6.3279008357445213E-3"/>
    <n v="5.4957608227147259E-3"/>
    <n v="5.750104715943615E-3"/>
    <m/>
    <m/>
    <m/>
    <n v="0"/>
    <m/>
    <n v="0"/>
    <m/>
    <n v="0"/>
    <m/>
    <n v="-697.78968697159416"/>
    <n v="-10.240831290526742"/>
    <n v="2.146866000555125"/>
    <n v="-8.5879050103472215E-2"/>
    <n v="-160.19739097020752"/>
    <n v="-22.595669712028155"/>
    <n v="-4.1986677976227611"/>
    <n v="5.398823167228425"/>
    <s v="Resto"/>
    <n v="2023"/>
    <n v="1"/>
    <d v="2024-05-06T00:00:00"/>
    <x v="34"/>
    <x v="31"/>
  </r>
  <r>
    <n v="2024"/>
    <n v="3"/>
    <n v="43"/>
    <x v="9"/>
    <s v="Huracan y Otros Riesgos Hidrometeorologicos"/>
    <n v="31"/>
    <s v="eb1e33e8a81b697b75855af6bfcdbcbf7cbbde9f94962ceaec1ed8af21f5a50f"/>
    <s v="866d562d83a77144c090ae01fef5e5dc5d322dfdcb968ee04e0fa262fe1b2619"/>
    <x v="18"/>
    <n v="135241.49411000003"/>
    <n v="127217.18293000001"/>
    <n v="698515.35525000002"/>
    <n v="773778.76685000001"/>
    <n v="-13706.61499"/>
    <n v="3295.3337900000001"/>
    <n v="1055742.58222"/>
    <n v="-123861.54116999997"/>
    <n v="0"/>
    <n v="0"/>
    <n v="134.065"/>
    <n v="128.38900000000001"/>
    <n v="0"/>
    <n v="0"/>
    <n v="4841.2887099999998"/>
    <n v="1835.5835500000001"/>
    <n v="14174.243210000001"/>
    <n v="19084.119079999997"/>
    <n v="0"/>
    <n v="0"/>
    <n v="0"/>
    <n v="0"/>
    <n v="0"/>
    <n v="0"/>
    <s v="Huracan y Otros Riesgos Hidrometeorologicos"/>
    <s v="Daños Sin Autos"/>
    <s v="Riesgos Catastroficos"/>
    <x v="34"/>
    <x v="0"/>
    <n v="29454782.112069998"/>
    <n v="26676629.107240003"/>
    <n v="243469518.54793006"/>
    <n v="216001262.48099998"/>
    <n v="235094567.47436008"/>
    <n v="206446896.99449995"/>
    <n v="4394254.9165499983"/>
    <n v="5933858.7003499996"/>
    <n v="1773986.2028800007"/>
    <n v="97808.709169999929"/>
    <n v="215278.80686000001"/>
    <n v="202641.26746"/>
    <n v="3.0776888614413918"/>
    <n v="2.143919991261273"/>
    <n v="8024.3111800000188"/>
    <n v="6.3075686752278814"/>
    <n v="62.821555025595345"/>
    <n v="62.779504157568397"/>
    <n v="0.45914953162929928"/>
    <n v="0.47688627531832134"/>
    <n v="5.5547608142731852E-2"/>
    <n v="5.7526422478796649E-2"/>
    <n v="5.8896499709667378E-2"/>
    <n v="6.1622230598791357E-2"/>
    <m/>
    <m/>
    <m/>
    <n v="0"/>
    <m/>
    <n v="0"/>
    <m/>
    <n v="0"/>
    <m/>
    <n v="-515.9401099698614"/>
    <n v="-10.134918340115044"/>
    <n v="2.5903213025973266"/>
    <n v="-0.77264496013259965"/>
    <n v="163.74657312656785"/>
    <n v="-25.727547860176092"/>
    <n v="34.155535771987076"/>
    <n v="9.6183823958826427"/>
    <s v="Medianas"/>
    <n v="2023"/>
    <n v="1"/>
    <d v="2024-05-06T00:00:00"/>
    <x v="34"/>
    <x v="18"/>
  </r>
  <r>
    <n v="2024"/>
    <n v="3"/>
    <n v="76"/>
    <x v="42"/>
    <s v="Huracan y Otros Riesgos Hidrometeorologicos"/>
    <n v="48"/>
    <s v="98010bd9270f9b100b6214a21754fd33bdc8d41b2bc9f9dd16ff54d3c34ffd71"/>
    <s v="866d562d83a77144c090ae01fef5e5dc5d322dfdcb968ee04e0fa262fe1b2619"/>
    <x v="14"/>
    <n v="99625.473480000001"/>
    <n v="71267.824159999989"/>
    <n v="221787.12708000001"/>
    <n v="179867.78133"/>
    <n v="-8092.6365099999994"/>
    <n v="12523.811300000001"/>
    <n v="333279.92006999999"/>
    <n v="14450.126399999999"/>
    <n v="0"/>
    <n v="0"/>
    <n v="134.065"/>
    <n v="128.38900000000001"/>
    <n v="0"/>
    <n v="0"/>
    <n v="8.93093"/>
    <n v="-215.26092"/>
    <n v="-1.0000000000000001E-5"/>
    <n v="0"/>
    <n v="0"/>
    <n v="0"/>
    <n v="0"/>
    <n v="0"/>
    <n v="0"/>
    <n v="0"/>
    <s v="Huracan y Otros Riesgos Hidrometeorologicos"/>
    <s v="Daños Sin Autos"/>
    <s v="Riesgos Catastroficos"/>
    <x v="34"/>
    <x v="0"/>
    <n v="1133682.78908"/>
    <n v="1017302.51738"/>
    <n v="243469518.54793006"/>
    <n v="216001262.48099998"/>
    <n v="235094567.47436008"/>
    <n v="206446896.99449995"/>
    <n v="4394254.9165499983"/>
    <n v="5933858.7003499996"/>
    <n v="1773986.2028800007"/>
    <n v="97808.709169999929"/>
    <n v="201289.08586000002"/>
    <n v="142411.4454"/>
    <n v="2.2671755592690466"/>
    <n v="1.2010367580171122"/>
    <n v="28357.649320000011"/>
    <n v="39.790255496415327"/>
    <n v="49.49372841272239"/>
    <n v="50.043607070924367"/>
    <n v="8.7877733030460412"/>
    <n v="7.005568446202795"/>
    <n v="4.09190744180929E-2"/>
    <n v="4.2376765465184714E-2"/>
    <n v="3.2994170192069544E-2"/>
    <n v="3.4521140882974213E-2"/>
    <m/>
    <m/>
    <m/>
    <n v="0"/>
    <m/>
    <n v="0"/>
    <m/>
    <n v="0"/>
    <m/>
    <n v="-164.6180009914394"/>
    <n v="-8.1230595221458195"/>
    <n v="17.572882921026732"/>
    <n v="-0.45618373451055622"/>
    <n v="-104.14888591946927"/>
    <m/>
    <n v="-89309299.999999985"/>
    <m/>
    <s v="Medianas"/>
    <n v="2023"/>
    <n v="1"/>
    <d v="2024-05-06T00:00:00"/>
    <x v="34"/>
    <x v="14"/>
  </r>
  <r>
    <n v="2024"/>
    <n v="3"/>
    <n v="5.0999999999999996"/>
    <x v="6"/>
    <s v="Huracan y Otros Riesgos Hidrometeorologicos"/>
    <n v="5.0999999999999996"/>
    <m/>
    <m/>
    <x v="3"/>
    <n v="2335309.0779499998"/>
    <n v="1617554.90448"/>
    <n v="7739702.1717600003"/>
    <n v="6217083.1275200006"/>
    <n v="441052.62172000005"/>
    <n v="-179879.10152"/>
    <n v="23737349.14931"/>
    <n v="704965.8648199999"/>
    <n v="0"/>
    <n v="0"/>
    <n v="0"/>
    <n v="0"/>
    <n v="0"/>
    <n v="0"/>
    <n v="54166.173150000002"/>
    <n v="-6698.4248699999998"/>
    <n v="195184.07808000001"/>
    <n v="204451.52554999999"/>
    <n v="0"/>
    <n v="0"/>
    <n v="0"/>
    <n v="0"/>
    <n v="0"/>
    <n v="0"/>
    <s v="Huracan y Otros Riesgos Hidrometeorologicos"/>
    <s v="Daños Sin Autos"/>
    <s v="Riesgos Catastroficos"/>
    <x v="34"/>
    <x v="0"/>
    <n v="54969923.025400005"/>
    <n v="44163198.893959999"/>
    <n v="243469518.54793006"/>
    <n v="216001262.48099998"/>
    <n v="235094567.47436008"/>
    <n v="206446896.99449995"/>
    <n v="4394254.9165499983"/>
    <n v="5933858.7003499996"/>
    <n v="1773986.2028800007"/>
    <n v="97808.709169999929"/>
    <n v="3617552.7634099997"/>
    <n v="2660265.7390600001"/>
    <n v="53.144597259357205"/>
    <n v="27.259747597033122"/>
    <n v="717754.17346999981"/>
    <n v="44.372785831386551"/>
    <n v="64.554941715588882"/>
    <n v="60.80426029361864"/>
    <n v="4.2483397272921799"/>
    <n v="3.6626760402114482"/>
    <n v="0.95917924012745137"/>
    <n v="0.99334880556297567"/>
    <n v="0.7488636343606021"/>
    <n v="0.78352105458048804"/>
    <m/>
    <m/>
    <m/>
    <n v="0"/>
    <m/>
    <n v="0"/>
    <m/>
    <n v="0"/>
    <m/>
    <n v="-345.19392080183439"/>
    <n v="18.88626331668134"/>
    <n v="-11.120432513406787"/>
    <n v="24.862235174319142"/>
    <n v="-908.64045206496439"/>
    <n v="-4.5328336118155121"/>
    <n v="27.751327712191227"/>
    <n v="-3.2762899919579493"/>
    <m/>
    <n v="2023"/>
    <n v="1"/>
    <d v="2024-05-06T00:00:00"/>
    <x v="34"/>
    <x v="3"/>
  </r>
  <r>
    <n v="2024"/>
    <n v="3"/>
    <n v="39"/>
    <x v="17"/>
    <s v="Huracan y Otros Riesgos Hidrometeorologicos"/>
    <n v="27"/>
    <s v="670671cd97404156226e507973f2ab8330d3022ca96e0c93bdbdb320c41adcaf"/>
    <s v="866d562d83a77144c090ae01fef5e5dc5d322dfdcb968ee04e0fa262fe1b2619"/>
    <x v="16"/>
    <n v="187160.72065999999"/>
    <n v="177793.91138000001"/>
    <n v="648804.65299000009"/>
    <n v="506177.89394000004"/>
    <n v="24830.771780000003"/>
    <n v="-3388.4776799999991"/>
    <n v="912392.99930000014"/>
    <n v="98705.698379999987"/>
    <n v="0"/>
    <n v="0"/>
    <n v="134.065"/>
    <n v="128.38900000000001"/>
    <n v="0"/>
    <n v="0"/>
    <n v="12337.353939999999"/>
    <n v="-1846.7556100000002"/>
    <n v="6917.7478700000001"/>
    <n v="6901.26926"/>
    <n v="0"/>
    <n v="0"/>
    <n v="0"/>
    <n v="0"/>
    <n v="0"/>
    <n v="0"/>
    <s v="Huracan y Otros Riesgos Hidrometeorologicos"/>
    <s v="Daños Sin Autos"/>
    <s v="Riesgos Catastroficos"/>
    <x v="34"/>
    <x v="0"/>
    <n v="7956382.9574300004"/>
    <n v="6735524.3046000004"/>
    <n v="243469518.54793006"/>
    <n v="216001262.48099998"/>
    <n v="235094567.47436008"/>
    <n v="206446896.99449995"/>
    <n v="4394254.9165499983"/>
    <n v="5933858.7003499996"/>
    <n v="1773986.2028800007"/>
    <n v="97808.709169999929"/>
    <n v="354089.45538999996"/>
    <n v="387385.17892999999"/>
    <n v="4.2592140013338806"/>
    <n v="2.9962612923275898"/>
    <n v="9366.8092799999868"/>
    <n v="5.2683521090777008"/>
    <n v="52.856903195227346"/>
    <n v="45.895899236797369"/>
    <n v="2.3523342410915697"/>
    <n v="2.6396447156842169"/>
    <n v="7.6872341875171946E-2"/>
    <n v="7.9610823283022963E-2"/>
    <n v="8.2311514913316411E-2"/>
    <n v="8.6120893056937889E-2"/>
    <m/>
    <m/>
    <m/>
    <n v="0"/>
    <m/>
    <n v="0"/>
    <m/>
    <n v="0"/>
    <m/>
    <n v="-832.80021664477988"/>
    <n v="13.267084937714092"/>
    <n v="-1.9058457366168096"/>
    <n v="1.3997161725208553"/>
    <n v="-768.05558208105276"/>
    <n v="0.23877651167025782"/>
    <n v="178.34350386638187"/>
    <n v="-26.759651600668022"/>
    <s v="Medianas"/>
    <n v="2023"/>
    <n v="1"/>
    <d v="2024-05-06T00:00:00"/>
    <x v="34"/>
    <x v="16"/>
  </r>
  <r>
    <n v="2024"/>
    <n v="3"/>
    <n v="107"/>
    <x v="28"/>
    <s v="Huracan y Otros Riesgos Hidrometeorologicos"/>
    <n v="70"/>
    <s v="ff5a1ae012afa5d4c889c50ad427aaf545d31a4fac04ffc1c4d03d403ba4250a"/>
    <s v="866d562d83a77144c090ae01fef5e5dc5d322dfdcb968ee04e0fa262fe1b2619"/>
    <x v="32"/>
    <n v="3414.99818"/>
    <n v="2992.2147200000004"/>
    <n v="12151.77382"/>
    <n v="11130.095369999999"/>
    <n v="899.26185000000009"/>
    <n v="102.98409999999994"/>
    <n v="2534.7465800000004"/>
    <n v="1520.8220400000002"/>
    <n v="0"/>
    <n v="0"/>
    <n v="134.065"/>
    <n v="128.38900000000001"/>
    <n v="0"/>
    <n v="0"/>
    <n v="301.62443000000002"/>
    <n v="353.20551"/>
    <n v="489.31645000000003"/>
    <n v="531.30634999999995"/>
    <n v="0"/>
    <n v="0"/>
    <n v="0"/>
    <n v="0"/>
    <n v="0"/>
    <n v="0"/>
    <s v="Huracan y Otros Riesgos Hidrometeorologicos"/>
    <s v="Daños Sin Autos"/>
    <s v="Riesgos Catastroficos"/>
    <x v="34"/>
    <x v="0"/>
    <n v="551156.13301999995"/>
    <n v="285123.98235000001"/>
    <n v="243469518.54793006"/>
    <n v="216001262.48099998"/>
    <n v="235094567.47436008"/>
    <n v="206446896.99449995"/>
    <n v="4394254.9165499983"/>
    <n v="5933858.7003499996"/>
    <n v="1773986.2028800007"/>
    <n v="97808.709169999929"/>
    <n v="4184.8455899999999"/>
    <n v="3655.74404"/>
    <n v="7.7715067624733319E-2"/>
    <n v="5.0426120187585681E-2"/>
    <n v="422.78345999999965"/>
    <n v="14.129449239525149"/>
    <n v="81.60392316888327"/>
    <n v="81.849677856549292"/>
    <n v="0.61960631033676239"/>
    <n v="1.049443366825225"/>
    <n v="1.4026389013159831E-3"/>
    <n v="1.4526061646968713E-3"/>
    <n v="1.3852764959015938E-3"/>
    <n v="1.4493871128902062E-3"/>
    <m/>
    <m/>
    <m/>
    <n v="0"/>
    <m/>
    <n v="0"/>
    <m/>
    <n v="0"/>
    <m/>
    <n v="773.20455293584212"/>
    <n v="26.332718279808866"/>
    <n v="3.441734956774757"/>
    <n v="5.0691592107090906E-2"/>
    <n v="-14.603701963766081"/>
    <n v="-7.9031428854558055"/>
    <n v="61.641996707856435"/>
    <n v="66.478691624897763"/>
    <s v="Resto"/>
    <n v="2023"/>
    <n v="1"/>
    <d v="2024-05-06T00:00:00"/>
    <x v="34"/>
    <x v="32"/>
  </r>
  <r>
    <n v="2024"/>
    <n v="3"/>
    <n v="79"/>
    <x v="59"/>
    <s v="Huracan y Otros Riesgos Hidrometeorologicos"/>
    <n v="51"/>
    <s v="031b4af5197ec30a926f48cf40e11a7dbc470048a21e4003b7a3c07c5dab1baa"/>
    <s v="866d562d83a77144c090ae01fef5e5dc5d322dfdcb968ee04e0fa262fe1b2619"/>
    <x v="8"/>
    <n v="228911.91558"/>
    <n v="172355.63373"/>
    <n v="784761.22230000002"/>
    <n v="638563.36899999995"/>
    <n v="72695.087909999987"/>
    <n v="2550.7824900000001"/>
    <n v="388585.30213999999"/>
    <n v="36025.727169999998"/>
    <n v="0"/>
    <n v="0"/>
    <n v="134.065"/>
    <n v="128.38900000000001"/>
    <n v="0"/>
    <n v="0"/>
    <n v="35366.085220000001"/>
    <n v="2550.7824900000001"/>
    <n v="207012.64724000002"/>
    <n v="154299.43125999998"/>
    <n v="0"/>
    <n v="0"/>
    <n v="0"/>
    <n v="0"/>
    <n v="0"/>
    <n v="0"/>
    <s v="Huracan y Otros Riesgos Hidrometeorologicos"/>
    <s v="Daños Sin Autos"/>
    <s v="Riesgos Catastroficos"/>
    <x v="34"/>
    <x v="0"/>
    <n v="22979281.170580003"/>
    <n v="17603852.661830001"/>
    <n v="243469518.54793006"/>
    <n v="216001262.48099998"/>
    <n v="235094567.47436008"/>
    <n v="206446896.99449995"/>
    <n v="4394254.9165499983"/>
    <n v="5933858.7003499996"/>
    <n v="1773986.2028800007"/>
    <n v="97808.709169999929"/>
    <n v="585508.48015999992"/>
    <n v="425115.96477999998"/>
    <n v="5.2093453822593094"/>
    <n v="2.9046130424344931"/>
    <n v="56556.281849999999"/>
    <n v="32.81371233771042"/>
    <n v="39.096259633583109"/>
    <n v="40.543204209984225"/>
    <n v="0.99616656361327871"/>
    <n v="0.979079051847068"/>
    <n v="9.4020769805291171E-2"/>
    <n v="9.7370142593773731E-2"/>
    <n v="7.9793808494596566E-2"/>
    <n v="8.3486667147432012E-2"/>
    <m/>
    <m/>
    <m/>
    <n v="0"/>
    <m/>
    <n v="0"/>
    <m/>
    <n v="0"/>
    <m/>
    <n v="2749.9132401524362"/>
    <n v="31.756795064953515"/>
    <n v="1.479953068430518"/>
    <n v="4.0978384043789191"/>
    <n v="1286.4798491697347"/>
    <n v="34.162936019625633"/>
    <n v="17.08402152792063"/>
    <n v="1.6531379728171789"/>
    <s v="Medianas"/>
    <n v="2023"/>
    <n v="1"/>
    <d v="2024-05-06T00:00:00"/>
    <x v="34"/>
    <x v="8"/>
  </r>
  <r>
    <n v="2024"/>
    <n v="3"/>
    <n v="22"/>
    <x v="15"/>
    <s v="Huracan y Otros Riesgos Hidrometeorologicos"/>
    <n v="16"/>
    <s v="b17ef6d19c7a5b1ee83b907c595526dcb1eb06db8227d650d5dda0a9f4ce8cd9"/>
    <s v="866d562d83a77144c090ae01fef5e5dc5d322dfdcb968ee04e0fa262fe1b2619"/>
    <x v="6"/>
    <n v="378871.10326"/>
    <n v="343414.58916000003"/>
    <n v="1851319.2148500001"/>
    <n v="1204127.62971"/>
    <n v="-173972.97940999997"/>
    <n v="-9902.9790199999989"/>
    <n v="9198472.0724600013"/>
    <n v="104048.567"/>
    <n v="0"/>
    <n v="0"/>
    <n v="134.065"/>
    <n v="128.38900000000001"/>
    <n v="0"/>
    <n v="0"/>
    <n v="20661.01037"/>
    <n v="1525.3243500000001"/>
    <n v="71713.172909999994"/>
    <n v="51021.288390000002"/>
    <n v="0"/>
    <n v="0"/>
    <n v="0"/>
    <n v="0"/>
    <n v="0"/>
    <n v="0"/>
    <s v="Huracan y Otros Riesgos Hidrometeorologicos"/>
    <s v="Daños Sin Autos"/>
    <s v="Riesgos Catastroficos"/>
    <x v="34"/>
    <x v="0"/>
    <n v="7962644.3306700001"/>
    <n v="6926531.7595299995"/>
    <n v="243469518.54793006"/>
    <n v="216001262.48099998"/>
    <n v="235094567.47436008"/>
    <n v="206446896.99449995"/>
    <n v="4394254.9165499983"/>
    <n v="5933858.7003499996"/>
    <n v="1773986.2028800007"/>
    <n v="97808.709169999929"/>
    <n v="662850.44896000007"/>
    <n v="601506.40474000003"/>
    <n v="8.621964598209015"/>
    <n v="5.7873738911198584"/>
    <n v="35456.514099999971"/>
    <n v="10.324696509466126"/>
    <n v="57.157855720614158"/>
    <n v="57.092424362204476"/>
    <n v="4.7581065727209326"/>
    <n v="4.9579587747866247"/>
    <n v="0.15561336200096623"/>
    <n v="0.16115689415125278"/>
    <n v="0.15898730647012196"/>
    <n v="0.16634524139597462"/>
    <m/>
    <m/>
    <m/>
    <n v="0"/>
    <m/>
    <n v="0"/>
    <m/>
    <n v="0"/>
    <m/>
    <n v="1656.7741894499136"/>
    <n v="-45.918777629924215"/>
    <n v="-2.883680348066433"/>
    <n v="-9.8068958556476549"/>
    <n v="1254.5322586635425"/>
    <n v="40.555393979536447"/>
    <n v="28.810620882622999"/>
    <n v="2.9895841483668972"/>
    <s v="Grandes"/>
    <n v="2023"/>
    <n v="1"/>
    <d v="2024-05-06T00:00:00"/>
    <x v="34"/>
    <x v="6"/>
  </r>
  <r>
    <n v="2024"/>
    <n v="3"/>
    <n v="18"/>
    <x v="64"/>
    <s v="Huracan y Otros Riesgos Hidrometeorologicos"/>
    <n v="5"/>
    <s v="ef2d127de37b942baad06145e54b0c619a1f22327b2ebbcfbec78f5564afe39d"/>
    <s v="866d562d83a77144c090ae01fef5e5dc5d322dfdcb968ee04e0fa262fe1b2619"/>
    <x v="24"/>
    <n v="19204.320909999999"/>
    <n v="18662.105079999998"/>
    <n v="236009.72446"/>
    <n v="262691.79981999996"/>
    <n v="-70842.916929999992"/>
    <n v="56.762630000000001"/>
    <n v="456514.79245000001"/>
    <n v="5548.3491800000002"/>
    <n v="0"/>
    <n v="0"/>
    <n v="134.065"/>
    <n v="128.38900000000001"/>
    <n v="0"/>
    <n v="0"/>
    <n v="4209.7969699999994"/>
    <n v="-22.389890000000001"/>
    <n v="474.13979"/>
    <n v="442.60404"/>
    <n v="0"/>
    <n v="0"/>
    <n v="0"/>
    <n v="0"/>
    <n v="0"/>
    <n v="0"/>
    <s v="Huracan y Otros Riesgos Hidrometeorologicos"/>
    <s v="Daños Sin Autos"/>
    <s v="Riesgos Catastroficos"/>
    <x v="34"/>
    <x v="0"/>
    <n v="4323802.96117"/>
    <n v="3574791.8769999999"/>
    <n v="243469518.54793006"/>
    <n v="216001262.48099998"/>
    <n v="235094567.47436008"/>
    <n v="206446896.99449995"/>
    <n v="4394254.9165499983"/>
    <n v="5933858.7003499996"/>
    <n v="1773986.2028800007"/>
    <n v="97808.709169999929"/>
    <n v="67989.015459999995"/>
    <n v="62204.957029999998"/>
    <n v="0.43703247250566035"/>
    <n v="0.31450201331722377"/>
    <n v="542.21583000000101"/>
    <n v="2.9054376645917035"/>
    <n v="28.246211215249151"/>
    <n v="30.000993443335556"/>
    <n v="0.44415347050882731"/>
    <n v="0.52204731693810991"/>
    <n v="7.8877721632407902E-3"/>
    <n v="8.16876421957069E-3"/>
    <n v="8.639812964816149E-3"/>
    <n v="9.0396636382949289E-3"/>
    <m/>
    <m/>
    <m/>
    <n v="0"/>
    <m/>
    <n v="0"/>
    <m/>
    <n v="0"/>
    <m/>
    <n v="-124905.55768821844"/>
    <n v="-368.89050782894878"/>
    <n v="0.30415984561587311"/>
    <n v="-3.9934311109629346"/>
    <n v="-18902.222654957211"/>
    <n v="7.1250479322330751"/>
    <n v="887.88097071540847"/>
    <n v="-5.0586727586128681"/>
    <s v="Resto"/>
    <n v="2023"/>
    <n v="1"/>
    <d v="2024-05-06T00:00:00"/>
    <x v="34"/>
    <x v="24"/>
  </r>
  <r>
    <n v="2024"/>
    <n v="3"/>
    <n v="74"/>
    <x v="0"/>
    <s v="Huracan y Otros Riesgos Hidrometeorologicos"/>
    <n v="46"/>
    <s v="25fc0e7096fc653718202dc30b0c580b8ab87eac11a700cba03a7c021bc35b0c"/>
    <s v="866d562d83a77144c090ae01fef5e5dc5d322dfdcb968ee04e0fa262fe1b2619"/>
    <x v="13"/>
    <n v="254739.01009999998"/>
    <n v="2527689.3694099998"/>
    <n v="1292662.9313200004"/>
    <n v="5014617.45254"/>
    <n v="1171866.86623"/>
    <n v="181184.45257000002"/>
    <n v="4414404.1742500002"/>
    <n v="720529.87550000008"/>
    <n v="0"/>
    <n v="0"/>
    <n v="134.065"/>
    <n v="128.38900000000001"/>
    <n v="-445.63966999999997"/>
    <n v="-24.261430000000001"/>
    <n v="297206.29446"/>
    <n v="9753.8699900000011"/>
    <n v="237526.79419999997"/>
    <n v="340890.15893000003"/>
    <n v="0"/>
    <n v="0"/>
    <n v="0"/>
    <n v="0"/>
    <n v="0"/>
    <n v="0"/>
    <s v="Huracan y Otros Riesgos Hidrometeorologicos"/>
    <s v="Daños Sin Autos"/>
    <s v="Riesgos Catastroficos"/>
    <x v="34"/>
    <x v="0"/>
    <n v="1149390.6832699999"/>
    <n v="7438742.8628900005"/>
    <n v="243469518.54793006"/>
    <n v="216001262.48099998"/>
    <n v="235094567.47436008"/>
    <n v="206446896.99449995"/>
    <n v="4394254.9165499983"/>
    <n v="5933858.7003499996"/>
    <n v="1773986.2028800007"/>
    <n v="97808.709169999929"/>
    <n v="481369.46110000001"/>
    <n v="3158937.7068499997"/>
    <n v="5.7970922246813972"/>
    <n v="42.597734409498287"/>
    <n v="-2272950.3593099997"/>
    <n v="-89.922060313943561"/>
    <n v="52.919645030634868"/>
    <n v="80.017069153621819"/>
    <n v="22.162961106946785"/>
    <n v="33.980061093656033"/>
    <n v="0.10462870737137117"/>
    <n v="0.10835597471974012"/>
    <n v="1.1702197201890623"/>
    <n v="1.2243775063750855"/>
    <m/>
    <m/>
    <m/>
    <n v="0"/>
    <m/>
    <n v="0"/>
    <m/>
    <n v="0"/>
    <m/>
    <n v="546.78113911415937"/>
    <n v="460.02646621338982"/>
    <n v="7.1679872836705076"/>
    <n v="66.058397992471285"/>
    <n v="2947.0602413678466"/>
    <n v="-30.321604194864772"/>
    <n v="125.12537604904873"/>
    <n v="2.8612940956159743"/>
    <s v="Medianas"/>
    <n v="2023"/>
    <n v="1"/>
    <d v="2024-05-06T00:00:00"/>
    <x v="34"/>
    <x v="13"/>
  </r>
  <r>
    <n v="2024"/>
    <n v="3"/>
    <n v="37"/>
    <x v="35"/>
    <s v="Huracan y Otros Riesgos Hidrometeorologicos"/>
    <n v="25"/>
    <s v="b7a56873cd771f2c446d369b649430b65a756ba278ff97ec81bb6f55b2e73569"/>
    <s v="866d562d83a77144c090ae01fef5e5dc5d322dfdcb968ee04e0fa262fe1b2619"/>
    <x v="11"/>
    <n v="76892.696849999993"/>
    <n v="123104.36565000001"/>
    <n v="309301.41495000001"/>
    <n v="259018.01453000004"/>
    <n v="59766.868589999998"/>
    <n v="-5013.0567300000012"/>
    <n v="815496.36788999999"/>
    <n v="-7820.3227200000019"/>
    <n v="0"/>
    <n v="0"/>
    <n v="134.065"/>
    <n v="128.38900000000001"/>
    <n v="0"/>
    <n v="0"/>
    <n v="-271.05052000000001"/>
    <n v="-243.04074"/>
    <n v="0.41717000000000004"/>
    <n v="748.56772999999998"/>
    <n v="0"/>
    <n v="0"/>
    <n v="0"/>
    <n v="0"/>
    <n v="0"/>
    <n v="0"/>
    <s v="Huracan y Otros Riesgos Hidrometeorologicos"/>
    <s v="Daños Sin Autos"/>
    <s v="Riesgos Catastroficos"/>
    <x v="34"/>
    <x v="0"/>
    <n v="3691577.5016000001"/>
    <n v="3031903.05106"/>
    <n v="243469518.54793006"/>
    <n v="216001262.48099998"/>
    <n v="235094567.47436008"/>
    <n v="206446896.99449995"/>
    <n v="4394254.9165499983"/>
    <n v="5933858.7003499996"/>
    <n v="1773986.2028800007"/>
    <n v="97808.709169999929"/>
    <n v="297592.56764999998"/>
    <n v="394146.04045999999"/>
    <n v="1.7498460674277339"/>
    <n v="2.0746089832361343"/>
    <n v="-46211.668800000014"/>
    <n v="-37.538610881912305"/>
    <n v="25.838245039921109"/>
    <n v="31.233185929339125"/>
    <n v="2.0829224583981572"/>
    <n v="4.0603002001320858"/>
    <n v="3.1582063047807231E-2"/>
    <n v="3.2707134697353681E-2"/>
    <n v="5.6992428764544183E-2"/>
    <n v="5.9630039221795467E-2"/>
    <m/>
    <m/>
    <m/>
    <n v="0"/>
    <m/>
    <n v="0"/>
    <m/>
    <n v="0"/>
    <m/>
    <n v="-1292.2240622639031"/>
    <n v="77.727626989844623"/>
    <n v="-4.0722006108643649"/>
    <n v="3.3690717826875263"/>
    <n v="11.524726266057295"/>
    <n v="-99.944270907857586"/>
    <n v="-64973.636646930507"/>
    <n v="-32.467434843871779"/>
    <s v="Medianas"/>
    <n v="2023"/>
    <n v="1"/>
    <d v="2024-05-06T00:00:00"/>
    <x v="34"/>
    <x v="11"/>
  </r>
  <r>
    <n v="2024"/>
    <n v="3"/>
    <n v="27"/>
    <x v="21"/>
    <s v="Huracan y Otros Riesgos Hidrometeorologicos"/>
    <n v="21"/>
    <s v="6f4b6612125fb3a0daecd2799dfd6c9c299424fd920f9b308110a2c1fbd8f443"/>
    <s v="866d562d83a77144c090ae01fef5e5dc5d322dfdcb968ee04e0fa262fe1b2619"/>
    <x v="23"/>
    <n v="54733.52018"/>
    <n v="56709.905270000003"/>
    <n v="261684.48586000002"/>
    <n v="231942.62250999996"/>
    <n v="-419.68559000000005"/>
    <n v="-19905.995559999999"/>
    <n v="407891.37060999998"/>
    <n v="66918.218300000008"/>
    <n v="0"/>
    <n v="0"/>
    <n v="134.065"/>
    <n v="128.38900000000001"/>
    <n v="0"/>
    <n v="0"/>
    <n v="1182.1045900000001"/>
    <n v="-17813.210010000003"/>
    <n v="26210.10313"/>
    <n v="19293.133420000002"/>
    <n v="0"/>
    <n v="0"/>
    <n v="0"/>
    <n v="0"/>
    <n v="0"/>
    <n v="0"/>
    <s v="Huracan y Otros Riesgos Hidrometeorologicos"/>
    <s v="Daños Sin Autos"/>
    <s v="Riesgos Catastroficos"/>
    <x v="34"/>
    <x v="0"/>
    <n v="3037839.4733099998"/>
    <n v="2965779.2021399997"/>
    <n v="243469518.54793006"/>
    <n v="216001262.48099998"/>
    <n v="235094567.47436008"/>
    <n v="206446896.99449995"/>
    <n v="4394254.9165499983"/>
    <n v="5933858.7003499996"/>
    <n v="1773986.2028800007"/>
    <n v="97808.709169999929"/>
    <n v="83859.582020000002"/>
    <n v="85033.10884999999"/>
    <n v="1.2455699821568884"/>
    <n v="0.95570029779534615"/>
    <n v="-1976.3850900000034"/>
    <n v="-3.4850791596111597"/>
    <n v="65.268057461753614"/>
    <n v="66.691558190630602"/>
    <n v="1.8017252281063718"/>
    <n v="1.9121418488969162"/>
    <n v="2.2480645834614E-2"/>
    <n v="2.3281490834946388E-2"/>
    <n v="2.625443232073162E-2"/>
    <n v="2.74694878419562E-2"/>
    <m/>
    <m/>
    <m/>
    <n v="0"/>
    <m/>
    <n v="0"/>
    <m/>
    <n v="0"/>
    <m/>
    <n v="-97.891662395206524"/>
    <n v="-0.76677982453859428"/>
    <n v="-35.101443857516777"/>
    <n v="-2.3657770805582148E-2"/>
    <n v="-106.6361121287875"/>
    <n v="35.851976759926416"/>
    <n v="4.5101104110001264"/>
    <n v="-92.329273955749187"/>
    <s v="Resto"/>
    <n v="2023"/>
    <n v="1"/>
    <d v="2024-05-06T00:00:00"/>
    <x v="34"/>
    <x v="23"/>
  </r>
  <r>
    <n v="2024"/>
    <n v="3"/>
    <n v="125"/>
    <x v="67"/>
    <s v="Huracan y Otros Riesgos Hidrometeorologicos"/>
    <n v="238"/>
    <s v="8ae4c23b80d1e7c8ff79e515fe791ebd68190bae842dda7af193db125f700452"/>
    <s v="866d562d83a77144c090ae01fef5e5dc5d322dfdcb968ee04e0fa262fe1b2619"/>
    <x v="34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n v="0"/>
    <s v="Huracan y Otros Riesgos Hidrometeorologicos"/>
    <s v="Daños Sin Autos"/>
    <s v="Riesgos Catastroficos"/>
    <x v="34"/>
    <x v="0"/>
    <n v="38924.525079999999"/>
    <n v="35687.971720000001"/>
    <n v="243469518.54793006"/>
    <n v="216001262.48099998"/>
    <n v="235094567.47436008"/>
    <n v="206446896.99449995"/>
    <n v="4394254.9165499983"/>
    <n v="5933858.7003499996"/>
    <n v="1773986.2028800007"/>
    <n v="97808.709169999929"/>
    <n v="0"/>
    <n v="0"/>
    <m/>
    <m/>
    <m/>
    <m/>
    <m/>
    <m/>
    <m/>
    <m/>
    <m/>
    <m/>
    <m/>
    <m/>
    <m/>
    <m/>
    <m/>
    <n v="0"/>
    <m/>
    <n v="0"/>
    <m/>
    <n v="0"/>
    <m/>
    <m/>
    <m/>
    <m/>
    <n v="1.741839928057783E-7"/>
    <m/>
    <m/>
    <m/>
    <m/>
    <s v="Resto"/>
    <n v="2023"/>
    <n v="1"/>
    <d v="2024-05-06T00:00:00"/>
    <x v="34"/>
    <x v="34"/>
  </r>
  <r>
    <n v="2024"/>
    <n v="3"/>
    <n v="12"/>
    <x v="31"/>
    <s v="Huracan y Otros Riesgos Hidrometeorologicos"/>
    <n v="12"/>
    <s v="6b51d431df5d7f141cbececcf79edf3dd861c3b4069f0b11661a3eefacbba918"/>
    <s v="866d562d83a77144c090ae01fef5e5dc5d322dfdcb968ee04e0fa262fe1b2619"/>
    <x v="12"/>
    <n v="86986.613489999989"/>
    <n v="78557.582880000002"/>
    <n v="305145.37059000006"/>
    <n v="332261.51621000003"/>
    <n v="-9066.641599999999"/>
    <n v="-254.32874000000004"/>
    <n v="1106558.1214700001"/>
    <n v="-7984.2855200000022"/>
    <n v="0"/>
    <n v="0"/>
    <n v="134.065"/>
    <n v="128.38900000000001"/>
    <n v="0"/>
    <n v="0"/>
    <n v="-114.31967999999999"/>
    <n v="-29.793389999999999"/>
    <n v="-32.121960000000001"/>
    <n v="1828.49119"/>
    <n v="0"/>
    <n v="0"/>
    <n v="0"/>
    <n v="0"/>
    <n v="0"/>
    <n v="0"/>
    <s v="Huracan y Otros Riesgos Hidrometeorologicos"/>
    <s v="Daños Sin Autos"/>
    <s v="Riesgos Catastroficos"/>
    <x v="34"/>
    <x v="0"/>
    <n v="1911910.06005"/>
    <n v="3306000.0739899999"/>
    <n v="243469518.54793006"/>
    <n v="216001262.48099998"/>
    <n v="235094567.47436008"/>
    <n v="206446896.99449995"/>
    <n v="4394254.9165499983"/>
    <n v="5933858.7003499996"/>
    <n v="1773986.2028800007"/>
    <n v="97808.709169999929"/>
    <n v="186782.06706"/>
    <n v="163086.43502999999"/>
    <n v="1.9795531925647731"/>
    <n v="1.3238869822661332"/>
    <n v="8429.0306099999871"/>
    <n v="10.729747913547305"/>
    <n v="46.571180445313992"/>
    <n v="48.169293090224954"/>
    <n v="4.5497230914578228"/>
    <n v="2.3762123751312907"/>
    <n v="3.5727927671929727E-2"/>
    <n v="3.7000690583582685E-2"/>
    <n v="3.63690387628684E-2"/>
    <n v="3.8052198421801846E-2"/>
    <m/>
    <m/>
    <m/>
    <n v="0"/>
    <m/>
    <n v="0"/>
    <m/>
    <n v="0"/>
    <m/>
    <n v="3464.9300193127983"/>
    <n v="-10.423030896635956"/>
    <n v="-0.32374817385674637"/>
    <n v="-0.51108861981455345"/>
    <n v="283.7081983621199"/>
    <n v="-101.75674677437195"/>
    <n v="355.89260431181657"/>
    <n v="-1.6293975143517099"/>
    <s v="Medianas"/>
    <n v="2023"/>
    <n v="1"/>
    <d v="2024-05-06T00:00:00"/>
    <x v="34"/>
    <x v="12"/>
  </r>
  <r>
    <n v="2024"/>
    <n v="3"/>
    <n v="3"/>
    <x v="40"/>
    <s v="Huracan y Otros Riesgos Hidrometeorologicos"/>
    <n v="3"/>
    <s v="4e07408562bedb8b60ce05c1decfe3ad16b72230967de01f640b7e4729b49fce"/>
    <s v="866d562d83a77144c090ae01fef5e5dc5d322dfdcb968ee04e0fa262fe1b2619"/>
    <x v="19"/>
    <n v="75976.874129999997"/>
    <n v="82347.570550000004"/>
    <n v="238204.77911999996"/>
    <n v="234491.12442000001"/>
    <n v="4515.6710400000002"/>
    <n v="-1326.5306299999997"/>
    <n v="271002.05079000001"/>
    <n v="-8373.8479500000012"/>
    <n v="0"/>
    <n v="0"/>
    <n v="134.065"/>
    <n v="128.38900000000001"/>
    <n v="0"/>
    <n v="0"/>
    <n v="438.99399"/>
    <n v="-132.65316000000001"/>
    <n v="3773.9965200000001"/>
    <n v="3202.6035899999997"/>
    <n v="0"/>
    <n v="0"/>
    <n v="0"/>
    <n v="0"/>
    <n v="0"/>
    <n v="0"/>
    <s v="Huracan y Otros Riesgos Hidrometeorologicos"/>
    <s v="Daños Sin Autos"/>
    <s v="Riesgos Catastroficos"/>
    <x v="34"/>
    <x v="0"/>
    <n v="5461228.9250799995"/>
    <n v="5252582.0563999992"/>
    <n v="243469518.54793006"/>
    <n v="216001262.48099998"/>
    <n v="235094567.47436008"/>
    <n v="206446896.99449995"/>
    <n v="4394254.9165499983"/>
    <n v="5933858.7003499996"/>
    <n v="1773986.2028800007"/>
    <n v="97808.709169999929"/>
    <n v="137233.13202000002"/>
    <n v="150313.47588999997"/>
    <n v="1.7290047021134287"/>
    <n v="1.3877575235342705"/>
    <n v="-6370.6964200000075"/>
    <n v="-7.7363501769998617"/>
    <n v="55.363360882069877"/>
    <n v="54.783890840407615"/>
    <n v="1.3912047118384996"/>
    <n v="1.5677541000937576"/>
    <n v="3.1205908067314384E-2"/>
    <n v="3.231757966431368E-2"/>
    <n v="3.8123652428764622E-2"/>
    <n v="3.9888015634448534E-2"/>
    <m/>
    <m/>
    <m/>
    <n v="0"/>
    <m/>
    <n v="0"/>
    <m/>
    <n v="0"/>
    <m/>
    <n v="-440.41211999756092"/>
    <n v="5.9434809495761503"/>
    <n v="-1.6108922475066261"/>
    <n v="0.25454938897884188"/>
    <n v="-430.93368450476407"/>
    <n v="17.841512817388704"/>
    <n v="11.632071934183976"/>
    <n v="-4.1420411946768603"/>
    <s v="Resto"/>
    <n v="2023"/>
    <n v="1"/>
    <d v="2024-05-06T00:00:00"/>
    <x v="34"/>
    <x v="19"/>
  </r>
  <r>
    <n v="2024"/>
    <n v="3"/>
    <n v="48"/>
    <x v="3"/>
    <s v="Huracan y Otros Riesgos Hidrometeorologicos"/>
    <n v="36"/>
    <s v="76a50887d8f1c2e9301755428990ad81479ee21c25b43215cf524541e0503269"/>
    <s v="866d562d83a77144c090ae01fef5e5dc5d322dfdcb968ee04e0fa262fe1b2619"/>
    <x v="0"/>
    <n v="703528.83441000001"/>
    <n v="407854.28326"/>
    <n v="2791714.4685999998"/>
    <n v="2153281.0190900001"/>
    <n v="289676.96661000006"/>
    <n v="-61610.823139999993"/>
    <n v="8558464.5107400008"/>
    <n v="131306.11694000001"/>
    <n v="0"/>
    <n v="0"/>
    <n v="134.065"/>
    <n v="128.38900000000001"/>
    <n v="0"/>
    <n v="0"/>
    <n v="42624.812340000004"/>
    <n v="-14655.61909"/>
    <n v="32249.735219999999"/>
    <n v="83205.911240000001"/>
    <n v="0"/>
    <n v="0"/>
    <n v="0"/>
    <n v="0"/>
    <n v="0"/>
    <n v="0"/>
    <s v="Huracan y Otros Riesgos Hidrometeorologicos"/>
    <s v="Daños Sin Autos"/>
    <s v="Riesgos Catastroficos"/>
    <x v="34"/>
    <x v="0"/>
    <n v="16982442.389800001"/>
    <n v="15398992.57395"/>
    <n v="243469518.54793006"/>
    <n v="216001262.48099998"/>
    <n v="235094567.47436008"/>
    <n v="206446896.99449995"/>
    <n v="4394254.9165499983"/>
    <n v="5933858.7003499996"/>
    <n v="1773986.2028800007"/>
    <n v="97808.709169999929"/>
    <n v="976420.9784299999"/>
    <n v="633139.19602000003"/>
    <n v="16.010196216890211"/>
    <n v="6.8733399943605553"/>
    <n v="295674.55115000001"/>
    <n v="72.495144291892274"/>
    <n v="72.051794251820894"/>
    <n v="64.417790878187304"/>
    <n v="4.1426834742719558"/>
    <n v="2.6485776994915531"/>
    <n v="0.28895971808130122"/>
    <n v="0.29925354803731413"/>
    <n v="0.18882032381448505"/>
    <n v="0.19755893123008084"/>
    <m/>
    <m/>
    <m/>
    <n v="0"/>
    <m/>
    <n v="0"/>
    <m/>
    <n v="0"/>
    <m/>
    <n v="-570.17220651598666"/>
    <n v="41.174853458981772"/>
    <n v="-15.106087068043408"/>
    <n v="16.329155555985739"/>
    <n v="-390.84279605140858"/>
    <n v="-61.241052781720605"/>
    <n v="132.17104589921036"/>
    <n v="-17.613675364635068"/>
    <s v="Grandes"/>
    <n v="2023"/>
    <n v="1"/>
    <d v="2024-05-06T00:00:00"/>
    <x v="34"/>
    <x v="0"/>
  </r>
  <r>
    <n v="2024"/>
    <n v="3"/>
    <n v="126"/>
    <x v="41"/>
    <s v="Huracan y Otros Riesgos Hidrometeorologicos"/>
    <n v="239"/>
    <s v="79bf08685d3138f9b109c3546780f056bc954fd69377b84a2cf23622e464897b"/>
    <s v="866d562d83a77144c090ae01fef5e5dc5d322dfdcb968ee04e0fa262fe1b2619"/>
    <x v="30"/>
    <n v="1583.1743700000002"/>
    <n v="1779.1626799999999"/>
    <n v="6519.88357"/>
    <n v="5846.5707999999995"/>
    <n v="125.52105000000006"/>
    <n v="326.55826000000002"/>
    <n v="1628.5966100000001"/>
    <n v="-1509.8697900000002"/>
    <n v="0"/>
    <n v="0"/>
    <n v="134.065"/>
    <n v="128.38900000000001"/>
    <n v="0"/>
    <n v="0"/>
    <n v="4.3208400000000005"/>
    <n v="205.42051999999998"/>
    <n v="-352.84183000000002"/>
    <n v="132.59332000000001"/>
    <n v="0"/>
    <n v="0"/>
    <n v="0"/>
    <n v="0"/>
    <n v="0"/>
    <n v="0"/>
    <s v="Huracan y Otros Riesgos Hidrometeorologicos"/>
    <s v="Daños Sin Autos"/>
    <s v="Riesgos Catastroficos"/>
    <x v="34"/>
    <x v="0"/>
    <n v="211802.86790000001"/>
    <n v="192876.43583999999"/>
    <n v="243469518.54793006"/>
    <n v="216001262.48099998"/>
    <n v="235094567.47436008"/>
    <n v="206446896.99449995"/>
    <n v="4394254.9165499983"/>
    <n v="5933858.7003499996"/>
    <n v="1773986.2028800007"/>
    <n v="97808.709169999929"/>
    <n v="6381.5476699999999"/>
    <n v="6571.28161"/>
    <n v="3.6028277832433453E-2"/>
    <n v="2.9983232999718359E-2"/>
    <n v="-195.98830999999973"/>
    <n v="-11.015761077002795"/>
    <n v="24.808627183693829"/>
    <n v="27.074820188690712"/>
    <n v="0.74747541697474817"/>
    <n v="0.92243651861956766"/>
    <n v="6.5025567859260884E-4"/>
    <n v="6.7342022702105385E-4"/>
    <n v="8.2368161165562615E-4"/>
    <n v="8.6180160898586882E-4"/>
    <m/>
    <m/>
    <m/>
    <n v="0"/>
    <m/>
    <n v="0"/>
    <m/>
    <n v="0"/>
    <m/>
    <n v="-61.562432994345315"/>
    <n v="7.9284412619691436"/>
    <n v="18.354603751018431"/>
    <n v="7.0756497314478145E-3"/>
    <n v="-97.896587935810885"/>
    <n v="-366.10830017681133"/>
    <n v="-1.2245826975786858"/>
    <n v="154.92524057773045"/>
    <s v="Resto"/>
    <n v="2023"/>
    <n v="1"/>
    <d v="2024-05-06T00:00:00"/>
    <x v="34"/>
    <x v="30"/>
  </r>
  <r>
    <n v="2024"/>
    <n v="3"/>
    <n v="81"/>
    <x v="34"/>
    <s v="Huracan y Otros Riesgos Hidrometeorologicos"/>
    <n v="53"/>
    <s v="2858dcd1057d3eae7f7d5f782167e24b61153c01551450a628cee722509f6529"/>
    <s v="866d562d83a77144c090ae01fef5e5dc5d322dfdcb968ee04e0fa262fe1b2619"/>
    <x v="25"/>
    <n v="33293.840620000003"/>
    <n v="46907.02607"/>
    <n v="161664.69005999999"/>
    <n v="160621.82597999999"/>
    <n v="-9256.4879700000001"/>
    <n v="-4047.7272000000003"/>
    <n v="1288899.04002"/>
    <n v="58942.561049999997"/>
    <n v="0"/>
    <n v="0"/>
    <n v="134.065"/>
    <n v="128.38900000000001"/>
    <n v="0"/>
    <n v="0"/>
    <n v="-284.01019000000002"/>
    <n v="-404.77242000000001"/>
    <n v="5240.1839199999995"/>
    <n v="3692.6222499999999"/>
    <n v="0"/>
    <n v="0"/>
    <n v="0"/>
    <n v="0"/>
    <n v="0"/>
    <n v="0"/>
    <s v="Huracan y Otros Riesgos Hidrometeorologicos"/>
    <s v="Daños Sin Autos"/>
    <s v="Riesgos Catastroficos"/>
    <x v="34"/>
    <x v="0"/>
    <n v="425847.00738999998"/>
    <n v="401246.10022000002"/>
    <n v="243469518.54793006"/>
    <n v="216001262.48099998"/>
    <n v="235094567.47436008"/>
    <n v="206446896.99449995"/>
    <n v="4394254.9165499983"/>
    <n v="5933858.7003499996"/>
    <n v="1773986.2028800007"/>
    <n v="97808.709169999929"/>
    <n v="53307.582990000003"/>
    <n v="70765.024940000003"/>
    <n v="0.75766748293564046"/>
    <n v="0.79049786047708326"/>
    <n v="-13613.185449999997"/>
    <n v="-29.02163405048287"/>
    <n v="62.456106153313328"/>
    <n v="66.285606639397585"/>
    <n v="7.8182633768067733"/>
    <n v="11.690338185039369"/>
    <n v="1.3674746973899195E-2"/>
    <n v="1.4161892798152855E-2"/>
    <n v="2.1716088846529803E-2"/>
    <n v="2.2721109763761512E-2"/>
    <m/>
    <m/>
    <m/>
    <n v="0"/>
    <m/>
    <n v="0"/>
    <m/>
    <n v="0"/>
    <m/>
    <n v="128.68359236264735"/>
    <n v="-27.80240368075625"/>
    <n v="-8.6292556555589801"/>
    <n v="-0.5217903022567163"/>
    <n v="-29.834599402795281"/>
    <n v="41.909558173734119"/>
    <n v="-5.4198515612406224"/>
    <n v="-10.961652522133832"/>
    <s v="Resto"/>
    <n v="2023"/>
    <n v="1"/>
    <d v="2024-05-06T00:00:00"/>
    <x v="34"/>
    <x v="25"/>
  </r>
  <r>
    <n v="2024"/>
    <n v="3"/>
    <n v="80"/>
    <x v="30"/>
    <s v="Huracan y Otros Riesgos Hidrometeorologicos"/>
    <n v="52"/>
    <s v="41cfc0d1f2d127b04555b7246d84019b4d27710a3f3aff6e7764375b1e06e05d"/>
    <s v="866d562d83a77144c090ae01fef5e5dc5d322dfdcb968ee04e0fa262fe1b2619"/>
    <x v="27"/>
    <n v="54220.074770000007"/>
    <n v="49009.104700000004"/>
    <n v="146370.09752000001"/>
    <n v="137584.47427999999"/>
    <n v="300.46406000000002"/>
    <n v="-1358.4726599999999"/>
    <n v="342921.29701000004"/>
    <n v="5939.6025300000001"/>
    <n v="0"/>
    <n v="0"/>
    <n v="134.065"/>
    <n v="128.38900000000001"/>
    <n v="0"/>
    <n v="0"/>
    <n v="11.13449"/>
    <n v="-71.419789999999992"/>
    <n v="-2.7200000000000002E-3"/>
    <n v="-6.4000000000000005E-4"/>
    <n v="0"/>
    <n v="0"/>
    <n v="0"/>
    <n v="0"/>
    <n v="0"/>
    <n v="0"/>
    <s v="Huracan y Otros Riesgos Hidrometeorologicos"/>
    <s v="Daños Sin Autos"/>
    <s v="Riesgos Catastroficos"/>
    <x v="34"/>
    <x v="0"/>
    <n v="280605.04624"/>
    <n v="328979.06079000002"/>
    <n v="243469518.54793006"/>
    <n v="216001262.48099998"/>
    <n v="235094567.47436008"/>
    <n v="206446896.99449995"/>
    <n v="4394254.9165499983"/>
    <n v="5933858.7003499996"/>
    <n v="1773986.2028800007"/>
    <n v="97808.709169999929"/>
    <n v="83989.672829999996"/>
    <n v="80035.127290000004"/>
    <n v="1.2338855118712384"/>
    <n v="0.8259230152735062"/>
    <n v="5210.970070000003"/>
    <n v="10.632657139725321"/>
    <n v="64.55564469187135"/>
    <n v="61.234493352425076"/>
    <n v="19.322558698258714"/>
    <n v="14.897332548251269"/>
    <n v="2.226975889769384E-2"/>
    <n v="2.3063091313632062E-2"/>
    <n v="2.2689267709400988E-2"/>
    <n v="2.3739327358989405E-2"/>
    <m/>
    <m/>
    <m/>
    <n v="0"/>
    <m/>
    <n v="0"/>
    <m/>
    <n v="0"/>
    <m/>
    <n v="-122.11778483639119"/>
    <n v="0.55415648405975071"/>
    <n v="-2.7718781404305064"/>
    <n v="1.6937226428943349E-2"/>
    <n v="-115.59020265951496"/>
    <n v="325"/>
    <n v="-409356.24999999994"/>
    <n v="11159342.187499998"/>
    <s v="Resto"/>
    <n v="2023"/>
    <n v="1"/>
    <d v="2024-05-06T00:00:00"/>
    <x v="34"/>
    <x v="27"/>
  </r>
  <r>
    <n v="2024"/>
    <n v="3"/>
    <n v="41"/>
    <x v="7"/>
    <s v="Huracan y Otros Riesgos Hidrometeorologicos"/>
    <n v="29"/>
    <s v="35135aaa6cc23891b40cb3f378c53a17a1127210ce60e125ccf03efcfdaec458"/>
    <s v="866d562d83a77144c090ae01fef5e5dc5d322dfdcb968ee04e0fa262fe1b2619"/>
    <x v="15"/>
    <n v="315089.51818999997"/>
    <n v="292157.11037999997"/>
    <n v="1600949.73685"/>
    <n v="1160920.7961299997"/>
    <n v="82587.948700000008"/>
    <n v="168653.49228999997"/>
    <n v="1824941.2398199998"/>
    <n v="200256.46349000005"/>
    <n v="0"/>
    <n v="0"/>
    <n v="134.065"/>
    <n v="128.38900000000001"/>
    <n v="0"/>
    <n v="11.107719999999999"/>
    <n v="-40289.371450000006"/>
    <n v="-5678.2412999999997"/>
    <n v="56640.658309999999"/>
    <n v="42663.65307"/>
    <n v="0"/>
    <n v="0"/>
    <n v="0"/>
    <n v="0"/>
    <n v="0"/>
    <n v="0"/>
    <s v="Huracan y Otros Riesgos Hidrometeorologicos"/>
    <s v="Daños Sin Autos"/>
    <s v="Riesgos Catastroficos"/>
    <x v="34"/>
    <x v="0"/>
    <n v="6566357.3494999995"/>
    <n v="6434437.0004799999"/>
    <n v="243469518.54793006"/>
    <n v="216001262.48099998"/>
    <n v="235094567.47436008"/>
    <n v="206446896.99449995"/>
    <n v="4394254.9165499983"/>
    <n v="5933858.7003499996"/>
    <n v="1773986.2028800007"/>
    <n v="97808.709169999929"/>
    <n v="485092.37556000001"/>
    <n v="473485.22907999996"/>
    <n v="7.1704879251152303"/>
    <n v="4.9235602857002227"/>
    <n v="22932.407810000004"/>
    <n v="7.8493409864892616"/>
    <n v="64.954539395976809"/>
    <n v="61.703532113910398"/>
    <n v="4.7985435671421799"/>
    <n v="4.5405232867802647"/>
    <n v="0.12941641322052011"/>
    <n v="0.13402671170798719"/>
    <n v="0.13525713091871344"/>
    <n v="0.14151683296445161"/>
    <m/>
    <m/>
    <m/>
    <n v="0"/>
    <m/>
    <n v="0"/>
    <m/>
    <n v="0"/>
    <m/>
    <n v="-51.030988105487971"/>
    <n v="26.210947661609996"/>
    <n v="57.726985343823202"/>
    <n v="4.6555011851795429"/>
    <n v="609.53961484518118"/>
    <n v="32.760919973419412"/>
    <n v="-71.131538107294304"/>
    <n v="-13.309318099609232"/>
    <s v="Medianas"/>
    <n v="2023"/>
    <n v="1"/>
    <d v="2024-05-06T00:00:00"/>
    <x v="34"/>
    <x v="15"/>
  </r>
  <r>
    <n v="2024"/>
    <n v="3"/>
    <n v="103"/>
    <x v="18"/>
    <s v="Huracan y Otros Riesgos Hidrometeorologicos"/>
    <n v="205"/>
    <s v="f8809aff4d69bece79dabe35be0c708b890d7eafb841f121330667b77d2e2590"/>
    <s v="866d562d83a77144c090ae01fef5e5dc5d322dfdcb968ee04e0fa262fe1b2619"/>
    <x v="10"/>
    <n v="114544.72842"/>
    <n v="104243.86017"/>
    <n v="139068.21468999999"/>
    <n v="190416.43038999996"/>
    <n v="-693.08621999999991"/>
    <n v="-32797.906790000001"/>
    <n v="411668.73655000003"/>
    <n v="40630.234240000005"/>
    <n v="0"/>
    <n v="0"/>
    <n v="134.065"/>
    <n v="128.38900000000001"/>
    <n v="0"/>
    <n v="0"/>
    <n v="-690.70332999999994"/>
    <n v="-3076.5617999999999"/>
    <n v="364.17613"/>
    <n v="270.82643999999999"/>
    <n v="0"/>
    <n v="0"/>
    <n v="0"/>
    <n v="0"/>
    <n v="0"/>
    <n v="0"/>
    <s v="Huracan y Otros Riesgos Hidrometeorologicos"/>
    <s v="Daños Sin Autos"/>
    <s v="Riesgos Catastroficos"/>
    <x v="34"/>
    <x v="0"/>
    <n v="1311840.66753"/>
    <n v="1251067.9799200001"/>
    <n v="243469518.54793006"/>
    <n v="216001262.48099998"/>
    <n v="235094567.47436008"/>
    <n v="206446896.99449995"/>
    <n v="4394254.9165499983"/>
    <n v="5933858.7003499996"/>
    <n v="1773986.2028800007"/>
    <n v="97808.709169999929"/>
    <n v="479511.13152999996"/>
    <n v="458250.00735000003"/>
    <n v="2.606692843161929"/>
    <n v="1.7567634390055722"/>
    <n v="10300.86825"/>
    <n v="9.881510751042244"/>
    <n v="23.887814252510982"/>
    <n v="22.748250626951133"/>
    <n v="8.7316037118799361"/>
    <n v="8.3323897536459945"/>
    <n v="4.7046845577694119E-2"/>
    <n v="4.872283083805945E-2"/>
    <n v="4.8260764299546427E-2"/>
    <n v="5.049427319451414E-2"/>
    <m/>
    <m/>
    <m/>
    <n v="0"/>
    <m/>
    <n v="0"/>
    <m/>
    <n v="0"/>
    <m/>
    <n v="-97.886797397048156"/>
    <n v="-0.60507910714028468"/>
    <n v="-31.462674863069591"/>
    <n v="-3.9069425617561181E-2"/>
    <n v="-77.549505750217662"/>
    <n v="34.468455147879951"/>
    <n v="-189.6618897015573"/>
    <n v="-1135.9901935719422"/>
    <s v="Medianas"/>
    <n v="2023"/>
    <n v="1"/>
    <d v="2024-05-06T00:00:00"/>
    <x v="34"/>
    <x v="10"/>
  </r>
  <r>
    <n v="2024"/>
    <n v="3"/>
    <n v="13"/>
    <x v="23"/>
    <s v="Tecnicos"/>
    <n v="13"/>
    <s v="3fdba35f04dc8c462986c992bcf875546257113072a909c162f7e470e581e278"/>
    <s v="866d562d83a77144c090ae01fef5e5dc5d322dfdcb968ee04e0fa262fe1b2619"/>
    <x v="36"/>
    <n v="898.05650000000003"/>
    <n v="593.70218999999997"/>
    <n v="2065.0423800000003"/>
    <n v="1924.4157200000002"/>
    <n v="128.33045999999996"/>
    <n v="110.49339000000002"/>
    <n v="207.66013999999998"/>
    <n v="-519.37160000000006"/>
    <n v="0"/>
    <n v="0"/>
    <n v="134.065"/>
    <n v="128.38900000000001"/>
    <n v="0"/>
    <n v="0"/>
    <n v="-432.21647999999999"/>
    <n v="35.136230000000005"/>
    <n v="192.47802999999999"/>
    <n v="142.23973000000001"/>
    <n v="0"/>
    <n v="0"/>
    <n v="0"/>
    <n v="0"/>
    <n v="0"/>
    <n v="0"/>
    <s v="Tecnicos"/>
    <s v="Daños Sin Autos"/>
    <s v="Diversos"/>
    <x v="35"/>
    <x v="0"/>
    <n v="509825.93995999999"/>
    <n v="378273.63062999997"/>
    <n v="243469518.54793006"/>
    <n v="216001262.48099998"/>
    <n v="235094567.47436008"/>
    <n v="206446896.99449995"/>
    <n v="4586964.6174600003"/>
    <n v="6796671.2803499997"/>
    <n v="817607.87110999972"/>
    <n v="740308.07493"/>
    <n v="3640.1344900000004"/>
    <n v="3127.2934700000001"/>
    <n v="1.9578448383525848E-2"/>
    <n v="8.7351905883173275E-3"/>
    <n v="304.35431000000005"/>
    <n v="51.263801132348874"/>
    <n v="24.670970330000085"/>
    <n v="18.984537130760547"/>
    <n v="0.17614962864982114"/>
    <n v="0.15695045647543873"/>
    <n v="3.6885787812621242E-4"/>
    <n v="3.81997980492656E-4"/>
    <n v="2.7486051848989705E-4"/>
    <n v="2.8758106740437811E-4"/>
    <m/>
    <m/>
    <m/>
    <n v="0"/>
    <m/>
    <n v="0"/>
    <m/>
    <n v="0"/>
    <m/>
    <n v="16.143110461177756"/>
    <n v="14.289798024957223"/>
    <n v="18.610911642417896"/>
    <n v="1.5695844491537995E-2"/>
    <n v="-1330.1162646077851"/>
    <n v="35.319456807180359"/>
    <n v="-224.55366983961756"/>
    <n v="24.702120849076419"/>
    <s v="Resto"/>
    <n v="2023"/>
    <n v="1"/>
    <d v="2024-05-06T00:00:00"/>
    <x v="35"/>
    <x v="36"/>
  </r>
  <r>
    <n v="2024"/>
    <n v="3"/>
    <n v="126"/>
    <x v="41"/>
    <s v="Tecnicos"/>
    <n v="239"/>
    <s v="79bf08685d3138f9b109c3546780f056bc954fd69377b84a2cf23622e464897b"/>
    <s v="866d562d83a77144c090ae01fef5e5dc5d322dfdcb968ee04e0fa262fe1b2619"/>
    <x v="19"/>
    <n v="44415.489270000005"/>
    <n v="38481.739009999998"/>
    <n v="194340.88776000001"/>
    <n v="151568.97529999999"/>
    <n v="17390.712019999999"/>
    <n v="11875.23677"/>
    <n v="65366.705740000005"/>
    <n v="108221.92696000001"/>
    <n v="0"/>
    <n v="0"/>
    <n v="134.065"/>
    <n v="128.38900000000001"/>
    <n v="62.220419999999997"/>
    <n v="0"/>
    <n v="996.78473999999994"/>
    <n v="910.81209999999999"/>
    <n v="2967.77088"/>
    <n v="1673.8880300000001"/>
    <n v="0"/>
    <n v="0"/>
    <n v="0"/>
    <n v="0"/>
    <n v="0"/>
    <n v="0"/>
    <s v="Tecnicos"/>
    <s v="Daños Sin Autos"/>
    <s v="Diversos"/>
    <x v="35"/>
    <x v="0"/>
    <n v="211802.86790000001"/>
    <n v="192876.43583999999"/>
    <n v="243469518.54793006"/>
    <n v="216001262.48099998"/>
    <n v="235094567.47436008"/>
    <n v="206446896.99449995"/>
    <n v="4586964.6174600003"/>
    <n v="6796671.2803499997"/>
    <n v="817607.87110999972"/>
    <n v="740308.07493"/>
    <n v="56405.716540000001"/>
    <n v="48422.060119999995"/>
    <n v="0.96829805708409344"/>
    <n v="0.56618508417871216"/>
    <n v="5933.750260000008"/>
    <n v="15.419652054856581"/>
    <n v="78.742886350008249"/>
    <n v="79.47150310134306"/>
    <n v="20.970202013964325"/>
    <n v="19.951498399691705"/>
    <n v="1.8242730973017575E-2"/>
    <n v="1.8892605536214298E-2"/>
    <n v="1.7815515783563975E-2"/>
    <n v="1.8640018120991766E-2"/>
    <m/>
    <m/>
    <m/>
    <n v="0"/>
    <m/>
    <n v="0"/>
    <m/>
    <n v="0"/>
    <m/>
    <n v="46.445181319951054"/>
    <n v="39.154610938275489"/>
    <n v="30.859407800967777"/>
    <n v="2.1270235567069631"/>
    <n v="9.4391192211873189"/>
    <n v="77.298052606302463"/>
    <n v="33.586984315986008"/>
    <n v="54.412964527860318"/>
    <s v="Resto"/>
    <n v="2023"/>
    <n v="1"/>
    <d v="2024-05-06T00:00:00"/>
    <x v="35"/>
    <x v="19"/>
  </r>
  <r>
    <n v="2024"/>
    <n v="3"/>
    <n v="76"/>
    <x v="42"/>
    <s v="Tecnicos"/>
    <n v="48"/>
    <s v="98010bd9270f9b100b6214a21754fd33bdc8d41b2bc9f9dd16ff54d3c34ffd71"/>
    <s v="866d562d83a77144c090ae01fef5e5dc5d322dfdcb968ee04e0fa262fe1b2619"/>
    <x v="27"/>
    <n v="27398.553960000001"/>
    <n v="134448.50057"/>
    <n v="76725.74751999999"/>
    <n v="150855.07604000001"/>
    <n v="6623.4143899999999"/>
    <n v="-5871.5853700000007"/>
    <n v="86184.147079999995"/>
    <n v="16505.179509999998"/>
    <n v="0"/>
    <n v="0"/>
    <n v="134.065"/>
    <n v="128.38900000000001"/>
    <n v="0"/>
    <n v="0"/>
    <n v="697.40656000000001"/>
    <n v="-2336.4015800000002"/>
    <n v="-1533.5035"/>
    <n v="-1151.69866"/>
    <n v="0"/>
    <n v="0"/>
    <n v="0"/>
    <n v="0"/>
    <n v="0"/>
    <n v="0"/>
    <s v="Tecnicos"/>
    <s v="Daños Sin Autos"/>
    <s v="Diversos"/>
    <x v="35"/>
    <x v="0"/>
    <n v="1133682.78908"/>
    <n v="1017302.51738"/>
    <n v="243469518.54793006"/>
    <n v="216001262.48099998"/>
    <n v="235094567.47436008"/>
    <n v="206446896.99449995"/>
    <n v="4586964.6174600003"/>
    <n v="6796671.2803499997"/>
    <n v="817607.87110999972"/>
    <n v="740308.07493"/>
    <n v="27398.553960000001"/>
    <n v="134448.50057"/>
    <n v="0.5973133922967071"/>
    <n v="1.9781521722068114"/>
    <n v="-107049.94661"/>
    <n v="-79.621525086674311"/>
    <n v="100"/>
    <n v="100"/>
    <n v="2.4167742708905657"/>
    <n v="13.216176926040038"/>
    <n v="1.1253381582798113E-2"/>
    <n v="1.1654269281653284E-2"/>
    <n v="6.2244312383047506E-2"/>
    <n v="6.5124980092862286E-2"/>
    <m/>
    <m/>
    <m/>
    <n v="0"/>
    <m/>
    <n v="0"/>
    <m/>
    <n v="0"/>
    <m/>
    <n v="-212.80453187041033"/>
    <n v="24.174321023181474"/>
    <n v="-4.3671631480508672"/>
    <n v="0.81009670088032903"/>
    <n v="-129.84960145421576"/>
    <n v="33.151453002472017"/>
    <n v="-45.477989453561726"/>
    <n v="202.86570273512345"/>
    <s v="Resto"/>
    <n v="2023"/>
    <n v="1"/>
    <d v="2024-05-06T00:00:00"/>
    <x v="35"/>
    <x v="27"/>
  </r>
  <r>
    <n v="2024"/>
    <n v="3"/>
    <n v="128"/>
    <x v="65"/>
    <s v="Tecnicos"/>
    <n v="267"/>
    <s v="8acc23987b8960d83c44541f9f0eb46454cea080ea94d916f56fccf033db866f"/>
    <s v="866d562d83a77144c090ae01fef5e5dc5d322dfdcb968ee04e0fa262fe1b2619"/>
    <x v="34"/>
    <n v="4287.2137999999995"/>
    <n v="0"/>
    <n v="21209.557609999996"/>
    <n v="11341.266449999999"/>
    <n v="447.84873999999979"/>
    <n v="0"/>
    <n v="2609.2745999999993"/>
    <n v="2403.0833299999999"/>
    <n v="0"/>
    <n v="0"/>
    <n v="134.065"/>
    <n v="128.38900000000001"/>
    <n v="0"/>
    <n v="0"/>
    <n v="409.21247"/>
    <n v="0"/>
    <n v="1576.3205399999999"/>
    <n v="0"/>
    <n v="0"/>
    <n v="0"/>
    <n v="0"/>
    <n v="0"/>
    <n v="0"/>
    <n v="0"/>
    <s v="Tecnicos"/>
    <s v="Daños Sin Autos"/>
    <s v="Diversos"/>
    <x v="35"/>
    <x v="0"/>
    <n v="23307.048429999999"/>
    <n v="0"/>
    <n v="243469518.54793006"/>
    <n v="216001262.48099998"/>
    <n v="235094567.47436008"/>
    <n v="206446896.99449995"/>
    <n v="4586964.6174600003"/>
    <n v="6796671.2803499997"/>
    <n v="817607.87110999972"/>
    <n v="740308.07493"/>
    <n v="23288.610760000003"/>
    <n v="0"/>
    <n v="9.3465159589001021E-2"/>
    <m/>
    <m/>
    <m/>
    <n v="18.409057732905314"/>
    <m/>
    <n v="18.394494750702332"/>
    <m/>
    <n v="1.760883179779241E-3"/>
    <n v="1.8236124492615391E-3"/>
    <m/>
    <m/>
    <m/>
    <m/>
    <m/>
    <n v="0"/>
    <m/>
    <n v="0"/>
    <m/>
    <n v="0"/>
    <m/>
    <m/>
    <n v="10.44614896509243"/>
    <m/>
    <n v="5.4775492730028637E-2"/>
    <m/>
    <m/>
    <n v="25.959978292232368"/>
    <m/>
    <s v="Resto"/>
    <n v="2023"/>
    <n v="1"/>
    <d v="2024-05-06T00:00:00"/>
    <x v="35"/>
    <x v="34"/>
  </r>
  <r>
    <n v="2024"/>
    <n v="3"/>
    <n v="23"/>
    <x v="16"/>
    <s v="Tecnicos"/>
    <n v="17"/>
    <s v="4523540f1504cd17100c4835e85b7eefd49911580f8efff0599a8f283be6b9e3"/>
    <s v="866d562d83a77144c090ae01fef5e5dc5d322dfdcb968ee04e0fa262fe1b2619"/>
    <x v="4"/>
    <n v="779767.89030999993"/>
    <n v="450339.30706999998"/>
    <n v="1639313.3014199999"/>
    <n v="1357192.4372699996"/>
    <n v="21335.329919999996"/>
    <n v="6244.5640199999998"/>
    <n v="236594.74542000008"/>
    <n v="-185285.87928000002"/>
    <n v="0"/>
    <n v="0"/>
    <n v="134.065"/>
    <n v="128.38900000000001"/>
    <n v="0"/>
    <n v="0"/>
    <n v="8036.4183400000002"/>
    <n v="8512.5816899999991"/>
    <n v="-616.83607999999992"/>
    <n v="13167.532730000001"/>
    <n v="0"/>
    <n v="0"/>
    <n v="0"/>
    <n v="0"/>
    <n v="0"/>
    <n v="0"/>
    <s v="Tecnicos"/>
    <s v="Daños Sin Autos"/>
    <s v="Diversos"/>
    <x v="35"/>
    <x v="0"/>
    <n v="7252607.47162"/>
    <n v="5493499.0403699996"/>
    <n v="243469518.54793006"/>
    <n v="216001262.48099998"/>
    <n v="235094567.47436008"/>
    <n v="206446896.99449995"/>
    <n v="4586964.6174600003"/>
    <n v="6796671.2803499997"/>
    <n v="817607.87110999972"/>
    <n v="740308.07493"/>
    <n v="837650.51517999999"/>
    <n v="519080.12477999995"/>
    <n v="16.999649121814915"/>
    <n v="6.6258803536958677"/>
    <n v="329428.58323999995"/>
    <n v="73.151194681035065"/>
    <n v="93.089883690030106"/>
    <n v="86.757185561837076"/>
    <n v="10.751552367356023"/>
    <n v="8.1976769953102355"/>
    <n v="0.320273311813566"/>
    <n v="0.33168264953423188"/>
    <n v="0.20848920135807678"/>
    <n v="0.21813808472112695"/>
    <m/>
    <m/>
    <m/>
    <n v="0"/>
    <m/>
    <n v="0"/>
    <m/>
    <n v="0"/>
    <m/>
    <n v="241.66244195219249"/>
    <n v="2.7361129106660251"/>
    <n v="1.386635348494986"/>
    <n v="2.6094819624271417"/>
    <n v="-5.593642062306003"/>
    <n v="-104.68452285365993"/>
    <n v="-1302.8450508277663"/>
    <n v="64.648266797966784"/>
    <s v="Grandes"/>
    <n v="2023"/>
    <n v="1"/>
    <d v="2024-05-06T00:00:00"/>
    <x v="35"/>
    <x v="4"/>
  </r>
  <r>
    <n v="2024"/>
    <n v="3"/>
    <n v="150.1"/>
    <x v="32"/>
    <s v="Tecnicos"/>
    <n v="150.1"/>
    <m/>
    <m/>
    <x v="21"/>
    <n v="279511.13485999999"/>
    <n v="2362350.0759300007"/>
    <n v="1206876.6248700002"/>
    <n v="3841513.8680199995"/>
    <n v="113640.63388000001"/>
    <n v="76689.531800000012"/>
    <n v="1168927.33381"/>
    <n v="375778.35"/>
    <n v="0"/>
    <n v="0"/>
    <n v="0"/>
    <n v="0"/>
    <n v="-672.90044"/>
    <n v="-336.012"/>
    <n v="54730.541530000002"/>
    <n v="33553.220369999995"/>
    <n v="77074.533949999997"/>
    <n v="-52337.664109999983"/>
    <n v="0"/>
    <n v="0"/>
    <n v="0"/>
    <n v="0"/>
    <n v="0"/>
    <n v="0"/>
    <s v="Tecnicos"/>
    <s v="Daños Sin Autos"/>
    <s v="Diversos"/>
    <x v="35"/>
    <x v="0"/>
    <n v="49448119.256360009"/>
    <n v="45028390.575389996"/>
    <n v="243469518.54793006"/>
    <n v="216001262.48099998"/>
    <n v="235094567.47436008"/>
    <n v="206446896.99449995"/>
    <n v="4586964.6174600003"/>
    <n v="6796671.2803499997"/>
    <n v="817607.87110999972"/>
    <n v="740308.07493"/>
    <n v="1802892.3071300001"/>
    <n v="4585912.9188100006"/>
    <n v="6.0935969245556842"/>
    <n v="34.757456679710863"/>
    <n v="-2082838.9410700006"/>
    <n v="-88.168090000379678"/>
    <n v="15.503484803534937"/>
    <n v="51.513190890310391"/>
    <n v="0.56526140743775466"/>
    <n v="5.2463569000423691"/>
    <n v="0.11480333822772755"/>
    <n v="0.11889306412428441"/>
    <n v="1.0936741983801133"/>
    <n v="1.1442894566697881"/>
    <m/>
    <m/>
    <m/>
    <n v="0"/>
    <m/>
    <n v="0"/>
    <m/>
    <n v="0"/>
    <m/>
    <n v="48.182719613369706"/>
    <n v="40.656925505640309"/>
    <n v="3.246323759606593"/>
    <n v="13.899160941995259"/>
    <n v="63.115614318006543"/>
    <n v="-247.26399288284941"/>
    <n v="71.009889680948248"/>
    <n v="-64.109128560800812"/>
    <s v="Resto"/>
    <n v="2023"/>
    <n v="1"/>
    <d v="2024-05-06T00:00:00"/>
    <x v="35"/>
    <x v="21"/>
  </r>
  <r>
    <n v="2024"/>
    <n v="3"/>
    <n v="10"/>
    <x v="4"/>
    <s v="Tecnicos"/>
    <n v="10"/>
    <s v="4a44dc15364204a80fe80e9039455cc1608281820fe2b24f1e5233ade6af1dd5"/>
    <s v="866d562d83a77144c090ae01fef5e5dc5d322dfdcb968ee04e0fa262fe1b2619"/>
    <x v="16"/>
    <n v="139564.68153999999"/>
    <n v="162773.74901"/>
    <n v="389138.93303999997"/>
    <n v="729759.46731000009"/>
    <n v="-62287.988740000008"/>
    <n v="0"/>
    <n v="84542.301049999995"/>
    <n v="-125405.25702999999"/>
    <n v="0"/>
    <n v="0"/>
    <n v="134.065"/>
    <n v="128.38900000000001"/>
    <n v="0"/>
    <n v="0"/>
    <n v="-53543.110829999998"/>
    <n v="59752.908950000005"/>
    <n v="74651.20392"/>
    <n v="137586.94618"/>
    <n v="0"/>
    <n v="0"/>
    <n v="0"/>
    <n v="0"/>
    <n v="0"/>
    <n v="0"/>
    <s v="Tecnicos"/>
    <s v="Daños Sin Autos"/>
    <s v="Diversos"/>
    <x v="35"/>
    <x v="0"/>
    <n v="1600535.0540100001"/>
    <n v="1504539.56809"/>
    <n v="243469518.54793006"/>
    <n v="216001262.48099998"/>
    <n v="235094567.47436008"/>
    <n v="206446896.99449995"/>
    <n v="4586964.6174600003"/>
    <n v="6796671.2803499997"/>
    <n v="817607.87110999972"/>
    <n v="740308.07493"/>
    <n v="167882.42457"/>
    <n v="195929.27327000001"/>
    <n v="3.0426369762861385"/>
    <n v="2.3949039507118526"/>
    <n v="-23209.067470000009"/>
    <n v="-14.258483085361728"/>
    <n v="83.132395721272971"/>
    <n v="83.0778098103237"/>
    <n v="8.7198765931638249"/>
    <n v="10.818841356006335"/>
    <n v="5.732326673678656E-2"/>
    <n v="5.9365336698059268E-2"/>
    <n v="7.5357776681660826E-2"/>
    <n v="7.884533571571993E-2"/>
    <m/>
    <m/>
    <m/>
    <n v="0"/>
    <m/>
    <n v="0"/>
    <m/>
    <n v="0"/>
    <m/>
    <m/>
    <n v="-44.630194439377512"/>
    <m/>
    <n v="-7.6183205838560086"/>
    <n v="-189.60753839583569"/>
    <n v="-45.74252427818513"/>
    <n v="-71.724376859855468"/>
    <n v="43.429199214747776"/>
    <s v="Medianas"/>
    <n v="2023"/>
    <n v="1"/>
    <d v="2024-05-06T00:00:00"/>
    <x v="35"/>
    <x v="16"/>
  </r>
  <r>
    <n v="2024"/>
    <n v="3"/>
    <n v="81"/>
    <x v="34"/>
    <s v="Tecnicos"/>
    <n v="53"/>
    <s v="2858dcd1057d3eae7f7d5f782167e24b61153c01551450a628cee722509f6529"/>
    <s v="866d562d83a77144c090ae01fef5e5dc5d322dfdcb968ee04e0fa262fe1b2619"/>
    <x v="20"/>
    <n v="22911.437670000003"/>
    <n v="26361.357039999999"/>
    <n v="101096.56765"/>
    <n v="94803.193530000004"/>
    <n v="9101.1072499999991"/>
    <n v="9912.7502699999986"/>
    <n v="71908.170490000004"/>
    <n v="20827.89516"/>
    <n v="0"/>
    <n v="0"/>
    <n v="134.065"/>
    <n v="128.38900000000001"/>
    <n v="0"/>
    <n v="0"/>
    <n v="5048.8849600000003"/>
    <n v="9867.7127500000006"/>
    <n v="23209.804809999998"/>
    <n v="22962.87098"/>
    <n v="0"/>
    <n v="0"/>
    <n v="0"/>
    <n v="0"/>
    <n v="0"/>
    <n v="0"/>
    <s v="Tecnicos"/>
    <s v="Daños Sin Autos"/>
    <s v="Diversos"/>
    <x v="35"/>
    <x v="0"/>
    <n v="425847.00738999998"/>
    <n v="401246.10022000002"/>
    <n v="243469518.54793006"/>
    <n v="216001262.48099998"/>
    <n v="235094567.47436008"/>
    <n v="206446896.99449995"/>
    <n v="4586964.6174600003"/>
    <n v="6796671.2803499997"/>
    <n v="817607.87110999972"/>
    <n v="740308.07493"/>
    <n v="31441.064100000003"/>
    <n v="33887.75086"/>
    <n v="0.49949017663639733"/>
    <n v="0.38785687806049818"/>
    <n v="-3449.919369999996"/>
    <n v="-13.087032525545572"/>
    <n v="72.871063133006359"/>
    <n v="77.790223225218796"/>
    <n v="5.3802039869725347"/>
    <n v="6.5698724612018102"/>
    <n v="9.4103926465396934E-3"/>
    <n v="9.7456261606294978E-3"/>
    <n v="1.2204260631263121E-2"/>
    <n v="1.2769073996158104E-2"/>
    <m/>
    <m/>
    <m/>
    <n v="0"/>
    <m/>
    <n v="0"/>
    <m/>
    <n v="0"/>
    <m/>
    <n v="-8.1878691371491499"/>
    <n v="39.722986314022947"/>
    <n v="37.603338306744469"/>
    <n v="1.1131384092039338"/>
    <n v="-48.834293337126176"/>
    <n v="1.0753613091980974"/>
    <n v="21.753241792988611"/>
    <n v="42.972469594914742"/>
    <s v="Resto"/>
    <n v="2023"/>
    <n v="1"/>
    <d v="2024-05-06T00:00:00"/>
    <x v="35"/>
    <x v="20"/>
  </r>
  <r>
    <n v="2024"/>
    <n v="3"/>
    <n v="125"/>
    <x v="67"/>
    <s v="Tecnicos"/>
    <n v="238"/>
    <s v="8ae4c23b80d1e7c8ff79e515fe791ebd68190bae842dda7af193db125f700452"/>
    <s v="866d562d83a77144c090ae01fef5e5dc5d322dfdcb968ee04e0fa262fe1b2619"/>
    <x v="35"/>
    <n v="0"/>
    <n v="0"/>
    <n v="0"/>
    <n v="0"/>
    <n v="0"/>
    <n v="0"/>
    <n v="0"/>
    <n v="0"/>
    <n v="0"/>
    <n v="0"/>
    <n v="0"/>
    <n v="0"/>
    <n v="0"/>
    <n v="0"/>
    <n v="0"/>
    <n v="0"/>
    <n v="-13053.981689999999"/>
    <m/>
    <n v="0"/>
    <n v="0"/>
    <n v="0"/>
    <n v="0"/>
    <n v="0"/>
    <n v="0"/>
    <s v="Tecnicos"/>
    <s v="Daños Sin Autos"/>
    <s v="Diversos"/>
    <x v="35"/>
    <x v="0"/>
    <n v="38924.525079999999"/>
    <n v="35687.971720000001"/>
    <n v="243469518.54793006"/>
    <n v="216001262.48099998"/>
    <n v="235094567.47436008"/>
    <n v="206446896.99449995"/>
    <n v="4586964.6174600003"/>
    <n v="6796671.2803499997"/>
    <n v="817607.87110999972"/>
    <n v="740308.07493"/>
    <n v="38187.308450000004"/>
    <n v="35149.46632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5"/>
    <x v="35"/>
  </r>
  <r>
    <n v="2024"/>
    <n v="3"/>
    <n v="93"/>
    <x v="43"/>
    <s v="Tecnicos"/>
    <n v="220"/>
    <s v="36790ecd55c2030dc553685bef719df653f413a20cdad1bfd1dc934c76686ddd"/>
    <s v="866d562d83a77144c090ae01fef5e5dc5d322dfdcb968ee04e0fa262fe1b2619"/>
    <x v="24"/>
    <n v="10439.233630000001"/>
    <n v="12956.733609999999"/>
    <n v="64958.384430000006"/>
    <n v="65414.665540000002"/>
    <n v="444.57027999999997"/>
    <n v="4699.6050999999998"/>
    <n v="5832.0687499999995"/>
    <n v="15400.07164"/>
    <n v="0"/>
    <n v="0"/>
    <n v="134.065"/>
    <n v="128.38900000000001"/>
    <n v="0"/>
    <n v="0"/>
    <n v="560.16832999999997"/>
    <n v="3268.2880800000003"/>
    <n v="2109.9192599999997"/>
    <n v="-1111.3948500000001"/>
    <n v="0"/>
    <n v="0"/>
    <n v="0"/>
    <n v="0"/>
    <n v="0"/>
    <n v="0"/>
    <s v="Tecnicos"/>
    <s v="Daños Sin Autos"/>
    <s v="Diversos"/>
    <x v="35"/>
    <x v="0"/>
    <n v="300191.93695999996"/>
    <n v="189031.92499999999"/>
    <n v="243469518.54793006"/>
    <n v="216001262.48099998"/>
    <n v="235094567.47436008"/>
    <n v="206446896.99449995"/>
    <n v="4586964.6174600003"/>
    <n v="6796671.2803499997"/>
    <n v="817607.87110999972"/>
    <n v="740308.07493"/>
    <n v="14186.177220000001"/>
    <n v="16680.551169999999"/>
    <n v="0.22758478646780259"/>
    <n v="0.19063351860872671"/>
    <n v="-2517.4999799999987"/>
    <n v="-19.430051244219403"/>
    <n v="73.587362318317346"/>
    <n v="77.675692355434322"/>
    <n v="3.477519661492777"/>
    <n v="6.8542568193176887"/>
    <n v="4.2876963376197357E-3"/>
    <n v="4.4404401778184548E-3"/>
    <n v="5.9984527225342985E-3"/>
    <n v="6.2760612044196456E-3"/>
    <m/>
    <m/>
    <m/>
    <n v="0"/>
    <m/>
    <n v="0"/>
    <m/>
    <n v="0"/>
    <m/>
    <n v="-90.540263053165887"/>
    <n v="4.258648630320959"/>
    <n v="36.271526771013086"/>
    <n v="5.4374510778185517E-2"/>
    <n v="-82.860497107709065"/>
    <n v="-289.84425382212271"/>
    <n v="26.549278004126091"/>
    <n v="-294.07083180203688"/>
    <s v="Resto"/>
    <n v="2023"/>
    <n v="1"/>
    <d v="2024-05-06T00:00:00"/>
    <x v="35"/>
    <x v="24"/>
  </r>
  <r>
    <n v="2024"/>
    <n v="3"/>
    <n v="27"/>
    <x v="21"/>
    <s v="Tecnicos"/>
    <n v="21"/>
    <s v="6f4b6612125fb3a0daecd2799dfd6c9c299424fd920f9b308110a2c1fbd8f443"/>
    <s v="866d562d83a77144c090ae01fef5e5dc5d322dfdcb968ee04e0fa262fe1b2619"/>
    <x v="12"/>
    <n v="82512.18131"/>
    <n v="74733.061909999989"/>
    <n v="392113.71283000003"/>
    <n v="362864.63937999995"/>
    <n v="8006.6422899999998"/>
    <n v="27042.926360000001"/>
    <n v="55990.420160000023"/>
    <n v="132329.26727000004"/>
    <n v="0"/>
    <n v="0"/>
    <n v="134.065"/>
    <n v="128.38900000000001"/>
    <n v="0"/>
    <n v="0"/>
    <n v="10647.777099999999"/>
    <n v="27018.771829999998"/>
    <n v="92301.176630000002"/>
    <n v="77294.811319999993"/>
    <n v="0"/>
    <n v="0"/>
    <n v="0"/>
    <n v="0"/>
    <n v="0"/>
    <n v="0"/>
    <s v="Tecnicos"/>
    <s v="Daños Sin Autos"/>
    <s v="Diversos"/>
    <x v="35"/>
    <x v="0"/>
    <n v="3037839.4733099998"/>
    <n v="2965779.2021399997"/>
    <n v="243469518.54793006"/>
    <n v="216001262.48099998"/>
    <n v="235094567.47436008"/>
    <n v="206446896.99449995"/>
    <n v="4586964.6174600003"/>
    <n v="6796671.2803499997"/>
    <n v="817607.87110999972"/>
    <n v="740308.07493"/>
    <n v="134116.66112"/>
    <n v="123467.58428"/>
    <n v="1.7988405883036993"/>
    <n v="1.0995538672888643"/>
    <n v="7779.1194000000105"/>
    <n v="10.409207385839881"/>
    <n v="61.522692722101667"/>
    <n v="60.528487979905911"/>
    <n v="2.7161468548598307"/>
    <n v="2.5198457746306704"/>
    <n v="3.3890148467910337E-2"/>
    <n v="3.5097442785018397E-2"/>
    <n v="3.4598437551527597E-2"/>
    <n v="3.6199653759867841E-2"/>
    <m/>
    <m/>
    <m/>
    <n v="0"/>
    <m/>
    <n v="0"/>
    <m/>
    <n v="0"/>
    <m/>
    <n v="-70.392840688118483"/>
    <n v="9.7035882010183148"/>
    <n v="36.186027534329355"/>
    <n v="0.97927656678867736"/>
    <n v="-60.591187612098054"/>
    <n v="19.414453640198115"/>
    <n v="11.535906137668052"/>
    <n v="34.955479376413081"/>
    <s v="Medianas"/>
    <n v="2023"/>
    <n v="1"/>
    <d v="2024-05-06T00:00:00"/>
    <x v="35"/>
    <x v="12"/>
  </r>
  <r>
    <n v="2024"/>
    <n v="3"/>
    <n v="50"/>
    <x v="56"/>
    <s v="Tecnicos"/>
    <n v="38"/>
    <s v="aea92132c4cbeb263e6ac2bf6c183b5d81737f179f21efdc5863739672f0f470"/>
    <s v="866d562d83a77144c090ae01fef5e5dc5d322dfdcb968ee04e0fa262fe1b2619"/>
    <x v="35"/>
    <n v="0"/>
    <n v="-117.51586999999999"/>
    <n v="-451.75320999999991"/>
    <n v="1175.33457"/>
    <n v="-56.382199999999997"/>
    <n v="-288.64845000000003"/>
    <n v="-117.87998999999999"/>
    <n v="950.71575000000007"/>
    <n v="0"/>
    <n v="0"/>
    <n v="134.065"/>
    <n v="128.38900000000001"/>
    <n v="0"/>
    <n v="0"/>
    <n v="0"/>
    <n v="-47.48386"/>
    <n v="0"/>
    <n v="23.233919999999998"/>
    <n v="0"/>
    <n v="0"/>
    <n v="0"/>
    <n v="0"/>
    <n v="0"/>
    <n v="0"/>
    <s v="Tecnicos"/>
    <s v="Daños Sin Autos"/>
    <s v="Diversos"/>
    <x v="35"/>
    <x v="0"/>
    <n v="12741554.66168"/>
    <n v="8056026.6593599999"/>
    <n v="243469518.54793006"/>
    <n v="216001262.48099998"/>
    <n v="235094567.47436008"/>
    <n v="206446896.99449995"/>
    <n v="4586964.6174600003"/>
    <n v="6796671.2803499997"/>
    <n v="817607.87110999972"/>
    <n v="740308.07493"/>
    <n v="0"/>
    <n v="-3172.33887"/>
    <m/>
    <n v="-1.7290209449992472E-3"/>
    <m/>
    <m/>
    <m/>
    <n v="3.7043920846955416"/>
    <m/>
    <n v="-1.4587323871807529E-3"/>
    <m/>
    <m/>
    <n v="-5.4405177381931739E-5"/>
    <n v="-5.6923049806425908E-5"/>
    <m/>
    <m/>
    <m/>
    <n v="0"/>
    <m/>
    <n v="0"/>
    <m/>
    <n v="0"/>
    <m/>
    <n v="-80.466827381196751"/>
    <m/>
    <n v="245.62508025511792"/>
    <n v="-6.8959952554583986E-3"/>
    <m/>
    <m/>
    <m/>
    <n v="-204.3730029198689"/>
    <s v="Resto"/>
    <n v="2023"/>
    <n v="1"/>
    <d v="2024-05-06T00:00:00"/>
    <x v="35"/>
    <x v="35"/>
  </r>
  <r>
    <n v="2024"/>
    <n v="3"/>
    <n v="74"/>
    <x v="0"/>
    <s v="Tecnicos"/>
    <n v="46"/>
    <s v="25fc0e7096fc653718202dc30b0c580b8ab87eac11a700cba03a7c021bc35b0c"/>
    <s v="866d562d83a77144c090ae01fef5e5dc5d322dfdcb968ee04e0fa262fe1b2619"/>
    <x v="26"/>
    <n v="21861.34677"/>
    <n v="896408.76857000007"/>
    <n v="124242.97299999994"/>
    <n v="1799353.0339100002"/>
    <n v="39204.270259999998"/>
    <n v="17454.929090000001"/>
    <n v="745571.48733999988"/>
    <n v="69644.967709999997"/>
    <n v="0"/>
    <n v="0"/>
    <n v="134.065"/>
    <n v="128.38900000000001"/>
    <n v="-281.91525000000001"/>
    <n v="-369.7099"/>
    <n v="29534.672289999999"/>
    <n v="4243.6635400000005"/>
    <n v="44139.374630000006"/>
    <n v="-34229.012219999997"/>
    <n v="0"/>
    <n v="0"/>
    <n v="0"/>
    <n v="0"/>
    <n v="0"/>
    <n v="0"/>
    <s v="Tecnicos"/>
    <s v="Daños Sin Autos"/>
    <s v="Diversos"/>
    <x v="35"/>
    <x v="0"/>
    <n v="1149390.6832699999"/>
    <n v="7438742.8628900005"/>
    <n v="243469518.54793006"/>
    <n v="216001262.48099998"/>
    <n v="235094567.47436008"/>
    <n v="206446896.99449995"/>
    <n v="4586964.6174600003"/>
    <n v="6796671.2803499997"/>
    <n v="817607.87110999972"/>
    <n v="740308.07493"/>
    <n v="44233.618969999996"/>
    <n v="1785746.9825299999"/>
    <n v="0.47659724007432108"/>
    <n v="13.18893810800629"/>
    <n v="-874547.42180000013"/>
    <n v="-97.561230151187118"/>
    <n v="49.422469332266807"/>
    <n v="50.197971904171524"/>
    <n v="1.9019944295881002"/>
    <n v="12.050541134335424"/>
    <n v="8.9790898262676437E-3"/>
    <n v="9.2989587147241266E-3"/>
    <n v="0.41500163391352884"/>
    <n v="0.43420791574982198"/>
    <m/>
    <m/>
    <m/>
    <n v="0"/>
    <m/>
    <n v="0"/>
    <m/>
    <n v="0"/>
    <m/>
    <n v="124.60286179254823"/>
    <n v="179.33145049324881"/>
    <n v="1.9472064198842065"/>
    <n v="4.7949966781478688"/>
    <n v="595.9711110838914"/>
    <n v="-228.95310664036455"/>
    <n v="66.912303442392457"/>
    <n v="-12.397855692488928"/>
    <s v="Resto"/>
    <n v="2023"/>
    <n v="1"/>
    <d v="2024-05-06T00:00:00"/>
    <x v="35"/>
    <x v="26"/>
  </r>
  <r>
    <n v="2024"/>
    <n v="3"/>
    <n v="79"/>
    <x v="59"/>
    <s v="Tecnicos"/>
    <n v="51"/>
    <s v="031b4af5197ec30a926f48cf40e11a7dbc470048a21e4003b7a3c07c5dab1baa"/>
    <s v="866d562d83a77144c090ae01fef5e5dc5d322dfdcb968ee04e0fa262fe1b2619"/>
    <x v="29"/>
    <n v="20217.817859999999"/>
    <n v="20265.649879999997"/>
    <n v="77231.484669999991"/>
    <n v="77392.391349999991"/>
    <n v="8519.4144100000012"/>
    <n v="13292.82782"/>
    <n v="46506.057309999997"/>
    <n v="47793.108149999993"/>
    <n v="0"/>
    <n v="0"/>
    <n v="134.065"/>
    <n v="128.38900000000001"/>
    <n v="0"/>
    <n v="0"/>
    <n v="8519.4144099999994"/>
    <n v="13292.82782"/>
    <n v="16296.69959"/>
    <n v="19141.606820000001"/>
    <n v="0"/>
    <n v="0"/>
    <n v="0"/>
    <n v="0"/>
    <n v="0"/>
    <n v="0"/>
    <s v="Tecnicos"/>
    <s v="Daños Sin Autos"/>
    <s v="Diversos"/>
    <x v="35"/>
    <x v="0"/>
    <n v="22979281.170580003"/>
    <n v="17603852.661830001"/>
    <n v="243469518.54793006"/>
    <n v="216001262.48099998"/>
    <n v="235094567.47436008"/>
    <n v="206446896.99449995"/>
    <n v="4586964.6174600003"/>
    <n v="6796671.2803499997"/>
    <n v="817607.87110999972"/>
    <n v="740308.07493"/>
    <n v="738299.96514999995"/>
    <n v="633891.02951000002"/>
    <n v="0.44076681522770228"/>
    <n v="0.29817022251157632"/>
    <n v="-47.83201999999801"/>
    <n v="-0.23602509805127347"/>
    <n v="2.7384286623787606"/>
    <n v="3.197024241795221"/>
    <n v="8.798281247319667E-2"/>
    <n v="0.11512053792600471"/>
    <n v="8.3040447858033876E-3"/>
    <n v="8.5998660356985911E-3"/>
    <n v="9.3821904776054798E-3"/>
    <n v="9.8163983935006319E-3"/>
    <m/>
    <m/>
    <m/>
    <n v="0"/>
    <m/>
    <n v="0"/>
    <m/>
    <n v="0"/>
    <m/>
    <n v="-35.90969111040512"/>
    <n v="42.138149967486157"/>
    <n v="65.592901775721401"/>
    <n v="1.0419927095899757"/>
    <n v="-35.909691110405142"/>
    <n v="-14.86242642403205"/>
    <n v="52.276931061720575"/>
    <n v="69.444681133618644"/>
    <s v="Resto"/>
    <n v="2023"/>
    <n v="1"/>
    <d v="2024-05-06T00:00:00"/>
    <x v="35"/>
    <x v="29"/>
  </r>
  <r>
    <n v="2024"/>
    <n v="3"/>
    <n v="9"/>
    <x v="8"/>
    <s v="Tecnicos"/>
    <n v="9"/>
    <s v="19581e27de7ced00ff1ce50b2047e7a567c76b1cbaebabe5ef03f7c3017bb5b7"/>
    <s v="866d562d83a77144c090ae01fef5e5dc5d322dfdcb968ee04e0fa262fe1b2619"/>
    <x v="31"/>
    <n v="9775.3535600000014"/>
    <n v="7108.9669699999995"/>
    <n v="33734.670290000002"/>
    <n v="33679.387049999998"/>
    <n v="2443.8295599999997"/>
    <n v="1349.6649399999999"/>
    <n v="6582.3680000000004"/>
    <n v="4095.7485899999992"/>
    <n v="0"/>
    <n v="0"/>
    <n v="134.065"/>
    <n v="128.38900000000001"/>
    <n v="0"/>
    <n v="0"/>
    <n v="1903.4097199999999"/>
    <n v="1146.9426599999999"/>
    <n v="8037.3317900000002"/>
    <n v="4697.7875599999998"/>
    <n v="0"/>
    <n v="0"/>
    <n v="0"/>
    <n v="0"/>
    <n v="0"/>
    <n v="0"/>
    <s v="Tecnicos"/>
    <s v="Daños Sin Autos"/>
    <s v="Diversos"/>
    <x v="35"/>
    <x v="0"/>
    <n v="808178.50085000007"/>
    <n v="660743.68034000008"/>
    <n v="243469518.54793006"/>
    <n v="216001262.48099998"/>
    <n v="235094567.47436008"/>
    <n v="206446896.99449995"/>
    <n v="4586964.6174600003"/>
    <n v="6796671.2803499997"/>
    <n v="817607.87110999972"/>
    <n v="740308.07493"/>
    <n v="29433.894250000001"/>
    <n v="25596.076489999999"/>
    <n v="0.21311159721596101"/>
    <n v="0.10459483292288806"/>
    <n v="2666.3865900000019"/>
    <n v="37.507370638409384"/>
    <n v="33.211213837258384"/>
    <n v="27.773658876106911"/>
    <n v="1.2095537742861004"/>
    <n v="1.0759038915577559"/>
    <n v="4.015021518217525E-3"/>
    <n v="4.1580516576871229E-3"/>
    <n v="3.291169175747444E-3"/>
    <n v="3.4434845345190112E-3"/>
    <m/>
    <m/>
    <m/>
    <n v="0"/>
    <m/>
    <n v="0"/>
    <m/>
    <n v="0"/>
    <m/>
    <n v="81.069351923744847"/>
    <n v="24.999909670786366"/>
    <n v="18.985387689879786"/>
    <n v="0.29889995514380396"/>
    <n v="65.955089681641098"/>
    <n v="71.087595753265617"/>
    <n v="23.682109557405738"/>
    <n v="24.414528016673447"/>
    <s v="Resto"/>
    <n v="2023"/>
    <n v="1"/>
    <d v="2024-05-06T00:00:00"/>
    <x v="35"/>
    <x v="31"/>
  </r>
  <r>
    <n v="2024"/>
    <n v="3"/>
    <n v="18"/>
    <x v="64"/>
    <s v="Tecnicos"/>
    <n v="5"/>
    <s v="ef2d127de37b942baad06145e54b0c619a1f22327b2ebbcfbec78f5564afe39d"/>
    <s v="866d562d83a77144c090ae01fef5e5dc5d322dfdcb968ee04e0fa262fe1b2619"/>
    <x v="30"/>
    <n v="5273.5957800000006"/>
    <n v="5658.0357300000005"/>
    <n v="24132.913980000001"/>
    <n v="29063.537949999998"/>
    <n v="-413.81993999999997"/>
    <n v="1291.0367500000002"/>
    <n v="1337.1845000000001"/>
    <n v="3531.8035499999996"/>
    <n v="0"/>
    <n v="0"/>
    <n v="134.065"/>
    <n v="128.38900000000001"/>
    <n v="0"/>
    <n v="0"/>
    <n v="-413.81993999999997"/>
    <n v="1291.03675"/>
    <n v="5369.2542400000002"/>
    <n v="5849.3372800000006"/>
    <n v="0"/>
    <n v="0"/>
    <n v="0"/>
    <n v="0"/>
    <n v="0"/>
    <n v="0"/>
    <s v="Tecnicos"/>
    <s v="Daños Sin Autos"/>
    <s v="Diversos"/>
    <x v="35"/>
    <x v="0"/>
    <n v="4323802.96117"/>
    <n v="3574791.8769999999"/>
    <n v="243469518.54793006"/>
    <n v="216001262.48099998"/>
    <n v="235094567.47436008"/>
    <n v="206446896.99449995"/>
    <n v="4586964.6174600003"/>
    <n v="6796671.2803499997"/>
    <n v="817607.87110999972"/>
    <n v="740308.07493"/>
    <n v="583020.51947000006"/>
    <n v="508023.38306999998"/>
    <n v="0.11496918375882781"/>
    <n v="8.3247158743105135E-2"/>
    <n v="-384.43994999999995"/>
    <n v="-6.7945832855318518"/>
    <n v="0.90453004720897467"/>
    <n v="1.1137352961606466"/>
    <n v="0.12196660734449821"/>
    <n v="0.15827594793429706"/>
    <n v="2.1660188969248018E-3"/>
    <n v="2.2431806215918409E-3"/>
    <n v="2.6194456759240912E-3"/>
    <n v="2.740673661058097E-3"/>
    <m/>
    <m/>
    <m/>
    <n v="0"/>
    <m/>
    <n v="0"/>
    <m/>
    <n v="0"/>
    <m/>
    <n v="-132.05330444698805"/>
    <n v="-7.8470166706633693"/>
    <n v="22.817755341393013"/>
    <n v="-5.0613497572887876E-2"/>
    <n v="-132.05330444698805"/>
    <n v="-8.2074774802522672"/>
    <n v="-7.7072144752825107"/>
    <n v="22.071504654284524"/>
    <s v="Resto"/>
    <n v="2023"/>
    <n v="1"/>
    <d v="2024-05-06T00:00:00"/>
    <x v="35"/>
    <x v="30"/>
  </r>
  <r>
    <n v="2024"/>
    <n v="3"/>
    <n v="25"/>
    <x v="36"/>
    <s v="Tecnicos"/>
    <n v="25"/>
    <s v="b7a56873cd771f2c446d369b649430b65a756ba278ff97ec81bb6f55b2e73569"/>
    <s v="866d562d83a77144c090ae01fef5e5dc5d322dfdcb968ee04e0fa262fe1b2619"/>
    <x v="35"/>
    <n v="0"/>
    <n v="0"/>
    <n v="0"/>
    <n v="-125827.9240699999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Tecnicos"/>
    <s v="Daños Sin Autos"/>
    <s v="Diversos"/>
    <x v="35"/>
    <x v="0"/>
    <n v="0"/>
    <n v="0"/>
    <n v="243469518.54793006"/>
    <n v="216001262.48099998"/>
    <n v="235094567.47436008"/>
    <n v="206446896.99449995"/>
    <n v="4586964.6174600003"/>
    <n v="6796671.2803499997"/>
    <n v="817607.87110999972"/>
    <n v="740308.074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5"/>
    <x v="35"/>
  </r>
  <r>
    <n v="2024"/>
    <n v="3"/>
    <n v="127"/>
    <x v="5"/>
    <s v="Tecnicos"/>
    <n v="263"/>
    <s v="4be84111a613654b362415e563cb7607df7b203b5d303802a8a546061bbc7847"/>
    <s v="866d562d83a77144c090ae01fef5e5dc5d322dfdcb968ee04e0fa262fe1b2619"/>
    <x v="22"/>
    <n v="31603.466379999998"/>
    <n v="9693.0964100000001"/>
    <n v="169733.13039999999"/>
    <n v="91879.285759999999"/>
    <n v="7830.3637600000002"/>
    <n v="17111.400749999997"/>
    <n v="52922.685279999998"/>
    <n v="32922.851630000005"/>
    <n v="0"/>
    <n v="0"/>
    <n v="134.065"/>
    <n v="128.38900000000001"/>
    <n v="0"/>
    <n v="0"/>
    <n v="-226.03910999999999"/>
    <n v="-348.39931000000001"/>
    <n v="3100.1053199999997"/>
    <n v="-273.55066999999997"/>
    <n v="0"/>
    <n v="0"/>
    <n v="0"/>
    <n v="0"/>
    <n v="0"/>
    <n v="0"/>
    <s v="Tecnicos"/>
    <s v="Daños Sin Autos"/>
    <s v="Diversos"/>
    <x v="35"/>
    <x v="0"/>
    <n v="212525.78091999999"/>
    <n v="131577.22926999998"/>
    <n v="243469518.54793006"/>
    <n v="216001262.48099998"/>
    <n v="235094567.47436008"/>
    <n v="206446896.99449995"/>
    <n v="4586964.6174600003"/>
    <n v="6796671.2803499997"/>
    <n v="817607.87110999972"/>
    <n v="740308.07493"/>
    <n v="36691.128119999994"/>
    <n v="11707.710449999999"/>
    <n v="0.688984306957663"/>
    <n v="0.14261534816350344"/>
    <n v="21910.36997"/>
    <n v="226.04097847820745"/>
    <n v="86.133809450173985"/>
    <n v="82.79241659926771"/>
    <n v="14.870415364758186"/>
    <n v="7.3668494645904943"/>
    <n v="1.2980461196327727E-2"/>
    <n v="1.3442873954731744E-2"/>
    <n v="4.4875184055244259E-3"/>
    <n v="4.6952008245772945E-3"/>
    <m/>
    <m/>
    <m/>
    <n v="0"/>
    <m/>
    <n v="0"/>
    <m/>
    <n v="0"/>
    <m/>
    <n v="-54.238908465749056"/>
    <n v="24.776914234178385"/>
    <n v="176.53183282430589"/>
    <n v="0.95771628878393167"/>
    <n v="-35.120678051859521"/>
    <n v="-1233.2837605552199"/>
    <n v="-7.2913364762717165"/>
    <n v="127.36189240552767"/>
    <s v="Resto"/>
    <n v="2023"/>
    <n v="1"/>
    <d v="2024-05-06T00:00:00"/>
    <x v="35"/>
    <x v="22"/>
  </r>
  <r>
    <n v="2024"/>
    <n v="3"/>
    <n v="61"/>
    <x v="2"/>
    <s v="Tecn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7528.021250000005"/>
    <n v="73292.733439999996"/>
    <n v="122139.32079000001"/>
    <n v="116820.39337999999"/>
    <n v="0"/>
    <n v="0"/>
    <n v="0"/>
    <n v="0"/>
    <n v="0"/>
    <n v="0"/>
    <s v="Tecnicos"/>
    <s v="Daños Sin Autos"/>
    <s v="Diversos"/>
    <x v="35"/>
    <x v="0"/>
    <n v="0"/>
    <n v="0"/>
    <n v="243469518.54793006"/>
    <n v="216001262.48099998"/>
    <n v="235094567.47436008"/>
    <n v="206446896.99449995"/>
    <n v="4586964.6174600003"/>
    <n v="6796671.2803499997"/>
    <n v="817607.87110999972"/>
    <n v="740308.074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.8653256870535255"/>
    <n v="4.5530812353099304"/>
    <n v="55.287699991474625"/>
    <n v="62.739673544489136"/>
    <m/>
    <n v="2023"/>
    <n v="1"/>
    <d v="2024-05-06T00:00:00"/>
    <x v="35"/>
    <x v="2"/>
  </r>
  <r>
    <n v="2024"/>
    <n v="3"/>
    <n v="16"/>
    <x v="24"/>
    <s v="Tecnicos"/>
    <n v="14"/>
    <s v="8527a891e224136950ff32ca212b45bc93f69fbb801c3b1ebedac52775f99e61"/>
    <s v="866d562d83a77144c090ae01fef5e5dc5d322dfdcb968ee04e0fa262fe1b2619"/>
    <x v="23"/>
    <n v="28152.276530000003"/>
    <n v="6885.2576100000006"/>
    <n v="97058.581430000006"/>
    <n v="68934.579310000001"/>
    <n v="3771.8560099999995"/>
    <n v="165.6454"/>
    <n v="5630.1775600000001"/>
    <n v="2786.6371600000002"/>
    <n v="0"/>
    <n v="0"/>
    <n v="134.065"/>
    <n v="128.38900000000001"/>
    <n v="0"/>
    <n v="0"/>
    <n v="580.04024000000004"/>
    <n v="104.36683000000001"/>
    <n v="1790.7243899999999"/>
    <n v="1971.76828"/>
    <n v="0"/>
    <n v="0"/>
    <n v="0"/>
    <n v="0"/>
    <n v="0"/>
    <n v="0"/>
    <s v="Tecnicos"/>
    <s v="Daños Sin Autos"/>
    <s v="Diversos"/>
    <x v="35"/>
    <x v="0"/>
    <n v="1156642.3969100001"/>
    <n v="764564.70062000002"/>
    <n v="243469518.54793006"/>
    <n v="216001262.48099998"/>
    <n v="235094567.47436008"/>
    <n v="206446896.99449995"/>
    <n v="4586964.6174600003"/>
    <n v="6796671.2803499997"/>
    <n v="817607.87110999972"/>
    <n v="740308.07493"/>
    <n v="40476.502999999997"/>
    <n v="11286.859930000001"/>
    <n v="0.61374522975041235"/>
    <n v="0.10130337816845894"/>
    <n v="21267.018920000002"/>
    <n v="308.87760668696319"/>
    <n v="69.552146167370253"/>
    <n v="61.002419208723182"/>
    <n v="2.433965468083267"/>
    <n v="0.90054610216985109"/>
    <n v="1.1562957325377826E-2"/>
    <n v="1.1974873274377278E-2"/>
    <n v="3.1876006329387288E-3"/>
    <n v="3.3351228379971407E-3"/>
    <m/>
    <m/>
    <m/>
    <n v="0"/>
    <m/>
    <n v="0"/>
    <m/>
    <n v="0"/>
    <m/>
    <n v="2177.0665590472172"/>
    <n v="13.398049731362166"/>
    <n v="2.405798147035489"/>
    <n v="0.46132824099152292"/>
    <n v="455.77067924741988"/>
    <n v="-9.1818035535088391"/>
    <n v="32.391374308583579"/>
    <n v="5.2930575594815839"/>
    <s v="Resto"/>
    <n v="2023"/>
    <n v="1"/>
    <d v="2024-05-06T00:00:00"/>
    <x v="35"/>
    <x v="23"/>
  </r>
  <r>
    <n v="2024"/>
    <n v="3"/>
    <n v="22"/>
    <x v="15"/>
    <s v="Tecnicos"/>
    <n v="16"/>
    <s v="b17ef6d19c7a5b1ee83b907c595526dcb1eb06db8227d650d5dda0a9f4ce8cd9"/>
    <s v="866d562d83a77144c090ae01fef5e5dc5d322dfdcb968ee04e0fa262fe1b2619"/>
    <x v="5"/>
    <n v="674987.17061999999"/>
    <n v="648191.52346000005"/>
    <n v="1632264.97884"/>
    <n v="1499189.0236800001"/>
    <n v="40068.941259999992"/>
    <n v="74415.250379999998"/>
    <n v="339680.90113000001"/>
    <n v="207775.53365"/>
    <n v="0"/>
    <n v="0"/>
    <n v="134.065"/>
    <n v="128.38900000000001"/>
    <n v="0"/>
    <n v="0"/>
    <n v="16690.069359999998"/>
    <n v="22065.66073"/>
    <n v="47777.502659999998"/>
    <n v="47676.646139999997"/>
    <n v="0"/>
    <n v="0"/>
    <n v="0"/>
    <n v="0"/>
    <n v="0"/>
    <n v="0"/>
    <s v="Tecnicos"/>
    <s v="Daños Sin Autos"/>
    <s v="Diversos"/>
    <x v="35"/>
    <x v="0"/>
    <n v="7962644.3306700001"/>
    <n v="6926531.7595299995"/>
    <n v="243469518.54793006"/>
    <n v="216001262.48099998"/>
    <n v="235094567.47436008"/>
    <n v="206446896.99449995"/>
    <n v="4586964.6174600003"/>
    <n v="6796671.2803499997"/>
    <n v="817607.87110999972"/>
    <n v="740308.07493"/>
    <n v="964998.84996000002"/>
    <n v="850216.67554999993"/>
    <n v="14.715334146042954"/>
    <n v="9.5368967649502228"/>
    <n v="26795.647159999935"/>
    <n v="4.1339089127495399"/>
    <n v="69.946940418424205"/>
    <n v="76.238392176992875"/>
    <n v="8.4769222709110323"/>
    <n v="9.3580964610199544"/>
    <n v="0.27723682810303019"/>
    <n v="0.28711304470853655"/>
    <n v="0.30008691431468676"/>
    <n v="0.31397494120595515"/>
    <m/>
    <m/>
    <m/>
    <n v="0"/>
    <m/>
    <n v="0"/>
    <m/>
    <n v="0"/>
    <m/>
    <n v="-46.154933222170534"/>
    <n v="5.9362522732387975"/>
    <n v="11.480441765541256"/>
    <n v="4.9007528762659351"/>
    <n v="-24.361796529806433"/>
    <n v="0.2115428163798283"/>
    <n v="34.932904465040529"/>
    <n v="46.281906376562922"/>
    <s v="Grandes"/>
    <n v="2023"/>
    <n v="1"/>
    <d v="2024-05-06T00:00:00"/>
    <x v="35"/>
    <x v="5"/>
  </r>
  <r>
    <n v="2024"/>
    <n v="3"/>
    <n v="92"/>
    <x v="22"/>
    <s v="Tecnicos"/>
    <n v="219"/>
    <s v="314f04b30f62e0056bd059354a5536fb2e302107eed143b5fa2aa0bbba07f608"/>
    <s v="866d562d83a77144c090ae01fef5e5dc5d322dfdcb968ee04e0fa262fe1b2619"/>
    <x v="6"/>
    <n v="403057.45071"/>
    <n v="452974.55414999998"/>
    <n v="1303804.9095300001"/>
    <n v="1504298.0689299998"/>
    <n v="37554.49048"/>
    <n v="49573.75851"/>
    <n v="701470.31091999996"/>
    <n v="857862.24362999992"/>
    <n v="0"/>
    <n v="0"/>
    <n v="134.065"/>
    <n v="128.38900000000001"/>
    <n v="0"/>
    <n v="0"/>
    <n v="15362.49697"/>
    <n v="9524.2286999999997"/>
    <n v="69696.43505"/>
    <n v="20050.651600000001"/>
    <n v="0"/>
    <n v="0"/>
    <n v="0"/>
    <n v="0"/>
    <n v="0"/>
    <n v="0"/>
    <s v="Tecnicos"/>
    <s v="Daños Sin Autos"/>
    <s v="Diversos"/>
    <x v="35"/>
    <x v="0"/>
    <n v="4430492.0824799994"/>
    <n v="4704042.3643699996"/>
    <n v="243469518.54793006"/>
    <n v="216001262.48099998"/>
    <n v="235094567.47436008"/>
    <n v="206446896.99449995"/>
    <n v="4586964.6174600003"/>
    <n v="6796671.2803499997"/>
    <n v="817607.87110999972"/>
    <n v="740308.07493"/>
    <n v="514013.50127000001"/>
    <n v="578508.18698"/>
    <n v="8.7870189618595802"/>
    <n v="6.6646529671017678"/>
    <n v="-49917.103439999977"/>
    <n v="-11.019847137698202"/>
    <n v="78.413786741816111"/>
    <n v="78.300456993473816"/>
    <n v="9.0973517886163506"/>
    <n v="9.62947437678244"/>
    <n v="0.16554739710903607"/>
    <n v="0.17144481688372418"/>
    <n v="0.20970921602360762"/>
    <n v="0.21941456168366041"/>
    <m/>
    <m/>
    <m/>
    <n v="0"/>
    <m/>
    <n v="0"/>
    <m/>
    <n v="0"/>
    <m/>
    <n v="-24.245222454891081"/>
    <n v="9.3174038623641451"/>
    <n v="10.9440492972115"/>
    <n v="4.5932153795211539"/>
    <n v="61.299118846232673"/>
    <n v="247.60184576744626"/>
    <n v="22.042012563453202"/>
    <n v="47.500843812976129"/>
    <s v="Grandes"/>
    <n v="2023"/>
    <n v="1"/>
    <d v="2024-05-06T00:00:00"/>
    <x v="35"/>
    <x v="6"/>
  </r>
  <r>
    <n v="2024"/>
    <n v="3"/>
    <n v="1"/>
    <x v="14"/>
    <s v="Tecnicos"/>
    <n v="30"/>
    <s v="624b60c58c9d8bfb6ff1886c2fd605d2adeb6ea4da576068201b6c6958ce93f4"/>
    <s v="866d562d83a77144c090ae01fef5e5dc5d322dfdcb968ee04e0fa262fe1b2619"/>
    <x v="10"/>
    <n v="117211.81831"/>
    <n v="143754.75579"/>
    <n v="345632.81151000003"/>
    <n v="323683.16850999999"/>
    <n v="21076.66298999999"/>
    <n v="56760.638110000007"/>
    <n v="220874.32054999992"/>
    <n v="-61615.880520000006"/>
    <n v="0"/>
    <n v="0"/>
    <n v="134.065"/>
    <n v="128.38900000000001"/>
    <n v="0"/>
    <n v="0"/>
    <n v="46415.834060000001"/>
    <n v="5193.7708200000006"/>
    <n v="36752.93967"/>
    <n v="36817.048499999997"/>
    <n v="0"/>
    <n v="0"/>
    <n v="0"/>
    <n v="0"/>
    <n v="0"/>
    <n v="0"/>
    <s v="Tecnicos"/>
    <s v="Daños Sin Autos"/>
    <s v="Diversos"/>
    <x v="35"/>
    <x v="0"/>
    <n v="18341736.750830002"/>
    <n v="11640133.15574"/>
    <n v="243469518.54793006"/>
    <n v="216001262.48099998"/>
    <n v="235094567.47436008"/>
    <n v="206446896.99449995"/>
    <n v="4586964.6174600003"/>
    <n v="6796671.2803499997"/>
    <n v="817607.87110999972"/>
    <n v="740308.07493"/>
    <n v="345515.83107999997"/>
    <n v="370657.45551999996"/>
    <n v="2.5553242304037047"/>
    <n v="2.1150758931892497"/>
    <n v="-26542.937479999993"/>
    <n v="-18.464041300153212"/>
    <n v="33.923718616198819"/>
    <n v="38.783721640867753"/>
    <n v="0.63904427319128287"/>
    <n v="1.2349923653503176"/>
    <n v="4.8142296830034341E-2"/>
    <n v="4.9857306176495704E-2"/>
    <n v="6.655273869181437E-2"/>
    <n v="6.9632800435760409E-2"/>
    <m/>
    <m/>
    <m/>
    <n v="0"/>
    <m/>
    <n v="0"/>
    <m/>
    <n v="0"/>
    <m/>
    <n v="-62.867466448925043"/>
    <n v="17.981687592506038"/>
    <n v="39.484355003125707"/>
    <n v="2.5778449223325013"/>
    <n v="793.68275321782471"/>
    <n v="-0.17412810806927137"/>
    <n v="126.29148709399006"/>
    <n v="14.106972263135109"/>
    <s v="Medianas"/>
    <n v="2023"/>
    <n v="1"/>
    <d v="2024-05-06T00:00:00"/>
    <x v="35"/>
    <x v="10"/>
  </r>
  <r>
    <n v="2024"/>
    <n v="3"/>
    <n v="41"/>
    <x v="7"/>
    <s v="Tecnicos"/>
    <n v="29"/>
    <s v="35135aaa6cc23891b40cb3f378c53a17a1127210ce60e125ccf03efcfdaec458"/>
    <s v="866d562d83a77144c090ae01fef5e5dc5d322dfdcb968ee04e0fa262fe1b2619"/>
    <x v="18"/>
    <n v="129755.21012999999"/>
    <n v="549681.68536"/>
    <n v="895988.04040000006"/>
    <n v="1096467.8160700002"/>
    <n v="80900.562849999988"/>
    <n v="60513.602729999984"/>
    <n v="310210.37976999994"/>
    <n v="663902.94595000008"/>
    <n v="0"/>
    <n v="0"/>
    <n v="134.065"/>
    <n v="128.38900000000001"/>
    <n v="1718.55738"/>
    <n v="151737.27281999998"/>
    <n v="23709.42078"/>
    <n v="160873.30718"/>
    <n v="44130.947070000002"/>
    <n v="236519.68552"/>
    <n v="0"/>
    <n v="0"/>
    <n v="0"/>
    <n v="0"/>
    <n v="0"/>
    <n v="0"/>
    <s v="Tecnicos"/>
    <s v="Daños Sin Autos"/>
    <s v="Diversos"/>
    <x v="35"/>
    <x v="0"/>
    <n v="6566357.3494999995"/>
    <n v="6434437.0004799999"/>
    <n v="243469518.54793006"/>
    <n v="216001262.48099998"/>
    <n v="235094567.47436008"/>
    <n v="206446896.99449995"/>
    <n v="4586964.6174600003"/>
    <n v="6796671.2803499997"/>
    <n v="817607.87110999972"/>
    <n v="740308.07493"/>
    <n v="255354.42416999998"/>
    <n v="656632.95272000006"/>
    <n v="2.8287815789137487"/>
    <n v="8.0875131764750243"/>
    <n v="-419926.47522999998"/>
    <n v="-76.394481827237854"/>
    <n v="50.813770136058658"/>
    <n v="83.712168736434705"/>
    <n v="1.9760607475905998"/>
    <n v="8.542809344764656"/>
    <n v="5.3294232027019037E-2"/>
    <n v="5.519277264633151E-2"/>
    <n v="0.25448077434656263"/>
    <n v="0.26625814839670092"/>
    <m/>
    <m/>
    <m/>
    <n v="0"/>
    <m/>
    <n v="0"/>
    <m/>
    <n v="0"/>
    <m/>
    <n v="33.689879961308343"/>
    <n v="62.348604552331125"/>
    <n v="11.008844635303456"/>
    <n v="9.894787673725288"/>
    <n v="-85.262054224153118"/>
    <n v="-81.341533169648869"/>
    <n v="53.725157410269006"/>
    <n v="68.016878521680866"/>
    <s v="Medianas"/>
    <n v="2023"/>
    <n v="1"/>
    <d v="2024-05-06T00:00:00"/>
    <x v="35"/>
    <x v="18"/>
  </r>
  <r>
    <n v="2024"/>
    <n v="3"/>
    <n v="3"/>
    <x v="40"/>
    <s v="Tecnicos"/>
    <n v="3"/>
    <s v="4e07408562bedb8b60ce05c1decfe3ad16b72230967de01f640b7e4729b49fce"/>
    <s v="866d562d83a77144c090ae01fef5e5dc5d322dfdcb968ee04e0fa262fe1b2619"/>
    <x v="0"/>
    <n v="901349.86138999998"/>
    <n v="882307.12367"/>
    <n v="4094579.3609299995"/>
    <n v="3928535.9082000004"/>
    <n v="233277.60553"/>
    <n v="103456.44117000001"/>
    <n v="967563.41467000009"/>
    <n v="797368.99908999994"/>
    <n v="0"/>
    <n v="0"/>
    <n v="134.065"/>
    <n v="128.38900000000001"/>
    <n v="0"/>
    <n v="0"/>
    <n v="-1055.9742800000001"/>
    <n v="1682.60834"/>
    <n v="4129.4033500000005"/>
    <n v="1807.0061799999999"/>
    <n v="0"/>
    <n v="0"/>
    <n v="0"/>
    <n v="0"/>
    <n v="0"/>
    <n v="0"/>
    <s v="Tecnicos"/>
    <s v="Daños Sin Autos"/>
    <s v="Diversos"/>
    <x v="35"/>
    <x v="0"/>
    <n v="5461228.9250799995"/>
    <n v="5252582.0563999992"/>
    <n v="243469518.54793006"/>
    <n v="216001262.48099998"/>
    <n v="235094567.47436008"/>
    <n v="206446896.99449995"/>
    <n v="4586964.6174600003"/>
    <n v="6796671.2803499997"/>
    <n v="817607.87110999972"/>
    <n v="740308.07493"/>
    <n v="928499.50451999996"/>
    <n v="913737.39705999999"/>
    <n v="19.650246656777487"/>
    <n v="12.98145941265185"/>
    <n v="19042.737719999976"/>
    <n v="2.1582890140103173"/>
    <n v="97.075965792352761"/>
    <n v="96.560250954910174"/>
    <n v="16.504524416668662"/>
    <n v="16.797588580171812"/>
    <n v="0.3702105572663536"/>
    <n v="0.38339884714192862"/>
    <n v="0.40847313276588371"/>
    <n v="0.42737727547123461"/>
    <m/>
    <m/>
    <m/>
    <n v="0"/>
    <m/>
    <n v="0"/>
    <m/>
    <n v="0"/>
    <m/>
    <n v="125.48388760703392"/>
    <n v="25.880916558888163"/>
    <n v="11.725672205803782"/>
    <n v="28.531722084976746"/>
    <n v="-162.75817460883383"/>
    <n v="128.52181667690817"/>
    <n v="-25.572078833132149"/>
    <n v="93.115804396418838"/>
    <s v="Grandes"/>
    <n v="2023"/>
    <n v="1"/>
    <d v="2024-05-06T00:00:00"/>
    <x v="35"/>
    <x v="0"/>
  </r>
  <r>
    <n v="2024"/>
    <n v="3"/>
    <n v="43"/>
    <x v="9"/>
    <s v="Tecnicos"/>
    <n v="31"/>
    <s v="eb1e33e8a81b697b75855af6bfcdbcbf7cbbde9f94962ceaec1ed8af21f5a50f"/>
    <s v="866d562d83a77144c090ae01fef5e5dc5d322dfdcb968ee04e0fa262fe1b2619"/>
    <x v="15"/>
    <n v="185461.69422999999"/>
    <n v="192835.54203000001"/>
    <n v="757372.60185999994"/>
    <n v="744008.67684000009"/>
    <n v="39482.849450000009"/>
    <n v="10060.874099999995"/>
    <n v="332010.86912999989"/>
    <n v="320763.54775999999"/>
    <n v="0"/>
    <n v="0"/>
    <n v="134.065"/>
    <n v="128.38900000000001"/>
    <n v="0"/>
    <n v="0"/>
    <n v="6717.9816300000002"/>
    <n v="12333.053960000001"/>
    <n v="45490.20839"/>
    <n v="45641.284220000001"/>
    <n v="0"/>
    <n v="0"/>
    <n v="0"/>
    <n v="0"/>
    <n v="0"/>
    <n v="0"/>
    <s v="Tecnicos"/>
    <s v="Daños Sin Autos"/>
    <s v="Diversos"/>
    <x v="35"/>
    <x v="0"/>
    <n v="29454782.112069998"/>
    <n v="26676629.107240003"/>
    <n v="243469518.54793006"/>
    <n v="216001262.48099998"/>
    <n v="235094567.47436008"/>
    <n v="206446896.99449995"/>
    <n v="4586964.6174600003"/>
    <n v="6796671.2803499997"/>
    <n v="817607.87110999972"/>
    <n v="740308.07493"/>
    <n v="338143.3786"/>
    <n v="311066.08429999999"/>
    <n v="4.0432335912086916"/>
    <n v="2.8372056566500565"/>
    <n v="-7373.8478000000177"/>
    <n v="-3.8239049307896011"/>
    <n v="54.847057777046771"/>
    <n v="61.991824812384408"/>
    <n v="0.62964884114352826"/>
    <n v="0.72286322703967387"/>
    <n v="7.6174502391965548E-2"/>
    <n v="7.8888124137631063E-2"/>
    <n v="8.9275192105399068E-2"/>
    <n v="9.3406849333820416E-2"/>
    <m/>
    <m/>
    <m/>
    <n v="0"/>
    <m/>
    <n v="0"/>
    <m/>
    <n v="0"/>
    <m/>
    <n v="292.43955403437587"/>
    <n v="21.288951130272444"/>
    <n v="5.2173338971063723"/>
    <n v="4.8290691473404426"/>
    <n v="-45.528644796426398"/>
    <n v="-0.33100696569313692"/>
    <n v="14.767972862214448"/>
    <n v="27.021706708672451"/>
    <s v="Medianas"/>
    <n v="2023"/>
    <n v="1"/>
    <d v="2024-05-06T00:00:00"/>
    <x v="35"/>
    <x v="15"/>
  </r>
  <r>
    <n v="2024"/>
    <n v="3"/>
    <n v="201.1"/>
    <x v="1"/>
    <s v="Tecnicos"/>
    <n v="201.1"/>
    <m/>
    <m/>
    <x v="1"/>
    <n v="4586964.6174599994"/>
    <n v="6796671.2803499997"/>
    <n v="16502066.28084"/>
    <n v="18961996.82869"/>
    <n v="817607.87111000007"/>
    <n v="740308.07493"/>
    <n v="7423801.9716400001"/>
    <n v="4873543.469010001"/>
    <n v="0"/>
    <n v="0"/>
    <n v="0"/>
    <n v="0"/>
    <n v="2427.2588799999999"/>
    <n v="152626.24367"/>
    <n v="221305.36887999997"/>
    <n v="416624.92187999992"/>
    <n v="703606.82307000004"/>
    <n v="787110.01431999996"/>
    <n v="0"/>
    <n v="0"/>
    <n v="0"/>
    <n v="0"/>
    <n v="0"/>
    <n v="0"/>
    <s v="Tecnicos"/>
    <s v="Daños Sin Autos"/>
    <s v="Diversos"/>
    <x v="35"/>
    <x v="0"/>
    <n v="166210379.97786"/>
    <n v="145961738.15371001"/>
    <n v="243469518.54793006"/>
    <n v="216001262.48099998"/>
    <n v="235094567.47436008"/>
    <n v="206446896.99449995"/>
    <n v="4586964.6174600003"/>
    <n v="6796671.2803499997"/>
    <n v="817607.87110999972"/>
    <n v="740308.07493"/>
    <n v="8147332.3785599982"/>
    <n v="10789988.099239999"/>
    <n v="99.999999999999972"/>
    <n v="100"/>
    <n v="-2209706.6628900003"/>
    <n v="-32.511601219828442"/>
    <n v="56.30020237704754"/>
    <n v="62.990535465268295"/>
    <n v="2.7597341502203441"/>
    <n v="4.6564746119921727"/>
    <n v="1.8839995432762962"/>
    <n v="1.9511146798235834"/>
    <n v="3.1465886829933933"/>
    <n v="3.2922128543937732"/>
    <m/>
    <m/>
    <m/>
    <n v="0"/>
    <m/>
    <n v="0"/>
    <m/>
    <n v="0"/>
    <m/>
    <n v="10.441571394086058"/>
    <n v="17.824595114551915"/>
    <n v="10.892215385939295"/>
    <n v="100.00000000000004"/>
    <n v="-46.881389648662854"/>
    <n v="-10.608833546875907"/>
    <n v="31.452987893777557"/>
    <n v="52.930964452272974"/>
    <m/>
    <n v="2023"/>
    <n v="1"/>
    <d v="2024-05-06T00:00:00"/>
    <x v="35"/>
    <x v="1"/>
  </r>
  <r>
    <n v="2024"/>
    <n v="3"/>
    <n v="15.1"/>
    <x v="13"/>
    <s v="Tecnicos"/>
    <n v="15.1"/>
    <m/>
    <m/>
    <x v="7"/>
    <n v="1259439.2781700001"/>
    <n v="1769190.4915600002"/>
    <n v="5466308.4479900012"/>
    <n v="5852733.1381599996"/>
    <n v="228334.25968999998"/>
    <n v="340880.32929999998"/>
    <n v="2348079.8581399997"/>
    <n v="2071595.1390100003"/>
    <n v="0"/>
    <n v="0"/>
    <n v="0"/>
    <n v="0"/>
    <n v="3100.1593199999998"/>
    <n v="152962.25566999998"/>
    <n v="55732.857220000005"/>
    <n v="297171.38737999997"/>
    <n v="453316.41840999993"/>
    <n v="676238.34240000008"/>
    <n v="0"/>
    <n v="0"/>
    <n v="0"/>
    <n v="0"/>
    <n v="0"/>
    <n v="0"/>
    <s v="Tecnicos"/>
    <s v="Daños Sin Autos"/>
    <s v="Diversos"/>
    <x v="35"/>
    <x v="0"/>
    <n v="74672845.52184999"/>
    <n v="63157699.783699997"/>
    <n v="243469518.54793006"/>
    <n v="216001262.48099998"/>
    <n v="235094567.47436008"/>
    <n v="206446896.99449995"/>
    <n v="4586964.6174600003"/>
    <n v="6796671.2803499997"/>
    <n v="817607.87110999972"/>
    <n v="740308.07493"/>
    <n v="2379545.1205900004"/>
    <n v="2750007.6495300005"/>
    <n v="27.456921585486434"/>
    <n v="26.030249493968384"/>
    <n v="-509751.21339000016"/>
    <n v="-28.812681043776255"/>
    <n v="52.927732585197887"/>
    <n v="64.334020738537575"/>
    <n v="1.6866094620720942"/>
    <n v="2.801226925013188"/>
    <n v="0.51728827726829529"/>
    <n v="0.53571602768207616"/>
    <n v="0.81906488473215411"/>
    <n v="0.85697121987119729"/>
    <m/>
    <m/>
    <m/>
    <n v="0"/>
    <m/>
    <n v="0"/>
    <m/>
    <n v="0"/>
    <m/>
    <n v="-33.016299251151892"/>
    <n v="18.129834732626087"/>
    <n v="19.267587686356237"/>
    <n v="27.927111242215553"/>
    <n v="-81.245550686636903"/>
    <n v="-32.964993259453514"/>
    <n v="12.29447135744214"/>
    <n v="43.944770467365906"/>
    <s v="Resto"/>
    <n v="2023"/>
    <n v="1"/>
    <d v="2024-05-06T00:00:00"/>
    <x v="35"/>
    <x v="7"/>
  </r>
  <r>
    <n v="2024"/>
    <n v="3"/>
    <n v="107"/>
    <x v="28"/>
    <s v="Tecnicos"/>
    <n v="70"/>
    <s v="ff5a1ae012afa5d4c889c50ad427aaf545d31a4fac04ffc1c4d03d403ba4250a"/>
    <s v="866d562d83a77144c090ae01fef5e5dc5d322dfdcb968ee04e0fa262fe1b2619"/>
    <x v="33"/>
    <n v="10191.04752"/>
    <n v="9275.942939999999"/>
    <n v="32990.122000000003"/>
    <n v="26911.006249999999"/>
    <n v="-2052.2778899999994"/>
    <n v="2144.2069299999994"/>
    <n v="16651.495209999997"/>
    <n v="9108.1272499999995"/>
    <n v="0"/>
    <n v="0"/>
    <n v="134.065"/>
    <n v="128.38900000000001"/>
    <n v="0"/>
    <n v="0"/>
    <n v="-237.64034000000001"/>
    <n v="1569.9479099999999"/>
    <n v="1978.4941899999999"/>
    <n v="1005.8407900000001"/>
    <n v="0"/>
    <n v="0"/>
    <n v="0"/>
    <n v="0"/>
    <n v="0"/>
    <n v="0"/>
    <s v="Tecnicos"/>
    <s v="Daños Sin Autos"/>
    <s v="Diversos"/>
    <x v="35"/>
    <x v="0"/>
    <n v="551156.13301999995"/>
    <n v="285123.98235000001"/>
    <n v="243469518.54793006"/>
    <n v="216001262.48099998"/>
    <n v="235094567.47436008"/>
    <n v="206446896.99449995"/>
    <n v="4586964.6174600003"/>
    <n v="6796671.2803499997"/>
    <n v="817607.87110999972"/>
    <n v="740308.07493"/>
    <n v="19098.987129999998"/>
    <n v="17159.676329999998"/>
    <n v="0.22217410357185668"/>
    <n v="0.13647773384035614"/>
    <n v="915.10458000000108"/>
    <n v="9.8653536995560778"/>
    <n v="53.359099362878105"/>
    <n v="54.056631148589972"/>
    <n v="1.849030956828742"/>
    <n v="3.2533015509770218"/>
    <n v="4.1857590965719855E-3"/>
    <n v="4.3348715495569491E-3"/>
    <n v="4.2943929278264912E-3"/>
    <n v="4.4931374968775256E-3"/>
    <m/>
    <m/>
    <m/>
    <n v="0"/>
    <m/>
    <n v="0"/>
    <m/>
    <n v="0"/>
    <m/>
    <n v="-195.71267871986592"/>
    <n v="-20.138046515555835"/>
    <n v="23.115783957161767"/>
    <n v="-0.25101004558747564"/>
    <n v="-115.13682960347391"/>
    <n v="96.70053249679799"/>
    <n v="-12.011171991361776"/>
    <n v="156.08314214419559"/>
    <s v="Resto"/>
    <n v="2023"/>
    <n v="1"/>
    <d v="2024-05-06T00:00:00"/>
    <x v="35"/>
    <x v="33"/>
  </r>
  <r>
    <n v="2024"/>
    <n v="3"/>
    <n v="48"/>
    <x v="3"/>
    <s v="Tecnicos"/>
    <n v="36"/>
    <s v="76a50887d8f1c2e9301755428990ad81479ee21c25b43215cf524541e0503269"/>
    <s v="866d562d83a77144c090ae01fef5e5dc5d322dfdcb968ee04e0fa262fe1b2619"/>
    <x v="9"/>
    <n v="288851.83139999997"/>
    <n v="231318.20450999998"/>
    <n v="1158918.6572599998"/>
    <n v="978534.38442999998"/>
    <n v="143396.61034999997"/>
    <n v="89048.199749999985"/>
    <n v="1661485.4075499999"/>
    <n v="748449.08291000011"/>
    <n v="0"/>
    <n v="0"/>
    <n v="134.065"/>
    <n v="128.38900000000001"/>
    <n v="0"/>
    <n v="0"/>
    <n v="71808.959739999991"/>
    <n v="44115.234670000005"/>
    <n v="52229.365729999998"/>
    <n v="80507.499379999994"/>
    <n v="0"/>
    <n v="0"/>
    <n v="0"/>
    <n v="0"/>
    <n v="0"/>
    <n v="0"/>
    <s v="Tecnicos"/>
    <s v="Daños Sin Autos"/>
    <s v="Diversos"/>
    <x v="35"/>
    <x v="0"/>
    <n v="16982442.389800001"/>
    <n v="15398992.57395"/>
    <n v="243469518.54793006"/>
    <n v="216001262.48099998"/>
    <n v="235094567.47436008"/>
    <n v="206446896.99449995"/>
    <n v="4586964.6174600003"/>
    <n v="6796671.2803499997"/>
    <n v="817607.87110999972"/>
    <n v="740308.07493"/>
    <n v="719732.57990999997"/>
    <n v="592525.14653000003"/>
    <n v="6.297232603462934"/>
    <n v="3.4034043279210655"/>
    <n v="57533.626889999985"/>
    <n v="24.872070493488895"/>
    <n v="40.133216067017543"/>
    <n v="39.039390288271612"/>
    <n v="1.7008850951467984"/>
    <n v="1.5021645305636022"/>
    <n v="0.1186398334882877"/>
    <n v="0.12286622974880215"/>
    <n v="0.10709113541887161"/>
    <n v="0.11204731477081131"/>
    <m/>
    <m/>
    <m/>
    <n v="0"/>
    <m/>
    <n v="0"/>
    <m/>
    <n v="0"/>
    <m/>
    <n v="61.032576461491004"/>
    <n v="49.643656283911653"/>
    <n v="38.495975679315976"/>
    <n v="17.538555512598244"/>
    <n v="62.775876127964359"/>
    <n v="-35.124844104926908"/>
    <n v="137.48771162800793"/>
    <n v="54.796428916234973"/>
    <s v="Grandes"/>
    <n v="2023"/>
    <n v="1"/>
    <d v="2024-05-06T00:00:00"/>
    <x v="35"/>
    <x v="9"/>
  </r>
  <r>
    <n v="2024"/>
    <n v="3"/>
    <n v="94"/>
    <x v="19"/>
    <s v="Tecnicos"/>
    <n v="7"/>
    <s v="7902699be42c8a8e46fbbb4501726517e86b22c56a189f7625a6da49081b2451"/>
    <s v="866d562d83a77144c090ae01fef5e5dc5d322dfdcb968ee04e0fa262fe1b2619"/>
    <x v="11"/>
    <n v="75338.913700000005"/>
    <n v="111946.70195"/>
    <n v="595774.04473000008"/>
    <n v="754918.29397"/>
    <n v="32984.595860000009"/>
    <n v="84148.730739999999"/>
    <n v="557776.46980999981"/>
    <n v="705429.57378000021"/>
    <n v="0"/>
    <n v="0"/>
    <n v="134.065"/>
    <n v="128.38900000000001"/>
    <n v="0"/>
    <n v="0"/>
    <n v="14023.030650000001"/>
    <n v="10479.305189999999"/>
    <n v="18803.37703"/>
    <n v="23307.107889999999"/>
    <n v="0"/>
    <n v="0"/>
    <n v="0"/>
    <n v="0"/>
    <n v="0"/>
    <n v="0"/>
    <s v="Tecnicos"/>
    <s v="Daños Sin Autos"/>
    <s v="Diversos"/>
    <x v="35"/>
    <x v="0"/>
    <n v="2040660.5806099998"/>
    <n v="2232143.8743000003"/>
    <n v="243469518.54793006"/>
    <n v="216001262.48099998"/>
    <n v="235094567.47436008"/>
    <n v="206446896.99449995"/>
    <n v="4586964.6174600003"/>
    <n v="6796671.2803499997"/>
    <n v="817607.87110999972"/>
    <n v="740308.07493"/>
    <n v="154573.48426"/>
    <n v="177056.1686"/>
    <n v="1.6424568311084642"/>
    <n v="1.6470813039561216"/>
    <n v="-36607.788249999998"/>
    <n v="-32.701086867526065"/>
    <n v="48.739868976024596"/>
    <n v="63.226660124396247"/>
    <n v="3.6918885196223807"/>
    <n v="5.0152099619970265"/>
    <n v="3.0943879196593797E-2"/>
    <n v="3.2046216341522493E-2"/>
    <n v="5.1826873909983334E-2"/>
    <n v="5.4225422411160011E-2"/>
    <m/>
    <m/>
    <m/>
    <n v="0"/>
    <m/>
    <n v="0"/>
    <m/>
    <n v="0"/>
    <m/>
    <n v="-60.802028063958879"/>
    <n v="43.78161860860493"/>
    <n v="75.168566178559047"/>
    <n v="4.0342806161124036"/>
    <n v="33.81641621986202"/>
    <n v="-19.323422199166728"/>
    <n v="74.577192318309855"/>
    <n v="44.961842711064911"/>
    <s v="Medianas"/>
    <n v="2023"/>
    <n v="1"/>
    <d v="2024-05-06T00:00:00"/>
    <x v="35"/>
    <x v="11"/>
  </r>
  <r>
    <n v="2024"/>
    <n v="3"/>
    <n v="80"/>
    <x v="30"/>
    <s v="Tecnicos"/>
    <n v="52"/>
    <s v="41cfc0d1f2d127b04555b7246d84019b4d27710a3f3aff6e7764375b1e06e05d"/>
    <s v="866d562d83a77144c090ae01fef5e5dc5d322dfdcb968ee04e0fa262fe1b2619"/>
    <x v="32"/>
    <n v="7400.0055300000004"/>
    <n v="9707.1761300000016"/>
    <n v="41411.216030000003"/>
    <n v="41358.017390000001"/>
    <n v="2758.9475200000006"/>
    <n v="-118.99766"/>
    <n v="6450.6104599999999"/>
    <n v="7288.2328099999995"/>
    <n v="0"/>
    <n v="0"/>
    <n v="134.065"/>
    <n v="128.38900000000001"/>
    <n v="0"/>
    <n v="0"/>
    <n v="1328.1739399999999"/>
    <n v="-15.215120000000001"/>
    <n v="4279.1409800000001"/>
    <n v="5136.2466599999998"/>
    <n v="0"/>
    <n v="0"/>
    <n v="0"/>
    <n v="0"/>
    <n v="0"/>
    <n v="0"/>
    <s v="Tecnicos"/>
    <s v="Daños Sin Autos"/>
    <s v="Diversos"/>
    <x v="35"/>
    <x v="0"/>
    <n v="280605.04624"/>
    <n v="328979.06079000002"/>
    <n v="243469518.54793006"/>
    <n v="216001262.48099998"/>
    <n v="235094567.47436008"/>
    <n v="206446896.99449995"/>
    <n v="4586964.6174600003"/>
    <n v="6796671.2803499997"/>
    <n v="817607.87110999972"/>
    <n v="740308.07493"/>
    <n v="11456.92699"/>
    <n v="14084.996499999999"/>
    <n v="0.16132685004441349"/>
    <n v="0.14282250427594792"/>
    <n v="-2307.1706000000013"/>
    <n v="-23.767680416034654"/>
    <n v="64.589793899000838"/>
    <n v="68.918555499818567"/>
    <n v="2.63716053191389"/>
    <n v="2.9506972591779834"/>
    <n v="3.0393971180187863E-3"/>
    <n v="3.1476718537135325E-3"/>
    <n v="4.4940367563147321E-3"/>
    <n v="4.7020208447398539E-3"/>
    <m/>
    <m/>
    <m/>
    <n v="0"/>
    <m/>
    <n v="0"/>
    <m/>
    <n v="0"/>
    <m/>
    <n v="-2418.488884571344"/>
    <n v="37.283046733074542"/>
    <n v="-1.2258730902413324"/>
    <n v="0.33744140895493113"/>
    <n v="-8829.303087980903"/>
    <n v="-16.687393280290785"/>
    <n v="31.038330968941334"/>
    <n v="-0.29623032161777063"/>
    <s v="Resto"/>
    <n v="2023"/>
    <n v="1"/>
    <d v="2024-05-06T00:00:00"/>
    <x v="35"/>
    <x v="32"/>
  </r>
  <r>
    <n v="2024"/>
    <n v="3"/>
    <n v="12"/>
    <x v="31"/>
    <s v="Tecnicos"/>
    <n v="12"/>
    <s v="6b51d431df5d7f141cbececcf79edf3dd861c3b4069f0b11661a3eefacbba918"/>
    <s v="866d562d83a77144c090ae01fef5e5dc5d322dfdcb968ee04e0fa262fe1b2619"/>
    <x v="25"/>
    <n v="19181.68059"/>
    <n v="1151934.0609899999"/>
    <n v="101686.85850000009"/>
    <n v="1254862.0424499998"/>
    <n v="16642.81626"/>
    <n v="3324.96585"/>
    <n v="37560.025529999999"/>
    <n v="28366.183530000002"/>
    <n v="0"/>
    <n v="0"/>
    <n v="134.065"/>
    <n v="128.38900000000001"/>
    <n v="-453.20560999999998"/>
    <n v="33.697900000000004"/>
    <n v="5681.4396100000004"/>
    <n v="835.93385000000001"/>
    <n v="-31081.154569999999"/>
    <n v="-85126.114650000003"/>
    <n v="0"/>
    <n v="0"/>
    <n v="0"/>
    <n v="0"/>
    <n v="0"/>
    <n v="0"/>
    <s v="Tecnicos"/>
    <s v="Daños Sin Autos"/>
    <s v="Diversos"/>
    <x v="35"/>
    <x v="0"/>
    <n v="1911910.06005"/>
    <n v="3306000.0739899999"/>
    <n v="243469518.54793006"/>
    <n v="216001262.48099998"/>
    <n v="235094567.47436008"/>
    <n v="206446896.99449995"/>
    <n v="4586964.6174600003"/>
    <n v="6796671.2803499997"/>
    <n v="817607.87110999972"/>
    <n v="740308.07493"/>
    <n v="79366.751969999998"/>
    <n v="1261179.2992400001"/>
    <n v="0.41817808048891641"/>
    <n v="16.948503369883149"/>
    <n v="-1132752.3803999999"/>
    <n v="-98.334828247589556"/>
    <n v="24.168408198499193"/>
    <n v="91.337850350395655"/>
    <n v="1.003273165971958"/>
    <n v="34.843739721993856"/>
    <n v="7.8784731264927698E-3"/>
    <n v="8.1591339162237313E-3"/>
    <n v="0.53329968897349711"/>
    <n v="0.55798080657065485"/>
    <m/>
    <m/>
    <m/>
    <n v="0"/>
    <m/>
    <n v="0"/>
    <m/>
    <n v="0"/>
    <m/>
    <n v="400.54096826287707"/>
    <n v="86.764119451954642"/>
    <n v="0.28864202931393873"/>
    <n v="2.0355499069994765"/>
    <n v="579.65181814326581"/>
    <n v="-63.488108557765585"/>
    <n v="-18.279371177169242"/>
    <n v="-0.98199460111269143"/>
    <s v="Resto"/>
    <n v="2023"/>
    <n v="1"/>
    <d v="2024-05-06T00:00:00"/>
    <x v="35"/>
    <x v="25"/>
  </r>
  <r>
    <n v="2024"/>
    <n v="3"/>
    <n v="39"/>
    <x v="17"/>
    <s v="Tecnicos"/>
    <n v="27"/>
    <s v="670671cd97404156226e507973f2ab8330d3022ca96e0c93bdbdb320c41adcaf"/>
    <s v="866d562d83a77144c090ae01fef5e5dc5d322dfdcb968ee04e0fa262fe1b2619"/>
    <x v="8"/>
    <n v="160073.86211000002"/>
    <n v="140583.64921"/>
    <n v="519668.21239"/>
    <n v="558694.3147499999"/>
    <n v="35654.963870000007"/>
    <n v="48858.167269999998"/>
    <n v="246609.11530999999"/>
    <n v="247844.46869999997"/>
    <n v="0"/>
    <n v="0"/>
    <n v="134.065"/>
    <n v="128.38900000000001"/>
    <n v="1381.60194"/>
    <n v="1224.9828500000001"/>
    <n v="-652.85956999999996"/>
    <n v="14622.00173"/>
    <n v="32760.423839999999"/>
    <n v="38409.74884"/>
    <n v="0"/>
    <n v="0"/>
    <n v="0"/>
    <n v="0"/>
    <n v="0"/>
    <n v="0"/>
    <s v="Tecnicos"/>
    <s v="Daños Sin Autos"/>
    <s v="Diversos"/>
    <x v="35"/>
    <x v="0"/>
    <n v="7956382.9574300004"/>
    <n v="6735524.3046000004"/>
    <n v="243469518.54793006"/>
    <n v="216001262.48099998"/>
    <n v="235094567.47436008"/>
    <n v="206446896.99449995"/>
    <n v="4586964.6174600003"/>
    <n v="6796671.2803499997"/>
    <n v="817607.87110999972"/>
    <n v="740308.07493"/>
    <n v="301755.41194000002"/>
    <n v="252119.72938"/>
    <n v="3.4897557635541516"/>
    <n v="2.0684191335903557"/>
    <n v="19490.212900000013"/>
    <n v="13.863783597540614"/>
    <n v="53.047553010193752"/>
    <n v="55.760669565890844"/>
    <n v="2.0118923758001919"/>
    <n v="2.0871968216934342"/>
    <n v="6.5746982646818455E-2"/>
    <n v="6.8089136992694657E-2"/>
    <n v="6.5084642374424143E-2"/>
    <n v="6.8096760598802E-2"/>
    <m/>
    <m/>
    <m/>
    <n v="0"/>
    <m/>
    <n v="0"/>
    <m/>
    <n v="0"/>
    <m/>
    <n v="-27.02353390997343"/>
    <n v="22.274069857512732"/>
    <n v="34.753804972736916"/>
    <n v="4.3608880405706172"/>
    <n v="-104.46491241114084"/>
    <n v="-14.708049832694503"/>
    <n v="-1.9928300475858558"/>
    <n v="38.068464834043944"/>
    <s v="Medianas"/>
    <n v="2023"/>
    <n v="1"/>
    <d v="2024-05-06T00:00:00"/>
    <x v="35"/>
    <x v="8"/>
  </r>
  <r>
    <n v="2024"/>
    <n v="3"/>
    <n v="8"/>
    <x v="20"/>
    <s v="Tecnicos"/>
    <n v="8"/>
    <s v="2c624232cdd221771294dfbb310aca000a0df6ac8b66b696d90ef06fdefb64a3"/>
    <s v="866d562d83a77144c090ae01fef5e5dc5d322dfdcb968ee04e0fa262fe1b2619"/>
    <x v="28"/>
    <n v="15504.559509999999"/>
    <n v="32688.604149999999"/>
    <n v="44710.240429999998"/>
    <n v="66825.58352"/>
    <n v="855.63298999999995"/>
    <n v="236.00022000000013"/>
    <n v="17725.095809999999"/>
    <n v="6451.1888700000009"/>
    <n v="0"/>
    <n v="0"/>
    <n v="134.065"/>
    <n v="128.38900000000001"/>
    <n v="0"/>
    <n v="0"/>
    <n v="780.65012999999999"/>
    <n v="-265.94828000000001"/>
    <n v="7695.7550599999995"/>
    <n v="6949.2868899999994"/>
    <n v="0"/>
    <n v="0"/>
    <n v="0"/>
    <n v="0"/>
    <n v="0"/>
    <n v="0"/>
    <s v="Tecnicos"/>
    <s v="Daños Sin Autos"/>
    <s v="Diversos"/>
    <x v="35"/>
    <x v="0"/>
    <n v="689489.74687000003"/>
    <n v="663569.20615999994"/>
    <n v="243469518.54793006"/>
    <n v="216001262.48099998"/>
    <n v="235094567.47436008"/>
    <n v="206446896.99449995"/>
    <n v="4586964.6174600003"/>
    <n v="6796671.2803499997"/>
    <n v="817607.87110999972"/>
    <n v="740308.07493"/>
    <n v="26266.44656"/>
    <n v="48693.62111"/>
    <n v="0.33801349700808331"/>
    <n v="0.48095020049750997"/>
    <n v="-17184.04464"/>
    <n v="-52.568915335591051"/>
    <n v="59.02800546158079"/>
    <n v="67.131183520230906"/>
    <n v="2.248700518083746"/>
    <n v="4.9261785879373843"/>
    <n v="6.3681727398445286E-3"/>
    <n v="6.5950309599097654E-3"/>
    <n v="1.5133524579688683E-2"/>
    <n v="1.5833904324011647E-2"/>
    <m/>
    <m/>
    <m/>
    <n v="0"/>
    <m/>
    <n v="0"/>
    <m/>
    <n v="0"/>
    <m/>
    <n v="262.55601371897006"/>
    <n v="5.518589479747174"/>
    <n v="0.72196481353884956"/>
    <n v="0.1046507770085893"/>
    <n v="-393.5345661945999"/>
    <n v="10.741651363885474"/>
    <n v="10.143905619574124"/>
    <n v="-3.8269866276883557"/>
    <s v="Resto"/>
    <n v="2023"/>
    <n v="1"/>
    <d v="2024-05-06T00:00:00"/>
    <x v="35"/>
    <x v="28"/>
  </r>
  <r>
    <n v="2024"/>
    <n v="3"/>
    <n v="109"/>
    <x v="68"/>
    <s v="Tecnicos"/>
    <n v="228"/>
    <s v="9d693eeee1d1899cbc50b6d45df953d3835acf28ee869879b45565fccc814765"/>
    <s v="866d562d83a77144c090ae01fef5e5dc5d322dfdcb968ee04e0fa262fe1b2619"/>
    <x v="17"/>
    <n v="101392.27954"/>
    <n v="92650.117379999996"/>
    <n v="652835.56591000012"/>
    <n v="570334.70361999993"/>
    <n v="79317.869770000005"/>
    <n v="-8721.4497300000021"/>
    <n v="109424.40945000001"/>
    <n v="-223613.12000999998"/>
    <n v="0"/>
    <n v="0"/>
    <n v="134.065"/>
    <n v="128.38900000000001"/>
    <n v="0"/>
    <n v="0"/>
    <n v="-26.873450000000002"/>
    <n v="204.34432999999999"/>
    <n v="6121.3439400000007"/>
    <n v="2926.7282"/>
    <n v="0"/>
    <n v="0"/>
    <n v="0"/>
    <n v="0"/>
    <n v="0"/>
    <n v="0"/>
    <s v="Tecnicos"/>
    <s v="Daños Sin Autos"/>
    <s v="Diversos"/>
    <x v="35"/>
    <x v="0"/>
    <n v="671133.07496"/>
    <n v="685542.54012999998"/>
    <n v="243469518.54793006"/>
    <n v="216001262.48099998"/>
    <n v="235094567.47436008"/>
    <n v="206446896.99449995"/>
    <n v="4586964.6174600003"/>
    <n v="6796671.2803499997"/>
    <n v="817607.87110999972"/>
    <n v="740308.07493"/>
    <n v="210265.31724"/>
    <n v="204553.77472999998"/>
    <n v="2.2104438990886583"/>
    <n v="1.3631690213982057"/>
    <n v="8742.1621600000071"/>
    <n v="9.4356730538661449"/>
    <n v="48.22111457605218"/>
    <n v="45.293770551187919"/>
    <n v="15.107626687306844"/>
    <n v="13.514860414414354"/>
    <n v="4.1644752963209089E-2"/>
    <n v="4.3128295404383628E-2"/>
    <n v="4.2893322157387732E-2"/>
    <n v="4.4878425749585532E-2"/>
    <m/>
    <m/>
    <m/>
    <n v="0"/>
    <m/>
    <n v="0"/>
    <m/>
    <n v="0"/>
    <m/>
    <n v="-1009.4573978585551"/>
    <n v="78.228707481330986"/>
    <n v="-9.4133175182384239"/>
    <n v="9.701211616556062"/>
    <n v="-113.1510622291306"/>
    <n v="109.15314035652509"/>
    <n v="-0.43901225390057069"/>
    <n v="6.9820057086271277"/>
    <s v="Medianas"/>
    <n v="2023"/>
    <n v="1"/>
    <d v="2024-05-06T00:00:00"/>
    <x v="35"/>
    <x v="17"/>
  </r>
  <r>
    <n v="2024"/>
    <n v="3"/>
    <n v="5.0999999999999996"/>
    <x v="6"/>
    <s v="Tecnicos"/>
    <n v="5.0999999999999996"/>
    <m/>
    <m/>
    <x v="3"/>
    <n v="3048014.2044299999"/>
    <n v="2665130.7128600003"/>
    <n v="9828881.2079799995"/>
    <n v="9267749.8225100003"/>
    <n v="475632.97753999993"/>
    <n v="322738.21383000002"/>
    <n v="3906794.7796899998"/>
    <n v="2426169.98"/>
    <n v="0"/>
    <n v="0"/>
    <n v="0"/>
    <n v="0"/>
    <n v="0"/>
    <n v="0"/>
    <n v="110841.97013"/>
    <n v="85900.314130000013"/>
    <n v="173215.87070999999"/>
    <n v="163209.33603000001"/>
    <n v="0"/>
    <n v="0"/>
    <n v="0"/>
    <n v="0"/>
    <n v="0"/>
    <n v="0"/>
    <s v="Tecnicos"/>
    <s v="Daños Sin Autos"/>
    <s v="Diversos"/>
    <x v="35"/>
    <x v="0"/>
    <n v="42089415.199649997"/>
    <n v="37775647.79462"/>
    <n v="243469518.54793006"/>
    <n v="216001262.48099998"/>
    <n v="235094567.47436008"/>
    <n v="206446896.99449995"/>
    <n v="4586964.6174600003"/>
    <n v="6796671.2803499997"/>
    <n v="817607.87110999972"/>
    <n v="740308.07493"/>
    <n v="3964894.9508400001"/>
    <n v="3454067.5308999997"/>
    <n v="66.449481489957876"/>
    <n v="39.212293826320774"/>
    <n v="382883.49156999961"/>
    <n v="14.366405734716125"/>
    <n v="76.875030542341349"/>
    <n v="77.159195326026747"/>
    <n v="7.2417594541806478"/>
    <n v="7.055155552460354"/>
    <n v="1.2519079277802734"/>
    <n v="1.2965055880172234"/>
    <n v="1.2338495998811265"/>
    <n v="1.2909521778527886"/>
    <m/>
    <m/>
    <m/>
    <n v="0"/>
    <m/>
    <n v="0"/>
    <m/>
    <n v="0"/>
    <m/>
    <n v="47.374236194582188"/>
    <n v="15.604683759305074"/>
    <n v="12.109657971847234"/>
    <n v="58.173727815789213"/>
    <n v="29.035581828319891"/>
    <n v="6.1311043371689466"/>
    <n v="63.990654941528369"/>
    <n v="52.63198553433881"/>
    <m/>
    <n v="2023"/>
    <n v="1"/>
    <d v="2024-05-06T00:00:00"/>
    <x v="35"/>
    <x v="3"/>
  </r>
  <r>
    <n v="2024"/>
    <n v="3"/>
    <n v="103"/>
    <x v="18"/>
    <s v="Tecnicos"/>
    <n v="205"/>
    <s v="f8809aff4d69bece79dabe35be0c708b890d7eafb841f121330667b77d2e2590"/>
    <s v="866d562d83a77144c090ae01fef5e5dc5d322dfdcb968ee04e0fa262fe1b2619"/>
    <x v="13"/>
    <n v="161784.75800999999"/>
    <n v="172565.74425999998"/>
    <n v="361063.27992"/>
    <n v="341666.74552"/>
    <n v="-29526.953260000002"/>
    <n v="30414.571110000004"/>
    <n v="273124.64807000005"/>
    <n v="246039.05813000002"/>
    <n v="0"/>
    <n v="0"/>
    <n v="134.065"/>
    <n v="128.38900000000001"/>
    <n v="0"/>
    <n v="0"/>
    <n v="-22361.615389999999"/>
    <n v="-3920.7971000000002"/>
    <n v="-12773.020390000001"/>
    <n v="3446.9206200000003"/>
    <n v="0"/>
    <n v="0"/>
    <n v="0"/>
    <n v="0"/>
    <n v="0"/>
    <n v="0"/>
    <s v="Tecnicos"/>
    <s v="Daños Sin Autos"/>
    <s v="Diversos"/>
    <x v="35"/>
    <x v="0"/>
    <n v="1311840.66753"/>
    <n v="1251067.9799200001"/>
    <n v="243469518.54793006"/>
    <n v="216001262.48099998"/>
    <n v="235094567.47436008"/>
    <n v="206446896.99449995"/>
    <n v="4586964.6174600003"/>
    <n v="6796671.2803499997"/>
    <n v="817607.87110999972"/>
    <n v="740308.07493"/>
    <n v="317417.88906000002"/>
    <n v="287028.40655999997"/>
    <n v="3.5270548500456314"/>
    <n v="2.5389744058817212"/>
    <n v="-10780.986249999987"/>
    <n v="-6.2474660288061479"/>
    <n v="50.969010753964959"/>
    <n v="60.12148634630946"/>
    <n v="12.332653043499294"/>
    <n v="13.793474617665041"/>
    <n v="6.6449697265964155E-2"/>
    <n v="6.8816884944670018E-2"/>
    <n v="7.9891081319572982E-2"/>
    <n v="8.3588441760205953E-2"/>
    <m/>
    <m/>
    <m/>
    <n v="0"/>
    <m/>
    <n v="0"/>
    <m/>
    <n v="0"/>
    <m/>
    <n v="-197.08160326578414"/>
    <n v="-18.250763312434493"/>
    <n v="17.624918108993416"/>
    <n v="-3.6113831952123525"/>
    <n v="470.33339955286129"/>
    <n v="-470.56323014482422"/>
    <n v="175.06912779617033"/>
    <n v="-113.7478210913949"/>
    <s v="Medianas"/>
    <n v="2023"/>
    <n v="1"/>
    <d v="2024-05-06T00:00:00"/>
    <x v="35"/>
    <x v="13"/>
  </r>
  <r>
    <n v="2024"/>
    <n v="3"/>
    <n v="37"/>
    <x v="35"/>
    <s v="Tecnicos"/>
    <n v="25"/>
    <s v="b7a56873cd771f2c446d369b649430b65a756ba278ff97ec81bb6f55b2e73569"/>
    <s v="866d562d83a77144c090ae01fef5e5dc5d322dfdcb968ee04e0fa262fe1b2619"/>
    <x v="14"/>
    <n v="106343.87929000001"/>
    <n v="127665.48466"/>
    <n v="556721.24540000001"/>
    <n v="370335.31218999997"/>
    <n v="22725.054609999999"/>
    <n v="31802.268610000006"/>
    <n v="157516.92484000002"/>
    <n v="165920.53498"/>
    <n v="0"/>
    <n v="0"/>
    <n v="134.065"/>
    <n v="128.38900000000001"/>
    <n v="0"/>
    <n v="0"/>
    <n v="30803.272239999998"/>
    <n v="10614.72049"/>
    <n v="115077.81831"/>
    <n v="74288.061109999995"/>
    <n v="0"/>
    <n v="0"/>
    <n v="0"/>
    <n v="0"/>
    <n v="0"/>
    <n v="0"/>
    <s v="Tecnicos"/>
    <s v="Daños Sin Autos"/>
    <s v="Diversos"/>
    <x v="35"/>
    <x v="0"/>
    <n v="3691577.5016000001"/>
    <n v="3031903.05106"/>
    <n v="243469518.54793006"/>
    <n v="216001262.48099998"/>
    <n v="235094567.47436008"/>
    <n v="206446896.99449995"/>
    <n v="4586964.6174600003"/>
    <n v="6796671.2803499997"/>
    <n v="817607.87110999972"/>
    <n v="740308.07493"/>
    <n v="154520.29855000001"/>
    <n v="171496.22016999999"/>
    <n v="2.318393276573544"/>
    <n v="1.8783530848269268"/>
    <n v="-21321.60536999999"/>
    <n v="-16.701151001606974"/>
    <n v="68.821947852753482"/>
    <n v="74.442156528842645"/>
    <n v="2.8807164212022784"/>
    <n v="4.2107376954340996"/>
    <n v="4.3678518741993924E-2"/>
    <n v="4.5234511555269391E-2"/>
    <n v="5.9104045593821375E-2"/>
    <n v="6.1839381709574065E-2"/>
    <m/>
    <m/>
    <m/>
    <n v="0"/>
    <m/>
    <n v="0"/>
    <m/>
    <n v="0"/>
    <m/>
    <n v="-28.542661881504074"/>
    <n v="21.369405330821834"/>
    <n v="24.910623803055405"/>
    <n v="2.7794564378579234"/>
    <n v="190.19390825240654"/>
    <n v="54.90755390640993"/>
    <n v="26.767341171711511"/>
    <n v="14.288595410078809"/>
    <s v="Medianas"/>
    <n v="2023"/>
    <n v="1"/>
    <d v="2024-05-06T00:00:00"/>
    <x v="35"/>
    <x v="14"/>
  </r>
  <r>
    <n v="2024"/>
    <n v="3"/>
    <n v="8"/>
    <x v="20"/>
    <s v="Maritimo y Transportes"/>
    <n v="8"/>
    <s v="2c624232cdd221771294dfbb310aca000a0df6ac8b66b696d90ef06fdefb64a3"/>
    <s v="866d562d83a77144c090ae01fef5e5dc5d322dfdcb968ee04e0fa262fe1b2619"/>
    <x v="20"/>
    <n v="47221.648829999998"/>
    <n v="64375.466509999998"/>
    <n v="183110.0006"/>
    <n v="200775.82101999997"/>
    <n v="1.4477799999998737"/>
    <n v="15919.880200000003"/>
    <n v="20656.296969999996"/>
    <n v="107184.81269000001"/>
    <n v="0"/>
    <n v="0"/>
    <n v="134.065"/>
    <n v="128.38900000000001"/>
    <n v="0"/>
    <n v="0"/>
    <n v="4238.1617999999999"/>
    <n v="7319.8187400000006"/>
    <n v="13131.61814"/>
    <n v="10528.531369999999"/>
    <n v="0"/>
    <n v="0"/>
    <n v="0"/>
    <n v="0"/>
    <n v="0"/>
    <n v="0"/>
    <s v="Maritimo y Transportes"/>
    <s v="Daños Sin Autos"/>
    <s v="Maritimo y Transportes"/>
    <x v="36"/>
    <x v="0"/>
    <n v="689489.74687000003"/>
    <n v="663569.20615999994"/>
    <n v="243469518.54793006"/>
    <n v="216001262.48099998"/>
    <n v="235094567.47436008"/>
    <n v="206446896.99449995"/>
    <n v="5345126.0537299998"/>
    <n v="6069088.4875699989"/>
    <n v="2335268.6283600004"/>
    <n v="2524814.6704900009"/>
    <n v="47221.648829999998"/>
    <n v="64375.466509999998"/>
    <n v="0.88345248279125665"/>
    <n v="1.0607106263460542"/>
    <n v="-17153.81768"/>
    <n v="-26.646513974908981"/>
    <n v="100"/>
    <n v="100"/>
    <n v="6.8487818773762585"/>
    <n v="9.7013945060129529"/>
    <n v="1.9395302176483262E-2"/>
    <n v="2.0086235652871941E-2"/>
    <n v="2.9803282522787397E-2"/>
    <n v="3.1182578884542428E-2"/>
    <m/>
    <m/>
    <m/>
    <n v="0"/>
    <m/>
    <n v="0"/>
    <m/>
    <n v="0"/>
    <m/>
    <n v="-99.99090583608789"/>
    <n v="3.0659242865744589E-3"/>
    <n v="24.729731779927423"/>
    <n v="6.1996293806105415E-5"/>
    <n v="-42.10018102169564"/>
    <n v="24.724120378434144"/>
    <n v="32.274482510957327"/>
    <n v="69.523644682838622"/>
    <s v="Resto"/>
    <n v="2023"/>
    <n v="1"/>
    <d v="2024-05-06T00:00:00"/>
    <x v="36"/>
    <x v="20"/>
  </r>
  <r>
    <n v="2024"/>
    <n v="3"/>
    <n v="39"/>
    <x v="17"/>
    <s v="Maritimo y Transportes"/>
    <n v="27"/>
    <s v="670671cd97404156226e507973f2ab8330d3022ca96e0c93bdbdb320c41adcaf"/>
    <s v="866d562d83a77144c090ae01fef5e5dc5d322dfdcb968ee04e0fa262fe1b2619"/>
    <x v="5"/>
    <n v="493823.42381999997"/>
    <n v="569312.47737999994"/>
    <n v="1431341.50795"/>
    <n v="1649126.3264000001"/>
    <n v="181791.99958"/>
    <n v="205096.58976000003"/>
    <n v="1059354.2013100001"/>
    <n v="949188.18254999979"/>
    <n v="0"/>
    <n v="0"/>
    <n v="134.065"/>
    <n v="128.38900000000001"/>
    <n v="0"/>
    <n v="0"/>
    <n v="28222.457039999998"/>
    <n v="40330.453249999999"/>
    <n v="121279.12404000001"/>
    <n v="121086.84114"/>
    <n v="0"/>
    <n v="0"/>
    <n v="0"/>
    <n v="0"/>
    <n v="0"/>
    <n v="0"/>
    <s v="Maritimo y Transportes"/>
    <s v="Daños Sin Autos"/>
    <s v="Maritimo y Transportes"/>
    <x v="36"/>
    <x v="0"/>
    <n v="7956382.9574300004"/>
    <n v="6735524.3046000004"/>
    <n v="243469518.54793006"/>
    <n v="216001262.48099998"/>
    <n v="235094567.47436008"/>
    <n v="206446896.99449995"/>
    <n v="5345126.0537299998"/>
    <n v="6069088.4875699989"/>
    <n v="2335268.6283600004"/>
    <n v="2524814.6704900009"/>
    <n v="493823.42381999997"/>
    <n v="569312.47737999994"/>
    <n v="9.2387610480279356"/>
    <n v="9.3805268871264538"/>
    <n v="-75489.053559999971"/>
    <n v="-13.259687176961899"/>
    <n v="100"/>
    <n v="100"/>
    <n v="6.2066321651705714"/>
    <n v="8.4523854659865183"/>
    <n v="0.20282761750431791"/>
    <n v="0.2100530986850036"/>
    <n v="0.26356905086611621"/>
    <n v="0.2757670304897667"/>
    <m/>
    <m/>
    <m/>
    <n v="0"/>
    <m/>
    <n v="0"/>
    <m/>
    <n v="0"/>
    <m/>
    <n v="-11.362738993988442"/>
    <n v="36.813158471450656"/>
    <n v="36.025310863352793"/>
    <n v="7.7846290303513337"/>
    <n v="-30.021969093541003"/>
    <n v="0.15879751935858888"/>
    <n v="23.270663655759691"/>
    <n v="33.307048784409304"/>
    <s v="Grandes"/>
    <n v="2023"/>
    <n v="1"/>
    <d v="2024-05-06T00:00:00"/>
    <x v="36"/>
    <x v="5"/>
  </r>
  <r>
    <n v="2024"/>
    <n v="3"/>
    <n v="79"/>
    <x v="59"/>
    <s v="Maritimo y Transportes"/>
    <n v="51"/>
    <s v="031b4af5197ec30a926f48cf40e11a7dbc470048a21e4003b7a3c07c5dab1baa"/>
    <s v="866d562d83a77144c090ae01fef5e5dc5d322dfdcb968ee04e0fa262fe1b2619"/>
    <x v="31"/>
    <n v="0"/>
    <n v="-283.09911"/>
    <n v="83.839409999999987"/>
    <n v="461.78969000000006"/>
    <n v="0"/>
    <n v="0"/>
    <n v="0"/>
    <n v="-4.3999999999999997E-2"/>
    <n v="0"/>
    <n v="0"/>
    <n v="134.065"/>
    <n v="128.38900000000001"/>
    <n v="0"/>
    <n v="0"/>
    <n v="0"/>
    <n v="0"/>
    <n v="11.265870000000001"/>
    <n v="50.970570000000002"/>
    <n v="0"/>
    <n v="0"/>
    <n v="0"/>
    <n v="0"/>
    <n v="0"/>
    <n v="0"/>
    <s v="Maritimo y Transportes"/>
    <s v="Daños Sin Autos"/>
    <s v="Maritimo y Transportes"/>
    <x v="36"/>
    <x v="0"/>
    <n v="22979281.170580003"/>
    <n v="17603852.661830001"/>
    <n v="243469518.54793006"/>
    <n v="216001262.48099998"/>
    <n v="235094567.47436008"/>
    <n v="206446896.99449995"/>
    <n v="5345126.0537299998"/>
    <n v="6069088.4875699989"/>
    <n v="2335268.6283600004"/>
    <n v="2524814.6704900009"/>
    <n v="0"/>
    <n v="-283.09911"/>
    <m/>
    <n v="-4.6646067293269929E-3"/>
    <m/>
    <m/>
    <m/>
    <n v="100"/>
    <m/>
    <n v="-1.6081656410010566E-3"/>
    <m/>
    <m/>
    <n v="-1.3106363673448534E-4"/>
    <n v="-1.3712926380653819E-4"/>
    <m/>
    <m/>
    <m/>
    <n v="0"/>
    <m/>
    <n v="0"/>
    <m/>
    <n v="0"/>
    <m/>
    <m/>
    <m/>
    <m/>
    <m/>
    <m/>
    <n v="-77.897304267933436"/>
    <m/>
    <m/>
    <s v="Resto"/>
    <n v="2023"/>
    <n v="1"/>
    <d v="2024-05-06T00:00:00"/>
    <x v="36"/>
    <x v="31"/>
  </r>
  <r>
    <n v="2024"/>
    <n v="3"/>
    <n v="81"/>
    <x v="34"/>
    <s v="Maritimo y Transportes"/>
    <n v="53"/>
    <s v="2858dcd1057d3eae7f7d5f782167e24b61153c01551450a628cee722509f6529"/>
    <s v="866d562d83a77144c090ae01fef5e5dc5d322dfdcb968ee04e0fa262fe1b2619"/>
    <x v="28"/>
    <n v="16976.586059999998"/>
    <n v="12246.79075"/>
    <n v="81016.481799999994"/>
    <n v="60903.335980000003"/>
    <n v="6662.9673500000008"/>
    <n v="4250.4464900000003"/>
    <n v="32431.385119999999"/>
    <n v="29952.560099999999"/>
    <n v="0"/>
    <n v="0"/>
    <n v="134.065"/>
    <n v="128.38900000000001"/>
    <n v="0"/>
    <n v="0"/>
    <n v="6662.9673499999999"/>
    <n v="3399.6141499999999"/>
    <n v="16552.078649999999"/>
    <n v="14112.98826"/>
    <n v="0"/>
    <n v="0"/>
    <n v="0"/>
    <n v="0"/>
    <n v="0"/>
    <n v="0"/>
    <s v="Maritimo y Transportes"/>
    <s v="Daños Sin Autos"/>
    <s v="Maritimo y Transportes"/>
    <x v="36"/>
    <x v="0"/>
    <n v="425847.00738999998"/>
    <n v="401246.10022000002"/>
    <n v="243469518.54793006"/>
    <n v="216001262.48099998"/>
    <n v="235094567.47436008"/>
    <n v="206446896.99449995"/>
    <n v="5345126.0537299998"/>
    <n v="6069088.4875699989"/>
    <n v="2335268.6283600004"/>
    <n v="2524814.6704900009"/>
    <n v="16976.586059999998"/>
    <n v="12246.79075"/>
    <n v="0.31760871286006798"/>
    <n v="0.20178962252869526"/>
    <n v="4729.7953099999977"/>
    <n v="38.620691792255847"/>
    <n v="100"/>
    <n v="100"/>
    <n v="3.9865458170174408"/>
    <n v="3.0521893529395507"/>
    <n v="6.97277678177112E-3"/>
    <n v="7.2211732675836931E-3"/>
    <n v="5.6697773935822527E-3"/>
    <n v="5.9321747763185191E-3"/>
    <m/>
    <m/>
    <m/>
    <n v="0"/>
    <m/>
    <n v="0"/>
    <m/>
    <n v="0"/>
    <m/>
    <n v="56.75923378110803"/>
    <n v="39.247981463712506"/>
    <n v="34.706614792124221"/>
    <n v="0.28531909644498726"/>
    <n v="95.991870136203545"/>
    <n v="17.282593488106524"/>
    <n v="40.254565549687015"/>
    <n v="24.08854940831645"/>
    <s v="Resto"/>
    <n v="2023"/>
    <n v="1"/>
    <d v="2024-05-06T00:00:00"/>
    <x v="36"/>
    <x v="28"/>
  </r>
  <r>
    <n v="2024"/>
    <n v="3"/>
    <n v="48"/>
    <x v="3"/>
    <s v="Maritimo y Transportes"/>
    <n v="36"/>
    <s v="76a50887d8f1c2e9301755428990ad81479ee21c25b43215cf524541e0503269"/>
    <s v="866d562d83a77144c090ae01fef5e5dc5d322dfdcb968ee04e0fa262fe1b2619"/>
    <x v="9"/>
    <n v="283976.0626"/>
    <n v="309676.75364000001"/>
    <n v="951293.77193000005"/>
    <n v="978316.20304000005"/>
    <n v="163133.20695999995"/>
    <n v="284151.70994000003"/>
    <n v="696184.69840999995"/>
    <n v="808684.12665999995"/>
    <n v="0"/>
    <n v="0"/>
    <n v="134.065"/>
    <n v="128.38900000000001"/>
    <n v="0"/>
    <n v="0"/>
    <n v="115340.02"/>
    <n v="62321.441840000007"/>
    <n v="191375.73572999999"/>
    <n v="217746.91593000002"/>
    <n v="0"/>
    <n v="0"/>
    <n v="0"/>
    <n v="0"/>
    <n v="0"/>
    <n v="0"/>
    <s v="Maritimo y Transportes"/>
    <s v="Daños Sin Autos"/>
    <s v="Maritimo y Transportes"/>
    <x v="36"/>
    <x v="0"/>
    <n v="16982442.389800001"/>
    <n v="15398992.57395"/>
    <n v="243469518.54793006"/>
    <n v="216001262.48099998"/>
    <n v="235094567.47436008"/>
    <n v="206446896.99449995"/>
    <n v="5345126.0537299998"/>
    <n v="6069088.4875699989"/>
    <n v="2335268.6283600004"/>
    <n v="2524814.6704900009"/>
    <n v="283976.0626"/>
    <n v="309676.75364000001"/>
    <n v="5.3128038468210201"/>
    <n v="5.1025249388642777"/>
    <n v="-25700.691040000005"/>
    <n v="-8.2991993224900362"/>
    <n v="100"/>
    <n v="100"/>
    <n v="1.6721744498339166"/>
    <n v="2.0110195660712935"/>
    <n v="0.11663721368229334"/>
    <n v="0.1207922691071843"/>
    <n v="0.14336802946567961"/>
    <n v="0.15000310401771272"/>
    <m/>
    <m/>
    <m/>
    <n v="0"/>
    <m/>
    <n v="0"/>
    <m/>
    <n v="0"/>
    <m/>
    <n v="-42.589398109043117"/>
    <n v="57.446111994934022"/>
    <n v="91.757520252981948"/>
    <n v="6.98562918967332"/>
    <n v="85.072772058317312"/>
    <n v="-12.110931669166636"/>
    <n v="60.268883910510993"/>
    <n v="28.621044561675781"/>
    <s v="Grandes"/>
    <n v="2023"/>
    <n v="1"/>
    <d v="2024-05-06T00:00:00"/>
    <x v="36"/>
    <x v="9"/>
  </r>
  <r>
    <n v="2024"/>
    <n v="3"/>
    <n v="12"/>
    <x v="31"/>
    <s v="Maritimo y Transportes"/>
    <n v="12"/>
    <s v="6b51d431df5d7f141cbececcf79edf3dd861c3b4069f0b11661a3eefacbba918"/>
    <s v="866d562d83a77144c090ae01fef5e5dc5d322dfdcb968ee04e0fa262fe1b2619"/>
    <x v="14"/>
    <n v="149707.29238"/>
    <n v="216816.56787"/>
    <n v="1063228.42313"/>
    <n v="1060252.7546300001"/>
    <n v="133022.87597999998"/>
    <n v="121386.37723999999"/>
    <n v="342339.26833999995"/>
    <n v="560025.6449800001"/>
    <n v="0"/>
    <n v="0"/>
    <n v="134.065"/>
    <n v="128.38900000000001"/>
    <n v="6194.06916"/>
    <n v="1471.27206"/>
    <n v="32514.862870000001"/>
    <n v="25276.01514"/>
    <n v="64698.99336"/>
    <n v="16719.866040000001"/>
    <n v="0"/>
    <n v="0"/>
    <n v="0"/>
    <n v="0"/>
    <n v="0"/>
    <n v="0"/>
    <s v="Maritimo y Transportes"/>
    <s v="Daños Sin Autos"/>
    <s v="Maritimo y Transportes"/>
    <x v="36"/>
    <x v="0"/>
    <n v="1911910.06005"/>
    <n v="3306000.0739899999"/>
    <n v="243469518.54793006"/>
    <n v="216001262.48099998"/>
    <n v="235094567.47436008"/>
    <n v="206446896.99449995"/>
    <n v="5345126.0537299998"/>
    <n v="6069088.4875699989"/>
    <n v="2335268.6283600004"/>
    <n v="2524814.6704900009"/>
    <n v="149707.29238"/>
    <n v="216816.56787"/>
    <n v="2.8008187435641383"/>
    <n v="3.5724733345717152"/>
    <n v="-67109.27549"/>
    <n v="-30.952097503101207"/>
    <n v="100"/>
    <n v="100"/>
    <n v="7.8302476412559319"/>
    <n v="6.5582747434220368"/>
    <n v="6.1489131482604147E-2"/>
    <n v="6.3679605185401569E-2"/>
    <n v="0.10037745399246067"/>
    <n v="0.10502292406738198"/>
    <m/>
    <m/>
    <m/>
    <n v="0"/>
    <m/>
    <n v="0"/>
    <m/>
    <n v="0"/>
    <m/>
    <n v="9.5863300352005751"/>
    <n v="88.855308158502936"/>
    <n v="55.985747967739009"/>
    <n v="5.696255855302546"/>
    <n v="28.639196842956171"/>
    <n v="286.95880221298711"/>
    <n v="50.255593142044518"/>
    <n v="151.17355055076743"/>
    <s v="Medianas"/>
    <n v="2023"/>
    <n v="1"/>
    <d v="2024-05-06T00:00:00"/>
    <x v="36"/>
    <x v="14"/>
  </r>
  <r>
    <n v="2024"/>
    <n v="3"/>
    <n v="41"/>
    <x v="7"/>
    <s v="Maritimo y Transportes"/>
    <n v="29"/>
    <s v="35135aaa6cc23891b40cb3f378c53a17a1127210ce60e125ccf03efcfdaec458"/>
    <s v="866d562d83a77144c090ae01fef5e5dc5d322dfdcb968ee04e0fa262fe1b2619"/>
    <x v="6"/>
    <n v="346752.07547000004"/>
    <n v="519165.09356999997"/>
    <n v="3058561.7733699996"/>
    <n v="1306184.8820699998"/>
    <n v="136623.35814000003"/>
    <n v="226778.72280000002"/>
    <n v="14041226.543339998"/>
    <n v="1267225.1335499999"/>
    <n v="0"/>
    <n v="0"/>
    <n v="134.065"/>
    <n v="128.38900000000001"/>
    <n v="-617.88917000000004"/>
    <n v="1523.6476"/>
    <n v="24568.173730000002"/>
    <n v="64012.503539999998"/>
    <n v="91765.524409999998"/>
    <n v="90518.028720000002"/>
    <n v="0"/>
    <n v="0"/>
    <n v="0"/>
    <n v="0"/>
    <n v="0"/>
    <n v="0"/>
    <s v="Maritimo y Transportes"/>
    <s v="Daños Sin Autos"/>
    <s v="Maritimo y Transportes"/>
    <x v="36"/>
    <x v="0"/>
    <n v="6566357.3494999995"/>
    <n v="6434437.0004799999"/>
    <n v="243469518.54793006"/>
    <n v="216001262.48099998"/>
    <n v="235094567.47436008"/>
    <n v="206446896.99449995"/>
    <n v="5345126.0537299998"/>
    <n v="6069088.4875699989"/>
    <n v="2335268.6283600004"/>
    <n v="2524814.6704900009"/>
    <n v="346752.07547000004"/>
    <n v="519165.09356999997"/>
    <n v="6.4872572131021187"/>
    <n v="8.5542515096508058"/>
    <n v="-172413.01809999993"/>
    <n v="-33.20967072620671"/>
    <n v="100"/>
    <n v="100"/>
    <n v="5.2807372035030005"/>
    <n v="8.0685395401535676"/>
    <n v="0.14242114476508383"/>
    <n v="0.1474947206118736"/>
    <n v="0.24035280516736196"/>
    <n v="0.25147633659218011"/>
    <m/>
    <m/>
    <m/>
    <n v="0"/>
    <m/>
    <n v="0"/>
    <m/>
    <n v="0"/>
    <m/>
    <n v="-39.754772205640087"/>
    <n v="39.400876823827481"/>
    <n v="43.681427277895949"/>
    <n v="5.8504343560657999"/>
    <n v="-61.61972681688993"/>
    <n v="1.3781737269808136"/>
    <n v="26.772771024804086"/>
    <n v="70.717960217638293"/>
    <s v="Grandes"/>
    <n v="2023"/>
    <n v="1"/>
    <d v="2024-05-06T00:00:00"/>
    <x v="36"/>
    <x v="6"/>
  </r>
  <r>
    <n v="2024"/>
    <n v="3"/>
    <n v="127"/>
    <x v="5"/>
    <s v="Maritimo y Transportes"/>
    <n v="263"/>
    <s v="4be84111a613654b362415e563cb7607df7b203b5d303802a8a546061bbc7847"/>
    <s v="866d562d83a77144c090ae01fef5e5dc5d322dfdcb968ee04e0fa262fe1b2619"/>
    <x v="31"/>
    <n v="0"/>
    <n v="0"/>
    <n v="0"/>
    <n v="0"/>
    <n v="-26.92822"/>
    <n v="-55.980650000000004"/>
    <n v="-193.06079000000003"/>
    <n v="-4163.0051300000005"/>
    <n v="0"/>
    <n v="0"/>
    <n v="0"/>
    <n v="0"/>
    <n v="0"/>
    <n v="0"/>
    <n v="-26.92822"/>
    <n v="-55.980650000000004"/>
    <n v="0"/>
    <n v="0"/>
    <n v="0"/>
    <n v="0"/>
    <n v="0"/>
    <n v="0"/>
    <n v="0"/>
    <n v="0"/>
    <s v="Maritimo y Transportes"/>
    <s v="Daños Sin Autos"/>
    <s v="Maritimo y Transportes"/>
    <x v="36"/>
    <x v="0"/>
    <n v="212525.78091999999"/>
    <n v="131577.22926999998"/>
    <n v="243469518.54793006"/>
    <n v="216001262.48099998"/>
    <n v="235094567.47436008"/>
    <n v="206446896.99449995"/>
    <n v="5345126.0537299998"/>
    <n v="6069088.4875699989"/>
    <n v="2335268.6283600004"/>
    <n v="2524814.6704900009"/>
    <n v="0"/>
    <n v="0"/>
    <m/>
    <m/>
    <m/>
    <m/>
    <m/>
    <m/>
    <m/>
    <m/>
    <m/>
    <m/>
    <m/>
    <m/>
    <m/>
    <m/>
    <m/>
    <n v="0"/>
    <m/>
    <n v="0"/>
    <m/>
    <n v="0"/>
    <m/>
    <n v="-51.897271646542166"/>
    <m/>
    <m/>
    <n v="-1.1531101678401341E-3"/>
    <n v="-51.897271646542166"/>
    <m/>
    <m/>
    <m/>
    <s v="Resto"/>
    <n v="2023"/>
    <n v="1"/>
    <d v="2024-05-06T00:00:00"/>
    <x v="36"/>
    <x v="31"/>
  </r>
  <r>
    <n v="2024"/>
    <n v="3"/>
    <n v="109"/>
    <x v="68"/>
    <s v="Maritimo y Transportes"/>
    <n v="228"/>
    <s v="9d693eeee1d1899cbc50b6d45df953d3835acf28ee869879b45565fccc814765"/>
    <s v="866d562d83a77144c090ae01fef5e5dc5d322dfdcb968ee04e0fa262fe1b2619"/>
    <x v="33"/>
    <n v="952.70033999999998"/>
    <n v="763.46343999999999"/>
    <n v="6710.7197200000001"/>
    <n v="7260.9290999999994"/>
    <n v="1141.00028"/>
    <n v="98308.036490000013"/>
    <n v="9316.7775699999765"/>
    <n v="111906.74715000001"/>
    <n v="0"/>
    <n v="0"/>
    <n v="134.065"/>
    <n v="128.38900000000001"/>
    <n v="0"/>
    <n v="0"/>
    <n v="1.0000000000000001E-5"/>
    <n v="0"/>
    <n v="39.36598"/>
    <n v="56.145540000000004"/>
    <n v="0"/>
    <n v="0"/>
    <n v="0"/>
    <n v="0"/>
    <n v="0"/>
    <n v="0"/>
    <s v="Maritimo y Transportes"/>
    <s v="Daños Sin Autos"/>
    <s v="Maritimo y Transportes"/>
    <x v="36"/>
    <x v="0"/>
    <n v="671133.07496"/>
    <n v="685542.54012999998"/>
    <n v="243469518.54793006"/>
    <n v="216001262.48099998"/>
    <n v="235094567.47436008"/>
    <n v="206446896.99449995"/>
    <n v="5345126.0537299998"/>
    <n v="6069088.4875699989"/>
    <n v="2335268.6283600004"/>
    <n v="2524814.6704900009"/>
    <n v="952.70033999999998"/>
    <n v="763.46343999999999"/>
    <n v="1.7823720720958027E-2"/>
    <n v="1.2579540429565939E-2"/>
    <n v="189.23689999999999"/>
    <n v="24.786635493639352"/>
    <n v="100"/>
    <n v="100"/>
    <n v="0.14195401412108644"/>
    <n v="0.11136631139698841"/>
    <n v="3.9130168970718556E-4"/>
    <n v="4.0524132489956562E-4"/>
    <n v="3.5345323042598243E-4"/>
    <n v="3.6981105122657273E-4"/>
    <m/>
    <m/>
    <m/>
    <n v="0"/>
    <m/>
    <n v="0"/>
    <m/>
    <n v="0"/>
    <m/>
    <n v="-98.83936215111359"/>
    <n v="119.76486541402936"/>
    <n v="12876.587317658592"/>
    <n v="4.8859487347341933E-2"/>
    <m/>
    <n v="-29.885828865480679"/>
    <n v="2.5402644618525949E-5"/>
    <m/>
    <s v="Resto"/>
    <n v="2023"/>
    <n v="1"/>
    <d v="2024-05-06T00:00:00"/>
    <x v="36"/>
    <x v="33"/>
  </r>
  <r>
    <n v="2024"/>
    <n v="3"/>
    <n v="15.1"/>
    <x v="13"/>
    <s v="Maritimo y Transportes"/>
    <n v="15.1"/>
    <m/>
    <m/>
    <x v="7"/>
    <n v="1742574.78999"/>
    <n v="2122917.7781999996"/>
    <n v="6803822.9922700003"/>
    <n v="6913157.6432600003"/>
    <n v="990016.86031000002"/>
    <n v="1090141.4458900001"/>
    <n v="4399191.3714799993"/>
    <n v="3953806.1248400006"/>
    <n v="0"/>
    <n v="0"/>
    <n v="0"/>
    <n v="0"/>
    <n v="6851.7843599999997"/>
    <n v="1243.9819799999991"/>
    <n v="256685.51587000003"/>
    <n v="308356.33103999996"/>
    <n v="664124.91361000005"/>
    <n v="504832.85076999996"/>
    <n v="0"/>
    <n v="0"/>
    <n v="0"/>
    <n v="0"/>
    <n v="0"/>
    <n v="0"/>
    <s v="Maritimo y Transportes"/>
    <s v="Daños Sin Autos"/>
    <s v="Maritimo y Transportes"/>
    <x v="36"/>
    <x v="0"/>
    <n v="78563909.245459989"/>
    <n v="72920832.234359995"/>
    <n v="243469518.54793006"/>
    <n v="216001262.48099998"/>
    <n v="235094567.47436008"/>
    <n v="206446896.99449995"/>
    <n v="5345126.0537299998"/>
    <n v="6069088.4875699989"/>
    <n v="2335268.6283600004"/>
    <n v="2524814.6704900009"/>
    <n v="1742574.78999"/>
    <n v="2122917.7781999996"/>
    <n v="32.601191673935837"/>
    <n v="34.979186455229858"/>
    <n v="-380342.98820999963"/>
    <n v="-17.916048945262897"/>
    <n v="100"/>
    <n v="100"/>
    <n v="2.2180347270470113"/>
    <n v="2.911263781764259"/>
    <n v="0.71572605900847175"/>
    <n v="0.74122290817292014"/>
    <n v="0.98282656027843218"/>
    <n v="1.028311788215716"/>
    <m/>
    <m/>
    <m/>
    <n v="0"/>
    <m/>
    <n v="0"/>
    <m/>
    <n v="0"/>
    <m/>
    <n v="-9.1845499460171069"/>
    <n v="56.813450188596008"/>
    <n v="51.351091270916761"/>
    <n v="42.394131805096166"/>
    <n v="-16.756852371322704"/>
    <n v="31.553426564265518"/>
    <n v="38.650186223963246"/>
    <n v="61.080876684169269"/>
    <s v="Resto"/>
    <n v="2023"/>
    <n v="1"/>
    <d v="2024-05-06T00:00:00"/>
    <x v="36"/>
    <x v="7"/>
  </r>
  <r>
    <n v="2024"/>
    <n v="3"/>
    <n v="10"/>
    <x v="4"/>
    <s v="Maritimo y Transportes"/>
    <n v="10"/>
    <s v="4a44dc15364204a80fe80e9039455cc1608281820fe2b24f1e5233ade6af1dd5"/>
    <s v="866d562d83a77144c090ae01fef5e5dc5d322dfdcb968ee04e0fa262fe1b2619"/>
    <x v="27"/>
    <n v="52403.592979999994"/>
    <n v="63402.926909999995"/>
    <n v="342466.29767000006"/>
    <n v="349026.60453999997"/>
    <n v="32017.852899999998"/>
    <n v="0"/>
    <n v="193297.67355000001"/>
    <n v="-44857.364500000003"/>
    <n v="0"/>
    <n v="0"/>
    <n v="134.065"/>
    <n v="128.38900000000001"/>
    <n v="3154.1217999999999"/>
    <n v="0"/>
    <n v="24814.362539999998"/>
    <n v="38021.887990000003"/>
    <n v="54169.841780000002"/>
    <n v="62873.239740000005"/>
    <n v="0"/>
    <n v="0"/>
    <n v="0"/>
    <n v="0"/>
    <n v="0"/>
    <n v="0"/>
    <s v="Maritimo y Transportes"/>
    <s v="Daños Sin Autos"/>
    <s v="Maritimo y Transportes"/>
    <x v="36"/>
    <x v="0"/>
    <n v="1600535.0540100001"/>
    <n v="1504539.56809"/>
    <n v="243469518.54793006"/>
    <n v="216001262.48099998"/>
    <n v="235094567.47436008"/>
    <n v="206446896.99449995"/>
    <n v="5345126.0537299998"/>
    <n v="6069088.4875699989"/>
    <n v="2335268.6283600004"/>
    <n v="2524814.6704900009"/>
    <n v="52403.592979999994"/>
    <n v="63402.926909999995"/>
    <n v="0.98039957249335763"/>
    <n v="1.0446861508092111"/>
    <n v="-10999.333930000001"/>
    <n v="-17.348306247144517"/>
    <n v="100"/>
    <n v="100"/>
    <n v="3.274129663621387"/>
    <n v="4.2141083062700346"/>
    <n v="2.1523677088014483E-2"/>
    <n v="2.2290431268989337E-2"/>
    <n v="2.9353035339586071E-2"/>
    <n v="3.0711494254955618E-2"/>
    <m/>
    <m/>
    <m/>
    <n v="0"/>
    <m/>
    <n v="0"/>
    <m/>
    <n v="0"/>
    <m/>
    <m/>
    <n v="61.09858328267628"/>
    <m/>
    <n v="1.3710565247684299"/>
    <n v="-34.736637626920754"/>
    <n v="-13.842769986072302"/>
    <n v="45.808445667570119"/>
    <n v="60.473880695876481"/>
    <s v="Resto"/>
    <n v="2023"/>
    <n v="1"/>
    <d v="2024-05-06T00:00:00"/>
    <x v="36"/>
    <x v="27"/>
  </r>
  <r>
    <n v="2024"/>
    <n v="3"/>
    <n v="61"/>
    <x v="2"/>
    <s v="Maritimo y Transport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2551.22495"/>
    <n v="145770.45488"/>
    <n v="170990.44346000001"/>
    <n v="168761.41019"/>
    <n v="0"/>
    <n v="0"/>
    <n v="0"/>
    <n v="0"/>
    <n v="0"/>
    <n v="0"/>
    <s v="Maritimo y Transportes"/>
    <s v="Daños Sin Autos"/>
    <s v="Maritimo y Transportes"/>
    <x v="36"/>
    <x v="0"/>
    <n v="0"/>
    <n v="0"/>
    <n v="243469518.54793006"/>
    <n v="216001262.48099998"/>
    <n v="235094567.47436008"/>
    <n v="206446896.99449995"/>
    <n v="5345126.0537299998"/>
    <n v="6069088.4875699989"/>
    <n v="2335268.6283600004"/>
    <n v="2524814.67049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5.928625556608401"/>
    <n v="1.3208192960052045"/>
    <n v="71.671388453161441"/>
    <n v="86.376651342202209"/>
    <m/>
    <n v="2023"/>
    <n v="1"/>
    <d v="2024-05-06T00:00:00"/>
    <x v="36"/>
    <x v="2"/>
  </r>
  <r>
    <n v="2024"/>
    <n v="3"/>
    <n v="126"/>
    <x v="41"/>
    <s v="Maritimo y Transportes"/>
    <n v="239"/>
    <s v="79bf08685d3138f9b109c3546780f056bc954fd69377b84a2cf23622e464897b"/>
    <s v="866d562d83a77144c090ae01fef5e5dc5d322dfdcb968ee04e0fa262fe1b2619"/>
    <x v="22"/>
    <n v="75522.790909999996"/>
    <n v="61237.886119999996"/>
    <n v="263066.23784999998"/>
    <n v="231728.5932"/>
    <n v="24353.199469999996"/>
    <n v="29680.795170000001"/>
    <n v="138616.98635999998"/>
    <n v="109159.44175"/>
    <n v="0"/>
    <n v="0"/>
    <n v="134.065"/>
    <n v="128.38900000000001"/>
    <n v="1478.38897"/>
    <n v="1126.9045000000001"/>
    <n v="2637.0559500000004"/>
    <n v="2991.7077000000004"/>
    <n v="-1593.7167199999999"/>
    <n v="2129.2382299999999"/>
    <n v="0"/>
    <n v="0"/>
    <n v="0"/>
    <n v="0"/>
    <n v="0"/>
    <n v="0"/>
    <s v="Maritimo y Transportes"/>
    <s v="Daños Sin Autos"/>
    <s v="Maritimo y Transportes"/>
    <x v="36"/>
    <x v="0"/>
    <n v="211802.86790000001"/>
    <n v="192876.43583999999"/>
    <n v="243469518.54793006"/>
    <n v="216001262.48099998"/>
    <n v="235094567.47436008"/>
    <n v="206446896.99449995"/>
    <n v="5345126.0537299998"/>
    <n v="6069088.4875699989"/>
    <n v="2335268.6283600004"/>
    <n v="2524814.6704900009"/>
    <n v="75522.790909999996"/>
    <n v="61237.886119999996"/>
    <n v="1.4129281545623751"/>
    <n v="1.0090129060635764"/>
    <n v="14284.904790000001"/>
    <n v="23.326907075152327"/>
    <n v="100"/>
    <n v="100"/>
    <n v="35.657114400196463"/>
    <n v="31.749801811352256"/>
    <n v="3.1019402905309631E-2"/>
    <n v="3.212443048827008E-2"/>
    <n v="2.8350707498937252E-2"/>
    <n v="2.9662778666821748E-2"/>
    <m/>
    <m/>
    <m/>
    <n v="0"/>
    <m/>
    <n v="0"/>
    <m/>
    <n v="0"/>
    <m/>
    <n v="-17.94963938629548"/>
    <n v="32.246159307091204"/>
    <n v="48.468026985514115"/>
    <n v="1.0428436015561355"/>
    <n v="-11.854492001340899"/>
    <n v="-174.84915015827045"/>
    <n v="-165.46578930288192"/>
    <n v="140.50601092203763"/>
    <s v="Resto"/>
    <n v="2023"/>
    <n v="1"/>
    <d v="2024-05-06T00:00:00"/>
    <x v="36"/>
    <x v="22"/>
  </r>
  <r>
    <n v="2024"/>
    <n v="3"/>
    <n v="74"/>
    <x v="0"/>
    <s v="Maritimo y Transportes"/>
    <n v="46"/>
    <s v="25fc0e7096fc653718202dc30b0c580b8ab87eac11a700cba03a7c021bc35b0c"/>
    <s v="866d562d83a77144c090ae01fef5e5dc5d322dfdcb968ee04e0fa262fe1b2619"/>
    <x v="11"/>
    <n v="86523.237880000001"/>
    <n v="435122.08551999996"/>
    <n v="108179.34331"/>
    <n v="683710.70780999993"/>
    <n v="9086.840760000001"/>
    <n v="6439.3124599999992"/>
    <n v="82460.720029999997"/>
    <n v="22156.743859999999"/>
    <n v="0"/>
    <n v="0"/>
    <n v="134.065"/>
    <n v="128.38900000000001"/>
    <n v="-343.94557000000003"/>
    <n v="-857.09096999999997"/>
    <n v="6016.1404400000001"/>
    <n v="10761.88768"/>
    <n v="58005.368029999998"/>
    <n v="-8895.8469499999992"/>
    <n v="0"/>
    <n v="0"/>
    <n v="0"/>
    <n v="0"/>
    <n v="0"/>
    <n v="0"/>
    <s v="Maritimo y Transportes"/>
    <s v="Daños Sin Autos"/>
    <s v="Maritimo y Transportes"/>
    <x v="36"/>
    <x v="0"/>
    <n v="1149390.6832699999"/>
    <n v="7438742.8628900005"/>
    <n v="243469518.54793006"/>
    <n v="216001262.48099998"/>
    <n v="235094567.47436008"/>
    <n v="206446896.99449995"/>
    <n v="5345126.0537299998"/>
    <n v="6069088.4875699989"/>
    <n v="2335268.6283600004"/>
    <n v="2524814.6704900009"/>
    <n v="86523.237880000001"/>
    <n v="435122.08551999996"/>
    <n v="1.6187314763067433"/>
    <n v="7.1694800036474406"/>
    <n v="-348598.84763999993"/>
    <n v="-80.115181288350612"/>
    <n v="100"/>
    <n v="100"/>
    <n v="7.527748322601906"/>
    <n v="5.8494035019104311"/>
    <n v="3.5537605855562898E-2"/>
    <n v="3.6803588789620333E-2"/>
    <n v="0.20144423255779556"/>
    <n v="0.21076707465920025"/>
    <m/>
    <m/>
    <m/>
    <n v="0"/>
    <m/>
    <n v="0"/>
    <m/>
    <n v="0"/>
    <m/>
    <n v="41.115077369611022"/>
    <n v="10.50219684635778"/>
    <n v="1.4798863754076261"/>
    <n v="0.38911329727327587"/>
    <n v="-44.097721339533621"/>
    <n v="-752.0499774335708"/>
    <n v="10.3716960073221"/>
    <n v="-120.97653815862918"/>
    <s v="Medianas"/>
    <n v="2023"/>
    <n v="1"/>
    <d v="2024-05-06T00:00:00"/>
    <x v="36"/>
    <x v="11"/>
  </r>
  <r>
    <n v="2024"/>
    <n v="3"/>
    <n v="27"/>
    <x v="21"/>
    <s v="Maritimo y Transportes"/>
    <n v="21"/>
    <s v="6f4b6612125fb3a0daecd2799dfd6c9c299424fd920f9b308110a2c1fbd8f443"/>
    <s v="866d562d83a77144c090ae01fef5e5dc5d322dfdcb968ee04e0fa262fe1b2619"/>
    <x v="17"/>
    <n v="120330.4483"/>
    <n v="126435.46631"/>
    <n v="504507.37516"/>
    <n v="546264.88430000003"/>
    <n v="59068.971400000002"/>
    <n v="56059.325419999994"/>
    <n v="305306.08918999997"/>
    <n v="307878.37849000003"/>
    <n v="0"/>
    <n v="0"/>
    <n v="134.065"/>
    <n v="128.38900000000001"/>
    <n v="0"/>
    <n v="0"/>
    <n v="60334.508959999999"/>
    <n v="56059.325420000001"/>
    <n v="115742.95382"/>
    <n v="131969.07059000002"/>
    <n v="0"/>
    <n v="0"/>
    <n v="0"/>
    <n v="0"/>
    <n v="0"/>
    <n v="0"/>
    <s v="Maritimo y Transportes"/>
    <s v="Daños Sin Autos"/>
    <s v="Maritimo y Transportes"/>
    <x v="36"/>
    <x v="0"/>
    <n v="3037839.4733099998"/>
    <n v="2965779.2021399997"/>
    <n v="243469518.54793006"/>
    <n v="216001262.48099998"/>
    <n v="235094567.47436008"/>
    <n v="206446896.99449995"/>
    <n v="5345126.0537299998"/>
    <n v="6069088.4875699989"/>
    <n v="2335268.6283600004"/>
    <n v="2524814.6704900009"/>
    <n v="120330.4483"/>
    <n v="126435.46631"/>
    <n v="2.2512181581953445"/>
    <n v="2.0832694492583266"/>
    <n v="-6105.0180099999998"/>
    <n v="-4.8285644749642032"/>
    <n v="100"/>
    <n v="100"/>
    <n v="3.9610535499721169"/>
    <n v="4.263144950870541"/>
    <n v="4.9423208711160051E-2"/>
    <n v="5.1183848947561707E-2"/>
    <n v="5.8534595982336721E-2"/>
    <n v="6.1243577961536733E-2"/>
    <m/>
    <m/>
    <m/>
    <n v="0"/>
    <m/>
    <n v="0"/>
    <m/>
    <n v="0"/>
    <m/>
    <n v="5.3686803354331403"/>
    <n v="49.088964791964464"/>
    <n v="44.338291348213396"/>
    <n v="2.5294294062213578"/>
    <n v="7.6261772826734076"/>
    <n v="-12.295393683881528"/>
    <n v="52.128019001338465"/>
    <n v="42.479139369075703"/>
    <s v="Medianas"/>
    <n v="2023"/>
    <n v="1"/>
    <d v="2024-05-06T00:00:00"/>
    <x v="36"/>
    <x v="17"/>
  </r>
  <r>
    <n v="2024"/>
    <n v="3"/>
    <n v="103"/>
    <x v="18"/>
    <s v="Maritimo y Transportes"/>
    <n v="205"/>
    <s v="f8809aff4d69bece79dabe35be0c708b890d7eafb841f121330667b77d2e2590"/>
    <s v="866d562d83a77144c090ae01fef5e5dc5d322dfdcb968ee04e0fa262fe1b2619"/>
    <x v="25"/>
    <n v="25588.827410000002"/>
    <n v="23735.840210000002"/>
    <n v="43010.129790000006"/>
    <n v="98519.785120000015"/>
    <n v="1046.54576"/>
    <n v="-278.72064"/>
    <n v="1155.254740000001"/>
    <n v="48448.467120000001"/>
    <n v="0"/>
    <n v="0"/>
    <n v="134.065"/>
    <n v="128.38900000000001"/>
    <n v="797.18200000000002"/>
    <n v="0"/>
    <n v="1049.2400700000001"/>
    <n v="-606.76364000000001"/>
    <n v="2401.0263599999998"/>
    <n v="69.34948"/>
    <n v="0"/>
    <n v="0"/>
    <n v="0"/>
    <n v="0"/>
    <n v="0"/>
    <n v="0"/>
    <s v="Maritimo y Transportes"/>
    <s v="Daños Sin Autos"/>
    <s v="Maritimo y Transportes"/>
    <x v="36"/>
    <x v="0"/>
    <n v="1311840.66753"/>
    <n v="1251067.9799200001"/>
    <n v="243469518.54793006"/>
    <n v="216001262.48099998"/>
    <n v="235094567.47436008"/>
    <n v="206446896.99449995"/>
    <n v="5345126.0537299998"/>
    <n v="6069088.4875699989"/>
    <n v="2335268.6283600004"/>
    <n v="2524814.6704900009"/>
    <n v="25588.827410000002"/>
    <n v="23735.840210000002"/>
    <n v="0.47873197288103803"/>
    <n v="0.39109398814357355"/>
    <n v="1852.9871999999996"/>
    <n v="7.8067057395310835"/>
    <n v="100"/>
    <n v="100"/>
    <n v="1.9506048290285085"/>
    <n v="1.8972462400898311"/>
    <n v="1.0510074346313918E-2"/>
    <n v="1.0884482650919092E-2"/>
    <n v="1.0988750684773367E-2"/>
    <n v="1.1497310231130459E-2"/>
    <m/>
    <m/>
    <m/>
    <n v="0"/>
    <m/>
    <n v="0"/>
    <m/>
    <n v="0"/>
    <m/>
    <n v="-475.48197363496297"/>
    <n v="4.0898543072396292"/>
    <n v="-1.174260685672184"/>
    <n v="4.4814791210335506E-2"/>
    <n v="-272.92401865082098"/>
    <n v="3362.2124924368572"/>
    <n v="43.699648095491966"/>
    <n v="-874.9361062260308"/>
    <s v="Resto"/>
    <n v="2023"/>
    <n v="1"/>
    <d v="2024-05-06T00:00:00"/>
    <x v="36"/>
    <x v="25"/>
  </r>
  <r>
    <n v="2024"/>
    <n v="3"/>
    <n v="201.1"/>
    <x v="1"/>
    <s v="Maritimo y Transportes"/>
    <n v="201.1"/>
    <m/>
    <m/>
    <x v="1"/>
    <n v="5345126.0537299998"/>
    <n v="6069088.4875699999"/>
    <n v="17950400.943499997"/>
    <n v="15803287.026070001"/>
    <n v="2335268.62836"/>
    <n v="2524814.6704899999"/>
    <n v="24291402.794979997"/>
    <n v="10298192.525580002"/>
    <n v="0"/>
    <n v="0"/>
    <n v="0"/>
    <n v="0"/>
    <n v="12238.411109999999"/>
    <n v="5509.6494200000016"/>
    <n v="584016.2034"/>
    <n v="651019.81810000003"/>
    <n v="1302135.60448"/>
    <n v="1134219.2013599998"/>
    <n v="0"/>
    <n v="0"/>
    <n v="0"/>
    <n v="0"/>
    <n v="0"/>
    <n v="0"/>
    <s v="Maritimo y Transportes"/>
    <s v="Daños Sin Autos"/>
    <s v="Maritimo y Transportes"/>
    <x v="36"/>
    <x v="0"/>
    <n v="148572964.84154001"/>
    <n v="133916958.015"/>
    <n v="243469518.54793006"/>
    <n v="216001262.48099998"/>
    <n v="235094567.47436008"/>
    <n v="206446896.99449995"/>
    <n v="5345126.0537299998"/>
    <n v="6069088.4875699989"/>
    <n v="2335268.6283600004"/>
    <n v="2524814.6704900009"/>
    <n v="5345126.0537299998"/>
    <n v="6069088.4875699999"/>
    <n v="100"/>
    <n v="100.00000000000003"/>
    <n v="-723962.43384000007"/>
    <n v="-11.928684765805208"/>
    <n v="100"/>
    <n v="100"/>
    <n v="3.5976437970601358"/>
    <n v="4.5319790544302858"/>
    <n v="2.1953984571081921"/>
    <n v="2.2736067920042222"/>
    <n v="2.8097467662272817"/>
    <n v="2.9397818886721701"/>
    <m/>
    <m/>
    <m/>
    <n v="0"/>
    <m/>
    <n v="0"/>
    <m/>
    <n v="0"/>
    <m/>
    <n v="-7.5073249670723037"/>
    <n v="43.689682991299613"/>
    <n v="41.601216981117197"/>
    <n v="99.999999999999972"/>
    <n v="-10.2921006146249"/>
    <n v="14.804581241320713"/>
    <n v="44.850643926077375"/>
    <n v="57.398060032786127"/>
    <m/>
    <n v="2023"/>
    <n v="1"/>
    <d v="2024-05-06T00:00:00"/>
    <x v="36"/>
    <x v="1"/>
  </r>
  <r>
    <n v="2024"/>
    <n v="3"/>
    <n v="107"/>
    <x v="28"/>
    <s v="Maritimo y Transportes"/>
    <n v="70"/>
    <s v="ff5a1ae012afa5d4c889c50ad427aaf545d31a4fac04ffc1c4d03d403ba4250a"/>
    <s v="866d562d83a77144c090ae01fef5e5dc5d322dfdcb968ee04e0fa262fe1b2619"/>
    <x v="23"/>
    <n v="64237.483810000005"/>
    <n v="57200.263939999997"/>
    <n v="254095.11377999999"/>
    <n v="195479.99599999998"/>
    <n v="33007.133560000002"/>
    <n v="38077.809710000009"/>
    <n v="125681.99532999999"/>
    <n v="87150.150840000017"/>
    <n v="0"/>
    <n v="0"/>
    <n v="134.065"/>
    <n v="128.38900000000001"/>
    <n v="0"/>
    <n v="0"/>
    <n v="9894.0764899999995"/>
    <n v="10928.21493"/>
    <n v="13222.986510000001"/>
    <n v="12047.22977"/>
    <n v="0"/>
    <n v="0"/>
    <n v="0"/>
    <n v="0"/>
    <n v="0"/>
    <n v="0"/>
    <s v="Maritimo y Transportes"/>
    <s v="Daños Sin Autos"/>
    <s v="Maritimo y Transportes"/>
    <x v="36"/>
    <x v="0"/>
    <n v="551156.13301999995"/>
    <n v="285123.98235000001"/>
    <n v="243469518.54793006"/>
    <n v="216001262.48099998"/>
    <n v="235094567.47436008"/>
    <n v="206446896.99449995"/>
    <n v="5345126.0537299998"/>
    <n v="6069088.4875699989"/>
    <n v="2335268.6283600004"/>
    <n v="2524814.6704900009"/>
    <n v="64237.483810000005"/>
    <n v="57200.263939999997"/>
    <n v="1.2017954892789298"/>
    <n v="0.94248525222775914"/>
    <n v="7037.2198700000081"/>
    <n v="12.302775171425218"/>
    <n v="100"/>
    <n v="100"/>
    <n v="11.655042910983811"/>
    <n v="20.061540761514969"/>
    <n v="2.6384199629225471E-2"/>
    <n v="2.7324103870246124E-2"/>
    <n v="2.6481448896638501E-2"/>
    <n v="2.7707010748397879E-2"/>
    <m/>
    <m/>
    <m/>
    <n v="0"/>
    <m/>
    <n v="0"/>
    <m/>
    <n v="0"/>
    <m/>
    <n v="-13.31661718102537"/>
    <n v="51.382980157858704"/>
    <n v="66.569290222054889"/>
    <n v="1.4134191312791313"/>
    <n v="-9.463013370656693"/>
    <n v="9.7595610148307301"/>
    <n v="74.824824804271842"/>
    <n v="90.711434401404304"/>
    <s v="Resto"/>
    <n v="2023"/>
    <n v="1"/>
    <d v="2024-05-06T00:00:00"/>
    <x v="36"/>
    <x v="23"/>
  </r>
  <r>
    <n v="2024"/>
    <n v="3"/>
    <n v="9"/>
    <x v="8"/>
    <s v="Maritimo y Transportes"/>
    <n v="9"/>
    <s v="19581e27de7ced00ff1ce50b2047e7a567c76b1cbaebabe5ef03f7c3017bb5b7"/>
    <s v="866d562d83a77144c090ae01fef5e5dc5d322dfdcb968ee04e0fa262fe1b2619"/>
    <x v="26"/>
    <n v="46186.127119999997"/>
    <n v="34917.417179999997"/>
    <n v="125442.11901999998"/>
    <n v="131829.10071"/>
    <n v="21451.730790000001"/>
    <n v="23451.31644000001"/>
    <n v="85378.559980000005"/>
    <n v="72366.87705999997"/>
    <n v="0"/>
    <n v="0"/>
    <n v="134.065"/>
    <n v="128.38900000000001"/>
    <n v="0"/>
    <n v="1661.3626999999999"/>
    <n v="9715.4270500000002"/>
    <n v="9827.7040500000003"/>
    <n v="24411.202499999999"/>
    <n v="14310.66863"/>
    <n v="0"/>
    <n v="0"/>
    <n v="0"/>
    <n v="0"/>
    <n v="0"/>
    <n v="0"/>
    <s v="Maritimo y Transportes"/>
    <s v="Daños Sin Autos"/>
    <s v="Maritimo y Transportes"/>
    <x v="36"/>
    <x v="0"/>
    <n v="808178.50085000007"/>
    <n v="660743.68034000008"/>
    <n v="243469518.54793006"/>
    <n v="216001262.48099998"/>
    <n v="235094567.47436008"/>
    <n v="206446896.99449995"/>
    <n v="5345126.0537299998"/>
    <n v="6069088.4875699989"/>
    <n v="2335268.6283600004"/>
    <n v="2524814.6704900009"/>
    <n v="46186.127119999997"/>
    <n v="34917.417179999997"/>
    <n v="0.86407928748041107"/>
    <n v="0.57533214833683488"/>
    <n v="11268.709940000001"/>
    <n v="32.272461281742501"/>
    <n v="100"/>
    <n v="100"/>
    <n v="5.7148423363679974"/>
    <n v="5.2845631700983473"/>
    <n v="1.8969983345536404E-2"/>
    <n v="1.9645765368456317E-2"/>
    <n v="1.6165376432960163E-2"/>
    <n v="1.6913510296514771E-2"/>
    <m/>
    <m/>
    <m/>
    <n v="0"/>
    <m/>
    <n v="0"/>
    <m/>
    <n v="0"/>
    <m/>
    <n v="-8.5265390329618889"/>
    <n v="46.446264555294896"/>
    <n v="67.162231155609234"/>
    <n v="0.9185979946583277"/>
    <n v="-1.1424540200719591"/>
    <n v="70.580446876017149"/>
    <n v="39.799051480565126"/>
    <n v="68.673968380469731"/>
    <s v="Resto"/>
    <n v="2023"/>
    <n v="1"/>
    <d v="2024-05-06T00:00:00"/>
    <x v="36"/>
    <x v="26"/>
  </r>
  <r>
    <n v="2024"/>
    <n v="3"/>
    <n v="23"/>
    <x v="16"/>
    <s v="Maritimo y Transportes"/>
    <n v="17"/>
    <s v="4523540f1504cd17100c4835e85b7eefd49911580f8efff0599a8f283be6b9e3"/>
    <s v="866d562d83a77144c090ae01fef5e5dc5d322dfdcb968ee04e0fa262fe1b2619"/>
    <x v="15"/>
    <n v="266426.54921000003"/>
    <n v="443173.75564999995"/>
    <n v="2034626.1847199998"/>
    <n v="1405763.9821599999"/>
    <n v="146859.12117000003"/>
    <n v="65016.303090000001"/>
    <n v="1213748.4202000003"/>
    <n v="672078.62554000027"/>
    <n v="0"/>
    <n v="0"/>
    <n v="134.065"/>
    <n v="128.38900000000001"/>
    <n v="1024.52385"/>
    <n v="-2919.1334700000002"/>
    <n v="30030.31781"/>
    <n v="34433.8609"/>
    <n v="103608.90515000001"/>
    <n v="94436.962549999997"/>
    <n v="0"/>
    <n v="0"/>
    <n v="0"/>
    <n v="0"/>
    <n v="0"/>
    <n v="0"/>
    <s v="Maritimo y Transportes"/>
    <s v="Daños Sin Autos"/>
    <s v="Maritimo y Transportes"/>
    <x v="36"/>
    <x v="0"/>
    <n v="7252607.47162"/>
    <n v="5493499.0403699996"/>
    <n v="243469518.54793006"/>
    <n v="216001262.48099998"/>
    <n v="235094567.47436008"/>
    <n v="206446896.99449995"/>
    <n v="5345126.0537299998"/>
    <n v="6069088.4875699989"/>
    <n v="2335268.6283600004"/>
    <n v="2524814.6704900009"/>
    <n v="266426.54921000003"/>
    <n v="443173.75564999995"/>
    <n v="4.9844764469881691"/>
    <n v="7.302146880172482"/>
    <n v="-176747.20643999992"/>
    <n v="-39.882146491451422"/>
    <n v="100"/>
    <n v="100"/>
    <n v="3.6735277657386973"/>
    <n v="8.0672400667271464"/>
    <n v="0.10942911901209949"/>
    <n v="0.11332739504457374"/>
    <n v="0.20517183583081264"/>
    <n v="0.21466719146755048"/>
    <m/>
    <m/>
    <m/>
    <n v="0"/>
    <m/>
    <n v="0"/>
    <m/>
    <n v="0"/>
    <m/>
    <n v="125.88045488638073"/>
    <n v="55.121804341745317"/>
    <n v="14.670612205959946"/>
    <n v="6.2887463731800066"/>
    <n v="-12.788409358998132"/>
    <n v="9.7122380393629193"/>
    <n v="28.984301847918907"/>
    <n v="36.462270672639292"/>
    <s v="Medianas"/>
    <n v="2023"/>
    <n v="1"/>
    <d v="2024-05-06T00:00:00"/>
    <x v="36"/>
    <x v="15"/>
  </r>
  <r>
    <n v="2024"/>
    <n v="3"/>
    <n v="25"/>
    <x v="36"/>
    <s v="Maritimo y Transportes"/>
    <n v="25"/>
    <s v="b7a56873cd771f2c446d369b649430b65a756ba278ff97ec81bb6f55b2e73569"/>
    <s v="866d562d83a77144c090ae01fef5e5dc5d322dfdcb968ee04e0fa262fe1b2619"/>
    <x v="31"/>
    <n v="0"/>
    <n v="0"/>
    <n v="0"/>
    <n v="-168619.0676399999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Maritimo y Transportes"/>
    <s v="Daños Sin Autos"/>
    <s v="Maritimo y Transportes"/>
    <x v="36"/>
    <x v="0"/>
    <n v="0"/>
    <n v="0"/>
    <n v="243469518.54793006"/>
    <n v="216001262.48099998"/>
    <n v="235094567.47436008"/>
    <n v="206446896.99449995"/>
    <n v="5345126.0537299998"/>
    <n v="6069088.4875699989"/>
    <n v="2335268.6283600004"/>
    <n v="2524814.67049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6"/>
    <x v="31"/>
  </r>
  <r>
    <n v="2024"/>
    <n v="3"/>
    <n v="3"/>
    <x v="40"/>
    <s v="Maritimo y Transportes"/>
    <n v="3"/>
    <s v="4e07408562bedb8b60ce05c1decfe3ad16b72230967de01f640b7e4729b49fce"/>
    <s v="866d562d83a77144c090ae01fef5e5dc5d322dfdcb968ee04e0fa262fe1b2619"/>
    <x v="12"/>
    <n v="91750.13738"/>
    <n v="78948.474130000002"/>
    <n v="350857.69464999996"/>
    <n v="305941.74066999997"/>
    <n v="74131.054479999977"/>
    <n v="72927.362530000028"/>
    <n v="505245.24566000007"/>
    <n v="317825.58396999998"/>
    <n v="0"/>
    <n v="0"/>
    <n v="134.065"/>
    <n v="128.38900000000001"/>
    <n v="-826.13268999999991"/>
    <n v="80.051400000000001"/>
    <n v="11994.17036"/>
    <n v="11935.9449"/>
    <n v="28872.105739999999"/>
    <n v="15982.094090000001"/>
    <n v="0"/>
    <n v="0"/>
    <n v="0"/>
    <n v="0"/>
    <n v="0"/>
    <n v="0"/>
    <s v="Maritimo y Transportes"/>
    <s v="Daños Sin Autos"/>
    <s v="Maritimo y Transportes"/>
    <x v="36"/>
    <x v="0"/>
    <n v="5461228.9250799995"/>
    <n v="5252582.0563999992"/>
    <n v="243469518.54793006"/>
    <n v="216001262.48099998"/>
    <n v="235094567.47436008"/>
    <n v="206446896.99449995"/>
    <n v="5345126.0537299998"/>
    <n v="6069088.4875699989"/>
    <n v="2335268.6283600004"/>
    <n v="2524814.6704900009"/>
    <n v="91750.13738"/>
    <n v="78948.474130000002"/>
    <n v="1.7165196191392684"/>
    <n v="1.3008291820376829"/>
    <n v="12801.663249999998"/>
    <n v="16.215213012122586"/>
    <n v="100"/>
    <n v="100"/>
    <n v="1.6800273095795188"/>
    <n v="1.5030412334787875"/>
    <n v="3.768444523454291E-2"/>
    <n v="3.9026906646835412E-2"/>
    <n v="3.6550005876444594E-2"/>
    <n v="3.8241540696106129E-2"/>
    <m/>
    <m/>
    <m/>
    <n v="0"/>
    <m/>
    <n v="0"/>
    <m/>
    <n v="0"/>
    <m/>
    <n v="1.650535420782262"/>
    <n v="80.796668644726537"/>
    <n v="92.373365455948715"/>
    <n v="3.1744122958590992"/>
    <n v="0.48781609238159884"/>
    <n v="80.652832960514729"/>
    <n v="41.542416296235132"/>
    <n v="74.683235080366117"/>
    <s v="Medianas"/>
    <n v="2023"/>
    <n v="1"/>
    <d v="2024-05-06T00:00:00"/>
    <x v="36"/>
    <x v="12"/>
  </r>
  <r>
    <n v="2024"/>
    <n v="3"/>
    <n v="43"/>
    <x v="9"/>
    <s v="Maritimo y Transportes"/>
    <n v="31"/>
    <s v="eb1e33e8a81b697b75855af6bfcdbcbf7cbbde9f94962ceaec1ed8af21f5a50f"/>
    <s v="866d562d83a77144c090ae01fef5e5dc5d322dfdcb968ee04e0fa262fe1b2619"/>
    <x v="18"/>
    <n v="188706.49094999998"/>
    <n v="160975.3412"/>
    <n v="653806.87564999994"/>
    <n v="606057.73484000005"/>
    <n v="17031.216449999985"/>
    <n v="82225.403819999992"/>
    <n v="391058.04107000004"/>
    <n v="525412.79941000009"/>
    <n v="0"/>
    <n v="0"/>
    <n v="134.065"/>
    <n v="128.38900000000001"/>
    <n v="0"/>
    <n v="0"/>
    <n v="12889.10678"/>
    <n v="42648.703529999999"/>
    <n v="96097.313810000007"/>
    <n v="89005.679380000001"/>
    <n v="0"/>
    <n v="0"/>
    <n v="0"/>
    <n v="0"/>
    <n v="0"/>
    <n v="0"/>
    <s v="Maritimo y Transportes"/>
    <s v="Daños Sin Autos"/>
    <s v="Maritimo y Transportes"/>
    <x v="36"/>
    <x v="0"/>
    <n v="29454782.112069998"/>
    <n v="26676629.107240003"/>
    <n v="243469518.54793006"/>
    <n v="216001262.48099998"/>
    <n v="235094567.47436008"/>
    <n v="206446896.99449995"/>
    <n v="5345126.0537299998"/>
    <n v="6069088.4875699989"/>
    <n v="2335268.6283600004"/>
    <n v="2524814.6704900009"/>
    <n v="188706.49094999998"/>
    <n v="160975.3412"/>
    <n v="3.5304404246615393"/>
    <n v="2.6523808563623836"/>
    <n v="27731.149749999982"/>
    <n v="17.226955099629858"/>
    <n v="100"/>
    <n v="100"/>
    <n v="0.64066503779252781"/>
    <n v="0.60343209238648332"/>
    <n v="7.750723461214333E-2"/>
    <n v="8.0268333282767459E-2"/>
    <n v="7.4525185339673561E-2"/>
    <n v="7.797421203394915E-2"/>
    <m/>
    <m/>
    <m/>
    <n v="0"/>
    <m/>
    <n v="0"/>
    <m/>
    <n v="0"/>
    <m/>
    <n v="-79.287159857210185"/>
    <n v="9.0252414552674871"/>
    <n v="51.079502740634666"/>
    <n v="0.72930438250954333"/>
    <n v="-69.778432371493949"/>
    <n v="7.9676201332311125"/>
    <n v="13.412556781226847"/>
    <n v="47.91683387743835"/>
    <s v="Medianas"/>
    <n v="2023"/>
    <n v="1"/>
    <d v="2024-05-06T00:00:00"/>
    <x v="36"/>
    <x v="18"/>
  </r>
  <r>
    <n v="2024"/>
    <n v="3"/>
    <n v="92"/>
    <x v="22"/>
    <s v="Maritimo y Transportes"/>
    <n v="219"/>
    <s v="314f04b30f62e0056bd059354a5536fb2e302107eed143b5fa2aa0bbba07f608"/>
    <s v="866d562d83a77144c090ae01fef5e5dc5d322dfdcb968ee04e0fa262fe1b2619"/>
    <x v="0"/>
    <n v="1352348.3123699999"/>
    <n v="1475437.7389400001"/>
    <n v="2703029.7431199998"/>
    <n v="2359951.8924900005"/>
    <n v="588595.26988000004"/>
    <n v="165795.51185000004"/>
    <n v="2298412.0368799991"/>
    <n v="1625784.7028200002"/>
    <n v="0"/>
    <n v="0"/>
    <n v="134.065"/>
    <n v="128.38900000000001"/>
    <n v="0"/>
    <n v="0"/>
    <n v="77095.079310000001"/>
    <n v="57571.348969999999"/>
    <n v="79739.875939999998"/>
    <n v="40306.673329999998"/>
    <n v="0"/>
    <n v="0"/>
    <n v="0"/>
    <n v="0"/>
    <n v="0"/>
    <n v="0"/>
    <s v="Maritimo y Transportes"/>
    <s v="Daños Sin Autos"/>
    <s v="Maritimo y Transportes"/>
    <x v="36"/>
    <x v="0"/>
    <n v="4430492.0824799994"/>
    <n v="4704042.3643699996"/>
    <n v="243469518.54793006"/>
    <n v="216001262.48099998"/>
    <n v="235094567.47436008"/>
    <n v="206446896.99449995"/>
    <n v="5345126.0537299998"/>
    <n v="6069088.4875699989"/>
    <n v="2335268.6283600004"/>
    <n v="2524814.6704900009"/>
    <n v="1352348.3123699999"/>
    <n v="1475437.7389400001"/>
    <n v="25.300587839762695"/>
    <n v="24.310697429470999"/>
    <n v="-123089.42657000013"/>
    <n v="-8.3425700266031804"/>
    <n v="100"/>
    <n v="100"/>
    <n v="30.523659385776703"/>
    <n v="31.365315714744881"/>
    <n v="0.55544871507345306"/>
    <n v="0.57523588354183897"/>
    <n v="0.68306903487186021"/>
    <n v="0.71468148004147913"/>
    <m/>
    <m/>
    <m/>
    <n v="0"/>
    <m/>
    <n v="0"/>
    <m/>
    <n v="0"/>
    <m/>
    <n v="255.01278853224875"/>
    <n v="43.52394013406817"/>
    <n v="11.237038844425427"/>
    <n v="25.204606559261471"/>
    <n v="33.912233583711362"/>
    <n v="97.832937705256157"/>
    <n v="96.683219532483264"/>
    <n v="142.8332933820912"/>
    <s v="Grandes"/>
    <n v="2023"/>
    <n v="1"/>
    <d v="2024-05-06T00:00:00"/>
    <x v="36"/>
    <x v="0"/>
  </r>
  <r>
    <n v="2024"/>
    <n v="3"/>
    <n v="80"/>
    <x v="30"/>
    <s v="Maritimo y Transportes"/>
    <n v="52"/>
    <s v="41cfc0d1f2d127b04555b7246d84019b4d27710a3f3aff6e7764375b1e06e05d"/>
    <s v="866d562d83a77144c090ae01fef5e5dc5d322dfdcb968ee04e0fa262fe1b2619"/>
    <x v="19"/>
    <n v="85030.900890000004"/>
    <n v="148787.00459999999"/>
    <n v="463355.76886000001"/>
    <n v="473243.01419000002"/>
    <n v="42000.791319999997"/>
    <n v="76353.141069999998"/>
    <n v="287535.37735999998"/>
    <n v="406290.25782999996"/>
    <n v="0"/>
    <n v="0"/>
    <n v="134.065"/>
    <n v="128.38900000000001"/>
    <n v="574.82315000000006"/>
    <n v="-46.24736"/>
    <n v="3557.2634800000001"/>
    <n v="12090.143779999999"/>
    <n v="25014.470399999998"/>
    <n v="31378.947539999997"/>
    <n v="0"/>
    <n v="0"/>
    <n v="0"/>
    <n v="0"/>
    <n v="0"/>
    <n v="0"/>
    <s v="Maritimo y Transportes"/>
    <s v="Daños Sin Autos"/>
    <s v="Maritimo y Transportes"/>
    <x v="36"/>
    <x v="0"/>
    <n v="280605.04624"/>
    <n v="328979.06079000002"/>
    <n v="243469518.54793006"/>
    <n v="216001262.48099998"/>
    <n v="235094567.47436008"/>
    <n v="206446896.99449995"/>
    <n v="5345126.0537299998"/>
    <n v="6069088.4875699989"/>
    <n v="2335268.6283600004"/>
    <n v="2524814.6704900009"/>
    <n v="85030.900890000004"/>
    <n v="148787.00459999999"/>
    <n v="1.5908118917169918"/>
    <n v="2.4515543792898753"/>
    <n v="-63756.103709999981"/>
    <n v="-42.850586233254937"/>
    <n v="100"/>
    <n v="100"/>
    <n v="30.302698411657765"/>
    <n v="45.226892022461108"/>
    <n v="3.4924659726248482E-2"/>
    <n v="3.6168807218088378E-2"/>
    <n v="6.8882469894400583E-2"/>
    <n v="7.2070351633313184E-2"/>
    <m/>
    <m/>
    <m/>
    <n v="0"/>
    <m/>
    <n v="0"/>
    <m/>
    <n v="0"/>
    <m/>
    <n v="-44.991403455826415"/>
    <n v="49.394738713087619"/>
    <n v="51.317076565435485"/>
    <n v="1.7985421809693938"/>
    <n v="-70.57716149013406"/>
    <n v="-20.282634182956404"/>
    <n v="14.220822680299481"/>
    <n v="38.529475102975361"/>
    <s v="Resto"/>
    <n v="2023"/>
    <n v="1"/>
    <d v="2024-05-06T00:00:00"/>
    <x v="36"/>
    <x v="19"/>
  </r>
  <r>
    <n v="2024"/>
    <n v="3"/>
    <n v="22"/>
    <x v="15"/>
    <s v="Maritimo y Transportes"/>
    <n v="16"/>
    <s v="b17ef6d19c7a5b1ee83b907c595526dcb1eb06db8227d650d5dda0a9f4ce8cd9"/>
    <s v="866d562d83a77144c090ae01fef5e5dc5d322dfdcb968ee04e0fa262fe1b2619"/>
    <x v="13"/>
    <n v="258778.74090999999"/>
    <n v="263502.04947000003"/>
    <n v="850135.75830999995"/>
    <n v="1368995.6956"/>
    <n v="54418.418089999992"/>
    <n v="529256.42358000006"/>
    <n v="567807.93152999994"/>
    <n v="1079575.7325299999"/>
    <n v="0"/>
    <n v="0"/>
    <n v="134.065"/>
    <n v="128.38900000000001"/>
    <n v="0"/>
    <n v="0"/>
    <n v="36576.181389999998"/>
    <n v="68327.421930000011"/>
    <n v="53006.333140000002"/>
    <n v="41230.252159999996"/>
    <n v="0"/>
    <n v="0"/>
    <n v="0"/>
    <n v="0"/>
    <n v="0"/>
    <n v="0"/>
    <s v="Maritimo y Transportes"/>
    <s v="Daños Sin Autos"/>
    <s v="Maritimo y Transportes"/>
    <x v="36"/>
    <x v="0"/>
    <n v="7962644.3306700001"/>
    <n v="6926531.7595299995"/>
    <n v="243469518.54793006"/>
    <n v="216001262.48099998"/>
    <n v="235094567.47436008"/>
    <n v="206446896.99449995"/>
    <n v="5345126.0537299998"/>
    <n v="6069088.4875699989"/>
    <n v="2335268.6283600004"/>
    <n v="2524814.6704900009"/>
    <n v="258778.74090999999"/>
    <n v="263502.04947000003"/>
    <n v="4.8413964106499581"/>
    <n v="4.3417071609628737"/>
    <n v="-4723.308560000034"/>
    <n v="-1.7925130258001243"/>
    <n v="100"/>
    <n v="100"/>
    <n v="3.2499095798270523"/>
    <n v="3.8042422761933601"/>
    <n v="0.10628794210190058"/>
    <n v="0.11007431762038609"/>
    <n v="0.12199097655421266"/>
    <n v="0.1276367207771692"/>
    <m/>
    <m/>
    <m/>
    <n v="0"/>
    <m/>
    <n v="0"/>
    <m/>
    <n v="0"/>
    <m/>
    <n v="-89.717948490468473"/>
    <n v="21.028936882000686"/>
    <n v="200.85476551113368"/>
    <n v="2.3302851513154041"/>
    <n v="-46.469250036286283"/>
    <n v="28.561748626472649"/>
    <n v="69.003417560303987"/>
    <n v="165.72157178385788"/>
    <s v="Medianas"/>
    <n v="2023"/>
    <n v="1"/>
    <d v="2024-05-06T00:00:00"/>
    <x v="36"/>
    <x v="13"/>
  </r>
  <r>
    <n v="2024"/>
    <n v="3"/>
    <n v="76"/>
    <x v="42"/>
    <s v="Maritimo y Transportes"/>
    <n v="48"/>
    <s v="98010bd9270f9b100b6214a21754fd33bdc8d41b2bc9f9dd16ff54d3c34ffd71"/>
    <s v="866d562d83a77144c090ae01fef5e5dc5d322dfdcb968ee04e0fa262fe1b2619"/>
    <x v="4"/>
    <n v="662302.33776999998"/>
    <n v="534000.09103000001"/>
    <n v="867309.01919999998"/>
    <n v="639400.43793000001"/>
    <n v="95899.905409999992"/>
    <n v="55185.520540000005"/>
    <n v="541716.0931399999"/>
    <n v="229832.78260000001"/>
    <n v="0"/>
    <n v="0"/>
    <n v="134.065"/>
    <n v="128.38900000000001"/>
    <n v="0"/>
    <n v="0"/>
    <n v="921.42670999999996"/>
    <n v="392.36228000000006"/>
    <n v="-20491.686730000001"/>
    <n v="-19045.154710000003"/>
    <n v="0"/>
    <n v="0"/>
    <n v="0"/>
    <n v="0"/>
    <n v="0"/>
    <n v="0"/>
    <s v="Maritimo y Transportes"/>
    <s v="Daños Sin Autos"/>
    <s v="Maritimo y Transportes"/>
    <x v="36"/>
    <x v="0"/>
    <n v="1133682.78908"/>
    <n v="1017302.51738"/>
    <n v="243469518.54793006"/>
    <n v="216001262.48099998"/>
    <n v="235094567.47436008"/>
    <n v="206446896.99449995"/>
    <n v="5345126.0537299998"/>
    <n v="6069088.4875699989"/>
    <n v="2335268.6283600004"/>
    <n v="2524814.6704900009"/>
    <n v="662302.33776999998"/>
    <n v="534000.09103000001"/>
    <n v="12.390771164467191"/>
    <n v="8.7986868559204048"/>
    <n v="128302.24673999997"/>
    <n v="24.026633870515958"/>
    <n v="100"/>
    <n v="100"/>
    <n v="58.420428020034407"/>
    <n v="52.491769351488912"/>
    <n v="0.2720267989685195"/>
    <n v="0.28171741477702672"/>
    <n v="0.24722081940468846"/>
    <n v="0.25866220263132683"/>
    <m/>
    <m/>
    <m/>
    <n v="0"/>
    <m/>
    <n v="0"/>
    <m/>
    <n v="0"/>
    <m/>
    <n v="73.777296058101086"/>
    <n v="14.479777579058384"/>
    <n v="10.334365380641797"/>
    <n v="4.1065898905749467"/>
    <n v="134.84079815215665"/>
    <n v="7.5952757644991431"/>
    <n v="-4.496587919485532"/>
    <n v="-2.0601685099149294"/>
    <s v="Grandes"/>
    <n v="2023"/>
    <n v="1"/>
    <d v="2024-05-06T00:00:00"/>
    <x v="36"/>
    <x v="4"/>
  </r>
  <r>
    <n v="2024"/>
    <n v="3"/>
    <n v="94"/>
    <x v="19"/>
    <s v="Maritimo y Transportes"/>
    <n v="7"/>
    <s v="7902699be42c8a8e46fbbb4501726517e86b22c56a189f7625a6da49081b2451"/>
    <s v="866d562d83a77144c090ae01fef5e5dc5d322dfdcb968ee04e0fa262fe1b2619"/>
    <x v="29"/>
    <n v="33061.62687"/>
    <n v="59928.612479999996"/>
    <n v="335374.82974000002"/>
    <n v="344088.68326000002"/>
    <n v="10803.550940000003"/>
    <n v="166786.67808999997"/>
    <n v="340012.12254999991"/>
    <n v="433195.82270999998"/>
    <n v="0"/>
    <n v="0"/>
    <n v="134.065"/>
    <n v="128.38900000000001"/>
    <n v="0"/>
    <n v="0"/>
    <n v="13365.19376"/>
    <n v="36479.23646"/>
    <n v="24482.350460000001"/>
    <n v="29119.011859999999"/>
    <n v="0"/>
    <n v="0"/>
    <n v="0"/>
    <n v="0"/>
    <n v="0"/>
    <n v="0"/>
    <s v="Maritimo y Transportes"/>
    <s v="Daños Sin Autos"/>
    <s v="Maritimo y Transportes"/>
    <x v="36"/>
    <x v="0"/>
    <n v="2040660.5806099998"/>
    <n v="2232143.8743000003"/>
    <n v="243469518.54793006"/>
    <n v="216001262.48099998"/>
    <n v="235094567.47436008"/>
    <n v="206446896.99449995"/>
    <n v="5345126.0537299998"/>
    <n v="6069088.4875699989"/>
    <n v="2335268.6283600004"/>
    <n v="2524814.6704900009"/>
    <n v="33061.62687"/>
    <n v="59928.612479999996"/>
    <n v="0.61853783311487176"/>
    <n v="0.98744008433455555"/>
    <n v="-26866.985609999996"/>
    <n v="-44.83164968814576"/>
    <n v="100"/>
    <n v="100"/>
    <n v="1.6201433586822716"/>
    <n v="2.6848006156768722"/>
    <n v="1.357937004483434E-2"/>
    <n v="1.4063118184815468E-2"/>
    <n v="2.7744565838022112E-2"/>
    <n v="2.9028584760756457E-2"/>
    <m/>
    <m/>
    <m/>
    <n v="0"/>
    <m/>
    <n v="0"/>
    <m/>
    <n v="0"/>
    <m/>
    <n v="-93.522533655733412"/>
    <n v="32.677009460182092"/>
    <n v="278.30892655100558"/>
    <n v="0.46262561868897539"/>
    <n v="-63.362188858708365"/>
    <n v="-15.923141287528553"/>
    <n v="54.591138141889004"/>
    <n v="125.27635427804657"/>
    <s v="Resto"/>
    <n v="2023"/>
    <n v="1"/>
    <d v="2024-05-06T00:00:00"/>
    <x v="36"/>
    <x v="29"/>
  </r>
  <r>
    <n v="2024"/>
    <n v="3"/>
    <n v="16"/>
    <x v="24"/>
    <s v="Maritimo y Transportes"/>
    <n v="14"/>
    <s v="8527a891e224136950ff32ca212b45bc93f69fbb801c3b1ebedac52775f99e61"/>
    <s v="866d562d83a77144c090ae01fef5e5dc5d322dfdcb968ee04e0fa262fe1b2619"/>
    <x v="24"/>
    <n v="16166.76649"/>
    <n v="12265.98178"/>
    <n v="37310.597419999998"/>
    <n v="32451.055709999993"/>
    <n v="6748.7361499999997"/>
    <n v="45171.767339999991"/>
    <n v="21428.481680000001"/>
    <n v="107036.74893999999"/>
    <n v="0"/>
    <n v="0"/>
    <n v="134.065"/>
    <n v="128.38900000000001"/>
    <n v="0"/>
    <n v="0"/>
    <n v="5276.7104600000002"/>
    <n v="-2360.20633"/>
    <n v="2499.6275499999997"/>
    <n v="2096.7251900000001"/>
    <n v="0"/>
    <n v="0"/>
    <n v="0"/>
    <n v="0"/>
    <n v="0"/>
    <n v="0"/>
    <s v="Maritimo y Transportes"/>
    <s v="Daños Sin Autos"/>
    <s v="Maritimo y Transportes"/>
    <x v="36"/>
    <x v="0"/>
    <n v="1156642.3969100001"/>
    <n v="764564.70062000002"/>
    <n v="243469518.54793006"/>
    <n v="216001262.48099998"/>
    <n v="235094567.47436008"/>
    <n v="206446896.99449995"/>
    <n v="5345126.0537299998"/>
    <n v="6069088.4875699989"/>
    <n v="2335268.6283600004"/>
    <n v="2524814.6704900009"/>
    <n v="16166.76649"/>
    <n v="12265.98178"/>
    <n v="0.30245809598294343"/>
    <n v="0.20210583195683762"/>
    <n v="3900.7847099999999"/>
    <n v="31.801650939677174"/>
    <n v="100"/>
    <n v="100"/>
    <n v="1.3977324826748467"/>
    <n v="1.6043091931988596"/>
    <n v="6.6401603726083547E-3"/>
    <n v="6.876707813234852E-3"/>
    <n v="5.6786620777639889E-3"/>
    <n v="5.9414706438173223E-3"/>
    <m/>
    <m/>
    <m/>
    <n v="0"/>
    <m/>
    <n v="0"/>
    <m/>
    <n v="0"/>
    <m/>
    <n v="-85.059835938666197"/>
    <n v="41.744501933484656"/>
    <n v="368.2686649156264"/>
    <n v="0.28899185592791804"/>
    <n v="-323.56988001129548"/>
    <n v="19.215792413883271"/>
    <n v="211.09986805834336"/>
    <n v="-112.56631728643465"/>
    <s v="Resto"/>
    <n v="2023"/>
    <n v="1"/>
    <d v="2024-05-06T00:00:00"/>
    <x v="36"/>
    <x v="24"/>
  </r>
  <r>
    <n v="2024"/>
    <n v="3"/>
    <n v="150.1"/>
    <x v="32"/>
    <s v="Maritimo y Transportes"/>
    <n v="150.1"/>
    <m/>
    <m/>
    <x v="21"/>
    <n v="463349.05170999997"/>
    <n v="538578.55480999989"/>
    <n v="2135042.1356600001"/>
    <n v="1957149.6408799998"/>
    <n v="179208.02807999999"/>
    <n v="497665.16971000005"/>
    <n v="1255317.8504199998"/>
    <n v="1463671.4725599999"/>
    <n v="0"/>
    <n v="0"/>
    <n v="0"/>
    <n v="0"/>
    <n v="6004.5159199999998"/>
    <n v="2742.0198400000004"/>
    <n v="81183.530739999987"/>
    <n v="118035.37718"/>
    <n v="174342.11747999999"/>
    <n v="178773.04617999998"/>
    <n v="0"/>
    <n v="0"/>
    <n v="0"/>
    <n v="0"/>
    <n v="0"/>
    <n v="0"/>
    <s v="Maritimo y Transportes"/>
    <s v="Daños Sin Autos"/>
    <s v="Maritimo y Transportes"/>
    <x v="36"/>
    <x v="0"/>
    <n v="32939698.027789999"/>
    <n v="26705827.019859996"/>
    <n v="243469518.54793006"/>
    <n v="216001262.48099998"/>
    <n v="235094567.47436008"/>
    <n v="206446896.99449995"/>
    <n v="5345126.0537299998"/>
    <n v="6069088.4875699989"/>
    <n v="2335268.6283600004"/>
    <n v="2524814.6704900009"/>
    <n v="463349.05170999997"/>
    <n v="538578.55480999989"/>
    <n v="8.6686272138832017"/>
    <n v="8.8741259237372105"/>
    <n v="-75229.503099999914"/>
    <n v="-13.968157927591351"/>
    <n v="100"/>
    <n v="100"/>
    <n v="1.4066584682078433"/>
    <n v="2.0167080181021233"/>
    <n v="0.19031090810605264"/>
    <n v="0.19709049710837484"/>
    <n v="0.24934046617314318"/>
    <n v="0.2608799466839884"/>
    <m/>
    <m/>
    <m/>
    <n v="0"/>
    <m/>
    <n v="0"/>
    <m/>
    <n v="0"/>
    <m/>
    <n v="-63.990241032052076"/>
    <n v="38.676679582839071"/>
    <n v="92.403450762269344"/>
    <n v="7.6739791689769428"/>
    <n v="-31.22101807138904"/>
    <n v="-2.4785216757668538"/>
    <n v="46.56564455764002"/>
    <n v="66.025264827201383"/>
    <s v="Resto"/>
    <n v="2023"/>
    <n v="1"/>
    <d v="2024-05-06T00:00:00"/>
    <x v="36"/>
    <x v="21"/>
  </r>
  <r>
    <n v="2024"/>
    <n v="3"/>
    <n v="37"/>
    <x v="35"/>
    <s v="Maritimo y Transportes"/>
    <n v="25"/>
    <s v="b7a56873cd771f2c446d369b649430b65a756ba278ff97ec81bb6f55b2e73569"/>
    <s v="866d562d83a77144c090ae01fef5e5dc5d322dfdcb968ee04e0fa262fe1b2619"/>
    <x v="8"/>
    <n v="210586.58552000002"/>
    <n v="173190.68988999998"/>
    <n v="714251.54427000007"/>
    <n v="503263.32355999999"/>
    <n v="220313.05246000001"/>
    <n v="119103.78713"/>
    <n v="572953.04933999979"/>
    <n v="404049.05928000004"/>
    <n v="0"/>
    <n v="0"/>
    <n v="134.065"/>
    <n v="128.38900000000001"/>
    <n v="801.65823"/>
    <n v="3465.9318699999999"/>
    <n v="70331.741239999988"/>
    <n v="46882.590889999999"/>
    <n v="126289.28523000001"/>
    <n v="104626.71406"/>
    <n v="0"/>
    <n v="0"/>
    <n v="0"/>
    <n v="0"/>
    <n v="0"/>
    <n v="0"/>
    <s v="Maritimo y Transportes"/>
    <s v="Daños Sin Autos"/>
    <s v="Maritimo y Transportes"/>
    <x v="36"/>
    <x v="0"/>
    <n v="3691577.5016000001"/>
    <n v="3031903.05106"/>
    <n v="243469518.54793006"/>
    <n v="216001262.48099998"/>
    <n v="235094567.47436008"/>
    <n v="206446896.99449995"/>
    <n v="5345126.0537299998"/>
    <n v="6069088.4875699989"/>
    <n v="2335268.6283600004"/>
    <n v="2524814.6704900009"/>
    <n v="210586.58552000002"/>
    <n v="173190.68988999998"/>
    <n v="3.9397870771082375"/>
    <n v="2.8536524099905449"/>
    <n v="37395.895630000043"/>
    <n v="21.592324422145094"/>
    <n v="100"/>
    <n v="100"/>
    <n v="5.7045148159215886"/>
    <n v="5.7122766451733957"/>
    <n v="8.6494024704182174E-2"/>
    <n v="8.9575266575637497E-2"/>
    <n v="8.0180406309076219E-2"/>
    <n v="8.389115671455892E-2"/>
    <m/>
    <m/>
    <m/>
    <n v="0"/>
    <m/>
    <n v="0"/>
    <m/>
    <n v="0"/>
    <m/>
    <n v="84.975690335968594"/>
    <n v="104.61874953524817"/>
    <n v="68.770317391568426"/>
    <n v="9.4341631529868248"/>
    <n v="50.016754417473265"/>
    <n v="20.704627269071295"/>
    <n v="55.690980522940428"/>
    <n v="44.809388607114592"/>
    <s v="Medianas"/>
    <n v="2023"/>
    <n v="1"/>
    <d v="2024-05-06T00:00:00"/>
    <x v="36"/>
    <x v="8"/>
  </r>
  <r>
    <n v="2024"/>
    <n v="3"/>
    <n v="93"/>
    <x v="43"/>
    <s v="Maritimo y Transportes"/>
    <n v="220"/>
    <s v="36790ecd55c2030dc553685bef719df653f413a20cdad1bfd1dc934c76686ddd"/>
    <s v="866d562d83a77144c090ae01fef5e5dc5d322dfdcb968ee04e0fa262fe1b2619"/>
    <x v="16"/>
    <n v="200479.96200999999"/>
    <n v="56651.441340000005"/>
    <n v="293913.64504999999"/>
    <n v="202134.99316000001"/>
    <n v="27378.356369999998"/>
    <n v="19567.624490000002"/>
    <n v="102826.47204000001"/>
    <n v="62062.087529999997"/>
    <n v="0"/>
    <n v="0"/>
    <n v="134.065"/>
    <n v="128.38900000000001"/>
    <n v="1.61138"/>
    <n v="2.9510900000000002"/>
    <n v="1051.84998"/>
    <n v="4828.4240099999997"/>
    <n v="-4836.4267599999994"/>
    <n v="-2441.93822"/>
    <n v="0"/>
    <n v="0"/>
    <n v="0"/>
    <n v="0"/>
    <n v="0"/>
    <n v="0"/>
    <s v="Maritimo y Transportes"/>
    <s v="Daños Sin Autos"/>
    <s v="Maritimo y Transportes"/>
    <x v="36"/>
    <x v="0"/>
    <n v="300191.93695999996"/>
    <n v="189031.92499999999"/>
    <n v="243469518.54793006"/>
    <n v="216001262.48099998"/>
    <n v="235094567.47436008"/>
    <n v="206446896.99449995"/>
    <n v="5345126.0537299998"/>
    <n v="6069088.4875699989"/>
    <n v="2335268.6283600004"/>
    <n v="2524814.6704900009"/>
    <n v="200479.96200999999"/>
    <n v="56651.441340000005"/>
    <n v="3.7507059701632048"/>
    <n v="0.93344233579765556"/>
    <n v="143828.52067"/>
    <n v="253.88325039569057"/>
    <n v="100"/>
    <n v="100"/>
    <n v="66.783926324015013"/>
    <n v="29.969245321921157"/>
    <n v="8.2342940999627828E-2"/>
    <n v="8.5276305685738463E-2"/>
    <n v="2.622736584467103E-2"/>
    <n v="2.7441168728977935E-2"/>
    <m/>
    <m/>
    <m/>
    <n v="0"/>
    <m/>
    <n v="0"/>
    <m/>
    <n v="0"/>
    <m/>
    <n v="39.916607577949257"/>
    <n v="13.656405406059664"/>
    <n v="34.540382428335228"/>
    <n v="1.1723857391612853"/>
    <n v="-78.215459582225037"/>
    <n v="98.056884502180381"/>
    <n v="-21.748493923228562"/>
    <n v="-197.72916327096922"/>
    <s v="Medianas"/>
    <n v="2023"/>
    <n v="1"/>
    <d v="2024-05-06T00:00:00"/>
    <x v="36"/>
    <x v="16"/>
  </r>
  <r>
    <n v="2024"/>
    <n v="3"/>
    <n v="5.0999999999999996"/>
    <x v="6"/>
    <s v="Maritimo y Transportes"/>
    <n v="5.0999999999999996"/>
    <m/>
    <m/>
    <x v="3"/>
    <n v="3139202.2120300001"/>
    <n v="3407592.1545599997"/>
    <n v="9011535.8155700006"/>
    <n v="6932979.7419300005"/>
    <n v="1166043.73997"/>
    <n v="937008.05489000026"/>
    <n v="18636893.573079996"/>
    <n v="4880714.9281799998"/>
    <n v="0"/>
    <n v="0"/>
    <n v="0"/>
    <n v="0"/>
    <n v="-617.88917000000004"/>
    <n v="1523.6476"/>
    <n v="246147.15678999998"/>
    <n v="224628.10988"/>
    <n v="463668.57339000003"/>
    <n v="450613.30440999998"/>
    <n v="0"/>
    <n v="0"/>
    <n v="0"/>
    <n v="0"/>
    <n v="0"/>
    <n v="0"/>
    <s v="Maritimo y Transportes"/>
    <s v="Daños Sin Autos"/>
    <s v="Maritimo y Transportes"/>
    <x v="36"/>
    <x v="0"/>
    <n v="37069357.568290003"/>
    <n v="34290298.760779999"/>
    <n v="243469518.54793006"/>
    <n v="216001262.48099998"/>
    <n v="235094567.47436008"/>
    <n v="206446896.99449995"/>
    <n v="5345126.0537299998"/>
    <n v="6069088.4875699989"/>
    <n v="2335268.6283600004"/>
    <n v="2524814.6704900009"/>
    <n v="3139202.2120300001"/>
    <n v="3407592.1545599997"/>
    <n v="58.730181112180965"/>
    <n v="56.146687621032939"/>
    <n v="-268389.94252999965"/>
    <n v="-7.8762343131599017"/>
    <n v="100"/>
    <n v="100"/>
    <n v="8.468455937621501"/>
    <n v="9.9374816718059051"/>
    <n v="1.2893614899936676"/>
    <n v="1.3352933867229271"/>
    <n v="1.5775797397757061"/>
    <n v="1.6505901537724652"/>
    <m/>
    <m/>
    <m/>
    <n v="0"/>
    <m/>
    <n v="0"/>
    <m/>
    <n v="0"/>
    <m/>
    <n v="24.443299487632174"/>
    <n v="37.144588376674363"/>
    <n v="27.497658533933034"/>
    <n v="49.931889025926864"/>
    <n v="9.579854863888503"/>
    <n v="2.8972222640194056"/>
    <n v="53.086875176886558"/>
    <n v="49.849418044616236"/>
    <m/>
    <n v="2023"/>
    <n v="1"/>
    <d v="2024-05-06T00:00:00"/>
    <x v="36"/>
    <x v="3"/>
  </r>
  <r>
    <n v="2024"/>
    <n v="3"/>
    <n v="1"/>
    <x v="14"/>
    <s v="Maritimo y Transportes"/>
    <n v="30"/>
    <s v="624b60c58c9d8bfb6ff1886c2fd605d2adeb6ea4da576068201b6c6958ce93f4"/>
    <s v="866d562d83a77144c090ae01fef5e5dc5d322dfdcb968ee04e0fa262fe1b2619"/>
    <x v="10"/>
    <n v="169285.34544999999"/>
    <n v="168101.90682"/>
    <n v="230316.14801999996"/>
    <n v="230771.82652999999"/>
    <n v="248706.95314999999"/>
    <n v="18159.526129999998"/>
    <n v="315446.13407999993"/>
    <n v="2741.4692499999951"/>
    <n v="0"/>
    <n v="0"/>
    <n v="134.065"/>
    <n v="128.38900000000001"/>
    <n v="0"/>
    <n v="0"/>
    <n v="-5053.3639599999997"/>
    <n v="7202.1566399999992"/>
    <n v="22640.08209"/>
    <n v="22199.997070000001"/>
    <n v="0"/>
    <n v="0"/>
    <n v="0"/>
    <n v="0"/>
    <n v="0"/>
    <n v="0"/>
    <s v="Maritimo y Transportes"/>
    <s v="Daños Sin Autos"/>
    <s v="Maritimo y Transportes"/>
    <x v="36"/>
    <x v="0"/>
    <n v="18341736.750830002"/>
    <n v="11640133.15574"/>
    <n v="243469518.54793006"/>
    <n v="216001262.48099998"/>
    <n v="235094567.47436008"/>
    <n v="206446896.99449995"/>
    <n v="5345126.0537299998"/>
    <n v="6069088.4875699989"/>
    <n v="2335268.6283600004"/>
    <n v="2524814.6704900009"/>
    <n v="169285.34544999999"/>
    <n v="168101.90682"/>
    <n v="3.1670973471592361"/>
    <n v="2.7698048424287562"/>
    <n v="1183.4386299999896"/>
    <n v="0.70400071741434367"/>
    <n v="100"/>
    <n v="100"/>
    <n v="0.92295155987526367"/>
    <n v="1.4441579367767399"/>
    <n v="6.953040629464835E-2"/>
    <n v="7.2007340394397934E-2"/>
    <n v="7.7824501990948633E-2"/>
    <n v="8.1426221109285296E-2"/>
    <m/>
    <m/>
    <m/>
    <n v="0"/>
    <m/>
    <n v="0"/>
    <m/>
    <n v="0"/>
    <m/>
    <n v="1269.5674180568499"/>
    <n v="146.9158198477717"/>
    <n v="10.80268896024174"/>
    <n v="10.650036151286823"/>
    <n v="-170.16459392085648"/>
    <n v="1.9823652165914307"/>
    <n v="-22.320431259531709"/>
    <n v="32.442151308806451"/>
    <s v="Medianas"/>
    <n v="2023"/>
    <n v="1"/>
    <d v="2024-05-06T00:00:00"/>
    <x v="36"/>
    <x v="10"/>
  </r>
  <r>
    <n v="2024"/>
    <n v="3"/>
    <n v="61"/>
    <x v="2"/>
    <s v="Responsabilidad Civil y Riesgos Profesion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40328.41061000002"/>
    <n v="49174.470219999996"/>
    <n v="31149.24048"/>
    <n v="57998.014299999995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0"/>
    <n v="0"/>
    <n v="243469518.54793006"/>
    <n v="216001262.48099998"/>
    <n v="235094567.47436008"/>
    <n v="206446896.99449995"/>
    <n v="5542040.2213300001"/>
    <n v="6511205.2879399993"/>
    <n v="1117809.4766500001"/>
    <n v="1317301.32756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85.36842386341834"/>
    <n v="-46.292574226976591"/>
    <n v="450.50347439482738"/>
    <n v="84.786472112028846"/>
    <m/>
    <n v="2023"/>
    <n v="1"/>
    <d v="2024-05-06T00:00:00"/>
    <x v="37"/>
    <x v="2"/>
  </r>
  <r>
    <n v="2024"/>
    <n v="3"/>
    <n v="15.1"/>
    <x v="13"/>
    <s v="Responsabilidad Civil y Riesgos Profesionales"/>
    <n v="15.1"/>
    <m/>
    <m/>
    <x v="7"/>
    <n v="1758512.9682499999"/>
    <n v="2337381.8965799999"/>
    <n v="6349306.4388999995"/>
    <n v="5898733.7351800008"/>
    <n v="245317.25064000001"/>
    <n v="164931.26841000005"/>
    <n v="1662872.5819300001"/>
    <n v="4162658.7116300003"/>
    <n v="0"/>
    <n v="0"/>
    <n v="0"/>
    <n v="0"/>
    <n v="111.29891000000001"/>
    <n v="29.48507"/>
    <n v="217261.46574000001"/>
    <n v="170146.39007999998"/>
    <n v="539269.43331999995"/>
    <n v="441505.75187999994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74269169.765900016"/>
    <n v="68435109.379690006"/>
    <n v="243469518.54793006"/>
    <n v="216001262.48099998"/>
    <n v="235094567.47436008"/>
    <n v="206446896.99449995"/>
    <n v="5542040.2213300001"/>
    <n v="6511205.2879399993"/>
    <n v="1117809.4766500001"/>
    <n v="1317301.3275600001"/>
    <n v="1758512.9682499999"/>
    <n v="2337381.8965799999"/>
    <n v="31.730425944616929"/>
    <n v="35.897837546441352"/>
    <n v="-578868.92833000002"/>
    <n v="-24.765697431685719"/>
    <n v="100"/>
    <n v="100"/>
    <n v="2.3677563298376931"/>
    <n v="3.4154718502922154"/>
    <n v="0.72227233155834014"/>
    <n v="0.74800238352670023"/>
    <n v="1.08211492365032"/>
    <n v="1.1321952185322848"/>
    <m/>
    <m/>
    <m/>
    <n v="0"/>
    <m/>
    <n v="0"/>
    <m/>
    <n v="0"/>
    <m/>
    <n v="48.739079620833145"/>
    <n v="13.950266791841159"/>
    <n v="7.0562396607641835"/>
    <n v="21.946248959634815"/>
    <n v="27.690905248032195"/>
    <n v="22.143240721940117"/>
    <n v="40.288110602233616"/>
    <n v="38.537751627354858"/>
    <s v="Resto"/>
    <n v="2023"/>
    <n v="1"/>
    <d v="2024-05-06T00:00:00"/>
    <x v="37"/>
    <x v="7"/>
  </r>
  <r>
    <n v="2024"/>
    <n v="3"/>
    <n v="9"/>
    <x v="8"/>
    <s v="Responsabilidad Civil y Riesgos Profesionales"/>
    <n v="9"/>
    <s v="19581e27de7ced00ff1ce50b2047e7a567c76b1cbaebabe5ef03f7c3017bb5b7"/>
    <s v="866d562d83a77144c090ae01fef5e5dc5d322dfdcb968ee04e0fa262fe1b2619"/>
    <x v="25"/>
    <n v="28895.45494"/>
    <n v="22026.523590000001"/>
    <n v="159998.95276999997"/>
    <n v="75903.760540000003"/>
    <n v="692.10643999999991"/>
    <n v="8783.0328399999999"/>
    <n v="231.40190999999908"/>
    <n v="40152.362870000004"/>
    <n v="0"/>
    <n v="0"/>
    <n v="134.065"/>
    <n v="128.38900000000001"/>
    <n v="0"/>
    <n v="0"/>
    <n v="2074.7055"/>
    <n v="6128.20813"/>
    <n v="16871.356760000002"/>
    <n v="6640.1312699999999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808178.50085000007"/>
    <n v="660743.68034000008"/>
    <n v="243469518.54793006"/>
    <n v="216001262.48099998"/>
    <n v="235094567.47436008"/>
    <n v="206446896.99449995"/>
    <n v="5542040.2213300001"/>
    <n v="6511205.2879399993"/>
    <n v="1117809.4766500001"/>
    <n v="1317301.3275600001"/>
    <n v="28895.45494"/>
    <n v="22026.523590000001"/>
    <n v="0.52138659746257776"/>
    <n v="0.33828642495418393"/>
    <n v="6868.9313499999989"/>
    <n v="31.184818257559634"/>
    <n v="100"/>
    <n v="100"/>
    <n v="3.5753803039315279"/>
    <n v="3.3335958020310952"/>
    <n v="1.1868202275313393E-2"/>
    <n v="1.2290992195364701E-2"/>
    <n v="1.0197405023008839E-2"/>
    <n v="1.0669341080281202E-2"/>
    <m/>
    <m/>
    <m/>
    <n v="0"/>
    <m/>
    <n v="0"/>
    <m/>
    <n v="0"/>
    <m/>
    <n v="-92.11996069457939"/>
    <n v="2.3952086632209983"/>
    <n v="39.874802776355864"/>
    <n v="6.1916315298578113E-2"/>
    <n v="-66.144989595841281"/>
    <n v="154.08167510519718"/>
    <n v="12.297206025059479"/>
    <n v="92.290466570851393"/>
    <s v="Resto"/>
    <n v="2023"/>
    <n v="1"/>
    <d v="2024-05-06T00:00:00"/>
    <x v="37"/>
    <x v="25"/>
  </r>
  <r>
    <n v="2024"/>
    <n v="3"/>
    <n v="74"/>
    <x v="0"/>
    <s v="Responsabilidad Civil y Riesgos Profesionales"/>
    <n v="46"/>
    <s v="25fc0e7096fc653718202dc30b0c580b8ab87eac11a700cba03a7c021bc35b0c"/>
    <s v="866d562d83a77144c090ae01fef5e5dc5d322dfdcb968ee04e0fa262fe1b2619"/>
    <x v="18"/>
    <n v="165148.86525999999"/>
    <n v="694581.25372000004"/>
    <n v="200033.01862999995"/>
    <n v="902620.1608800001"/>
    <n v="5955.7777800000003"/>
    <n v="1344.847"/>
    <n v="57253.196089999998"/>
    <n v="20017.496589999999"/>
    <n v="0"/>
    <n v="0"/>
    <n v="134.065"/>
    <n v="128.38900000000001"/>
    <n v="0"/>
    <n v="0"/>
    <n v="19516.633239999999"/>
    <n v="6976.2191199999997"/>
    <n v="89578.560270000002"/>
    <n v="18121.537079999998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149390.6832699999"/>
    <n v="7438742.8628900005"/>
    <n v="243469518.54793006"/>
    <n v="216001262.48099998"/>
    <n v="235094567.47436008"/>
    <n v="206446896.99449995"/>
    <n v="5542040.2213300001"/>
    <n v="6511205.2879399993"/>
    <n v="1117809.4766500001"/>
    <n v="1317301.3275600001"/>
    <n v="165148.86525999999"/>
    <n v="694581.25372000004"/>
    <n v="2.9799290272990282"/>
    <n v="10.667475882022915"/>
    <n v="-529432.38846000005"/>
    <n v="-76.223247550159925"/>
    <n v="100"/>
    <n v="100"/>
    <n v="14.368383845791568"/>
    <n v="9.3373472712047842"/>
    <n v="6.7831433784795669E-2"/>
    <n v="7.0247844105547658E-2"/>
    <n v="0.32156351576005127"/>
    <n v="0.33644548008803676"/>
    <m/>
    <m/>
    <m/>
    <n v="0"/>
    <m/>
    <n v="0"/>
    <m/>
    <n v="0"/>
    <m/>
    <n v="342.85913416172997"/>
    <n v="3.6063086298677245"/>
    <n v="0.19361982385751739"/>
    <n v="0.53280795201782205"/>
    <n v="179.75946432141311"/>
    <n v="394.32098322864795"/>
    <n v="21.787170033961967"/>
    <n v="38.4968399159659"/>
    <s v="Medianas"/>
    <n v="2023"/>
    <n v="1"/>
    <d v="2024-05-06T00:00:00"/>
    <x v="37"/>
    <x v="18"/>
  </r>
  <r>
    <n v="2024"/>
    <n v="3"/>
    <n v="16"/>
    <x v="24"/>
    <s v="Responsabilidad Civil y Riesgos Profesionales"/>
    <n v="14"/>
    <s v="8527a891e224136950ff32ca212b45bc93f69fbb801c3b1ebedac52775f99e61"/>
    <s v="866d562d83a77144c090ae01fef5e5dc5d322dfdcb968ee04e0fa262fe1b2619"/>
    <x v="19"/>
    <n v="76718.565870000006"/>
    <n v="32827.424780000001"/>
    <n v="152629.66097"/>
    <n v="73885.264419999992"/>
    <n v="4281.6758799999998"/>
    <n v="1666.8079899999998"/>
    <n v="32904.021959999998"/>
    <n v="-34639.009680000003"/>
    <n v="0"/>
    <n v="0"/>
    <n v="134.065"/>
    <n v="128.38900000000001"/>
    <n v="0"/>
    <n v="0"/>
    <n v="2031.6758799999998"/>
    <n v="-77.936059999999998"/>
    <n v="33733.33324"/>
    <n v="19496.619360000001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156642.3969100001"/>
    <n v="764564.70062000002"/>
    <n v="243469518.54793006"/>
    <n v="216001262.48099998"/>
    <n v="235094567.47436008"/>
    <n v="206446896.99449995"/>
    <n v="5542040.2213300001"/>
    <n v="6511205.2879399993"/>
    <n v="1117809.4766500001"/>
    <n v="1317301.3275600001"/>
    <n v="76718.565870000006"/>
    <n v="32827.424780000001"/>
    <n v="1.3843018600754362"/>
    <n v="0.50416817360685418"/>
    <n v="43891.141090000005"/>
    <n v="133.70266289282776"/>
    <n v="100"/>
    <n v="100"/>
    <n v="6.6328682118998605"/>
    <n v="4.2936097825834256"/>
    <n v="3.1510542398717964E-2"/>
    <n v="3.2633066214244659E-2"/>
    <n v="1.5197793014236471E-2"/>
    <n v="1.5901147102673367E-2"/>
    <m/>
    <m/>
    <m/>
    <n v="0"/>
    <m/>
    <n v="0"/>
    <m/>
    <n v="0"/>
    <m/>
    <n v="156.87877102149002"/>
    <n v="5.5810165785102406"/>
    <n v="5.077486282187742"/>
    <n v="0.38304165150146113"/>
    <n v="-2706.849614927929"/>
    <n v="73.02144857589299"/>
    <n v="6.0227546016439844"/>
    <n v="-0.39974140419388071"/>
    <s v="Resto"/>
    <n v="2023"/>
    <n v="1"/>
    <d v="2024-05-06T00:00:00"/>
    <x v="37"/>
    <x v="19"/>
  </r>
  <r>
    <n v="2024"/>
    <n v="3"/>
    <n v="25"/>
    <x v="36"/>
    <s v="Responsabilidad Civil y Riesgos Profesionales"/>
    <n v="25"/>
    <s v="b7a56873cd771f2c446d369b649430b65a756ba278ff97ec81bb6f55b2e73569"/>
    <s v="866d562d83a77144c090ae01fef5e5dc5d322dfdcb968ee04e0fa262fe1b2619"/>
    <x v="36"/>
    <n v="0"/>
    <n v="0"/>
    <n v="0"/>
    <n v="-196273.36976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0"/>
    <n v="0"/>
    <n v="243469518.54793006"/>
    <n v="216001262.48099998"/>
    <n v="235094567.47436008"/>
    <n v="206446896.99449995"/>
    <n v="5542040.2213300001"/>
    <n v="6511205.2879399993"/>
    <n v="1117809.4766500001"/>
    <n v="1317301.32756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7"/>
    <x v="36"/>
  </r>
  <r>
    <n v="2024"/>
    <n v="3"/>
    <n v="48"/>
    <x v="3"/>
    <s v="Responsabilidad Civil y Riesgos Profesionales"/>
    <n v="36"/>
    <s v="76a50887d8f1c2e9301755428990ad81479ee21c25b43215cf524541e0503269"/>
    <s v="866d562d83a77144c090ae01fef5e5dc5d322dfdcb968ee04e0fa262fe1b2619"/>
    <x v="9"/>
    <n v="337003.60001999995"/>
    <n v="284900.98639999999"/>
    <n v="1106629.62726"/>
    <n v="1015363.26593"/>
    <n v="38056.83928"/>
    <n v="598442.15472999995"/>
    <n v="80643.663230000078"/>
    <n v="865929.01350999996"/>
    <n v="0"/>
    <n v="0"/>
    <n v="134.065"/>
    <n v="128.38900000000001"/>
    <n v="0"/>
    <n v="0"/>
    <n v="14419.12998"/>
    <n v="550388.66433000006"/>
    <n v="74510.667540000009"/>
    <n v="175986.62453999999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6982442.389800001"/>
    <n v="15398992.57395"/>
    <n v="243469518.54793006"/>
    <n v="216001262.48099998"/>
    <n v="235094567.47436008"/>
    <n v="206446896.99449995"/>
    <n v="5542040.2213300001"/>
    <n v="6511205.2879399993"/>
    <n v="1117809.4766500001"/>
    <n v="1317301.3275600001"/>
    <n v="337003.60001999995"/>
    <n v="284900.98639999999"/>
    <n v="6.0808580696140186"/>
    <n v="4.3755491310908479"/>
    <n v="52102.61361999996"/>
    <n v="18.28797235080404"/>
    <n v="100"/>
    <n v="100"/>
    <n v="1.9844236316821613"/>
    <n v="1.8501274354918398"/>
    <n v="0.13841716286700445"/>
    <n v="0.14334810184703833"/>
    <n v="0.1318978338957906"/>
    <n v="0.13800206762496903"/>
    <m/>
    <m/>
    <m/>
    <n v="0"/>
    <m/>
    <n v="0"/>
    <m/>
    <n v="0"/>
    <m/>
    <n v="-93.640682064389296"/>
    <n v="11.292710011923155"/>
    <n v="210.05267910508013"/>
    <n v="3.404590860515317"/>
    <n v="-97.38019132397055"/>
    <n v="-57.661175822447518"/>
    <n v="19.351765936413457"/>
    <n v="312.74459963569689"/>
    <s v="Grandes"/>
    <n v="2023"/>
    <n v="1"/>
    <d v="2024-05-06T00:00:00"/>
    <x v="37"/>
    <x v="9"/>
  </r>
  <r>
    <n v="2024"/>
    <n v="3"/>
    <n v="80"/>
    <x v="30"/>
    <s v="Responsabilidad Civil y Riesgos Profesionales"/>
    <n v="52"/>
    <s v="41cfc0d1f2d127b04555b7246d84019b4d27710a3f3aff6e7764375b1e06e05d"/>
    <s v="866d562d83a77144c090ae01fef5e5dc5d322dfdcb968ee04e0fa262fe1b2619"/>
    <x v="28"/>
    <n v="24417.038499999999"/>
    <n v="24421.05672"/>
    <n v="57535.844259999998"/>
    <n v="53283.56192"/>
    <n v="-2116.5868100000002"/>
    <n v="6681.787870000001"/>
    <n v="15734.039019999998"/>
    <n v="18642.389630000001"/>
    <n v="0"/>
    <n v="0"/>
    <n v="134.065"/>
    <n v="128.38900000000001"/>
    <n v="0"/>
    <n v="0"/>
    <n v="-2756.9576899999997"/>
    <n v="6665.6852900000004"/>
    <n v="4629.4858899999999"/>
    <n v="3639.2809700000003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280605.04624"/>
    <n v="328979.06079000002"/>
    <n v="243469518.54793006"/>
    <n v="216001262.48099998"/>
    <n v="235094567.47436008"/>
    <n v="206446896.99449995"/>
    <n v="5542040.2213300001"/>
    <n v="6511205.2879399993"/>
    <n v="1117809.4766500001"/>
    <n v="1317301.3275600001"/>
    <n v="24417.038499999999"/>
    <n v="24421.05672"/>
    <n v="0.4405785148585642"/>
    <n v="0.37506199912376409"/>
    <n v="-4.0182200000017474"/>
    <n v="-1.6453915348846326E-2"/>
    <n v="100"/>
    <n v="100"/>
    <n v="8.7015678538853631"/>
    <n v="7.4232860478584985"/>
    <n v="1.0028786620035639E-2"/>
    <n v="1.0386049649004745E-2"/>
    <n v="1.1305978696373656E-2"/>
    <n v="1.1829219559861253E-2"/>
    <m/>
    <m/>
    <m/>
    <n v="0"/>
    <m/>
    <n v="0"/>
    <m/>
    <n v="0"/>
    <m/>
    <n v="-131.67695310267308"/>
    <n v="-8.6684829120452118"/>
    <n v="27.360764714689225"/>
    <n v="-0.18935130308102849"/>
    <n v="-141.36045387765375"/>
    <n v="27.208806579174329"/>
    <n v="-59.552135064396964"/>
    <n v="183.1594027762028"/>
    <s v="Resto"/>
    <n v="2023"/>
    <n v="1"/>
    <d v="2024-05-06T00:00:00"/>
    <x v="37"/>
    <x v="28"/>
  </r>
  <r>
    <n v="2024"/>
    <n v="3"/>
    <n v="13"/>
    <x v="23"/>
    <s v="Responsabilidad Civil y Riesgos Profesionales"/>
    <n v="13"/>
    <s v="3fdba35f04dc8c462986c992bcf875546257113072a909c162f7e470e581e278"/>
    <s v="866d562d83a77144c090ae01fef5e5dc5d322dfdcb968ee04e0fa262fe1b2619"/>
    <x v="20"/>
    <n v="49067.893400000001"/>
    <n v="37090.944159999999"/>
    <n v="185078.60944999999"/>
    <n v="177416.17969999998"/>
    <n v="1014.6024099999998"/>
    <n v="1038.57674"/>
    <n v="5792.9704200000006"/>
    <n v="4416.4496600000002"/>
    <n v="0"/>
    <n v="0"/>
    <n v="134.065"/>
    <n v="128.38900000000001"/>
    <n v="0"/>
    <n v="0"/>
    <n v="538.12881999999991"/>
    <n v="473.26613000000003"/>
    <n v="29604.18606"/>
    <n v="22916.352300000002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509825.93995999999"/>
    <n v="378273.63062999997"/>
    <n v="243469518.54793006"/>
    <n v="216001262.48099998"/>
    <n v="235094567.47436008"/>
    <n v="206446896.99449995"/>
    <n v="5542040.2213300001"/>
    <n v="6511205.2879399993"/>
    <n v="1117809.4766500001"/>
    <n v="1317301.3275600001"/>
    <n v="49067.893400000001"/>
    <n v="37090.944159999999"/>
    <n v="0.88537598863229661"/>
    <n v="0.56964789957858553"/>
    <n v="11976.949240000002"/>
    <n v="32.290763989007075"/>
    <n v="100"/>
    <n v="100"/>
    <n v="9.6244403342540341"/>
    <n v="9.8053211106009375"/>
    <n v="2.0153608424021412E-2"/>
    <n v="2.0871555615742356E-2"/>
    <n v="1.7171633042312711E-2"/>
    <n v="1.7966336476826852E-2"/>
    <m/>
    <m/>
    <m/>
    <n v="0"/>
    <m/>
    <n v="0"/>
    <m/>
    <n v="0"/>
    <m/>
    <n v="-2.3083831051329051"/>
    <n v="2.0677521281156115"/>
    <n v="2.8000817005894194"/>
    <n v="9.0767025257353806E-2"/>
    <n v="13.705331078731508"/>
    <n v="29.183674925437408"/>
    <n v="1.8177457029534692"/>
    <n v="2.0651896244412336"/>
    <s v="Resto"/>
    <n v="2023"/>
    <n v="1"/>
    <d v="2024-05-06T00:00:00"/>
    <x v="37"/>
    <x v="20"/>
  </r>
  <r>
    <n v="2024"/>
    <n v="3"/>
    <n v="27"/>
    <x v="21"/>
    <s v="Responsabilidad Civil y Riesgos Profesionales"/>
    <n v="21"/>
    <s v="6f4b6612125fb3a0daecd2799dfd6c9c299424fd920f9b308110a2c1fbd8f443"/>
    <s v="866d562d83a77144c090ae01fef5e5dc5d322dfdcb968ee04e0fa262fe1b2619"/>
    <x v="12"/>
    <n v="88486.525170000008"/>
    <n v="81739.833450000006"/>
    <n v="339075.83752"/>
    <n v="291835.54602000001"/>
    <n v="14232.07681"/>
    <n v="6992.0026399999988"/>
    <n v="56403.059359999992"/>
    <n v="76627.53091999999"/>
    <n v="0"/>
    <n v="0"/>
    <n v="134.065"/>
    <n v="128.38900000000001"/>
    <n v="0"/>
    <n v="0"/>
    <n v="14232.076220000001"/>
    <n v="8244.04018"/>
    <n v="78042.092829999994"/>
    <n v="77429.454939999996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3037839.4733099998"/>
    <n v="2965779.2021399997"/>
    <n v="243469518.54793006"/>
    <n v="216001262.48099998"/>
    <n v="235094567.47436008"/>
    <n v="206446896.99449995"/>
    <n v="5542040.2213300001"/>
    <n v="6511205.2879399993"/>
    <n v="1117809.4766500001"/>
    <n v="1317301.3275600001"/>
    <n v="88486.525170000008"/>
    <n v="81739.833450000006"/>
    <n v="1.5966416993769974"/>
    <n v="1.2553717758123502"/>
    <n v="6746.6917200000025"/>
    <n v="8.253860370448308"/>
    <n v="100"/>
    <n v="100"/>
    <n v="2.9128110931281688"/>
    <n v="2.7560997592477374"/>
    <n v="3.6343984946345685E-2"/>
    <n v="3.7638694130884387E-2"/>
    <n v="3.7842294304733542E-2"/>
    <n v="3.9593636252221155E-2"/>
    <m/>
    <m/>
    <m/>
    <n v="0"/>
    <m/>
    <n v="0"/>
    <m/>
    <n v="0"/>
    <m/>
    <n v="103.54793244185623"/>
    <n v="16.08389162378948"/>
    <n v="8.5539722126752125"/>
    <n v="1.2732113215440415"/>
    <n v="72.634726532834534"/>
    <n v="0.79122071887853807"/>
    <n v="18.236410254914485"/>
    <n v="10.647162874113343"/>
    <s v="Medianas"/>
    <n v="2023"/>
    <n v="1"/>
    <d v="2024-05-06T00:00:00"/>
    <x v="37"/>
    <x v="12"/>
  </r>
  <r>
    <n v="2024"/>
    <n v="3"/>
    <n v="22"/>
    <x v="15"/>
    <s v="Responsabilidad Civil y Riesgos Profesionales"/>
    <n v="16"/>
    <s v="b17ef6d19c7a5b1ee83b907c595526dcb1eb06db8227d650d5dda0a9f4ce8cd9"/>
    <s v="866d562d83a77144c090ae01fef5e5dc5d322dfdcb968ee04e0fa262fe1b2619"/>
    <x v="6"/>
    <n v="518876.02387000003"/>
    <n v="485274.75614999997"/>
    <n v="1934305.0913299997"/>
    <n v="1647095.4205400001"/>
    <n v="130189.19533999999"/>
    <n v="96795.29307"/>
    <n v="819043.64392000006"/>
    <n v="277792.93234000006"/>
    <n v="0"/>
    <n v="0"/>
    <n v="134.065"/>
    <n v="128.38900000000001"/>
    <n v="0"/>
    <n v="0"/>
    <n v="70122.185079999996"/>
    <n v="62190.25892"/>
    <n v="91920.404410000003"/>
    <n v="94167.393840000004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7962644.3306700001"/>
    <n v="6926531.7595299995"/>
    <n v="243469518.54793006"/>
    <n v="216001262.48099998"/>
    <n v="235094567.47436008"/>
    <n v="206446896.99449995"/>
    <n v="5542040.2213300001"/>
    <n v="6511205.2879399993"/>
    <n v="1117809.4766500001"/>
    <n v="1317301.3275600001"/>
    <n v="518876.02387000003"/>
    <n v="485274.75614999997"/>
    <n v="9.3625452567624663"/>
    <n v="7.4529174659693487"/>
    <n v="33601.267720000062"/>
    <n v="6.9241738405229958"/>
    <n v="100"/>
    <n v="100"/>
    <n v="6.5163782573011186"/>
    <n v="7.0060280237988586"/>
    <n v="0.21311744770541066"/>
    <n v="0.22070949126741934"/>
    <n v="0.22466292584409592"/>
    <n v="0.23506032941872138"/>
    <m/>
    <m/>
    <m/>
    <n v="0"/>
    <m/>
    <n v="0"/>
    <m/>
    <n v="0"/>
    <m/>
    <n v="34.499510472942461"/>
    <n v="25.090616900930033"/>
    <n v="19.946492547426114"/>
    <n v="11.646814422272413"/>
    <n v="12.754290298426675"/>
    <n v="-2.3861650390557321"/>
    <n v="76.285766506453072"/>
    <n v="66.042242844341203"/>
    <s v="Grandes"/>
    <n v="2023"/>
    <n v="1"/>
    <d v="2024-05-06T00:00:00"/>
    <x v="37"/>
    <x v="6"/>
  </r>
  <r>
    <n v="2024"/>
    <n v="3"/>
    <n v="10"/>
    <x v="4"/>
    <s v="Responsabilidad Civil y Riesgos Profesionales"/>
    <n v="10"/>
    <s v="4a44dc15364204a80fe80e9039455cc1608281820fe2b24f1e5233ade6af1dd5"/>
    <s v="866d562d83a77144c090ae01fef5e5dc5d322dfdcb968ee04e0fa262fe1b2619"/>
    <x v="11"/>
    <n v="85827.591069999995"/>
    <n v="105429.37871999999"/>
    <n v="322182.66061999998"/>
    <n v="329391.86267"/>
    <n v="55188.86005000001"/>
    <n v="0"/>
    <n v="205607.94753999999"/>
    <n v="-18943.079399999999"/>
    <n v="0"/>
    <n v="0"/>
    <n v="134.065"/>
    <n v="128.38900000000001"/>
    <n v="111.29891000000001"/>
    <n v="0"/>
    <n v="53897.31121"/>
    <n v="37528.875679999997"/>
    <n v="82780.069889999999"/>
    <n v="101349.12487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600535.0540100001"/>
    <n v="1504539.56809"/>
    <n v="243469518.54793006"/>
    <n v="216001262.48099998"/>
    <n v="235094567.47436008"/>
    <n v="206446896.99449995"/>
    <n v="5542040.2213300001"/>
    <n v="6511205.2879399993"/>
    <n v="1117809.4766500001"/>
    <n v="1317301.3275600001"/>
    <n v="85827.591069999995"/>
    <n v="105429.37871999999"/>
    <n v="1.5486641677494495"/>
    <n v="1.6191991199428994"/>
    <n v="-19601.787649999998"/>
    <n v="-18.592339144915716"/>
    <n v="100"/>
    <n v="100"/>
    <n v="5.3624311979276245"/>
    <n v="7.0074181467916912"/>
    <n v="3.525188351374825E-2"/>
    <n v="3.6507687945345882E-2"/>
    <n v="4.8809612272184673E-2"/>
    <n v="5.1068521859550541E-2"/>
    <m/>
    <m/>
    <m/>
    <n v="0"/>
    <m/>
    <n v="0"/>
    <m/>
    <n v="0"/>
    <m/>
    <m/>
    <n v="64.302002843105086"/>
    <m/>
    <n v="4.9372331513414363"/>
    <n v="43.615576628433651"/>
    <n v="-18.321870074180147"/>
    <n v="65.109042891145108"/>
    <n v="37.029304128810281"/>
    <s v="Medianas"/>
    <n v="2023"/>
    <n v="1"/>
    <d v="2024-05-06T00:00:00"/>
    <x v="37"/>
    <x v="11"/>
  </r>
  <r>
    <n v="2024"/>
    <n v="3"/>
    <n v="3"/>
    <x v="40"/>
    <s v="Responsabilidad Civil y Riesgos Profesionales"/>
    <n v="3"/>
    <s v="4e07408562bedb8b60ce05c1decfe3ad16b72230967de01f640b7e4729b49fce"/>
    <s v="866d562d83a77144c090ae01fef5e5dc5d322dfdcb968ee04e0fa262fe1b2619"/>
    <x v="27"/>
    <n v="52857.464140000004"/>
    <n v="57943.460169999998"/>
    <n v="275840.62684000004"/>
    <n v="285808.88750000001"/>
    <n v="9879.4389500000016"/>
    <n v="9261.6705699999984"/>
    <n v="274909.24970000004"/>
    <n v="12873.914460000002"/>
    <n v="0"/>
    <n v="0"/>
    <n v="134.065"/>
    <n v="128.38900000000001"/>
    <n v="0"/>
    <n v="0"/>
    <n v="1515.14554"/>
    <n v="1969.3399399999998"/>
    <n v="9684.6263900000013"/>
    <n v="9541.8884499999986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5461228.9250799995"/>
    <n v="5252582.0563999992"/>
    <n v="243469518.54793006"/>
    <n v="216001262.48099998"/>
    <n v="235094567.47436008"/>
    <n v="206446896.99449995"/>
    <n v="5542040.2213300001"/>
    <n v="6511205.2879399993"/>
    <n v="1117809.4766500001"/>
    <n v="1317301.3275600001"/>
    <n v="52857.464140000004"/>
    <n v="57943.460169999998"/>
    <n v="0.95375461073999679"/>
    <n v="0.88990375218736228"/>
    <n v="-5085.9960299999948"/>
    <n v="-8.7775152106522754"/>
    <n v="100"/>
    <n v="100"/>
    <n v="0.9678675782525582"/>
    <n v="1.1031424078258596"/>
    <n v="2.1710095150820428E-2"/>
    <n v="2.2483490243033689E-2"/>
    <n v="2.6825519214313323E-2"/>
    <n v="2.8067004645530566E-2"/>
    <m/>
    <m/>
    <m/>
    <n v="0"/>
    <m/>
    <n v="0"/>
    <m/>
    <n v="0"/>
    <m/>
    <n v="6.6701614501497364"/>
    <n v="18.690716837707154"/>
    <n v="15.983979111408317"/>
    <n v="0.88382136279681733"/>
    <n v="-23.063280786353214"/>
    <n v="1.4959087055770759"/>
    <n v="15.64485276958629"/>
    <n v="20.638890826689554"/>
    <s v="Resto"/>
    <n v="2023"/>
    <n v="1"/>
    <d v="2024-05-06T00:00:00"/>
    <x v="37"/>
    <x v="27"/>
  </r>
  <r>
    <n v="2024"/>
    <n v="3"/>
    <n v="1"/>
    <x v="14"/>
    <s v="Responsabilidad Civil y Riesgos Profesionales"/>
    <n v="30"/>
    <s v="624b60c58c9d8bfb6ff1886c2fd605d2adeb6ea4da576068201b6c6958ce93f4"/>
    <s v="866d562d83a77144c090ae01fef5e5dc5d322dfdcb968ee04e0fa262fe1b2619"/>
    <x v="10"/>
    <n v="154261.13586000001"/>
    <n v="135584.38233000002"/>
    <n v="470209.30607000005"/>
    <n v="310618.29725999996"/>
    <n v="50385.216709999993"/>
    <n v="22067.794810000007"/>
    <n v="99039.097780000011"/>
    <n v="96114.218479999981"/>
    <n v="0"/>
    <n v="0"/>
    <n v="134.065"/>
    <n v="128.38900000000001"/>
    <n v="0"/>
    <n v="0"/>
    <n v="36578.217710000004"/>
    <n v="15160.513000000001"/>
    <n v="25280.335289999999"/>
    <n v="27804.632140000002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8341736.750830002"/>
    <n v="11640133.15574"/>
    <n v="243469518.54793006"/>
    <n v="216001262.48099998"/>
    <n v="235094567.47436008"/>
    <n v="206446896.99449995"/>
    <n v="5542040.2213300001"/>
    <n v="6511205.2879399993"/>
    <n v="1117809.4766500001"/>
    <n v="1317301.3275600001"/>
    <n v="154261.13586000001"/>
    <n v="135584.38233000002"/>
    <n v="2.7834719651850492"/>
    <n v="2.0823238760591423"/>
    <n v="18676.753529999987"/>
    <n v="13.775003587465173"/>
    <n v="100"/>
    <n v="100"/>
    <n v="0.84103887192154458"/>
    <n v="1.1648009564490287"/>
    <n v="6.3359527213108502E-2"/>
    <n v="6.5616631433571534E-2"/>
    <n v="6.2770180494628527E-2"/>
    <n v="6.5675185388527388E-2"/>
    <m/>
    <m/>
    <m/>
    <n v="0"/>
    <m/>
    <n v="0"/>
    <m/>
    <n v="0"/>
    <m/>
    <n v="128.3201250682645"/>
    <n v="32.662288157742594"/>
    <n v="16.276059551083847"/>
    <n v="4.507495934012038"/>
    <n v="141.27295501148279"/>
    <n v="-9.0786917708165831"/>
    <n v="144.69039785429209"/>
    <n v="54.525134242614001"/>
    <s v="Medianas"/>
    <n v="2023"/>
    <n v="1"/>
    <d v="2024-05-06T00:00:00"/>
    <x v="37"/>
    <x v="10"/>
  </r>
  <r>
    <n v="2024"/>
    <n v="3"/>
    <n v="5.0999999999999996"/>
    <x v="6"/>
    <s v="Responsabilidad Civil y Riesgos Profesionales"/>
    <n v="5.0999999999999996"/>
    <m/>
    <m/>
    <x v="3"/>
    <n v="3277882.07748"/>
    <n v="3695401.52832"/>
    <n v="9887858.7259000018"/>
    <n v="10430372.15391"/>
    <n v="829596.73121000011"/>
    <n v="1076784.27254"/>
    <n v="3599789.5944399997"/>
    <n v="3430596.3422099999"/>
    <n v="0"/>
    <n v="0"/>
    <n v="0"/>
    <n v="0"/>
    <n v="-203.60332"/>
    <n v="205.85804000000002"/>
    <n v="335856.30445"/>
    <n v="764269.00800000003"/>
    <n v="883243.20461000002"/>
    <n v="936096.74081999995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39243871.820430003"/>
    <n v="37071091.076440006"/>
    <n v="243469518.54793006"/>
    <n v="216001262.48099998"/>
    <n v="235094567.47436008"/>
    <n v="206446896.99449995"/>
    <n v="5542040.2213300001"/>
    <n v="6511205.2879399993"/>
    <n v="1117809.4766500001"/>
    <n v="1317301.3275600001"/>
    <n v="3277882.07748"/>
    <n v="3695401.52832"/>
    <n v="59.145764855047581"/>
    <n v="56.754492676871862"/>
    <n v="-417519.45084000006"/>
    <n v="-11.298351414326891"/>
    <n v="100"/>
    <n v="100"/>
    <n v="8.3525960243646615"/>
    <n v="9.968418573653901"/>
    <n v="1.3463213370731282"/>
    <n v="1.3942823573911349"/>
    <n v="1.7108240414312657"/>
    <n v="1.790001003705302"/>
    <m/>
    <m/>
    <m/>
    <n v="0"/>
    <m/>
    <n v="0"/>
    <m/>
    <n v="0"/>
    <m/>
    <n v="-22.956087642970058"/>
    <n v="25.308925446390219"/>
    <n v="29.138491833376673"/>
    <n v="74.216290748960716"/>
    <n v="-56.055223889178038"/>
    <n v="-5.6461617592751594"/>
    <n v="38.025348250292943"/>
    <n v="81.644233408025471"/>
    <m/>
    <n v="2023"/>
    <n v="1"/>
    <d v="2024-05-06T00:00:00"/>
    <x v="37"/>
    <x v="3"/>
  </r>
  <r>
    <n v="2024"/>
    <n v="3"/>
    <n v="76"/>
    <x v="42"/>
    <s v="Responsabilidad Civil y Riesgos Profesionales"/>
    <n v="48"/>
    <s v="98010bd9270f9b100b6214a21754fd33bdc8d41b2bc9f9dd16ff54d3c34ffd71"/>
    <s v="866d562d83a77144c090ae01fef5e5dc5d322dfdcb968ee04e0fa262fe1b2619"/>
    <x v="14"/>
    <n v="142991.63386999999"/>
    <n v="134453.65871000002"/>
    <n v="347057.04320000001"/>
    <n v="343304.28900000005"/>
    <n v="10939.22502"/>
    <n v="10098.78723"/>
    <n v="65118.651770000011"/>
    <n v="84414.867900000012"/>
    <n v="0"/>
    <n v="0"/>
    <n v="134.065"/>
    <n v="128.38900000000001"/>
    <n v="0"/>
    <n v="0"/>
    <n v="2447.0355800000002"/>
    <n v="3071.94571"/>
    <n v="-8036.8457199999993"/>
    <n v="-3774.51451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133682.78908"/>
    <n v="1017302.51738"/>
    <n v="243469518.54793006"/>
    <n v="216001262.48099998"/>
    <n v="235094567.47436008"/>
    <n v="206446896.99449995"/>
    <n v="5542040.2213300001"/>
    <n v="6511205.2879399993"/>
    <n v="1117809.4766500001"/>
    <n v="1317301.3275600001"/>
    <n v="142991.63386999999"/>
    <n v="134453.65871000002"/>
    <n v="2.5801262379810788"/>
    <n v="2.0649580648153423"/>
    <n v="8537.9751599999727"/>
    <n v="6.350124825100778"/>
    <n v="100"/>
    <n v="100"/>
    <n v="12.613019730681435"/>
    <n v="13.216683966955783"/>
    <n v="5.8730815554576404E-2"/>
    <n v="6.0823027688887359E-2"/>
    <n v="6.2246700396867777E-2"/>
    <n v="6.5127478623997939E-2"/>
    <m/>
    <m/>
    <m/>
    <n v="0"/>
    <m/>
    <n v="0"/>
    <m/>
    <n v="0"/>
    <m/>
    <n v="8.322165531949711"/>
    <n v="7.6502552799315042"/>
    <n v="7.5109798624237074"/>
    <n v="0.97863054916872971"/>
    <n v="-20.342486130720062"/>
    <n v="112.92395879543191"/>
    <n v="-30.447711269490448"/>
    <n v="-81.386512142458287"/>
    <s v="Medianas"/>
    <n v="2023"/>
    <n v="1"/>
    <d v="2024-05-06T00:00:00"/>
    <x v="37"/>
    <x v="14"/>
  </r>
  <r>
    <n v="2024"/>
    <n v="3"/>
    <n v="8"/>
    <x v="20"/>
    <s v="Responsabilidad Civil y Riesgos Profesionales"/>
    <n v="8"/>
    <s v="2c624232cdd221771294dfbb310aca000a0df6ac8b66b696d90ef06fdefb64a3"/>
    <s v="866d562d83a77144c090ae01fef5e5dc5d322dfdcb968ee04e0fa262fe1b2619"/>
    <x v="26"/>
    <n v="33289.078229999999"/>
    <n v="51789.747640000001"/>
    <n v="128360.50855999999"/>
    <n v="153115.69211"/>
    <n v="2965.4621199999997"/>
    <n v="4797.6241"/>
    <n v="25412.66116"/>
    <n v="23610.48631"/>
    <n v="0"/>
    <n v="0"/>
    <n v="134.065"/>
    <n v="128.38900000000001"/>
    <n v="0"/>
    <n v="0"/>
    <n v="2526.9996099999998"/>
    <n v="3369.11132"/>
    <n v="12873.64503"/>
    <n v="16267.928260000001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689489.74687000003"/>
    <n v="663569.20615999994"/>
    <n v="243469518.54793006"/>
    <n v="216001262.48099998"/>
    <n v="235094567.47436008"/>
    <n v="206446896.99449995"/>
    <n v="5542040.2213300001"/>
    <n v="6511205.2879399993"/>
    <n v="1117809.4766500001"/>
    <n v="1317301.3275600001"/>
    <n v="33289.078229999999"/>
    <n v="51789.747640000001"/>
    <n v="0.60066468124641581"/>
    <n v="0.79539417588206829"/>
    <n v="-18500.669410000002"/>
    <n v="-35.722648309857654"/>
    <n v="100"/>
    <n v="100"/>
    <n v="4.8280744392674038"/>
    <n v="7.804724384318769"/>
    <n v="1.3672790922058123E-2"/>
    <n v="1.4159867064401893E-2"/>
    <n v="2.3976594879650558E-2"/>
    <n v="2.5086232049968644E-2"/>
    <m/>
    <m/>
    <m/>
    <n v="0"/>
    <m/>
    <n v="0"/>
    <m/>
    <n v="0"/>
    <m/>
    <n v="-38.188943981667933"/>
    <n v="8.9082133771055751"/>
    <n v="9.2636560682804667"/>
    <n v="0.26529226866883349"/>
    <n v="-24.995069322909757"/>
    <n v="-20.864877049808193"/>
    <n v="19.629247226494329"/>
    <n v="20.710143702096705"/>
    <s v="Resto"/>
    <n v="2023"/>
    <n v="1"/>
    <d v="2024-05-06T00:00:00"/>
    <x v="37"/>
    <x v="26"/>
  </r>
  <r>
    <n v="2024"/>
    <n v="3"/>
    <n v="201.1"/>
    <x v="1"/>
    <s v="Responsabilidad Civil y Riesgos Profesionales"/>
    <n v="201.1"/>
    <m/>
    <m/>
    <x v="1"/>
    <n v="5542040.2213299982"/>
    <n v="6511205.2879400011"/>
    <n v="18049840.083390001"/>
    <n v="17940024.854109999"/>
    <n v="1117809.4766499999"/>
    <n v="1317301.3275600001"/>
    <n v="5895651.9934599996"/>
    <n v="7789762.3493799986"/>
    <n v="0"/>
    <n v="0"/>
    <n v="0"/>
    <n v="0"/>
    <n v="-92.30440999999999"/>
    <n v="235.34311000000002"/>
    <n v="568672.61836999992"/>
    <n v="964549.86463000008"/>
    <n v="1612695.6492700002"/>
    <n v="1522764.48229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81342334.19606999"/>
    <n v="156659669.52688003"/>
    <n v="243469518.54793006"/>
    <n v="216001262.48099998"/>
    <n v="235094567.47436008"/>
    <n v="206446896.99449995"/>
    <n v="5542040.2213300001"/>
    <n v="6511205.2879399993"/>
    <n v="1117809.4766500001"/>
    <n v="1317301.3275600001"/>
    <n v="5542040.2213299982"/>
    <n v="6511205.2879400011"/>
    <n v="99.999999999999972"/>
    <n v="100.00000000000003"/>
    <n v="-969165.06661000289"/>
    <n v="-14.884572421715569"/>
    <n v="100"/>
    <n v="100"/>
    <n v="3.0561204838898033"/>
    <n v="4.1562741116486235"/>
    <n v="2.2762768228167243"/>
    <n v="2.3573663487287622"/>
    <n v="3.0144292737699825"/>
    <n v="3.1539371057311021"/>
    <m/>
    <m/>
    <m/>
    <n v="0"/>
    <m/>
    <n v="0"/>
    <m/>
    <n v="0"/>
    <m/>
    <n v="-15.143980100552501"/>
    <n v="20.169638472629924"/>
    <n v="20.231297729160751"/>
    <n v="99.999999999999972"/>
    <n v="-41.042693672644717"/>
    <n v="5.9057830692739621"/>
    <n v="35.262240499465243"/>
    <n v="63.342025365568531"/>
    <m/>
    <n v="2023"/>
    <n v="1"/>
    <d v="2024-05-06T00:00:00"/>
    <x v="37"/>
    <x v="1"/>
  </r>
  <r>
    <n v="2024"/>
    <n v="3"/>
    <n v="103"/>
    <x v="18"/>
    <s v="Responsabilidad Civil y Riesgos Profesionales"/>
    <n v="205"/>
    <s v="f8809aff4d69bece79dabe35be0c708b890d7eafb841f121330667b77d2e2590"/>
    <s v="866d562d83a77144c090ae01fef5e5dc5d322dfdcb968ee04e0fa262fe1b2619"/>
    <x v="29"/>
    <n v="33058.420190000004"/>
    <n v="48111.538110000001"/>
    <n v="152679.17371"/>
    <n v="374401.87186000007"/>
    <n v="8472.9318700000003"/>
    <n v="23447.1996"/>
    <n v="135067.25720000002"/>
    <n v="46467.289810000002"/>
    <n v="0"/>
    <n v="0"/>
    <n v="134.065"/>
    <n v="128.38900000000001"/>
    <n v="0"/>
    <n v="0"/>
    <n v="58.960329999999999"/>
    <n v="-240.41802999999999"/>
    <n v="529.22735"/>
    <n v="626.54087000000004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311840.66753"/>
    <n v="1251067.9799200001"/>
    <n v="243469518.54793006"/>
    <n v="216001262.48099998"/>
    <n v="235094567.47436008"/>
    <n v="206446896.99449995"/>
    <n v="5542040.2213300001"/>
    <n v="6511205.2879399993"/>
    <n v="1117809.4766500001"/>
    <n v="1317301.3275600001"/>
    <n v="33058.420190000004"/>
    <n v="48111.538110000001"/>
    <n v="0.59650271145211065"/>
    <n v="0.73890372031598817"/>
    <n v="-15053.117919999997"/>
    <n v="-31.287958172493347"/>
    <n v="100"/>
    <n v="100"/>
    <n v="2.5200026960777238"/>
    <n v="3.8456373979834821"/>
    <n v="1.3578052968257724E-2"/>
    <n v="1.4061754189026689E-2"/>
    <n v="2.2273730050180619E-2"/>
    <n v="2.3304558610673508E-2"/>
    <m/>
    <m/>
    <m/>
    <n v="0"/>
    <m/>
    <n v="0"/>
    <m/>
    <n v="0"/>
    <m/>
    <n v="-63.863778981947171"/>
    <n v="25.630177792231635"/>
    <n v="48.735086262242135"/>
    <n v="0.75799427782566375"/>
    <n v="-124.52408831400872"/>
    <n v="-15.531871049369862"/>
    <n v="11.140832007264931"/>
    <n v="-38.372282082731488"/>
    <s v="Resto"/>
    <n v="2023"/>
    <n v="1"/>
    <d v="2024-05-06T00:00:00"/>
    <x v="37"/>
    <x v="29"/>
  </r>
  <r>
    <n v="2024"/>
    <n v="3"/>
    <n v="43"/>
    <x v="9"/>
    <s v="Responsabilidad Civil y Riesgos Profesionales"/>
    <n v="31"/>
    <s v="eb1e33e8a81b697b75855af6bfcdbcbf7cbbde9f94962ceaec1ed8af21f5a50f"/>
    <s v="866d562d83a77144c090ae01fef5e5dc5d322dfdcb968ee04e0fa262fe1b2619"/>
    <x v="17"/>
    <n v="121484.07822"/>
    <n v="182402.49487999998"/>
    <n v="813545.62225999997"/>
    <n v="831057.60843000002"/>
    <n v="13857.159059999996"/>
    <n v="59996.102600000013"/>
    <n v="100172.32104000001"/>
    <n v="946410.94351000001"/>
    <n v="0"/>
    <n v="0"/>
    <n v="134.065"/>
    <n v="128.38900000000001"/>
    <n v="0"/>
    <n v="0"/>
    <n v="6347.21767"/>
    <n v="22915.226360000001"/>
    <n v="46861.191810000004"/>
    <n v="40256.753549999994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29454782.112069998"/>
    <n v="26676629.107240003"/>
    <n v="243469518.54793006"/>
    <n v="216001262.48099998"/>
    <n v="235094567.47436008"/>
    <n v="206446896.99449995"/>
    <n v="5542040.2213300001"/>
    <n v="6511205.2879399993"/>
    <n v="1117809.4766500001"/>
    <n v="1317301.3275600001"/>
    <n v="121484.07822"/>
    <n v="182402.49487999998"/>
    <n v="2.1920461304563719"/>
    <n v="2.8013629860180322"/>
    <n v="-60918.416659999988"/>
    <n v="-33.39779793038322"/>
    <n v="100"/>
    <n v="100"/>
    <n v="0.41244263073403681"/>
    <n v="0.68375391113600692"/>
    <n v="4.9897038013029263E-2"/>
    <n v="5.1674557827989499E-2"/>
    <n v="8.4445105915084445E-2"/>
    <n v="8.835322668223948E-2"/>
    <m/>
    <m/>
    <m/>
    <n v="0"/>
    <m/>
    <n v="0"/>
    <m/>
    <n v="0"/>
    <m/>
    <n v="-76.903234611109568"/>
    <n v="11.406563940754076"/>
    <n v="32.892150208510365"/>
    <n v="1.2396709233069818"/>
    <n v="-72.301309311613537"/>
    <n v="16.405789532424954"/>
    <n v="13.544720961718109"/>
    <n v="56.922688342314189"/>
    <s v="Medianas"/>
    <n v="2023"/>
    <n v="1"/>
    <d v="2024-05-06T00:00:00"/>
    <x v="37"/>
    <x v="17"/>
  </r>
  <r>
    <n v="2024"/>
    <n v="3"/>
    <n v="107"/>
    <x v="28"/>
    <s v="Responsabilidad Civil y Riesgos Profesionales"/>
    <n v="70"/>
    <s v="ff5a1ae012afa5d4c889c50ad427aaf545d31a4fac04ffc1c4d03d403ba4250a"/>
    <s v="866d562d83a77144c090ae01fef5e5dc5d322dfdcb968ee04e0fa262fe1b2619"/>
    <x v="33"/>
    <n v="15628.72517"/>
    <n v="14546.749169999999"/>
    <n v="48878.118970000003"/>
    <n v="37246.881049999996"/>
    <n v="2928.8509500000005"/>
    <n v="1898.1797599999998"/>
    <n v="14443.877250000001"/>
    <n v="7606.6260299999994"/>
    <n v="0"/>
    <n v="0"/>
    <n v="134.065"/>
    <n v="128.38900000000001"/>
    <n v="0"/>
    <n v="0"/>
    <n v="984.72793000000001"/>
    <n v="1958.4087400000001"/>
    <n v="7346.7013099999995"/>
    <n v="6389.2319500000003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551156.13301999995"/>
    <n v="285123.98235000001"/>
    <n v="243469518.54793006"/>
    <n v="216001262.48099998"/>
    <n v="235094567.47436008"/>
    <n v="206446896.99449995"/>
    <n v="5542040.2213300001"/>
    <n v="6511205.2879399993"/>
    <n v="1117809.4766500001"/>
    <n v="1317301.3275600001"/>
    <n v="15628.72517"/>
    <n v="14546.749169999999"/>
    <n v="0.28200309896432613"/>
    <n v="0.22341100497850017"/>
    <n v="1081.9760000000006"/>
    <n v="7.4379229844106831"/>
    <n v="100"/>
    <n v="100"/>
    <n v="2.8356257390014159"/>
    <n v="5.1019030563845513"/>
    <n v="6.4191711813498687E-3"/>
    <n v="6.6478461573572954E-3"/>
    <n v="6.7345667348956209E-3"/>
    <n v="7.0462425843036752E-3"/>
    <m/>
    <m/>
    <m/>
    <n v="0"/>
    <m/>
    <n v="0"/>
    <m/>
    <n v="0"/>
    <m/>
    <n v="54.297870608419132"/>
    <n v="18.740178217619786"/>
    <n v="13.04882443367242"/>
    <n v="0.26201700837047559"/>
    <n v="-49.717956732566456"/>
    <n v="14.985672260654104"/>
    <n v="13.403674498916033"/>
    <n v="30.651708301183213"/>
    <s v="Resto"/>
    <n v="2023"/>
    <n v="1"/>
    <d v="2024-05-06T00:00:00"/>
    <x v="37"/>
    <x v="33"/>
  </r>
  <r>
    <n v="2024"/>
    <n v="3"/>
    <n v="150.1"/>
    <x v="32"/>
    <s v="Responsabilidad Civil y Riesgos Profesionales"/>
    <n v="150.1"/>
    <m/>
    <m/>
    <x v="21"/>
    <n v="505645.17560000002"/>
    <n v="478421.86304000003"/>
    <n v="1812674.9185900001"/>
    <n v="1610918.9650200002"/>
    <n v="42895.4948"/>
    <n v="75585.786609999996"/>
    <n v="632989.81709000038"/>
    <n v="196507.29554000002"/>
    <n v="0"/>
    <n v="0"/>
    <n v="0"/>
    <n v="0"/>
    <n v="0"/>
    <n v="0"/>
    <n v="15554.848180000003"/>
    <n v="30134.466549999997"/>
    <n v="190183.01134000006"/>
    <n v="145161.98959000001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67829292.609739989"/>
    <n v="51153469.070749998"/>
    <n v="243469518.54793006"/>
    <n v="216001262.48099998"/>
    <n v="235094567.47436008"/>
    <n v="206446896.99449995"/>
    <n v="5542040.2213300001"/>
    <n v="6511205.2879399993"/>
    <n v="1117809.4766500001"/>
    <n v="1317301.3275600001"/>
    <n v="505645.17560000002"/>
    <n v="478421.86304000003"/>
    <n v="9.1238092003354918"/>
    <n v="7.3476697766867991"/>
    <n v="27223.312559999991"/>
    <n v="5.6902317103605826"/>
    <n v="100"/>
    <n v="100"/>
    <n v="0.74546726958994058"/>
    <n v="0.93526767926198351"/>
    <n v="0.20768315418525679"/>
    <n v="0.21508160781092772"/>
    <n v="0.22149030868839631"/>
    <n v="0.23174088349351449"/>
    <m/>
    <m/>
    <m/>
    <n v="0"/>
    <m/>
    <n v="0"/>
    <m/>
    <n v="0"/>
    <m/>
    <n v="-43.249257930822502"/>
    <n v="8.4833193056969414"/>
    <n v="15.798982540160461"/>
    <n v="3.8374602914044811"/>
    <n v="-48.381869796198515"/>
    <n v="31.01433224851684"/>
    <n v="8.1788841550057239"/>
    <n v="20.759199178182051"/>
    <s v="Resto"/>
    <n v="2023"/>
    <n v="1"/>
    <d v="2024-05-06T00:00:00"/>
    <x v="37"/>
    <x v="21"/>
  </r>
  <r>
    <n v="2024"/>
    <n v="3"/>
    <n v="126"/>
    <x v="41"/>
    <s v="Responsabilidad Civil y Riesgos Profesionales"/>
    <n v="239"/>
    <s v="79bf08685d3138f9b109c3546780f056bc954fd69377b84a2cf23622e464897b"/>
    <s v="866d562d83a77144c090ae01fef5e5dc5d322dfdcb968ee04e0fa262fe1b2619"/>
    <x v="23"/>
    <n v="66788.002569999997"/>
    <n v="71989.713250000001"/>
    <n v="240325.78031"/>
    <n v="227005.38482000001"/>
    <n v="4120.4443000000001"/>
    <n v="7861.5121799999997"/>
    <n v="33406.011270000003"/>
    <n v="29715.450210000003"/>
    <n v="0"/>
    <n v="0"/>
    <n v="134.065"/>
    <n v="128.38900000000001"/>
    <n v="0"/>
    <n v="0"/>
    <n v="474.38720000000001"/>
    <n v="736.49006999999995"/>
    <n v="2432.2707999999998"/>
    <n v="1141.3688500000001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211802.86790000001"/>
    <n v="192876.43583999999"/>
    <n v="243469518.54793006"/>
    <n v="216001262.48099998"/>
    <n v="235094567.47436008"/>
    <n v="206446896.99449995"/>
    <n v="5542040.2213300001"/>
    <n v="6511205.2879399993"/>
    <n v="1117809.4766500001"/>
    <n v="1317301.3275600001"/>
    <n v="66788.002569999997"/>
    <n v="71989.713250000001"/>
    <n v="1.2051158039768242"/>
    <n v="1.1056280683292041"/>
    <n v="-5201.7106800000038"/>
    <n v="-7.2256305035358732"/>
    <n v="100"/>
    <n v="100"/>
    <n v="31.533096426972413"/>
    <n v="37.324265629689897"/>
    <n v="2.7431771734025893E-2"/>
    <n v="2.8408994426161738E-2"/>
    <n v="3.3328376150733099E-2"/>
    <n v="3.4870813898412782E-2"/>
    <m/>
    <m/>
    <m/>
    <n v="0"/>
    <m/>
    <n v="0"/>
    <m/>
    <n v="0"/>
    <m/>
    <n v="-47.587128205657756"/>
    <n v="6.169437835307912"/>
    <n v="10.920327120486203"/>
    <n v="0.36861776412458896"/>
    <n v="-35.588106435705235"/>
    <n v="113.10120737919208"/>
    <n v="19.503880900103724"/>
    <n v="64.526911699053286"/>
    <s v="Resto"/>
    <n v="2023"/>
    <n v="1"/>
    <d v="2024-05-06T00:00:00"/>
    <x v="37"/>
    <x v="23"/>
  </r>
  <r>
    <n v="2024"/>
    <n v="3"/>
    <n v="81"/>
    <x v="34"/>
    <s v="Responsabilidad Civil y Riesgos Profesionales"/>
    <n v="53"/>
    <s v="2858dcd1057d3eae7f7d5f782167e24b61153c01551450a628cee722509f6529"/>
    <s v="866d562d83a77144c090ae01fef5e5dc5d322dfdcb968ee04e0fa262fe1b2619"/>
    <x v="24"/>
    <n v="22160.793320000001"/>
    <n v="20179.771190000003"/>
    <n v="85356.730629999991"/>
    <n v="84285.567590000006"/>
    <n v="3047.0767900000001"/>
    <n v="1964.31285"/>
    <n v="12627.55479"/>
    <n v="11526.014630000001"/>
    <n v="0"/>
    <n v="0"/>
    <n v="134.065"/>
    <n v="128.38900000000001"/>
    <n v="0"/>
    <n v="0"/>
    <n v="3047.0767900000001"/>
    <n v="1798.27089"/>
    <n v="19191.184550000002"/>
    <n v="17928.73213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425847.00738999998"/>
    <n v="401246.10022000002"/>
    <n v="243469518.54793006"/>
    <n v="216001262.48099998"/>
    <n v="235094567.47436008"/>
    <n v="206446896.99449995"/>
    <n v="5542040.2213300001"/>
    <n v="6511205.2879399993"/>
    <n v="1117809.4766500001"/>
    <n v="1317301.3275600001"/>
    <n v="22160.793320000001"/>
    <n v="20179.771190000003"/>
    <n v="0.39986706041411169"/>
    <n v="0.30992374372494147"/>
    <n v="1981.0221299999976"/>
    <n v="9.816871119835513"/>
    <n v="100"/>
    <n v="100"/>
    <n v="5.2039330875712047"/>
    <n v="5.0292753447162717"/>
    <n v="9.1020812182849783E-3"/>
    <n v="9.4263315218531801E-3"/>
    <n v="9.3424320572084926E-3"/>
    <n v="9.7747999528118943E-3"/>
    <m/>
    <m/>
    <m/>
    <n v="0"/>
    <m/>
    <n v="0"/>
    <m/>
    <n v="0"/>
    <m/>
    <n v="55.121766372398362"/>
    <n v="13.749854285451185"/>
    <n v="9.7340689916910783"/>
    <n v="0.27259357284497931"/>
    <n v="69.444815402644934"/>
    <n v="7.0415041668649314"/>
    <n v="15.877481570047221"/>
    <n v="10.030106295084682"/>
    <s v="Resto"/>
    <n v="2023"/>
    <n v="1"/>
    <d v="2024-05-06T00:00:00"/>
    <x v="37"/>
    <x v="24"/>
  </r>
  <r>
    <n v="2024"/>
    <n v="3"/>
    <n v="39"/>
    <x v="17"/>
    <s v="Responsabilidad Civil y Riesgos Profesionales"/>
    <n v="27"/>
    <s v="670671cd97404156226e507973f2ab8330d3022ca96e0c93bdbdb320c41adcaf"/>
    <s v="866d562d83a77144c090ae01fef5e5dc5d322dfdcb968ee04e0fa262fe1b2619"/>
    <x v="5"/>
    <n v="538409.96871000004"/>
    <n v="578344.53873000003"/>
    <n v="1750615.2401300003"/>
    <n v="1672677.3338100002"/>
    <n v="-41665.807479999996"/>
    <n v="20020.652720000009"/>
    <n v="385166.32767999999"/>
    <n v="750628.11506999994"/>
    <n v="0"/>
    <n v="0"/>
    <n v="134.065"/>
    <n v="128.38900000000001"/>
    <n v="-203.60332"/>
    <n v="205.85804000000002"/>
    <n v="22321.378690000001"/>
    <n v="-46448.615429999998"/>
    <n v="194097.34286999999"/>
    <n v="217933.31703000001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7956382.9574300004"/>
    <n v="6735524.3046000004"/>
    <n v="243469518.54793006"/>
    <n v="216001262.48099998"/>
    <n v="235094567.47436008"/>
    <n v="206446896.99449995"/>
    <n v="5542040.2213300001"/>
    <n v="6511205.2879399993"/>
    <n v="1117809.4766500001"/>
    <n v="1317301.3275600001"/>
    <n v="538409.96871000004"/>
    <n v="578344.53873000003"/>
    <n v="9.7150137351545673"/>
    <n v="8.8822961825701459"/>
    <n v="-39934.570019999985"/>
    <n v="-6.9049791855376075"/>
    <n v="100"/>
    <n v="100"/>
    <n v="6.7670192798752913"/>
    <n v="8.5864813572867948"/>
    <n v="0.22114060598678484"/>
    <n v="0.229018464566911"/>
    <n v="0.26775053631034806"/>
    <n v="0.28014203514301694"/>
    <m/>
    <m/>
    <m/>
    <n v="0"/>
    <m/>
    <n v="0"/>
    <m/>
    <n v="0"/>
    <m/>
    <n v="-308.11413125595629"/>
    <n v="-7.738676826476472"/>
    <n v="3.4617172600892574"/>
    <n v="-3.7274516230502557"/>
    <n v="-148.05606902026875"/>
    <n v="-10.937278652404869"/>
    <n v="11.500094931722032"/>
    <n v="-21.31322372503789"/>
    <s v="Grandes"/>
    <n v="2023"/>
    <n v="1"/>
    <d v="2024-05-06T00:00:00"/>
    <x v="37"/>
    <x v="5"/>
  </r>
  <r>
    <n v="2024"/>
    <n v="3"/>
    <n v="93"/>
    <x v="43"/>
    <s v="Responsabilidad Civil y Riesgos Profesionales"/>
    <n v="220"/>
    <s v="36790ecd55c2030dc553685bef719df653f413a20cdad1bfd1dc934c76686ddd"/>
    <s v="866d562d83a77144c090ae01fef5e5dc5d322dfdcb968ee04e0fa262fe1b2619"/>
    <x v="31"/>
    <n v="14957.43189"/>
    <n v="16408.38119"/>
    <n v="39318.727599999998"/>
    <n v="34717.825710000005"/>
    <n v="1995.3899799999999"/>
    <n v="903.84102999999993"/>
    <n v="31437.698299999996"/>
    <n v="-6201.7685499999998"/>
    <n v="0"/>
    <n v="0"/>
    <n v="134.065"/>
    <n v="128.38900000000001"/>
    <n v="0"/>
    <n v="0"/>
    <n v="90.022289999999998"/>
    <n v="1304.8087"/>
    <n v="926.92329000000007"/>
    <n v="3605.8299200000001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300191.93695999996"/>
    <n v="189031.92499999999"/>
    <n v="243469518.54793006"/>
    <n v="216001262.48099998"/>
    <n v="235094567.47436008"/>
    <n v="206446896.99449995"/>
    <n v="5542040.2213300001"/>
    <n v="6511205.2879399993"/>
    <n v="1117809.4766500001"/>
    <n v="1317301.3275600001"/>
    <n v="14957.43189"/>
    <n v="16408.38119"/>
    <n v="0.26989035251733445"/>
    <n v="0.25200220948940849"/>
    <n v="-1450.9493000000002"/>
    <n v="-8.8427327668635147"/>
    <n v="100"/>
    <n v="100"/>
    <n v="4.9826227984241465"/>
    <n v="8.6802169474812256"/>
    <n v="6.1434515413704401E-3"/>
    <n v="6.3623043487090747E-3"/>
    <n v="7.5964283733958833E-3"/>
    <n v="7.9479911923486767E-3"/>
    <m/>
    <m/>
    <m/>
    <n v="0"/>
    <m/>
    <n v="0"/>
    <m/>
    <n v="0"/>
    <m/>
    <n v="120.76780249730419"/>
    <n v="13.340458406727199"/>
    <n v="5.5084107294559992"/>
    <n v="0.17850895180993184"/>
    <n v="-93.100728865465115"/>
    <n v="-74.293760089494171"/>
    <n v="9.7119460662165462"/>
    <n v="36.186085560019983"/>
    <s v="Resto"/>
    <n v="2023"/>
    <n v="1"/>
    <d v="2024-05-06T00:00:00"/>
    <x v="37"/>
    <x v="31"/>
  </r>
  <r>
    <n v="2024"/>
    <n v="3"/>
    <n v="41"/>
    <x v="7"/>
    <s v="Responsabilidad Civil y Riesgos Profesionales"/>
    <n v="29"/>
    <s v="35135aaa6cc23891b40cb3f378c53a17a1127210ce60e125ccf03efcfdaec458"/>
    <s v="866d562d83a77144c090ae01fef5e5dc5d322dfdcb968ee04e0fa262fe1b2619"/>
    <x v="15"/>
    <n v="332645.06475999998"/>
    <n v="402300.95105000003"/>
    <n v="1146677.39747"/>
    <n v="697514.60369000002"/>
    <n v="27453.27389"/>
    <n v="-13524.633559999993"/>
    <n v="232004.55634000001"/>
    <n v="57797.481119999989"/>
    <n v="0"/>
    <n v="0"/>
    <n v="134.065"/>
    <n v="128.38900000000001"/>
    <n v="0"/>
    <n v="29.48507"/>
    <n v="34700.648520000002"/>
    <n v="36650.762409999996"/>
    <n v="-2209.4687300000001"/>
    <n v="30087.853050000002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6566357.3494999995"/>
    <n v="6434437.0004799999"/>
    <n v="243469518.54793006"/>
    <n v="216001262.48099998"/>
    <n v="235094567.47436008"/>
    <n v="206446896.99449995"/>
    <n v="5542040.2213300001"/>
    <n v="6511205.2879399993"/>
    <n v="1117809.4766500001"/>
    <n v="1317301.3275600001"/>
    <n v="332645.06475999998"/>
    <n v="402300.95105000003"/>
    <n v="6.0022131106109242"/>
    <n v="6.1785941812514888"/>
    <n v="-69655.886290000053"/>
    <n v="-17.314372762032782"/>
    <n v="100"/>
    <n v="100"/>
    <n v="5.0658995094948569"/>
    <n v="6.2523100470171507"/>
    <n v="0.13662698589290329"/>
    <n v="0.14149415204852786"/>
    <n v="0.18624935170709359"/>
    <n v="0.19486897449503343"/>
    <m/>
    <m/>
    <m/>
    <n v="0"/>
    <m/>
    <n v="0"/>
    <m/>
    <n v="0"/>
    <m/>
    <n v="-302.98719198718175"/>
    <n v="8.2530230562137632"/>
    <n v="-3.3618199322424873"/>
    <n v="2.4559886513286342"/>
    <n v="-5.3208003374792368"/>
    <n v="-107.34339112308314"/>
    <n v="-1570.5426399042092"/>
    <n v="121.81248807980334"/>
    <s v="Medianas"/>
    <n v="2023"/>
    <n v="1"/>
    <d v="2024-05-06T00:00:00"/>
    <x v="37"/>
    <x v="15"/>
  </r>
  <r>
    <n v="2024"/>
    <n v="3"/>
    <n v="37"/>
    <x v="35"/>
    <s v="Responsabilidad Civil y Riesgos Profesionales"/>
    <n v="25"/>
    <s v="b7a56873cd771f2c446d369b649430b65a756ba278ff97ec81bb6f55b2e73569"/>
    <s v="866d562d83a77144c090ae01fef5e5dc5d322dfdcb968ee04e0fa262fe1b2619"/>
    <x v="8"/>
    <n v="213435.81296000001"/>
    <n v="228048.75465000002"/>
    <n v="792174.55244"/>
    <n v="650903.64292000001"/>
    <n v="15804.067779999999"/>
    <n v="14765.745040000003"/>
    <n v="242394.31599000003"/>
    <n v="1586468.9056400002"/>
    <n v="0"/>
    <n v="0"/>
    <n v="134.065"/>
    <n v="128.38900000000001"/>
    <n v="0"/>
    <n v="0"/>
    <n v="16246.3151"/>
    <n v="-904.22460999999998"/>
    <n v="137490.68903000001"/>
    <n v="95562.504939999999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3691577.5016000001"/>
    <n v="3031903.05106"/>
    <n v="243469518.54793006"/>
    <n v="216001262.48099998"/>
    <n v="235094567.47436008"/>
    <n v="206446896.99449995"/>
    <n v="5542040.2213300001"/>
    <n v="6511205.2879399993"/>
    <n v="1117809.4766500001"/>
    <n v="1317301.3275600001"/>
    <n v="213435.81296000001"/>
    <n v="228048.75465000002"/>
    <n v="3.8512137125698969"/>
    <n v="3.5024046173508001"/>
    <n v="-14612.941690000007"/>
    <n v="-6.4078147291035892"/>
    <n v="100"/>
    <n v="100"/>
    <n v="5.7816966559009764"/>
    <n v="7.5216374273666382"/>
    <n v="8.7664285136368092E-2"/>
    <n v="9.0787216077750407E-2"/>
    <n v="0.10557751007129403"/>
    <n v="0.11046363881946628"/>
    <m/>
    <m/>
    <m/>
    <n v="0"/>
    <m/>
    <n v="0"/>
    <m/>
    <n v="0"/>
    <m/>
    <n v="7.0319698544652365"/>
    <n v="7.4045998002040259"/>
    <n v="6.4748194142352888"/>
    <n v="1.4138427084518668"/>
    <n v="-1896.7123345603254"/>
    <n v="43.875141318580013"/>
    <n v="11.816302045337126"/>
    <n v="-0.9462127542258626"/>
    <s v="Medianas"/>
    <n v="2023"/>
    <n v="1"/>
    <d v="2024-05-06T00:00:00"/>
    <x v="37"/>
    <x v="8"/>
  </r>
  <r>
    <n v="2024"/>
    <n v="3"/>
    <n v="12"/>
    <x v="31"/>
    <s v="Responsabilidad Civil y Riesgos Profesionales"/>
    <n v="12"/>
    <s v="6b51d431df5d7f141cbececcf79edf3dd861c3b4069f0b11661a3eefacbba918"/>
    <s v="866d562d83a77144c090ae01fef5e5dc5d322dfdcb968ee04e0fa262fe1b2619"/>
    <x v="4"/>
    <n v="710298.34663000004"/>
    <n v="788268.74676000001"/>
    <n v="1349681.6891000001"/>
    <n v="1771498.2421900001"/>
    <n v="51246.247470000002"/>
    <n v="53897.205750000008"/>
    <n v="233007.13776000004"/>
    <n v="321522.43339999998"/>
    <n v="0"/>
    <n v="0"/>
    <n v="134.065"/>
    <n v="128.38900000000001"/>
    <n v="0"/>
    <n v="0"/>
    <n v="29281.927670000001"/>
    <n v="22595.24466"/>
    <n v="6524.5766599999997"/>
    <n v="34021.718759999996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911910.06005"/>
    <n v="3306000.0739899999"/>
    <n v="243469518.54793006"/>
    <n v="216001262.48099998"/>
    <n v="235094567.47436008"/>
    <n v="206446896.99449995"/>
    <n v="5542040.2213300001"/>
    <n v="6511205.2879399993"/>
    <n v="1117809.4766500001"/>
    <n v="1317301.3275600001"/>
    <n v="710298.34663000004"/>
    <n v="788268.74676000001"/>
    <n v="12.816549831165606"/>
    <n v="12.10634148212198"/>
    <n v="-77970.400129999965"/>
    <n v="-9.8913473926855016"/>
    <n v="100"/>
    <n v="100"/>
    <n v="37.151242700790249"/>
    <n v="23.8435792231741"/>
    <n v="0.29174015329157876"/>
    <n v="0.30213303278795106"/>
    <n v="0.3649371016196436"/>
    <n v="0.38182639615116165"/>
    <m/>
    <m/>
    <m/>
    <n v="0"/>
    <m/>
    <n v="0"/>
    <m/>
    <n v="0"/>
    <m/>
    <n v="-4.9185449284632092"/>
    <n v="7.2147496489520302"/>
    <n v="6.8374150277468519"/>
    <n v="4.5845243344672264"/>
    <n v="29.593319791917661"/>
    <n v="-80.82231910143507"/>
    <n v="448.79429265530308"/>
    <n v="66.414177424115536"/>
    <s v="Grandes"/>
    <n v="2023"/>
    <n v="1"/>
    <d v="2024-05-06T00:00:00"/>
    <x v="37"/>
    <x v="4"/>
  </r>
  <r>
    <n v="2024"/>
    <n v="3"/>
    <n v="79"/>
    <x v="59"/>
    <s v="Responsabilidad Civil y Riesgos Profesionales"/>
    <n v="51"/>
    <s v="031b4af5197ec30a926f48cf40e11a7dbc470048a21e4003b7a3c07c5dab1baa"/>
    <s v="866d562d83a77144c090ae01fef5e5dc5d322dfdcb968ee04e0fa262fe1b2619"/>
    <x v="22"/>
    <n v="72078.08382"/>
    <n v="57552.170909999993"/>
    <n v="194119.12094000002"/>
    <n v="146915.99950000001"/>
    <n v="6407.7947599999998"/>
    <n v="5011.0630799999999"/>
    <n v="24789.974009999998"/>
    <n v="26389.824270000001"/>
    <n v="0"/>
    <n v="0"/>
    <n v="134.065"/>
    <n v="128.38900000000001"/>
    <n v="0"/>
    <n v="0"/>
    <n v="5816.8567400000002"/>
    <n v="4888.8057099999996"/>
    <n v="42862.122990000003"/>
    <n v="27850.197559999997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22979281.170580003"/>
    <n v="17603852.661830001"/>
    <n v="243469518.54793006"/>
    <n v="216001262.48099998"/>
    <n v="235094567.47436008"/>
    <n v="206446896.99449995"/>
    <n v="5542040.2213300001"/>
    <n v="6511205.2879399993"/>
    <n v="1117809.4766500001"/>
    <n v="1317301.3275600001"/>
    <n v="72078.08382"/>
    <n v="57552.170909999993"/>
    <n v="1.3005694823828331"/>
    <n v="0.88389427709486668"/>
    <n v="14525.912910000006"/>
    <n v="25.239556875648717"/>
    <n v="100"/>
    <n v="100"/>
    <n v="0.31366552889513527"/>
    <n v="0.32692940582710595"/>
    <n v="2.9604561692107883E-2"/>
    <n v="3.0659187319528765E-2"/>
    <n v="2.6644367837925217E-2"/>
    <n v="2.7877469580728682E-2"/>
    <m/>
    <m/>
    <m/>
    <n v="0"/>
    <m/>
    <n v="0"/>
    <m/>
    <n v="0"/>
    <m/>
    <n v="27.872961439551467"/>
    <n v="8.8900736817617574"/>
    <n v="8.7069922832907451"/>
    <n v="0.57324570008153186"/>
    <n v="18.983184954592947"/>
    <n v="53.902401940447888"/>
    <n v="13.571088724086552"/>
    <n v="17.553935477361119"/>
    <s v="Resto"/>
    <n v="2023"/>
    <n v="1"/>
    <d v="2024-05-06T00:00:00"/>
    <x v="37"/>
    <x v="22"/>
  </r>
  <r>
    <n v="2024"/>
    <n v="3"/>
    <n v="23"/>
    <x v="16"/>
    <s v="Responsabilidad Civil y Riesgos Profesionales"/>
    <n v="17"/>
    <s v="4523540f1504cd17100c4835e85b7eefd49911580f8efff0599a8f283be6b9e3"/>
    <s v="866d562d83a77144c090ae01fef5e5dc5d322dfdcb968ee04e0fa262fe1b2619"/>
    <x v="16"/>
    <n v="203451.25038999997"/>
    <n v="189433.10813000001"/>
    <n v="902228.02047999995"/>
    <n v="741505.55979000009"/>
    <n v="-25462.543089999992"/>
    <n v="24836.355719999992"/>
    <n v="200540.80620999995"/>
    <n v="1056107.85466"/>
    <n v="0"/>
    <n v="0"/>
    <n v="134.065"/>
    <n v="128.38900000000001"/>
    <n v="0"/>
    <n v="0"/>
    <n v="2310.63328"/>
    <n v="5534.1484900000005"/>
    <n v="28403.10398"/>
    <n v="19665.157030000002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7252607.47162"/>
    <n v="5493499.0403699996"/>
    <n v="243469518.54793006"/>
    <n v="216001262.48099998"/>
    <n v="235094567.47436008"/>
    <n v="206446896.99449995"/>
    <n v="5542040.2213300001"/>
    <n v="6511205.2879399993"/>
    <n v="1117809.4766500001"/>
    <n v="1317301.3275600001"/>
    <n v="203451.25038999997"/>
    <n v="189433.10813000001"/>
    <n v="3.6710532992338147"/>
    <n v="2.9093401260265352"/>
    <n v="14018.142259999964"/>
    <n v="7.4000487023524464"/>
    <n v="100"/>
    <n v="100"/>
    <n v="2.8052152441190294"/>
    <n v="3.4483142117239955"/>
    <n v="8.3563335403708042E-2"/>
    <n v="8.6540175120034965E-2"/>
    <n v="8.7700000432480357E-2"/>
    <n v="9.1758757766674873E-2"/>
    <m/>
    <m/>
    <m/>
    <n v="0"/>
    <m/>
    <n v="0"/>
    <m/>
    <n v="0"/>
    <m/>
    <n v="-202.52125302544184"/>
    <n v="-12.515304300755247"/>
    <n v="13.110884346022472"/>
    <n v="-2.2778965129468682"/>
    <n v="-58.247718069451373"/>
    <n v="44.43364950846771"/>
    <n v="8.1351435449696936"/>
    <n v="28.141898290247212"/>
    <s v="Medianas"/>
    <n v="2023"/>
    <n v="1"/>
    <d v="2024-05-06T00:00:00"/>
    <x v="37"/>
    <x v="16"/>
  </r>
  <r>
    <n v="2024"/>
    <n v="3"/>
    <n v="18"/>
    <x v="64"/>
    <s v="Responsabilidad Civil y Riesgos Profesionales"/>
    <n v="5"/>
    <s v="ef2d127de37b942baad06145e54b0c619a1f22327b2ebbcfbec78f5564afe39d"/>
    <s v="866d562d83a77144c090ae01fef5e5dc5d322dfdcb968ee04e0fa262fe1b2619"/>
    <x v="32"/>
    <n v="8820.8897100000013"/>
    <n v="8833.59663"/>
    <n v="45347.396229999998"/>
    <n v="47870.950230000002"/>
    <n v="-802.64420000000007"/>
    <n v="308.67787999999996"/>
    <n v="23855.898290000001"/>
    <n v="7088.0534900000002"/>
    <n v="0"/>
    <n v="0"/>
    <n v="134.065"/>
    <n v="128.38900000000001"/>
    <n v="0"/>
    <n v="0"/>
    <n v="-802.64419999999996"/>
    <n v="308.67788000000002"/>
    <n v="8337.7845300000008"/>
    <n v="8956.5072400000008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4323802.96117"/>
    <n v="3574791.8769999999"/>
    <n v="243469518.54793006"/>
    <n v="216001262.48099998"/>
    <n v="235094567.47436008"/>
    <n v="206446896.99449995"/>
    <n v="5542040.2213300001"/>
    <n v="6511205.2879399993"/>
    <n v="1117809.4766500001"/>
    <n v="1317301.3275600001"/>
    <n v="8820.8897100000013"/>
    <n v="8833.59663"/>
    <n v="0.15916322072240627"/>
    <n v="0.13566761051692711"/>
    <n v="-12.706919999998718"/>
    <n v="-0.14384763683734647"/>
    <n v="100"/>
    <n v="100"/>
    <n v="0.20400767077538409"/>
    <n v="0.24710799772246433"/>
    <n v="3.6229955037527612E-3"/>
    <n v="3.7520602048628907E-3"/>
    <n v="4.0896041664464922E-3"/>
    <n v="4.2788711085521135E-3"/>
    <m/>
    <m/>
    <m/>
    <n v="0"/>
    <m/>
    <n v="0"/>
    <m/>
    <n v="0"/>
    <m/>
    <n v="-360.02647160852604"/>
    <n v="-9.0993564865691994"/>
    <n v="3.4943624089840286"/>
    <n v="-7.1805098880130341E-2"/>
    <n v="-360.02647160852598"/>
    <n v="-6.9080802752748083"/>
    <n v="-9.6265884194059392"/>
    <n v="3.4464090937306047"/>
    <s v="Resto"/>
    <n v="2023"/>
    <n v="1"/>
    <d v="2024-05-06T00:00:00"/>
    <x v="37"/>
    <x v="32"/>
  </r>
  <r>
    <n v="2024"/>
    <n v="3"/>
    <n v="92"/>
    <x v="22"/>
    <s v="Responsabilidad Civil y Riesgos Profesionales"/>
    <n v="219"/>
    <s v="314f04b30f62e0056bd059354a5536fb2e302107eed143b5fa2aa0bbba07f608"/>
    <s v="866d562d83a77144c090ae01fef5e5dc5d322dfdcb968ee04e0fa262fe1b2619"/>
    <x v="0"/>
    <n v="1173294.1382500001"/>
    <n v="1558612.50028"/>
    <n v="3746627.0780800004"/>
    <n v="4323737.8914400004"/>
    <n v="651770.25660000008"/>
    <n v="307628.96626999998"/>
    <n v="2081928.8218499999"/>
    <n v="1214723.8478900001"/>
    <n v="0"/>
    <n v="0"/>
    <n v="134.065"/>
    <n v="128.38900000000001"/>
    <n v="0"/>
    <n v="0"/>
    <n v="199711.68303000001"/>
    <n v="175543.45552000002"/>
    <n v="516190.21312999999"/>
    <n v="413987.68664999999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4430492.0824799994"/>
    <n v="4704042.3643699996"/>
    <n v="243469518.54793006"/>
    <n v="216001262.48099998"/>
    <n v="235094567.47436008"/>
    <n v="206446896.99449995"/>
    <n v="5542040.2213300001"/>
    <n v="6511205.2879399993"/>
    <n v="1117809.4766500001"/>
    <n v="1317301.3275600001"/>
    <n v="1173294.1382500001"/>
    <n v="1558612.50028"/>
    <n v="21.170797962350921"/>
    <n v="23.937388415119536"/>
    <n v="-385318.36202999996"/>
    <n v="-24.721883210918605"/>
    <n v="100"/>
    <n v="100"/>
    <n v="26.482253357131391"/>
    <n v="33.133470737539604"/>
    <n v="0.48190596722234952"/>
    <n v="0.49907326692181525"/>
    <n v="0.7215756437613875"/>
    <n v="0.75497017536743305"/>
    <m/>
    <m/>
    <m/>
    <n v="0"/>
    <m/>
    <n v="0"/>
    <m/>
    <n v="0"/>
    <m/>
    <n v="111.86894865679"/>
    <n v="55.550457072267747"/>
    <n v="19.737360390394365"/>
    <n v="58.307812754756007"/>
    <n v="13.767660798523163"/>
    <n v="24.687334859407461"/>
    <n v="38.689552407244811"/>
    <n v="42.40306201870461"/>
    <s v="Grandes"/>
    <n v="2023"/>
    <n v="1"/>
    <d v="2024-05-06T00:00:00"/>
    <x v="37"/>
    <x v="0"/>
  </r>
  <r>
    <n v="2024"/>
    <n v="3"/>
    <n v="127"/>
    <x v="5"/>
    <s v="Responsabilidad Civil y Riesgos Profesionales"/>
    <n v="263"/>
    <s v="4be84111a613654b362415e563cb7607df7b203b5d303802a8a546061bbc7847"/>
    <s v="866d562d83a77144c090ae01fef5e5dc5d322dfdcb968ee04e0fa262fe1b2619"/>
    <x v="30"/>
    <n v="6261.8816299999999"/>
    <n v="12456.556070000001"/>
    <n v="45967.050560000003"/>
    <n v="26030.948960000002"/>
    <n v="174.75710000000001"/>
    <n v="974.83096"/>
    <n v="681.09104999999977"/>
    <n v="5179.2559600000004"/>
    <n v="0"/>
    <n v="0"/>
    <n v="134.065"/>
    <n v="128.38900000000001"/>
    <n v="0"/>
    <n v="0"/>
    <n v="121.56917999999999"/>
    <n v="261.19579999999996"/>
    <n v="656.67720999999995"/>
    <n v="-625.23756000000003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212525.78091999999"/>
    <n v="131577.22926999998"/>
    <n v="243469518.54793006"/>
    <n v="216001262.48099998"/>
    <n v="235094567.47436008"/>
    <n v="206446896.99449995"/>
    <n v="5542040.2213300001"/>
    <n v="6511205.2879399993"/>
    <n v="1117809.4766500001"/>
    <n v="1317301.3275600001"/>
    <n v="6261.8816299999999"/>
    <n v="12456.556070000001"/>
    <n v="0.11298874385464583"/>
    <n v="0.1913095274859776"/>
    <n v="-6194.6744400000007"/>
    <n v="-49.730233663211862"/>
    <n v="100"/>
    <n v="100"/>
    <n v="2.946410361553796"/>
    <n v="9.4671062303940268"/>
    <n v="2.5719365887550598E-3"/>
    <n v="2.6635586254807587E-3"/>
    <n v="5.7668904000483384E-3"/>
    <n v="6.0337821741790875E-3"/>
    <m/>
    <m/>
    <m/>
    <n v="0"/>
    <m/>
    <n v="0"/>
    <m/>
    <n v="0"/>
    <m/>
    <n v="-82.073086804711252"/>
    <n v="2.7908081041129487"/>
    <n v="7.8258465222803748"/>
    <n v="1.5633889643138048E-2"/>
    <n v="-53.456686516398811"/>
    <n v="-205.02843271283959"/>
    <n v="18.51277585832467"/>
    <n v="-41.775449318815703"/>
    <s v="Resto"/>
    <n v="2023"/>
    <n v="1"/>
    <d v="2024-05-06T00:00:00"/>
    <x v="37"/>
    <x v="30"/>
  </r>
  <r>
    <n v="2024"/>
    <n v="3"/>
    <n v="50"/>
    <x v="56"/>
    <s v="Responsabilidad Civil y Riesgos Profesionales"/>
    <n v="38"/>
    <s v="aea92132c4cbeb263e6ac2bf6c183b5d81737f179f21efdc5863739672f0f470"/>
    <s v="866d562d83a77144c090ae01fef5e5dc5d322dfdcb968ee04e0fa262fe1b2619"/>
    <x v="36"/>
    <n v="0"/>
    <n v="1101.7206999999999"/>
    <n v="-635.21135999999979"/>
    <n v="5204.7450399999998"/>
    <n v="0"/>
    <n v="-402.48926"/>
    <n v="-377.50920000000008"/>
    <n v="-120.92921000000001"/>
    <n v="0"/>
    <n v="0"/>
    <n v="134.065"/>
    <n v="128.38900000000001"/>
    <n v="0"/>
    <n v="0"/>
    <n v="0"/>
    <n v="-145.46744000000001"/>
    <n v="0"/>
    <n v="50.00197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2741554.66168"/>
    <n v="8056026.6593599999"/>
    <n v="243469518.54793006"/>
    <n v="216001262.48099998"/>
    <n v="235094567.47436008"/>
    <n v="206446896.99449995"/>
    <n v="5542040.2213300001"/>
    <n v="6511205.2879399993"/>
    <n v="1117809.4766500001"/>
    <n v="1317301.3275600001"/>
    <n v="0"/>
    <n v="1101.7206999999999"/>
    <m/>
    <n v="1.6920380348636799E-2"/>
    <m/>
    <m/>
    <m/>
    <n v="100"/>
    <m/>
    <n v="1.3675733045395912E-2"/>
    <m/>
    <m/>
    <n v="5.1005289846253103E-4"/>
    <n v="5.336581542464895E-4"/>
    <m/>
    <m/>
    <m/>
    <n v="0"/>
    <m/>
    <n v="0"/>
    <m/>
    <n v="0"/>
    <m/>
    <m/>
    <m/>
    <n v="-36.532785487283668"/>
    <m/>
    <m/>
    <m/>
    <m/>
    <n v="-290.92341761734588"/>
    <s v="Resto"/>
    <n v="2023"/>
    <n v="1"/>
    <d v="2024-05-06T00:00:00"/>
    <x v="37"/>
    <x v="36"/>
  </r>
  <r>
    <n v="2024"/>
    <n v="3"/>
    <n v="46"/>
    <x v="33"/>
    <s v="Responsabilidad Civil y Riesgos Profesionales"/>
    <n v="34"/>
    <s v="86e50149658661312a9e0b35558d84f6c6d3da797f552a9657fe0558ca40cdef"/>
    <s v="866d562d83a77144c090ae01fef5e5dc5d322dfdcb968ee04e0fa262fe1b2619"/>
    <x v="34"/>
    <n v="645.45222000000001"/>
    <n v="1142.5087599999999"/>
    <n v="1873.8281499999998"/>
    <n v="4098.8138300000001"/>
    <n v="-165.80573999999999"/>
    <n v="1389.15842"/>
    <n v="2073.6199600000004"/>
    <n v="3800.8856500000006"/>
    <n v="0"/>
    <n v="0"/>
    <n v="134.065"/>
    <n v="128.38900000000001"/>
    <n v="0"/>
    <n v="0"/>
    <n v="-165.80573999999999"/>
    <n v="736.01947999999993"/>
    <n v="503.48594000000003"/>
    <n v="736.61605000000009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15865318.86668"/>
    <n v="11419161.885020001"/>
    <n v="243469518.54793006"/>
    <n v="216001262.48099998"/>
    <n v="235094567.47436008"/>
    <n v="206446896.99449995"/>
    <n v="5542040.2213300001"/>
    <n v="6511205.2879399993"/>
    <n v="1117809.4766500001"/>
    <n v="1317301.3275600001"/>
    <n v="645.45222000000001"/>
    <n v="1142.5087599999999"/>
    <n v="1.164647303561254E-2"/>
    <n v="1.754680906953042E-2"/>
    <n v="-497.05653999999993"/>
    <n v="-43.505709312898389"/>
    <n v="100"/>
    <n v="100"/>
    <n v="4.0683217615976493E-3"/>
    <n v="1.0005189273117996E-2"/>
    <n v="2.6510596638524772E-4"/>
    <n v="2.7455003615529922E-4"/>
    <n v="5.2893614920445102E-4"/>
    <n v="5.5341532211571E-4"/>
    <m/>
    <m/>
    <m/>
    <n v="0"/>
    <m/>
    <n v="0"/>
    <m/>
    <n v="0"/>
    <m/>
    <n v="-111.93569700999258"/>
    <n v="-25.688305789698884"/>
    <n v="121.58842615788785"/>
    <n v="-1.4833094857713022E-2"/>
    <n v="-122.52735756396014"/>
    <n v="-31.648795868621114"/>
    <n v="-32.93155316313301"/>
    <n v="99.919012082346001"/>
    <s v="Resto"/>
    <n v="2023"/>
    <n v="1"/>
    <d v="2024-05-06T00:00:00"/>
    <x v="37"/>
    <x v="34"/>
  </r>
  <r>
    <n v="2024"/>
    <n v="3"/>
    <n v="94"/>
    <x v="19"/>
    <s v="Responsabilidad Civil y Riesgos Profesionales"/>
    <n v="7"/>
    <s v="7902699be42c8a8e46fbbb4501726517e86b22c56a189f7625a6da49081b2451"/>
    <s v="866d562d83a77144c090ae01fef5e5dc5d322dfdcb968ee04e0fa262fe1b2619"/>
    <x v="13"/>
    <n v="250781.01069"/>
    <n v="183408.08093999999"/>
    <n v="1016122.9802100001"/>
    <n v="799982.16451999999"/>
    <n v="76964.136629999994"/>
    <n v="38354.266930000005"/>
    <n v="404338.62981000007"/>
    <n v="257642.49221000003"/>
    <n v="0"/>
    <n v="0"/>
    <n v="134.065"/>
    <n v="128.38900000000001"/>
    <n v="0"/>
    <n v="0"/>
    <n v="30985.377210000002"/>
    <n v="34968.883740000005"/>
    <n v="61079.704669999999"/>
    <n v="35003.248789999998"/>
    <n v="0"/>
    <n v="0"/>
    <n v="0"/>
    <n v="0"/>
    <n v="0"/>
    <n v="0"/>
    <s v="Responsabilidad Civil y Riesgos Profesionales"/>
    <s v="Daños Sin Autos"/>
    <s v="Responsabilidad Civil y Riesgos Profesionales"/>
    <x v="37"/>
    <x v="0"/>
    <n v="2040660.5806099998"/>
    <n v="2232143.8743000003"/>
    <n v="243469518.54793006"/>
    <n v="216001262.48099998"/>
    <n v="235094567.47436008"/>
    <n v="206446896.99449995"/>
    <n v="5542040.2213300001"/>
    <n v="6511205.2879399993"/>
    <n v="1117809.4766500001"/>
    <n v="1317301.3275600001"/>
    <n v="250781.01069"/>
    <n v="183408.08093999999"/>
    <n v="4.5250665941543211"/>
    <n v="2.8168069171418524"/>
    <n v="67372.92975000001"/>
    <n v="36.733893841918743"/>
    <n v="100"/>
    <n v="100"/>
    <n v="12.28920738082939"/>
    <n v="8.2166782818834516"/>
    <n v="0.10300304209975697"/>
    <n v="0.10667239714816068"/>
    <n v="8.4910652295901751E-2"/>
    <n v="8.8840318556537207E-2"/>
    <m/>
    <m/>
    <m/>
    <n v="0"/>
    <m/>
    <n v="0"/>
    <m/>
    <n v="0"/>
    <m/>
    <n v="100.66642590371102"/>
    <n v="30.689778471759293"/>
    <n v="20.911983121696366"/>
    <n v="6.8852642814101337"/>
    <n v="-11.391574748619648"/>
    <n v="74.497244631331853"/>
    <n v="50.729415568407013"/>
    <n v="99.901823255875016"/>
    <s v="Medianas"/>
    <n v="2023"/>
    <n v="1"/>
    <d v="2024-05-06T00:00:00"/>
    <x v="37"/>
    <x v="13"/>
  </r>
  <r>
    <n v="2024"/>
    <n v="3"/>
    <n v="908"/>
    <x v="27"/>
    <s v="Pensiones IMSS"/>
    <n v="38"/>
    <s v="aea92132c4cbeb263e6ac2bf6c183b5d81737f179f21efdc5863739672f0f470"/>
    <s v="866d562d83a77144c090ae01fef5e5dc5d322dfdcb968ee04e0fa262fe1b2619"/>
    <x v="6"/>
    <n v="2352.5825300000001"/>
    <n v="1390.5081499999999"/>
    <n v="10923.688180000001"/>
    <n v="11289.157289999999"/>
    <n v="199355.60016000003"/>
    <n v="195153.23121999999"/>
    <n v="798261.53787000012"/>
    <n v="771485.43956999993"/>
    <n v="0"/>
    <n v="0"/>
    <n v="134.065"/>
    <n v="128.38900000000001"/>
    <n v="0"/>
    <n v="0"/>
    <n v="199355.60016"/>
    <n v="195153.23122000002"/>
    <n v="-60156.259709999998"/>
    <n v="-63094.448079999995"/>
    <n v="0"/>
    <n v="0"/>
    <n v="0"/>
    <n v="0"/>
    <n v="2564.5383999999999"/>
    <n v="1390.5081500000001"/>
    <s v="Pensiones IMSS"/>
    <s v="Pensiones"/>
    <s v="Pensiones IMSS"/>
    <x v="38"/>
    <x v="0"/>
    <n v="2352.5825299999997"/>
    <n v="1390.5081499999999"/>
    <n v="243469518.54793006"/>
    <n v="216001262.48099998"/>
    <n v="235094567.47436008"/>
    <n v="206446896.99449995"/>
    <n v="5658301.8183899997"/>
    <n v="6580505.9530100003"/>
    <n v="5952423.7845400004"/>
    <n v="5346091.9241000004"/>
    <n v="2352.5825299999997"/>
    <n v="1390.5081499999999"/>
    <n v="4.1577536962660616E-2"/>
    <n v="2.1130717910284164E-2"/>
    <n v="962.07438000000025"/>
    <n v="69.188690479807718"/>
    <n v="100.00000000000003"/>
    <n v="100"/>
    <n v="100.00000000000003"/>
    <n v="100"/>
    <n v="9.6627394839032561E-4"/>
    <n v="1.0006962539687685E-3"/>
    <n v="6.437500105455692E-4"/>
    <n v="6.7354277068017393E-4"/>
    <m/>
    <m/>
    <n v="4.5323464217921619E-2"/>
    <n v="0"/>
    <m/>
    <n v="0"/>
    <m/>
    <n v="1174.0302499999998"/>
    <n v="84.431741734127883"/>
    <n v="2.1533688751802504"/>
    <n v="8473.9046395962141"/>
    <n v="14034.670075108872"/>
    <n v="3.3491499828654439"/>
    <n v="2.1533688751802282"/>
    <n v="-4.6568096867644293"/>
    <n v="-331.39626885223447"/>
    <n v="-309.30333358738216"/>
    <s v="Grandes"/>
    <n v="2023"/>
    <n v="1"/>
    <d v="2024-05-06T00:00:00"/>
    <x v="38"/>
    <x v="6"/>
  </r>
  <r>
    <n v="2024"/>
    <n v="3"/>
    <n v="902"/>
    <x v="10"/>
    <s v="Pensiones IMSS"/>
    <n v="30"/>
    <s v="624b60c58c9d8bfb6ff1886c2fd605d2adeb6ea4da576068201b6c6958ce93f4"/>
    <s v="866d562d83a77144c090ae01fef5e5dc5d322dfdcb968ee04e0fa262fe1b2619"/>
    <x v="0"/>
    <n v="2522334.0408199998"/>
    <n v="3206180.9434900004"/>
    <n v="12360019.746440001"/>
    <n v="13976469.047140002"/>
    <n v="2841572.9754600003"/>
    <n v="2577472.4876699997"/>
    <n v="11072202.846710002"/>
    <n v="9952292.4197700005"/>
    <n v="0"/>
    <n v="0"/>
    <n v="134.065"/>
    <n v="128.38900000000001"/>
    <n v="0"/>
    <n v="0"/>
    <n v="2841572.9754600003"/>
    <n v="2577472.4876699997"/>
    <n v="-1665984.4253499999"/>
    <n v="-1519366.98976"/>
    <n v="0"/>
    <n v="0"/>
    <n v="0"/>
    <n v="0"/>
    <n v="2522334.0408199998"/>
    <n v="3206180.94349"/>
    <s v="Pensiones IMSS"/>
    <s v="Pensiones"/>
    <s v="Pensiones IMSS"/>
    <x v="38"/>
    <x v="0"/>
    <n v="3307529.60757"/>
    <n v="4253756.2515000002"/>
    <n v="243469518.54793006"/>
    <n v="216001262.48099998"/>
    <n v="235094567.47436008"/>
    <n v="206446896.99449995"/>
    <n v="5658301.8183899997"/>
    <n v="6580505.9530100003"/>
    <n v="5952423.7845400004"/>
    <n v="5346091.9241000004"/>
    <n v="3307529.60757"/>
    <n v="4253756.2515000002"/>
    <n v="44.57758037265144"/>
    <n v="48.722407765978176"/>
    <n v="-683846.90267000068"/>
    <n v="-21.32901775423872"/>
    <n v="76.260361662283856"/>
    <n v="75.372935211306626"/>
    <n v="76.260361662283856"/>
    <n v="75.372935211306626"/>
    <n v="1.0359958223367687"/>
    <n v="1.0729018828115162"/>
    <n v="1.4843343537272262"/>
    <n v="1.553029369860385"/>
    <m/>
    <m/>
    <n v="44.57758037265144"/>
    <n v="0"/>
    <m/>
    <n v="0"/>
    <m/>
    <n v="-683846.90267000021"/>
    <n v="-21.329017754238709"/>
    <n v="10.246491050957584"/>
    <n v="112.65648916731969"/>
    <n v="80.390736926542971"/>
    <n v="47.738082473904292"/>
    <n v="10.246491050957584"/>
    <n v="9.6499026619736981"/>
    <n v="-170.5641980934501"/>
    <n v="-169.64120617607591"/>
    <s v="Grandes"/>
    <n v="2023"/>
    <n v="1"/>
    <d v="2024-05-06T00:00:00"/>
    <x v="38"/>
    <x v="0"/>
  </r>
  <r>
    <n v="2024"/>
    <n v="3"/>
    <n v="905"/>
    <x v="12"/>
    <s v="Pensiones IMSS"/>
    <n v="51"/>
    <s v="031b4af5197ec30a926f48cf40e11a7dbc470048a21e4003b7a3c07c5dab1baa"/>
    <s v="866d562d83a77144c090ae01fef5e5dc5d322dfdcb968ee04e0fa262fe1b2619"/>
    <x v="5"/>
    <n v="993242.13935999991"/>
    <n v="1639139.76709"/>
    <n v="9208314.1032399982"/>
    <n v="6984771.4414600004"/>
    <n v="1796517.3910300003"/>
    <n v="1597281.6249600002"/>
    <n v="7143769.4201000007"/>
    <n v="6094949.8394300006"/>
    <n v="0"/>
    <n v="0"/>
    <n v="134.065"/>
    <n v="128.38900000000001"/>
    <n v="0"/>
    <n v="0"/>
    <n v="1796517.3910300001"/>
    <n v="1597281.6249599999"/>
    <n v="-1219457.1052600001"/>
    <n v="-1032493.3944700001"/>
    <n v="0"/>
    <n v="0"/>
    <n v="0"/>
    <n v="0"/>
    <n v="993242.13936000003"/>
    <n v="1639139.7670899997"/>
    <s v="Pensiones IMSS"/>
    <s v="Pensiones"/>
    <s v="Pensiones IMSS"/>
    <x v="38"/>
    <x v="0"/>
    <n v="2072694.13243"/>
    <n v="2683241.2516399999"/>
    <n v="243469518.54793006"/>
    <n v="216001262.48099998"/>
    <n v="235094567.47436008"/>
    <n v="206446896.99449995"/>
    <n v="5658301.8183899997"/>
    <n v="6580505.9530100003"/>
    <n v="5952423.7845400004"/>
    <n v="5346091.9241000004"/>
    <n v="2072694.13243"/>
    <n v="2683241.2516399999"/>
    <n v="17.553714369422146"/>
    <n v="24.90902339113056"/>
    <n v="-645897.62773000007"/>
    <n v="-39.404670711923238"/>
    <n v="47.920343084849456"/>
    <n v="61.088050360293025"/>
    <n v="47.920343084849456"/>
    <n v="61.088050360293025"/>
    <n v="0.40795338376802498"/>
    <n v="0.42248621481579968"/>
    <n v="0.75885656790278389"/>
    <n v="0.79397646123674559"/>
    <m/>
    <m/>
    <n v="17.553714369422146"/>
    <n v="0"/>
    <m/>
    <n v="0"/>
    <m/>
    <n v="-645897.62772999972"/>
    <n v="-39.404670711923231"/>
    <n v="12.473427538176907"/>
    <n v="180.87406079927243"/>
    <n v="97.446334780571433"/>
    <n v="30.181274990803331"/>
    <n v="12.473427538176907"/>
    <n v="18.107981299577446"/>
    <n v="-147.32108110083669"/>
    <n v="-154.70138923067077"/>
    <s v="Grandes"/>
    <n v="2023"/>
    <n v="1"/>
    <d v="2024-05-06T00:00:00"/>
    <x v="38"/>
    <x v="5"/>
  </r>
  <r>
    <n v="2024"/>
    <n v="3"/>
    <n v="906"/>
    <x v="11"/>
    <s v="Pensiones IMSS"/>
    <n v="256"/>
    <s v="51e8ea280b44e16934d4d611901f3d3afc41789840acdff81942c2f65009cd52"/>
    <s v="866d562d83a77144c090ae01fef5e5dc5d322dfdcb968ee04e0fa262fe1b2619"/>
    <x v="4"/>
    <n v="2140373.0556799998"/>
    <n v="1733794.73428"/>
    <n v="4977708.3555699997"/>
    <n v="6860563.4750399999"/>
    <n v="1114977.8178900001"/>
    <n v="976184.58025000012"/>
    <n v="4272355.2023200002"/>
    <n v="3704863.0657299999"/>
    <n v="0"/>
    <n v="0"/>
    <n v="134.065"/>
    <n v="128.38900000000001"/>
    <n v="0"/>
    <n v="0"/>
    <n v="1114977.8178899998"/>
    <n v="976184.58024999988"/>
    <n v="-777862.66832000006"/>
    <n v="-739385.81225999992"/>
    <n v="0"/>
    <n v="0"/>
    <n v="0"/>
    <n v="0"/>
    <n v="2140379.1169199999"/>
    <n v="1733794.7342799997"/>
    <s v="Pensiones IMSS"/>
    <s v="Pensiones"/>
    <s v="Pensiones IMSS"/>
    <x v="38"/>
    <x v="0"/>
    <n v="2992374.75104"/>
    <n v="2615977.4752099998"/>
    <n v="243469518.54793006"/>
    <n v="216001262.48099998"/>
    <n v="235094567.47436008"/>
    <n v="206446896.99449995"/>
    <n v="5658301.8183899997"/>
    <n v="6580505.9530100003"/>
    <n v="5952423.7845400004"/>
    <n v="5346091.9241000004"/>
    <n v="2992374.75104"/>
    <n v="2615977.4752099998"/>
    <n v="37.827127720963752"/>
    <n v="26.347438124980982"/>
    <n v="406578.32139999978"/>
    <n v="23.450199343744195"/>
    <n v="71.527573708343624"/>
    <n v="66.277127792960755"/>
    <n v="71.527573708343624"/>
    <n v="66.277127792960755"/>
    <n v="0.87911335613810726"/>
    <n v="0.91043067420663959"/>
    <n v="0.80267805584354357"/>
    <n v="0.83982600829606602"/>
    <m/>
    <m/>
    <n v="37.827234842149487"/>
    <n v="0"/>
    <m/>
    <n v="0"/>
    <m/>
    <n v="406584.3826400002"/>
    <n v="23.450548937607895"/>
    <n v="14.217929728459255"/>
    <n v="52.092686129230401"/>
    <n v="56.303353617888583"/>
    <n v="18.731492552426943"/>
    <n v="14.217929728459255"/>
    <n v="5.2038942892874918"/>
    <n v="-143.3386461774916"/>
    <n v="-132.0264149059343"/>
    <s v="Grandes"/>
    <n v="2023"/>
    <n v="1"/>
    <d v="2024-05-06T00:00:00"/>
    <x v="38"/>
    <x v="4"/>
  </r>
  <r>
    <n v="2024"/>
    <n v="3"/>
    <n v="5.0999999999999996"/>
    <x v="6"/>
    <s v="Pensiones IMSS"/>
    <n v="5.0999999999999996"/>
    <m/>
    <m/>
    <x v="3"/>
    <n v="5658301.8183899997"/>
    <n v="6580505.9530100003"/>
    <n v="26556965.893429998"/>
    <n v="27833093.120930001"/>
    <n v="5952423.7845400013"/>
    <n v="5346091.9241000004"/>
    <n v="23286589.007000003"/>
    <n v="20523590.7645"/>
    <n v="0"/>
    <n v="0"/>
    <n v="0"/>
    <n v="0"/>
    <n v="0"/>
    <n v="0"/>
    <n v="5952423.7845400004"/>
    <n v="5346091.9240999995"/>
    <n v="-3723460.4586399999"/>
    <n v="-3354340.6445699995"/>
    <n v="0"/>
    <n v="0"/>
    <n v="0"/>
    <n v="0"/>
    <n v="5658519.8355"/>
    <n v="6580505.9530099994"/>
    <s v="Pensiones IMSS"/>
    <s v="Pensiones"/>
    <s v="Pensiones IMSS"/>
    <x v="38"/>
    <x v="0"/>
    <n v="8374951.07357"/>
    <n v="9554365.4864999987"/>
    <n v="243469518.54793006"/>
    <n v="216001262.48099998"/>
    <n v="235094567.47436008"/>
    <n v="206446896.99449995"/>
    <n v="5658301.8183899997"/>
    <n v="6580505.9530100003"/>
    <n v="5952423.7845400004"/>
    <n v="5346091.9241000004"/>
    <n v="8374951.07357"/>
    <n v="9554365.4864999987"/>
    <n v="100"/>
    <n v="100"/>
    <n v="-922204.13462000061"/>
    <n v="-14.014182818240196"/>
    <n v="67.562207452729979"/>
    <n v="68.874337728738098"/>
    <n v="67.562207452729979"/>
    <n v="68.874337728738098"/>
    <n v="2.3240288361912915"/>
    <n v="2.4068194680879245"/>
    <n v="3.0465127274840991"/>
    <n v="3.1875053821638764"/>
    <m/>
    <m/>
    <n v="100.00385304844099"/>
    <n v="0"/>
    <m/>
    <n v="0"/>
    <m/>
    <n v="-921986.11750999931"/>
    <n v="-14.01086974305178"/>
    <n v="11.341590624483612"/>
    <n v="105.19806075374203"/>
    <n v="81.241350775689753"/>
    <n v="100.00000000000003"/>
    <n v="11.341590624483612"/>
    <n v="11.00424355133789"/>
    <n v="-159.86268286340641"/>
    <n v="-159.3783247015846"/>
    <m/>
    <n v="2023"/>
    <n v="1"/>
    <d v="2024-05-06T00:00:00"/>
    <x v="38"/>
    <x v="3"/>
  </r>
  <r>
    <n v="2024"/>
    <n v="3"/>
    <n v="201.1"/>
    <x v="1"/>
    <s v="Pensiones IMSS"/>
    <n v="201.1"/>
    <m/>
    <m/>
    <x v="1"/>
    <n v="5658301.8183899997"/>
    <n v="6580505.9530100003"/>
    <n v="26556965.893429998"/>
    <n v="27833093.120930001"/>
    <n v="5952423.7845400013"/>
    <n v="5346091.9241000004"/>
    <n v="23286589.007000003"/>
    <n v="20523590.7645"/>
    <n v="0"/>
    <n v="0"/>
    <n v="0"/>
    <n v="0"/>
    <n v="0"/>
    <n v="0"/>
    <n v="5952423.7845400004"/>
    <n v="5346091.9240999995"/>
    <n v="-3723460.4586399999"/>
    <n v="-3354340.6445699995"/>
    <n v="0"/>
    <n v="0"/>
    <n v="0"/>
    <n v="0"/>
    <n v="5658519.8355"/>
    <n v="6580505.9530099994"/>
    <s v="Pensiones IMSS"/>
    <s v="Pensiones"/>
    <s v="Pensiones IMSS"/>
    <x v="38"/>
    <x v="0"/>
    <n v="8374951.07357"/>
    <n v="9554365.4864999987"/>
    <n v="243469518.54793006"/>
    <n v="216001262.48099998"/>
    <n v="235094567.47436008"/>
    <n v="206446896.99449995"/>
    <n v="5658301.8183899997"/>
    <n v="6580505.9530100003"/>
    <n v="5952423.7845400004"/>
    <n v="5346091.9241000004"/>
    <n v="8374951.07357"/>
    <n v="9554365.4864999987"/>
    <n v="100"/>
    <n v="100"/>
    <n v="-922204.13462000061"/>
    <n v="-14.014182818240196"/>
    <n v="67.562207452729979"/>
    <n v="68.874337728738098"/>
    <n v="67.562207452729979"/>
    <n v="68.874337728738098"/>
    <n v="2.3240288361912915"/>
    <n v="2.4068194680879245"/>
    <n v="3.0465127274840991"/>
    <n v="3.1875053821638764"/>
    <m/>
    <m/>
    <n v="100.00385304844099"/>
    <n v="0"/>
    <m/>
    <n v="0"/>
    <m/>
    <n v="-921986.11750999931"/>
    <n v="-14.01086974305178"/>
    <n v="11.341590624483612"/>
    <n v="105.19806075374203"/>
    <n v="81.241350775689753"/>
    <n v="100.00000000000003"/>
    <n v="11.341590624483612"/>
    <n v="11.00424355133789"/>
    <n v="-159.86268286340641"/>
    <n v="-159.3783247015846"/>
    <m/>
    <n v="2023"/>
    <n v="1"/>
    <d v="2024-05-06T00:00:00"/>
    <x v="38"/>
    <x v="1"/>
  </r>
  <r>
    <n v="2024"/>
    <n v="3"/>
    <n v="8"/>
    <x v="20"/>
    <s v="Riesgos Catastroficos"/>
    <n v="8"/>
    <s v="2c624232cdd221771294dfbb310aca000a0df6ac8b66b696d90ef06fdefb64a3"/>
    <s v="866d562d83a77144c090ae01fef5e5dc5d322dfdcb968ee04e0fa262fe1b2619"/>
    <x v="33"/>
    <n v="31175.012440000002"/>
    <n v="25875.42556"/>
    <n v="92731.988849999994"/>
    <n v="80343.320230000012"/>
    <n v="2793.2546000000002"/>
    <n v="588.41354000000001"/>
    <n v="9739.8460600000017"/>
    <n v="36836.045220000007"/>
    <n v="0"/>
    <n v="0"/>
    <n v="134.065"/>
    <n v="128.38900000000001"/>
    <n v="0"/>
    <n v="0"/>
    <n v="2206.2346200000002"/>
    <n v="297.73275999999998"/>
    <n v="12271.515439999999"/>
    <n v="7419.9678700000004"/>
    <n v="0"/>
    <n v="0"/>
    <n v="0"/>
    <n v="0"/>
    <n v="0"/>
    <n v="0"/>
    <s v="Riesgos Catastroficos"/>
    <s v="Daños Sin Autos"/>
    <s v="Riesgos Catastroficos"/>
    <x v="39"/>
    <x v="0"/>
    <n v="689489.74687000003"/>
    <n v="663569.20615999994"/>
    <n v="243469518.54793006"/>
    <n v="216001262.48099998"/>
    <n v="235094567.47436008"/>
    <n v="206446896.99449995"/>
    <n v="7921310.3320099982"/>
    <n v="9670376.9993799981"/>
    <n v="1960888.3668200003"/>
    <n v="33358.410489999951"/>
    <n v="31175.012440000002"/>
    <n v="25875.42556"/>
    <n v="0.39355878173364633"/>
    <n v="0.26757411382885038"/>
    <n v="5299.5868800000026"/>
    <n v="20.481158339642789"/>
    <n v="100"/>
    <n v="100"/>
    <n v="4.5214613533445194"/>
    <n v="3.8994313358418431"/>
    <n v="1.280448272372248E-2"/>
    <n v="1.3260626468282818E-2"/>
    <n v="1.1979293668376623E-2"/>
    <n v="1.2533695558858101E-2"/>
    <m/>
    <m/>
    <m/>
    <n v="0"/>
    <m/>
    <n v="0"/>
    <m/>
    <n v="0"/>
    <m/>
    <n v="374.70943649597189"/>
    <n v="8.9599149491149337"/>
    <n v="2.2740245899940286"/>
    <n v="0.14244842527827628"/>
    <n v="641.01171130781859"/>
    <n v="65.385021269640603"/>
    <n v="17.978501765222894"/>
    <n v="4.0125882647521491"/>
    <s v="Resto"/>
    <n v="2023"/>
    <n v="1"/>
    <d v="2024-05-06T00:00:00"/>
    <x v="39"/>
    <x v="33"/>
  </r>
  <r>
    <n v="2024"/>
    <n v="3"/>
    <n v="80"/>
    <x v="30"/>
    <s v="Riesgos Catastroficos"/>
    <n v="52"/>
    <s v="41cfc0d1f2d127b04555b7246d84019b4d27710a3f3aff6e7764375b1e06e05d"/>
    <s v="866d562d83a77144c090ae01fef5e5dc5d322dfdcb968ee04e0fa262fe1b2619"/>
    <x v="23"/>
    <n v="83989.672829999996"/>
    <n v="80035.127290000004"/>
    <n v="262677.85262000002"/>
    <n v="254049.00558"/>
    <n v="1564.2258799999997"/>
    <n v="-888.77645999999993"/>
    <n v="344203.79015000002"/>
    <n v="8079.3225800000009"/>
    <n v="0"/>
    <n v="0"/>
    <n v="134.065"/>
    <n v="128.38900000000001"/>
    <n v="0"/>
    <n v="0"/>
    <n v="78.931509999999989"/>
    <n v="-59.6173"/>
    <n v="-4.79E-3"/>
    <n v="-1.5200000000000001E-3"/>
    <n v="0"/>
    <n v="0"/>
    <n v="0"/>
    <n v="0"/>
    <n v="0"/>
    <n v="0"/>
    <s v="Riesgos Catastroficos"/>
    <s v="Daños Sin Autos"/>
    <s v="Riesgos Catastroficos"/>
    <x v="39"/>
    <x v="0"/>
    <n v="280605.04624"/>
    <n v="328979.06079000002"/>
    <n v="243469518.54793006"/>
    <n v="216001262.48099998"/>
    <n v="235094567.47436008"/>
    <n v="206446896.99449995"/>
    <n v="7921310.3320099982"/>
    <n v="9670376.9993799981"/>
    <n v="1960888.3668200003"/>
    <n v="33358.410489999951"/>
    <n v="83989.672829999996"/>
    <n v="80035.127290000004"/>
    <n v="1.0603002446526797"/>
    <n v="0.82763192474431291"/>
    <n v="3954.5455399999919"/>
    <n v="4.9410123703196751"/>
    <n v="100"/>
    <n v="100"/>
    <n v="29.931633074825058"/>
    <n v="24.328334787571631"/>
    <n v="3.4496997131682243E-2"/>
    <n v="3.5725909676394413E-2"/>
    <n v="3.7053083102715705E-2"/>
    <n v="3.8767900343947656E-2"/>
    <m/>
    <m/>
    <m/>
    <n v="0"/>
    <m/>
    <n v="0"/>
    <m/>
    <n v="0"/>
    <m/>
    <n v="-275.99767212556463"/>
    <n v="1.8624026351026324"/>
    <n v="-1.1104829717826266"/>
    <n v="7.9771286650893156E-2"/>
    <n v="-232.39698879352133"/>
    <n v="215.13157894736841"/>
    <n v="-1647839.4572025049"/>
    <n v="3922190.789473684"/>
    <s v="Resto"/>
    <n v="2023"/>
    <n v="1"/>
    <d v="2024-05-06T00:00:00"/>
    <x v="39"/>
    <x v="23"/>
  </r>
  <r>
    <n v="2024"/>
    <n v="3"/>
    <n v="9"/>
    <x v="8"/>
    <s v="Riesgos Catastroficos"/>
    <n v="9"/>
    <s v="19581e27de7ced00ff1ce50b2047e7a567c76b1cbaebabe5ef03f7c3017bb5b7"/>
    <s v="866d562d83a77144c090ae01fef5e5dc5d322dfdcb968ee04e0fa262fe1b2619"/>
    <x v="31"/>
    <n v="23377.136079999997"/>
    <n v="17145.296469999997"/>
    <n v="116974.40783"/>
    <n v="71342.397420000008"/>
    <n v="-1314.2422499999998"/>
    <n v="-1084.47928"/>
    <n v="53188.931619999988"/>
    <n v="21806.611609999996"/>
    <n v="0"/>
    <n v="0"/>
    <n v="134.065"/>
    <n v="128.38900000000001"/>
    <n v="0"/>
    <n v="0"/>
    <n v="28.764479999999999"/>
    <n v="-1084.47928"/>
    <n v="6044.8674499999997"/>
    <n v="6103.5692399999998"/>
    <n v="0"/>
    <n v="0"/>
    <n v="0"/>
    <n v="0"/>
    <n v="0"/>
    <n v="0"/>
    <s v="Riesgos Catastroficos"/>
    <s v="Daños Sin Autos"/>
    <s v="Riesgos Catastroficos"/>
    <x v="39"/>
    <x v="0"/>
    <n v="808178.50085000007"/>
    <n v="660743.68034000008"/>
    <n v="243469518.54793006"/>
    <n v="216001262.48099998"/>
    <n v="235094567.47436008"/>
    <n v="206446896.99449995"/>
    <n v="7921310.3320099982"/>
    <n v="9670376.9993799981"/>
    <n v="1960888.3668200003"/>
    <n v="33358.410489999951"/>
    <n v="23377.136079999997"/>
    <n v="17145.296469999997"/>
    <n v="0.29511703367475756"/>
    <n v="0.17729708439597797"/>
    <n v="6231.8396099999991"/>
    <n v="36.347225729833063"/>
    <n v="100"/>
    <n v="100"/>
    <n v="2.892570893114967"/>
    <n v="2.5948483474223334"/>
    <n v="9.6016685043051539E-3"/>
    <n v="9.9437159825267168E-3"/>
    <n v="7.9375908608442236E-3"/>
    <n v="8.3049426848284258E-3"/>
    <m/>
    <m/>
    <m/>
    <n v="0"/>
    <m/>
    <n v="0"/>
    <m/>
    <n v="0"/>
    <m/>
    <n v="21.18647854664404"/>
    <n v="-5.6219129901219276"/>
    <n v="-6.3252290906580066"/>
    <n v="-6.7022798045934889E-2"/>
    <n v="-102.65237709290305"/>
    <n v="-0.96176167897458198"/>
    <n v="0.47584964001154401"/>
    <n v="-17.767952444822271"/>
    <s v="Resto"/>
    <n v="2023"/>
    <n v="1"/>
    <d v="2024-05-06T00:00:00"/>
    <x v="39"/>
    <x v="31"/>
  </r>
  <r>
    <n v="2024"/>
    <n v="3"/>
    <n v="103"/>
    <x v="18"/>
    <s v="Riesgos Catastroficos"/>
    <n v="205"/>
    <s v="f8809aff4d69bece79dabe35be0c708b890d7eafb841f121330667b77d2e2590"/>
    <s v="866d562d83a77144c090ae01fef5e5dc5d322dfdcb968ee04e0fa262fe1b2619"/>
    <x v="16"/>
    <n v="479511.13152999996"/>
    <n v="458250.00735000003"/>
    <n v="521884.16535999993"/>
    <n v="576625.16541999998"/>
    <n v="-4383.0611900000004"/>
    <n v="-40858.959320000002"/>
    <n v="488605.88005000004"/>
    <n v="172939.33799999999"/>
    <n v="0"/>
    <n v="0"/>
    <n v="134.065"/>
    <n v="128.38900000000001"/>
    <n v="0"/>
    <n v="0"/>
    <n v="-1083.9845"/>
    <n v="-3445.2377099999999"/>
    <n v="263.11642999999998"/>
    <n v="104.82915"/>
    <n v="0"/>
    <n v="0"/>
    <n v="0"/>
    <n v="0"/>
    <n v="0"/>
    <n v="0"/>
    <s v="Riesgos Catastroficos"/>
    <s v="Daños Sin Autos"/>
    <s v="Riesgos Catastroficos"/>
    <x v="39"/>
    <x v="0"/>
    <n v="1311840.66753"/>
    <n v="1251067.9799200001"/>
    <n v="243469518.54793006"/>
    <n v="216001262.48099998"/>
    <n v="235094567.47436008"/>
    <n v="206446896.99449995"/>
    <n v="7921310.3320099982"/>
    <n v="9670376.9993799981"/>
    <n v="1960888.3668200003"/>
    <n v="33358.410489999951"/>
    <n v="479511.13152999996"/>
    <n v="458250.00735000003"/>
    <n v="6.0534319630465241"/>
    <n v="4.7386984745204872"/>
    <n v="21261.124179999926"/>
    <n v="4.6396342256381562"/>
    <n v="100"/>
    <n v="100"/>
    <n v="36.552543567112295"/>
    <n v="36.628705610330059"/>
    <n v="0.19694914352722231"/>
    <n v="0.20396521139617424"/>
    <n v="0.21215154119310245"/>
    <n v="0.22196991769859756"/>
    <m/>
    <m/>
    <m/>
    <n v="0"/>
    <m/>
    <n v="0"/>
    <m/>
    <n v="0"/>
    <m/>
    <n v="-89.27270478018626"/>
    <n v="-0.91406870493595216"/>
    <n v="-8.9163030364760996"/>
    <n v="-0.22352425891067276"/>
    <n v="-68.536728340872585"/>
    <n v="150.99548169569243"/>
    <n v="-411.97902388687783"/>
    <n v="-3286.5264194167366"/>
    <s v="Medianas"/>
    <n v="2023"/>
    <n v="1"/>
    <d v="2024-05-06T00:00:00"/>
    <x v="39"/>
    <x v="16"/>
  </r>
  <r>
    <n v="2024"/>
    <n v="3"/>
    <n v="201.1"/>
    <x v="1"/>
    <s v="Riesgos Catastroficos"/>
    <n v="201.1"/>
    <m/>
    <m/>
    <x v="1"/>
    <n v="7921310.3320099991"/>
    <n v="9670376.9993800018"/>
    <n v="28192383.479309995"/>
    <n v="29384138.843529999"/>
    <n v="1960888.3668200003"/>
    <n v="33358.410489999973"/>
    <n v="39655207.067289993"/>
    <n v="3821633.9699399997"/>
    <n v="0"/>
    <n v="0"/>
    <n v="0"/>
    <n v="0"/>
    <n v="6356.3338200000007"/>
    <n v="9.5684899999999971"/>
    <n v="496539.69079999992"/>
    <n v="-48310.895850000001"/>
    <n v="1777750.9605999999"/>
    <n v="1582706.99061"/>
    <n v="0"/>
    <n v="0"/>
    <n v="0"/>
    <n v="0"/>
    <n v="0"/>
    <n v="0"/>
    <s v="Riesgos Catastroficos"/>
    <s v="Daños Sin Autos"/>
    <s v="Riesgos Catastroficos"/>
    <x v="39"/>
    <x v="0"/>
    <n v="165677246.98947003"/>
    <n v="145583464.52307999"/>
    <n v="243469518.54793006"/>
    <n v="216001262.48099998"/>
    <n v="235094567.47436008"/>
    <n v="206446896.99449995"/>
    <n v="7921310.3320099982"/>
    <n v="9670376.9993799981"/>
    <n v="1960888.3668200003"/>
    <n v="33358.410489999951"/>
    <n v="7921310.3320099991"/>
    <n v="9670376.9993800018"/>
    <n v="100.00000000000003"/>
    <n v="100.00000000000004"/>
    <n v="-1749066.6673700027"/>
    <n v="-18.086850879569027"/>
    <n v="100"/>
    <n v="100"/>
    <n v="4.7811696994901514"/>
    <n v="6.6424968186183762"/>
    <n v="3.2535121354218264"/>
    <n v="3.3694144518562363"/>
    <n v="4.4770002213439071"/>
    <n v="4.6841958586752863"/>
    <m/>
    <m/>
    <m/>
    <n v="0"/>
    <m/>
    <n v="0"/>
    <m/>
    <n v="0"/>
    <m/>
    <n v="5778.2428119823817"/>
    <n v="24.754595952339532"/>
    <n v="0.34495460199885369"/>
    <n v="100"/>
    <n v="-1127.8006277128472"/>
    <n v="12.323441492782372"/>
    <n v="27.930778933873579"/>
    <n v="-3.0524219667078256"/>
    <m/>
    <n v="2023"/>
    <n v="1"/>
    <d v="2024-05-06T00:00:00"/>
    <x v="39"/>
    <x v="1"/>
  </r>
  <r>
    <n v="2024"/>
    <n v="3"/>
    <n v="5.0999999999999996"/>
    <x v="6"/>
    <s v="Riesgos Catastroficos"/>
    <n v="5.0999999999999996"/>
    <m/>
    <m/>
    <x v="3"/>
    <n v="3716068.7331099994"/>
    <n v="2692637.7609200003"/>
    <n v="12112838.59434"/>
    <n v="9654935.2487599999"/>
    <n v="647369.43492000015"/>
    <n v="-240544.34410000002"/>
    <n v="20705601.149679996"/>
    <n v="1542322.04305"/>
    <n v="0"/>
    <n v="0"/>
    <n v="0"/>
    <n v="0"/>
    <n v="0"/>
    <n v="0"/>
    <n v="161168.34076999998"/>
    <n v="-2705.2043100000001"/>
    <n v="996480.60891000007"/>
    <n v="742518.25590000011"/>
    <n v="0"/>
    <n v="0"/>
    <n v="0"/>
    <n v="0"/>
    <n v="0"/>
    <n v="0"/>
    <s v="Riesgos Catastroficos"/>
    <s v="Daños Sin Autos"/>
    <s v="Riesgos Catastroficos"/>
    <x v="39"/>
    <x v="0"/>
    <n v="70696596.724360004"/>
    <n v="56273552.515419997"/>
    <n v="243469518.54793006"/>
    <n v="216001262.48099998"/>
    <n v="235094567.47436008"/>
    <n v="206446896.99449995"/>
    <n v="7921310.3320099982"/>
    <n v="9670376.9993799981"/>
    <n v="1960888.3668200003"/>
    <n v="33358.410489999951"/>
    <n v="3716068.7331099994"/>
    <n v="2692637.7609200003"/>
    <n v="46.912298311219722"/>
    <n v="27.844186023902012"/>
    <n v="1023430.9721899992"/>
    <n v="38.008490671998942"/>
    <n v="100"/>
    <n v="100"/>
    <n v="5.2563615581081429"/>
    <n v="4.7849080794786634"/>
    <n v="1.526297318560822"/>
    <n v="1.580669758996146"/>
    <n v="1.2465842699215017"/>
    <n v="1.3042762086134605"/>
    <m/>
    <m/>
    <m/>
    <n v="0"/>
    <m/>
    <n v="0"/>
    <m/>
    <n v="0"/>
    <m/>
    <n v="-369.12685781166124"/>
    <n v="17.420814344793158"/>
    <n v="-8.9334090010611984"/>
    <n v="33.014089219665685"/>
    <n v="-6057.7141798210423"/>
    <n v="34.202842959352473"/>
    <n v="16.173755849227604"/>
    <n v="-0.36432832304184154"/>
    <m/>
    <n v="2023"/>
    <n v="1"/>
    <d v="2024-05-06T00:00:00"/>
    <x v="39"/>
    <x v="3"/>
  </r>
  <r>
    <n v="2024"/>
    <n v="3"/>
    <n v="1"/>
    <x v="14"/>
    <s v="Riesgos Catastroficos"/>
    <n v="30"/>
    <s v="624b60c58c9d8bfb6ff1886c2fd605d2adeb6ea4da576068201b6c6958ce93f4"/>
    <s v="866d562d83a77144c090ae01fef5e5dc5d322dfdcb968ee04e0fa262fe1b2619"/>
    <x v="4"/>
    <n v="763805.55080999993"/>
    <n v="474980.98063000001"/>
    <n v="1542918.06281"/>
    <n v="1177822.3341900001"/>
    <n v="461966.03590000013"/>
    <n v="-62587.008150000009"/>
    <n v="739385.16553"/>
    <n v="369672.94256"/>
    <n v="0"/>
    <n v="0"/>
    <n v="134.065"/>
    <n v="128.38900000000001"/>
    <n v="0"/>
    <n v="0"/>
    <n v="-8303.7617599999994"/>
    <n v="-19384.47553"/>
    <n v="39118.639369999997"/>
    <n v="46120.696400000001"/>
    <n v="0"/>
    <n v="0"/>
    <n v="0"/>
    <n v="0"/>
    <n v="0"/>
    <n v="0"/>
    <s v="Riesgos Catastroficos"/>
    <s v="Daños Sin Autos"/>
    <s v="Riesgos Catastroficos"/>
    <x v="39"/>
    <x v="0"/>
    <n v="18341736.750830002"/>
    <n v="11640133.15574"/>
    <n v="243469518.54793006"/>
    <n v="216001262.48099998"/>
    <n v="235094567.47436008"/>
    <n v="206446896.99449995"/>
    <n v="7921310.3320099982"/>
    <n v="9670376.9993799981"/>
    <n v="1960888.3668200003"/>
    <n v="33358.410489999951"/>
    <n v="763805.55080999993"/>
    <n v="474980.98063000001"/>
    <n v="9.6424141814449982"/>
    <n v="4.9117111014436432"/>
    <n v="288824.57017999992"/>
    <n v="60.807607453442024"/>
    <n v="100"/>
    <n v="100"/>
    <n v="4.1643033110015395"/>
    <n v="4.0805459377049882"/>
    <n v="0.31371711554094817"/>
    <n v="0.32489289693744289"/>
    <n v="0.21989731688340503"/>
    <n v="0.23007416800391736"/>
    <m/>
    <m/>
    <m/>
    <n v="0"/>
    <m/>
    <n v="0"/>
    <m/>
    <n v="0"/>
    <m/>
    <n v="-838.11810079309589"/>
    <n v="60.482152219251972"/>
    <n v="-13.176739849032806"/>
    <n v="23.559017622669508"/>
    <n v="-57.162824719457348"/>
    <n v="-15.182027975622681"/>
    <n v="-21.227123166170593"/>
    <n v="-42.029884722209005"/>
    <s v="Grandes"/>
    <n v="2023"/>
    <n v="1"/>
    <d v="2024-05-06T00:00:00"/>
    <x v="39"/>
    <x v="4"/>
  </r>
  <r>
    <n v="2024"/>
    <n v="3"/>
    <n v="3"/>
    <x v="40"/>
    <s v="Riesgos Catastroficos"/>
    <n v="3"/>
    <s v="4e07408562bedb8b60ce05c1decfe3ad16b72230967de01f640b7e4729b49fce"/>
    <s v="866d562d83a77144c090ae01fef5e5dc5d322dfdcb968ee04e0fa262fe1b2619"/>
    <x v="11"/>
    <n v="137233.13202000002"/>
    <n v="150313.47588999997"/>
    <n v="417067.21468000009"/>
    <n v="413482.30192"/>
    <n v="4563.49359"/>
    <n v="-1550.8419799999999"/>
    <n v="268394.07260000001"/>
    <n v="-8477.9846499999985"/>
    <n v="0"/>
    <n v="0"/>
    <n v="134.065"/>
    <n v="128.38900000000001"/>
    <n v="0"/>
    <n v="0"/>
    <n v="443.53856999999999"/>
    <n v="-155.08442000000002"/>
    <n v="6064.6404899999998"/>
    <n v="5657.7180399999997"/>
    <n v="0"/>
    <n v="0"/>
    <n v="0"/>
    <n v="0"/>
    <n v="0"/>
    <n v="0"/>
    <s v="Riesgos Catastroficos"/>
    <s v="Daños Sin Autos"/>
    <s v="Riesgos Catastroficos"/>
    <x v="39"/>
    <x v="0"/>
    <n v="5461228.9250799995"/>
    <n v="5252582.0563999992"/>
    <n v="243469518.54793006"/>
    <n v="216001262.48099998"/>
    <n v="235094567.47436008"/>
    <n v="206446896.99449995"/>
    <n v="7921310.3320099982"/>
    <n v="9670376.9993799981"/>
    <n v="1960888.3668200003"/>
    <n v="33358.410489999951"/>
    <n v="137233.13202000002"/>
    <n v="150313.47588999997"/>
    <n v="1.7324549382371908"/>
    <n v="1.5543703818334806"/>
    <n v="-13080.343869999953"/>
    <n v="-8.7020433747219013"/>
    <n v="100"/>
    <n v="100"/>
    <n v="2.5128617368478054"/>
    <n v="2.8617063812806274"/>
    <n v="5.6365631656261697E-2"/>
    <n v="5.8373587060860925E-2"/>
    <n v="6.9589165435189032E-2"/>
    <n v="7.2809753054319123E-2"/>
    <m/>
    <m/>
    <m/>
    <n v="0"/>
    <m/>
    <n v="0"/>
    <m/>
    <n v="0"/>
    <m/>
    <n v="-394.25909595250965"/>
    <n v="3.3253584778163683"/>
    <n v="-1.0317384857329175"/>
    <n v="0.23272582301055111"/>
    <n v="-385.99814862124765"/>
    <n v="7.1923423387850516"/>
    <n v="7.3135179361637643"/>
    <n v="-2.741112563467373"/>
    <s v="Medianas"/>
    <n v="2023"/>
    <n v="1"/>
    <d v="2024-05-06T00:00:00"/>
    <x v="39"/>
    <x v="11"/>
  </r>
  <r>
    <n v="2024"/>
    <n v="3"/>
    <n v="48"/>
    <x v="3"/>
    <s v="Riesgos Catastroficos"/>
    <n v="36"/>
    <s v="76a50887d8f1c2e9301755428990ad81479ee21c25b43215cf524541e0503269"/>
    <s v="866d562d83a77144c090ae01fef5e5dc5d322dfdcb968ee04e0fa262fe1b2619"/>
    <x v="0"/>
    <n v="976420.9784299999"/>
    <n v="633139.19602000003"/>
    <n v="3653048.89585"/>
    <n v="2974050.0984700001"/>
    <n v="302574.13639999996"/>
    <n v="-35563.890810000012"/>
    <n v="8579601.697759999"/>
    <n v="258375.04214999999"/>
    <n v="0"/>
    <n v="0"/>
    <n v="134.065"/>
    <n v="128.38900000000001"/>
    <n v="0"/>
    <n v="0"/>
    <n v="119023.47206999999"/>
    <n v="4386.6449299999995"/>
    <n v="276681.42050000001"/>
    <n v="204786.99230000001"/>
    <n v="0"/>
    <n v="0"/>
    <n v="0"/>
    <n v="0"/>
    <n v="0"/>
    <n v="0"/>
    <s v="Riesgos Catastroficos"/>
    <s v="Daños Sin Autos"/>
    <s v="Riesgos Catastroficos"/>
    <x v="39"/>
    <x v="0"/>
    <n v="16982442.389800001"/>
    <n v="15398992.57395"/>
    <n v="243469518.54793006"/>
    <n v="216001262.48099998"/>
    <n v="235094567.47436008"/>
    <n v="206446896.99449995"/>
    <n v="7921310.3320099982"/>
    <n v="9670376.9993799981"/>
    <n v="1960888.3668200003"/>
    <n v="33358.410489999951"/>
    <n v="976420.9784299999"/>
    <n v="633139.19602000003"/>
    <n v="12.326508336433744"/>
    <n v="6.5472028242600349"/>
    <n v="343281.78240999987"/>
    <n v="54.21900658937502"/>
    <n v="100"/>
    <n v="100"/>
    <n v="5.7495909953238415"/>
    <n v="4.1115624478646877"/>
    <n v="0.40104444459965488"/>
    <n v="0.41533115329706222"/>
    <n v="0.29311828493395614"/>
    <n v="0.30668380355305985"/>
    <m/>
    <m/>
    <m/>
    <n v="0"/>
    <m/>
    <n v="0"/>
    <m/>
    <n v="0"/>
    <m/>
    <n v="-950.79030867713959"/>
    <n v="30.98808230098793"/>
    <n v="-5.6170729965163293"/>
    <n v="15.430462106860709"/>
    <n v="2613.3144799572369"/>
    <n v="35.106931056772986"/>
    <n v="43.018238035249631"/>
    <n v="2.1420525203934058"/>
    <s v="Grandes"/>
    <n v="2023"/>
    <n v="1"/>
    <d v="2024-05-06T00:00:00"/>
    <x v="39"/>
    <x v="0"/>
  </r>
  <r>
    <n v="2024"/>
    <n v="3"/>
    <n v="79"/>
    <x v="59"/>
    <s v="Riesgos Catastroficos"/>
    <n v="51"/>
    <s v="031b4af5197ec30a926f48cf40e11a7dbc470048a21e4003b7a3c07c5dab1baa"/>
    <s v="866d562d83a77144c090ae01fef5e5dc5d322dfdcb968ee04e0fa262fe1b2619"/>
    <x v="9"/>
    <n v="585508.48015999992"/>
    <n v="425115.96477999998"/>
    <n v="1903143.62842"/>
    <n v="1520051.4092399999"/>
    <n v="74998.301119999989"/>
    <n v="8338.5445799999998"/>
    <n v="427291.16328999994"/>
    <n v="48938.570490000006"/>
    <n v="0"/>
    <n v="0"/>
    <n v="134.065"/>
    <n v="128.38900000000001"/>
    <n v="0"/>
    <n v="0"/>
    <n v="37669.298430000003"/>
    <n v="8338.5445799999998"/>
    <n v="492497.72243000002"/>
    <n v="372449.63635000004"/>
    <n v="0"/>
    <n v="0"/>
    <n v="0"/>
    <n v="0"/>
    <n v="0"/>
    <n v="0"/>
    <s v="Riesgos Catastroficos"/>
    <s v="Daños Sin Autos"/>
    <s v="Riesgos Catastroficos"/>
    <x v="39"/>
    <x v="0"/>
    <n v="22979281.170580003"/>
    <n v="17603852.661830001"/>
    <n v="243469518.54793006"/>
    <n v="216001262.48099998"/>
    <n v="235094567.47436008"/>
    <n v="206446896.99449995"/>
    <n v="7921310.3320099982"/>
    <n v="9670376.9993799981"/>
    <n v="1960888.3668200003"/>
    <n v="33358.410489999951"/>
    <n v="585508.48015999992"/>
    <n v="425115.96477999998"/>
    <n v="7.3915609365026569"/>
    <n v="4.3960640294298319"/>
    <n v="160392.51537999994"/>
    <n v="37.729120679578344"/>
    <n v="100"/>
    <n v="100"/>
    <n v="2.547984316017756"/>
    <n v="2.414902992807753"/>
    <n v="0.24048533206621311"/>
    <n v="0.24905232241228065"/>
    <n v="0.19681179632799334"/>
    <n v="0.20592024921126606"/>
    <m/>
    <m/>
    <m/>
    <n v="0"/>
    <m/>
    <n v="0"/>
    <m/>
    <n v="0"/>
    <m/>
    <n v="799.41716327671168"/>
    <n v="12.8090887939839"/>
    <n v="1.9614752845885819"/>
    <n v="3.8247103909145914"/>
    <n v="351.74908005348823"/>
    <n v="32.232032028939294"/>
    <n v="7.6486238848249775"/>
    <n v="2.2388381585541581"/>
    <s v="Grandes"/>
    <n v="2023"/>
    <n v="1"/>
    <d v="2024-05-06T00:00:00"/>
    <x v="39"/>
    <x v="9"/>
  </r>
  <r>
    <n v="2024"/>
    <n v="3"/>
    <n v="41"/>
    <x v="7"/>
    <s v="Riesgos Catastroficos"/>
    <n v="29"/>
    <s v="35135aaa6cc23891b40cb3f378c53a17a1127210ce60e125ccf03efcfdaec458"/>
    <s v="866d562d83a77144c090ae01fef5e5dc5d322dfdcb968ee04e0fa262fe1b2619"/>
    <x v="13"/>
    <n v="485092.37556000001"/>
    <n v="473485.22907999996"/>
    <n v="2781336.7884"/>
    <n v="1696260.8628199999"/>
    <n v="105896.51265999999"/>
    <n v="173709.33050999994"/>
    <n v="1969277.1852599997"/>
    <n v="332035.51630999998"/>
    <n v="0"/>
    <n v="0"/>
    <n v="134.065"/>
    <n v="128.38900000000001"/>
    <n v="0"/>
    <n v="17.173869999999997"/>
    <n v="-29980.186249999999"/>
    <n v="-2198.08736"/>
    <n v="86094.281879999995"/>
    <n v="69750.245299999995"/>
    <n v="0"/>
    <n v="0"/>
    <n v="0"/>
    <n v="0"/>
    <n v="0"/>
    <n v="0"/>
    <s v="Riesgos Catastroficos"/>
    <s v="Daños Sin Autos"/>
    <s v="Riesgos Catastroficos"/>
    <x v="39"/>
    <x v="0"/>
    <n v="6566357.3494999995"/>
    <n v="6434437.0004799999"/>
    <n v="243469518.54793006"/>
    <n v="216001262.48099998"/>
    <n v="235094567.47436008"/>
    <n v="206446896.99449995"/>
    <n v="7921310.3320099982"/>
    <n v="9670376.9993799981"/>
    <n v="1960888.3668200003"/>
    <n v="33358.410489999951"/>
    <n v="485092.37556000001"/>
    <n v="473485.22907999996"/>
    <n v="6.1238905588604799"/>
    <n v="4.8962437463436714"/>
    <n v="11607.146480000054"/>
    <n v="2.451427366077108"/>
    <n v="100"/>
    <n v="100"/>
    <n v="7.3875415202149757"/>
    <n v="7.3586116243686686"/>
    <n v="0.1992415224924772"/>
    <n v="0.2063392535061046"/>
    <n v="0.21920484336134327"/>
    <n v="0.22934964679687792"/>
    <m/>
    <m/>
    <m/>
    <n v="0"/>
    <m/>
    <n v="0"/>
    <m/>
    <n v="0"/>
    <m/>
    <n v="-39.038097522398871"/>
    <n v="21.830174621431848"/>
    <n v="36.68738111377283"/>
    <n v="5.400435560323805"/>
    <n v="1263.9215071961469"/>
    <n v="23.432228101425757"/>
    <n v="-34.822505740610055"/>
    <n v="-3.1513686447207383"/>
    <s v="Medianas"/>
    <n v="2023"/>
    <n v="1"/>
    <d v="2024-05-06T00:00:00"/>
    <x v="39"/>
    <x v="13"/>
  </r>
  <r>
    <n v="2024"/>
    <n v="3"/>
    <n v="18"/>
    <x v="64"/>
    <s v="Riesgos Catastroficos"/>
    <n v="5"/>
    <s v="ef2d127de37b942baad06145e54b0c619a1f22327b2ebbcfbec78f5564afe39d"/>
    <s v="866d562d83a77144c090ae01fef5e5dc5d322dfdcb968ee04e0fa262fe1b2619"/>
    <x v="29"/>
    <n v="67989.015459999995"/>
    <n v="62204.957029999998"/>
    <n v="820914.17879000003"/>
    <n v="782975.28598999989"/>
    <n v="-70232.117369999978"/>
    <n v="-478.32382999999982"/>
    <n v="466846.92352999991"/>
    <n v="11433.671039999997"/>
    <n v="0"/>
    <n v="0"/>
    <n v="134.065"/>
    <n v="128.38900000000001"/>
    <n v="0"/>
    <n v="0"/>
    <n v="3791.6164900000003"/>
    <n v="420.66540999999995"/>
    <n v="1493.1447599999999"/>
    <n v="1364.5296499999999"/>
    <n v="0"/>
    <n v="0"/>
    <n v="0"/>
    <n v="0"/>
    <n v="0"/>
    <n v="0"/>
    <s v="Riesgos Catastroficos"/>
    <s v="Daños Sin Autos"/>
    <s v="Riesgos Catastroficos"/>
    <x v="39"/>
    <x v="0"/>
    <n v="4323802.96117"/>
    <n v="3574791.8769999999"/>
    <n v="243469518.54793006"/>
    <n v="216001262.48099998"/>
    <n v="235094567.47436008"/>
    <n v="206446896.99449995"/>
    <n v="7921310.3320099982"/>
    <n v="9670376.9993799981"/>
    <n v="1960888.3668200003"/>
    <n v="33358.410489999951"/>
    <n v="67989.015459999995"/>
    <n v="62204.957029999998"/>
    <n v="0.85830516177679006"/>
    <n v="0.64325265740920112"/>
    <n v="5784.0584299999973"/>
    <n v="9.2983882734787304"/>
    <n v="100"/>
    <n v="100"/>
    <n v="1.5724355635669971"/>
    <n v="1.7401001000987786"/>
    <n v="2.7925062597359798E-2"/>
    <n v="2.8919858161935208E-2"/>
    <n v="2.8798422896010482E-2"/>
    <n v="3.0131214339180513E-2"/>
    <m/>
    <m/>
    <m/>
    <n v="0"/>
    <m/>
    <n v="0"/>
    <m/>
    <n v="0"/>
    <m/>
    <n v="14582.964336106776"/>
    <n v="-103.29921222542143"/>
    <n v="-0.76894809165982614"/>
    <n v="-3.5816479182798338"/>
    <n v="801.33783283964351"/>
    <n v="9.4256002425451069"/>
    <n v="253.93495604538708"/>
    <n v="30.828601635735797"/>
    <s v="Resto"/>
    <n v="2023"/>
    <n v="1"/>
    <d v="2024-05-06T00:00:00"/>
    <x v="39"/>
    <x v="29"/>
  </r>
  <r>
    <n v="2024"/>
    <n v="3"/>
    <n v="107"/>
    <x v="28"/>
    <s v="Riesgos Catastroficos"/>
    <n v="70"/>
    <s v="ff5a1ae012afa5d4c889c50ad427aaf545d31a4fac04ffc1c4d03d403ba4250a"/>
    <s v="866d562d83a77144c090ae01fef5e5dc5d322dfdcb968ee04e0fa262fe1b2619"/>
    <x v="30"/>
    <n v="4184.8455899999999"/>
    <n v="3655.74404"/>
    <n v="15048.139030000002"/>
    <n v="13671.37852"/>
    <n v="905.80485999999996"/>
    <n v="192.09003999999996"/>
    <n v="2491.0509000000002"/>
    <n v="1716.0718499999998"/>
    <n v="0"/>
    <n v="0"/>
    <n v="134.065"/>
    <n v="128.38900000000001"/>
    <n v="0"/>
    <n v="0"/>
    <n v="308.16744"/>
    <n v="442.31145000000004"/>
    <n v="606.25421999999992"/>
    <n v="661.17768999999998"/>
    <n v="0"/>
    <n v="0"/>
    <n v="0"/>
    <n v="0"/>
    <n v="0"/>
    <n v="0"/>
    <s v="Riesgos Catastroficos"/>
    <s v="Daños Sin Autos"/>
    <s v="Riesgos Catastroficos"/>
    <x v="39"/>
    <x v="0"/>
    <n v="551156.13301999995"/>
    <n v="285123.98235000001"/>
    <n v="243469518.54793006"/>
    <n v="216001262.48099998"/>
    <n v="235094567.47436008"/>
    <n v="206446896.99449995"/>
    <n v="7921310.3320099982"/>
    <n v="9670376.9993799981"/>
    <n v="1960888.3668200003"/>
    <n v="33358.410489999951"/>
    <n v="4184.8455899999999"/>
    <n v="3655.74404"/>
    <n v="5.2830218923364827E-2"/>
    <n v="3.7803531757183644E-2"/>
    <n v="529.10154999999986"/>
    <n v="14.473156331809257"/>
    <n v="100"/>
    <n v="100"/>
    <n v="0.75928495380602856"/>
    <n v="1.2821594345972769"/>
    <n v="1.7188375838415931E-3"/>
    <n v="1.7800690313511426E-3"/>
    <n v="1.6924642004449248E-3"/>
    <n v="1.7707914690029923E-3"/>
    <m/>
    <m/>
    <m/>
    <n v="0"/>
    <m/>
    <n v="0"/>
    <m/>
    <n v="0"/>
    <m/>
    <n v="371.55222623723756"/>
    <n v="21.644881287005859"/>
    <n v="5.2544718092462501"/>
    <n v="4.6193596500802139E-2"/>
    <n v="-30.327953300779352"/>
    <n v="-8.3069151955202933"/>
    <n v="50.831388852023174"/>
    <n v="66.897515855382238"/>
    <s v="Resto"/>
    <n v="2023"/>
    <n v="1"/>
    <d v="2024-05-06T00:00:00"/>
    <x v="39"/>
    <x v="30"/>
  </r>
  <r>
    <n v="2024"/>
    <n v="3"/>
    <n v="93"/>
    <x v="43"/>
    <s v="Riesgos Catastroficos"/>
    <n v="220"/>
    <s v="36790ecd55c2030dc553685bef719df653f413a20cdad1bfd1dc934c76686ddd"/>
    <s v="866d562d83a77144c090ae01fef5e5dc5d322dfdcb968ee04e0fa262fe1b2619"/>
    <x v="24"/>
    <n v="42375.20478"/>
    <n v="58415.719109999998"/>
    <n v="218006.99986999997"/>
    <n v="239578.53460000001"/>
    <n v="225.47203000000002"/>
    <n v="-2571.3929999999996"/>
    <n v="-3050.6999300000016"/>
    <n v="-30481.512040000001"/>
    <n v="0"/>
    <n v="0"/>
    <n v="134.065"/>
    <n v="128.38900000000001"/>
    <n v="0"/>
    <n v="0"/>
    <n v="2.6577700000000002"/>
    <n v="712.03291999999999"/>
    <n v="2082.88996"/>
    <n v="-15356.829820000001"/>
    <n v="0"/>
    <n v="0"/>
    <n v="0"/>
    <n v="0"/>
    <n v="0"/>
    <n v="0"/>
    <s v="Riesgos Catastroficos"/>
    <s v="Daños Sin Autos"/>
    <s v="Riesgos Catastroficos"/>
    <x v="39"/>
    <x v="0"/>
    <n v="300191.93695999996"/>
    <n v="189031.92499999999"/>
    <n v="243469518.54793006"/>
    <n v="216001262.48099998"/>
    <n v="235094567.47436008"/>
    <n v="206446896.99449995"/>
    <n v="7921310.3320099982"/>
    <n v="9670376.9993799981"/>
    <n v="1960888.3668200003"/>
    <n v="33358.410489999951"/>
    <n v="42375.20478"/>
    <n v="58415.719109999998"/>
    <n v="0.53495195875311041"/>
    <n v="0.60406868433097527"/>
    <n v="-16040.514329999998"/>
    <n v="-27.459243118782517"/>
    <n v="100"/>
    <n v="100"/>
    <n v="14.116036962593842"/>
    <n v="30.902567970992202"/>
    <n v="1.7404726896709209E-2"/>
    <n v="1.8024748608715314E-2"/>
    <n v="2.7044156334566978E-2"/>
    <n v="2.8295760294985824E-2"/>
    <m/>
    <m/>
    <m/>
    <n v="0"/>
    <m/>
    <n v="0"/>
    <m/>
    <n v="0"/>
    <m/>
    <n v="-108.76847801950149"/>
    <n v="0.53208481509549421"/>
    <n v="-4.4018853814979586"/>
    <n v="1.1498463340146748E-2"/>
    <n v="-99.626734954895056"/>
    <n v="-113.56328086209135"/>
    <n v="0.12760011575455479"/>
    <n v="-4.6365879439041668"/>
    <s v="Resto"/>
    <n v="2023"/>
    <n v="1"/>
    <d v="2024-05-06T00:00:00"/>
    <x v="39"/>
    <x v="24"/>
  </r>
  <r>
    <n v="2024"/>
    <n v="3"/>
    <n v="109"/>
    <x v="68"/>
    <s v="Riesgos Catastroficos"/>
    <n v="228"/>
    <s v="9d693eeee1d1899cbc50b6d45df953d3835acf28ee869879b45565fccc814765"/>
    <s v="866d562d83a77144c090ae01fef5e5dc5d322dfdcb968ee04e0fa262fe1b2619"/>
    <x v="22"/>
    <n v="133842.24593"/>
    <n v="149645.06284"/>
    <n v="789237.04874999996"/>
    <n v="743347.82074999996"/>
    <n v="6.7575400000000005"/>
    <n v="1765.64219"/>
    <n v="-16407.538539999998"/>
    <n v="19283.030350000001"/>
    <n v="0"/>
    <n v="0"/>
    <n v="134.065"/>
    <n v="128.38900000000001"/>
    <n v="0"/>
    <n v="0"/>
    <n v="-0.20296"/>
    <n v="1640.9833799999999"/>
    <n v="4323.5043099999994"/>
    <n v="1463.5536999999999"/>
    <n v="0"/>
    <n v="0"/>
    <n v="0"/>
    <n v="0"/>
    <n v="0"/>
    <n v="0"/>
    <s v="Riesgos Catastroficos"/>
    <s v="Daños Sin Autos"/>
    <s v="Riesgos Catastroficos"/>
    <x v="39"/>
    <x v="0"/>
    <n v="671133.07496"/>
    <n v="685542.54012999998"/>
    <n v="243469518.54793006"/>
    <n v="216001262.48099998"/>
    <n v="235094567.47436008"/>
    <n v="206446896.99449995"/>
    <n v="7921310.3320099982"/>
    <n v="9670376.9993799981"/>
    <n v="1960888.3668200003"/>
    <n v="33358.410489999951"/>
    <n v="133842.24593"/>
    <n v="149645.06284"/>
    <n v="1.6896478021968635"/>
    <n v="1.5474584170771652"/>
    <n v="-15802.816909999994"/>
    <n v="-10.560199321040287"/>
    <n v="100"/>
    <n v="100"/>
    <n v="19.942728338634939"/>
    <n v="21.828705598871032"/>
    <n v="5.497289629036313E-2"/>
    <n v="5.6931237232692382E-2"/>
    <n v="6.9279716757749576E-2"/>
    <n v="7.2485983087450703E-2"/>
    <m/>
    <m/>
    <m/>
    <n v="0"/>
    <m/>
    <n v="0"/>
    <m/>
    <n v="0"/>
    <m/>
    <n v="-99.617275796972208"/>
    <n v="5.048884194258231E-3"/>
    <n v="1.1798866975570179"/>
    <n v="3.4461625222239429E-4"/>
    <n v="-100.01236819351578"/>
    <n v="195.41138873141449"/>
    <n v="-4.6943401798065984E-3"/>
    <n v="112.12320941828099"/>
    <s v="Resto"/>
    <n v="2023"/>
    <n v="1"/>
    <d v="2024-05-06T00:00:00"/>
    <x v="39"/>
    <x v="22"/>
  </r>
  <r>
    <n v="2024"/>
    <n v="3"/>
    <n v="81"/>
    <x v="34"/>
    <s v="Riesgos Catastroficos"/>
    <n v="53"/>
    <s v="2858dcd1057d3eae7f7d5f782167e24b61153c01551450a628cee722509f6529"/>
    <s v="866d562d83a77144c090ae01fef5e5dc5d322dfdcb968ee04e0fa262fe1b2619"/>
    <x v="28"/>
    <n v="53307.582990000003"/>
    <n v="70765.024940000003"/>
    <n v="251984.31299999997"/>
    <n v="246267.08356000003"/>
    <n v="-9178.0999499999998"/>
    <n v="-2892.5894500000009"/>
    <n v="1289588.4715099998"/>
    <n v="62559.739339999993"/>
    <n v="0"/>
    <n v="0"/>
    <n v="134.065"/>
    <n v="128.38900000000001"/>
    <n v="0"/>
    <n v="0"/>
    <n v="-276.17138"/>
    <n v="-289.25827000000004"/>
    <n v="7350.4992599999996"/>
    <n v="5785.3818799999999"/>
    <n v="0"/>
    <n v="0"/>
    <n v="0"/>
    <n v="0"/>
    <n v="0"/>
    <n v="0"/>
    <s v="Riesgos Catastroficos"/>
    <s v="Daños Sin Autos"/>
    <s v="Riesgos Catastroficos"/>
    <x v="39"/>
    <x v="0"/>
    <n v="425847.00738999998"/>
    <n v="401246.10022000002"/>
    <n v="243469518.54793006"/>
    <n v="216001262.48099998"/>
    <n v="235094567.47436008"/>
    <n v="206446896.99449995"/>
    <n v="7921310.3320099982"/>
    <n v="9670376.9993799981"/>
    <n v="1960888.3668200003"/>
    <n v="33358.410489999951"/>
    <n v="53307.582990000003"/>
    <n v="70765.024940000003"/>
    <n v="0.67296420359374343"/>
    <n v="0.73177110824673119"/>
    <n v="-17457.44195"/>
    <n v="-24.669590613162018"/>
    <n v="100"/>
    <n v="100"/>
    <n v="12.518012822661392"/>
    <n v="17.63631469594349"/>
    <n v="2.1894972030967286E-2"/>
    <n v="2.2674953131706817E-2"/>
    <n v="3.27613941359369E-2"/>
    <n v="3.4277591947475615E-2"/>
    <m/>
    <m/>
    <m/>
    <n v="0"/>
    <m/>
    <n v="0"/>
    <m/>
    <n v="0"/>
    <m/>
    <n v="217.29701392639723"/>
    <n v="-17.217250220708234"/>
    <n v="-4.0875975843328813"/>
    <n v="-0.46805825896576925"/>
    <n v="-4.5242924255890937"/>
    <n v="27.052965775873727"/>
    <n v="-3.7571785293942064"/>
    <n v="-4.999812907769539"/>
    <s v="Resto"/>
    <n v="2023"/>
    <n v="1"/>
    <d v="2024-05-06T00:00:00"/>
    <x v="39"/>
    <x v="28"/>
  </r>
  <r>
    <n v="2024"/>
    <n v="3"/>
    <n v="74"/>
    <x v="0"/>
    <s v="Riesgos Catastroficos"/>
    <n v="46"/>
    <s v="25fc0e7096fc653718202dc30b0c580b8ab87eac11a700cba03a7c021bc35b0c"/>
    <s v="866d562d83a77144c090ae01fef5e5dc5d322dfdcb968ee04e0fa262fe1b2619"/>
    <x v="8"/>
    <n v="481369.46110000001"/>
    <n v="3158937.7068499997"/>
    <n v="1857001.9204399996"/>
    <n v="7429292.6058299998"/>
    <n v="1311137.5330000001"/>
    <n v="155160.60573000004"/>
    <n v="4758380.2036300004"/>
    <n v="948897.59872000001"/>
    <n v="0"/>
    <n v="0"/>
    <n v="134.065"/>
    <n v="128.38900000000001"/>
    <n v="6356.3338200000007"/>
    <n v="-7.6053800000000003"/>
    <n v="331882.35867000005"/>
    <n v="-28068.11191"/>
    <n v="438482.08405"/>
    <n v="568084.70595000009"/>
    <n v="0"/>
    <n v="0"/>
    <n v="0"/>
    <n v="0"/>
    <n v="0"/>
    <n v="0"/>
    <s v="Riesgos Catastroficos"/>
    <s v="Daños Sin Autos"/>
    <s v="Riesgos Catastroficos"/>
    <x v="39"/>
    <x v="0"/>
    <n v="1149390.6832699999"/>
    <n v="7438742.8628900005"/>
    <n v="243469518.54793006"/>
    <n v="216001262.48099998"/>
    <n v="235094567.47436008"/>
    <n v="206446896.99449995"/>
    <n v="7921310.3320099982"/>
    <n v="9670376.9993799981"/>
    <n v="1960888.3668200003"/>
    <n v="33358.410489999951"/>
    <n v="481369.46110000001"/>
    <n v="3158937.7068499997"/>
    <n v="6.0768918389017923"/>
    <n v="32.666127774051937"/>
    <n v="-2677568.2457499998"/>
    <n v="-84.761666554672033"/>
    <n v="100"/>
    <n v="100"/>
    <n v="41.880403948508686"/>
    <n v="42.46601563026379"/>
    <n v="0.19771241343512838"/>
    <n v="0.20475567184362911"/>
    <n v="1.4624626127487879"/>
    <n v="1.5301454043817178"/>
    <m/>
    <m/>
    <m/>
    <n v="0"/>
    <m/>
    <n v="0"/>
    <m/>
    <n v="0"/>
    <m/>
    <n v="745.01960199971927"/>
    <n v="272.37655043671822"/>
    <n v="4.9117969434326598"/>
    <n v="66.864465881160271"/>
    <n v="-1282.417826087398"/>
    <n v="-22.813960760177032"/>
    <n v="75.68892110815537"/>
    <n v="-4.9408321709809258"/>
    <s v="Medianas"/>
    <n v="2023"/>
    <n v="1"/>
    <d v="2024-05-06T00:00:00"/>
    <x v="39"/>
    <x v="8"/>
  </r>
  <r>
    <n v="2024"/>
    <n v="3"/>
    <n v="125"/>
    <x v="67"/>
    <s v="Riesgos Catastroficos"/>
    <n v="238"/>
    <s v="8ae4c23b80d1e7c8ff79e515fe791ebd68190bae842dda7af193db125f700452"/>
    <s v="866d562d83a77144c090ae01fef5e5dc5d322dfdcb968ee04e0fa262fe1b2619"/>
    <x v="34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n v="0"/>
    <s v="Riesgos Catastroficos"/>
    <s v="Daños Sin Autos"/>
    <s v="Riesgos Catastroficos"/>
    <x v="39"/>
    <x v="0"/>
    <n v="38924.525079999999"/>
    <n v="35687.971720000001"/>
    <n v="243469518.54793006"/>
    <n v="216001262.48099998"/>
    <n v="235094567.47436008"/>
    <n v="206446896.99449995"/>
    <n v="7921310.3320099982"/>
    <n v="9670376.9993799981"/>
    <n v="1960888.3668200003"/>
    <n v="33358.410489999951"/>
    <n v="0"/>
    <n v="0"/>
    <m/>
    <m/>
    <m/>
    <m/>
    <m/>
    <m/>
    <m/>
    <m/>
    <m/>
    <m/>
    <m/>
    <m/>
    <m/>
    <m/>
    <m/>
    <n v="0"/>
    <m/>
    <n v="0"/>
    <m/>
    <n v="0"/>
    <m/>
    <m/>
    <m/>
    <m/>
    <n v="1.5758163760291442E-7"/>
    <m/>
    <m/>
    <m/>
    <m/>
    <s v="Resto"/>
    <n v="2023"/>
    <n v="1"/>
    <d v="2024-05-06T00:00:00"/>
    <x v="39"/>
    <x v="34"/>
  </r>
  <r>
    <n v="2024"/>
    <n v="3"/>
    <n v="150.1"/>
    <x v="32"/>
    <s v="Riesgos Catastroficos"/>
    <n v="150.1"/>
    <m/>
    <m/>
    <x v="21"/>
    <n v="880011.0054100001"/>
    <n v="1054338.5090900001"/>
    <n v="4745473.9509100001"/>
    <n v="4300784.40814"/>
    <n v="-48613.89798999999"/>
    <n v="-17272.863859999998"/>
    <n v="3904356.1251600003"/>
    <n v="570153.24393999996"/>
    <n v="0"/>
    <n v="0"/>
    <n v="0"/>
    <n v="0"/>
    <n v="0"/>
    <n v="0"/>
    <n v="10111.119280000001"/>
    <n v="-17898.005499999999"/>
    <n v="102415.81628"/>
    <n v="64443.636689999999"/>
    <n v="0"/>
    <n v="0"/>
    <n v="0"/>
    <n v="0"/>
    <n v="0"/>
    <n v="0"/>
    <s v="Riesgos Catastroficos"/>
    <s v="Daños Sin Autos"/>
    <s v="Riesgos Catastroficos"/>
    <x v="39"/>
    <x v="0"/>
    <n v="29090889.747880001"/>
    <n v="22672224.013329998"/>
    <n v="243469518.54793006"/>
    <n v="216001262.48099998"/>
    <n v="235094567.47436008"/>
    <n v="206446896.99449995"/>
    <n v="7921310.3320099982"/>
    <n v="9670376.9993799981"/>
    <n v="1960888.3668200003"/>
    <n v="33358.410489999951"/>
    <n v="880011.0054100001"/>
    <n v="1054338.5090900001"/>
    <n v="11.109412060955085"/>
    <n v="10.902765312640836"/>
    <n v="-174327.50367999997"/>
    <n v="-16.534301097515836"/>
    <n v="100"/>
    <n v="100"/>
    <n v="3.0250398424961578"/>
    <n v="4.6503532625211719"/>
    <n v="0.36144606957718972"/>
    <n v="0.37432213549808036"/>
    <n v="0.48811682717953664"/>
    <n v="0.51070688125580743"/>
    <m/>
    <m/>
    <m/>
    <n v="0"/>
    <m/>
    <n v="0"/>
    <m/>
    <n v="0"/>
    <m/>
    <n v="181.44665750871027"/>
    <n v="-5.5242375028424346"/>
    <n v="-1.6382654822034541"/>
    <n v="-2.4791772347978083"/>
    <n v="-156.49299459652082"/>
    <n v="58.923086188728881"/>
    <n v="9.8726150386349296"/>
    <n v="-27.773115266751091"/>
    <s v="Resto"/>
    <n v="2023"/>
    <n v="1"/>
    <d v="2024-05-06T00:00:00"/>
    <x v="39"/>
    <x v="21"/>
  </r>
  <r>
    <n v="2024"/>
    <n v="3"/>
    <n v="12"/>
    <x v="31"/>
    <s v="Riesgos Catastroficos"/>
    <n v="12"/>
    <s v="6b51d431df5d7f141cbececcf79edf3dd861c3b4069f0b11661a3eefacbba918"/>
    <s v="866d562d83a77144c090ae01fef5e5dc5d322dfdcb968ee04e0fa262fe1b2619"/>
    <x v="12"/>
    <n v="186782.06706"/>
    <n v="163086.43502999999"/>
    <n v="626227.34713999997"/>
    <n v="682704.59177000006"/>
    <n v="-8965.3518399999994"/>
    <n v="2513.4045900000001"/>
    <n v="1109429.9680199998"/>
    <n v="538.28653000000077"/>
    <n v="0"/>
    <n v="0"/>
    <n v="134.065"/>
    <n v="128.38900000000001"/>
    <n v="0"/>
    <n v="0"/>
    <n v="-131.26954999999998"/>
    <n v="-109.87730000000001"/>
    <n v="-244.81638000000001"/>
    <n v="4349.0834100000002"/>
    <n v="0"/>
    <n v="0"/>
    <n v="0"/>
    <n v="0"/>
    <n v="0"/>
    <n v="0"/>
    <s v="Riesgos Catastroficos"/>
    <s v="Daños Sin Autos"/>
    <s v="Riesgos Catastroficos"/>
    <x v="39"/>
    <x v="0"/>
    <n v="1911910.06005"/>
    <n v="3306000.0739899999"/>
    <n v="243469518.54793006"/>
    <n v="216001262.48099998"/>
    <n v="235094567.47436008"/>
    <n v="206446896.99449995"/>
    <n v="7921310.3320099982"/>
    <n v="9670376.9993799981"/>
    <n v="1960888.3668200003"/>
    <n v="33358.410489999951"/>
    <n v="186782.06706"/>
    <n v="163086.43502999999"/>
    <n v="2.3579693160765847"/>
    <n v="1.6864537446725816"/>
    <n v="23695.632030000008"/>
    <n v="14.529492919286113"/>
    <n v="100"/>
    <n v="100"/>
    <n v="9.7693961114005177"/>
    <n v="4.9330439013926437"/>
    <n v="7.6716817848074728E-2"/>
    <n v="7.9449758906220094E-2"/>
    <n v="7.5502537881854043E-2"/>
    <n v="7.8996796466427321E-2"/>
    <m/>
    <m/>
    <m/>
    <n v="0"/>
    <m/>
    <n v="0"/>
    <m/>
    <n v="0"/>
    <m/>
    <n v="-456.70149866321361"/>
    <n v="-4.799899680476317"/>
    <n v="1.5411487715318908"/>
    <n v="-0.45720868111116564"/>
    <n v="19.469217026628762"/>
    <n v="-105.62914887852197"/>
    <n v="53.619594407857832"/>
    <n v="-2.5264472911086338"/>
    <s v="Medianas"/>
    <n v="2023"/>
    <n v="1"/>
    <d v="2024-05-06T00:00:00"/>
    <x v="39"/>
    <x v="12"/>
  </r>
  <r>
    <n v="2024"/>
    <n v="3"/>
    <n v="76"/>
    <x v="42"/>
    <s v="Riesgos Catastroficos"/>
    <n v="48"/>
    <s v="98010bd9270f9b100b6214a21754fd33bdc8d41b2bc9f9dd16ff54d3c34ffd71"/>
    <s v="866d562d83a77144c090ae01fef5e5dc5d322dfdcb968ee04e0fa262fe1b2619"/>
    <x v="17"/>
    <n v="201289.08586000002"/>
    <n v="142411.4454"/>
    <n v="445598.81495000003"/>
    <n v="359602.83674000006"/>
    <n v="-8090.4083099999998"/>
    <n v="12230.22681"/>
    <n v="333152.46930999996"/>
    <n v="13517.29106"/>
    <n v="0"/>
    <n v="0"/>
    <n v="134.065"/>
    <n v="128.38900000000001"/>
    <n v="0"/>
    <n v="0"/>
    <n v="11.159129999999999"/>
    <n v="-508.84540999999996"/>
    <n v="-2.0000000000000002E-5"/>
    <n v="0"/>
    <n v="0"/>
    <n v="0"/>
    <n v="0"/>
    <n v="0"/>
    <n v="0"/>
    <n v="0"/>
    <s v="Riesgos Catastroficos"/>
    <s v="Daños Sin Autos"/>
    <s v="Riesgos Catastroficos"/>
    <x v="39"/>
    <x v="0"/>
    <n v="1133682.78908"/>
    <n v="1017302.51738"/>
    <n v="243469518.54793006"/>
    <n v="216001262.48099998"/>
    <n v="235094567.47436008"/>
    <n v="206446896.99449995"/>
    <n v="7921310.3320099982"/>
    <n v="9670376.9993799981"/>
    <n v="1960888.3668200003"/>
    <n v="33358.410489999951"/>
    <n v="201289.08586000002"/>
    <n v="142411.4454"/>
    <n v="2.5411084457402362"/>
    <n v="1.4726566028307944"/>
    <n v="58877.640460000024"/>
    <n v="41.343334655881534"/>
    <n v="100"/>
    <n v="100"/>
    <n v="17.755326957318371"/>
    <n v="13.998927847615269"/>
    <n v="8.2675271656387536E-2"/>
    <n v="8.5620475208110905E-2"/>
    <n v="6.5930839368370298E-2"/>
    <n v="6.8982119602308212E-2"/>
    <m/>
    <m/>
    <m/>
    <n v="0"/>
    <m/>
    <n v="0"/>
    <m/>
    <n v="0"/>
    <m/>
    <n v="-166.1509261903868"/>
    <n v="-4.0192980535601492"/>
    <n v="8.5879521660974589"/>
    <n v="-0.41258892892104443"/>
    <n v="-102.19302950968941"/>
    <m/>
    <n v="-55795649.999999985"/>
    <m/>
    <s v="Medianas"/>
    <n v="2023"/>
    <n v="1"/>
    <d v="2024-05-06T00:00:00"/>
    <x v="39"/>
    <x v="17"/>
  </r>
  <r>
    <n v="2024"/>
    <n v="3"/>
    <n v="61"/>
    <x v="2"/>
    <s v="Riesgos Catastrof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5139.837329999995"/>
    <n v="37433.145939999995"/>
    <n v="418100.14714999998"/>
    <n v="487499.89889000001"/>
    <n v="0"/>
    <n v="0"/>
    <n v="0"/>
    <n v="0"/>
    <n v="0"/>
    <n v="0"/>
    <s v="Riesgos Catastroficos"/>
    <s v="Daños Sin Autos"/>
    <s v="Riesgos Catastroficos"/>
    <x v="39"/>
    <x v="0"/>
    <n v="0"/>
    <n v="0"/>
    <n v="243469518.54793006"/>
    <n v="216001262.48099998"/>
    <n v="235094567.47436008"/>
    <n v="206446896.99449995"/>
    <n v="7921310.3320099982"/>
    <n v="9670376.9993799981"/>
    <n v="1960888.3668200003"/>
    <n v="33358.41048999995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0.73075730914644"/>
    <n v="-14.23584946335742"/>
    <n v="17.971731854722929"/>
    <n v="7.6785956315544688"/>
    <m/>
    <n v="2023"/>
    <n v="1"/>
    <d v="2024-05-06T00:00:00"/>
    <x v="39"/>
    <x v="2"/>
  </r>
  <r>
    <n v="2024"/>
    <n v="3"/>
    <n v="27"/>
    <x v="21"/>
    <s v="Riesgos Catastroficos"/>
    <n v="21"/>
    <s v="6f4b6612125fb3a0daecd2799dfd6c9c299424fd920f9b308110a2c1fbd8f443"/>
    <s v="866d562d83a77144c090ae01fef5e5dc5d322dfdcb968ee04e0fa262fe1b2619"/>
    <x v="27"/>
    <n v="83859.582020000002"/>
    <n v="85033.10884999999"/>
    <n v="388889.67299999995"/>
    <n v="349239.17021000001"/>
    <n v="236.30331999999919"/>
    <n v="-28140.968719999997"/>
    <n v="429681.66996999993"/>
    <n v="92944.306089999969"/>
    <n v="0"/>
    <n v="0"/>
    <n v="134.065"/>
    <n v="128.38900000000001"/>
    <n v="0"/>
    <n v="0"/>
    <n v="1176.56782"/>
    <n v="-25587.971160000001"/>
    <n v="37017.244290000002"/>
    <n v="27857.171879999998"/>
    <n v="0"/>
    <n v="0"/>
    <n v="0"/>
    <n v="0"/>
    <n v="0"/>
    <n v="0"/>
    <s v="Riesgos Catastroficos"/>
    <s v="Daños Sin Autos"/>
    <s v="Riesgos Catastroficos"/>
    <x v="39"/>
    <x v="0"/>
    <n v="3037839.4733099998"/>
    <n v="2965779.2021399997"/>
    <n v="243469518.54793006"/>
    <n v="216001262.48099998"/>
    <n v="235094567.47436008"/>
    <n v="206446896.99449995"/>
    <n v="7921310.3320099982"/>
    <n v="9670376.9993799981"/>
    <n v="1960888.3668200003"/>
    <n v="33358.410489999951"/>
    <n v="83859.582020000002"/>
    <n v="85033.10884999999"/>
    <n v="1.0586579556304418"/>
    <n v="0.87931534474252404"/>
    <n v="-1173.526829999988"/>
    <n v="-1.3800822360500953"/>
    <n v="100"/>
    <n v="100"/>
    <n v="2.7605007689437726"/>
    <n v="2.8671422602411925"/>
    <n v="3.4443565059045028E-2"/>
    <n v="3.5670574152737881E-2"/>
    <n v="3.9366949930433728E-2"/>
    <n v="4.1188852963125619E-2"/>
    <m/>
    <m/>
    <m/>
    <n v="0"/>
    <m/>
    <n v="0"/>
    <m/>
    <n v="0"/>
    <m/>
    <n v="-100.83971281284308"/>
    <n v="0.28178451920216141"/>
    <n v="-33.094131333762242"/>
    <n v="1.2050829817671648E-2"/>
    <n v="-104.59812859973539"/>
    <n v="32.882276957110854"/>
    <n v="3.1784316811444633"/>
    <n v="-91.854159748250808"/>
    <s v="Resto"/>
    <n v="2023"/>
    <n v="1"/>
    <d v="2024-05-06T00:00:00"/>
    <x v="39"/>
    <x v="27"/>
  </r>
  <r>
    <n v="2024"/>
    <n v="3"/>
    <n v="50"/>
    <x v="56"/>
    <s v="Riesgos Catastroficos"/>
    <n v="38"/>
    <s v="aea92132c4cbeb263e6ac2bf6c183b5d81737f179f21efdc5863739672f0f470"/>
    <s v="866d562d83a77144c090ae01fef5e5dc5d322dfdcb968ee04e0fa262fe1b2619"/>
    <x v="34"/>
    <n v="0"/>
    <n v="11997.96859"/>
    <n v="-12247.90804"/>
    <n v="73999.641340000002"/>
    <n v="452.11375000000004"/>
    <n v="-725.49380999999994"/>
    <n v="-67.216399999999936"/>
    <n v="1449.3443300000001"/>
    <n v="0"/>
    <n v="0"/>
    <n v="134.065"/>
    <n v="128.38900000000001"/>
    <n v="0"/>
    <n v="0"/>
    <n v="491.06665000000004"/>
    <n v="298.18405999999999"/>
    <n v="0"/>
    <n v="0"/>
    <n v="0"/>
    <n v="0"/>
    <n v="0"/>
    <n v="0"/>
    <n v="0"/>
    <n v="0"/>
    <s v="Riesgos Catastroficos"/>
    <s v="Daños Sin Autos"/>
    <s v="Riesgos Catastroficos"/>
    <x v="39"/>
    <x v="0"/>
    <n v="12741554.66168"/>
    <n v="8056026.6593599999"/>
    <n v="243469518.54793006"/>
    <n v="216001262.48099998"/>
    <n v="235094567.47436008"/>
    <n v="206446896.99449995"/>
    <n v="7921310.3320099982"/>
    <n v="9670376.9993799981"/>
    <n v="1960888.3668200003"/>
    <n v="33358.410489999951"/>
    <n v="0"/>
    <n v="11997.96859"/>
    <m/>
    <n v="0.1240692952381198"/>
    <m/>
    <m/>
    <m/>
    <n v="100"/>
    <m/>
    <n v="0.14893158994279151"/>
    <m/>
    <m/>
    <n v="5.5545826224304463E-3"/>
    <n v="5.8116487894316199E-3"/>
    <m/>
    <m/>
    <m/>
    <n v="0"/>
    <m/>
    <n v="0"/>
    <m/>
    <n v="0"/>
    <m/>
    <n v="-162.31807132854794"/>
    <m/>
    <n v="-6.0468053784094788"/>
    <n v="2.3056577704787914E-2"/>
    <n v="64.685748124832713"/>
    <m/>
    <m/>
    <m/>
    <s v="Resto"/>
    <n v="2023"/>
    <n v="1"/>
    <d v="2024-05-06T00:00:00"/>
    <x v="39"/>
    <x v="34"/>
  </r>
  <r>
    <n v="2024"/>
    <n v="3"/>
    <n v="39"/>
    <x v="17"/>
    <s v="Riesgos Catastroficos"/>
    <n v="27"/>
    <s v="670671cd97404156226e507973f2ab8330d3022ca96e0c93bdbdb320c41adcaf"/>
    <s v="866d562d83a77144c090ae01fef5e5dc5d322dfdcb968ee04e0fa262fe1b2619"/>
    <x v="18"/>
    <n v="354089.45538999996"/>
    <n v="387385.17892999999"/>
    <n v="1176667.5154600001"/>
    <n v="922238.44916999992"/>
    <n v="25914.93202"/>
    <n v="-4201.64732"/>
    <n v="918542.17443999986"/>
    <n v="130703.535"/>
    <n v="0"/>
    <n v="0"/>
    <n v="134.065"/>
    <n v="128.38900000000001"/>
    <n v="0"/>
    <n v="0"/>
    <n v="12394.72545"/>
    <n v="-1247.2811899999999"/>
    <n v="33033.0798"/>
    <n v="25673.612920000003"/>
    <n v="0"/>
    <n v="0"/>
    <n v="0"/>
    <n v="0"/>
    <n v="0"/>
    <n v="0"/>
    <s v="Riesgos Catastroficos"/>
    <s v="Daños Sin Autos"/>
    <s v="Riesgos Catastroficos"/>
    <x v="39"/>
    <x v="0"/>
    <n v="7956382.9574300004"/>
    <n v="6735524.3046000004"/>
    <n v="243469518.54793006"/>
    <n v="216001262.48099998"/>
    <n v="235094567.47436008"/>
    <n v="206446896.99449995"/>
    <n v="7921310.3320099982"/>
    <n v="9670376.9993799981"/>
    <n v="1960888.3668200003"/>
    <n v="33358.410489999951"/>
    <n v="354089.45538999996"/>
    <n v="387385.17892999999"/>
    <n v="4.4700868991222986"/>
    <n v="4.0058953126112513"/>
    <n v="-33295.723540000035"/>
    <n v="-8.5949915874340981"/>
    <n v="100"/>
    <n v="100"/>
    <n v="4.4503822564163595"/>
    <n v="5.7513737819257331"/>
    <n v="0.14543481972684519"/>
    <n v="0.15061575398955901"/>
    <n v="0.17934394201241086"/>
    <n v="0.18764398233620364"/>
    <m/>
    <m/>
    <m/>
    <n v="0"/>
    <m/>
    <n v="0"/>
    <m/>
    <n v="0"/>
    <m/>
    <n v="-716.78027797916184"/>
    <n v="7.3187528251743235"/>
    <n v="-1.0846174682277228"/>
    <n v="1.321591400025826"/>
    <n v="-1093.7394670403071"/>
    <n v="28.665489749854789"/>
    <n v="37.522161194306811"/>
    <n v="-4.8582223074195969"/>
    <s v="Medianas"/>
    <n v="2023"/>
    <n v="1"/>
    <d v="2024-05-06T00:00:00"/>
    <x v="39"/>
    <x v="18"/>
  </r>
  <r>
    <n v="2024"/>
    <n v="3"/>
    <n v="25"/>
    <x v="36"/>
    <s v="Riesgos Catastroficos"/>
    <n v="25"/>
    <s v="b7a56873cd771f2c446d369b649430b65a756ba278ff97ec81bb6f55b2e73569"/>
    <s v="866d562d83a77144c090ae01fef5e5dc5d322dfdcb968ee04e0fa262fe1b2619"/>
    <x v="34"/>
    <n v="0"/>
    <n v="0"/>
    <n v="0"/>
    <n v="-303021.31439999997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Riesgos Catastroficos"/>
    <s v="Daños Sin Autos"/>
    <s v="Riesgos Catastroficos"/>
    <x v="39"/>
    <x v="0"/>
    <n v="0"/>
    <n v="0"/>
    <n v="243469518.54793006"/>
    <n v="216001262.48099998"/>
    <n v="235094567.47436008"/>
    <n v="206446896.99449995"/>
    <n v="7921310.3320099982"/>
    <n v="9670376.9993799981"/>
    <n v="1960888.3668200003"/>
    <n v="33358.41048999995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39"/>
    <x v="34"/>
  </r>
  <r>
    <n v="2024"/>
    <n v="3"/>
    <n v="43"/>
    <x v="9"/>
    <s v="Riesgos Catastroficos"/>
    <n v="31"/>
    <s v="eb1e33e8a81b697b75855af6bfcdbcbf7cbbde9f94962ceaec1ed8af21f5a50f"/>
    <s v="866d562d83a77144c090ae01fef5e5dc5d322dfdcb968ee04e0fa262fe1b2619"/>
    <x v="14"/>
    <n v="215278.80686000001"/>
    <n v="202641.26746"/>
    <n v="1090172.1774599999"/>
    <n v="1159237.1757"/>
    <n v="-17477.23359"/>
    <n v="6277.9693500000012"/>
    <n v="1048880.13387"/>
    <n v="-74854.929699999993"/>
    <n v="0"/>
    <n v="0"/>
    <n v="134.065"/>
    <n v="128.38900000000001"/>
    <n v="0"/>
    <n v="0"/>
    <n v="2880.6395699999998"/>
    <n v="1442.6772699999999"/>
    <n v="31552.298859999999"/>
    <n v="34210.866969999995"/>
    <n v="0"/>
    <n v="0"/>
    <n v="0"/>
    <n v="0"/>
    <n v="0"/>
    <n v="0"/>
    <s v="Riesgos Catastroficos"/>
    <s v="Daños Sin Autos"/>
    <s v="Riesgos Catastroficos"/>
    <x v="39"/>
    <x v="0"/>
    <n v="29454782.112069998"/>
    <n v="26676629.107240003"/>
    <n v="243469518.54793006"/>
    <n v="216001262.48099998"/>
    <n v="235094567.47436008"/>
    <n v="206446896.99449995"/>
    <n v="7921310.3320099982"/>
    <n v="9670376.9993799981"/>
    <n v="1960888.3668200003"/>
    <n v="33358.410489999951"/>
    <n v="215278.80686000001"/>
    <n v="202641.26746"/>
    <n v="2.7177171179629056"/>
    <n v="2.0954846690360891"/>
    <n v="12637.539400000009"/>
    <n v="6.2364095716557655"/>
    <n v="100"/>
    <n v="100"/>
    <n v="0.73087896573433808"/>
    <n v="0.75962096502291376"/>
    <n v="8.8421256239359453E-2"/>
    <n v="9.1571153333212932E-2"/>
    <n v="9.3814853270973289E-2"/>
    <n v="9.8156606086163958E-2"/>
    <m/>
    <m/>
    <m/>
    <n v="0"/>
    <m/>
    <n v="0"/>
    <m/>
    <n v="0"/>
    <m/>
    <n v="-378.38991584117878"/>
    <n v="-8.1184180853277326"/>
    <n v="3.0980705108544728"/>
    <n v="-0.89129161484817565"/>
    <n v="99.67317915808016"/>
    <n v="-7.7711217091672502"/>
    <n v="9.1297296047480447"/>
    <n v="4.2170146441044727"/>
    <s v="Medianas"/>
    <n v="2023"/>
    <n v="1"/>
    <d v="2024-05-06T00:00:00"/>
    <x v="39"/>
    <x v="14"/>
  </r>
  <r>
    <n v="2024"/>
    <n v="3"/>
    <n v="15.1"/>
    <x v="13"/>
    <s v="Riesgos Catastroficos"/>
    <n v="15.1"/>
    <m/>
    <m/>
    <x v="7"/>
    <n v="3325230.5934899999"/>
    <n v="5923400.7293699998"/>
    <n v="11334070.93406"/>
    <n v="15428419.186629999"/>
    <n v="1362132.8298899999"/>
    <n v="291175.61845000001"/>
    <n v="15045249.79245"/>
    <n v="1709158.68295"/>
    <n v="0"/>
    <n v="0"/>
    <n v="0"/>
    <n v="0"/>
    <n v="6356.3338200000007"/>
    <n v="9.5684899999999971"/>
    <n v="325260.23074999999"/>
    <n v="-27707.686040000004"/>
    <n v="678854.53541000013"/>
    <n v="775745.09801999992"/>
    <n v="0"/>
    <n v="0"/>
    <n v="0"/>
    <n v="0"/>
    <n v="0"/>
    <n v="0"/>
    <s v="Riesgos Catastroficos"/>
    <s v="Daños Sin Autos"/>
    <s v="Riesgos Catastroficos"/>
    <x v="39"/>
    <x v="0"/>
    <n v="65889760.517229997"/>
    <n v="66637687.994330004"/>
    <n v="243469518.54793006"/>
    <n v="216001262.48099998"/>
    <n v="235094567.47436008"/>
    <n v="206446896.99449995"/>
    <n v="7921310.3320099982"/>
    <n v="9670376.9993799981"/>
    <n v="1960888.3668200003"/>
    <n v="33358.410489999951"/>
    <n v="3325230.5934899999"/>
    <n v="5923400.7293699998"/>
    <n v="41.978289627825212"/>
    <n v="61.253048663457179"/>
    <n v="-2598170.13588"/>
    <n v="-43.862812167974596"/>
    <n v="100"/>
    <n v="100"/>
    <n v="5.0466575798533384"/>
    <n v="8.888964950095513"/>
    <n v="1.3657687472838149"/>
    <n v="1.4144225573620099"/>
    <n v="2.7422991242428676"/>
    <n v="2.8692127688060181"/>
    <m/>
    <m/>
    <m/>
    <n v="0"/>
    <m/>
    <n v="0"/>
    <m/>
    <n v="0"/>
    <m/>
    <n v="367.80456315022894"/>
    <n v="40.963560017663966"/>
    <n v="4.9156832663078802"/>
    <n v="69.46508801513211"/>
    <n v="-1273.8989328825235"/>
    <n v="-12.489999982894096"/>
    <n v="47.913096809989817"/>
    <n v="-3.5717513537269765"/>
    <s v="Resto"/>
    <n v="2023"/>
    <n v="1"/>
    <d v="2024-05-06T00:00:00"/>
    <x v="39"/>
    <x v="7"/>
  </r>
  <r>
    <n v="2024"/>
    <n v="3"/>
    <n v="23"/>
    <x v="16"/>
    <s v="Riesgos Catastroficos"/>
    <n v="17"/>
    <s v="4523540f1504cd17100c4835e85b7eefd49911580f8efff0599a8f283be6b9e3"/>
    <s v="866d562d83a77144c090ae01fef5e5dc5d322dfdcb968ee04e0fa262fe1b2619"/>
    <x v="15"/>
    <n v="486992.51045999996"/>
    <n v="392743.94292"/>
    <n v="1390380.1712400001"/>
    <n v="1398864.2654899999"/>
    <n v="-117869.13480000001"/>
    <n v="36550.448329999999"/>
    <n v="3322425.5354100005"/>
    <n v="104005.41105"/>
    <n v="0"/>
    <n v="0"/>
    <n v="134.065"/>
    <n v="128.38900000000001"/>
    <n v="0"/>
    <n v="0"/>
    <n v="8337.0551599999999"/>
    <n v="7347.5931799999998"/>
    <n v="25088.639370000001"/>
    <n v="22043.637780000001"/>
    <n v="0"/>
    <n v="0"/>
    <n v="0"/>
    <n v="0"/>
    <n v="0"/>
    <n v="0"/>
    <s v="Riesgos Catastroficos"/>
    <s v="Daños Sin Autos"/>
    <s v="Riesgos Catastroficos"/>
    <x v="39"/>
    <x v="0"/>
    <n v="7252607.47162"/>
    <n v="5493499.0403699996"/>
    <n v="243469518.54793006"/>
    <n v="216001262.48099998"/>
    <n v="235094567.47436008"/>
    <n v="206446896.99449995"/>
    <n v="7921310.3320099982"/>
    <n v="9670376.9993799981"/>
    <n v="1960888.3668200003"/>
    <n v="33358.410489999951"/>
    <n v="486992.51045999996"/>
    <n v="392743.94292"/>
    <n v="6.1478781924761146"/>
    <n v="4.0613095326602071"/>
    <n v="94248.56753999996"/>
    <n v="23.997459219682462"/>
    <n v="100"/>
    <n v="100"/>
    <n v="6.714723116694767"/>
    <n v="7.149249322405411"/>
    <n v="0.20002196306316239"/>
    <n v="0.20714749629980814"/>
    <n v="0.18182483676665859"/>
    <n v="0.190239692936854"/>
    <m/>
    <m/>
    <m/>
    <n v="0"/>
    <m/>
    <n v="0"/>
    <m/>
    <n v="0"/>
    <m/>
    <n v="-422.48341726428293"/>
    <n v="-24.203479985485611"/>
    <n v="9.30643208861534"/>
    <n v="-6.011006888227401"/>
    <n v="13.466477467659699"/>
    <n v="13.81351671801967"/>
    <n v="33.230399771974561"/>
    <n v="33.332035543908304"/>
    <s v="Medianas"/>
    <n v="2023"/>
    <n v="1"/>
    <d v="2024-05-06T00:00:00"/>
    <x v="39"/>
    <x v="15"/>
  </r>
  <r>
    <n v="2024"/>
    <n v="3"/>
    <n v="16"/>
    <x v="24"/>
    <s v="Riesgos Catastroficos"/>
    <n v="14"/>
    <s v="8527a891e224136950ff32ca212b45bc93f69fbb801c3b1ebedac52775f99e61"/>
    <s v="866d562d83a77144c090ae01fef5e5dc5d322dfdcb968ee04e0fa262fe1b2619"/>
    <x v="25"/>
    <n v="61279.456200000001"/>
    <n v="14922.767689999999"/>
    <n v="376439.10369000002"/>
    <n v="164553.62224999999"/>
    <n v="-565.59284999999988"/>
    <n v="-2530.6452399999998"/>
    <n v="35779.317300000002"/>
    <n v="23086.25994"/>
    <n v="0"/>
    <n v="0"/>
    <n v="134.065"/>
    <n v="128.38900000000001"/>
    <n v="0"/>
    <n v="0"/>
    <n v="-387.42016999999998"/>
    <n v="-733.93994999999995"/>
    <n v="5498.0163700000003"/>
    <n v="4883.4079299999994"/>
    <n v="0"/>
    <n v="0"/>
    <n v="0"/>
    <n v="0"/>
    <n v="0"/>
    <n v="0"/>
    <s v="Riesgos Catastroficos"/>
    <s v="Daños Sin Autos"/>
    <s v="Riesgos Catastroficos"/>
    <x v="39"/>
    <x v="0"/>
    <n v="1156642.3969100001"/>
    <n v="764564.70062000002"/>
    <n v="243469518.54793006"/>
    <n v="216001262.48099998"/>
    <n v="235094567.47436008"/>
    <n v="206446896.99449995"/>
    <n v="7921310.3320099982"/>
    <n v="9670376.9993799981"/>
    <n v="1960888.3668200003"/>
    <n v="33358.410489999951"/>
    <n v="61279.456200000001"/>
    <n v="14922.767689999999"/>
    <n v="0.77360251816381753"/>
    <n v="0.15431422881400333"/>
    <n v="46356.68851"/>
    <n v="310.64404052248574"/>
    <n v="100"/>
    <n v="100"/>
    <n v="5.2980468607851172"/>
    <n v="1.9517991973601243"/>
    <n v="2.5169251808388637E-2"/>
    <n v="2.606587504693543E-2"/>
    <n v="6.9086483655680687E-3"/>
    <n v="7.2283807154522473E-3"/>
    <m/>
    <m/>
    <m/>
    <n v="0"/>
    <m/>
    <n v="0"/>
    <m/>
    <n v="0"/>
    <m/>
    <n v="-77.650251364351647"/>
    <n v="-0.92297302403280768"/>
    <n v="-16.958283426846002"/>
    <n v="-2.884370469886716E-2"/>
    <n v="-47.213641933512406"/>
    <n v="12.585646106365743"/>
    <n v="-7.0465444976476128"/>
    <n v="-15.02925744726798"/>
    <s v="Resto"/>
    <n v="2023"/>
    <n v="1"/>
    <d v="2024-05-06T00:00:00"/>
    <x v="39"/>
    <x v="25"/>
  </r>
  <r>
    <n v="2024"/>
    <n v="3"/>
    <n v="10"/>
    <x v="4"/>
    <s v="Riesgos Catastroficos"/>
    <n v="10"/>
    <s v="4a44dc15364204a80fe80e9039455cc1608281820fe2b24f1e5233ade6af1dd5"/>
    <s v="866d562d83a77144c090ae01fef5e5dc5d322dfdcb968ee04e0fa262fe1b2619"/>
    <x v="19"/>
    <n v="136815.39315000002"/>
    <n v="146992.29862000002"/>
    <n v="657020.59467000002"/>
    <n v="688371.44719999994"/>
    <n v="18434.39039"/>
    <n v="0"/>
    <n v="1072698.03085"/>
    <n v="101633.97549"/>
    <n v="0"/>
    <n v="0"/>
    <n v="134.065"/>
    <n v="128.38900000000001"/>
    <n v="0"/>
    <n v="0"/>
    <n v="-867.44611999999995"/>
    <n v="12428.521630000001"/>
    <n v="9740.6681599999993"/>
    <n v="-1552.4738400000001"/>
    <n v="0"/>
    <n v="0"/>
    <n v="0"/>
    <n v="0"/>
    <n v="0"/>
    <n v="0"/>
    <s v="Riesgos Catastroficos"/>
    <s v="Daños Sin Autos"/>
    <s v="Riesgos Catastroficos"/>
    <x v="39"/>
    <x v="0"/>
    <n v="1600535.0540100001"/>
    <n v="1504539.56809"/>
    <n v="243469518.54793006"/>
    <n v="216001262.48099998"/>
    <n v="235094567.47436008"/>
    <n v="206446896.99449995"/>
    <n v="7921310.3320099982"/>
    <n v="9670376.9993799981"/>
    <n v="1960888.3668200003"/>
    <n v="33358.410489999951"/>
    <n v="136815.39315000002"/>
    <n v="146992.29862000002"/>
    <n v="1.7271813300525458"/>
    <n v="1.5200265576970187"/>
    <n v="-10176.905469999998"/>
    <n v="-6.9234276663085792"/>
    <n v="100"/>
    <n v="100"/>
    <n v="8.5481035112115205"/>
    <n v="9.7699190993431628"/>
    <n v="5.6194054173999676E-2"/>
    <n v="5.8195897344553237E-2"/>
    <n v="6.8051592352581666E-2"/>
    <n v="7.1201021066408229E-2"/>
    <m/>
    <m/>
    <m/>
    <n v="0"/>
    <m/>
    <n v="0"/>
    <m/>
    <n v="0"/>
    <m/>
    <m/>
    <n v="13.473915445895129"/>
    <m/>
    <n v="0.94010402131638449"/>
    <n v="-106.97947950548001"/>
    <n v="-727.42881129642728"/>
    <n v="-8.9054067518916487"/>
    <n v="-800.56238693207217"/>
    <s v="Resto"/>
    <n v="2023"/>
    <n v="1"/>
    <d v="2024-05-06T00:00:00"/>
    <x v="39"/>
    <x v="19"/>
  </r>
  <r>
    <n v="2024"/>
    <n v="3"/>
    <n v="94"/>
    <x v="19"/>
    <s v="Riesgos Catastroficos"/>
    <n v="7"/>
    <s v="7902699be42c8a8e46fbbb4501726517e86b22c56a189f7625a6da49081b2451"/>
    <s v="866d562d83a77144c090ae01fef5e5dc5d322dfdcb968ee04e0fa262fe1b2619"/>
    <x v="26"/>
    <n v="73116.079639999996"/>
    <n v="250118.63435000001"/>
    <n v="315998.56645000004"/>
    <n v="524003.63250000001"/>
    <n v="-13126.287529999998"/>
    <n v="18841.201549999998"/>
    <n v="66804.411529999998"/>
    <n v="219621.45814"/>
    <n v="0"/>
    <n v="0"/>
    <n v="134.065"/>
    <n v="128.38900000000001"/>
    <n v="0"/>
    <n v="0"/>
    <n v="3394.1823999999997"/>
    <n v="-6812.8433399999994"/>
    <n v="16538.162560000001"/>
    <n v="25554.98027"/>
    <n v="0"/>
    <n v="0"/>
    <n v="0"/>
    <n v="0"/>
    <n v="0"/>
    <n v="0"/>
    <s v="Riesgos Catastroficos"/>
    <s v="Daños Sin Autos"/>
    <s v="Riesgos Catastroficos"/>
    <x v="39"/>
    <x v="0"/>
    <n v="2040660.5806099998"/>
    <n v="2232143.8743000003"/>
    <n v="243469518.54793006"/>
    <n v="216001262.48099998"/>
    <n v="235094567.47436008"/>
    <n v="206446896.99449995"/>
    <n v="7921310.3320099982"/>
    <n v="9670376.9993799981"/>
    <n v="1960888.3668200003"/>
    <n v="33358.410489999951"/>
    <n v="73116.079639999996"/>
    <n v="250118.63435000001"/>
    <n v="0.92303011213357056"/>
    <n v="2.5864414010543331"/>
    <n v="-177002.55471"/>
    <n v="-70.767440086976478"/>
    <n v="100"/>
    <n v="100"/>
    <n v="3.5829613378499201"/>
    <n v="11.205309712772756"/>
    <n v="3.003089671186341E-2"/>
    <n v="3.1100709993213346E-2"/>
    <n v="0.11579498725013289"/>
    <n v="0.12115398099525009"/>
    <m/>
    <m/>
    <m/>
    <n v="0"/>
    <m/>
    <n v="0"/>
    <m/>
    <n v="0"/>
    <m/>
    <n v="-169.66799593521677"/>
    <n v="-17.952668680582445"/>
    <n v="7.5329059743844695"/>
    <n v="-0.66940514065505319"/>
    <n v="-149.82035004491971"/>
    <n v="-35.283994018908317"/>
    <n v="20.523334364902986"/>
    <n v="-26.659552337819122"/>
    <s v="Resto"/>
    <n v="2023"/>
    <n v="1"/>
    <d v="2024-05-06T00:00:00"/>
    <x v="39"/>
    <x v="26"/>
  </r>
  <r>
    <n v="2024"/>
    <n v="3"/>
    <n v="127"/>
    <x v="5"/>
    <s v="Riesgos Catastroficos"/>
    <n v="263"/>
    <s v="4be84111a613654b362415e563cb7607df7b203b5d303802a8a546061bbc7847"/>
    <s v="866d562d83a77144c090ae01fef5e5dc5d322dfdcb968ee04e0fa262fe1b2619"/>
    <x v="20"/>
    <n v="78318.230629999991"/>
    <n v="70960.092099999994"/>
    <n v="424298.65507000004"/>
    <n v="345056.96821000002"/>
    <n v="21039.144380000002"/>
    <n v="208.83196999999996"/>
    <n v="151215.82986999999"/>
    <n v="1244.7927"/>
    <n v="0"/>
    <n v="0"/>
    <n v="134.065"/>
    <n v="128.38900000000001"/>
    <n v="0"/>
    <n v="0"/>
    <n v="140.39573000000001"/>
    <n v="219.92236"/>
    <n v="-7.3345000000000002"/>
    <n v="23.394950000000001"/>
    <n v="0"/>
    <n v="0"/>
    <n v="0"/>
    <n v="0"/>
    <n v="0"/>
    <n v="0"/>
    <s v="Riesgos Catastroficos"/>
    <s v="Daños Sin Autos"/>
    <s v="Riesgos Catastroficos"/>
    <x v="39"/>
    <x v="0"/>
    <n v="212525.78091999999"/>
    <n v="131577.22926999998"/>
    <n v="243469518.54793006"/>
    <n v="216001262.48099998"/>
    <n v="235094567.47436008"/>
    <n v="206446896.99449995"/>
    <n v="7921310.3320099982"/>
    <n v="9670376.9993799981"/>
    <n v="1960888.3668200003"/>
    <n v="33358.410489999951"/>
    <n v="78318.230629999991"/>
    <n v="70960.092099999994"/>
    <n v="0.98870297144547148"/>
    <n v="0.7337882701424101"/>
    <n v="7358.1385299999965"/>
    <n v="10.369403861018945"/>
    <n v="100"/>
    <n v="100"/>
    <n v="36.851167087103157"/>
    <n v="53.930374194449705"/>
    <n v="3.2167571159254608E-2"/>
    <n v="3.3313500805815743E-2"/>
    <n v="3.2851702478471315E-2"/>
    <n v="3.4372079761455787E-2"/>
    <m/>
    <m/>
    <m/>
    <n v="0"/>
    <m/>
    <n v="0"/>
    <m/>
    <n v="0"/>
    <m/>
    <n v="9974.676008659022"/>
    <n v="26.863661513748376"/>
    <n v="0.2942949534305917"/>
    <n v="1.0729394256195968"/>
    <n v="-36.161229808556058"/>
    <n v="-131.3507829681192"/>
    <n v="-1914.1826982071034"/>
    <n v="940.04201761491254"/>
    <s v="Resto"/>
    <n v="2023"/>
    <n v="1"/>
    <d v="2024-05-06T00:00:00"/>
    <x v="39"/>
    <x v="20"/>
  </r>
  <r>
    <n v="2024"/>
    <n v="3"/>
    <n v="37"/>
    <x v="35"/>
    <s v="Riesgos Catastroficos"/>
    <n v="25"/>
    <s v="b7a56873cd771f2c446d369b649430b65a756ba278ff97ec81bb6f55b2e73569"/>
    <s v="866d562d83a77144c090ae01fef5e5dc5d322dfdcb968ee04e0fa262fe1b2619"/>
    <x v="10"/>
    <n v="297592.56764999998"/>
    <n v="394146.04045999999"/>
    <n v="1027734.81893"/>
    <n v="790110.93177000002"/>
    <n v="71405.548349999997"/>
    <n v="-48654.918249999995"/>
    <n v="828162.16986000002"/>
    <n v="89854.620630000034"/>
    <n v="0"/>
    <n v="0"/>
    <n v="134.065"/>
    <n v="128.38900000000001"/>
    <n v="0"/>
    <n v="0"/>
    <n v="506.19450000000001"/>
    <n v="-765.4311899999999"/>
    <n v="58521.210930000001"/>
    <n v="45870.398500000003"/>
    <n v="0"/>
    <n v="0"/>
    <n v="0"/>
    <n v="0"/>
    <n v="0"/>
    <n v="0"/>
    <s v="Riesgos Catastroficos"/>
    <s v="Daños Sin Autos"/>
    <s v="Riesgos Catastroficos"/>
    <x v="39"/>
    <x v="0"/>
    <n v="3691577.5016000001"/>
    <n v="3031903.05106"/>
    <n v="243469518.54793006"/>
    <n v="216001262.48099998"/>
    <n v="235094567.47436008"/>
    <n v="206446896.99449995"/>
    <n v="7921310.3320099982"/>
    <n v="9670376.9993799981"/>
    <n v="1960888.3668200003"/>
    <n v="33358.410489999951"/>
    <n v="297592.56764999998"/>
    <n v="394146.04045999999"/>
    <n v="3.7568603574010857"/>
    <n v="4.0758084248966719"/>
    <n v="-96553.472810000007"/>
    <n v="-24.496877527252181"/>
    <n v="100"/>
    <n v="100"/>
    <n v="8.0613929281186074"/>
    <n v="12.999955269750476"/>
    <n v="0.12222990763889612"/>
    <n v="0.12658419581833003"/>
    <n v="0.18247395220417753"/>
    <n v="0.1909188494465483"/>
    <m/>
    <m/>
    <m/>
    <n v="0"/>
    <m/>
    <n v="0"/>
    <m/>
    <n v="0"/>
    <m/>
    <n v="-246.75915800146271"/>
    <n v="23.994399091976113"/>
    <n v="-12.34438843866497"/>
    <n v="3.6414897226301237"/>
    <n v="-166.13194061245403"/>
    <n v="27.579469208230222"/>
    <n v="0.86497612054795525"/>
    <n v="-1.6686822330527602"/>
    <s v="Medianas"/>
    <n v="2023"/>
    <n v="1"/>
    <d v="2024-05-06T00:00:00"/>
    <x v="39"/>
    <x v="10"/>
  </r>
  <r>
    <n v="2024"/>
    <n v="3"/>
    <n v="126"/>
    <x v="41"/>
    <s v="Riesgos Catastroficos"/>
    <n v="239"/>
    <s v="79bf08685d3138f9b109c3546780f056bc954fd69377b84a2cf23622e464897b"/>
    <s v="866d562d83a77144c090ae01fef5e5dc5d322dfdcb968ee04e0fa262fe1b2619"/>
    <x v="32"/>
    <n v="6381.5476699999999"/>
    <n v="6571.28161"/>
    <n v="27500.337330000002"/>
    <n v="27006.41418"/>
    <n v="144.97212000000007"/>
    <n v="443.62664000000001"/>
    <n v="1643.2974000000002"/>
    <n v="-1059.8727000000003"/>
    <n v="0"/>
    <n v="0"/>
    <n v="134.065"/>
    <n v="128.38900000000001"/>
    <n v="0"/>
    <n v="0"/>
    <n v="23.771909999999998"/>
    <n v="209.74982999999997"/>
    <n v="-543.61120999999991"/>
    <n v="235.80680999999998"/>
    <n v="0"/>
    <n v="0"/>
    <n v="0"/>
    <n v="0"/>
    <n v="0"/>
    <n v="0"/>
    <s v="Riesgos Catastroficos"/>
    <s v="Daños Sin Autos"/>
    <s v="Riesgos Catastroficos"/>
    <x v="39"/>
    <x v="0"/>
    <n v="211802.86790000001"/>
    <n v="192876.43583999999"/>
    <n v="243469518.54793006"/>
    <n v="216001262.48099998"/>
    <n v="235094567.47436008"/>
    <n v="206446896.99449995"/>
    <n v="7921310.3320099982"/>
    <n v="9670376.9993799981"/>
    <n v="1960888.3668200003"/>
    <n v="33358.410489999951"/>
    <n v="6381.5476699999999"/>
    <n v="6571.28161"/>
    <n v="8.0561768224282029E-2"/>
    <n v="6.7952693162027789E-2"/>
    <n v="-189.73394000000008"/>
    <n v="-2.8873201798454096"/>
    <n v="100"/>
    <n v="100"/>
    <n v="3.0129656568262169"/>
    <n v="3.4069903777417294"/>
    <n v="2.6210869056874204E-3"/>
    <n v="2.7144598612198834E-3"/>
    <n v="3.0422422232731288E-3"/>
    <n v="3.183037238954029E-3"/>
    <m/>
    <m/>
    <m/>
    <n v="0"/>
    <m/>
    <n v="0"/>
    <m/>
    <n v="0"/>
    <m/>
    <n v="-67.321141940438906"/>
    <n v="2.2717392002181827"/>
    <n v="6.750991151024496"/>
    <n v="7.3931857852317902E-3"/>
    <n v="-88.666541469902498"/>
    <n v="-330.53244730294261"/>
    <n v="-4.3729616981224506"/>
    <n v="88.949861117242534"/>
    <s v="Resto"/>
    <n v="2023"/>
    <n v="1"/>
    <d v="2024-05-06T00:00:00"/>
    <x v="39"/>
    <x v="32"/>
  </r>
  <r>
    <n v="2024"/>
    <n v="3"/>
    <n v="22"/>
    <x v="15"/>
    <s v="Riesgos Catastroficos"/>
    <n v="16"/>
    <s v="b17ef6d19c7a5b1ee83b907c595526dcb1eb06db8227d650d5dda0a9f4ce8cd9"/>
    <s v="866d562d83a77144c090ae01fef5e5dc5d322dfdcb968ee04e0fa262fe1b2619"/>
    <x v="6"/>
    <n v="662850.44896000007"/>
    <n v="601506.40474000003"/>
    <n v="3295386.9746499998"/>
    <n v="2163740.0213100002"/>
    <n v="-169201.41190000001"/>
    <n v="-13766.980269999998"/>
    <n v="9225117.55418"/>
    <n v="214972.47293000005"/>
    <n v="0"/>
    <n v="0"/>
    <n v="134.065"/>
    <n v="128.38900000000001"/>
    <n v="0"/>
    <n v="0"/>
    <n v="23788.336219999997"/>
    <n v="915.82682"/>
    <n v="106972.20393999999"/>
    <n v="76635.851989999996"/>
    <n v="0"/>
    <n v="0"/>
    <n v="0"/>
    <n v="0"/>
    <n v="0"/>
    <n v="0"/>
    <s v="Riesgos Catastroficos"/>
    <s v="Daños Sin Autos"/>
    <s v="Riesgos Catastroficos"/>
    <x v="39"/>
    <x v="0"/>
    <n v="7962644.3306700001"/>
    <n v="6926531.7595299995"/>
    <n v="243469518.54793006"/>
    <n v="216001262.48099998"/>
    <n v="235094567.47436008"/>
    <n v="206446896.99449995"/>
    <n v="7921310.3320099982"/>
    <n v="9670376.9993799981"/>
    <n v="1960888.3668200003"/>
    <n v="33358.410489999951"/>
    <n v="662850.44896000007"/>
    <n v="601506.40474000003"/>
    <n v="8.3679394087291694"/>
    <n v="6.2200926063023676"/>
    <n v="61344.04422000004"/>
    <n v="10.198402500222059"/>
    <n v="100"/>
    <n v="100"/>
    <n v="8.3245015278012033"/>
    <n v="8.6840922069317905"/>
    <n v="0.2722519241477489"/>
    <n v="0.28195055976029387"/>
    <n v="0.27847355975195287"/>
    <n v="0.29136132027018313"/>
    <m/>
    <m/>
    <m/>
    <n v="0"/>
    <m/>
    <n v="0"/>
    <m/>
    <n v="0"/>
    <m/>
    <n v="1129.0379486394081"/>
    <n v="-25.526332850113302"/>
    <n v="-2.2887504042372999"/>
    <n v="-8.6288141009473307"/>
    <n v="2497.471017500885"/>
    <n v="39.585065165007236"/>
    <n v="22.237866795137474"/>
    <n v="1.1950370436535418"/>
    <s v="Grandes"/>
    <n v="2023"/>
    <n v="1"/>
    <d v="2024-05-06T00:00:00"/>
    <x v="39"/>
    <x v="6"/>
  </r>
  <r>
    <n v="2024"/>
    <n v="3"/>
    <n v="92"/>
    <x v="22"/>
    <s v="Riesgos Catastroficos"/>
    <n v="219"/>
    <s v="314f04b30f62e0056bd059354a5536fb2e302107eed143b5fa2aa0bbba07f608"/>
    <s v="866d562d83a77144c090ae01fef5e5dc5d322dfdcb968ee04e0fa262fe1b2619"/>
    <x v="5"/>
    <n v="727483.27474999998"/>
    <n v="557895.21475000004"/>
    <n v="1718341.0326099996"/>
    <n v="1819271.38555"/>
    <n v="-22967.6266"/>
    <n v="-136965.00945000001"/>
    <n v="1734205.5689199998"/>
    <n v="650363.01491999999"/>
    <n v="0"/>
    <n v="0"/>
    <n v="134.065"/>
    <n v="128.38900000000001"/>
    <n v="0"/>
    <n v="0"/>
    <n v="-11009.00419"/>
    <n v="3038.2548900000002"/>
    <n v="81210.622669999997"/>
    <n v="42525.078860000001"/>
    <n v="0"/>
    <n v="0"/>
    <n v="0"/>
    <n v="0"/>
    <n v="0"/>
    <n v="0"/>
    <s v="Riesgos Catastroficos"/>
    <s v="Daños Sin Autos"/>
    <s v="Riesgos Catastroficos"/>
    <x v="39"/>
    <x v="0"/>
    <n v="4430492.0824799994"/>
    <n v="4704042.3643699996"/>
    <n v="243469518.54793006"/>
    <n v="216001262.48099998"/>
    <n v="235094567.47436008"/>
    <n v="206446896.99449995"/>
    <n v="7921310.3320099982"/>
    <n v="9670376.9993799981"/>
    <n v="1960888.3668200003"/>
    <n v="33358.410489999951"/>
    <n v="727483.27474999998"/>
    <n v="557895.21475000004"/>
    <n v="9.1838754481091556"/>
    <n v="5.769115462466134"/>
    <n v="169588.05999999994"/>
    <n v="30.397833771704686"/>
    <n v="100"/>
    <n v="100"/>
    <n v="16.419920433370599"/>
    <n v="11.859910509643496"/>
    <n v="0.29879850220625698"/>
    <n v="0.30944282658906652"/>
    <n v="0.2582833120241943"/>
    <n v="0.27023666757503417"/>
    <m/>
    <m/>
    <m/>
    <n v="0"/>
    <m/>
    <n v="0"/>
    <m/>
    <n v="0"/>
    <m/>
    <n v="-83.231026163376072"/>
    <n v="-3.1571346582356599"/>
    <n v="-24.550310852079235"/>
    <n v="-1.1712867998317984"/>
    <n v="-462.34630037903105"/>
    <n v="90.971127737022144"/>
    <n v="-13.556113508370911"/>
    <n v="7.1446190611485205"/>
    <s v="Grandes"/>
    <n v="2023"/>
    <n v="1"/>
    <d v="2024-05-06T00:00:00"/>
    <x v="39"/>
    <x v="5"/>
  </r>
  <r>
    <n v="2024"/>
    <n v="3"/>
    <n v="25"/>
    <x v="36"/>
    <s v="Diversos"/>
    <n v="25"/>
    <s v="b7a56873cd771f2c446d369b649430b65a756ba278ff97ec81bb6f55b2e73569"/>
    <s v="866d562d83a77144c090ae01fef5e5dc5d322dfdcb968ee04e0fa262fe1b2619"/>
    <x v="37"/>
    <n v="0"/>
    <n v="0"/>
    <n v="0"/>
    <n v="-168011.86721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Diversos"/>
    <s v="Daños Sin Autos"/>
    <s v="Diversos"/>
    <x v="40"/>
    <x v="0"/>
    <n v="0"/>
    <n v="0"/>
    <n v="243469518.54793006"/>
    <n v="216001262.48099998"/>
    <n v="235094567.47436008"/>
    <n v="206446896.99449995"/>
    <n v="8147332.3785599992"/>
    <n v="10789988.099239998"/>
    <n v="1762580.9410199998"/>
    <n v="1179877.64300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0"/>
    <x v="37"/>
  </r>
  <r>
    <n v="2024"/>
    <n v="3"/>
    <n v="61"/>
    <x v="2"/>
    <s v="Divers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41406.57530000003"/>
    <n v="124983.41543000001"/>
    <n v="218810.55799999999"/>
    <n v="233023.82352000001"/>
    <n v="0"/>
    <n v="0"/>
    <n v="0"/>
    <n v="0"/>
    <n v="0"/>
    <n v="0"/>
    <s v="Diversos"/>
    <s v="Daños Sin Autos"/>
    <s v="Diversos"/>
    <x v="40"/>
    <x v="0"/>
    <n v="0"/>
    <n v="0"/>
    <n v="243469518.54793006"/>
    <n v="216001262.48099998"/>
    <n v="235094567.47436008"/>
    <n v="206446896.99449995"/>
    <n v="8147332.3785599992"/>
    <n v="10789988.099239998"/>
    <n v="1762580.9410199998"/>
    <n v="1179877.64300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140271301993822"/>
    <n v="-6.0994903033080305"/>
    <n v="64.625115256092911"/>
    <n v="53.635466769891416"/>
    <m/>
    <n v="2023"/>
    <n v="1"/>
    <d v="2024-05-06T00:00:00"/>
    <x v="40"/>
    <x v="2"/>
  </r>
  <r>
    <n v="2024"/>
    <n v="3"/>
    <n v="126"/>
    <x v="41"/>
    <s v="Diversos"/>
    <n v="239"/>
    <s v="79bf08685d3138f9b109c3546780f056bc954fd69377b84a2cf23622e464897b"/>
    <s v="866d562d83a77144c090ae01fef5e5dc5d322dfdcb968ee04e0fa262fe1b2619"/>
    <x v="27"/>
    <n v="56405.716540000001"/>
    <n v="48422.060119999995"/>
    <n v="235124.84794000001"/>
    <n v="185362.25042999996"/>
    <n v="18153.998550000004"/>
    <n v="13617.17942"/>
    <n v="71827.022790000003"/>
    <n v="121263.34051000001"/>
    <n v="0"/>
    <n v="0"/>
    <n v="134.065"/>
    <n v="128.38900000000001"/>
    <n v="62.220419999999997"/>
    <n v="0"/>
    <n v="1073.29547"/>
    <n v="1095.1437599999999"/>
    <n v="3361.2463399999997"/>
    <n v="1773.4413200000001"/>
    <n v="0"/>
    <n v="0"/>
    <n v="0"/>
    <n v="0"/>
    <n v="0"/>
    <n v="0"/>
    <s v="Diversos"/>
    <s v="Daños Sin Autos"/>
    <s v="Diversos"/>
    <x v="40"/>
    <x v="0"/>
    <n v="211802.86790000001"/>
    <n v="192876.43583999999"/>
    <n v="243469518.54793006"/>
    <n v="216001262.48099998"/>
    <n v="235094567.47436008"/>
    <n v="206446896.99449995"/>
    <n v="8147332.3785599992"/>
    <n v="10789988.099239998"/>
    <n v="1762580.9410199998"/>
    <n v="1179877.6430099998"/>
    <n v="56405.716540000001"/>
    <n v="48422.060119999995"/>
    <n v="0.69232128897102185"/>
    <n v="0.44876842934989564"/>
    <n v="7983.6564200000066"/>
    <n v="16.487643029261534"/>
    <n v="100"/>
    <n v="100"/>
    <n v="26.631233608522827"/>
    <n v="25.105223408508209"/>
    <n v="2.3167465429104965E-2"/>
    <n v="2.3992777521816503E-2"/>
    <n v="2.2417489399747987E-2"/>
    <n v="2.3454971145093078E-2"/>
    <m/>
    <m/>
    <m/>
    <n v="0"/>
    <m/>
    <n v="0"/>
    <m/>
    <n v="0"/>
    <m/>
    <n v="33.316878555162653"/>
    <n v="32.184678546058592"/>
    <n v="28.12185063224031"/>
    <n v="1.0299668019497785"/>
    <n v="-1.9950157046048411"/>
    <n v="89.532425014209053"/>
    <n v="31.931473073764661"/>
    <n v="61.752466667462102"/>
    <s v="Resto"/>
    <n v="2023"/>
    <n v="1"/>
    <d v="2024-05-06T00:00:00"/>
    <x v="40"/>
    <x v="27"/>
  </r>
  <r>
    <n v="2024"/>
    <n v="3"/>
    <n v="80"/>
    <x v="30"/>
    <s v="Diversos"/>
    <n v="52"/>
    <s v="41cfc0d1f2d127b04555b7246d84019b4d27710a3f3aff6e7764375b1e06e05d"/>
    <s v="866d562d83a77144c090ae01fef5e5dc5d322dfdcb968ee04e0fa262fe1b2619"/>
    <x v="36"/>
    <n v="11456.92699"/>
    <n v="14084.996499999999"/>
    <n v="63030.846170000004"/>
    <n v="64851.848939999996"/>
    <n v="2987.4201099999996"/>
    <n v="-1652.3654899999999"/>
    <n v="13443.941749999998"/>
    <n v="13046.919669999997"/>
    <n v="0"/>
    <n v="0"/>
    <n v="134.065"/>
    <n v="128.38900000000001"/>
    <n v="0"/>
    <n v="0"/>
    <n v="1556.60122"/>
    <n v="-1552.13049"/>
    <n v="7605.2142199999998"/>
    <n v="8651.3850500000008"/>
    <n v="0"/>
    <n v="0"/>
    <n v="0"/>
    <n v="0"/>
    <n v="0"/>
    <n v="0"/>
    <s v="Diversos"/>
    <s v="Daños Sin Autos"/>
    <s v="Diversos"/>
    <x v="40"/>
    <x v="0"/>
    <n v="280605.04624"/>
    <n v="328979.06079000002"/>
    <n v="243469518.54793006"/>
    <n v="216001262.48099998"/>
    <n v="235094567.47436008"/>
    <n v="206446896.99449995"/>
    <n v="8147332.3785599992"/>
    <n v="10789988.099239998"/>
    <n v="1762580.9410199998"/>
    <n v="1179877.6430099998"/>
    <n v="11456.92699"/>
    <n v="14084.996499999999"/>
    <n v="0.14062181899132184"/>
    <n v="0.13053764629260423"/>
    <n v="-2628.0695099999994"/>
    <n v="-18.658645105094628"/>
    <n v="100"/>
    <n v="100"/>
    <n v="4.0829369049197188"/>
    <n v="4.2814264428188009"/>
    <n v="4.7056925476051158E-3"/>
    <n v="4.8733269820237408E-3"/>
    <n v="6.5207936001017361E-3"/>
    <n v="6.8225760256281518E-3"/>
    <m/>
    <m/>
    <m/>
    <n v="0"/>
    <m/>
    <n v="0"/>
    <m/>
    <n v="0"/>
    <m/>
    <n v="-280.79656880270477"/>
    <n v="26.075230405217059"/>
    <n v="-11.731387295694393"/>
    <n v="0.16949122962098917"/>
    <n v="-200.28803828214211"/>
    <n v="-12.092524190678589"/>
    <n v="20.467552589202413"/>
    <n v="-17.940832375736182"/>
    <s v="Resto"/>
    <n v="2023"/>
    <n v="1"/>
    <d v="2024-05-06T00:00:00"/>
    <x v="40"/>
    <x v="36"/>
  </r>
  <r>
    <n v="2024"/>
    <n v="3"/>
    <n v="37"/>
    <x v="35"/>
    <s v="Diversos"/>
    <n v="25"/>
    <s v="b7a56873cd771f2c446d369b649430b65a756ba278ff97ec81bb6f55b2e73569"/>
    <s v="866d562d83a77144c090ae01fef5e5dc5d322dfdcb968ee04e0fa262fe1b2619"/>
    <x v="19"/>
    <n v="154520.29855000001"/>
    <n v="171496.22016999999"/>
    <n v="880954.83319999999"/>
    <n v="678344.79639000003"/>
    <n v="83636.631759999989"/>
    <n v="44652.632530000003"/>
    <n v="292595.99806000001"/>
    <n v="246632.25455999994"/>
    <n v="0"/>
    <n v="0"/>
    <n v="134.065"/>
    <n v="128.38900000000001"/>
    <n v="0"/>
    <n v="0"/>
    <n v="83537.267859999993"/>
    <n v="23280.476180000001"/>
    <n v="182118.35860000001"/>
    <n v="120966.09974999999"/>
    <n v="0"/>
    <n v="0"/>
    <n v="0"/>
    <n v="0"/>
    <n v="0"/>
    <n v="0"/>
    <s v="Diversos"/>
    <s v="Daños Sin Autos"/>
    <s v="Diversos"/>
    <x v="40"/>
    <x v="0"/>
    <n v="3691577.5016000001"/>
    <n v="3031903.05106"/>
    <n v="243469518.54793006"/>
    <n v="216001262.48099998"/>
    <n v="235094567.47436008"/>
    <n v="206446896.99449995"/>
    <n v="8147332.3785599992"/>
    <n v="10789988.099239998"/>
    <n v="1762580.9410199998"/>
    <n v="1179877.6430099998"/>
    <n v="154520.29855000001"/>
    <n v="171496.22016999999"/>
    <n v="1.8965753619752372"/>
    <n v="1.5894013838817809"/>
    <n v="-16975.921619999979"/>
    <n v="-9.8987147373698186"/>
    <n v="100"/>
    <n v="100"/>
    <n v="4.1857525267457607"/>
    <n v="5.6563886536557382"/>
    <n v="6.3465972854248986E-2"/>
    <n v="6.5726869068062299E-2"/>
    <n v="7.9395934171951996E-2"/>
    <n v="8.3070379195173322E-2"/>
    <m/>
    <m/>
    <m/>
    <n v="0"/>
    <m/>
    <n v="0"/>
    <m/>
    <n v="0"/>
    <m/>
    <n v="87.305041206268115"/>
    <n v="54.126630963592568"/>
    <n v="26.037094278659289"/>
    <n v="4.7451228941349921"/>
    <n v="258.82972158346973"/>
    <n v="50.553220262853024"/>
    <n v="45.869767607272948"/>
    <n v="19.245454906881879"/>
    <s v="Resto"/>
    <n v="2023"/>
    <n v="1"/>
    <d v="2024-05-06T00:00:00"/>
    <x v="40"/>
    <x v="19"/>
  </r>
  <r>
    <n v="2024"/>
    <n v="3"/>
    <n v="48"/>
    <x v="3"/>
    <s v="Diversos"/>
    <n v="36"/>
    <s v="76a50887d8f1c2e9301755428990ad81479ee21c25b43215cf524541e0503269"/>
    <s v="866d562d83a77144c090ae01fef5e5dc5d322dfdcb968ee04e0fa262fe1b2619"/>
    <x v="9"/>
    <n v="719732.57990999997"/>
    <n v="592525.14653000003"/>
    <n v="2273806.8790699998"/>
    <n v="2044884.1028"/>
    <n v="151613.72650999998"/>
    <n v="123591.18416"/>
    <n v="2072608.9494399999"/>
    <n v="785146.17693000007"/>
    <n v="0"/>
    <n v="0"/>
    <n v="134.065"/>
    <n v="128.38900000000001"/>
    <n v="0"/>
    <n v="0"/>
    <n v="86017.75301"/>
    <n v="65190.080190000001"/>
    <n v="299693.12333999999"/>
    <n v="283680.23377999995"/>
    <n v="0"/>
    <n v="0"/>
    <n v="0"/>
    <n v="0"/>
    <n v="0"/>
    <n v="0"/>
    <s v="Diversos"/>
    <s v="Daños Sin Autos"/>
    <s v="Diversos"/>
    <x v="40"/>
    <x v="0"/>
    <n v="16982442.389800001"/>
    <n v="15398992.57395"/>
    <n v="243469518.54793006"/>
    <n v="216001262.48099998"/>
    <n v="235094567.47436008"/>
    <n v="206446896.99449995"/>
    <n v="8147332.3785599992"/>
    <n v="10789988.099239998"/>
    <n v="1762580.9410199998"/>
    <n v="1179877.6430099998"/>
    <n v="719732.57990999997"/>
    <n v="592525.14653000003"/>
    <n v="8.8339660942764819"/>
    <n v="5.4914346622100085"/>
    <n v="127207.43337999994"/>
    <n v="21.468697847671734"/>
    <n v="100"/>
    <n v="100"/>
    <n v="4.238098168625533"/>
    <n v="3.8478176003042988"/>
    <n v="0.29561506680694055"/>
    <n v="0.3061459852697343"/>
    <n v="0.27431559414247408"/>
    <n v="0.28701092394999078"/>
    <m/>
    <m/>
    <m/>
    <n v="0"/>
    <m/>
    <n v="0"/>
    <m/>
    <n v="0"/>
    <m/>
    <n v="22.673577035820159"/>
    <n v="21.065286016225464"/>
    <n v="20.858386329050507"/>
    <n v="8.6018022197755997"/>
    <n v="31.949144347263612"/>
    <n v="5.644696969764329"/>
    <n v="28.701944192564405"/>
    <n v="22.980127773215351"/>
    <s v="Grandes"/>
    <n v="2023"/>
    <n v="1"/>
    <d v="2024-05-06T00:00:00"/>
    <x v="40"/>
    <x v="9"/>
  </r>
  <r>
    <n v="2024"/>
    <n v="3"/>
    <n v="15.1"/>
    <x v="13"/>
    <s v="Diversos"/>
    <n v="15.1"/>
    <m/>
    <m/>
    <x v="7"/>
    <n v="3187942.1816599998"/>
    <n v="3541575.4151299996"/>
    <n v="12759631.69516"/>
    <n v="12641938.9706"/>
    <n v="895028.28290000011"/>
    <n v="528701.70406999998"/>
    <n v="4705397.7306899996"/>
    <n v="3704933.3564900002"/>
    <n v="0"/>
    <n v="0"/>
    <n v="0"/>
    <n v="0"/>
    <n v="29357.496009999999"/>
    <n v="200272.87267999997"/>
    <n v="167758.32678999999"/>
    <n v="505015.84174999991"/>
    <n v="1522881.8861700001"/>
    <n v="1562755.6786699998"/>
    <n v="0"/>
    <n v="0"/>
    <n v="0"/>
    <n v="0"/>
    <n v="0"/>
    <n v="0"/>
    <s v="Diversos"/>
    <s v="Daños Sin Autos"/>
    <s v="Diversos"/>
    <x v="40"/>
    <x v="0"/>
    <n v="76697723.59059"/>
    <n v="65438851.771870002"/>
    <n v="243469518.54793006"/>
    <n v="216001262.48099998"/>
    <n v="235094567.47436008"/>
    <n v="206446896.99449995"/>
    <n v="8147332.3785599992"/>
    <n v="10789988.099239998"/>
    <n v="1762580.9410199998"/>
    <n v="1179877.6430099998"/>
    <n v="3187942.1816599998"/>
    <n v="3541575.4151299996"/>
    <n v="39.128662407945761"/>
    <n v="32.822792597699468"/>
    <n v="-353633.23346999986"/>
    <n v="-9.9851956267609019"/>
    <n v="100"/>
    <n v="100"/>
    <n v="4.1565016957701806"/>
    <n v="5.4120378326265284"/>
    <n v="1.309380410604629"/>
    <n v="1.35602545644007"/>
    <n v="1.6396086645287669"/>
    <n v="1.7154897780925973"/>
    <m/>
    <m/>
    <m/>
    <n v="0"/>
    <m/>
    <n v="0"/>
    <m/>
    <n v="0"/>
    <m/>
    <n v="69.287951222774694"/>
    <n v="28.075423953703833"/>
    <n v="14.928432748073869"/>
    <n v="50.779414554548076"/>
    <n v="-66.781571404041998"/>
    <n v="-2.5515052061071186"/>
    <n v="11.015846226387714"/>
    <n v="32.315725909234835"/>
    <s v="Resto"/>
    <n v="2023"/>
    <n v="1"/>
    <d v="2024-05-06T00:00:00"/>
    <x v="40"/>
    <x v="7"/>
  </r>
  <r>
    <n v="2024"/>
    <n v="3"/>
    <n v="1"/>
    <x v="14"/>
    <s v="Diversos"/>
    <n v="30"/>
    <s v="624b60c58c9d8bfb6ff1886c2fd605d2adeb6ea4da576068201b6c6958ce93f4"/>
    <s v="866d562d83a77144c090ae01fef5e5dc5d322dfdcb968ee04e0fa262fe1b2619"/>
    <x v="8"/>
    <n v="345515.83107999997"/>
    <n v="370657.45551999996"/>
    <n v="1259483.3211600001"/>
    <n v="1224514.9749099999"/>
    <n v="26918.362979999998"/>
    <n v="92043.047080000004"/>
    <n v="347547.43216999999"/>
    <n v="27508.685939999999"/>
    <n v="0"/>
    <n v="0"/>
    <n v="134.065"/>
    <n v="128.38900000000001"/>
    <n v="0"/>
    <n v="0"/>
    <n v="47937.533170000002"/>
    <n v="40300.740610000001"/>
    <n v="257860.74455999999"/>
    <n v="241628.18184999999"/>
    <n v="0"/>
    <n v="0"/>
    <n v="0"/>
    <n v="0"/>
    <n v="0"/>
    <n v="0"/>
    <s v="Diversos"/>
    <s v="Daños Sin Autos"/>
    <s v="Diversos"/>
    <x v="40"/>
    <x v="0"/>
    <n v="18341736.750830002"/>
    <n v="11640133.15574"/>
    <n v="243469518.54793006"/>
    <n v="216001262.48099998"/>
    <n v="235094567.47436008"/>
    <n v="206446896.99449995"/>
    <n v="8147332.3785599992"/>
    <n v="10789988.099239998"/>
    <n v="1762580.9410199998"/>
    <n v="1179877.6430099998"/>
    <n v="345515.83107999997"/>
    <n v="370657.45551999996"/>
    <n v="4.240846144797497"/>
    <n v="3.4351980012480974"/>
    <n v="-25141.624439999985"/>
    <n v="-6.7829809074603675"/>
    <n v="100"/>
    <n v="100"/>
    <n v="1.8837683463337498"/>
    <n v="3.1843059745173172"/>
    <n v="0.14191338330181189"/>
    <n v="0.14696887077906753"/>
    <n v="0.17159967088275882"/>
    <n v="0.17954130622262382"/>
    <m/>
    <m/>
    <m/>
    <n v="0"/>
    <m/>
    <n v="0"/>
    <m/>
    <n v="0"/>
    <m/>
    <n v="-70.754593818907722"/>
    <n v="7.7907755762911428"/>
    <n v="24.832374395618636"/>
    <n v="1.5272128702595882"/>
    <n v="18.949509225905015"/>
    <n v="6.7179923242881356"/>
    <n v="18.590473416881693"/>
    <n v="16.678824589682272"/>
    <s v="Medianas"/>
    <n v="2023"/>
    <n v="1"/>
    <d v="2024-05-06T00:00:00"/>
    <x v="40"/>
    <x v="8"/>
  </r>
  <r>
    <n v="2024"/>
    <n v="3"/>
    <n v="107"/>
    <x v="28"/>
    <s v="Diversos"/>
    <n v="70"/>
    <s v="ff5a1ae012afa5d4c889c50ad427aaf545d31a4fac04ffc1c4d03d403ba4250a"/>
    <s v="866d562d83a77144c090ae01fef5e5dc5d322dfdcb968ee04e0fa262fe1b2619"/>
    <x v="30"/>
    <n v="19098.987129999998"/>
    <n v="17159.676329999998"/>
    <n v="53437.986699999994"/>
    <n v="44848.783739999992"/>
    <n v="-1002.99787"/>
    <n v="3525.6839399999999"/>
    <n v="20076.447380000001"/>
    <n v="14963.550389999999"/>
    <n v="0"/>
    <n v="0"/>
    <n v="134.065"/>
    <n v="128.38900000000001"/>
    <n v="0"/>
    <n v="0"/>
    <n v="104.20036999999999"/>
    <n v="2278.2402599999996"/>
    <n v="3548.6437599999999"/>
    <n v="2268.0778999999998"/>
    <n v="0"/>
    <n v="0"/>
    <n v="0"/>
    <n v="0"/>
    <n v="0"/>
    <n v="0"/>
    <s v="Diversos"/>
    <s v="Daños Sin Autos"/>
    <s v="Diversos"/>
    <x v="40"/>
    <x v="0"/>
    <n v="551156.13301999995"/>
    <n v="285123.98235000001"/>
    <n v="243469518.54793006"/>
    <n v="216001262.48099998"/>
    <n v="235094567.47436008"/>
    <n v="206446896.99449995"/>
    <n v="8147332.3785599992"/>
    <n v="10789988.099239998"/>
    <n v="1762580.9410199998"/>
    <n v="1179877.6430099998"/>
    <n v="19098.987129999998"/>
    <n v="17159.676329999998"/>
    <n v="0.23442012971337314"/>
    <n v="0.15903332026110997"/>
    <n v="1939.3107999999993"/>
    <n v="11.301558157070435"/>
    <n v="100"/>
    <n v="100"/>
    <n v="3.4652589322283647"/>
    <n v="6.0183209383403868"/>
    <n v="7.8445085216037498E-3"/>
    <n v="8.1239593646003638E-3"/>
    <n v="7.9442481645260795E-3"/>
    <n v="8.3119080886244357E-3"/>
    <m/>
    <m/>
    <m/>
    <n v="0"/>
    <m/>
    <n v="0"/>
    <m/>
    <n v="0"/>
    <m/>
    <n v="-128.44832058315473"/>
    <n v="-5.2515762389541969"/>
    <n v="20.546331248894834"/>
    <n v="-5.6905067260035649E-2"/>
    <n v="-95.426278262679816"/>
    <n v="56.460400235812024"/>
    <n v="2.9363434891531632"/>
    <n v="100.44806044801193"/>
    <s v="Resto"/>
    <n v="2023"/>
    <n v="1"/>
    <d v="2024-05-06T00:00:00"/>
    <x v="40"/>
    <x v="30"/>
  </r>
  <r>
    <n v="2024"/>
    <n v="3"/>
    <n v="5.0999999999999996"/>
    <x v="6"/>
    <s v="Diversos"/>
    <n v="5.0999999999999996"/>
    <m/>
    <m/>
    <x v="3"/>
    <n v="4189181.4147200002"/>
    <n v="3509450.3734299997"/>
    <n v="13872845.203960001"/>
    <n v="12562648.44626"/>
    <n v="537981.19403999997"/>
    <n v="443157.73290999996"/>
    <n v="4207730.2121499991"/>
    <n v="2356954.4942300003"/>
    <n v="0"/>
    <n v="0"/>
    <n v="0"/>
    <n v="0"/>
    <n v="0"/>
    <n v="0"/>
    <n v="215141.33799000003"/>
    <n v="224429.56905000002"/>
    <n v="1229702.4103399999"/>
    <n v="1006225.6629299999"/>
    <n v="0"/>
    <n v="0"/>
    <n v="0"/>
    <n v="0"/>
    <n v="0"/>
    <n v="0"/>
    <s v="Diversos"/>
    <s v="Daños Sin Autos"/>
    <s v="Diversos"/>
    <x v="40"/>
    <x v="0"/>
    <n v="60638204.287750006"/>
    <n v="50675458.092079997"/>
    <n v="243469518.54793006"/>
    <n v="216001262.48099998"/>
    <n v="235094567.47436008"/>
    <n v="206446896.99449995"/>
    <n v="8147332.3785599992"/>
    <n v="10789988.099239998"/>
    <n v="1762580.9410199998"/>
    <n v="1179877.6430099998"/>
    <n v="4189181.4147200002"/>
    <n v="3509450.3734299997"/>
    <n v="51.417828806689947"/>
    <n v="32.525062503796377"/>
    <n v="679731.04129000055"/>
    <n v="19.368589635466414"/>
    <n v="100"/>
    <n v="100"/>
    <n v="6.9084852757855977"/>
    <n v="6.9253451385740652"/>
    <n v="1.7206184329375533"/>
    <n v="1.7819133209774751"/>
    <n v="1.6247360469657901"/>
    <n v="1.6999288555659409"/>
    <m/>
    <m/>
    <m/>
    <n v="0"/>
    <m/>
    <n v="0"/>
    <m/>
    <n v="0"/>
    <m/>
    <n v="21.397225883285564"/>
    <n v="12.842155561696005"/>
    <n v="12.627553769249483"/>
    <n v="30.522353982148019"/>
    <n v="-4.1385950609434623"/>
    <n v="22.209406462489191"/>
    <n v="17.495398576190127"/>
    <n v="22.30409910203343"/>
    <m/>
    <n v="2023"/>
    <n v="1"/>
    <d v="2024-05-06T00:00:00"/>
    <x v="40"/>
    <x v="3"/>
  </r>
  <r>
    <n v="2024"/>
    <n v="3"/>
    <n v="41"/>
    <x v="7"/>
    <s v="Diversos"/>
    <n v="29"/>
    <s v="35135aaa6cc23891b40cb3f378c53a17a1127210ce60e125ccf03efcfdaec458"/>
    <s v="866d562d83a77144c090ae01fef5e5dc5d322dfdcb968ee04e0fa262fe1b2619"/>
    <x v="14"/>
    <n v="255354.42416999998"/>
    <n v="656632.95272000006"/>
    <n v="1418624.9070199998"/>
    <n v="1593433.00129"/>
    <n v="132509.10943000001"/>
    <n v="152726.50980999999"/>
    <n v="576106.83409999998"/>
    <n v="815447.11474999983"/>
    <n v="0"/>
    <n v="0"/>
    <n v="134.065"/>
    <n v="128.38900000000001"/>
    <n v="28469.354259999996"/>
    <n v="190550.72057999996"/>
    <n v="71851.559980000005"/>
    <n v="231950.37150000001"/>
    <n v="167830.63423"/>
    <n v="345844.76735000004"/>
    <n v="0"/>
    <n v="0"/>
    <n v="0"/>
    <n v="0"/>
    <n v="0"/>
    <n v="0"/>
    <s v="Diversos"/>
    <s v="Daños Sin Autos"/>
    <s v="Diversos"/>
    <x v="40"/>
    <x v="0"/>
    <n v="6566357.3494999995"/>
    <n v="6434437.0004799999"/>
    <n v="243469518.54793006"/>
    <n v="216001262.48099998"/>
    <n v="235094567.47436008"/>
    <n v="206446896.99449995"/>
    <n v="8147332.3785599992"/>
    <n v="10789988.099239998"/>
    <n v="1762580.9410199998"/>
    <n v="1179877.6430099998"/>
    <n v="255354.42416999998"/>
    <n v="656632.95272000006"/>
    <n v="3.1342089938784676"/>
    <n v="6.0855762460595351"/>
    <n v="-401278.52855000005"/>
    <n v="-61.11154289283931"/>
    <n v="100"/>
    <n v="100"/>
    <n v="3.8888292332954459"/>
    <n v="10.204979125151372"/>
    <n v="0.1048814757974437"/>
    <n v="0.10861774770607981"/>
    <n v="0.30399496057471381"/>
    <n v="0.31806385190545816"/>
    <m/>
    <m/>
    <m/>
    <n v="0"/>
    <m/>
    <n v="0"/>
    <m/>
    <n v="0"/>
    <m/>
    <n v="-13.237649708064115"/>
    <n v="51.892231693539493"/>
    <n v="23.259038276613158"/>
    <n v="7.5179020915384127"/>
    <n v="-69.022873507232134"/>
    <n v="-51.472264416204716"/>
    <n v="42.81194569135247"/>
    <n v="67.067769530617994"/>
    <s v="Medianas"/>
    <n v="2023"/>
    <n v="1"/>
    <d v="2024-05-06T00:00:00"/>
    <x v="40"/>
    <x v="14"/>
  </r>
  <r>
    <n v="2024"/>
    <n v="3"/>
    <n v="79"/>
    <x v="59"/>
    <s v="Diversos"/>
    <n v="51"/>
    <s v="031b4af5197ec30a926f48cf40e11a7dbc470048a21e4003b7a3c07c5dab1baa"/>
    <s v="866d562d83a77144c090ae01fef5e5dc5d322dfdcb968ee04e0fa262fe1b2619"/>
    <x v="6"/>
    <n v="738299.96514999995"/>
    <n v="633891.02951000002"/>
    <n v="2589566.0811599996"/>
    <n v="2275947.3276499999"/>
    <n v="75514.190360000008"/>
    <n v="73488.35665999999"/>
    <n v="386377.58714999992"/>
    <n v="316966.11572999996"/>
    <n v="0"/>
    <n v="0"/>
    <n v="134.065"/>
    <n v="128.38900000000001"/>
    <n v="0"/>
    <n v="0"/>
    <n v="75509.51036"/>
    <n v="73464.519050000003"/>
    <n v="761605.95138999994"/>
    <n v="545086.52110999997"/>
    <n v="0"/>
    <n v="0"/>
    <n v="0"/>
    <n v="0"/>
    <n v="0"/>
    <n v="0"/>
    <s v="Diversos"/>
    <s v="Daños Sin Autos"/>
    <s v="Diversos"/>
    <x v="40"/>
    <x v="0"/>
    <n v="22979281.170580003"/>
    <n v="17603852.661830001"/>
    <n v="243469518.54793006"/>
    <n v="216001262.48099998"/>
    <n v="235094567.47436008"/>
    <n v="206446896.99449995"/>
    <n v="8147332.3785599992"/>
    <n v="10789988.099239998"/>
    <n v="1762580.9410199998"/>
    <n v="1179877.6430099998"/>
    <n v="738299.96514999995"/>
    <n v="633891.02951000002"/>
    <n v="9.0618613657258305"/>
    <n v="5.8748074945017663"/>
    <n v="104408.93563999992"/>
    <n v="16.471117397056155"/>
    <n v="100"/>
    <n v="100"/>
    <n v="3.2128940834547657"/>
    <n v="3.6008653428715087"/>
    <n v="0.30324123099814493"/>
    <n v="0.31404382205918924"/>
    <n v="0.29346635395974074"/>
    <n v="0.30704798121857352"/>
    <m/>
    <m/>
    <m/>
    <n v="0"/>
    <m/>
    <n v="0"/>
    <m/>
    <n v="0"/>
    <m/>
    <n v="2.7566730187922328"/>
    <n v="10.228117828050804"/>
    <n v="11.593216063777831"/>
    <n v="4.2842963181197335"/>
    <n v="2.7836448620975451"/>
    <n v="39.722029786956647"/>
    <n v="9.9145115951612883"/>
    <n v="13.477588640496698"/>
    <s v="Grandes"/>
    <n v="2023"/>
    <n v="1"/>
    <d v="2024-05-06T00:00:00"/>
    <x v="40"/>
    <x v="6"/>
  </r>
  <r>
    <n v="2024"/>
    <n v="3"/>
    <n v="150.1"/>
    <x v="32"/>
    <s v="Diversos"/>
    <n v="150.1"/>
    <m/>
    <m/>
    <x v="21"/>
    <n v="770208.78217999986"/>
    <n v="3738962.3106799996"/>
    <n v="3356946.4464000002"/>
    <n v="6885235.7583499998"/>
    <n v="329571.46408000001"/>
    <n v="208018.20603"/>
    <n v="1986431.6954900001"/>
    <n v="992237.37214000011"/>
    <n v="0"/>
    <n v="0"/>
    <n v="0"/>
    <n v="0"/>
    <n v="-419.83945"/>
    <n v="266.42813999999998"/>
    <n v="207738.45997000003"/>
    <n v="101988.71896999999"/>
    <n v="528526.97906000004"/>
    <n v="178196.49710000001"/>
    <n v="0"/>
    <n v="0"/>
    <n v="0"/>
    <n v="0"/>
    <n v="0"/>
    <n v="0"/>
    <s v="Diversos"/>
    <s v="Daños Sin Autos"/>
    <s v="Diversos"/>
    <x v="40"/>
    <x v="0"/>
    <n v="31586598.184939999"/>
    <n v="31469847.203769997"/>
    <n v="243469518.54793006"/>
    <n v="216001262.48099998"/>
    <n v="235094567.47436008"/>
    <n v="206446896.99449995"/>
    <n v="8147332.3785599992"/>
    <n v="10789988.099239998"/>
    <n v="1762580.9410199998"/>
    <n v="1179877.6430099998"/>
    <n v="770208.78217999986"/>
    <n v="3738962.3106799996"/>
    <n v="9.4535087853643027"/>
    <n v="34.652144898504169"/>
    <n v="-2968753.5285"/>
    <n v="-79.400466809200793"/>
    <n v="100"/>
    <n v="100"/>
    <n v="2.4384037105560274"/>
    <n v="11.881094580694636"/>
    <n v="0.31634710857177567"/>
    <n v="0.32761658019341539"/>
    <n v="1.7309909524296823"/>
    <n v="1.8111012396469253"/>
    <m/>
    <m/>
    <m/>
    <n v="0"/>
    <m/>
    <n v="0"/>
    <m/>
    <n v="0"/>
    <m/>
    <n v="58.433951705395359"/>
    <n v="42.789886548317533"/>
    <n v="5.563527758378715"/>
    <n v="18.698231463303923"/>
    <n v="103.68768435174323"/>
    <n v="196.59784993607491"/>
    <n v="39.305176121655826"/>
    <n v="57.233851747807442"/>
    <s v="Resto"/>
    <n v="2023"/>
    <n v="1"/>
    <d v="2024-05-06T00:00:00"/>
    <x v="40"/>
    <x v="21"/>
  </r>
  <r>
    <n v="2024"/>
    <n v="3"/>
    <n v="3"/>
    <x v="40"/>
    <s v="Diversos"/>
    <n v="3"/>
    <s v="4e07408562bedb8b60ce05c1decfe3ad16b72230967de01f640b7e4729b49fce"/>
    <s v="866d562d83a77144c090ae01fef5e5dc5d322dfdcb968ee04e0fa262fe1b2619"/>
    <x v="4"/>
    <n v="928499.50451999996"/>
    <n v="913737.39705999999"/>
    <n v="4194286.2535700002"/>
    <n v="4058310.0178999994"/>
    <n v="235871.13916999998"/>
    <n v="106052.10511999999"/>
    <n v="984425.74962000013"/>
    <n v="817982.51970999991"/>
    <n v="0"/>
    <n v="0"/>
    <n v="134.065"/>
    <n v="128.38900000000001"/>
    <n v="0"/>
    <n v="0"/>
    <n v="751.71370999999999"/>
    <n v="2984.1940099999997"/>
    <n v="20492.56422"/>
    <n v="17055.320769999998"/>
    <n v="0"/>
    <n v="0"/>
    <n v="0"/>
    <n v="0"/>
    <n v="0"/>
    <n v="0"/>
    <s v="Diversos"/>
    <s v="Daños Sin Autos"/>
    <s v="Diversos"/>
    <x v="40"/>
    <x v="0"/>
    <n v="5461228.9250799995"/>
    <n v="5252582.0563999992"/>
    <n v="243469518.54793006"/>
    <n v="216001262.48099998"/>
    <n v="235094567.47436008"/>
    <n v="206446896.99449995"/>
    <n v="8147332.3785599992"/>
    <n v="10789988.099239998"/>
    <n v="1762580.9410199998"/>
    <n v="1179877.6430099998"/>
    <n v="928499.50451999996"/>
    <n v="913737.39705999999"/>
    <n v="11.396362163441129"/>
    <n v="8.4683818800908579"/>
    <n v="14762.10745999997"/>
    <n v="1.6155743988916171"/>
    <n v="100"/>
    <n v="100"/>
    <n v="17.001658733915807"/>
    <n v="17.39596616004615"/>
    <n v="0.38136170394455893"/>
    <n v="0.39494723952788235"/>
    <n v="0.42302410021347664"/>
    <n v="0.44260166191034744"/>
    <m/>
    <m/>
    <m/>
    <n v="0"/>
    <m/>
    <n v="0"/>
    <m/>
    <n v="0"/>
    <m/>
    <n v="122.41061495489154"/>
    <n v="25.403474963827438"/>
    <n v="11.606409616288929"/>
    <n v="13.382145107815708"/>
    <n v="-74.810159544553201"/>
    <n v="20.153496356668079"/>
    <n v="3.6682266891048934"/>
    <n v="17.49714385465645"/>
    <s v="Grandes"/>
    <n v="2023"/>
    <n v="1"/>
    <d v="2024-05-06T00:00:00"/>
    <x v="40"/>
    <x v="4"/>
  </r>
  <r>
    <n v="2024"/>
    <n v="3"/>
    <n v="109"/>
    <x v="68"/>
    <s v="Diversos"/>
    <n v="228"/>
    <s v="9d693eeee1d1899cbc50b6d45df953d3835acf28ee869879b45565fccc814765"/>
    <s v="866d562d83a77144c090ae01fef5e5dc5d322dfdcb968ee04e0fa262fe1b2619"/>
    <x v="17"/>
    <n v="210265.31724"/>
    <n v="204553.77472999998"/>
    <n v="1172349.42563"/>
    <n v="1106261.1638599997"/>
    <n v="464456.91346999997"/>
    <n v="-4074.4287900000018"/>
    <n v="701645.00480999995"/>
    <n v="-112980.40235999999"/>
    <n v="0"/>
    <n v="0"/>
    <n v="134.065"/>
    <n v="128.38900000000001"/>
    <n v="0"/>
    <n v="0"/>
    <n v="-654.77781999999991"/>
    <n v="405.98012"/>
    <n v="9944.1374199999991"/>
    <n v="4222.1848099999997"/>
    <n v="0"/>
    <n v="0"/>
    <n v="0"/>
    <n v="0"/>
    <n v="0"/>
    <n v="0"/>
    <s v="Diversos"/>
    <s v="Daños Sin Autos"/>
    <s v="Diversos"/>
    <x v="40"/>
    <x v="0"/>
    <n v="671133.07496"/>
    <n v="685542.54012999998"/>
    <n v="243469518.54793006"/>
    <n v="216001262.48099998"/>
    <n v="235094567.47436008"/>
    <n v="206446896.99449995"/>
    <n v="8147332.3785599992"/>
    <n v="10789988.099239998"/>
    <n v="1762580.9410199998"/>
    <n v="1179877.6430099998"/>
    <n v="210265.31724"/>
    <n v="204553.77472999998"/>
    <n v="2.5807872745356604"/>
    <n v="1.8957738678544782"/>
    <n v="5711.5425100000284"/>
    <n v="2.7921960949090163"/>
    <n v="100"/>
    <n v="100"/>
    <n v="31.329899402220935"/>
    <n v="29.838232167359052"/>
    <n v="8.6362070494096208E-2"/>
    <n v="8.9438611661212461E-2"/>
    <n v="9.4700268128290715E-2"/>
    <n v="9.9082997956345939E-2"/>
    <m/>
    <m/>
    <m/>
    <n v="0"/>
    <m/>
    <n v="0"/>
    <m/>
    <n v="0"/>
    <m/>
    <n v="-11499.313558011645"/>
    <n v="220.89088184708174"/>
    <n v="-1.9918619421118136"/>
    <n v="26.350955162446059"/>
    <n v="-261.28322243956177"/>
    <n v="135.52113106105367"/>
    <n v="-6.5845612580040154"/>
    <n v="9.6154038316480044"/>
    <s v="Medianas"/>
    <n v="2023"/>
    <n v="1"/>
    <d v="2024-05-06T00:00:00"/>
    <x v="40"/>
    <x v="17"/>
  </r>
  <r>
    <n v="2024"/>
    <n v="3"/>
    <n v="22"/>
    <x v="15"/>
    <s v="Diversos"/>
    <n v="16"/>
    <s v="b17ef6d19c7a5b1ee83b907c595526dcb1eb06db8227d650d5dda0a9f4ce8cd9"/>
    <s v="866d562d83a77144c090ae01fef5e5dc5d322dfdcb968ee04e0fa262fe1b2619"/>
    <x v="0"/>
    <n v="964998.84996000002"/>
    <n v="850216.67554999993"/>
    <n v="2613112.3863000004"/>
    <n v="2239980.1190899997"/>
    <n v="10176.798670000004"/>
    <n v="113082.12692"/>
    <n v="386893.99385000009"/>
    <n v="536937.83681000012"/>
    <n v="0"/>
    <n v="0"/>
    <n v="134.065"/>
    <n v="128.38900000000001"/>
    <n v="0"/>
    <n v="0"/>
    <n v="33753.894770000006"/>
    <n v="61133.11578"/>
    <n v="112975.90015999999"/>
    <n v="119329.86158"/>
    <n v="0"/>
    <n v="0"/>
    <n v="0"/>
    <n v="0"/>
    <n v="0"/>
    <n v="0"/>
    <s v="Diversos"/>
    <s v="Daños Sin Autos"/>
    <s v="Diversos"/>
    <x v="40"/>
    <x v="0"/>
    <n v="7962644.3306700001"/>
    <n v="6926531.7595299995"/>
    <n v="243469518.54793006"/>
    <n v="216001262.48099998"/>
    <n v="235094567.47436008"/>
    <n v="206446896.99449995"/>
    <n v="8147332.3785599992"/>
    <n v="10789988.099239998"/>
    <n v="1762580.9410199998"/>
    <n v="1179877.6430099998"/>
    <n v="964998.84996000002"/>
    <n v="850216.67554999993"/>
    <n v="11.84435352728986"/>
    <n v="7.8796813094713771"/>
    <n v="114782.17441000009"/>
    <n v="13.500343819503202"/>
    <n v="100"/>
    <n v="100"/>
    <n v="12.119075144962581"/>
    <n v="12.274782027530781"/>
    <n v="0.39635304481453099"/>
    <n v="0.41047262823937641"/>
    <n v="0.39361653065559615"/>
    <n v="0.41183310959265762"/>
    <m/>
    <m/>
    <m/>
    <n v="0"/>
    <m/>
    <n v="0"/>
    <m/>
    <n v="0"/>
    <m/>
    <n v="-91.000524179033533"/>
    <n v="1.0545917925624304"/>
    <n v="13.30038920335782"/>
    <n v="0.57738050112528305"/>
    <n v="-44.786235186391799"/>
    <n v="-5.3247035870734205"/>
    <n v="29.877075307385638"/>
    <n v="51.230358412018873"/>
    <s v="Grandes"/>
    <n v="2023"/>
    <n v="1"/>
    <d v="2024-05-06T00:00:00"/>
    <x v="40"/>
    <x v="0"/>
  </r>
  <r>
    <n v="2024"/>
    <n v="3"/>
    <n v="8"/>
    <x v="20"/>
    <s v="Diversos"/>
    <n v="8"/>
    <s v="2c624232cdd221771294dfbb310aca000a0df6ac8b66b696d90ef06fdefb64a3"/>
    <s v="866d562d83a77144c090ae01fef5e5dc5d322dfdcb968ee04e0fa262fe1b2619"/>
    <x v="31"/>
    <n v="26266.44656"/>
    <n v="48693.62111"/>
    <n v="82420.97381000001"/>
    <n v="110262.73384"/>
    <n v="3939.1783700000001"/>
    <n v="428.77546000000029"/>
    <n v="35932.984849999993"/>
    <n v="29472.49884"/>
    <n v="0"/>
    <n v="0"/>
    <n v="134.065"/>
    <n v="128.38900000000001"/>
    <n v="0"/>
    <n v="0"/>
    <n v="2939.7557200000001"/>
    <n v="-838.26615000000004"/>
    <n v="13266.53659"/>
    <n v="15904.341410000001"/>
    <n v="0"/>
    <n v="0"/>
    <n v="0"/>
    <n v="0"/>
    <n v="0"/>
    <n v="0"/>
    <s v="Diversos"/>
    <s v="Daños Sin Autos"/>
    <s v="Diversos"/>
    <x v="40"/>
    <x v="0"/>
    <n v="689489.74687000003"/>
    <n v="663569.20615999994"/>
    <n v="243469518.54793006"/>
    <n v="216001262.48099998"/>
    <n v="235094567.47436008"/>
    <n v="206446896.99449995"/>
    <n v="8147332.3785599992"/>
    <n v="10789988.099239998"/>
    <n v="1762580.9410199998"/>
    <n v="1179877.6430099998"/>
    <n v="26266.44656"/>
    <n v="48693.62111"/>
    <n v="0.3223932121527423"/>
    <n v="0.45128521609240496"/>
    <n v="-22427.17455"/>
    <n v="-46.057725917192528"/>
    <n v="100"/>
    <n v="100"/>
    <n v="3.8095485363254298"/>
    <n v="7.3381375533961988"/>
    <n v="1.0788392204763454E-2"/>
    <n v="1.1172715236333428E-2"/>
    <n v="2.254321134548147E-2"/>
    <n v="2.3586511504359045E-2"/>
    <m/>
    <m/>
    <m/>
    <n v="0"/>
    <m/>
    <n v="0"/>
    <m/>
    <n v="0"/>
    <m/>
    <n v="818.70424907246274"/>
    <n v="14.996997637277662"/>
    <n v="0.88055776141886588"/>
    <n v="0.22348921847075068"/>
    <n v="-450.69479067000378"/>
    <n v="-16.585438855968327"/>
    <n v="22.159179979316669"/>
    <n v="-5.2706750213053937"/>
    <s v="Resto"/>
    <n v="2023"/>
    <n v="1"/>
    <d v="2024-05-06T00:00:00"/>
    <x v="40"/>
    <x v="31"/>
  </r>
  <r>
    <n v="2024"/>
    <n v="3"/>
    <n v="92"/>
    <x v="22"/>
    <s v="Diversos"/>
    <n v="219"/>
    <s v="314f04b30f62e0056bd059354a5536fb2e302107eed143b5fa2aa0bbba07f608"/>
    <s v="866d562d83a77144c090ae01fef5e5dc5d322dfdcb968ee04e0fa262fe1b2619"/>
    <x v="13"/>
    <n v="514013.50127000001"/>
    <n v="578508.18698"/>
    <n v="2202681.5188400005"/>
    <n v="1934582.4566300001"/>
    <n v="119407.63326000002"/>
    <n v="60209.707309999998"/>
    <n v="844859.46586"/>
    <n v="939224.02711000002"/>
    <n v="0"/>
    <n v="0"/>
    <n v="134.065"/>
    <n v="128.38900000000001"/>
    <n v="0"/>
    <n v="0"/>
    <n v="20186.770120000001"/>
    <n v="17187.59793"/>
    <n v="108534.15243999999"/>
    <n v="53488.360500000003"/>
    <n v="0"/>
    <n v="0"/>
    <n v="0"/>
    <n v="0"/>
    <n v="0"/>
    <n v="0"/>
    <s v="Diversos"/>
    <s v="Daños Sin Autos"/>
    <s v="Diversos"/>
    <x v="40"/>
    <x v="0"/>
    <n v="4430492.0824799994"/>
    <n v="4704042.3643699996"/>
    <n v="243469518.54793006"/>
    <n v="216001262.48099998"/>
    <n v="235094567.47436008"/>
    <n v="206446896.99449995"/>
    <n v="8147332.3785599992"/>
    <n v="10789988.099239998"/>
    <n v="1762580.9410199998"/>
    <n v="1179877.6430099998"/>
    <n v="514013.50127000001"/>
    <n v="578508.18698"/>
    <n v="6.3089791527671704"/>
    <n v="5.3615275722199147"/>
    <n v="-64494.685709999991"/>
    <n v="-11.148448226235674"/>
    <n v="100"/>
    <n v="100"/>
    <n v="11.601724858117279"/>
    <n v="12.298107503491375"/>
    <n v="0.21112026849833768"/>
    <n v="0.21864116503928122"/>
    <n v="0.26782629894623278"/>
    <n v="0.28022130407482576"/>
    <m/>
    <m/>
    <m/>
    <n v="0"/>
    <m/>
    <n v="0"/>
    <m/>
    <n v="0"/>
    <m/>
    <n v="98.319571037290302"/>
    <n v="23.230446858880814"/>
    <n v="10.407753712927411"/>
    <n v="6.7745900617136607"/>
    <n v="17.449629681906352"/>
    <n v="102.91172027977935"/>
    <n v="18.599463547807847"/>
    <n v="32.13334222498743"/>
    <s v="Medianas"/>
    <n v="2023"/>
    <n v="1"/>
    <d v="2024-05-06T00:00:00"/>
    <x v="40"/>
    <x v="13"/>
  </r>
  <r>
    <n v="2024"/>
    <n v="3"/>
    <n v="93"/>
    <x v="43"/>
    <s v="Diversos"/>
    <n v="220"/>
    <s v="36790ecd55c2030dc553685bef719df653f413a20cdad1bfd1dc934c76686ddd"/>
    <s v="866d562d83a77144c090ae01fef5e5dc5d322dfdcb968ee04e0fa262fe1b2619"/>
    <x v="34"/>
    <n v="14186.177220000001"/>
    <n v="16680.551169999999"/>
    <n v="86631.68342999999"/>
    <n v="85636.185539999977"/>
    <n v="1599.7388699999999"/>
    <n v="7072.3406199999999"/>
    <n v="17017.420989999999"/>
    <n v="16538.452079999999"/>
    <n v="0"/>
    <n v="0"/>
    <n v="134.065"/>
    <n v="128.38900000000001"/>
    <n v="0"/>
    <n v="0"/>
    <n v="438.77269000000001"/>
    <n v="4668.5065400000003"/>
    <n v="3019.9798300000002"/>
    <n v="-1855.4842200000001"/>
    <n v="0"/>
    <n v="0"/>
    <n v="0"/>
    <n v="0"/>
    <n v="0"/>
    <n v="0"/>
    <s v="Diversos"/>
    <s v="Daños Sin Autos"/>
    <s v="Diversos"/>
    <x v="40"/>
    <x v="0"/>
    <n v="300191.93695999996"/>
    <n v="189031.92499999999"/>
    <n v="243469518.54793006"/>
    <n v="216001262.48099998"/>
    <n v="235094567.47436008"/>
    <n v="206446896.99449995"/>
    <n v="8147332.3785599992"/>
    <n v="10789988.099239998"/>
    <n v="1762580.9410199998"/>
    <n v="1179877.6430099998"/>
    <n v="14186.177220000001"/>
    <n v="16680.551169999999"/>
    <n v="0.17412051651816049"/>
    <n v="0.15459285975648951"/>
    <n v="-2494.3739499999974"/>
    <n v="-14.953786146384262"/>
    <n v="100"/>
    <n v="100"/>
    <n v="4.7257022835660916"/>
    <n v="8.8241979073111576"/>
    <n v="5.8266748563053786E-3"/>
    <n v="6.0342428888949876E-3"/>
    <n v="7.7224322572963027E-3"/>
    <n v="8.0798265378841678E-3"/>
    <m/>
    <m/>
    <m/>
    <n v="0"/>
    <m/>
    <n v="0"/>
    <m/>
    <n v="0"/>
    <m/>
    <n v="-77.380347526304533"/>
    <n v="11.276743869692048"/>
    <n v="42.398722607677477"/>
    <n v="9.0761157843578869E-2"/>
    <n v="-90.601433536815819"/>
    <n v="-262.75966119507069"/>
    <n v="14.528994056228514"/>
    <n v="-251.60583365133658"/>
    <s v="Resto"/>
    <n v="2023"/>
    <n v="1"/>
    <d v="2024-05-06T00:00:00"/>
    <x v="40"/>
    <x v="34"/>
  </r>
  <r>
    <n v="2024"/>
    <n v="3"/>
    <n v="103"/>
    <x v="18"/>
    <s v="Diversos"/>
    <n v="205"/>
    <s v="f8809aff4d69bece79dabe35be0c708b890d7eafb841f121330667b77d2e2590"/>
    <s v="866d562d83a77144c090ae01fef5e5dc5d322dfdcb968ee04e0fa262fe1b2619"/>
    <x v="18"/>
    <n v="317417.88906000002"/>
    <n v="287028.40655999997"/>
    <n v="524043.13984000002"/>
    <n v="518848.22418000002"/>
    <n v="-30941.81338"/>
    <n v="-47717.383410000002"/>
    <n v="350214.10613999999"/>
    <n v="280751.5984800001"/>
    <n v="0"/>
    <n v="0"/>
    <n v="134.065"/>
    <n v="128.38900000000001"/>
    <n v="758.98211000000003"/>
    <n v="7886.3938499999995"/>
    <n v="-24061.374520000001"/>
    <n v="-751.74518"/>
    <n v="-5537.7272599999997"/>
    <n v="17796.060960000003"/>
    <n v="0"/>
    <n v="0"/>
    <n v="0"/>
    <n v="0"/>
    <n v="0"/>
    <n v="0"/>
    <s v="Diversos"/>
    <s v="Daños Sin Autos"/>
    <s v="Diversos"/>
    <x v="40"/>
    <x v="0"/>
    <n v="1311840.66753"/>
    <n v="1251067.9799200001"/>
    <n v="243469518.54793006"/>
    <n v="216001262.48099998"/>
    <n v="235094567.47436008"/>
    <n v="206446896.99449995"/>
    <n v="8147332.3785599992"/>
    <n v="10789988.099239998"/>
    <n v="1762580.9410199998"/>
    <n v="1179877.6430099998"/>
    <n v="317417.88906000002"/>
    <n v="287028.40655999997"/>
    <n v="3.8959732377593514"/>
    <n v="2.6601364516816943"/>
    <n v="30389.482500000042"/>
    <n v="10.58762192363265"/>
    <n v="100"/>
    <n v="100"/>
    <n v="24.196375132785789"/>
    <n v="22.942670675525889"/>
    <n v="0.13037274273720317"/>
    <n v="0.13501710927225841"/>
    <n v="0.13288274487990445"/>
    <n v="0.13903256030418651"/>
    <m/>
    <m/>
    <m/>
    <n v="0"/>
    <m/>
    <n v="0"/>
    <m/>
    <n v="0"/>
    <m/>
    <n v="-35.156097906417038"/>
    <n v="-9.7479740261744396"/>
    <n v="-16.624620532123267"/>
    <n v="-1.7554832609329176"/>
    <n v="3100.7354566609924"/>
    <n v="-131.11771347854497"/>
    <n v="434.49908943330666"/>
    <n v="-4.2242223247587702"/>
    <s v="Medianas"/>
    <n v="2023"/>
    <n v="1"/>
    <d v="2024-05-06T00:00:00"/>
    <x v="40"/>
    <x v="18"/>
  </r>
  <r>
    <n v="2024"/>
    <n v="3"/>
    <n v="12"/>
    <x v="31"/>
    <s v="Diversos"/>
    <n v="12"/>
    <s v="6b51d431df5d7f141cbececcf79edf3dd861c3b4069f0b11661a3eefacbba918"/>
    <s v="866d562d83a77144c090ae01fef5e5dc5d322dfdcb968ee04e0fa262fe1b2619"/>
    <x v="23"/>
    <n v="79366.751969999998"/>
    <n v="1261179.2992400001"/>
    <n v="269161.38215000008"/>
    <n v="1539372.14176"/>
    <n v="27545.344139999997"/>
    <n v="13877.351149999999"/>
    <n v="90388.920070000022"/>
    <n v="66052.185309999986"/>
    <n v="0"/>
    <n v="0"/>
    <n v="134.065"/>
    <n v="128.38900000000001"/>
    <n v="-453.13648999999998"/>
    <n v="492.94092000000001"/>
    <n v="15181.39882"/>
    <n v="8049.20838"/>
    <n v="-10152.953670000001"/>
    <n v="-67751.319470000002"/>
    <n v="0"/>
    <n v="0"/>
    <n v="0"/>
    <n v="0"/>
    <n v="0"/>
    <n v="0"/>
    <s v="Diversos"/>
    <s v="Daños Sin Autos"/>
    <s v="Diversos"/>
    <x v="40"/>
    <x v="0"/>
    <n v="1911910.06005"/>
    <n v="3306000.0739899999"/>
    <n v="243469518.54793006"/>
    <n v="216001262.48099998"/>
    <n v="235094567.47436008"/>
    <n v="206446896.99449995"/>
    <n v="8147332.3785599992"/>
    <n v="10789988.099239998"/>
    <n v="1762580.9410199998"/>
    <n v="1179877.6430099998"/>
    <n v="79366.751969999998"/>
    <n v="1261179.2992400001"/>
    <n v="0.97414403000000949"/>
    <n v="11.688421596394832"/>
    <n v="-1181812.54727"/>
    <n v="-93.706941430308348"/>
    <n v="100"/>
    <n v="100"/>
    <n v="4.1511760217384079"/>
    <n v="38.148193315612581"/>
    <n v="3.2598229315665091E-2"/>
    <n v="3.3759500622512643E-2"/>
    <n v="0.58387589255453387"/>
    <n v="0.61089767761130342"/>
    <m/>
    <m/>
    <m/>
    <n v="0"/>
    <m/>
    <n v="0"/>
    <m/>
    <n v="0"/>
    <m/>
    <n v="98.491368001450326"/>
    <n v="34.706402185151688"/>
    <n v="1.1003472034755595"/>
    <n v="1.5627846358113686"/>
    <n v="88.607352466131587"/>
    <n v="-85.014382377459555"/>
    <n v="-149.52691909604664"/>
    <n v="-11.880518996481177"/>
    <s v="Resto"/>
    <n v="2023"/>
    <n v="1"/>
    <d v="2024-05-06T00:00:00"/>
    <x v="40"/>
    <x v="23"/>
  </r>
  <r>
    <n v="2024"/>
    <n v="3"/>
    <n v="43"/>
    <x v="9"/>
    <s v="Diversos"/>
    <n v="31"/>
    <s v="eb1e33e8a81b697b75855af6bfcdbcbf7cbbde9f94962ceaec1ed8af21f5a50f"/>
    <s v="866d562d83a77144c090ae01fef5e5dc5d322dfdcb968ee04e0fa262fe1b2619"/>
    <x v="16"/>
    <n v="338143.3786"/>
    <n v="311066.08429999999"/>
    <n v="1198843.13949"/>
    <n v="1116152.1911600002"/>
    <n v="62306.292330000004"/>
    <n v="27057.53558"/>
    <n v="444420.60313"/>
    <n v="493784.14572999999"/>
    <n v="0"/>
    <n v="0"/>
    <n v="134.065"/>
    <n v="128.38900000000001"/>
    <n v="0"/>
    <n v="0"/>
    <n v="21518.737269999998"/>
    <n v="26476.280469999998"/>
    <n v="120319.53906"/>
    <n v="103189.75315"/>
    <n v="0"/>
    <n v="0"/>
    <n v="0"/>
    <n v="0"/>
    <n v="0"/>
    <n v="0"/>
    <s v="Diversos"/>
    <s v="Daños Sin Autos"/>
    <s v="Diversos"/>
    <x v="40"/>
    <x v="0"/>
    <n v="29454782.112069998"/>
    <n v="26676629.107240003"/>
    <n v="243469518.54793006"/>
    <n v="216001262.48099998"/>
    <n v="235094567.47436008"/>
    <n v="206446896.99449995"/>
    <n v="8147332.3785599992"/>
    <n v="10789988.099239998"/>
    <n v="1762580.9410199998"/>
    <n v="1179877.6430099998"/>
    <n v="338143.3786"/>
    <n v="311066.08429999999"/>
    <n v="4.1503569866602783"/>
    <n v="2.8829140629164383"/>
    <n v="27077.294300000009"/>
    <n v="8.7046758443411587"/>
    <n v="100"/>
    <n v="100"/>
    <n v="1.1480084195273521"/>
    <n v="1.1660621851790751"/>
    <n v="0.13888530302138508"/>
    <n v="0.14383291891118608"/>
    <n v="0.14401123434515212"/>
    <n v="0.15067607642864558"/>
    <m/>
    <m/>
    <m/>
    <n v="0"/>
    <m/>
    <n v="0"/>
    <m/>
    <n v="0"/>
    <m/>
    <n v="130.27334527855032"/>
    <n v="18.425998044960686"/>
    <n v="8.6983239078886623"/>
    <n v="3.5349464458604416"/>
    <n v="-18.724470023715533"/>
    <n v="16.600278018980784"/>
    <n v="17.884657336718355"/>
    <n v="25.657858132011626"/>
    <s v="Medianas"/>
    <n v="2023"/>
    <n v="1"/>
    <d v="2024-05-06T00:00:00"/>
    <x v="40"/>
    <x v="16"/>
  </r>
  <r>
    <n v="2024"/>
    <n v="3"/>
    <n v="27"/>
    <x v="21"/>
    <s v="Diversos"/>
    <n v="21"/>
    <s v="6f4b6612125fb3a0daecd2799dfd6c9c299424fd920f9b308110a2c1fbd8f443"/>
    <s v="866d562d83a77144c090ae01fef5e5dc5d322dfdcb968ee04e0fa262fe1b2619"/>
    <x v="22"/>
    <n v="134116.66112"/>
    <n v="123467.58428"/>
    <n v="592483.11855999997"/>
    <n v="553363.58727000002"/>
    <n v="26002.868970000003"/>
    <n v="43502.537199999977"/>
    <n v="146990.79456000004"/>
    <n v="188402.22966999997"/>
    <n v="0"/>
    <n v="0"/>
    <n v="134.065"/>
    <n v="128.38900000000001"/>
    <n v="0"/>
    <n v="0"/>
    <n v="28644.003780000003"/>
    <n v="43478.382669999999"/>
    <n v="145856.57713999998"/>
    <n v="119110.87890000001"/>
    <n v="0"/>
    <n v="0"/>
    <n v="0"/>
    <n v="0"/>
    <n v="0"/>
    <n v="0"/>
    <s v="Diversos"/>
    <s v="Daños Sin Autos"/>
    <s v="Diversos"/>
    <x v="40"/>
    <x v="0"/>
    <n v="3037839.4733099998"/>
    <n v="2965779.2021399997"/>
    <n v="243469518.54793006"/>
    <n v="216001262.48099998"/>
    <n v="235094567.47436008"/>
    <n v="206446896.99449995"/>
    <n v="8147332.3785599992"/>
    <n v="10789988.099239998"/>
    <n v="1762580.9410199998"/>
    <n v="1179877.6430099998"/>
    <n v="134116.66112"/>
    <n v="123467.58428"/>
    <n v="1.6461420117452539"/>
    <n v="1.1442791516025541"/>
    <n v="10649.076840000009"/>
    <n v="8.6249981338016646"/>
    <n v="100"/>
    <n v="100"/>
    <n v="4.4148699198337766"/>
    <n v="4.1630740478222457"/>
    <n v="5.5085606576084571E-2"/>
    <n v="5.7047962681922484E-2"/>
    <n v="5.7160584554852095E-2"/>
    <n v="5.9805977264598631E-2"/>
    <m/>
    <m/>
    <m/>
    <n v="0"/>
    <m/>
    <n v="0"/>
    <m/>
    <n v="0"/>
    <m/>
    <n v="-40.226776083303903"/>
    <n v="19.388246585362058"/>
    <n v="35.233974531602442"/>
    <n v="1.4752723330227451"/>
    <n v="-34.118975865759815"/>
    <n v="22.454454611534192"/>
    <n v="19.638472492403373"/>
    <n v="36.502444673002913"/>
    <s v="Resto"/>
    <n v="2023"/>
    <n v="1"/>
    <d v="2024-05-06T00:00:00"/>
    <x v="40"/>
    <x v="22"/>
  </r>
  <r>
    <n v="2024"/>
    <n v="3"/>
    <n v="74"/>
    <x v="0"/>
    <s v="Diversos"/>
    <n v="46"/>
    <s v="25fc0e7096fc653718202dc30b0c580b8ab87eac11a700cba03a7c021bc35b0c"/>
    <s v="866d562d83a77144c090ae01fef5e5dc5d322dfdcb968ee04e0fa262fe1b2619"/>
    <x v="20"/>
    <n v="44233.618969999996"/>
    <n v="1785746.9825299999"/>
    <n v="197646.40524000005"/>
    <n v="3013111.3188899998"/>
    <n v="112221.1551"/>
    <n v="37955.453369999996"/>
    <n v="967656.96901"/>
    <n v="129593.63484999999"/>
    <n v="0"/>
    <n v="0"/>
    <n v="134.065"/>
    <n v="128.38900000000001"/>
    <n v="-281.91525000000001"/>
    <n v="-369.7099"/>
    <n v="46942.908450000003"/>
    <n v="-2114.1480499999998"/>
    <n v="73396.881529999999"/>
    <n v="-91280.149409999998"/>
    <n v="0"/>
    <n v="0"/>
    <n v="0"/>
    <n v="0"/>
    <n v="0"/>
    <n v="0"/>
    <s v="Diversos"/>
    <s v="Daños Sin Autos"/>
    <s v="Diversos"/>
    <x v="40"/>
    <x v="0"/>
    <n v="1149390.6832699999"/>
    <n v="7438742.8628900005"/>
    <n v="243469518.54793006"/>
    <n v="216001262.48099998"/>
    <n v="235094567.47436008"/>
    <n v="206446896.99449995"/>
    <n v="8147332.3785599992"/>
    <n v="10789988.099239998"/>
    <n v="1762580.9410199998"/>
    <n v="1179877.6430099998"/>
    <n v="44233.618969999996"/>
    <n v="1785746.9825299999"/>
    <n v="0.54292149767207698"/>
    <n v="16.550036627526776"/>
    <n v="-1741513.36356"/>
    <n v="-97.522962692770122"/>
    <n v="100"/>
    <n v="100"/>
    <n v="3.8484407098338389"/>
    <n v="24.006031871845419"/>
    <n v="1.8168031560506021E-2"/>
    <n v="1.8815245050196328E-2"/>
    <n v="0.8267298820473693"/>
    <n v="0.86499095337702026"/>
    <m/>
    <m/>
    <m/>
    <n v="0"/>
    <m/>
    <n v="0"/>
    <m/>
    <n v="0"/>
    <m/>
    <n v="195.66543180511619"/>
    <n v="253.70104846295831"/>
    <n v="2.1254664709681155"/>
    <n v="6.3668653443545127"/>
    <n v="-2320.4172716286357"/>
    <n v="-180.4083713758242"/>
    <n v="63.95763344633751"/>
    <n v="2.3161093224157114"/>
    <s v="Resto"/>
    <n v="2023"/>
    <n v="1"/>
    <d v="2024-05-06T00:00:00"/>
    <x v="40"/>
    <x v="20"/>
  </r>
  <r>
    <n v="2024"/>
    <n v="3"/>
    <n v="18"/>
    <x v="64"/>
    <s v="Diversos"/>
    <n v="5"/>
    <s v="ef2d127de37b942baad06145e54b0c619a1f22327b2ebbcfbec78f5564afe39d"/>
    <s v="866d562d83a77144c090ae01fef5e5dc5d322dfdcb968ee04e0fa262fe1b2619"/>
    <x v="15"/>
    <n v="583020.51947000006"/>
    <n v="508023.38306999998"/>
    <n v="2532739.3658200004"/>
    <n v="2288901.1798099997"/>
    <n v="32124.247139999992"/>
    <n v="41755.031009999999"/>
    <n v="149199.78654999999"/>
    <n v="213063.23561"/>
    <n v="0"/>
    <n v="0"/>
    <n v="134.065"/>
    <n v="128.38900000000001"/>
    <n v="0"/>
    <n v="0"/>
    <n v="32234.570339999998"/>
    <n v="41843.818140000003"/>
    <n v="595450.1189"/>
    <n v="518225.67986000003"/>
    <n v="0"/>
    <n v="0"/>
    <n v="0"/>
    <n v="0"/>
    <n v="0"/>
    <n v="0"/>
    <s v="Diversos"/>
    <s v="Daños Sin Autos"/>
    <s v="Diversos"/>
    <x v="40"/>
    <x v="0"/>
    <n v="4323802.96117"/>
    <n v="3574791.8769999999"/>
    <n v="243469518.54793006"/>
    <n v="216001262.48099998"/>
    <n v="235094567.47436008"/>
    <n v="206446896.99449995"/>
    <n v="8147332.3785599992"/>
    <n v="10789988.099239998"/>
    <n v="1762580.9410199998"/>
    <n v="1179877.6430099998"/>
    <n v="583020.51947000006"/>
    <n v="508023.38306999998"/>
    <n v="7.1559682651985534"/>
    <n v="4.7082849248534675"/>
    <n v="74997.136400000076"/>
    <n v="14.762536312165441"/>
    <n v="100"/>
    <n v="100"/>
    <n v="13.483975211308833"/>
    <n v="14.211271608246411"/>
    <n v="0.23946345437703123"/>
    <n v="0.24799404160352856"/>
    <n v="0.23519463601037377"/>
    <n v="0.24607944728931164"/>
    <m/>
    <m/>
    <m/>
    <n v="0"/>
    <m/>
    <n v="0"/>
    <m/>
    <n v="0"/>
    <m/>
    <n v="-23.064966393375474"/>
    <n v="5.5099685289297913"/>
    <n v="8.2191159701494723"/>
    <n v="1.8225686203896994"/>
    <n v="-22.964557794056041"/>
    <n v="14.901700560431962"/>
    <n v="5.4134795370514448"/>
    <n v="8.0744393352533628"/>
    <s v="Medianas"/>
    <n v="2023"/>
    <n v="1"/>
    <d v="2024-05-06T00:00:00"/>
    <x v="40"/>
    <x v="15"/>
  </r>
  <r>
    <n v="2024"/>
    <n v="3"/>
    <n v="77"/>
    <x v="63"/>
    <s v="Diversos"/>
    <n v="49"/>
    <s v="0e17daca5f3e175f448bacace3bc0da47d0655a74c8dd0dc497a3afbdad95f1f"/>
    <s v="866d562d83a77144c090ae01fef5e5dc5d322dfdcb968ee04e0fa262fe1b2619"/>
    <x v="37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Diversos"/>
    <s v="Daños Sin Autos"/>
    <s v="Diversos"/>
    <x v="40"/>
    <x v="0"/>
    <n v="2712146.0854199999"/>
    <n v="1622418.9140099999"/>
    <n v="243469518.54793006"/>
    <n v="216001262.48099998"/>
    <n v="235094567.47436008"/>
    <n v="206446896.99449995"/>
    <n v="8147332.3785599992"/>
    <n v="10789988.099239998"/>
    <n v="1762580.9410199998"/>
    <n v="1179877.64300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0"/>
    <x v="37"/>
  </r>
  <r>
    <n v="2024"/>
    <n v="3"/>
    <n v="13"/>
    <x v="23"/>
    <s v="Diversos"/>
    <n v="13"/>
    <s v="3fdba35f04dc8c462986c992bcf875546257113072a909c162f7e470e581e278"/>
    <s v="866d562d83a77144c090ae01fef5e5dc5d322dfdcb968ee04e0fa262fe1b2619"/>
    <x v="35"/>
    <n v="3640.1344900000004"/>
    <n v="3127.2934700000001"/>
    <n v="15273.663689999999"/>
    <n v="15904.320110000001"/>
    <n v="397.18014000000011"/>
    <n v="611.65416000000005"/>
    <n v="1667.2730299999996"/>
    <n v="1255.26152"/>
    <n v="0"/>
    <n v="0"/>
    <n v="134.065"/>
    <n v="128.38900000000001"/>
    <n v="252.99187000000001"/>
    <n v="143.19711999999998"/>
    <n v="-164.91310000000001"/>
    <n v="369.72679999999997"/>
    <n v="2652.9440099999997"/>
    <n v="2545.1937400000002"/>
    <n v="0"/>
    <n v="0"/>
    <n v="0"/>
    <n v="0"/>
    <n v="0"/>
    <n v="0"/>
    <s v="Diversos"/>
    <s v="Daños Sin Autos"/>
    <s v="Diversos"/>
    <x v="40"/>
    <x v="0"/>
    <n v="509825.93995999999"/>
    <n v="378273.63062999997"/>
    <n v="243469518.54793006"/>
    <n v="216001262.48099998"/>
    <n v="235094567.47436008"/>
    <n v="206446896.99449995"/>
    <n v="8147332.3785599992"/>
    <n v="10789988.099239998"/>
    <n v="1762580.9410199998"/>
    <n v="1179877.6430099998"/>
    <n v="3640.1344900000004"/>
    <n v="3127.2934700000001"/>
    <n v="4.467885095223495E-2"/>
    <n v="2.8983289334862879E-2"/>
    <n v="512.8410200000003"/>
    <n v="16.398877333376728"/>
    <n v="100"/>
    <n v="100"/>
    <n v="0.71399554331927451"/>
    <n v="0.82672785432905149"/>
    <n v="1.4951089202911425E-3"/>
    <n v="1.5483703128941935E-3"/>
    <n v="1.4478125887227558E-3"/>
    <n v="1.514817377024231E-3"/>
    <m/>
    <m/>
    <m/>
    <n v="0"/>
    <m/>
    <n v="0"/>
    <m/>
    <n v="0"/>
    <m/>
    <n v="-35.064589440542662"/>
    <n v="10.911139165080685"/>
    <n v="19.558578875554012"/>
    <n v="2.2534008552830106E-2"/>
    <n v="-144.60404276887692"/>
    <n v="4.2334800807737105"/>
    <n v="-6.21622994599121"/>
    <n v="14.526469800291114"/>
    <s v="Resto"/>
    <n v="2023"/>
    <n v="1"/>
    <d v="2024-05-06T00:00:00"/>
    <x v="40"/>
    <x v="35"/>
  </r>
  <r>
    <n v="2024"/>
    <n v="3"/>
    <n v="10"/>
    <x v="4"/>
    <s v="Diversos"/>
    <n v="10"/>
    <s v="4a44dc15364204a80fe80e9039455cc1608281820fe2b24f1e5233ade6af1dd5"/>
    <s v="866d562d83a77144c090ae01fef5e5dc5d322dfdcb968ee04e0fa262fe1b2619"/>
    <x v="12"/>
    <n v="167882.42457"/>
    <n v="195929.27327000001"/>
    <n v="552412.69432000001"/>
    <n v="845129.01373000001"/>
    <n v="-39579.585050000002"/>
    <n v="0"/>
    <n v="198002.36393999995"/>
    <n v="-147672.2898"/>
    <n v="0"/>
    <n v="0"/>
    <n v="134.065"/>
    <n v="128.38900000000001"/>
    <n v="0"/>
    <n v="0"/>
    <n v="-31981.721530000003"/>
    <n v="88598.585359999997"/>
    <n v="114730.20487999999"/>
    <n v="172672.31647999998"/>
    <n v="0"/>
    <n v="0"/>
    <n v="0"/>
    <n v="0"/>
    <n v="0"/>
    <n v="0"/>
    <s v="Diversos"/>
    <s v="Daños Sin Autos"/>
    <s v="Diversos"/>
    <x v="40"/>
    <x v="0"/>
    <n v="1600535.0540100001"/>
    <n v="1504539.56809"/>
    <n v="243469518.54793006"/>
    <n v="216001262.48099998"/>
    <n v="235094567.47436008"/>
    <n v="206446896.99449995"/>
    <n v="8147332.3785599992"/>
    <n v="10789988.099239998"/>
    <n v="1762580.9410199998"/>
    <n v="1179877.6430099998"/>
    <n v="167882.42457"/>
    <n v="195929.27327000001"/>
    <n v="2.0605815102350395"/>
    <n v="1.8158432749689546"/>
    <n v="-28046.848700000002"/>
    <n v="-14.314782182318453"/>
    <n v="100"/>
    <n v="100"/>
    <n v="10.489143874067945"/>
    <n v="13.02254041206311"/>
    <n v="6.8954185957758901E-2"/>
    <n v="7.1410592925891248E-2"/>
    <n v="9.0707466715494053E-2"/>
    <n v="9.4905409634333165E-2"/>
    <m/>
    <m/>
    <m/>
    <n v="0"/>
    <m/>
    <n v="0"/>
    <m/>
    <n v="0"/>
    <m/>
    <m/>
    <n v="-23.575776411006597"/>
    <m/>
    <n v="-2.2455470911364461"/>
    <n v="-136.09732751380807"/>
    <n v="-33.556109503350072"/>
    <n v="-27.875590010015856"/>
    <n v="51.310243104465478"/>
    <s v="Medianas"/>
    <n v="2023"/>
    <n v="1"/>
    <d v="2024-05-06T00:00:00"/>
    <x v="40"/>
    <x v="12"/>
  </r>
  <r>
    <n v="2024"/>
    <n v="3"/>
    <n v="127"/>
    <x v="5"/>
    <s v="Diversos"/>
    <n v="263"/>
    <s v="4be84111a613654b362415e563cb7607df7b203b5d303802a8a546061bbc7847"/>
    <s v="866d562d83a77144c090ae01fef5e5dc5d322dfdcb968ee04e0fa262fe1b2619"/>
    <x v="25"/>
    <n v="36691.128119999994"/>
    <n v="11707.710449999999"/>
    <n v="191957.75636"/>
    <n v="104062.32096"/>
    <n v="7987.9856000000009"/>
    <n v="17167.95549"/>
    <n v="53219.793740000001"/>
    <n v="33752.032790000005"/>
    <n v="0"/>
    <n v="0"/>
    <n v="134.065"/>
    <n v="128.38900000000001"/>
    <n v="0"/>
    <n v="0"/>
    <n v="-188.30262999999999"/>
    <n v="-327.30657000000002"/>
    <n v="3251.0882200000001"/>
    <n v="-122.89072999999999"/>
    <n v="0"/>
    <n v="0"/>
    <n v="0"/>
    <n v="0"/>
    <n v="0"/>
    <n v="0"/>
    <s v="Diversos"/>
    <s v="Daños Sin Autos"/>
    <s v="Diversos"/>
    <x v="40"/>
    <x v="0"/>
    <n v="212525.78091999999"/>
    <n v="131577.22926999998"/>
    <n v="243469518.54793006"/>
    <n v="216001262.48099998"/>
    <n v="235094567.47436008"/>
    <n v="206446896.99449995"/>
    <n v="8147332.3785599992"/>
    <n v="10789988.099239998"/>
    <n v="1762580.9410199998"/>
    <n v="1179877.6430099998"/>
    <n v="36691.128119999994"/>
    <n v="11707.710449999999"/>
    <n v="0.45034529604504697"/>
    <n v="0.10850531383648737"/>
    <n v="24983.417669999995"/>
    <n v="213.39285573124164"/>
    <n v="100"/>
    <n v="100"/>
    <n v="17.264318691675083"/>
    <n v="8.8979761277503915"/>
    <n v="1.5070111584739048E-2"/>
    <n v="1.5606965534838063E-2"/>
    <n v="5.4202046393269756E-3"/>
    <n v="5.6710517912564751E-3"/>
    <m/>
    <m/>
    <m/>
    <n v="0"/>
    <m/>
    <n v="0"/>
    <m/>
    <n v="0"/>
    <m/>
    <n v="-53.471538269930583"/>
    <n v="21.770891246175186"/>
    <n v="146.63802596860432"/>
    <n v="0.45319822846702174"/>
    <n v="-42.469034459039435"/>
    <n v="-2745.5113579356234"/>
    <n v="-5.7919877055812403"/>
    <n v="266.33951153191134"/>
    <s v="Resto"/>
    <n v="2023"/>
    <n v="1"/>
    <d v="2024-05-06T00:00:00"/>
    <x v="40"/>
    <x v="25"/>
  </r>
  <r>
    <n v="2024"/>
    <n v="3"/>
    <n v="81"/>
    <x v="34"/>
    <s v="Diversos"/>
    <n v="53"/>
    <s v="2858dcd1057d3eae7f7d5f782167e24b61153c01551450a628cee722509f6529"/>
    <s v="866d562d83a77144c090ae01fef5e5dc5d322dfdcb968ee04e0fa262fe1b2619"/>
    <x v="28"/>
    <n v="31441.064100000003"/>
    <n v="33887.75086"/>
    <n v="143510.54167000001"/>
    <n v="133696.61456000002"/>
    <n v="13436.423639999999"/>
    <n v="13577.428759999997"/>
    <n v="102383.81602"/>
    <n v="38349.116609999997"/>
    <n v="0"/>
    <n v="0"/>
    <n v="134.065"/>
    <n v="128.38900000000001"/>
    <n v="0"/>
    <n v="0"/>
    <n v="9239.9373699999996"/>
    <n v="13775.78868"/>
    <n v="32447.21572"/>
    <n v="31815.682960000002"/>
    <n v="0"/>
    <n v="0"/>
    <n v="0"/>
    <n v="0"/>
    <n v="0"/>
    <n v="0"/>
    <s v="Diversos"/>
    <s v="Daños Sin Autos"/>
    <s v="Diversos"/>
    <x v="40"/>
    <x v="0"/>
    <n v="425847.00738999998"/>
    <n v="401246.10022000002"/>
    <n v="243469518.54793006"/>
    <n v="216001262.48099998"/>
    <n v="235094567.47436008"/>
    <n v="206446896.99449995"/>
    <n v="8147332.3785599992"/>
    <n v="10789988.099239998"/>
    <n v="1762580.9410199998"/>
    <n v="1179877.6430099998"/>
    <n v="31441.064100000003"/>
    <n v="33887.75086"/>
    <n v="0.38590624070693746"/>
    <n v="0.31406661942830977"/>
    <n v="-2446.6867599999969"/>
    <n v="-7.2199738781955736"/>
    <n v="100"/>
    <n v="100"/>
    <n v="7.3831830573851125"/>
    <n v="8.4456274693809164"/>
    <n v="1.2913757864851749E-2"/>
    <n v="1.3373794400174319E-2"/>
    <n v="1.5688681848783571E-2"/>
    <n v="1.6414754279839246E-2"/>
    <m/>
    <m/>
    <m/>
    <n v="0"/>
    <m/>
    <n v="0"/>
    <m/>
    <n v="0"/>
    <m/>
    <n v="-1.0385259425216731"/>
    <n v="42.735270019057644"/>
    <n v="40.065889341822185"/>
    <n v="0.76231526889337553"/>
    <n v="-32.926255006983752"/>
    <n v="1.984973136657131"/>
    <n v="28.476826639718837"/>
    <n v="43.298736341192154"/>
    <s v="Resto"/>
    <n v="2023"/>
    <n v="1"/>
    <d v="2024-05-06T00:00:00"/>
    <x v="40"/>
    <x v="28"/>
  </r>
  <r>
    <n v="2024"/>
    <n v="3"/>
    <n v="9"/>
    <x v="8"/>
    <s v="Diversos"/>
    <n v="9"/>
    <s v="19581e27de7ced00ff1ce50b2047e7a567c76b1cbaebabe5ef03f7c3017bb5b7"/>
    <s v="866d562d83a77144c090ae01fef5e5dc5d322dfdcb968ee04e0fa262fe1b2619"/>
    <x v="24"/>
    <n v="29433.894250000001"/>
    <n v="25596.076489999999"/>
    <n v="121099.67198"/>
    <n v="101154.14500000002"/>
    <n v="9060.1461699999982"/>
    <n v="10788.096610000001"/>
    <n v="32786.336460000006"/>
    <n v="31911.041329999993"/>
    <n v="0"/>
    <n v="0"/>
    <n v="134.065"/>
    <n v="128.38900000000001"/>
    <n v="0"/>
    <n v="0"/>
    <n v="7308.5210800000004"/>
    <n v="6718.5945300000003"/>
    <n v="21485.231609999999"/>
    <n v="16575.95577"/>
    <n v="0"/>
    <n v="0"/>
    <n v="0"/>
    <n v="0"/>
    <n v="0"/>
    <n v="0"/>
    <s v="Diversos"/>
    <s v="Daños Sin Autos"/>
    <s v="Diversos"/>
    <x v="40"/>
    <x v="0"/>
    <n v="808178.50085000007"/>
    <n v="660743.68034000008"/>
    <n v="243469518.54793006"/>
    <n v="216001262.48099998"/>
    <n v="235094567.47436008"/>
    <n v="206446896.99449995"/>
    <n v="8147332.3785599992"/>
    <n v="10789988.099239998"/>
    <n v="1762580.9410199998"/>
    <n v="1179877.6430099998"/>
    <n v="29433.894250000001"/>
    <n v="25596.076489999999"/>
    <n v="0.36127032606962695"/>
    <n v="0.23722061836011554"/>
    <n v="3837.8177600000017"/>
    <n v="14.993773602369798"/>
    <n v="100"/>
    <n v="100"/>
    <n v="3.6420041140717014"/>
    <n v="3.8738284226689812"/>
    <n v="1.2089354932619858E-2"/>
    <n v="1.2520023140564541E-2"/>
    <n v="1.1849966151124462E-2"/>
    <n v="1.2398382762169544E-2"/>
    <m/>
    <m/>
    <m/>
    <n v="0"/>
    <m/>
    <n v="0"/>
    <m/>
    <n v="0"/>
    <m/>
    <n v="-16.017194714388104"/>
    <n v="30.7813369615541"/>
    <n v="42.147461991742155"/>
    <n v="0.51402724034658631"/>
    <n v="8.7805053179775605"/>
    <n v="29.616849297372362"/>
    <n v="34.01648729073208"/>
    <n v="40.532169747699562"/>
    <s v="Resto"/>
    <n v="2023"/>
    <n v="1"/>
    <d v="2024-05-06T00:00:00"/>
    <x v="40"/>
    <x v="24"/>
  </r>
  <r>
    <n v="2024"/>
    <n v="3"/>
    <n v="16"/>
    <x v="24"/>
    <s v="Diversos"/>
    <n v="14"/>
    <s v="8527a891e224136950ff32ca212b45bc93f69fbb801c3b1ebedac52775f99e61"/>
    <s v="866d562d83a77144c090ae01fef5e5dc5d322dfdcb968ee04e0fa262fe1b2619"/>
    <x v="26"/>
    <n v="40476.502999999997"/>
    <n v="11286.859930000001"/>
    <n v="127602.15647"/>
    <n v="92282.760030000005"/>
    <n v="6772.7389200000007"/>
    <n v="59.887609999999995"/>
    <n v="8200.8713700000008"/>
    <n v="6030.6617299999998"/>
    <n v="0"/>
    <n v="0"/>
    <n v="134.065"/>
    <n v="128.38900000000001"/>
    <n v="0"/>
    <n v="0"/>
    <n v="3580.9231500000001"/>
    <n v="-1.39096"/>
    <n v="10685.70242"/>
    <n v="6470.5737800000006"/>
    <n v="0"/>
    <n v="0"/>
    <n v="0"/>
    <n v="0"/>
    <n v="0"/>
    <n v="0"/>
    <s v="Diversos"/>
    <s v="Daños Sin Autos"/>
    <s v="Diversos"/>
    <x v="40"/>
    <x v="0"/>
    <n v="1156642.3969100001"/>
    <n v="764564.70062000002"/>
    <n v="243469518.54793006"/>
    <n v="216001262.48099998"/>
    <n v="235094567.47436008"/>
    <n v="206446896.99449995"/>
    <n v="8147332.3785599992"/>
    <n v="10789988.099239998"/>
    <n v="1762580.9410199998"/>
    <n v="1179877.6430099998"/>
    <n v="40476.502999999997"/>
    <n v="11286.859930000001"/>
    <n v="0.49680682116904162"/>
    <n v="0.1046049340016881"/>
    <n v="29189.643069999998"/>
    <n v="258.61615410336714"/>
    <n v="100"/>
    <n v="100"/>
    <n v="3.4994829091631097"/>
    <n v="1.4762465388275539"/>
    <n v="1.6624874950016251E-2"/>
    <n v="1.7217115408000423E-2"/>
    <n v="5.2253675744107385E-3"/>
    <n v="5.4671976640562926E-3"/>
    <m/>
    <m/>
    <m/>
    <n v="0"/>
    <m/>
    <n v="0"/>
    <m/>
    <n v="0"/>
    <m/>
    <n v="11209.081995424431"/>
    <n v="16.732519901731632"/>
    <n v="0.53059584659876247"/>
    <n v="0.38425122854673777"/>
    <n v="-257542.56844193937"/>
    <n v="65.143042693193706"/>
    <n v="33.511350113004553"/>
    <n v="-2.1496702569088085E-2"/>
    <s v="Resto"/>
    <n v="2023"/>
    <n v="1"/>
    <d v="2024-05-06T00:00:00"/>
    <x v="40"/>
    <x v="26"/>
  </r>
  <r>
    <n v="2024"/>
    <n v="3"/>
    <n v="125"/>
    <x v="67"/>
    <s v="Diversos"/>
    <n v="238"/>
    <s v="8ae4c23b80d1e7c8ff79e515fe791ebd68190bae842dda7af193db125f700452"/>
    <s v="866d562d83a77144c090ae01fef5e5dc5d322dfdcb968ee04e0fa262fe1b2619"/>
    <x v="29"/>
    <n v="38187.308450000004"/>
    <n v="35149.466329999996"/>
    <n v="128055.00606000001"/>
    <n v="121182.64186999999"/>
    <n v="8361.9229999999989"/>
    <n v="9291.7446999999993"/>
    <n v="40151.202730000005"/>
    <n v="33077.816310000002"/>
    <n v="0"/>
    <n v="0"/>
    <n v="134.065"/>
    <n v="128.38900000000001"/>
    <n v="0"/>
    <n v="0"/>
    <n v="4694.9065099999998"/>
    <n v="5528.1906200000003"/>
    <n v="21495.353489999998"/>
    <n v="13922.54645"/>
    <n v="0"/>
    <n v="0"/>
    <n v="0"/>
    <n v="0"/>
    <n v="0"/>
    <n v="0"/>
    <s v="Diversos"/>
    <s v="Daños Sin Autos"/>
    <s v="Diversos"/>
    <x v="40"/>
    <x v="0"/>
    <n v="38924.525079999999"/>
    <n v="35687.971720000001"/>
    <n v="243469518.54793006"/>
    <n v="216001262.48099998"/>
    <n v="235094567.47436008"/>
    <n v="206446896.99449995"/>
    <n v="8147332.3785599992"/>
    <n v="10789988.099239998"/>
    <n v="1762580.9410199998"/>
    <n v="1179877.6430099998"/>
    <n v="38187.308450000004"/>
    <n v="35149.466329999996"/>
    <n v="0.46870934774296547"/>
    <n v="0.32576001017531964"/>
    <n v="3037.8421200000084"/>
    <n v="8.6426408056364146"/>
    <n v="100"/>
    <n v="100"/>
    <n v="98.106035645946037"/>
    <n v="98.491073143004598"/>
    <n v="1.5684636285376457E-2"/>
    <n v="1.6243381912329723E-2"/>
    <n v="1.6272805967090971E-2"/>
    <n v="1.7025911671094979E-2"/>
    <m/>
    <m/>
    <m/>
    <n v="0"/>
    <m/>
    <n v="0"/>
    <m/>
    <n v="0"/>
    <m/>
    <n v="-10.006965645536948"/>
    <n v="21.897125876123376"/>
    <n v="26.434952419375751"/>
    <n v="0.47441356055745054"/>
    <n v="-15.073360657740864"/>
    <n v="54.392399172063797"/>
    <n v="21.841494777855829"/>
    <n v="39.706749335355966"/>
    <s v="Resto"/>
    <n v="2023"/>
    <n v="1"/>
    <d v="2024-05-06T00:00:00"/>
    <x v="40"/>
    <x v="29"/>
  </r>
  <r>
    <n v="2024"/>
    <n v="3"/>
    <n v="94"/>
    <x v="19"/>
    <s v="Diversos"/>
    <n v="7"/>
    <s v="7902699be42c8a8e46fbbb4501726517e86b22c56a189f7625a6da49081b2451"/>
    <s v="866d562d83a77144c090ae01fef5e5dc5d322dfdcb968ee04e0fa262fe1b2619"/>
    <x v="11"/>
    <n v="154573.48426"/>
    <n v="177056.1686"/>
    <n v="823298.33843"/>
    <n v="971414.84765999997"/>
    <n v="71684.185160000008"/>
    <n v="121475.74531000001"/>
    <n v="748636.77436999988"/>
    <n v="810266.65162000014"/>
    <n v="0"/>
    <n v="0"/>
    <n v="134.065"/>
    <n v="128.38900000000001"/>
    <n v="0"/>
    <n v="0"/>
    <n v="32419.635770000001"/>
    <n v="32869.21441"/>
    <n v="54646.796399999999"/>
    <n v="51035.134130000006"/>
    <n v="0"/>
    <n v="0"/>
    <n v="0"/>
    <n v="0"/>
    <n v="0"/>
    <n v="0"/>
    <s v="Diversos"/>
    <s v="Daños Sin Autos"/>
    <s v="Diversos"/>
    <x v="40"/>
    <x v="0"/>
    <n v="2040660.5806099998"/>
    <n v="2232143.8743000003"/>
    <n v="243469518.54793006"/>
    <n v="216001262.48099998"/>
    <n v="235094567.47436008"/>
    <n v="206446896.99449995"/>
    <n v="8147332.3785599992"/>
    <n v="10789988.099239998"/>
    <n v="1762580.9410199998"/>
    <n v="1179877.6430099998"/>
    <n v="154573.48426"/>
    <n v="177056.1686"/>
    <n v="1.8972281610452735"/>
    <n v="1.6409301564704331"/>
    <n v="-22482.684340000007"/>
    <n v="-12.698051989813585"/>
    <n v="100"/>
    <n v="100"/>
    <n v="7.5746787941478475"/>
    <n v="7.9321127387241006"/>
    <n v="6.3487817769504587E-2"/>
    <n v="6.574949218120836E-2"/>
    <n v="8.196996932625536E-2"/>
    <n v="8.576354073498961E-2"/>
    <m/>
    <m/>
    <m/>
    <n v="0"/>
    <m/>
    <n v="0"/>
    <m/>
    <n v="0"/>
    <m/>
    <n v="-40.988890434822558"/>
    <n v="46.375473454052305"/>
    <n v="68.608592555978305"/>
    <n v="4.0670010376100292"/>
    <n v="-1.3677803016284518"/>
    <n v="7.0768154753941381"/>
    <n v="59.325775536221556"/>
    <n v="64.405071075689563"/>
    <s v="Medianas"/>
    <n v="2023"/>
    <n v="1"/>
    <d v="2024-05-06T00:00:00"/>
    <x v="40"/>
    <x v="11"/>
  </r>
  <r>
    <n v="2024"/>
    <n v="3"/>
    <n v="39"/>
    <x v="17"/>
    <s v="Diversos"/>
    <n v="27"/>
    <s v="670671cd97404156226e507973f2ab8330d3022ca96e0c93bdbdb320c41adcaf"/>
    <s v="866d562d83a77144c090ae01fef5e5dc5d322dfdcb968ee04e0fa262fe1b2619"/>
    <x v="10"/>
    <n v="301755.41194000002"/>
    <n v="252119.72938"/>
    <n v="1075155.84461"/>
    <n v="1042701.91737"/>
    <n v="56142.937559999998"/>
    <n v="85225.940169999973"/>
    <n v="344765.35961999989"/>
    <n v="385540.58940999996"/>
    <n v="0"/>
    <n v="0"/>
    <n v="134.065"/>
    <n v="128.38900000000001"/>
    <n v="129.15963999999985"/>
    <n v="1835.7582500000001"/>
    <n v="-1692.60599"/>
    <n v="26134.998390000001"/>
    <n v="99103.285540000012"/>
    <n v="54653.239580000001"/>
    <n v="0"/>
    <n v="0"/>
    <n v="0"/>
    <n v="0"/>
    <n v="0"/>
    <n v="0"/>
    <s v="Diversos"/>
    <s v="Daños Sin Autos"/>
    <s v="Diversos"/>
    <x v="40"/>
    <x v="0"/>
    <n v="7956382.9574300004"/>
    <n v="6735524.3046000004"/>
    <n v="243469518.54793006"/>
    <n v="216001262.48099998"/>
    <n v="235094567.47436008"/>
    <n v="206446896.99449995"/>
    <n v="8147332.3785599992"/>
    <n v="10789988.099239998"/>
    <n v="1762580.9410199998"/>
    <n v="1179877.6430099998"/>
    <n v="301755.41194000002"/>
    <n v="252119.72938"/>
    <n v="3.7037326810684723"/>
    <n v="2.3366080394264594"/>
    <n v="49635.682560000016"/>
    <n v="19.687345644095977"/>
    <n v="100"/>
    <n v="100"/>
    <n v="3.7926205105324691"/>
    <n v="3.7431344313881523"/>
    <n v="0.1239397086500566"/>
    <n v="0.12835490636035651"/>
    <n v="0.11672141471959087"/>
    <n v="0.12212328354187704"/>
    <m/>
    <m/>
    <m/>
    <n v="0"/>
    <m/>
    <n v="0"/>
    <m/>
    <n v="0"/>
    <m/>
    <n v="-34.124589945253966"/>
    <n v="18.605445118301063"/>
    <n v="33.803756802207928"/>
    <n v="3.1852686167995365"/>
    <n v="-106.47639599873725"/>
    <n v="81.331036003703289"/>
    <n v="-1.7079211660614737"/>
    <n v="47.81966922883732"/>
    <s v="Medianas"/>
    <n v="2023"/>
    <n v="1"/>
    <d v="2024-05-06T00:00:00"/>
    <x v="40"/>
    <x v="10"/>
  </r>
  <r>
    <n v="2024"/>
    <n v="3"/>
    <n v="128"/>
    <x v="65"/>
    <s v="Diversos"/>
    <n v="267"/>
    <s v="8acc23987b8960d83c44541f9f0eb46454cea080ea94d916f56fccf033db866f"/>
    <s v="866d562d83a77144c090ae01fef5e5dc5d322dfdcb968ee04e0fa262fe1b2619"/>
    <x v="32"/>
    <n v="23288.610760000003"/>
    <n v="0"/>
    <n v="96733.754669999995"/>
    <n v="42995.23371"/>
    <n v="2183.3526699999993"/>
    <n v="0"/>
    <n v="6375.0720200000005"/>
    <n v="3420.6085700000003"/>
    <n v="0"/>
    <n v="0"/>
    <n v="134.065"/>
    <n v="128.38900000000001"/>
    <n v="0"/>
    <n v="0"/>
    <n v="2144.7163999999998"/>
    <n v="0"/>
    <n v="16022.462750000001"/>
    <n v="0"/>
    <n v="0"/>
    <n v="0"/>
    <n v="0"/>
    <n v="0"/>
    <n v="0"/>
    <n v="0"/>
    <s v="Diversos"/>
    <s v="Daños Sin Autos"/>
    <s v="Diversos"/>
    <x v="40"/>
    <x v="0"/>
    <n v="23307.048429999999"/>
    <n v="0"/>
    <n v="243469518.54793006"/>
    <n v="216001262.48099998"/>
    <n v="235094567.47436008"/>
    <n v="206446896.99449995"/>
    <n v="8147332.3785599992"/>
    <n v="10789988.099239998"/>
    <n v="1762580.9410199998"/>
    <n v="1179877.6430099998"/>
    <n v="23288.610760000003"/>
    <n v="0"/>
    <n v="0.28584338625099948"/>
    <m/>
    <m/>
    <m/>
    <n v="100"/>
    <m/>
    <n v="99.920892299789173"/>
    <m/>
    <n v="9.5653085851957875E-3"/>
    <n v="9.9060607865981039E-3"/>
    <m/>
    <m/>
    <m/>
    <m/>
    <m/>
    <n v="0"/>
    <m/>
    <n v="0"/>
    <m/>
    <n v="0"/>
    <m/>
    <m/>
    <n v="9.3751949933831042"/>
    <m/>
    <n v="0.12387247695623557"/>
    <m/>
    <m/>
    <n v="13.385685043954929"/>
    <m/>
    <s v="Resto"/>
    <n v="2023"/>
    <n v="1"/>
    <d v="2024-05-06T00:00:00"/>
    <x v="40"/>
    <x v="32"/>
  </r>
  <r>
    <n v="2024"/>
    <n v="3"/>
    <n v="50"/>
    <x v="56"/>
    <s v="Diversos"/>
    <n v="38"/>
    <s v="aea92132c4cbeb263e6ac2bf6c183b5d81737f179f21efdc5863739672f0f470"/>
    <s v="866d562d83a77144c090ae01fef5e5dc5d322dfdcb968ee04e0fa262fe1b2619"/>
    <x v="37"/>
    <n v="0"/>
    <n v="-3172.33887"/>
    <n v="-4903.92922"/>
    <n v="15960.866480000001"/>
    <n v="-335.03845000000001"/>
    <n v="-586.56412999999998"/>
    <n v="-467.31642000000011"/>
    <n v="1970.58789"/>
    <n v="0"/>
    <n v="0"/>
    <n v="134.065"/>
    <n v="128.38900000000001"/>
    <n v="0"/>
    <n v="0"/>
    <n v="7.0602499999999999"/>
    <n v="-83.895649999999989"/>
    <n v="0"/>
    <n v="353.86255999999997"/>
    <n v="0"/>
    <n v="0"/>
    <n v="0"/>
    <n v="0"/>
    <n v="0"/>
    <n v="0"/>
    <s v="Diversos"/>
    <s v="Daños Sin Autos"/>
    <s v="Diversos"/>
    <x v="40"/>
    <x v="0"/>
    <n v="12741554.66168"/>
    <n v="8056026.6593599999"/>
    <n v="243469518.54793006"/>
    <n v="216001262.48099998"/>
    <n v="235094567.47436008"/>
    <n v="206446896.99449995"/>
    <n v="8147332.3785599992"/>
    <n v="10789988.099239998"/>
    <n v="1762580.9410199998"/>
    <n v="1179877.6430099998"/>
    <n v="0"/>
    <n v="-3172.33887"/>
    <m/>
    <n v="-2.9400763381967464E-2"/>
    <m/>
    <m/>
    <m/>
    <n v="100"/>
    <m/>
    <n v="-3.9378455461218917E-2"/>
    <m/>
    <m/>
    <n v="-1.4686668186853985E-3"/>
    <n v="-1.5366367410620447E-3"/>
    <m/>
    <m/>
    <m/>
    <n v="0"/>
    <m/>
    <n v="0"/>
    <m/>
    <n v="0"/>
    <m/>
    <n v="-42.881190160741667"/>
    <m/>
    <n v="18.489958167678346"/>
    <n v="-1.9008400817389661E-2"/>
    <n v="-108.41551379600732"/>
    <m/>
    <m/>
    <n v="-23.708540965735398"/>
    <s v="Resto"/>
    <n v="2023"/>
    <n v="1"/>
    <d v="2024-05-06T00:00:00"/>
    <x v="40"/>
    <x v="37"/>
  </r>
  <r>
    <n v="2024"/>
    <n v="3"/>
    <n v="23"/>
    <x v="16"/>
    <s v="Diversos"/>
    <n v="17"/>
    <s v="4523540f1504cd17100c4835e85b7eefd49911580f8efff0599a8f283be6b9e3"/>
    <s v="866d562d83a77144c090ae01fef5e5dc5d322dfdcb968ee04e0fa262fe1b2619"/>
    <x v="5"/>
    <n v="837650.51517999999"/>
    <n v="519080.12477999995"/>
    <n v="2202073.6038600001"/>
    <n v="1943526.8788199998"/>
    <n v="64805.339329999995"/>
    <n v="26943.960050000002"/>
    <n v="377423.93208999996"/>
    <n v="-100078.15495"/>
    <n v="0"/>
    <n v="0"/>
    <n v="134.065"/>
    <n v="128.38900000000001"/>
    <n v="0"/>
    <n v="0"/>
    <n v="19108.46614"/>
    <n v="21657.660019999999"/>
    <n v="34934.871229999997"/>
    <n v="41073.725689999999"/>
    <n v="0"/>
    <n v="0"/>
    <n v="0"/>
    <n v="0"/>
    <n v="0"/>
    <n v="0"/>
    <s v="Diversos"/>
    <s v="Daños Sin Autos"/>
    <s v="Diversos"/>
    <x v="40"/>
    <x v="0"/>
    <n v="7252607.47162"/>
    <n v="5493499.0403699996"/>
    <n v="243469518.54793006"/>
    <n v="216001262.48099998"/>
    <n v="235094567.47436008"/>
    <n v="206446896.99449995"/>
    <n v="8147332.3785599992"/>
    <n v="10789988.099239998"/>
    <n v="1762580.9410199998"/>
    <n v="1179877.6430099998"/>
    <n v="837650.51517999999"/>
    <n v="519080.12477999995"/>
    <n v="10.281285655956639"/>
    <n v="4.8107571575223682"/>
    <n v="318570.39040000003"/>
    <n v="61.372103301974555"/>
    <n v="100"/>
    <n v="100"/>
    <n v="11.549646364535647"/>
    <n v="9.4489890862898687"/>
    <n v="0.34404738637337795"/>
    <n v="0.35630364588129243"/>
    <n v="0.24031346799450287"/>
    <n v="0.25143517889437156"/>
    <m/>
    <m/>
    <m/>
    <n v="0"/>
    <m/>
    <n v="0"/>
    <m/>
    <n v="0"/>
    <m/>
    <n v="140.51898536718616"/>
    <n v="7.7365605530695793"/>
    <n v="5.1907131026100393"/>
    <n v="3.6767298353116971"/>
    <n v="-11.770403070534485"/>
    <n v="-14.945940152428383"/>
    <n v="54.697399667501223"/>
    <n v="52.728744851292795"/>
    <s v="Grandes"/>
    <n v="2023"/>
    <n v="1"/>
    <d v="2024-05-06T00:00:00"/>
    <x v="40"/>
    <x v="5"/>
  </r>
  <r>
    <n v="2024"/>
    <n v="3"/>
    <n v="76"/>
    <x v="42"/>
    <s v="Diversos"/>
    <n v="48"/>
    <s v="98010bd9270f9b100b6214a21754fd33bdc8d41b2bc9f9dd16ff54d3c34ffd71"/>
    <s v="866d562d83a77144c090ae01fef5e5dc5d322dfdcb968ee04e0fa262fe1b2619"/>
    <x v="33"/>
    <n v="27398.553960000001"/>
    <n v="134448.50057"/>
    <n v="76725.74751999999"/>
    <n v="150855.07604000001"/>
    <n v="6623.4143899999999"/>
    <n v="-5871.5853700000007"/>
    <n v="86184.147079999995"/>
    <n v="16505.179509999998"/>
    <n v="0"/>
    <n v="0"/>
    <n v="134.065"/>
    <n v="128.38900000000001"/>
    <n v="0"/>
    <n v="0"/>
    <n v="697.40656000000001"/>
    <n v="-2336.4015800000002"/>
    <n v="-1533.5035"/>
    <n v="-1151.69866"/>
    <n v="0"/>
    <n v="0"/>
    <n v="0"/>
    <n v="0"/>
    <n v="0"/>
    <n v="0"/>
    <s v="Diversos"/>
    <s v="Daños Sin Autos"/>
    <s v="Diversos"/>
    <x v="40"/>
    <x v="0"/>
    <n v="1133682.78908"/>
    <n v="1017302.51738"/>
    <n v="243469518.54793006"/>
    <n v="216001262.48099998"/>
    <n v="235094567.47436008"/>
    <n v="206446896.99449995"/>
    <n v="8147332.3785599992"/>
    <n v="10789988.099239998"/>
    <n v="1762580.9410199998"/>
    <n v="1179877.6430099998"/>
    <n v="27398.553960000001"/>
    <n v="134448.50057"/>
    <n v="0.33628864868825398"/>
    <n v="1.2460486455909068"/>
    <n v="-107049.94661"/>
    <n v="-79.621525086674311"/>
    <n v="100"/>
    <n v="100"/>
    <n v="2.4167742708905657"/>
    <n v="13.216176926040038"/>
    <n v="1.1253381582798113E-2"/>
    <n v="1.1654269281653284E-2"/>
    <n v="6.2244312383047506E-2"/>
    <n v="6.5124980092862286E-2"/>
    <m/>
    <m/>
    <m/>
    <n v="0"/>
    <m/>
    <n v="0"/>
    <m/>
    <n v="0"/>
    <m/>
    <n v="-212.80453187041033"/>
    <n v="24.174321023181474"/>
    <n v="-4.3671631480508672"/>
    <n v="0.37577930385239794"/>
    <n v="-129.84960145421576"/>
    <n v="33.151453002472017"/>
    <n v="-45.477989453561726"/>
    <n v="202.86570273512345"/>
    <s v="Resto"/>
    <n v="2023"/>
    <n v="1"/>
    <d v="2024-05-06T00:00:00"/>
    <x v="40"/>
    <x v="33"/>
  </r>
  <r>
    <n v="2024"/>
    <n v="3"/>
    <n v="201.1"/>
    <x v="1"/>
    <s v="Diversos"/>
    <n v="201.1"/>
    <m/>
    <m/>
    <x v="1"/>
    <n v="8147332.3785600001"/>
    <n v="10789988.099240001"/>
    <n v="29989423.345520005"/>
    <n v="32089823.175209992"/>
    <n v="1762580.9410199998"/>
    <n v="1179877.6430100002"/>
    <n v="10899559.63833"/>
    <n v="7054125.2228600001"/>
    <n v="0"/>
    <n v="0"/>
    <n v="0"/>
    <n v="0"/>
    <n v="28937.656559999996"/>
    <n v="200539.30081999997"/>
    <n v="590638.12474999996"/>
    <n v="831434.12977"/>
    <n v="3281111.2755699996"/>
    <n v="2747177.8386999997"/>
    <n v="0"/>
    <n v="0"/>
    <n v="0"/>
    <n v="0"/>
    <n v="0"/>
    <n v="0"/>
    <s v="Diversos"/>
    <s v="Daños Sin Autos"/>
    <s v="Diversos"/>
    <x v="40"/>
    <x v="0"/>
    <n v="168922526.06328005"/>
    <n v="147584157.06772"/>
    <n v="243469518.54793006"/>
    <n v="216001262.48099998"/>
    <n v="235094567.47436008"/>
    <n v="206446896.99449995"/>
    <n v="8147332.3785599992"/>
    <n v="10789988.099239998"/>
    <n v="1762580.9410199998"/>
    <n v="1179877.6430099998"/>
    <n v="8147332.3785600001"/>
    <n v="10789988.099240001"/>
    <n v="100.00000000000003"/>
    <n v="100.00000000000004"/>
    <n v="-2642655.7206800012"/>
    <n v="-24.491738974819988"/>
    <n v="100"/>
    <n v="100"/>
    <n v="4.8231177738296012"/>
    <n v="7.3110747885282432"/>
    <n v="3.3463459521139582"/>
    <n v="3.4655553576109601"/>
    <n v="4.9953356639242408"/>
    <n v="5.2265198733054641"/>
    <m/>
    <m/>
    <m/>
    <n v="0"/>
    <m/>
    <n v="0"/>
    <m/>
    <n v="0"/>
    <m/>
    <n v="49.386756454123336"/>
    <n v="21.633841104338586"/>
    <n v="10.934929975438115"/>
    <n v="100"/>
    <n v="-28.961525200632732"/>
    <n v="19.435707049917973"/>
    <n v="18.001161044054911"/>
    <n v="30.265027551454239"/>
    <m/>
    <n v="2023"/>
    <n v="1"/>
    <d v="2024-05-06T00:00:00"/>
    <x v="40"/>
    <x v="1"/>
  </r>
  <r>
    <n v="2024"/>
    <n v="3"/>
    <n v="8"/>
    <x v="20"/>
    <s v="Incendio"/>
    <n v="8"/>
    <s v="2c624232cdd221771294dfbb310aca000a0df6ac8b66b696d90ef06fdefb64a3"/>
    <s v="866d562d83a77144c090ae01fef5e5dc5d322dfdcb968ee04e0fa262fe1b2619"/>
    <x v="31"/>
    <n v="25393.701920000003"/>
    <n v="74908.677430000011"/>
    <n v="126364.98324999998"/>
    <n v="216333.46615000002"/>
    <n v="12.25298999999896"/>
    <n v="-31428.83266"/>
    <n v="5980.9283400000004"/>
    <n v="138863.19672000001"/>
    <n v="0"/>
    <n v="0"/>
    <n v="134.065"/>
    <n v="128.38900000000001"/>
    <n v="0"/>
    <n v="0"/>
    <n v="-3285.3635399999998"/>
    <n v="-1581.36843"/>
    <n v="11993.00181"/>
    <n v="4372.1364100000001"/>
    <n v="0"/>
    <n v="0"/>
    <n v="0"/>
    <n v="0"/>
    <n v="0"/>
    <n v="0"/>
    <s v="Incendio"/>
    <s v="Daños Sin Autos"/>
    <s v="Incendio"/>
    <x v="41"/>
    <x v="0"/>
    <n v="689489.74687000003"/>
    <n v="663569.20615999994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30479211623957914"/>
    <n v="0.83602232256274511"/>
    <n v="-49514.975510000004"/>
    <n v="-66.100453523919597"/>
    <m/>
    <m/>
    <n v="3.6829702015551309"/>
    <n v="11.288751306512259"/>
    <n v="1.0429930642426984E-2"/>
    <n v="1.0801483927428265E-2"/>
    <n v="3.4679740557807696E-2"/>
    <n v="3.6284719470496898E-2"/>
    <m/>
    <m/>
    <m/>
    <n v="0"/>
    <m/>
    <n v="0"/>
    <m/>
    <n v="0"/>
    <m/>
    <n v="-100.03898646231171"/>
    <n v="4.8252082499040998E-2"/>
    <n v="-41.956197517129219"/>
    <n v="5.4699525530426492E-4"/>
    <n v="107.75446617459031"/>
    <n v="174.30529803620649"/>
    <n v="-27.394005204440138"/>
    <n v="-36.169238141405565"/>
    <s v="Resto"/>
    <n v="2023"/>
    <n v="1"/>
    <d v="2024-05-06T00:00:00"/>
    <x v="41"/>
    <x v="31"/>
  </r>
  <r>
    <n v="2024"/>
    <n v="3"/>
    <n v="25"/>
    <x v="36"/>
    <s v="Incendio"/>
    <n v="25"/>
    <s v="b7a56873cd771f2c446d369b649430b65a756ba278ff97ec81bb6f55b2e73569"/>
    <s v="866d562d83a77144c090ae01fef5e5dc5d322dfdcb968ee04e0fa262fe1b2619"/>
    <x v="36"/>
    <n v="0"/>
    <n v="0"/>
    <n v="0"/>
    <n v="-698083.31503000006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Incendio"/>
    <s v="Daños Sin Autos"/>
    <s v="Incendio"/>
    <x v="41"/>
    <x v="0"/>
    <n v="0"/>
    <n v="0"/>
    <n v="243469518.54793006"/>
    <n v="216001262.48099998"/>
    <n v="235094567.47436008"/>
    <n v="206446896.99449995"/>
    <n v="8331482.5308800004"/>
    <n v="8960128.8635900002"/>
    <n v="2240054.1652199998"/>
    <n v="2074950.68882"/>
    <m/>
    <m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1"/>
    <x v="36"/>
  </r>
  <r>
    <n v="2024"/>
    <n v="3"/>
    <n v="1"/>
    <x v="14"/>
    <s v="Incendio"/>
    <n v="30"/>
    <s v="624b60c58c9d8bfb6ff1886c2fd605d2adeb6ea4da576068201b6c6958ce93f4"/>
    <s v="866d562d83a77144c090ae01fef5e5dc5d322dfdcb968ee04e0fa262fe1b2619"/>
    <x v="0"/>
    <n v="1129563.7589799999"/>
    <n v="856406.06578999991"/>
    <n v="1693778.63998"/>
    <n v="1313085.8420499996"/>
    <n v="70850.292670000024"/>
    <n v="36436.663139999997"/>
    <n v="278794.45065000001"/>
    <n v="152794.27970000004"/>
    <n v="0"/>
    <n v="0"/>
    <n v="134.065"/>
    <n v="128.38900000000001"/>
    <n v="0"/>
    <n v="0"/>
    <n v="32165.863739999997"/>
    <n v="30845.648450000001"/>
    <n v="673166.53934999998"/>
    <n v="604685.37471"/>
    <n v="0"/>
    <n v="0"/>
    <n v="0"/>
    <n v="0"/>
    <n v="0"/>
    <n v="0"/>
    <s v="Incendio"/>
    <s v="Daños Sin Autos"/>
    <s v="Incendio"/>
    <x v="41"/>
    <x v="0"/>
    <n v="18341736.750830002"/>
    <n v="11640133.15574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13.557776239623124"/>
    <n v="9.5579659492404758"/>
    <n v="273157.69319000002"/>
    <n v="31.895814859510963"/>
    <m/>
    <m/>
    <n v="6.1584340366725892"/>
    <n v="7.357356263297449"/>
    <n v="0.46394463081736081"/>
    <n v="0.48047208028454025"/>
    <n v="0.39648197235205124"/>
    <n v="0.41483116397376307"/>
    <m/>
    <m/>
    <m/>
    <n v="0"/>
    <m/>
    <n v="0"/>
    <m/>
    <n v="0"/>
    <m/>
    <n v="94.447807686925401"/>
    <n v="6.2723588736573923"/>
    <n v="4.2546012453086322"/>
    <n v="3.1628830128329373"/>
    <n v="4.2800698197025477"/>
    <n v="11.325090287299023"/>
    <n v="4.7782921253125412"/>
    <n v="5.1011070781715553"/>
    <s v="Grandes"/>
    <n v="2023"/>
    <n v="1"/>
    <d v="2024-05-06T00:00:00"/>
    <x v="41"/>
    <x v="0"/>
  </r>
  <r>
    <n v="2024"/>
    <n v="3"/>
    <n v="103"/>
    <x v="18"/>
    <s v="Incendio"/>
    <n v="205"/>
    <s v="f8809aff4d69bece79dabe35be0c708b890d7eafb841f121330667b77d2e2590"/>
    <s v="866d562d83a77144c090ae01fef5e5dc5d322dfdcb968ee04e0fa262fe1b2619"/>
    <x v="16"/>
    <n v="368328.18116000004"/>
    <n v="357929.69080000004"/>
    <n v="410013.31004999997"/>
    <n v="744427.75566000002"/>
    <n v="36409.328069999996"/>
    <n v="18592.195909999999"/>
    <n v="102453.33186000001"/>
    <n v="169982.49169"/>
    <n v="0"/>
    <n v="0"/>
    <n v="134.065"/>
    <n v="128.38900000000001"/>
    <n v="0"/>
    <n v="0"/>
    <n v="-295.66734000000002"/>
    <n v="1611.2241100000001"/>
    <n v="-2719.6042699999998"/>
    <n v="-1581.83599"/>
    <n v="0"/>
    <n v="0"/>
    <n v="0"/>
    <n v="0"/>
    <n v="0"/>
    <n v="0"/>
    <s v="Incendio"/>
    <s v="Daños Sin Autos"/>
    <s v="Incendio"/>
    <x v="41"/>
    <x v="0"/>
    <n v="1311840.66753"/>
    <n v="1251067.9799200001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4.4209200438795841"/>
    <n v="3.994693561322181"/>
    <n v="10398.490359999996"/>
    <n v="2.9051768063047767"/>
    <m/>
    <m/>
    <n v="28.077204059659699"/>
    <n v="28.609931398203315"/>
    <n v="0.15128307779829531"/>
    <n v="0.15667234896874879"/>
    <n v="0.16570722165639401"/>
    <n v="0.17337615435776485"/>
    <m/>
    <m/>
    <m/>
    <n v="0"/>
    <m/>
    <n v="0"/>
    <m/>
    <n v="0"/>
    <m/>
    <n v="95.831241485664819"/>
    <n v="9.8850237186124925"/>
    <n v="5.1943709582865365"/>
    <n v="1.6253771286117169"/>
    <n v="-118.35047887906791"/>
    <n v="71.927070011853743"/>
    <n v="10.871704507214943"/>
    <n v="-101.85784873942589"/>
    <s v="Medianas"/>
    <n v="2023"/>
    <n v="1"/>
    <d v="2024-05-06T00:00:00"/>
    <x v="41"/>
    <x v="16"/>
  </r>
  <r>
    <n v="2024"/>
    <n v="3"/>
    <n v="127"/>
    <x v="5"/>
    <s v="Incendio"/>
    <n v="263"/>
    <s v="4be84111a613654b362415e563cb7607df7b203b5d303802a8a546061bbc7847"/>
    <s v="866d562d83a77144c090ae01fef5e5dc5d322dfdcb968ee04e0fa262fe1b2619"/>
    <x v="23"/>
    <n v="91254.540540000002"/>
    <n v="36452.870649999997"/>
    <n v="371537.32915000001"/>
    <n v="241027.60263999997"/>
    <n v="48019.570559999993"/>
    <n v="14963.256800000001"/>
    <n v="90035.750749999992"/>
    <n v="20369.242330000005"/>
    <n v="0"/>
    <n v="0"/>
    <n v="134.065"/>
    <n v="128.38900000000001"/>
    <n v="0"/>
    <n v="0"/>
    <n v="488.56088"/>
    <n v="17.636970000000002"/>
    <n v="1914.57142"/>
    <n v="2858.1234199999999"/>
    <n v="0"/>
    <n v="0"/>
    <n v="0"/>
    <n v="0"/>
    <n v="0"/>
    <n v="0"/>
    <s v="Incendio"/>
    <s v="Daños Sin Autos"/>
    <s v="Incendio"/>
    <x v="41"/>
    <x v="0"/>
    <n v="212525.78091999999"/>
    <n v="131577.22926999998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1.0952977480511068"/>
    <n v="0.40683422308945055"/>
    <n v="54801.669890000005"/>
    <n v="150.33567703398418"/>
    <m/>
    <m/>
    <n v="42.938103859667962"/>
    <n v="27.704543447405882"/>
    <n v="3.7480889223525285E-2"/>
    <n v="3.881609920652565E-2"/>
    <n v="1.6876230366110238E-2"/>
    <n v="1.7657262560343133E-2"/>
    <m/>
    <m/>
    <m/>
    <n v="0"/>
    <m/>
    <n v="0"/>
    <m/>
    <n v="0"/>
    <m/>
    <n v="220.91657051558448"/>
    <n v="52.621568500420388"/>
    <n v="41.048226197790548"/>
    <n v="2.1436789924802508"/>
    <n v="2670.0953168259625"/>
    <n v="-33.012990040856948"/>
    <n v="25.518028468219793"/>
    <n v="0.61708216925075976"/>
    <s v="Resto"/>
    <n v="2023"/>
    <n v="1"/>
    <d v="2024-05-06T00:00:00"/>
    <x v="41"/>
    <x v="23"/>
  </r>
  <r>
    <n v="2024"/>
    <n v="3"/>
    <n v="37"/>
    <x v="35"/>
    <s v="Incendio"/>
    <n v="25"/>
    <s v="b7a56873cd771f2c446d369b649430b65a756ba278ff97ec81bb6f55b2e73569"/>
    <s v="866d562d83a77144c090ae01fef5e5dc5d322dfdcb968ee04e0fa262fe1b2619"/>
    <x v="4"/>
    <n v="878563.38139999995"/>
    <n v="930438.20629"/>
    <n v="2101130.0275299996"/>
    <n v="1709209.8698800001"/>
    <n v="35737.58094"/>
    <n v="-18064.49339"/>
    <n v="440999.91914999997"/>
    <n v="328724.03924000001"/>
    <n v="0"/>
    <n v="0"/>
    <n v="134.065"/>
    <n v="128.38900000000001"/>
    <n v="0"/>
    <n v="0"/>
    <n v="42805.29335"/>
    <n v="11138.35406"/>
    <n v="44024.6564"/>
    <n v="17351.89229"/>
    <n v="0"/>
    <n v="0"/>
    <n v="0"/>
    <n v="0"/>
    <n v="0"/>
    <n v="0"/>
    <s v="Incendio"/>
    <s v="Daños Sin Autos"/>
    <s v="Incendio"/>
    <x v="41"/>
    <x v="0"/>
    <n v="3691577.5016000001"/>
    <n v="3031903.05106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10.545102605012641"/>
    <n v="10.384205634261459"/>
    <n v="-51874.824890000047"/>
    <n v="-5.5753111318207926"/>
    <m/>
    <m/>
    <n v="23.799131428751362"/>
    <n v="30.688257197561263"/>
    <n v="0.36085148836692821"/>
    <n v="0.37370637307296262"/>
    <n v="0.43075591114743772"/>
    <n v="0.45069130117019307"/>
    <m/>
    <m/>
    <m/>
    <n v="0"/>
    <m/>
    <n v="0"/>
    <m/>
    <n v="0"/>
    <m/>
    <n v="-297.83328637261053"/>
    <n v="4.0677293974000817"/>
    <n v="-1.9415038277533541"/>
    <n v="1.5953891425875475"/>
    <n v="284.30537509776377"/>
    <n v="153.71674549508168"/>
    <n v="97.230272420706498"/>
    <n v="64.19100507221971"/>
    <s v="Grandes"/>
    <n v="2023"/>
    <n v="1"/>
    <d v="2024-05-06T00:00:00"/>
    <x v="41"/>
    <x v="4"/>
  </r>
  <r>
    <n v="2024"/>
    <n v="3"/>
    <n v="18"/>
    <x v="64"/>
    <s v="Incendio"/>
    <n v="5"/>
    <s v="ef2d127de37b942baad06145e54b0c619a1f22327b2ebbcfbec78f5564afe39d"/>
    <s v="866d562d83a77144c090ae01fef5e5dc5d322dfdcb968ee04e0fa262fe1b2619"/>
    <x v="24"/>
    <n v="35248.266309999999"/>
    <n v="34086.746930000001"/>
    <n v="308225.14813999995"/>
    <n v="312610.93923000002"/>
    <n v="7326.3250799999996"/>
    <n v="5907.3564800000013"/>
    <n v="74048.681360000002"/>
    <n v="54838.369390000007"/>
    <n v="0"/>
    <n v="0"/>
    <n v="134.065"/>
    <n v="128.38900000000001"/>
    <n v="0"/>
    <n v="0"/>
    <n v="6774.2960000000003"/>
    <n v="5907.3564800000004"/>
    <n v="37766.742469999997"/>
    <n v="43380.693659999997"/>
    <n v="0"/>
    <n v="0"/>
    <n v="0"/>
    <n v="0"/>
    <n v="0"/>
    <n v="0"/>
    <s v="Incendio"/>
    <s v="Daños Sin Autos"/>
    <s v="Incendio"/>
    <x v="41"/>
    <x v="0"/>
    <n v="4323802.96117"/>
    <n v="3574791.8769999999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42307315870080753"/>
    <n v="0.3804269720775274"/>
    <n v="1161.5193799999979"/>
    <n v="3.4075395413510012"/>
    <m/>
    <m/>
    <n v="0.81521444493534434"/>
    <n v="0.95353094957253659"/>
    <n v="1.4477486348280156E-2"/>
    <n v="1.499322876265282E-2"/>
    <n v="1.5780809120501487E-2"/>
    <n v="1.6511145203072789E-2"/>
    <m/>
    <m/>
    <m/>
    <n v="0"/>
    <m/>
    <n v="0"/>
    <m/>
    <n v="0"/>
    <m/>
    <n v="24.02036519725992"/>
    <n v="20.78492319470903"/>
    <n v="17.330361539431305"/>
    <n v="0.32706017531859405"/>
    <n v="14.675591746242468"/>
    <n v="-12.941128221691978"/>
    <n v="17.937199654911094"/>
    <n v="13.617478148919023"/>
    <s v="Resto"/>
    <n v="2023"/>
    <n v="1"/>
    <d v="2024-05-06T00:00:00"/>
    <x v="41"/>
    <x v="24"/>
  </r>
  <r>
    <n v="2024"/>
    <n v="3"/>
    <n v="5.0999999999999996"/>
    <x v="6"/>
    <s v="Incendio"/>
    <n v="5.0999999999999996"/>
    <m/>
    <m/>
    <x v="3"/>
    <n v="4050218.1993300002"/>
    <n v="3545339.9706999999"/>
    <n v="11866091.782430001"/>
    <n v="8552375.8564499989"/>
    <n v="799872.37933000003"/>
    <n v="1113899.8475700002"/>
    <n v="4612146.5405800007"/>
    <n v="4380493.3397000004"/>
    <n v="0"/>
    <n v="0"/>
    <n v="0"/>
    <n v="0"/>
    <n v="0"/>
    <n v="26.053540000000002"/>
    <n v="267624.10193999996"/>
    <n v="415764.82210999995"/>
    <n v="1135591.7918399998"/>
    <n v="1025650.5994899999"/>
    <n v="0"/>
    <n v="0"/>
    <n v="0"/>
    <n v="0"/>
    <n v="0"/>
    <n v="0"/>
    <s v="Incendio"/>
    <s v="Daños Sin Autos"/>
    <s v="Incendio"/>
    <x v="41"/>
    <x v="0"/>
    <n v="50012606.074210003"/>
    <n v="41209508.145599991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48.613415251345451"/>
    <n v="39.567957388500218"/>
    <n v="504878.22863000026"/>
    <n v="14.240615365592602"/>
    <m/>
    <m/>
    <n v="8.0983946193889231"/>
    <n v="8.6032086531431755"/>
    <n v="1.6635422058111409"/>
    <n v="1.7228038243681347"/>
    <n v="1.6413515041431097"/>
    <n v="1.7173132763504084"/>
    <m/>
    <m/>
    <m/>
    <n v="0"/>
    <m/>
    <n v="0"/>
    <m/>
    <n v="0"/>
    <m/>
    <n v="-28.191714804976296"/>
    <n v="19.748871294448218"/>
    <n v="31.418703333832028"/>
    <n v="35.707724917957201"/>
    <n v="-35.6308933060253"/>
    <n v="10.719166196038653"/>
    <n v="23.566928174636463"/>
    <n v="40.536691765864234"/>
    <m/>
    <n v="2023"/>
    <n v="1"/>
    <d v="2024-05-06T00:00:00"/>
    <x v="41"/>
    <x v="3"/>
  </r>
  <r>
    <n v="2024"/>
    <n v="3"/>
    <n v="79"/>
    <x v="59"/>
    <s v="Incendio"/>
    <n v="51"/>
    <s v="031b4af5197ec30a926f48cf40e11a7dbc470048a21e4003b7a3c07c5dab1baa"/>
    <s v="866d562d83a77144c090ae01fef5e5dc5d322dfdcb968ee04e0fa262fe1b2619"/>
    <x v="8"/>
    <n v="379428.90444999997"/>
    <n v="341229.66766000004"/>
    <n v="988748.05709999986"/>
    <n v="811460.7794900001"/>
    <n v="11360.577600000001"/>
    <n v="76412.831969999999"/>
    <n v="105215.9277"/>
    <n v="161822.87320999999"/>
    <n v="0"/>
    <n v="0"/>
    <n v="134.065"/>
    <n v="128.38900000000001"/>
    <n v="0"/>
    <n v="0"/>
    <n v="16166.920619999999"/>
    <n v="64438.374179999999"/>
    <n v="226479.26519999999"/>
    <n v="172892.67632"/>
    <n v="0"/>
    <n v="0"/>
    <n v="0"/>
    <n v="0"/>
    <n v="0"/>
    <n v="0"/>
    <s v="Incendio"/>
    <s v="Daños Sin Autos"/>
    <s v="Incendio"/>
    <x v="41"/>
    <x v="0"/>
    <n v="22979281.170580003"/>
    <n v="17603852.661830001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4.5541583150858909"/>
    <n v="3.8083120550487446"/>
    <n v="38199.236789999937"/>
    <n v="11.194582537899823"/>
    <m/>
    <m/>
    <n v="1.6511783011549404"/>
    <n v="1.9383806159652763"/>
    <n v="0.15584246714452865"/>
    <n v="0.16139416088012382"/>
    <n v="0.15797577465086135"/>
    <n v="0.16528689586896086"/>
    <m/>
    <m/>
    <m/>
    <n v="0"/>
    <m/>
    <n v="0"/>
    <m/>
    <n v="0"/>
    <m/>
    <n v="-85.132631120830311"/>
    <n v="2.9941255046100643"/>
    <n v="22.393372913324015"/>
    <n v="0.50715637935854363"/>
    <n v="-74.911035814094461"/>
    <n v="30.994134639236414"/>
    <n v="7.1383667753086648"/>
    <n v="37.270736708785535"/>
    <s v="Medianas"/>
    <n v="2023"/>
    <n v="1"/>
    <d v="2024-05-06T00:00:00"/>
    <x v="41"/>
    <x v="8"/>
  </r>
  <r>
    <n v="2024"/>
    <n v="3"/>
    <n v="16"/>
    <x v="24"/>
    <s v="Incendio"/>
    <n v="14"/>
    <s v="8527a891e224136950ff32ca212b45bc93f69fbb801c3b1ebedac52775f99e61"/>
    <s v="866d562d83a77144c090ae01fef5e5dc5d322dfdcb968ee04e0fa262fe1b2619"/>
    <x v="20"/>
    <n v="72792.869720000002"/>
    <n v="18901.530059999997"/>
    <n v="210869.71064"/>
    <n v="85414.429210000002"/>
    <n v="3167.66246"/>
    <n v="1078.34528"/>
    <n v="14086.326489999999"/>
    <n v="15552.303269999999"/>
    <n v="0"/>
    <n v="0"/>
    <n v="134.065"/>
    <n v="128.38900000000001"/>
    <n v="0"/>
    <n v="0"/>
    <n v="-187.48095000000001"/>
    <n v="494.42053999999996"/>
    <n v="6064.0190499999999"/>
    <n v="3523.8024999999998"/>
    <n v="0"/>
    <n v="0"/>
    <n v="0"/>
    <n v="0"/>
    <n v="0"/>
    <n v="0"/>
    <s v="Incendio"/>
    <s v="Daños Sin Autos"/>
    <s v="Incendio"/>
    <x v="41"/>
    <x v="0"/>
    <n v="1156642.3969100001"/>
    <n v="764564.70062000002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87370848405669488"/>
    <n v="0.21095154263693072"/>
    <n v="53891.339660000005"/>
    <n v="285.11628153345384"/>
    <m/>
    <m/>
    <n v="6.2934637286743103"/>
    <n v="2.4721949685451587"/>
    <n v="2.989814501385717E-2"/>
    <n v="3.0963229181354416E-2"/>
    <n v="8.7506572150996675E-3"/>
    <n v="9.1556377621425621E-3"/>
    <m/>
    <m/>
    <m/>
    <n v="0"/>
    <m/>
    <n v="0"/>
    <m/>
    <n v="0"/>
    <m/>
    <n v="193.75215144447981"/>
    <n v="4.3516109093988335"/>
    <n v="5.7050687250024676"/>
    <n v="0.14141008325523674"/>
    <n v="-137.91932875604238"/>
    <n v="72.087370106582298"/>
    <n v="-3.0916946080504153"/>
    <n v="14.03088112912117"/>
    <s v="Resto"/>
    <n v="2023"/>
    <n v="1"/>
    <d v="2024-05-06T00:00:00"/>
    <x v="41"/>
    <x v="20"/>
  </r>
  <r>
    <n v="2024"/>
    <n v="3"/>
    <n v="93"/>
    <x v="43"/>
    <s v="Incendio"/>
    <n v="220"/>
    <s v="36790ecd55c2030dc553685bef719df653f413a20cdad1bfd1dc934c76686ddd"/>
    <s v="866d562d83a77144c090ae01fef5e5dc5d322dfdcb968ee04e0fa262fe1b2619"/>
    <x v="33"/>
    <n v="27757.989610000001"/>
    <n v="40625.908729999996"/>
    <n v="127151.68974000002"/>
    <n v="140166.36813999998"/>
    <n v="3818.3571100000004"/>
    <n v="-523.26960000000008"/>
    <n v="19518.197520000002"/>
    <n v="41511.146510000006"/>
    <n v="0"/>
    <n v="0"/>
    <n v="134.065"/>
    <n v="128.38900000000001"/>
    <n v="0"/>
    <n v="0"/>
    <n v="219.60401000000002"/>
    <n v="-2318.0526600000003"/>
    <n v="1920.5154600000001"/>
    <n v="-2551.2741800000003"/>
    <n v="0"/>
    <n v="0"/>
    <n v="0"/>
    <n v="0"/>
    <n v="0"/>
    <n v="0"/>
    <s v="Incendio"/>
    <s v="Daños Sin Autos"/>
    <s v="Incendio"/>
    <x v="41"/>
    <x v="0"/>
    <n v="300191.93695999996"/>
    <n v="189031.92499999999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33316987111378005"/>
    <n v="0.45340763898034681"/>
    <n v="-12867.919119999995"/>
    <n v="-31.67416932263658"/>
    <m/>
    <m/>
    <n v="9.2467472281571315"/>
    <n v="21.491559550060128"/>
    <n v="1.1401012239869151E-2"/>
    <n v="1.1807159096956737E-2"/>
    <n v="1.8808181148280811E-2"/>
    <n v="1.9678624053662733E-2"/>
    <m/>
    <m/>
    <m/>
    <n v="0"/>
    <m/>
    <n v="0"/>
    <m/>
    <n v="0"/>
    <m/>
    <n v="-829.71124445219061"/>
    <n v="13.755884931322301"/>
    <n v="-1.2880194347839764"/>
    <n v="0.17045824914796168"/>
    <n v="-109.47364198361223"/>
    <n v="-175.27671761253038"/>
    <n v="11.434639010924704"/>
    <n v="90.858625786743147"/>
    <s v="Resto"/>
    <n v="2023"/>
    <n v="1"/>
    <d v="2024-05-06T00:00:00"/>
    <x v="41"/>
    <x v="33"/>
  </r>
  <r>
    <n v="2024"/>
    <n v="3"/>
    <n v="81"/>
    <x v="34"/>
    <s v="Incendio"/>
    <n v="53"/>
    <s v="2858dcd1057d3eae7f7d5f782167e24b61153c01551450a628cee722509f6529"/>
    <s v="866d562d83a77144c090ae01fef5e5dc5d322dfdcb968ee04e0fa262fe1b2619"/>
    <x v="29"/>
    <n v="40827.6322"/>
    <n v="51412.754209999999"/>
    <n v="210338.97279999999"/>
    <n v="220716.09841999999"/>
    <n v="19485.566859999999"/>
    <n v="8986.1035700000011"/>
    <n v="223167.48903"/>
    <n v="82465.338180000021"/>
    <n v="0"/>
    <n v="0"/>
    <n v="134.065"/>
    <n v="128.38900000000001"/>
    <n v="0"/>
    <n v="0"/>
    <n v="10231.86736"/>
    <n v="13.623719999999999"/>
    <n v="23411.651489999997"/>
    <n v="24193.833429999999"/>
    <n v="0"/>
    <n v="0"/>
    <n v="0"/>
    <n v="0"/>
    <n v="0"/>
    <n v="0"/>
    <s v="Incendio"/>
    <s v="Daños Sin Autos"/>
    <s v="Incendio"/>
    <x v="41"/>
    <x v="0"/>
    <n v="425847.00738999998"/>
    <n v="401246.10022000002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49004042256195723"/>
    <n v="0.57379480800682103"/>
    <n v="-10585.122009999999"/>
    <n v="-20.588513828230482"/>
    <m/>
    <m/>
    <n v="9.5873944143064431"/>
    <n v="12.81327199985515"/>
    <n v="1.6769093906908335E-2"/>
    <n v="1.7366471985556516E-2"/>
    <n v="2.3802061904393913E-2"/>
    <n v="2.4903621686001756E-2"/>
    <m/>
    <m/>
    <m/>
    <n v="0"/>
    <m/>
    <n v="0"/>
    <m/>
    <n v="0"/>
    <m/>
    <n v="116.84111148075714"/>
    <n v="47.72641911866738"/>
    <n v="17.4783547547277"/>
    <n v="0.86987034342923075"/>
    <n v="75003.329780706001"/>
    <n v="-3.2329805950887858"/>
    <n v="43.70416740728615"/>
    <n v="5.6310712559948378E-2"/>
    <s v="Resto"/>
    <n v="2023"/>
    <n v="1"/>
    <d v="2024-05-06T00:00:00"/>
    <x v="41"/>
    <x v="29"/>
  </r>
  <r>
    <n v="2024"/>
    <n v="3"/>
    <n v="13"/>
    <x v="23"/>
    <s v="Incendio"/>
    <n v="13"/>
    <s v="3fdba35f04dc8c462986c992bcf875546257113072a909c162f7e470e581e278"/>
    <s v="866d562d83a77144c090ae01fef5e5dc5d322dfdcb968ee04e0fa262fe1b2619"/>
    <x v="34"/>
    <n v="132.59360999999998"/>
    <n v="139.16209000000001"/>
    <n v="750.10171999999989"/>
    <n v="806.20820000000003"/>
    <n v="2.5"/>
    <n v="0"/>
    <n v="10.82633"/>
    <n v="-16.585550000000001"/>
    <n v="0"/>
    <n v="0"/>
    <n v="134.065"/>
    <n v="128.38900000000001"/>
    <n v="0"/>
    <n v="0"/>
    <n v="0.62492999999999999"/>
    <n v="0"/>
    <n v="39.669870000000003"/>
    <n v="41.650300000000001"/>
    <n v="0"/>
    <n v="0"/>
    <n v="0"/>
    <n v="0"/>
    <n v="0"/>
    <n v="0"/>
    <s v="Incendio"/>
    <s v="Daños Sin Autos"/>
    <s v="Incendio"/>
    <x v="41"/>
    <x v="0"/>
    <n v="509825.93995999999"/>
    <n v="378273.63062999997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1.5914767810957047E-3"/>
    <n v="1.5531259886840821E-3"/>
    <n v="-6.5684800000000223"/>
    <n v="-4.7200210919511321"/>
    <m/>
    <m/>
    <n v="2.6007623309712926E-2"/>
    <n v="3.6788736705815568E-2"/>
    <n v="5.4460045261845477E-5"/>
    <n v="5.640011652521955E-5"/>
    <n v="6.4426516957159476E-5"/>
    <n v="6.7408177127364373E-5"/>
    <m/>
    <m/>
    <m/>
    <n v="0"/>
    <m/>
    <n v="0"/>
    <m/>
    <n v="0"/>
    <m/>
    <m/>
    <n v="1.8854603928500024"/>
    <m/>
    <n v="1.1160444416103975E-4"/>
    <m/>
    <n v="-4.7548997246118274"/>
    <n v="1.5753265639640361"/>
    <m/>
    <s v="Resto"/>
    <n v="2023"/>
    <n v="1"/>
    <d v="2024-05-06T00:00:00"/>
    <x v="41"/>
    <x v="34"/>
  </r>
  <r>
    <n v="2024"/>
    <n v="3"/>
    <n v="9"/>
    <x v="8"/>
    <s v="Incendio"/>
    <n v="9"/>
    <s v="19581e27de7ced00ff1ce50b2047e7a567c76b1cbaebabe5ef03f7c3017bb5b7"/>
    <s v="866d562d83a77144c090ae01fef5e5dc5d322dfdcb968ee04e0fa262fe1b2619"/>
    <x v="28"/>
    <n v="37070.729749999999"/>
    <n v="21031.4611"/>
    <n v="148265.47911000001"/>
    <n v="97885.191680000004"/>
    <n v="-630.28746999999885"/>
    <n v="31309.942079999993"/>
    <n v="14033.794940000002"/>
    <n v="52008.163019999993"/>
    <n v="0"/>
    <n v="0"/>
    <n v="134.065"/>
    <n v="128.38900000000001"/>
    <n v="0"/>
    <n v="0"/>
    <n v="-1588.5815400000001"/>
    <n v="3624.0230799999999"/>
    <n v="24188.34186"/>
    <n v="9719.3968399999994"/>
    <n v="0"/>
    <n v="0"/>
    <n v="0"/>
    <n v="0"/>
    <n v="0"/>
    <n v="0"/>
    <s v="Incendio"/>
    <s v="Daños Sin Autos"/>
    <s v="Incendio"/>
    <x v="41"/>
    <x v="0"/>
    <n v="808178.50085000007"/>
    <n v="660743.68034000008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44494757820832226"/>
    <n v="0.23472275254279606"/>
    <n v="16039.268649999998"/>
    <n v="76.263216206124639"/>
    <m/>
    <m/>
    <n v="4.5869482683603851"/>
    <n v="3.1829984494407575"/>
    <n v="1.5226024995281763E-2"/>
    <n v="1.5768433166386549E-2"/>
    <n v="9.7367306368637448E-3"/>
    <n v="1.0187346676642133E-2"/>
    <m/>
    <m/>
    <m/>
    <n v="0"/>
    <m/>
    <n v="0"/>
    <m/>
    <n v="0"/>
    <m/>
    <n v="-102.01305856264298"/>
    <n v="-1.7002294647301863"/>
    <n v="148.87193015800503"/>
    <n v="-2.813715310040716E-2"/>
    <n v="-143.83475228860848"/>
    <n v="148.8666967527586"/>
    <n v="-6.5675503893345422"/>
    <n v="37.286501823707816"/>
    <s v="Resto"/>
    <n v="2023"/>
    <n v="1"/>
    <d v="2024-05-06T00:00:00"/>
    <x v="41"/>
    <x v="28"/>
  </r>
  <r>
    <n v="2024"/>
    <n v="3"/>
    <n v="80"/>
    <x v="30"/>
    <s v="Incendio"/>
    <n v="52"/>
    <s v="41cfc0d1f2d127b04555b7246d84019b4d27710a3f3aff6e7764375b1e06e05d"/>
    <s v="866d562d83a77144c090ae01fef5e5dc5d322dfdcb968ee04e0fa262fe1b2619"/>
    <x v="25"/>
    <n v="39079.131950000003"/>
    <n v="31272.101609999998"/>
    <n v="109612.96287000002"/>
    <n v="99086.66872999999"/>
    <n v="14759.019939999998"/>
    <n v="-547.66392999999994"/>
    <n v="41364.719830000002"/>
    <n v="45346.863080000003"/>
    <n v="0"/>
    <n v="0"/>
    <n v="134.065"/>
    <n v="128.38900000000001"/>
    <n v="0"/>
    <n v="0"/>
    <n v="9839.2896600000004"/>
    <n v="-698.76756"/>
    <n v="3798.6572099999998"/>
    <n v="3796.7978900000003"/>
    <n v="0"/>
    <n v="0"/>
    <n v="0"/>
    <n v="0"/>
    <n v="0"/>
    <n v="0"/>
    <s v="Incendio"/>
    <s v="Daños Sin Autos"/>
    <s v="Incendio"/>
    <x v="41"/>
    <x v="0"/>
    <n v="280605.04624"/>
    <n v="328979.06079000002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46905375850163761"/>
    <n v="0.34901397163020709"/>
    <n v="7807.0303400000048"/>
    <n v="24.964840666492073"/>
    <m/>
    <m/>
    <n v="13.926738835828287"/>
    <n v="9.5058030547306416"/>
    <n v="1.6050934089437887E-2"/>
    <n v="1.6622728619308507E-2"/>
    <n v="1.4477740199667015E-2"/>
    <n v="1.5147770233055687E-2"/>
    <m/>
    <m/>
    <m/>
    <n v="0"/>
    <m/>
    <n v="0"/>
    <m/>
    <n v="0"/>
    <m/>
    <n v="-2794.9045083177198"/>
    <n v="37.767010687145003"/>
    <n v="-1.7512859763312849"/>
    <n v="0.65886888670616084"/>
    <n v="-1508.0919354642051"/>
    <n v="4.8970739393228158E-2"/>
    <n v="259.0202041420842"/>
    <n v="-18.404128432551357"/>
    <s v="Resto"/>
    <n v="2023"/>
    <n v="1"/>
    <d v="2024-05-06T00:00:00"/>
    <x v="41"/>
    <x v="25"/>
  </r>
  <r>
    <n v="2024"/>
    <n v="3"/>
    <n v="150.1"/>
    <x v="32"/>
    <s v="Incendio"/>
    <n v="150.1"/>
    <m/>
    <m/>
    <x v="21"/>
    <n v="745701.37345999992"/>
    <n v="1930181.4141199996"/>
    <n v="3358442.5147300004"/>
    <n v="4060369.7919600015"/>
    <n v="790267.13880000007"/>
    <n v="156479.74382999999"/>
    <n v="2013462.3672"/>
    <n v="1146467.5540800001"/>
    <n v="0"/>
    <n v="0"/>
    <n v="0"/>
    <n v="0"/>
    <n v="-7.7877299999999998"/>
    <n v="24.377089999999999"/>
    <n v="126111.10537000002"/>
    <n v="26888.155839999999"/>
    <n v="334070.40658999991"/>
    <n v="109828.44879000002"/>
    <n v="0"/>
    <n v="0"/>
    <n v="0"/>
    <n v="0"/>
    <n v="0"/>
    <n v="0"/>
    <s v="Incendio"/>
    <s v="Daños Sin Autos"/>
    <s v="Incendio"/>
    <x v="41"/>
    <x v="0"/>
    <n v="29573196.506139997"/>
    <n v="29280772.944289993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8.9504043331557739"/>
    <n v="21.541893464985787"/>
    <n v="-1184480.0406599997"/>
    <n v="-61.366254591153194"/>
    <m/>
    <m/>
    <n v="2.5215447146715344"/>
    <n v="6.5919756209728133"/>
    <n v="0.30628120427863709"/>
    <n v="0.31719209060044645"/>
    <n v="0.8935972836222581"/>
    <n v="0.93495297929879884"/>
    <m/>
    <m/>
    <m/>
    <n v="0"/>
    <m/>
    <n v="0"/>
    <m/>
    <n v="0"/>
    <m/>
    <n v="405.02839502252021"/>
    <n v="105.97635553937876"/>
    <n v="8.1069967146762529"/>
    <n v="35.278929905803707"/>
    <n v="369.0210296326519"/>
    <n v="204.1747473177617"/>
    <n v="37.749858377840233"/>
    <n v="24.481959033594389"/>
    <s v="Resto"/>
    <n v="2023"/>
    <n v="1"/>
    <d v="2024-05-06T00:00:00"/>
    <x v="41"/>
    <x v="21"/>
  </r>
  <r>
    <n v="2024"/>
    <n v="3"/>
    <n v="12"/>
    <x v="31"/>
    <s v="Incendio"/>
    <n v="12"/>
    <s v="6b51d431df5d7f141cbececcf79edf3dd861c3b4069f0b11661a3eefacbba918"/>
    <s v="866d562d83a77144c090ae01fef5e5dc5d322dfdcb968ee04e0fa262fe1b2619"/>
    <x v="15"/>
    <n v="625476.04949999996"/>
    <n v="690240.87161000003"/>
    <n v="2008646.9368699999"/>
    <n v="2005643.8503099999"/>
    <n v="14035.06034"/>
    <n v="1672.59538"/>
    <n v="88466.294640000007"/>
    <n v="275326.19811999996"/>
    <n v="0"/>
    <n v="0"/>
    <n v="134.065"/>
    <n v="128.38900000000001"/>
    <n v="0"/>
    <n v="0"/>
    <n v="4636.9964800000007"/>
    <n v="1923.1025400000001"/>
    <n v="10770.794880000001"/>
    <n v="22347.628860000001"/>
    <n v="0"/>
    <n v="0"/>
    <n v="0"/>
    <n v="0"/>
    <n v="0"/>
    <n v="0"/>
    <s v="Incendio"/>
    <s v="Daños Sin Autos"/>
    <s v="Incendio"/>
    <x v="41"/>
    <x v="0"/>
    <n v="1911910.06005"/>
    <n v="3306000.0739899999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7.5073799552687168"/>
    <n v="7.7034703643028353"/>
    <n v="-64764.822110000066"/>
    <n v="-9.3829306223108588"/>
    <m/>
    <m/>
    <n v="32.714721396656209"/>
    <n v="20.878428801029962"/>
    <n v="0.2569011731860254"/>
    <n v="0.266052957420301"/>
    <n v="0.3195540913427371"/>
    <n v="0.33434305947857818"/>
    <m/>
    <m/>
    <m/>
    <n v="0"/>
    <m/>
    <n v="0"/>
    <m/>
    <n v="0"/>
    <m/>
    <n v="739.1186839222288"/>
    <n v="2.2439005220454886"/>
    <n v="0.24232053603239104"/>
    <n v="0.62655004320494145"/>
    <n v="141.12060504064439"/>
    <n v="-51.803410789237525"/>
    <n v="43.05157169607152"/>
    <n v="8.6053985952941954"/>
    <s v="Medianas"/>
    <n v="2023"/>
    <n v="1"/>
    <d v="2024-05-06T00:00:00"/>
    <x v="41"/>
    <x v="15"/>
  </r>
  <r>
    <n v="2024"/>
    <n v="3"/>
    <n v="107"/>
    <x v="28"/>
    <s v="Incendio"/>
    <n v="70"/>
    <s v="ff5a1ae012afa5d4c889c50ad427aaf545d31a4fac04ffc1c4d03d403ba4250a"/>
    <s v="866d562d83a77144c090ae01fef5e5dc5d322dfdcb968ee04e0fa262fe1b2619"/>
    <x v="32"/>
    <n v="8903.4153200000001"/>
    <n v="6407.79151"/>
    <n v="22914.917130000002"/>
    <n v="18870.436849999995"/>
    <n v="870.48477999999989"/>
    <n v="-231.31083000000004"/>
    <n v="8636.1837500000001"/>
    <n v="18447.607309999999"/>
    <n v="0"/>
    <n v="0"/>
    <n v="134.065"/>
    <n v="128.38900000000001"/>
    <n v="0"/>
    <n v="0"/>
    <n v="442.93884000000003"/>
    <n v="21.879990000000003"/>
    <n v="1895.88888"/>
    <n v="889.43249000000003"/>
    <n v="0"/>
    <n v="0"/>
    <n v="0"/>
    <n v="0"/>
    <n v="0"/>
    <n v="0"/>
    <s v="Incendio"/>
    <s v="Daños Sin Autos"/>
    <s v="Incendio"/>
    <x v="41"/>
    <x v="0"/>
    <n v="551156.13301999995"/>
    <n v="285123.98235000001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10686471809789164"/>
    <n v="7.1514501717028084E-2"/>
    <n v="2495.62381"/>
    <n v="38.946707396851622"/>
    <m/>
    <m/>
    <n v="1.615407102741415"/>
    <n v="2.2473702342352264"/>
    <n v="3.656891167773534E-3"/>
    <n v="3.7871633596854703E-3"/>
    <n v="2.966552804553004E-3"/>
    <n v="3.1038449128013355E-3"/>
    <m/>
    <m/>
    <m/>
    <n v="0"/>
    <m/>
    <n v="0"/>
    <m/>
    <n v="0"/>
    <m/>
    <n v="-476.3268585392218"/>
    <n v="9.7769760110438142"/>
    <n v="-3.6098370185580526"/>
    <n v="3.8859988009017986E-2"/>
    <n v="1924.4014736752622"/>
    <n v="113.15714248306806"/>
    <n v="23.363122420972267"/>
    <n v="2.4599944623115806"/>
    <s v="Resto"/>
    <n v="2023"/>
    <n v="1"/>
    <d v="2024-05-06T00:00:00"/>
    <x v="41"/>
    <x v="32"/>
  </r>
  <r>
    <n v="2024"/>
    <n v="3"/>
    <n v="41"/>
    <x v="7"/>
    <s v="Incendio"/>
    <n v="29"/>
    <s v="35135aaa6cc23891b40cb3f378c53a17a1127210ce60e125ccf03efcfdaec458"/>
    <s v="866d562d83a77144c090ae01fef5e5dc5d322dfdcb968ee04e0fa262fe1b2619"/>
    <x v="6"/>
    <n v="683898.81694000005"/>
    <n v="741743.96990000003"/>
    <n v="4207862.1635700008"/>
    <n v="2261294.0559899998"/>
    <n v="368914.35146999999"/>
    <n v="705484.33376000018"/>
    <n v="2635041.3924300005"/>
    <n v="2829283.4735500002"/>
    <n v="0"/>
    <n v="0"/>
    <n v="134.065"/>
    <n v="128.38900000000001"/>
    <n v="0"/>
    <n v="26.053540000000002"/>
    <n v="8439.1803"/>
    <n v="76709.043999999994"/>
    <n v="68742.924920000005"/>
    <n v="65644.193570000003"/>
    <n v="0"/>
    <n v="0"/>
    <n v="0"/>
    <n v="0"/>
    <n v="0"/>
    <n v="0"/>
    <s v="Incendio"/>
    <s v="Daños Sin Autos"/>
    <s v="Incendio"/>
    <x v="41"/>
    <x v="0"/>
    <n v="6566357.3494999995"/>
    <n v="6434437.0004799999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8.2086089048999575"/>
    <n v="8.2782734622726171"/>
    <n v="-57845.152959999978"/>
    <n v="-7.7985336325414938"/>
    <m/>
    <m/>
    <n v="10.415193394737738"/>
    <n v="11.527721381756741"/>
    <n v="0.28089709998147711"/>
    <n v="0.29090370921250125"/>
    <n v="0.34339797896563024"/>
    <n v="0.35929044257795806"/>
    <m/>
    <m/>
    <m/>
    <n v="0"/>
    <m/>
    <n v="0"/>
    <m/>
    <n v="0"/>
    <m/>
    <n v="-47.707647949628097"/>
    <n v="53.942826384851848"/>
    <n v="95.111569812304879"/>
    <n v="16.468992455535926"/>
    <n v="-88.998454602041448"/>
    <n v="4.7204957231985034"/>
    <n v="12.276434716476128"/>
    <n v="116.85579459240509"/>
    <s v="Grandes"/>
    <n v="2023"/>
    <n v="1"/>
    <d v="2024-05-06T00:00:00"/>
    <x v="41"/>
    <x v="6"/>
  </r>
  <r>
    <n v="2024"/>
    <n v="3"/>
    <n v="74"/>
    <x v="0"/>
    <s v="Incendio"/>
    <n v="46"/>
    <s v="25fc0e7096fc653718202dc30b0c580b8ab87eac11a700cba03a7c021bc35b0c"/>
    <s v="866d562d83a77144c090ae01fef5e5dc5d322dfdcb968ee04e0fa262fe1b2619"/>
    <x v="26"/>
    <n v="57046.619960000004"/>
    <n v="1243764.2566800001"/>
    <n v="436795.31480999984"/>
    <n v="2101150.6833100002"/>
    <n v="620281.28203"/>
    <n v="25551.748240000001"/>
    <n v="1293955.67879"/>
    <n v="154159.45098000002"/>
    <n v="0"/>
    <n v="0"/>
    <n v="134.065"/>
    <n v="128.38900000000001"/>
    <n v="-7.7877299999999998"/>
    <n v="24.377089999999999"/>
    <n v="84199.43323000001"/>
    <n v="-400.89737000000002"/>
    <n v="169479.39593"/>
    <n v="-7580.2722199999998"/>
    <n v="0"/>
    <n v="0"/>
    <n v="0"/>
    <n v="0"/>
    <n v="0"/>
    <n v="0"/>
    <s v="Incendio"/>
    <s v="Daños Sin Autos"/>
    <s v="Incendio"/>
    <x v="41"/>
    <x v="0"/>
    <n v="1149390.6832699999"/>
    <n v="7438742.8628900005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68471151140941711"/>
    <n v="13.881097868291913"/>
    <n v="-1186717.6367200001"/>
    <n v="-95.413389663385601"/>
    <m/>
    <m/>
    <n v="4.9632053565723355"/>
    <n v="16.720086708263896"/>
    <n v="2.3430703071263374E-2"/>
    <n v="2.4265392677022036E-2"/>
    <n v="0.57581341997452673"/>
    <n v="0.60246207367947779"/>
    <m/>
    <m/>
    <m/>
    <n v="0"/>
    <m/>
    <n v="0"/>
    <m/>
    <n v="0"/>
    <m/>
    <n v="2327.5492862714586"/>
    <n v="1087.3234601189856"/>
    <n v="2.0543883700441508"/>
    <n v="27.690459081782116"/>
    <n v="-21102.740234988323"/>
    <n v="-2335.7956417823739"/>
    <n v="49.68122099324502"/>
    <n v="5.2886935767591741"/>
    <s v="Resto"/>
    <n v="2023"/>
    <n v="1"/>
    <d v="2024-05-06T00:00:00"/>
    <x v="41"/>
    <x v="26"/>
  </r>
  <r>
    <n v="2024"/>
    <n v="3"/>
    <n v="61"/>
    <x v="2"/>
    <s v="Incendi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03373.03548000002"/>
    <n v="215482.90231"/>
    <n v="567031.33353999991"/>
    <n v="580863.55978000001"/>
    <n v="0"/>
    <n v="0"/>
    <n v="0"/>
    <n v="0"/>
    <n v="0"/>
    <n v="0"/>
    <s v="Incendio"/>
    <s v="Daños Sin Autos"/>
    <s v="Incendio"/>
    <x v="41"/>
    <x v="0"/>
    <n v="0"/>
    <n v="0"/>
    <n v="243469518.54793006"/>
    <n v="216001262.48099998"/>
    <n v="235094567.47436008"/>
    <n v="206446896.99449995"/>
    <n v="8331482.5308800004"/>
    <n v="8960128.8635900002"/>
    <n v="2240054.1652199998"/>
    <n v="2074950.68882"/>
    <m/>
    <m/>
    <m/>
    <m/>
    <m/>
    <m/>
    <m/>
    <m/>
    <m/>
    <m/>
    <m/>
    <m/>
    <m/>
    <m/>
    <m/>
    <m/>
    <m/>
    <n v="0"/>
    <m/>
    <n v="0"/>
    <m/>
    <n v="0"/>
    <m/>
    <m/>
    <m/>
    <m/>
    <m/>
    <n v="87.194914842800728"/>
    <n v="-2.3813210533019213"/>
    <n v="71.137697622761976"/>
    <n v="37.096990968346056"/>
    <m/>
    <n v="2023"/>
    <n v="1"/>
    <d v="2024-05-06T00:00:00"/>
    <x v="41"/>
    <x v="2"/>
  </r>
  <r>
    <n v="2024"/>
    <n v="3"/>
    <n v="76"/>
    <x v="42"/>
    <s v="Incendio"/>
    <n v="48"/>
    <s v="98010bd9270f9b100b6214a21754fd33bdc8d41b2bc9f9dd16ff54d3c34ffd71"/>
    <s v="866d562d83a77144c090ae01fef5e5dc5d322dfdcb968ee04e0fa262fe1b2619"/>
    <x v="22"/>
    <n v="99701.177620000002"/>
    <n v="71988.821670000005"/>
    <n v="222225.35261"/>
    <n v="181032.44605999999"/>
    <n v="27306.267499999998"/>
    <n v="15815.88351"/>
    <n v="63601.649449999997"/>
    <n v="-58159.870369999997"/>
    <n v="0"/>
    <n v="0"/>
    <n v="134.065"/>
    <n v="128.38900000000001"/>
    <n v="0"/>
    <n v="0"/>
    <n v="0.35137000000000002"/>
    <n v="-148.46642"/>
    <n v="-900.05835999999999"/>
    <n v="-832.32696999999996"/>
    <n v="0"/>
    <n v="0"/>
    <n v="0"/>
    <n v="0"/>
    <n v="0"/>
    <n v="0"/>
    <s v="Incendio"/>
    <s v="Daños Sin Autos"/>
    <s v="Incendio"/>
    <x v="41"/>
    <x v="0"/>
    <n v="1133682.78908"/>
    <n v="1017302.51738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1.1966799096135081"/>
    <n v="0.80343511534226619"/>
    <n v="27712.355949999997"/>
    <n v="38.495359844941881"/>
    <m/>
    <m/>
    <n v="8.7944510210752114"/>
    <n v="7.0764419079000014"/>
    <n v="4.0950168306334647E-2"/>
    <n v="4.2408967034456728E-2"/>
    <n v="3.3327963384627131E-2"/>
    <n v="3.4870382029485232E-2"/>
    <m/>
    <m/>
    <m/>
    <n v="0"/>
    <m/>
    <n v="0"/>
    <m/>
    <n v="0"/>
    <m/>
    <n v="72.650914397130634"/>
    <n v="27.388109300047404"/>
    <n v="21.969915805124192"/>
    <n v="1.2190003225800656"/>
    <n v="-100.23666631147972"/>
    <n v="8.1375940515300282"/>
    <n v="-3.9038579676100117E-2"/>
    <n v="17.837511621184159"/>
    <s v="Resto"/>
    <n v="2023"/>
    <n v="1"/>
    <d v="2024-05-06T00:00:00"/>
    <x v="41"/>
    <x v="22"/>
  </r>
  <r>
    <n v="2024"/>
    <n v="3"/>
    <n v="43"/>
    <x v="9"/>
    <s v="Incendio"/>
    <n v="31"/>
    <s v="eb1e33e8a81b697b75855af6bfcdbcbf7cbbde9f94962ceaec1ed8af21f5a50f"/>
    <s v="866d562d83a77144c090ae01fef5e5dc5d322dfdcb968ee04e0fa262fe1b2619"/>
    <x v="12"/>
    <n v="233426.57191999999"/>
    <n v="212191.63693000001"/>
    <n v="1699444.85106"/>
    <n v="1162074.48239"/>
    <n v="65417.194230000008"/>
    <n v="366319.50231000001"/>
    <n v="164747.49351"/>
    <n v="1131131.4095299996"/>
    <n v="0"/>
    <n v="0"/>
    <n v="134.065"/>
    <n v="128.38900000000001"/>
    <n v="0"/>
    <n v="0"/>
    <n v="47166.131930000003"/>
    <n v="55631.283430000003"/>
    <n v="155182.8737"/>
    <n v="152678.90242"/>
    <n v="0"/>
    <n v="0"/>
    <n v="0"/>
    <n v="0"/>
    <n v="0"/>
    <n v="0"/>
    <s v="Incendio"/>
    <s v="Daños Sin Autos"/>
    <s v="Incendio"/>
    <x v="41"/>
    <x v="0"/>
    <n v="29454782.112069998"/>
    <n v="26676629.107240003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2.8017411193604778"/>
    <n v="2.3681761742540663"/>
    <n v="21234.93498999998"/>
    <n v="10.007432572380392"/>
    <m/>
    <m/>
    <n v="0.79249125331110948"/>
    <n v="0.79542147576813393"/>
    <n v="9.5875070239664115E-2"/>
    <n v="9.9290500170939947E-2"/>
    <n v="9.8236294775668226E-2"/>
    <n v="0.10278267196995124"/>
    <m/>
    <m/>
    <m/>
    <n v="0"/>
    <m/>
    <n v="0"/>
    <m/>
    <n v="0"/>
    <m/>
    <n v="-82.142038898425795"/>
    <n v="28.024741867185458"/>
    <n v="172.63616399304431"/>
    <n v="2.9203398402455711"/>
    <n v="-15.216531020089752"/>
    <n v="1.640024417461361"/>
    <n v="30.393902887235942"/>
    <n v="36.436785009735992"/>
    <s v="Medianas"/>
    <n v="2023"/>
    <n v="1"/>
    <d v="2024-05-06T00:00:00"/>
    <x v="41"/>
    <x v="12"/>
  </r>
  <r>
    <n v="2024"/>
    <n v="3"/>
    <n v="27"/>
    <x v="21"/>
    <s v="Incendio"/>
    <n v="21"/>
    <s v="6f4b6612125fb3a0daecd2799dfd6c9c299424fd920f9b308110a2c1fbd8f443"/>
    <s v="866d562d83a77144c090ae01fef5e5dc5d322dfdcb968ee04e0fa262fe1b2619"/>
    <x v="27"/>
    <n v="78012.89503"/>
    <n v="71009.729240000001"/>
    <n v="337878.78495"/>
    <n v="285159.16367000004"/>
    <n v="38307.265289999996"/>
    <n v="26034.508209999996"/>
    <n v="143177.86058000001"/>
    <n v="203404.34888000009"/>
    <n v="0"/>
    <n v="0"/>
    <n v="134.065"/>
    <n v="128.38900000000001"/>
    <n v="0"/>
    <n v="0"/>
    <n v="16569.889800000001"/>
    <n v="18602.551910000002"/>
    <n v="42440.5504"/>
    <n v="19942.965929999998"/>
    <n v="0"/>
    <n v="0"/>
    <n v="0"/>
    <n v="0"/>
    <n v="0"/>
    <n v="0"/>
    <s v="Incendio"/>
    <s v="Daños Sin Autos"/>
    <s v="Incendio"/>
    <x v="41"/>
    <x v="0"/>
    <n v="3037839.4733099998"/>
    <n v="2965779.2021399997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0.936362703046561"/>
    <n v="0.79250790162797913"/>
    <n v="7003.1657899999991"/>
    <n v="9.8622623476433358"/>
    <m/>
    <m/>
    <n v="2.5680387563401408"/>
    <n v="2.3943026233632607"/>
    <n v="3.2042160963423508E-2"/>
    <n v="3.3183623028000528E-2"/>
    <n v="3.2874682501564639E-2"/>
    <n v="3.4396123300362222E-2"/>
    <m/>
    <m/>
    <m/>
    <n v="0"/>
    <m/>
    <n v="0"/>
    <m/>
    <n v="0"/>
    <m/>
    <n v="47.140345348586109"/>
    <n v="49.103760699136814"/>
    <n v="36.663297394091003"/>
    <n v="1.7101044200079765"/>
    <n v="-10.926791764023092"/>
    <n v="112.80962194373063"/>
    <n v="39.042589325137499"/>
    <n v="93.278762924708076"/>
    <s v="Resto"/>
    <n v="2023"/>
    <n v="1"/>
    <d v="2024-05-06T00:00:00"/>
    <x v="41"/>
    <x v="27"/>
  </r>
  <r>
    <n v="2024"/>
    <n v="3"/>
    <n v="23"/>
    <x v="16"/>
    <s v="Incendio"/>
    <n v="17"/>
    <s v="4523540f1504cd17100c4835e85b7eefd49911580f8efff0599a8f283be6b9e3"/>
    <s v="866d562d83a77144c090ae01fef5e5dc5d322dfdcb968ee04e0fa262fe1b2619"/>
    <x v="10"/>
    <n v="275821.75047000003"/>
    <n v="102011.88292"/>
    <n v="937008.39728000015"/>
    <n v="879911.92082"/>
    <n v="66439.066669999986"/>
    <n v="41729.725019999991"/>
    <n v="408438.48776000011"/>
    <n v="242277.64720000004"/>
    <n v="0"/>
    <n v="0"/>
    <n v="134.065"/>
    <n v="128.38900000000001"/>
    <n v="0"/>
    <n v="0"/>
    <n v="9466.5342400000009"/>
    <n v="15153.401189999999"/>
    <n v="39627.620649999997"/>
    <n v="46658.355179999999"/>
    <n v="0"/>
    <n v="0"/>
    <n v="0"/>
    <n v="0"/>
    <n v="0"/>
    <n v="0"/>
    <s v="Incendio"/>
    <s v="Daños Sin Autos"/>
    <s v="Incendio"/>
    <x v="41"/>
    <x v="0"/>
    <n v="7252607.47162"/>
    <n v="5493499.0403699996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3.3105962768053332"/>
    <n v="1.1385091048693639"/>
    <n v="173809.86755000002"/>
    <n v="170.38198156415328"/>
    <m/>
    <m/>
    <n v="3.8030701585507192"/>
    <n v="1.8569564164905956"/>
    <n v="0.11328800094361752"/>
    <n v="0.11732374483731178"/>
    <n v="4.7227447538170396E-2"/>
    <n v="4.941313451793744E-2"/>
    <m/>
    <m/>
    <m/>
    <n v="0"/>
    <m/>
    <n v="0"/>
    <m/>
    <n v="0"/>
    <m/>
    <n v="59.212807269056867"/>
    <n v="24.087682192135997"/>
    <n v="40.906729515742171"/>
    <n v="2.9659580425134444"/>
    <n v="-37.528650358395211"/>
    <n v="-15.068543464244776"/>
    <n v="23.88872731878239"/>
    <n v="32.477358302796475"/>
    <s v="Medianas"/>
    <n v="2023"/>
    <n v="1"/>
    <d v="2024-05-06T00:00:00"/>
    <x v="41"/>
    <x v="10"/>
  </r>
  <r>
    <n v="2024"/>
    <n v="3"/>
    <n v="39"/>
    <x v="17"/>
    <s v="Incendio"/>
    <n v="27"/>
    <s v="670671cd97404156226e507973f2ab8330d3022ca96e0c93bdbdb320c41adcaf"/>
    <s v="866d562d83a77144c090ae01fef5e5dc5d322dfdcb968ee04e0fa262fe1b2619"/>
    <x v="14"/>
    <n v="246933.30152000001"/>
    <n v="434249.70382999995"/>
    <n v="968959.69090000005"/>
    <n v="1166492.3513400001"/>
    <n v="10310.834590000002"/>
    <n v="5506.1167700000015"/>
    <n v="312155.32167000003"/>
    <n v="120998.47469999999"/>
    <n v="0"/>
    <n v="0"/>
    <n v="134.065"/>
    <n v="128.38900000000001"/>
    <n v="0"/>
    <n v="0"/>
    <n v="-34244.561409999995"/>
    <n v="4729.8119000000006"/>
    <n v="69300.871140000003"/>
    <n v="-171019.61438999997"/>
    <n v="0"/>
    <n v="0"/>
    <n v="0"/>
    <n v="0"/>
    <n v="0"/>
    <n v="0"/>
    <s v="Incendio"/>
    <s v="Daños Sin Autos"/>
    <s v="Incendio"/>
    <x v="41"/>
    <x v="0"/>
    <n v="7956382.9574300004"/>
    <n v="6735524.3046000004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2.9638578800922968"/>
    <n v="4.8464671707412448"/>
    <n v="-187316.40230999995"/>
    <n v="-43.135643077681998"/>
    <m/>
    <m/>
    <n v="3.1035874321434394"/>
    <n v="6.4471551759293755"/>
    <n v="0.10142267623180437"/>
    <n v="0.10503573271506202"/>
    <n v="0.20104035450635277"/>
    <n v="0.21034450512548464"/>
    <m/>
    <m/>
    <m/>
    <n v="0"/>
    <m/>
    <n v="0"/>
    <m/>
    <n v="0"/>
    <m/>
    <n v="87.261458859325984"/>
    <n v="4.1755545025849381"/>
    <n v="1.2679609730155477"/>
    <n v="0.46029398530134902"/>
    <n v="-824.01529139034028"/>
    <n v="-140.52217717083815"/>
    <n v="-49.41433036363992"/>
    <n v="-2.7656546395982091"/>
    <s v="Medianas"/>
    <n v="2023"/>
    <n v="1"/>
    <d v="2024-05-06T00:00:00"/>
    <x v="41"/>
    <x v="14"/>
  </r>
  <r>
    <n v="2024"/>
    <n v="3"/>
    <n v="126"/>
    <x v="41"/>
    <s v="Incendio"/>
    <n v="239"/>
    <s v="79bf08685d3138f9b109c3546780f056bc954fd69377b84a2cf23622e464897b"/>
    <s v="866d562d83a77144c090ae01fef5e5dc5d322dfdcb968ee04e0fa262fe1b2619"/>
    <x v="30"/>
    <n v="6704.8102099999996"/>
    <n v="4655.4947400000001"/>
    <n v="25455.90091"/>
    <n v="18913.481610000003"/>
    <n v="268.47927999999996"/>
    <n v="6146.69002"/>
    <n v="-19974.089019999999"/>
    <n v="162791.92069"/>
    <n v="0"/>
    <n v="0"/>
    <n v="134.065"/>
    <n v="128.38900000000001"/>
    <n v="0"/>
    <n v="0"/>
    <n v="34.549860000000002"/>
    <n v="419.42255"/>
    <n v="-140.72961999999998"/>
    <n v="235.31416000000002"/>
    <n v="0"/>
    <n v="0"/>
    <n v="0"/>
    <n v="0"/>
    <n v="0"/>
    <n v="0"/>
    <s v="Incendio"/>
    <s v="Daños Sin Autos"/>
    <s v="Incendio"/>
    <x v="41"/>
    <x v="0"/>
    <n v="211802.86790000001"/>
    <n v="192876.43583999999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8.0475595851628279E-2"/>
    <n v="5.1957899388231699E-2"/>
    <n v="2049.3154699999996"/>
    <n v="44.019284403702265"/>
    <m/>
    <m/>
    <n v="3.165589907482079"/>
    <n v="2.4137187727079064"/>
    <n v="2.7538602162553967E-3"/>
    <n v="2.8519630555611372E-3"/>
    <n v="2.1553090414966948E-3"/>
    <n v="2.2550567762343403E-3"/>
    <m/>
    <m/>
    <m/>
    <n v="0"/>
    <m/>
    <n v="0"/>
    <m/>
    <n v="0"/>
    <m/>
    <n v="-95.632132430195341"/>
    <n v="4.0042785938902803"/>
    <n v="132.03086596119749"/>
    <n v="1.1985392325262462E-2"/>
    <n v="-91.762517299081807"/>
    <n v="-159.80499431058462"/>
    <n v="-24.55052461592663"/>
    <n v="178.23940131779574"/>
    <s v="Resto"/>
    <n v="2023"/>
    <n v="1"/>
    <d v="2024-05-06T00:00:00"/>
    <x v="41"/>
    <x v="30"/>
  </r>
  <r>
    <n v="2024"/>
    <n v="3"/>
    <n v="22"/>
    <x v="15"/>
    <s v="Incendio"/>
    <n v="16"/>
    <s v="b17ef6d19c7a5b1ee83b907c595526dcb1eb06db8227d650d5dda0a9f4ce8cd9"/>
    <s v="866d562d83a77144c090ae01fef5e5dc5d322dfdcb968ee04e0fa262fe1b2619"/>
    <x v="13"/>
    <n v="612009.73521000007"/>
    <n v="519560.64103"/>
    <n v="2080702.7277299999"/>
    <n v="1422555.6090400002"/>
    <n v="182936.85741"/>
    <n v="83955.464090000009"/>
    <n v="1138214.7312800002"/>
    <n v="575991.03980999987"/>
    <n v="0"/>
    <n v="0"/>
    <n v="134.065"/>
    <n v="128.38900000000001"/>
    <n v="0"/>
    <n v="0"/>
    <n v="14955.648449999999"/>
    <n v="25718.561180000001"/>
    <n v="93890.313150000002"/>
    <n v="65310.466009999996"/>
    <n v="0"/>
    <n v="0"/>
    <n v="0"/>
    <n v="0"/>
    <n v="0"/>
    <n v="0"/>
    <s v="Incendio"/>
    <s v="Daños Sin Autos"/>
    <s v="Incendio"/>
    <x v="41"/>
    <x v="0"/>
    <n v="7962644.3306700001"/>
    <n v="6926531.7595299995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7.3457482859939152"/>
    <n v="5.7985844728334719"/>
    <n v="92449.094180000073"/>
    <n v="17.793706235469429"/>
    <m/>
    <m/>
    <n v="7.6860112017398592"/>
    <n v="7.5010215655930939"/>
    <n v="0.2513701669350934"/>
    <n v="0.26032491596248697"/>
    <n v="0.24053592792111661"/>
    <n v="0.25166793426972256"/>
    <m/>
    <m/>
    <m/>
    <n v="0"/>
    <m/>
    <n v="0"/>
    <m/>
    <n v="0"/>
    <m/>
    <n v="117.89750005299501"/>
    <n v="29.891167882685483"/>
    <n v="16.158934580487657"/>
    <n v="8.1666265151241735"/>
    <n v="-41.848813604587512"/>
    <n v="43.759980422776358"/>
    <n v="15.928851388648285"/>
    <n v="39.378927683753027"/>
    <s v="Medianas"/>
    <n v="2023"/>
    <n v="1"/>
    <d v="2024-05-06T00:00:00"/>
    <x v="41"/>
    <x v="13"/>
  </r>
  <r>
    <n v="2024"/>
    <n v="3"/>
    <n v="48"/>
    <x v="3"/>
    <s v="Incendio"/>
    <n v="36"/>
    <s v="76a50887d8f1c2e9301755428990ad81479ee21c25b43215cf524541e0503269"/>
    <s v="866d562d83a77144c090ae01fef5e5dc5d322dfdcb968ee04e0fa262fe1b2619"/>
    <x v="5"/>
    <n v="694839.38616999995"/>
    <n v="483163.00530000002"/>
    <n v="2012517.7641399996"/>
    <n v="1721444.1146200001"/>
    <n v="313710.15044"/>
    <n v="306579.17937999999"/>
    <n v="1052497.7614200001"/>
    <n v="768962.09305000014"/>
    <n v="0"/>
    <n v="0"/>
    <n v="134.065"/>
    <n v="128.38900000000001"/>
    <n v="0"/>
    <n v="0"/>
    <n v="189842.57225"/>
    <n v="314839.32331999997"/>
    <n v="288485.54700000002"/>
    <n v="287693.37152999995"/>
    <n v="0"/>
    <n v="0"/>
    <n v="0"/>
    <n v="0"/>
    <n v="0"/>
    <n v="0"/>
    <s v="Incendio"/>
    <s v="Daños Sin Autos"/>
    <s v="Incendio"/>
    <x v="41"/>
    <x v="0"/>
    <n v="16982442.389800001"/>
    <n v="15398992.57395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8.3399249004559639"/>
    <n v="5.3923667020388599"/>
    <n v="211676.38086999994"/>
    <n v="43.810552245937842"/>
    <m/>
    <m/>
    <n v="4.0915162272968146"/>
    <n v="3.1376273673730575"/>
    <n v="0.2853907094054618"/>
    <n v="0.29555739787384949"/>
    <n v="0.22368526912776737"/>
    <n v="0.23403742673491099"/>
    <m/>
    <m/>
    <m/>
    <n v="0"/>
    <m/>
    <n v="0"/>
    <m/>
    <n v="0"/>
    <m/>
    <n v="2.3259802164064425"/>
    <n v="45.148584936900427"/>
    <n v="63.452535897205621"/>
    <n v="14.004578787012944"/>
    <n v="-39.701759536229964"/>
    <n v="0.27535409168002456"/>
    <n v="65.806614655118224"/>
    <n v="109.43572375186589"/>
    <s v="Grandes"/>
    <n v="2023"/>
    <n v="1"/>
    <d v="2024-05-06T00:00:00"/>
    <x v="41"/>
    <x v="5"/>
  </r>
  <r>
    <n v="2024"/>
    <n v="3"/>
    <n v="50"/>
    <x v="56"/>
    <s v="Incendio"/>
    <n v="38"/>
    <s v="aea92132c4cbeb263e6ac2bf6c183b5d81737f179f21efdc5863739672f0f470"/>
    <s v="866d562d83a77144c090ae01fef5e5dc5d322dfdcb968ee04e0fa262fe1b2619"/>
    <x v="36"/>
    <n v="0"/>
    <n v="4567.1860800000004"/>
    <n v="-3421.1997100000003"/>
    <n v="24200.114150000001"/>
    <n v="-46.317709999999998"/>
    <n v="-524.11798999999996"/>
    <n v="-77.043429999999987"/>
    <n v="-1962.49883"/>
    <n v="0"/>
    <n v="0"/>
    <n v="134.065"/>
    <n v="128.38900000000001"/>
    <n v="0"/>
    <n v="0"/>
    <n v="28.517790000000002"/>
    <n v="-155.76823999999999"/>
    <n v="0"/>
    <n v="142.21601000000001"/>
    <n v="0"/>
    <n v="0"/>
    <n v="0"/>
    <n v="0"/>
    <n v="0"/>
    <n v="0"/>
    <s v="Incendio"/>
    <s v="Daños Sin Autos"/>
    <s v="Incendio"/>
    <x v="41"/>
    <x v="0"/>
    <n v="12741554.66168"/>
    <n v="8056026.6593599999"/>
    <n v="243469518.54793006"/>
    <n v="216001262.48099998"/>
    <n v="235094567.47436008"/>
    <n v="206446896.99449995"/>
    <n v="8331482.5308800004"/>
    <n v="8960128.8635900002"/>
    <n v="2240054.1652199998"/>
    <n v="2074950.68882"/>
    <m/>
    <m/>
    <m/>
    <n v="5.0972325839631891E-2"/>
    <m/>
    <m/>
    <m/>
    <m/>
    <m/>
    <n v="5.6692787562880716E-2"/>
    <m/>
    <m/>
    <n v="2.1144256415638967E-3"/>
    <n v="2.2122812919400173E-3"/>
    <m/>
    <m/>
    <m/>
    <n v="0"/>
    <m/>
    <n v="0"/>
    <m/>
    <n v="0"/>
    <m/>
    <n v="-91.162732269502897"/>
    <m/>
    <n v="-11.475731026050068"/>
    <n v="-2.0677049117448932E-3"/>
    <n v="-118.3078334838989"/>
    <m/>
    <m/>
    <n v="-109.52932795681723"/>
    <s v="Resto"/>
    <n v="2023"/>
    <n v="1"/>
    <d v="2024-05-06T00:00:00"/>
    <x v="41"/>
    <x v="36"/>
  </r>
  <r>
    <n v="2024"/>
    <n v="3"/>
    <n v="109"/>
    <x v="68"/>
    <s v="Incendio"/>
    <n v="228"/>
    <s v="9d693eeee1d1899cbc50b6d45df953d3835acf28ee869879b45565fccc814765"/>
    <s v="866d562d83a77144c090ae01fef5e5dc5d322dfdcb968ee04e0fa262fe1b2619"/>
    <x v="18"/>
    <n v="326072.81144999998"/>
    <n v="330580.23911999998"/>
    <n v="1872328.47171"/>
    <n v="1779746.7510900002"/>
    <n v="168678.09727"/>
    <n v="189739.02003999997"/>
    <n v="221107.48120000001"/>
    <n v="248545.60381999999"/>
    <n v="0"/>
    <n v="0"/>
    <n v="134.065"/>
    <n v="128.38900000000001"/>
    <n v="0"/>
    <n v="0"/>
    <n v="154.01256000000001"/>
    <n v="120.37416999999999"/>
    <n v="-4366.08457"/>
    <n v="6629.85149"/>
    <n v="0"/>
    <n v="0"/>
    <n v="0"/>
    <n v="0"/>
    <n v="0"/>
    <n v="0"/>
    <s v="Incendio"/>
    <s v="Daños Sin Autos"/>
    <s v="Incendio"/>
    <x v="41"/>
    <x v="0"/>
    <n v="671133.07496"/>
    <n v="685542.54012999998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3.9137429652098064"/>
    <n v="3.689458535170536"/>
    <n v="-4507.4276700000046"/>
    <n v="-1.3634897482071917"/>
    <m/>
    <m/>
    <n v="48.585418245023035"/>
    <n v="48.221695922372923"/>
    <n v="0.13392757064404692"/>
    <n v="0.13869857349449904"/>
    <n v="0.1530455124766128"/>
    <n v="0.16012846108740841"/>
    <m/>
    <m/>
    <m/>
    <n v="0"/>
    <m/>
    <n v="0"/>
    <m/>
    <n v="0"/>
    <m/>
    <n v="-11.099942840202292"/>
    <n v="51.730193793193671"/>
    <n v="57.395753764678318"/>
    <n v="7.5300901151840582"/>
    <n v="27.944857272951506"/>
    <n v="-165.85493772500777"/>
    <n v="-3.5274754194694862"/>
    <n v="1.8156390106409455"/>
    <s v="Medianas"/>
    <n v="2023"/>
    <n v="1"/>
    <d v="2024-05-06T00:00:00"/>
    <x v="41"/>
    <x v="18"/>
  </r>
  <r>
    <n v="2024"/>
    <n v="3"/>
    <n v="201.1"/>
    <x v="1"/>
    <s v="Incendio"/>
    <n v="201.1"/>
    <m/>
    <m/>
    <x v="1"/>
    <n v="8331482.5308800014"/>
    <n v="8960128.8635900002"/>
    <n v="27781983.861199997"/>
    <n v="24230410.815610003"/>
    <n v="2240054.1652199998"/>
    <n v="2074950.6888200003"/>
    <n v="9532644.6017800048"/>
    <n v="9371873.4231099989"/>
    <n v="0"/>
    <n v="0"/>
    <n v="0"/>
    <n v="0"/>
    <n v="-7.7877299999999998"/>
    <n v="50.430630000000001"/>
    <n v="533026.81283000018"/>
    <n v="654500.10714000009"/>
    <n v="2190383.4500499992"/>
    <n v="1621989.3273700001"/>
    <n v="0"/>
    <n v="0"/>
    <n v="0"/>
    <n v="0"/>
    <n v="0"/>
    <n v="0"/>
    <s v="Incendio"/>
    <s v="Daños Sin Autos"/>
    <s v="Incendio"/>
    <x v="41"/>
    <x v="0"/>
    <n v="166148148.40435001"/>
    <n v="145926050.18199003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100.00000000000003"/>
    <n v="100"/>
    <n v="-628646.33270999882"/>
    <n v="-7.0160412007525874"/>
    <m/>
    <m/>
    <n v="5.0144901468320366"/>
    <n v="6.140184602005931"/>
    <n v="3.4219817661650498"/>
    <n v="3.5438856033066997"/>
    <n v="4.1481835618336511"/>
    <n v="4.3401615592355984"/>
    <m/>
    <m/>
    <m/>
    <n v="0"/>
    <m/>
    <n v="0"/>
    <m/>
    <n v="0"/>
    <m/>
    <n v="7.9569831364952659"/>
    <n v="26.886621401622229"/>
    <n v="23.157598740032434"/>
    <n v="100"/>
    <n v="-18.559705794519655"/>
    <n v="35.043024826903803"/>
    <n v="24.334863049564813"/>
    <n v="40.351690118778372"/>
    <m/>
    <n v="2023"/>
    <n v="1"/>
    <d v="2024-05-06T00:00:00"/>
    <x v="41"/>
    <x v="1"/>
  </r>
  <r>
    <n v="2024"/>
    <n v="3"/>
    <n v="10"/>
    <x v="4"/>
    <s v="Incendio"/>
    <n v="10"/>
    <s v="4a44dc15364204a80fe80e9039455cc1608281820fe2b24f1e5233ade6af1dd5"/>
    <s v="866d562d83a77144c090ae01fef5e5dc5d322dfdcb968ee04e0fa262fe1b2619"/>
    <x v="11"/>
    <n v="228147.13853"/>
    <n v="225419.60121000002"/>
    <n v="774508.00263"/>
    <n v="810114.51723000011"/>
    <n v="-27612.084459999998"/>
    <n v="0"/>
    <n v="56997.980860000003"/>
    <n v="-18117.764080000001"/>
    <n v="0"/>
    <n v="0"/>
    <n v="134.065"/>
    <n v="128.38900000000001"/>
    <n v="0"/>
    <n v="0"/>
    <n v="-29064.015780000002"/>
    <n v="23063.945210000002"/>
    <n v="61962.367960000003"/>
    <n v="163564.50037999998"/>
    <n v="0"/>
    <n v="0"/>
    <n v="0"/>
    <n v="0"/>
    <n v="0"/>
    <n v="0"/>
    <s v="Incendio"/>
    <s v="Daños Sin Autos"/>
    <s v="Incendio"/>
    <x v="41"/>
    <x v="0"/>
    <n v="1600535.0540100001"/>
    <n v="1504539.56809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2.7383738450436659"/>
    <n v="2.5158075809155553"/>
    <n v="2727.537319999974"/>
    <n v="1.2099823197979198"/>
    <m/>
    <m/>
    <n v="14.254429352134299"/>
    <n v="14.98263030038939"/>
    <n v="9.3706653666827025E-2"/>
    <n v="9.7044836459218575E-2"/>
    <n v="0.10436031651890393"/>
    <n v="0.10919011353123197"/>
    <m/>
    <m/>
    <m/>
    <n v="0"/>
    <m/>
    <n v="0"/>
    <m/>
    <n v="0"/>
    <m/>
    <m/>
    <n v="-12.10275291546958"/>
    <m/>
    <n v="-1.2326525353143933"/>
    <n v="-226.01493593298386"/>
    <n v="-62.117471813231838"/>
    <n v="-46.905915214154447"/>
    <n v="14.100825763791573"/>
    <s v="Medianas"/>
    <n v="2023"/>
    <n v="1"/>
    <d v="2024-05-06T00:00:00"/>
    <x v="41"/>
    <x v="11"/>
  </r>
  <r>
    <n v="2024"/>
    <n v="3"/>
    <n v="3"/>
    <x v="40"/>
    <s v="Incendio"/>
    <n v="3"/>
    <s v="4e07408562bedb8b60ce05c1decfe3ad16b72230967de01f640b7e4729b49fce"/>
    <s v="866d562d83a77144c090ae01fef5e5dc5d322dfdcb968ee04e0fa262fe1b2619"/>
    <x v="17"/>
    <n v="239918.51387999998"/>
    <n v="271193.54366000002"/>
    <n v="817089.11871000007"/>
    <n v="835237.14983000001"/>
    <n v="121939.71536999999"/>
    <n v="20643.645930000002"/>
    <n v="309238.64352000004"/>
    <n v="936954.55533"/>
    <n v="0"/>
    <n v="0"/>
    <n v="134.065"/>
    <n v="128.38900000000001"/>
    <n v="0"/>
    <n v="0"/>
    <n v="110349.60576999999"/>
    <n v="19457.05128"/>
    <n v="70592.833780000001"/>
    <n v="29029.34881"/>
    <n v="0"/>
    <n v="0"/>
    <n v="0"/>
    <n v="0"/>
    <n v="0"/>
    <n v="0"/>
    <s v="Incendio"/>
    <s v="Daños Sin Autos"/>
    <s v="Incendio"/>
    <x v="41"/>
    <x v="0"/>
    <n v="5461228.9250799995"/>
    <n v="5252582.0563999992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2.8796617287590824"/>
    <n v="3.0266701270559917"/>
    <n v="-31275.029780000041"/>
    <n v="-11.532365172826564"/>
    <m/>
    <m/>
    <n v="4.3931231810885043"/>
    <n v="5.1630520141910923"/>
    <n v="9.8541499285369052E-2"/>
    <n v="0.10205191742942593"/>
    <n v="0.12555183268146633"/>
    <n v="0.13136237337935142"/>
    <m/>
    <m/>
    <m/>
    <n v="0"/>
    <m/>
    <n v="0"/>
    <m/>
    <n v="0"/>
    <m/>
    <n v="490.6888530421524"/>
    <n v="50.825471281049431"/>
    <n v="7.6121450575096627"/>
    <n v="5.4436056620096984"/>
    <n v="467.14454920221601"/>
    <n v="143.17746237449961"/>
    <n v="156.3184247765156"/>
    <n v="67.025448649738422"/>
    <s v="Medianas"/>
    <n v="2023"/>
    <n v="1"/>
    <d v="2024-05-06T00:00:00"/>
    <x v="41"/>
    <x v="17"/>
  </r>
  <r>
    <n v="2024"/>
    <n v="3"/>
    <n v="15.1"/>
    <x v="13"/>
    <s v="Incendio"/>
    <n v="15.1"/>
    <m/>
    <m/>
    <x v="7"/>
    <n v="3535562.9580899999"/>
    <n v="3484607.4787699999"/>
    <n v="12557449.56404"/>
    <n v="11617665.167200001"/>
    <n v="649914.64708999987"/>
    <n v="804571.09742000001"/>
    <n v="2907035.6939999997"/>
    <n v="3844912.5293299994"/>
    <n v="0"/>
    <n v="0"/>
    <n v="0"/>
    <n v="0"/>
    <n v="0"/>
    <n v="0"/>
    <n v="139291.60551999998"/>
    <n v="211847.12919000001"/>
    <n v="720721.25162"/>
    <n v="486510.27908999997"/>
    <n v="0"/>
    <n v="0"/>
    <n v="0"/>
    <n v="0"/>
    <n v="0"/>
    <n v="0"/>
    <s v="Incendio"/>
    <s v="Daños Sin Autos"/>
    <s v="Incendio"/>
    <x v="41"/>
    <x v="0"/>
    <n v="86562345.824000001"/>
    <n v="75435769.092099994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42.436180415498768"/>
    <n v="38.890149146513984"/>
    <n v="50955.479319999926"/>
    <n v="1.4623018411814348"/>
    <m/>
    <m/>
    <n v="4.0844121360557457"/>
    <n v="4.6193039730470851"/>
    <n v="1.4521583560752716"/>
    <n v="1.5038896883381179"/>
    <n v="1.6132347740682835"/>
    <n v="1.6878953035863915"/>
    <m/>
    <m/>
    <m/>
    <n v="0"/>
    <m/>
    <n v="0"/>
    <m/>
    <n v="0"/>
    <m/>
    <n v="-19.222222973946423"/>
    <n v="18.382211115852964"/>
    <n v="23.089289175950409"/>
    <n v="29.013345176239103"/>
    <n v="-34.249000185849546"/>
    <n v="48.141012142247689"/>
    <n v="19.32669602941602"/>
    <n v="43.544224715303542"/>
    <s v="Resto"/>
    <n v="2023"/>
    <n v="1"/>
    <d v="2024-05-06T00:00:00"/>
    <x v="41"/>
    <x v="7"/>
  </r>
  <r>
    <n v="2024"/>
    <n v="3"/>
    <n v="94"/>
    <x v="19"/>
    <s v="Incendio"/>
    <n v="7"/>
    <s v="7902699be42c8a8e46fbbb4501726517e86b22c56a189f7625a6da49081b2451"/>
    <s v="866d562d83a77144c090ae01fef5e5dc5d322dfdcb968ee04e0fa262fe1b2619"/>
    <x v="19"/>
    <n v="125774.99970999999"/>
    <n v="218956.92138999997"/>
    <n v="703477.06660999998"/>
    <n v="715079.80894000002"/>
    <n v="7318.7101000000002"/>
    <n v="53941.104649999987"/>
    <n v="41895.412489999995"/>
    <n v="216848.55847000002"/>
    <n v="0"/>
    <n v="0"/>
    <n v="134.065"/>
    <n v="128.38900000000001"/>
    <n v="0"/>
    <n v="0"/>
    <n v="2342.6076699999999"/>
    <n v="3090.5612799999999"/>
    <n v="10198.18872"/>
    <n v="7695.9591200000004"/>
    <n v="0"/>
    <n v="0"/>
    <n v="0"/>
    <n v="0"/>
    <n v="0"/>
    <n v="0"/>
    <s v="Incendio"/>
    <s v="Daños Sin Autos"/>
    <s v="Incendio"/>
    <x v="41"/>
    <x v="0"/>
    <n v="2040660.5806099998"/>
    <n v="2232143.8743000003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1.5096352809217881"/>
    <n v="2.4436804952632327"/>
    <n v="-93181.921679999985"/>
    <n v="-42.557193939545279"/>
    <m/>
    <m/>
    <n v="6.163445352210557"/>
    <n v="9.8092656083230665"/>
    <n v="5.1659444048738117E-2"/>
    <n v="5.3499747383025896E-2"/>
    <n v="0.10136835260824459"/>
    <n v="0.10605968148595293"/>
    <m/>
    <m/>
    <m/>
    <n v="0"/>
    <m/>
    <n v="0"/>
    <m/>
    <n v="0"/>
    <m/>
    <n v="-86.43203518450747"/>
    <n v="5.8188909694889963"/>
    <n v="24.63548734041688"/>
    <n v="0.32672022907451509"/>
    <n v="-24.201222439439874"/>
    <n v="32.513551085494854"/>
    <n v="22.970820940054146"/>
    <n v="40.158234104549138"/>
    <s v="Resto"/>
    <n v="2023"/>
    <n v="1"/>
    <d v="2024-05-06T00:00:00"/>
    <x v="41"/>
    <x v="19"/>
  </r>
  <r>
    <n v="2024"/>
    <n v="3"/>
    <n v="92"/>
    <x v="22"/>
    <s v="Incendio"/>
    <n v="219"/>
    <s v="314f04b30f62e0056bd059354a5536fb2e302107eed143b5fa2aa0bbba07f608"/>
    <s v="866d562d83a77144c090ae01fef5e5dc5d322dfdcb968ee04e0fa262fe1b2619"/>
    <x v="9"/>
    <n v="663352.85584000009"/>
    <n v="533588.72342000005"/>
    <n v="1850803.1872099999"/>
    <n v="1547341.9739100002"/>
    <n v="10660.003809999998"/>
    <n v="83464.164680000002"/>
    <n v="204813.01693000001"/>
    <n v="300729.45416000002"/>
    <n v="0"/>
    <n v="0"/>
    <n v="134.065"/>
    <n v="128.38900000000001"/>
    <n v="0"/>
    <n v="0"/>
    <n v="-5628.8077000000003"/>
    <n v="-17767.547719999999"/>
    <n v="61172.124170000003"/>
    <n v="50275.767390000001"/>
    <n v="0"/>
    <n v="0"/>
    <n v="0"/>
    <n v="0"/>
    <n v="0"/>
    <n v="0"/>
    <s v="Incendio"/>
    <s v="Daños Sin Autos"/>
    <s v="Incendio"/>
    <x v="41"/>
    <x v="0"/>
    <n v="4430492.0824799994"/>
    <n v="4704042.3643699996"/>
    <n v="243469518.54793006"/>
    <n v="216001262.48099998"/>
    <n v="235094567.47436008"/>
    <n v="206446896.99449995"/>
    <n v="8331482.5308800004"/>
    <n v="8960128.8635900002"/>
    <n v="2240054.1652199998"/>
    <n v="2074950.68882"/>
    <m/>
    <m/>
    <n v="7.9620026013537641"/>
    <n v="5.9551456406868049"/>
    <n v="129764.13242000004"/>
    <n v="24.31912945766279"/>
    <m/>
    <m/>
    <n v="14.972441965604046"/>
    <n v="11.343195534580655"/>
    <n v="0.27245827723991273"/>
    <n v="0.28216426392428096"/>
    <n v="0.24703037255022334"/>
    <n v="0.25846294189358326"/>
    <m/>
    <m/>
    <m/>
    <n v="0"/>
    <m/>
    <n v="0"/>
    <m/>
    <n v="0"/>
    <m/>
    <n v="-87.228047089585985"/>
    <n v="1.6069884551113138"/>
    <n v="15.64204058606078"/>
    <n v="0.47588151998784634"/>
    <n v="-68.319726567195616"/>
    <n v="21.673178442955642"/>
    <n v="-9.2015894108193752"/>
    <n v="-35.340182044708115"/>
    <s v="Grandes"/>
    <n v="2023"/>
    <n v="1"/>
    <d v="2024-05-06T00:00:00"/>
    <x v="41"/>
    <x v="9"/>
  </r>
  <r>
    <n v="2024"/>
    <n v="3"/>
    <n v="5.0999999999999996"/>
    <x v="6"/>
    <s v="Pensiones Total"/>
    <n v="5.0999999999999996"/>
    <m/>
    <m/>
    <x v="3"/>
    <n v="8374951.07357"/>
    <n v="9554365.4864999987"/>
    <n v="35978550.65619"/>
    <n v="39042224.560469992"/>
    <n v="7567800.9957900001"/>
    <n v="6757317.6865699999"/>
    <n v="29462880.868110001"/>
    <n v="25880275.688439999"/>
    <n v="0"/>
    <n v="0"/>
    <n v="0"/>
    <n v="0"/>
    <n v="0"/>
    <n v="0"/>
    <n v="7567800.9957900001"/>
    <n v="6757317.6865700008"/>
    <n v="-4708423.7672600001"/>
    <n v="-4236087.6227000002"/>
    <n v="0"/>
    <n v="0"/>
    <n v="0"/>
    <n v="0"/>
    <n v="8375208.0015799999"/>
    <n v="9554608.3097500019"/>
    <s v="Pensiones Total"/>
    <s v="Totales"/>
    <s v="Pensiones Total"/>
    <x v="42"/>
    <x v="0"/>
    <n v="8374951.07357"/>
    <n v="9554365.4864999987"/>
    <n v="243469518.54793006"/>
    <n v="216001262.48099998"/>
    <n v="235094567.47436008"/>
    <n v="206446896.99449995"/>
    <n v="8374951.07357"/>
    <n v="9554365.4864999987"/>
    <n v="7567800.9957900001"/>
    <n v="6757317.6865699999"/>
    <n v="8374951.07357"/>
    <n v="9554365.4864999987"/>
    <n v="100"/>
    <n v="100"/>
    <n v="-1179414.4129299987"/>
    <n v="-12.344246351015897"/>
    <n v="100"/>
    <n v="100"/>
    <n v="100"/>
    <n v="100"/>
    <n v="3.439835558684643"/>
    <n v="3.5623754149416444"/>
    <n v="4.4232915015209349"/>
    <n v="4.6280014984940854"/>
    <m/>
    <m/>
    <n v="100.0030678150564"/>
    <n v="0"/>
    <m/>
    <n v="0"/>
    <m/>
    <n v="-1179400.308170002"/>
    <n v="-12.343785008606611"/>
    <n v="11.994157250158821"/>
    <n v="90.362330828090023"/>
    <n v="70.724923555811898"/>
    <n v="100"/>
    <n v="11.9941572501588"/>
    <n v="11.150292124008088"/>
    <n v="-160.72896939338094"/>
    <n v="-159.51789217860932"/>
    <m/>
    <n v="2023"/>
    <n v="1"/>
    <d v="2024-05-06T00:00:00"/>
    <x v="42"/>
    <x v="3"/>
  </r>
  <r>
    <n v="2024"/>
    <n v="3"/>
    <n v="905"/>
    <x v="12"/>
    <s v="Pensiones Total"/>
    <n v="51"/>
    <s v="031b4af5197ec30a926f48cf40e11a7dbc470048a21e4003b7a3c07c5dab1baa"/>
    <s v="866d562d83a77144c090ae01fef5e5dc5d322dfdcb968ee04e0fa262fe1b2619"/>
    <x v="5"/>
    <n v="2072694.13243"/>
    <n v="2683241.2516399999"/>
    <n v="13291867.18496"/>
    <n v="10655206.61145"/>
    <n v="2348640.3009899994"/>
    <n v="2074045.0432300002"/>
    <n v="9261121.9777099993"/>
    <n v="7877519.5635400005"/>
    <n v="0"/>
    <n v="0"/>
    <n v="134.065"/>
    <n v="128.38900000000001"/>
    <n v="0"/>
    <n v="0"/>
    <n v="2348640.3009899999"/>
    <n v="2074045.04323"/>
    <n v="-1552961.4974100001"/>
    <n v="-1308599.1070099999"/>
    <n v="0"/>
    <n v="0"/>
    <n v="0"/>
    <n v="0"/>
    <n v="2072694.1324300002"/>
    <n v="2683241.2516400004"/>
    <s v="Pensiones Total"/>
    <s v="Totales"/>
    <s v="Pensiones Total"/>
    <x v="42"/>
    <x v="0"/>
    <n v="2072694.13243"/>
    <n v="2683241.2516399999"/>
    <n v="243469518.54793006"/>
    <n v="216001262.48099998"/>
    <n v="235094567.47436008"/>
    <n v="206446896.99449995"/>
    <n v="8374951.07357"/>
    <n v="9554365.4864999987"/>
    <n v="7567800.9957900001"/>
    <n v="6757317.6865699999"/>
    <n v="2072694.13243"/>
    <n v="2683241.2516399999"/>
    <n v="24.748731237022863"/>
    <n v="28.083929335038842"/>
    <n v="-610547.11920999992"/>
    <n v="-22.754089623392339"/>
    <n v="100"/>
    <n v="100"/>
    <n v="100"/>
    <n v="100"/>
    <n v="0.85131565741440596"/>
    <n v="0.8816427170976856"/>
    <n v="1.2422340595699177"/>
    <n v="1.2997246704616177"/>
    <m/>
    <m/>
    <n v="24.748731237022863"/>
    <n v="0"/>
    <m/>
    <n v="0"/>
    <m/>
    <n v="-610547.11921000015"/>
    <n v="-22.75408962339235"/>
    <n v="13.239599528289903"/>
    <n v="113.3134052073802"/>
    <n v="77.296256606160242"/>
    <n v="31.034646686620832"/>
    <n v="13.239599528289947"/>
    <n v="18.673586822043653"/>
    <n v="-151.23622220557417"/>
    <n v="-158.49353955077632"/>
    <s v="Grandes"/>
    <n v="2023"/>
    <n v="1"/>
    <d v="2024-05-06T00:00:00"/>
    <x v="42"/>
    <x v="5"/>
  </r>
  <r>
    <n v="2024"/>
    <n v="3"/>
    <n v="908"/>
    <x v="27"/>
    <s v="Pensiones Total"/>
    <n v="38"/>
    <s v="aea92132c4cbeb263e6ac2bf6c183b5d81737f179f21efdc5863739672f0f470"/>
    <s v="866d562d83a77144c090ae01fef5e5dc5d322dfdcb968ee04e0fa262fe1b2619"/>
    <x v="6"/>
    <n v="2352.5825299999997"/>
    <n v="1390.5081499999999"/>
    <n v="10923.688180000001"/>
    <n v="11289.157289999999"/>
    <n v="199355.60016000003"/>
    <n v="195153.23122000002"/>
    <n v="798261.53787000012"/>
    <n v="771485.43956999993"/>
    <n v="0"/>
    <n v="0"/>
    <n v="134.065"/>
    <n v="128.38900000000001"/>
    <n v="0"/>
    <n v="0"/>
    <n v="199355.60016"/>
    <n v="195153.23121999999"/>
    <n v="-60156.259709999998"/>
    <n v="-63094.448079999995"/>
    <n v="0"/>
    <n v="0"/>
    <n v="0"/>
    <n v="0"/>
    <n v="2564.5383999999999"/>
    <n v="1390.5081500000001"/>
    <s v="Pensiones Total"/>
    <s v="Totales"/>
    <s v="Pensiones Total"/>
    <x v="42"/>
    <x v="0"/>
    <n v="2352.5825299999997"/>
    <n v="1390.5081499999999"/>
    <n v="243469518.54793006"/>
    <n v="216001262.48099998"/>
    <n v="235094567.47436008"/>
    <n v="206446896.99449995"/>
    <n v="8374951.07357"/>
    <n v="9554365.4864999987"/>
    <n v="7567800.9957900001"/>
    <n v="6757317.6865699999"/>
    <n v="2352.5825299999997"/>
    <n v="1390.5081499999999"/>
    <n v="2.8090701776448249E-2"/>
    <n v="1.4553642018036068E-2"/>
    <n v="962.07437999999979"/>
    <n v="69.188690479807661"/>
    <n v="100"/>
    <n v="100"/>
    <n v="100"/>
    <n v="100"/>
    <n v="9.662739483903255E-4"/>
    <n v="1.0006962539687682E-3"/>
    <n v="6.437500105455692E-4"/>
    <n v="6.7354277068017393E-4"/>
    <m/>
    <m/>
    <n v="3.0621532919676044E-2"/>
    <n v="0"/>
    <m/>
    <n v="0"/>
    <m/>
    <n v="1174.0302499999998"/>
    <n v="84.431741734127883"/>
    <n v="2.1533688751802504"/>
    <n v="8473.9046395962159"/>
    <n v="14034.670075108876"/>
    <n v="2.634260603191104"/>
    <n v="2.1533688751802504"/>
    <n v="-4.6568096867644293"/>
    <n v="-331.39626885223447"/>
    <n v="-309.3033335873821"/>
    <s v="Grandes"/>
    <n v="2023"/>
    <n v="1"/>
    <d v="2024-05-06T00:00:00"/>
    <x v="42"/>
    <x v="6"/>
  </r>
  <r>
    <n v="2024"/>
    <n v="3"/>
    <n v="906"/>
    <x v="11"/>
    <s v="Pensiones Total"/>
    <n v="256"/>
    <s v="51e8ea280b44e16934d4d611901f3d3afc41789840acdff81942c2f65009cd52"/>
    <s v="866d562d83a77144c090ae01fef5e5dc5d322dfdcb968ee04e0fa262fe1b2619"/>
    <x v="4"/>
    <n v="2992374.75104"/>
    <n v="2615977.4752099998"/>
    <n v="7752491.8889700007"/>
    <n v="10334420.3082"/>
    <n v="1532284.6894499999"/>
    <n v="1327040.96722"/>
    <n v="5855687.0399900004"/>
    <n v="5056274.3508599997"/>
    <n v="0"/>
    <n v="0"/>
    <n v="134.065"/>
    <n v="128.38900000000001"/>
    <n v="0"/>
    <n v="0"/>
    <n v="1532284.6894499999"/>
    <n v="1327040.96722"/>
    <n v="-1032223.0027899999"/>
    <n v="-965450.25846000004"/>
    <n v="0"/>
    <n v="0"/>
    <n v="0"/>
    <n v="0"/>
    <n v="2992419.7231800002"/>
    <n v="2616220.2984600002"/>
    <s v="Pensiones Total"/>
    <s v="Totales"/>
    <s v="Pensiones Total"/>
    <x v="42"/>
    <x v="0"/>
    <n v="2992374.75104"/>
    <n v="2615977.4752099998"/>
    <n v="243469518.54793006"/>
    <n v="216001262.48099998"/>
    <n v="235094567.47436008"/>
    <n v="206446896.99449995"/>
    <n v="8374951.07357"/>
    <n v="9554365.4864999987"/>
    <n v="7567800.9957900001"/>
    <n v="6757317.6865699999"/>
    <n v="2992374.75104"/>
    <n v="2615977.4752099998"/>
    <n v="35.730056507236846"/>
    <n v="27.379918414323683"/>
    <n v="376397.27583000017"/>
    <n v="14.388398959734339"/>
    <n v="100"/>
    <n v="100"/>
    <n v="100"/>
    <n v="100"/>
    <n v="1.2290551888740491"/>
    <n v="1.2728387487585628"/>
    <n v="1.2110936043441449"/>
    <n v="1.2671430345013581"/>
    <m/>
    <m/>
    <n v="35.73059349115001"/>
    <n v="0"/>
    <m/>
    <n v="0"/>
    <m/>
    <n v="376199.42472000001"/>
    <n v="14.379501028313424"/>
    <n v="15.466268736221632"/>
    <n v="51.206309935527102"/>
    <n v="50.728302510076873"/>
    <n v="20.247423132590516"/>
    <n v="15.466268736221632"/>
    <n v="6.9162283343846109"/>
    <n v="-148.44512138446646"/>
    <n v="-137.45306457701685"/>
    <s v="Grandes"/>
    <n v="2023"/>
    <n v="1"/>
    <d v="2024-05-06T00:00:00"/>
    <x v="42"/>
    <x v="4"/>
  </r>
  <r>
    <n v="2024"/>
    <n v="3"/>
    <n v="201.1"/>
    <x v="1"/>
    <s v="Pensiones Total"/>
    <n v="201.1"/>
    <m/>
    <m/>
    <x v="1"/>
    <n v="8374951.07357"/>
    <n v="9554365.4864999987"/>
    <n v="35978550.65619"/>
    <n v="39042224.560469992"/>
    <n v="7567800.9957900001"/>
    <n v="6757317.6865699999"/>
    <n v="29462880.868110001"/>
    <n v="25880275.688439999"/>
    <n v="0"/>
    <n v="0"/>
    <n v="0"/>
    <n v="0"/>
    <n v="0"/>
    <n v="0"/>
    <n v="7567800.9957900001"/>
    <n v="6757317.6865700008"/>
    <n v="-4708423.7672600001"/>
    <n v="-4236087.6227000002"/>
    <n v="0"/>
    <n v="0"/>
    <n v="0"/>
    <n v="0"/>
    <n v="8375208.0015799999"/>
    <n v="9554608.3097500019"/>
    <s v="Pensiones Total"/>
    <s v="Totales"/>
    <s v="Pensiones Total"/>
    <x v="42"/>
    <x v="0"/>
    <n v="8374951.07357"/>
    <n v="9554365.4864999987"/>
    <n v="243469518.54793006"/>
    <n v="216001262.48099998"/>
    <n v="235094567.47436008"/>
    <n v="206446896.99449995"/>
    <n v="8374951.07357"/>
    <n v="9554365.4864999987"/>
    <n v="7567800.9957900001"/>
    <n v="6757317.6865699999"/>
    <n v="8374951.07357"/>
    <n v="9554365.4864999987"/>
    <n v="100"/>
    <n v="100"/>
    <n v="-1179414.4129299987"/>
    <n v="-12.344246351015897"/>
    <n v="100"/>
    <n v="100"/>
    <n v="100"/>
    <n v="100"/>
    <n v="3.439835558684643"/>
    <n v="3.5623754149416444"/>
    <n v="4.4232915015209349"/>
    <n v="4.6280014984940854"/>
    <m/>
    <m/>
    <n v="100.0030678150564"/>
    <n v="0"/>
    <m/>
    <n v="0"/>
    <m/>
    <n v="-1179400.308170002"/>
    <n v="-12.343785008606611"/>
    <n v="11.994157250158821"/>
    <n v="90.362330828090023"/>
    <n v="70.724923555811898"/>
    <n v="100"/>
    <n v="11.9941572501588"/>
    <n v="11.150292124008088"/>
    <n v="-160.72896939338094"/>
    <n v="-159.51789217860932"/>
    <m/>
    <n v="2023"/>
    <n v="1"/>
    <d v="2024-05-06T00:00:00"/>
    <x v="42"/>
    <x v="1"/>
  </r>
  <r>
    <n v="2024"/>
    <n v="3"/>
    <n v="902"/>
    <x v="10"/>
    <s v="Pensiones Total"/>
    <n v="30"/>
    <s v="624b60c58c9d8bfb6ff1886c2fd605d2adeb6ea4da576068201b6c6958ce93f4"/>
    <s v="866d562d83a77144c090ae01fef5e5dc5d322dfdcb968ee04e0fa262fe1b2619"/>
    <x v="0"/>
    <n v="3307529.60757"/>
    <n v="4253756.2515000002"/>
    <n v="14923267.894079998"/>
    <n v="18041308.483529996"/>
    <n v="3487520.4051900003"/>
    <n v="3161078.4448999995"/>
    <n v="13547810.31254"/>
    <n v="12174996.334469998"/>
    <n v="0"/>
    <n v="0"/>
    <n v="134.065"/>
    <n v="128.38900000000001"/>
    <n v="0"/>
    <n v="0"/>
    <n v="3487520.4051899998"/>
    <n v="3161078.4449"/>
    <n v="-2063083.0073499999"/>
    <n v="-1898943.8091500001"/>
    <n v="0"/>
    <n v="0"/>
    <n v="0"/>
    <n v="0"/>
    <n v="3307529.60757"/>
    <n v="4253756.2515000002"/>
    <s v="Pensiones Total"/>
    <s v="Totales"/>
    <s v="Pensiones Total"/>
    <x v="42"/>
    <x v="0"/>
    <n v="3307529.60757"/>
    <n v="4253756.2515000002"/>
    <n v="243469518.54793006"/>
    <n v="216001262.48099998"/>
    <n v="235094567.47436008"/>
    <n v="206446896.99449995"/>
    <n v="8374951.07357"/>
    <n v="9554365.4864999987"/>
    <n v="7567800.9957900001"/>
    <n v="6757317.6865699999"/>
    <n v="3307529.60757"/>
    <n v="4253756.2515000002"/>
    <n v="39.493121553963846"/>
    <n v="44.521598608619449"/>
    <n v="-946226.64393000025"/>
    <n v="-22.244496110851031"/>
    <n v="100"/>
    <n v="100"/>
    <n v="100"/>
    <n v="100"/>
    <n v="1.3584984384477974"/>
    <n v="1.4068932528314277"/>
    <n v="1.9693200875963268"/>
    <n v="2.0604602507604297"/>
    <m/>
    <m/>
    <n v="39.493121553963846"/>
    <n v="0"/>
    <m/>
    <n v="0"/>
    <m/>
    <n v="-946226.64393000025"/>
    <n v="-22.244496110851031"/>
    <n v="10.326917410628432"/>
    <n v="105.44184992956835"/>
    <n v="74.312637067187609"/>
    <n v="46.083669577597547"/>
    <n v="10.326917410628411"/>
    <n v="8.6437101197571096"/>
    <n v="-169.04411469462244"/>
    <n v="-166.46508599509079"/>
    <s v="Grandes"/>
    <n v="2023"/>
    <n v="1"/>
    <d v="2024-05-06T00:00:00"/>
    <x v="42"/>
    <x v="0"/>
  </r>
  <r>
    <n v="2024"/>
    <n v="3"/>
    <n v="39"/>
    <x v="17"/>
    <s v="Camiones"/>
    <n v="27"/>
    <s v="670671cd97404156226e507973f2ab8330d3022ca96e0c93bdbdb320c41adcaf"/>
    <s v="866d562d83a77144c090ae01fef5e5dc5d322dfdcb968ee04e0fa262fe1b2619"/>
    <x v="5"/>
    <n v="1407737.6712100001"/>
    <n v="1062593.3366799999"/>
    <n v="4242869.2668300001"/>
    <n v="3606592.3855999997"/>
    <n v="666054.38076000009"/>
    <n v="798371.60207000002"/>
    <n v="2688506.2662800001"/>
    <n v="2897206.22921"/>
    <n v="0"/>
    <n v="0"/>
    <n v="134.065"/>
    <n v="128.38900000000001"/>
    <n v="-141.42598000000001"/>
    <n v="15479.83035"/>
    <n v="367521.12224"/>
    <n v="439058.05397000001"/>
    <n v="482812.32101000001"/>
    <n v="426383.07564"/>
    <n v="0"/>
    <n v="0"/>
    <n v="0"/>
    <n v="0"/>
    <n v="0"/>
    <n v="0"/>
    <s v="Camiones"/>
    <s v="Automóviles"/>
    <s v="Automóviles"/>
    <x v="43"/>
    <x v="0"/>
    <n v="7956382.9574300004"/>
    <n v="6735524.3046000004"/>
    <n v="243469518.54793006"/>
    <n v="216001262.48099998"/>
    <n v="235094567.47436008"/>
    <n v="206446896.99449995"/>
    <n v="16878569.466799997"/>
    <n v="12760442.461770002"/>
    <n v="9043668.2730200011"/>
    <n v="7814188.2551499996"/>
    <n v="5153144.6697399998"/>
    <n v="3727849.1094899997"/>
    <n v="8.3403849714811926"/>
    <n v="8.3272452335685507"/>
    <n v="345144.33453000011"/>
    <n v="32.481319298347941"/>
    <n v="27.318031249470572"/>
    <n v="28.504193852024539"/>
    <n v="17.69318644844007"/>
    <n v="15.775955792399204"/>
    <n v="0.57819873288691326"/>
    <n v="0.59879634239678081"/>
    <n v="0.49193848428245573"/>
    <n v="0.51470540470671688"/>
    <m/>
    <m/>
    <m/>
    <n v="0"/>
    <m/>
    <n v="0"/>
    <m/>
    <n v="0"/>
    <m/>
    <n v="-16.573387751634804"/>
    <n v="47.31381381500595"/>
    <n v="75.134256399956115"/>
    <n v="7.3648696596605809"/>
    <n v="-16.293273994898172"/>
    <n v="13.234400846070127"/>
    <n v="76.120907907068073"/>
    <n v="102.97267388274614"/>
    <s v="Grandes"/>
    <n v="2023"/>
    <n v="1"/>
    <d v="2024-05-06T00:00:00"/>
    <x v="43"/>
    <x v="5"/>
  </r>
  <r>
    <n v="2024"/>
    <n v="3"/>
    <n v="16"/>
    <x v="24"/>
    <s v="Camiones"/>
    <n v="14"/>
    <s v="8527a891e224136950ff32ca212b45bc93f69fbb801c3b1ebedac52775f99e61"/>
    <s v="866d562d83a77144c090ae01fef5e5dc5d322dfdcb968ee04e0fa262fe1b2619"/>
    <x v="22"/>
    <n v="38875.644869999996"/>
    <n v="22876.58207"/>
    <n v="83690.958119999996"/>
    <n v="59371.777499999997"/>
    <n v="11790.94758"/>
    <n v="8474.2334800000008"/>
    <n v="41330.125090000001"/>
    <n v="36873.190459999991"/>
    <n v="0"/>
    <n v="0"/>
    <n v="134.065"/>
    <n v="128.38900000000001"/>
    <n v="0"/>
    <n v="0"/>
    <n v="11090.94758"/>
    <n v="7273.52448"/>
    <n v="26603.74452"/>
    <n v="17591.601920000001"/>
    <n v="0"/>
    <n v="0"/>
    <n v="0"/>
    <n v="0"/>
    <n v="0"/>
    <n v="0"/>
    <s v="Camiones"/>
    <s v="Automóviles"/>
    <s v="Automóviles"/>
    <x v="43"/>
    <x v="0"/>
    <n v="1156642.3969100001"/>
    <n v="764564.70062000002"/>
    <n v="243469518.54793006"/>
    <n v="216001262.48099998"/>
    <n v="235094567.47436008"/>
    <n v="206446896.99449995"/>
    <n v="16878569.466799997"/>
    <n v="12760442.461770002"/>
    <n v="9043668.2730200011"/>
    <n v="7814188.2551499996"/>
    <n v="96726.082590000005"/>
    <n v="58132.395689999998"/>
    <n v="0.23032547246653848"/>
    <n v="0.17927734197726861"/>
    <n v="15999.062799999996"/>
    <n v="69.936421232177509"/>
    <n v="40.19148075580096"/>
    <n v="39.352553423039566"/>
    <n v="3.361077284894388"/>
    <n v="2.9921054492116816"/>
    <n v="1.5967356037773096E-2"/>
    <n v="1.6536173203678922E-2"/>
    <n v="1.0590948315411944E-2"/>
    <n v="1.1081097562153945E-2"/>
    <m/>
    <m/>
    <m/>
    <n v="0"/>
    <m/>
    <n v="0"/>
    <m/>
    <n v="0"/>
    <m/>
    <n v="39.138809519796226"/>
    <n v="30.329908659853444"/>
    <n v="37.043267451709845"/>
    <n v="0.1303779309904142"/>
    <n v="52.483814559183273"/>
    <n v="51.229800679800739"/>
    <n v="41.689422974506897"/>
    <n v="41.346572717352622"/>
    <s v="Resto"/>
    <n v="2023"/>
    <n v="1"/>
    <d v="2024-05-06T00:00:00"/>
    <x v="43"/>
    <x v="22"/>
  </r>
  <r>
    <n v="2024"/>
    <n v="3"/>
    <n v="27"/>
    <x v="21"/>
    <s v="Camiones"/>
    <n v="21"/>
    <s v="6f4b6612125fb3a0daecd2799dfd6c9c299424fd920f9b308110a2c1fbd8f443"/>
    <s v="866d562d83a77144c090ae01fef5e5dc5d322dfdcb968ee04e0fa262fe1b2619"/>
    <x v="9"/>
    <n v="847486.38217"/>
    <n v="876259.99445"/>
    <n v="3063775.1113900002"/>
    <n v="2854400.7399499998"/>
    <n v="464320.95958000002"/>
    <n v="502923.32379000011"/>
    <n v="2224395.8583200001"/>
    <n v="1784977.8023899999"/>
    <n v="0"/>
    <n v="0"/>
    <n v="134.065"/>
    <n v="128.38900000000001"/>
    <n v="0"/>
    <n v="0"/>
    <n v="469538.58880999999"/>
    <n v="503886.89043000003"/>
    <n v="774336.60692999989"/>
    <n v="756636.16870000004"/>
    <n v="0"/>
    <n v="0"/>
    <n v="0"/>
    <n v="0"/>
    <n v="0"/>
    <n v="0"/>
    <s v="Camiones"/>
    <s v="Automóviles"/>
    <s v="Automóviles"/>
    <x v="43"/>
    <x v="0"/>
    <n v="3037839.4733099998"/>
    <n v="2965779.2021399997"/>
    <n v="243469518.54793006"/>
    <n v="216001262.48099998"/>
    <n v="235094567.47436008"/>
    <n v="206446896.99449995"/>
    <n v="16878569.466799997"/>
    <n v="12760442.461770002"/>
    <n v="9043668.2730200011"/>
    <n v="7814188.2551499996"/>
    <n v="2513275.1873400002"/>
    <n v="2467255.8814099999"/>
    <n v="5.0210794453700505"/>
    <n v="6.867003217758751"/>
    <n v="-28773.612280000001"/>
    <n v="-3.2836843473677324"/>
    <n v="33.720397449471598"/>
    <n v="35.515570194901329"/>
    <n v="27.897668379645722"/>
    <n v="29.545692201824135"/>
    <n v="0.34808726251420324"/>
    <n v="0.36048743757655255"/>
    <n v="0.40567355226781515"/>
    <n v="0.4244481303457639"/>
    <m/>
    <m/>
    <m/>
    <n v="0"/>
    <m/>
    <n v="0"/>
    <m/>
    <n v="0"/>
    <m/>
    <n v="-7.6755963352614032"/>
    <n v="54.788014220488137"/>
    <n v="57.394303856775842"/>
    <n v="5.1342104283635646"/>
    <n v="-6.8166690327443042"/>
    <n v="2.3393592537892527"/>
    <n v="60.637529545654857"/>
    <n v="66.595665297859568"/>
    <s v="Grandes"/>
    <n v="2023"/>
    <n v="1"/>
    <d v="2024-05-06T00:00:00"/>
    <x v="43"/>
    <x v="9"/>
  </r>
  <r>
    <n v="2024"/>
    <n v="3"/>
    <n v="22"/>
    <x v="15"/>
    <s v="Camiones"/>
    <n v="16"/>
    <s v="b17ef6d19c7a5b1ee83b907c595526dcb1eb06db8227d650d5dda0a9f4ce8cd9"/>
    <s v="866d562d83a77144c090ae01fef5e5dc5d322dfdcb968ee04e0fa262fe1b2619"/>
    <x v="13"/>
    <n v="679184.73626999999"/>
    <n v="457165.62249000004"/>
    <n v="2165996.3098900001"/>
    <n v="1436805.4899800001"/>
    <n v="368557.25537999999"/>
    <n v="264833.96555000002"/>
    <n v="1395440.9392000004"/>
    <n v="918290.12849000003"/>
    <n v="0"/>
    <n v="0"/>
    <n v="134.065"/>
    <n v="128.38900000000001"/>
    <n v="947.85804000000007"/>
    <n v="0"/>
    <n v="368364.97937999998"/>
    <n v="264833.96555000002"/>
    <n v="531266.16451000003"/>
    <n v="362906.62247"/>
    <n v="0"/>
    <n v="0"/>
    <n v="0"/>
    <n v="0"/>
    <n v="0"/>
    <n v="0"/>
    <s v="Camiones"/>
    <s v="Automóviles"/>
    <s v="Automóviles"/>
    <x v="43"/>
    <x v="0"/>
    <n v="7962644.3306700001"/>
    <n v="6926531.7595299995"/>
    <n v="243469518.54793006"/>
    <n v="216001262.48099998"/>
    <n v="235094567.47436008"/>
    <n v="206446896.99449995"/>
    <n v="16878569.466799997"/>
    <n v="12760442.461770002"/>
    <n v="9043668.2730200011"/>
    <n v="7814188.2551499996"/>
    <n v="1646899.5781400001"/>
    <n v="1275074.5075099999"/>
    <n v="4.0239472758988883"/>
    <n v="3.5826784522531874"/>
    <n v="222019.11377999996"/>
    <n v="48.564262678096796"/>
    <n v="41.240203427404346"/>
    <n v="35.854032042626706"/>
    <n v="8.5296379954327488"/>
    <n v="6.600209720557479"/>
    <n v="0.27896089018481951"/>
    <n v="0.28889852435406588"/>
    <n v="0.21164951409958238"/>
    <n v="0.22144465678366654"/>
    <m/>
    <m/>
    <m/>
    <n v="0"/>
    <m/>
    <n v="0"/>
    <m/>
    <n v="0"/>
    <m/>
    <n v="39.165402977896079"/>
    <n v="54.264655210609071"/>
    <n v="57.929545119240231"/>
    <n v="4.0753071016494244"/>
    <n v="39.092800508042671"/>
    <n v="46.391972925188931"/>
    <n v="69.33718049214599"/>
    <n v="72.975787475989847"/>
    <s v="Medianas"/>
    <n v="2023"/>
    <n v="1"/>
    <d v="2024-05-06T00:00:00"/>
    <x v="43"/>
    <x v="13"/>
  </r>
  <r>
    <n v="2024"/>
    <n v="3"/>
    <n v="48"/>
    <x v="3"/>
    <s v="Camiones"/>
    <n v="36"/>
    <s v="76a50887d8f1c2e9301755428990ad81479ee21c25b43215cf524541e0503269"/>
    <s v="866d562d83a77144c090ae01fef5e5dc5d322dfdcb968ee04e0fa262fe1b2619"/>
    <x v="6"/>
    <n v="1260938.6811500001"/>
    <n v="1050114.13341"/>
    <n v="4616075.6499099992"/>
    <n v="3388316.3597100005"/>
    <n v="725455.17421000008"/>
    <n v="477606.96493000002"/>
    <n v="2286677.5430399999"/>
    <n v="1896246.2060199999"/>
    <n v="0"/>
    <n v="0"/>
    <n v="134.065"/>
    <n v="128.38900000000001"/>
    <n v="0"/>
    <n v="0"/>
    <n v="725455.17421000008"/>
    <n v="477606.96493000002"/>
    <n v="1268416.7286700001"/>
    <n v="900177.35751"/>
    <n v="0"/>
    <n v="0"/>
    <n v="0"/>
    <n v="0"/>
    <n v="0"/>
    <n v="0"/>
    <s v="Camiones"/>
    <s v="Automóviles"/>
    <s v="Automóviles"/>
    <x v="43"/>
    <x v="0"/>
    <n v="16982442.389800001"/>
    <n v="15398992.57395"/>
    <n v="243469518.54793006"/>
    <n v="216001262.48099998"/>
    <n v="235094567.47436008"/>
    <n v="206446896.99449995"/>
    <n v="16878569.466799997"/>
    <n v="12760442.461770002"/>
    <n v="9043668.2730200011"/>
    <n v="7814188.2551499996"/>
    <n v="3514100.7115199999"/>
    <n v="3164765.7398200002"/>
    <n v="7.4706490003803676"/>
    <n v="8.2294492260446166"/>
    <n v="210824.54774000007"/>
    <n v="20.076346087772066"/>
    <n v="35.882257927792566"/>
    <n v="33.181417512113434"/>
    <n v="7.4249548575377204"/>
    <n v="6.8193690487678111"/>
    <n v="0.51790412560485199"/>
    <n v="0.53635381484836764"/>
    <n v="0.48616110912887406"/>
    <n v="0.50866065254445392"/>
    <m/>
    <m/>
    <m/>
    <n v="0"/>
    <m/>
    <n v="0"/>
    <m/>
    <n v="0"/>
    <m/>
    <n v="51.893759404519081"/>
    <n v="57.532946292707202"/>
    <n v="45.481433849393412"/>
    <n v="8.0216915560055675"/>
    <n v="51.893759404519081"/>
    <n v="40.907424307871395"/>
    <n v="57.193756421888018"/>
    <n v="53.056984931404962"/>
    <s v="Grandes"/>
    <n v="2023"/>
    <n v="1"/>
    <d v="2024-05-06T00:00:00"/>
    <x v="43"/>
    <x v="6"/>
  </r>
  <r>
    <n v="2024"/>
    <n v="3"/>
    <n v="150.1"/>
    <x v="32"/>
    <s v="Camiones"/>
    <n v="150.1"/>
    <m/>
    <m/>
    <x v="21"/>
    <n v="204733.60102"/>
    <n v="199064.98266000004"/>
    <n v="729215.63716999989"/>
    <n v="726529.14732999983"/>
    <n v="124477.98249000001"/>
    <n v="117536.11563000001"/>
    <n v="473294.50981999992"/>
    <n v="412598.31573000003"/>
    <n v="0"/>
    <n v="0"/>
    <n v="0"/>
    <n v="0"/>
    <n v="-1347.8718799999999"/>
    <n v="451.80865"/>
    <n v="110813.55697000002"/>
    <n v="105002.94927999999"/>
    <n v="181007.05263000002"/>
    <n v="152348.90670000002"/>
    <n v="0"/>
    <n v="0"/>
    <n v="0"/>
    <n v="0"/>
    <n v="0"/>
    <n v="0"/>
    <s v="Camiones"/>
    <s v="Automóviles"/>
    <s v="Automóviles"/>
    <x v="43"/>
    <x v="0"/>
    <n v="21190179.823830001"/>
    <n v="20936839.478889998"/>
    <n v="243469518.54793006"/>
    <n v="216001262.48099998"/>
    <n v="235094567.47436008"/>
    <n v="206446896.99449995"/>
    <n v="16878569.466799997"/>
    <n v="12760442.461770002"/>
    <n v="9043668.2730200011"/>
    <n v="7814188.2551499996"/>
    <n v="2477899.27006"/>
    <n v="2028733.7541299998"/>
    <n v="1.2129795799502396"/>
    <n v="1.5600163023844529"/>
    <n v="5668.618359999964"/>
    <n v="2.8476220600194058"/>
    <n v="8.2623859449719497"/>
    <n v="9.8122773505765863"/>
    <n v="0.96617207934102178"/>
    <n v="0.95078812091343301"/>
    <n v="8.4090034038365916E-2"/>
    <n v="8.7085636737364719E-2"/>
    <n v="9.2159175540703284E-2"/>
    <n v="9.6424303565726843E-2"/>
    <m/>
    <m/>
    <m/>
    <n v="0"/>
    <m/>
    <n v="0"/>
    <m/>
    <n v="0"/>
    <m/>
    <n v="5.9061564377818732"/>
    <n v="60.799977077451004"/>
    <n v="59.044094073918515"/>
    <n v="1.3764103097562246"/>
    <n v="5.5337566514493952"/>
    <n v="18.810864187186183"/>
    <n v="61.220574204098078"/>
    <n v="68.922679889503911"/>
    <s v="Resto"/>
    <n v="2023"/>
    <n v="1"/>
    <d v="2024-05-06T00:00:00"/>
    <x v="43"/>
    <x v="21"/>
  </r>
  <r>
    <n v="2024"/>
    <n v="3"/>
    <n v="43"/>
    <x v="9"/>
    <s v="Camiones"/>
    <n v="31"/>
    <s v="eb1e33e8a81b697b75855af6bfcdbcbf7cbbde9f94962ceaec1ed8af21f5a50f"/>
    <s v="866d562d83a77144c090ae01fef5e5dc5d322dfdcb968ee04e0fa262fe1b2619"/>
    <x v="4"/>
    <n v="1588207.8930499998"/>
    <n v="1517773.0810999998"/>
    <n v="5163440.2119100001"/>
    <n v="4377262.0263999999"/>
    <n v="864424.50413000013"/>
    <n v="704832.95536999987"/>
    <n v="3504354.2947399989"/>
    <n v="2492888.8971200003"/>
    <n v="0"/>
    <n v="0"/>
    <n v="134.065"/>
    <n v="128.38900000000001"/>
    <n v="31261.13751"/>
    <n v="-2790.2276200000001"/>
    <n v="864424.50413000002"/>
    <n v="704832.95536999998"/>
    <n v="1199875.59726"/>
    <n v="1157661.4831300001"/>
    <n v="0"/>
    <n v="0"/>
    <n v="0"/>
    <n v="0"/>
    <n v="0"/>
    <n v="0"/>
    <s v="Camiones"/>
    <s v="Automóviles"/>
    <s v="Automóviles"/>
    <x v="43"/>
    <x v="0"/>
    <n v="29454782.112069998"/>
    <n v="26676629.107240003"/>
    <n v="243469518.54793006"/>
    <n v="216001262.48099998"/>
    <n v="235094567.47436008"/>
    <n v="206446896.99449995"/>
    <n v="16878569.466799997"/>
    <n v="12760442.461770002"/>
    <n v="9043668.2730200011"/>
    <n v="7814188.2551499996"/>
    <n v="7358056.5876199994"/>
    <n v="5685272.6651800005"/>
    <n v="9.4096119708129962"/>
    <n v="11.894360917712797"/>
    <n v="70434.811950000003"/>
    <n v="4.640668149085414"/>
    <n v="21.584611019738212"/>
    <n v="26.696575001507796"/>
    <n v="5.3920205113287292"/>
    <n v="5.689523496385374"/>
    <n v="0.65232309264921018"/>
    <n v="0.67556129012773269"/>
    <n v="0.70266861576029305"/>
    <n v="0.73518812982712711"/>
    <m/>
    <m/>
    <m/>
    <n v="0"/>
    <m/>
    <n v="0"/>
    <m/>
    <n v="0"/>
    <m/>
    <n v="22.642464082319069"/>
    <n v="54.427667052450943"/>
    <n v="46.438625387872548"/>
    <n v="9.5583393600231883"/>
    <n v="22.642464082319048"/>
    <n v="3.6464989761829658"/>
    <n v="72.042843950153994"/>
    <n v="60.884201957235753"/>
    <s v="Grandes"/>
    <n v="2023"/>
    <n v="1"/>
    <d v="2024-05-06T00:00:00"/>
    <x v="43"/>
    <x v="4"/>
  </r>
  <r>
    <n v="2024"/>
    <n v="3"/>
    <n v="94"/>
    <x v="19"/>
    <s v="Camiones"/>
    <n v="7"/>
    <s v="7902699be42c8a8e46fbbb4501726517e86b22c56a189f7625a6da49081b2451"/>
    <s v="866d562d83a77144c090ae01fef5e5dc5d322dfdcb968ee04e0fa262fe1b2619"/>
    <x v="10"/>
    <n v="276297.78062999999"/>
    <n v="225045.27088"/>
    <n v="791661.00205999985"/>
    <n v="612856.16541999998"/>
    <n v="112370.61434"/>
    <n v="194948.95104999997"/>
    <n v="569167.12818"/>
    <n v="837104.26507999981"/>
    <n v="0"/>
    <n v="0"/>
    <n v="134.065"/>
    <n v="128.38900000000001"/>
    <n v="189.03702999999999"/>
    <n v="-181.95392000000001"/>
    <n v="112545.44435999999"/>
    <n v="194948.95105"/>
    <n v="203144.05187"/>
    <n v="192348.56183000002"/>
    <n v="0"/>
    <n v="0"/>
    <n v="0"/>
    <n v="0"/>
    <n v="0"/>
    <n v="0"/>
    <s v="Camiones"/>
    <s v="Automóviles"/>
    <s v="Automóviles"/>
    <x v="43"/>
    <x v="0"/>
    <n v="2040660.5806099998"/>
    <n v="2232143.8743000003"/>
    <n v="243469518.54793006"/>
    <n v="216001262.48099998"/>
    <n v="235094567.47436008"/>
    <n v="206446896.99449995"/>
    <n v="16878569.466799997"/>
    <n v="12760442.461770002"/>
    <n v="9043668.2730200011"/>
    <n v="7814188.2551499996"/>
    <n v="669405.47897000005"/>
    <n v="605741.27475999994"/>
    <n v="1.6369739223070734"/>
    <n v="1.7636165168584912"/>
    <n v="51252.509749999997"/>
    <n v="22.774310941787878"/>
    <n v="41.275099967083257"/>
    <n v="37.152044983093631"/>
    <n v="13.539624534101028"/>
    <n v="10.082023541182988"/>
    <n v="0.11348352035107313"/>
    <n v="0.11752622938007007"/>
    <n v="0.10418701645310778"/>
    <n v="0.10900879313579391"/>
    <m/>
    <m/>
    <m/>
    <n v="0"/>
    <m/>
    <n v="0"/>
    <m/>
    <n v="0"/>
    <m/>
    <n v="-42.358954108360656"/>
    <n v="40.670111096722636"/>
    <n v="86.626548644051198"/>
    <n v="1.2425335709762326"/>
    <n v="-42.269274210593402"/>
    <n v="5.6124620518562374"/>
    <n v="55.401791646856744"/>
    <n v="101.35191508335697"/>
    <s v="Medianas"/>
    <n v="2023"/>
    <n v="1"/>
    <d v="2024-05-06T00:00:00"/>
    <x v="43"/>
    <x v="10"/>
  </r>
  <r>
    <n v="2024"/>
    <n v="3"/>
    <n v="41"/>
    <x v="7"/>
    <s v="Camiones"/>
    <n v="29"/>
    <s v="35135aaa6cc23891b40cb3f378c53a17a1127210ce60e125ccf03efcfdaec458"/>
    <s v="866d562d83a77144c090ae01fef5e5dc5d322dfdcb968ee04e0fa262fe1b2619"/>
    <x v="19"/>
    <n v="131753.7726"/>
    <n v="145175.30178000001"/>
    <n v="492405.16682000004"/>
    <n v="546076.24600000004"/>
    <n v="85525.189150000006"/>
    <n v="90314.552070000005"/>
    <n v="336648.91202999995"/>
    <n v="310449.74231000006"/>
    <n v="0"/>
    <n v="0"/>
    <n v="134.065"/>
    <n v="128.38900000000001"/>
    <n v="-1279.8666499999999"/>
    <n v="451.80865"/>
    <n v="84851.369940000004"/>
    <n v="90314.552069999991"/>
    <n v="133841.98347000001"/>
    <n v="120439.04759"/>
    <n v="0"/>
    <n v="0"/>
    <n v="0"/>
    <n v="0"/>
    <n v="0"/>
    <n v="0"/>
    <s v="Camiones"/>
    <s v="Automóviles"/>
    <s v="Automóviles"/>
    <x v="43"/>
    <x v="0"/>
    <n v="6566357.3494999995"/>
    <n v="6434437.0004799999"/>
    <n v="243469518.54793006"/>
    <n v="216001262.48099998"/>
    <n v="235094567.47436008"/>
    <n v="206446896.99449995"/>
    <n v="16878569.466799997"/>
    <n v="12760442.461770002"/>
    <n v="9043668.2730200011"/>
    <n v="7814188.2551499996"/>
    <n v="910436.06596000004"/>
    <n v="811608.84661000001"/>
    <n v="0.78059798171378536"/>
    <n v="1.1376980243039529"/>
    <n v="-13421.529180000012"/>
    <n v="-9.245049960591178"/>
    <n v="14.471501901791816"/>
    <n v="17.887348368167881"/>
    <n v="2.00649714274281"/>
    <n v="2.256223843192033"/>
    <n v="5.4115099658383965E-2"/>
    <n v="5.6042882664385403E-2"/>
    <n v="6.7210395028487385E-2"/>
    <n v="7.032089311754959E-2"/>
    <m/>
    <m/>
    <m/>
    <n v="0"/>
    <m/>
    <n v="0"/>
    <m/>
    <n v="0"/>
    <m/>
    <n v="-5.3029803173777701"/>
    <n v="64.912895822460882"/>
    <n v="62.210686640668058"/>
    <n v="0.9456913562956254"/>
    <n v="-6.0490607601814244"/>
    <n v="11.12839743272167"/>
    <n v="63.396676991879005"/>
    <n v="74.987766739446357"/>
    <s v="Resto"/>
    <n v="2023"/>
    <n v="1"/>
    <d v="2024-05-06T00:00:00"/>
    <x v="43"/>
    <x v="19"/>
  </r>
  <r>
    <n v="2024"/>
    <n v="3"/>
    <n v="5.0999999999999996"/>
    <x v="6"/>
    <s v="Camiones"/>
    <n v="5.0999999999999996"/>
    <m/>
    <m/>
    <x v="3"/>
    <n v="12708075.34495"/>
    <n v="9805210.1651299987"/>
    <n v="43088559.30201"/>
    <n v="33515618.246830001"/>
    <n v="6758191.3700699992"/>
    <n v="5973397.5021899994"/>
    <n v="27074129.987000003"/>
    <n v="22121990.318389997"/>
    <n v="0"/>
    <n v="0"/>
    <n v="0"/>
    <n v="0"/>
    <n v="31119.71153"/>
    <n v="12689.602730000001"/>
    <n v="6465452.0765399998"/>
    <n v="5617001.3093299996"/>
    <n v="10286183.404939998"/>
    <n v="8128310.2728000004"/>
    <n v="0"/>
    <n v="0"/>
    <n v="0"/>
    <n v="0"/>
    <n v="0"/>
    <n v="0"/>
    <s v="Camiones"/>
    <s v="Automóviles"/>
    <s v="Automóviles"/>
    <x v="43"/>
    <x v="0"/>
    <n v="73296765.799290001"/>
    <n v="63196087.072949998"/>
    <n v="243469518.54793006"/>
    <n v="216001262.48099998"/>
    <n v="235094567.47436008"/>
    <n v="206446896.99449995"/>
    <n v="16878569.466799997"/>
    <n v="12760442.461770002"/>
    <n v="9043668.2730200011"/>
    <n v="7814188.2551499996"/>
    <n v="34403250.57068"/>
    <n v="26463162.772159997"/>
    <n v="75.291187265287363"/>
    <n v="76.840675348885341"/>
    <n v="2902865.1798200011"/>
    <n v="29.605333602571626"/>
    <n v="36.938589040712316"/>
    <n v="37.052298886380122"/>
    <n v="17.3378391343334"/>
    <n v="15.515533665575557"/>
    <n v="5.2195755019937966"/>
    <n v="5.40551637644114"/>
    <n v="4.5394226184175617"/>
    <n v="4.7495071652209067"/>
    <m/>
    <m/>
    <m/>
    <n v="0"/>
    <m/>
    <n v="0"/>
    <m/>
    <n v="0"/>
    <m/>
    <n v="13.138149061606462"/>
    <n v="53.180290379342175"/>
    <n v="60.920647304766909"/>
    <n v="74.728430610748177"/>
    <n v="15.105048414368349"/>
    <n v="26.547622565060671"/>
    <n v="62.855695081568641"/>
    <n v="69.104169511421503"/>
    <m/>
    <n v="2023"/>
    <n v="1"/>
    <d v="2024-05-06T00:00:00"/>
    <x v="43"/>
    <x v="3"/>
  </r>
  <r>
    <n v="2024"/>
    <n v="3"/>
    <n v="1"/>
    <x v="14"/>
    <s v="Camiones"/>
    <n v="30"/>
    <s v="624b60c58c9d8bfb6ff1886c2fd605d2adeb6ea4da576068201b6c6958ce93f4"/>
    <s v="866d562d83a77144c090ae01fef5e5dc5d322dfdcb968ee04e0fa262fe1b2619"/>
    <x v="8"/>
    <n v="560607.22747000004"/>
    <n v="453316.17292000004"/>
    <n v="1900371.6032100001"/>
    <n v="1440051.5724300002"/>
    <n v="327526.45751000009"/>
    <n v="273700.87013"/>
    <n v="1276982.4179100001"/>
    <n v="942798.70270000014"/>
    <n v="0"/>
    <n v="0"/>
    <n v="134.065"/>
    <n v="128.38900000000001"/>
    <n v="0"/>
    <n v="0"/>
    <n v="325375.11304999999"/>
    <n v="273700.87013"/>
    <n v="509165.37169"/>
    <n v="384894.38551999995"/>
    <n v="0"/>
    <n v="0"/>
    <n v="0"/>
    <n v="0"/>
    <n v="0"/>
    <n v="0"/>
    <s v="Camiones"/>
    <s v="Automóviles"/>
    <s v="Automóviles"/>
    <x v="43"/>
    <x v="0"/>
    <n v="18341736.750830002"/>
    <n v="11640133.15574"/>
    <n v="243469518.54793006"/>
    <n v="216001262.48099998"/>
    <n v="235094567.47436008"/>
    <n v="206446896.99449995"/>
    <n v="16878569.466799997"/>
    <n v="12760442.461770002"/>
    <n v="9043668.2730200011"/>
    <n v="7814188.2551499996"/>
    <n v="2228647.8628499997"/>
    <n v="1681507.8777399999"/>
    <n v="3.3214143448158309"/>
    <n v="3.5525113982381491"/>
    <n v="107291.05455"/>
    <n v="23.668040312546811"/>
    <n v="25.154589776829717"/>
    <n v="26.958908662935993"/>
    <n v="3.0564566217789126"/>
    <n v="3.8944242892656264"/>
    <n v="0.2302576646199912"/>
    <n v="0.23846030705543253"/>
    <n v="0.20986737193717789"/>
    <n v="0.21958003705528062"/>
    <m/>
    <m/>
    <m/>
    <n v="0"/>
    <m/>
    <n v="0"/>
    <m/>
    <n v="0"/>
    <m/>
    <n v="19.665844450708004"/>
    <n v="58.423516762014472"/>
    <n v="60.377477460593923"/>
    <n v="3.6216106962603947"/>
    <n v="18.879824128968316"/>
    <n v="32.287035312844978"/>
    <n v="63.903621719212524"/>
    <n v="71.110642406546063"/>
    <s v="Medianas"/>
    <n v="2023"/>
    <n v="1"/>
    <d v="2024-05-06T00:00:00"/>
    <x v="43"/>
    <x v="8"/>
  </r>
  <r>
    <n v="2024"/>
    <n v="3"/>
    <n v="107"/>
    <x v="28"/>
    <s v="Camiones"/>
    <n v="70"/>
    <s v="ff5a1ae012afa5d4c889c50ad427aaf545d31a4fac04ffc1c4d03d403ba4250a"/>
    <s v="866d562d83a77144c090ae01fef5e5dc5d322dfdcb968ee04e0fa262fe1b2619"/>
    <x v="11"/>
    <n v="147941.38673"/>
    <n v="62957.184679999998"/>
    <n v="546793.75324999995"/>
    <n v="212321.76334"/>
    <n v="77833.780449999991"/>
    <n v="28172.886789999997"/>
    <n v="225421.44581000003"/>
    <n v="145170.06843999997"/>
    <n v="0"/>
    <n v="0"/>
    <n v="134.065"/>
    <n v="128.38900000000001"/>
    <n v="0"/>
    <n v="0"/>
    <n v="74920.494659999997"/>
    <n v="28172.88679"/>
    <n v="107675.10293000001"/>
    <n v="54940.434340000007"/>
    <n v="0"/>
    <n v="0"/>
    <n v="0"/>
    <n v="0"/>
    <n v="0"/>
    <n v="0"/>
    <s v="Camiones"/>
    <s v="Automóviles"/>
    <s v="Automóviles"/>
    <x v="43"/>
    <x v="0"/>
    <n v="551156.13301999995"/>
    <n v="285123.98235000001"/>
    <n v="243469518.54793006"/>
    <n v="216001262.48099998"/>
    <n v="235094567.47436008"/>
    <n v="206446896.99449995"/>
    <n v="16878569.466799997"/>
    <n v="12760442.461770002"/>
    <n v="9043668.2730200011"/>
    <n v="7814188.2551499996"/>
    <n v="439102.67599999998"/>
    <n v="186153.75736000002"/>
    <n v="0.87650429748207903"/>
    <n v="0.49337775605053119"/>
    <n v="84984.202049999993"/>
    <n v="134.98729729094362"/>
    <n v="33.691752479777648"/>
    <n v="33.819991373178695"/>
    <n v="26.842010433481217"/>
    <n v="22.080634593100545"/>
    <n v="6.0763822762016868E-2"/>
    <n v="6.2928458245269672E-2"/>
    <n v="2.9146674402209971E-2"/>
    <n v="3.0495582930305448E-2"/>
    <m/>
    <m/>
    <m/>
    <n v="0"/>
    <m/>
    <n v="0"/>
    <m/>
    <n v="0"/>
    <m/>
    <n v="176.27193844269874"/>
    <n v="52.611228115666044"/>
    <n v="44.749279900614511"/>
    <n v="0.86064391240666915"/>
    <n v="165.93119554433846"/>
    <n v="95.985168707714294"/>
    <n v="69.580146776090004"/>
    <n v="51.278966263083234"/>
    <s v="Medianas"/>
    <n v="2023"/>
    <n v="1"/>
    <d v="2024-05-06T00:00:00"/>
    <x v="43"/>
    <x v="11"/>
  </r>
  <r>
    <n v="2024"/>
    <n v="3"/>
    <n v="9"/>
    <x v="8"/>
    <s v="Camiones"/>
    <n v="9"/>
    <s v="19581e27de7ced00ff1ce50b2047e7a567c76b1cbaebabe5ef03f7c3017bb5b7"/>
    <s v="866d562d83a77144c090ae01fef5e5dc5d322dfdcb968ee04e0fa262fe1b2619"/>
    <x v="14"/>
    <n v="273734.80326999997"/>
    <n v="221448.97987000001"/>
    <n v="914304.08687"/>
    <n v="742566.14434"/>
    <n v="171454.95045"/>
    <n v="166870.53763000004"/>
    <n v="619369.99157000007"/>
    <n v="629152.54197999998"/>
    <n v="0"/>
    <n v="0"/>
    <n v="134.065"/>
    <n v="128.38900000000001"/>
    <n v="-1159.2593100000001"/>
    <n v="-866.11606999999992"/>
    <n v="171332.9761"/>
    <n v="166877.73724000002"/>
    <n v="237863.06661000001"/>
    <n v="193582.60722999999"/>
    <n v="0"/>
    <n v="0"/>
    <n v="0"/>
    <n v="0"/>
    <n v="0"/>
    <n v="0"/>
    <s v="Camiones"/>
    <s v="Automóviles"/>
    <s v="Automóviles"/>
    <x v="43"/>
    <x v="0"/>
    <n v="808178.50085000007"/>
    <n v="660743.68034000008"/>
    <n v="243469518.54793006"/>
    <n v="216001262.48099998"/>
    <n v="235094567.47436008"/>
    <n v="206446896.99449995"/>
    <n v="16878569.466799997"/>
    <n v="12760442.461770002"/>
    <n v="9043668.2730200011"/>
    <n v="7814188.2551499996"/>
    <n v="451513.93919999996"/>
    <n v="383430.43622999999"/>
    <n v="1.6217891202713239"/>
    <n v="1.73543339530315"/>
    <n v="52285.823399999965"/>
    <n v="23.61077636514468"/>
    <n v="60.625991692528459"/>
    <n v="57.754669151294046"/>
    <n v="33.870587126742421"/>
    <n v="33.515111299444982"/>
    <n v="0.11243083113753798"/>
    <n v="0.11643603942479619"/>
    <n v="0.10252207664271371"/>
    <n v="0.10726679988602578"/>
    <m/>
    <m/>
    <m/>
    <n v="0"/>
    <m/>
    <n v="0"/>
    <m/>
    <n v="0"/>
    <m/>
    <n v="2.7472871395458176"/>
    <n v="62.635422460652322"/>
    <n v="75.353942803421432"/>
    <n v="1.8958562529488392"/>
    <n v="2.6697622664864751"/>
    <n v="22.874193097001406"/>
    <n v="72.030087958513263"/>
    <n v="86.204922863616929"/>
    <s v="Medianas"/>
    <n v="2023"/>
    <n v="1"/>
    <d v="2024-05-06T00:00:00"/>
    <x v="43"/>
    <x v="14"/>
  </r>
  <r>
    <n v="2024"/>
    <n v="3"/>
    <n v="8"/>
    <x v="20"/>
    <s v="Camiones"/>
    <n v="8"/>
    <s v="2c624232cdd221771294dfbb310aca000a0df6ac8b66b696d90ef06fdefb64a3"/>
    <s v="866d562d83a77144c090ae01fef5e5dc5d322dfdcb968ee04e0fa262fe1b2619"/>
    <x v="17"/>
    <n v="205553.57886000001"/>
    <n v="129183.20656999999"/>
    <n v="525306.81365999999"/>
    <n v="476117.23306000006"/>
    <n v="68142.225060000012"/>
    <n v="85167.438679999992"/>
    <n v="279624.26241999998"/>
    <n v="336470.50787000003"/>
    <n v="0"/>
    <n v="0"/>
    <n v="134.065"/>
    <n v="128.38900000000001"/>
    <n v="0"/>
    <n v="0"/>
    <n v="66719.778099999996"/>
    <n v="77860.206230000011"/>
    <n v="147325.33783"/>
    <n v="115501.95981999999"/>
    <n v="0"/>
    <n v="0"/>
    <n v="0"/>
    <n v="0"/>
    <n v="0"/>
    <n v="0"/>
    <s v="Camiones"/>
    <s v="Automóviles"/>
    <s v="Automóviles"/>
    <x v="43"/>
    <x v="0"/>
    <n v="689489.74687000003"/>
    <n v="663569.20615999994"/>
    <n v="243469518.54793006"/>
    <n v="216001262.48099998"/>
    <n v="235094567.47436008"/>
    <n v="206446896.99449995"/>
    <n v="16878569.466799997"/>
    <n v="12760442.461770002"/>
    <n v="9043668.2730200011"/>
    <n v="7814188.2551499996"/>
    <n v="399994.27876000002"/>
    <n v="293736.31792"/>
    <n v="1.2178376802863664"/>
    <n v="1.0123724702887849"/>
    <n v="76370.372290000014"/>
    <n v="59.117879419270736"/>
    <n v="51.38912973886157"/>
    <n v="43.979310248310341"/>
    <n v="29.812419951584307"/>
    <n v="19.467932714594856"/>
    <n v="8.4426822743946153E-2"/>
    <n v="8.7434423120992852E-2"/>
    <n v="5.9806690519396057E-2"/>
    <n v="6.2574545052833427E-2"/>
    <m/>
    <m/>
    <m/>
    <n v="0"/>
    <m/>
    <n v="0"/>
    <m/>
    <n v="0"/>
    <m/>
    <n v="-19.990284883368268"/>
    <n v="33.15059043871517"/>
    <n v="65.927639467480361"/>
    <n v="0.75347992653919971"/>
    <n v="-14.308243799266407"/>
    <n v="27.552240723528886"/>
    <n v="45.287374923238616"/>
    <n v="67.410290138226685"/>
    <s v="Medianas"/>
    <n v="2023"/>
    <n v="1"/>
    <d v="2024-05-06T00:00:00"/>
    <x v="43"/>
    <x v="17"/>
  </r>
  <r>
    <n v="2024"/>
    <n v="3"/>
    <n v="25"/>
    <x v="36"/>
    <s v="Camiones"/>
    <n v="25"/>
    <s v="b7a56873cd771f2c446d369b649430b65a756ba278ff97ec81bb6f55b2e73569"/>
    <s v="866d562d83a77144c090ae01fef5e5dc5d322dfdcb968ee04e0fa262fe1b2619"/>
    <x v="25"/>
    <n v="0"/>
    <n v="0"/>
    <n v="0"/>
    <n v="-975.00603000000001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Camiones"/>
    <s v="Automóviles"/>
    <s v="Automóviles"/>
    <x v="43"/>
    <x v="0"/>
    <n v="0"/>
    <n v="0"/>
    <n v="243469518.54793006"/>
    <n v="216001262.48099998"/>
    <n v="235094567.47436008"/>
    <n v="206446896.99449995"/>
    <n v="16878569.466799997"/>
    <n v="12760442.461770002"/>
    <n v="9043668.2730200011"/>
    <n v="7814188.25514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3"/>
    <x v="25"/>
  </r>
  <r>
    <n v="2024"/>
    <n v="3"/>
    <n v="13"/>
    <x v="23"/>
    <s v="Camiones"/>
    <n v="13"/>
    <s v="3fdba35f04dc8c462986c992bcf875546257113072a909c162f7e470e581e278"/>
    <s v="866d562d83a77144c090ae01fef5e5dc5d322dfdcb968ee04e0fa262fe1b2619"/>
    <x v="23"/>
    <n v="23877.237300000001"/>
    <n v="19776.608410000001"/>
    <n v="71488.661889999988"/>
    <n v="59111.787759999999"/>
    <n v="12238.14782"/>
    <n v="12816.64336"/>
    <n v="45698.681239999991"/>
    <n v="45059.452539999984"/>
    <n v="0"/>
    <n v="0"/>
    <n v="134.065"/>
    <n v="128.38900000000001"/>
    <n v="0"/>
    <n v="0"/>
    <n v="5704.4665800000002"/>
    <n v="5771.7282000000005"/>
    <n v="10085.881599999999"/>
    <n v="8255.9539600000007"/>
    <n v="0"/>
    <n v="0"/>
    <n v="0"/>
    <n v="0"/>
    <n v="0"/>
    <n v="0"/>
    <s v="Camiones"/>
    <s v="Automóviles"/>
    <s v="Automóviles"/>
    <x v="43"/>
    <x v="0"/>
    <n v="509825.93995999999"/>
    <n v="378273.63062999997"/>
    <n v="243469518.54793006"/>
    <n v="216001262.48099998"/>
    <n v="235094567.47436008"/>
    <n v="206446896.99449995"/>
    <n v="16878569.466799997"/>
    <n v="12760442.461770002"/>
    <n v="9043668.2730200011"/>
    <n v="7814188.2551499996"/>
    <n v="97811.10686"/>
    <n v="97368.88596"/>
    <n v="0.14146481635760852"/>
    <n v="0.15498371995524665"/>
    <n v="4100.62889"/>
    <n v="20.734742808208328"/>
    <n v="24.411580715650434"/>
    <n v="20.311014360505684"/>
    <n v="4.6834096558275098"/>
    <n v="5.2281223983450369"/>
    <n v="9.8070745949659661E-3"/>
    <n v="1.0156439409262022E-2"/>
    <n v="9.1557837129491795E-3"/>
    <n v="9.5795135203833454E-3"/>
    <m/>
    <m/>
    <m/>
    <n v="0"/>
    <m/>
    <n v="0"/>
    <m/>
    <n v="0"/>
    <m/>
    <n v="-4.5136275056654185"/>
    <n v="51.254454886202424"/>
    <n v="64.807084684547277"/>
    <n v="0.13532282974719559"/>
    <n v="-1.1653636080784291"/>
    <n v="22.164944824861866"/>
    <n v="56.55892867114364"/>
    <n v="69.909888402526903"/>
    <s v="Resto"/>
    <n v="2023"/>
    <n v="1"/>
    <d v="2024-05-06T00:00:00"/>
    <x v="43"/>
    <x v="23"/>
  </r>
  <r>
    <n v="2024"/>
    <n v="3"/>
    <n v="103"/>
    <x v="18"/>
    <s v="Camiones"/>
    <n v="205"/>
    <s v="f8809aff4d69bece79dabe35be0c708b890d7eafb841f121330667b77d2e2590"/>
    <s v="866d562d83a77144c090ae01fef5e5dc5d322dfdcb968ee04e0fa262fe1b2619"/>
    <x v="25"/>
    <n v="0"/>
    <n v="0"/>
    <n v="17785.903079999996"/>
    <n v="0"/>
    <n v="6558.4868000000006"/>
    <n v="0"/>
    <n v="8837.5878400000001"/>
    <n v="0"/>
    <n v="0"/>
    <n v="0"/>
    <n v="134.065"/>
    <n v="128.38900000000001"/>
    <n v="0"/>
    <n v="0"/>
    <n v="6558.4867999999997"/>
    <n v="0"/>
    <n v="2290.4727200000002"/>
    <n v="0"/>
    <n v="0"/>
    <n v="0"/>
    <n v="0"/>
    <n v="0"/>
    <n v="0"/>
    <n v="0"/>
    <s v="Camiones"/>
    <s v="Automóviles"/>
    <s v="Automóviles"/>
    <x v="43"/>
    <x v="0"/>
    <n v="1311840.66753"/>
    <n v="1251067.9799200001"/>
    <n v="243469518.54793006"/>
    <n v="216001262.48099998"/>
    <n v="235094567.47436008"/>
    <n v="206446896.99449995"/>
    <n v="16878569.466799997"/>
    <n v="12760442.461770002"/>
    <n v="9043668.2730200011"/>
    <n v="7814188.2551499996"/>
    <n v="87936.218180000011"/>
    <n v="76012.496889999995"/>
    <m/>
    <m/>
    <m/>
    <m/>
    <m/>
    <m/>
    <m/>
    <m/>
    <m/>
    <m/>
    <m/>
    <m/>
    <m/>
    <m/>
    <m/>
    <n v="0"/>
    <m/>
    <n v="0"/>
    <m/>
    <n v="0"/>
    <m/>
    <m/>
    <m/>
    <m/>
    <n v="7.2520205319405076E-2"/>
    <m/>
    <m/>
    <n v="286.33769539067021"/>
    <m/>
    <s v="Resto"/>
    <n v="2023"/>
    <n v="1"/>
    <d v="2024-05-06T00:00:00"/>
    <x v="43"/>
    <x v="25"/>
  </r>
  <r>
    <n v="2024"/>
    <n v="3"/>
    <n v="15.1"/>
    <x v="13"/>
    <s v="Camiones"/>
    <n v="15.1"/>
    <m/>
    <m/>
    <x v="7"/>
    <n v="3965760.5208300003"/>
    <n v="2756167.3139800001"/>
    <n v="13135361.769879999"/>
    <n v="9148885.7488199994"/>
    <n v="2160998.9204600002"/>
    <n v="1723254.6373299998"/>
    <n v="8118034.0925299991"/>
    <n v="6361443.7024900001"/>
    <n v="0"/>
    <n v="0"/>
    <n v="0"/>
    <n v="0"/>
    <n v="2647.0133399999995"/>
    <n v="38.612030000000004"/>
    <n v="2080137.67961"/>
    <n v="1710086.29819"/>
    <n v="3298605.3170800004"/>
    <n v="2353688.3294700002"/>
    <n v="0"/>
    <n v="0"/>
    <n v="0"/>
    <n v="0"/>
    <n v="0"/>
    <n v="0"/>
    <s v="Camiones"/>
    <s v="Automóviles"/>
    <s v="Automóviles"/>
    <x v="43"/>
    <x v="0"/>
    <n v="63138821.645250015"/>
    <n v="47832338.729830004"/>
    <n v="243469518.54793006"/>
    <n v="216001262.48099998"/>
    <n v="235094567.47436008"/>
    <n v="206446896.99449995"/>
    <n v="16878569.466799997"/>
    <n v="12760442.461770002"/>
    <n v="9043668.2730200011"/>
    <n v="7814188.2551499996"/>
    <n v="11445390.904180001"/>
    <n v="8531427.4894699994"/>
    <n v="23.495833154762419"/>
    <n v="21.59930834873019"/>
    <n v="1209593.2068500002"/>
    <n v="43.886784402188781"/>
    <n v="34.649410876666991"/>
    <n v="32.306050978946111"/>
    <n v="6.281017633037103"/>
    <n v="5.7621420720144565"/>
    <n v="1.6288529851630233"/>
    <n v="1.6868788434520141"/>
    <n v="1.2759959281360402"/>
    <n v="1.3350490388108998"/>
    <m/>
    <m/>
    <m/>
    <n v="0"/>
    <m/>
    <n v="0"/>
    <m/>
    <n v="0"/>
    <m/>
    <n v="25.402182222369561"/>
    <n v="54.491412406509134"/>
    <n v="62.523585871917234"/>
    <n v="23.895159079495581"/>
    <n v="21.639339594245733"/>
    <n v="40.146223940481327"/>
    <n v="63.061126738599469"/>
    <n v="72.655596613128239"/>
    <s v="Resto"/>
    <n v="2023"/>
    <n v="1"/>
    <d v="2024-05-06T00:00:00"/>
    <x v="43"/>
    <x v="7"/>
  </r>
  <r>
    <n v="2024"/>
    <n v="3"/>
    <n v="10"/>
    <x v="4"/>
    <s v="Camiones"/>
    <n v="10"/>
    <s v="4a44dc15364204a80fe80e9039455cc1608281820fe2b24f1e5233ade6af1dd5"/>
    <s v="866d562d83a77144c090ae01fef5e5dc5d322dfdcb968ee04e0fa262fe1b2619"/>
    <x v="12"/>
    <n v="164710.67546999999"/>
    <n v="64119.344929999999"/>
    <n v="812375.81776999997"/>
    <n v="369952.95763000008"/>
    <n v="125836.71667000001"/>
    <n v="0"/>
    <n v="432917.73439000006"/>
    <n v="-52819.404309999991"/>
    <n v="0"/>
    <n v="0"/>
    <n v="134.065"/>
    <n v="128.38900000000001"/>
    <n v="0"/>
    <n v="0"/>
    <n v="124787.03320000001"/>
    <n v="70235.974900000001"/>
    <n v="194339.46494999999"/>
    <n v="90561.183049999992"/>
    <n v="0"/>
    <n v="0"/>
    <n v="0"/>
    <n v="0"/>
    <n v="0"/>
    <n v="0"/>
    <s v="Camiones"/>
    <s v="Automóviles"/>
    <s v="Automóviles"/>
    <x v="43"/>
    <x v="0"/>
    <n v="1600535.0540100001"/>
    <n v="1504539.56809"/>
    <n v="243469518.54793006"/>
    <n v="216001262.48099998"/>
    <n v="235094567.47436008"/>
    <n v="206446896.99449995"/>
    <n v="16878569.466799997"/>
    <n v="12760442.461770002"/>
    <n v="9043668.2730200011"/>
    <n v="7814188.2551499996"/>
    <n v="457634.72164"/>
    <n v="229475.35636000001"/>
    <n v="0.97585684494165514"/>
    <n v="0.50248527919074992"/>
    <n v="100591.33054"/>
    <n v="156.88140708520487"/>
    <n v="35.991734822859492"/>
    <n v="27.941712760393251"/>
    <n v="10.290975824448946"/>
    <n v="4.2617254002431419"/>
    <n v="6.7651456515931213E-2"/>
    <n v="7.0061455370704684E-2"/>
    <n v="2.9684708410276119E-2"/>
    <n v="3.1058517160327304E-2"/>
    <m/>
    <m/>
    <m/>
    <n v="0"/>
    <m/>
    <n v="0"/>
    <m/>
    <n v="0"/>
    <m/>
    <m/>
    <n v="76.398640410481235"/>
    <m/>
    <n v="1.3914344585748353"/>
    <n v="77.668258150710173"/>
    <n v="114.59466230990233"/>
    <n v="64.21085559338421"/>
    <n v="77.556379603855021"/>
    <s v="Medianas"/>
    <n v="2023"/>
    <n v="1"/>
    <d v="2024-05-06T00:00:00"/>
    <x v="43"/>
    <x v="12"/>
  </r>
  <r>
    <n v="2024"/>
    <n v="3"/>
    <n v="12"/>
    <x v="31"/>
    <s v="Camiones"/>
    <n v="12"/>
    <s v="6b51d431df5d7f141cbececcf79edf3dd861c3b4069f0b11661a3eefacbba918"/>
    <s v="866d562d83a77144c090ae01fef5e5dc5d322dfdcb968ee04e0fa262fe1b2619"/>
    <x v="27"/>
    <n v="6179.4070999999994"/>
    <n v="7329.8548099999998"/>
    <n v="51971.246119999996"/>
    <n v="54650.00806"/>
    <n v="7331.84818"/>
    <n v="4685.6607300000005"/>
    <n v="37827.973240000007"/>
    <n v="17757.111210000003"/>
    <n v="0"/>
    <n v="0"/>
    <n v="134.065"/>
    <n v="128.38900000000001"/>
    <n v="0"/>
    <n v="0"/>
    <n v="1581.1373999999998"/>
    <n v="403.47659000000004"/>
    <n v="5399.6516200000005"/>
    <n v="3249.54646"/>
    <n v="0"/>
    <n v="0"/>
    <n v="0"/>
    <n v="0"/>
    <n v="0"/>
    <n v="0"/>
    <s v="Camiones"/>
    <s v="Automóviles"/>
    <s v="Automóviles"/>
    <x v="43"/>
    <x v="0"/>
    <n v="1911910.06005"/>
    <n v="3306000.0739899999"/>
    <n v="243469518.54793006"/>
    <n v="216001262.48099998"/>
    <n v="235094567.47436008"/>
    <n v="206446896.99449995"/>
    <n v="16878569.466799997"/>
    <n v="12760442.461770002"/>
    <n v="9043668.2730200011"/>
    <n v="7814188.2551499996"/>
    <n v="86947.50361"/>
    <n v="111478.44326"/>
    <n v="3.6610964644573946E-2"/>
    <n v="5.7442011371941687E-2"/>
    <n v="-1150.4477100000004"/>
    <n v="-15.695368323400672"/>
    <n v="7.1070552269303962"/>
    <n v="6.5751320126570629"/>
    <n v="0.32320595142631325"/>
    <n v="0.22171369165015242"/>
    <n v="2.5380619047733091E-3"/>
    <n v="2.6284771980849535E-3"/>
    <n v="3.3934314669317048E-3"/>
    <n v="3.5504795260716746E-3"/>
    <m/>
    <m/>
    <m/>
    <n v="0"/>
    <m/>
    <n v="0"/>
    <m/>
    <n v="0"/>
    <m/>
    <n v="56.474158127961594"/>
    <n v="118.64970314061361"/>
    <n v="63.925696367238146"/>
    <n v="8.1071617828720244E-2"/>
    <n v="291.8783491255341"/>
    <n v="66.166315406365996"/>
    <n v="29.282211358665389"/>
    <n v="12.416397025448285"/>
    <s v="Resto"/>
    <n v="2023"/>
    <n v="1"/>
    <d v="2024-05-06T00:00:00"/>
    <x v="43"/>
    <x v="27"/>
  </r>
  <r>
    <n v="2024"/>
    <n v="3"/>
    <n v="3"/>
    <x v="40"/>
    <s v="Camiones"/>
    <n v="3"/>
    <s v="4e07408562bedb8b60ce05c1decfe3ad16b72230967de01f640b7e4729b49fce"/>
    <s v="866d562d83a77144c090ae01fef5e5dc5d322dfdcb968ee04e0fa262fe1b2619"/>
    <x v="25"/>
    <n v="0"/>
    <n v="0"/>
    <n v="0"/>
    <n v="0"/>
    <n v="154.9512"/>
    <n v="95.80113999999999"/>
    <n v="552.19851000000006"/>
    <n v="377.40404999999998"/>
    <n v="0"/>
    <n v="0"/>
    <n v="0"/>
    <n v="0"/>
    <n v="0"/>
    <n v="0"/>
    <n v="154.9512"/>
    <n v="95.801140000000004"/>
    <n v="0"/>
    <n v="0"/>
    <n v="0"/>
    <n v="0"/>
    <n v="0"/>
    <n v="0"/>
    <n v="0"/>
    <n v="0"/>
    <s v="Camiones"/>
    <s v="Automóviles"/>
    <s v="Automóviles"/>
    <x v="43"/>
    <x v="0"/>
    <n v="5461228.9250799995"/>
    <n v="5252582.0563999992"/>
    <n v="243469518.54793006"/>
    <n v="216001262.48099998"/>
    <n v="235094567.47436008"/>
    <n v="206446896.99449995"/>
    <n v="16878569.466799997"/>
    <n v="12760442.461770002"/>
    <n v="9043668.2730200011"/>
    <n v="7814188.2551499996"/>
    <n v="77794.039669999998"/>
    <n v="29844.048649999997"/>
    <m/>
    <m/>
    <m/>
    <m/>
    <m/>
    <m/>
    <m/>
    <m/>
    <m/>
    <m/>
    <m/>
    <m/>
    <m/>
    <m/>
    <m/>
    <n v="0"/>
    <m/>
    <n v="0"/>
    <m/>
    <n v="0"/>
    <m/>
    <n v="61.742542938424336"/>
    <m/>
    <m/>
    <n v="1.7133666928304558E-3"/>
    <n v="61.742542938424315"/>
    <m/>
    <m/>
    <m/>
    <s v="Resto"/>
    <n v="2023"/>
    <n v="1"/>
    <d v="2024-05-06T00:00:00"/>
    <x v="43"/>
    <x v="25"/>
  </r>
  <r>
    <n v="2024"/>
    <n v="3"/>
    <n v="89"/>
    <x v="29"/>
    <s v="Camiones"/>
    <n v="61"/>
    <s v="d029fa3a95e174a19934857f535eb9427d967218a36ea014b70ad704bc6c8d1c"/>
    <s v="866d562d83a77144c090ae01fef5e5dc5d322dfdcb968ee04e0fa262fe1b2619"/>
    <x v="18"/>
    <n v="418554.66283999995"/>
    <n v="336301.35054000001"/>
    <n v="1578238.42423"/>
    <n v="1236284.90973"/>
    <n v="227979.03543999998"/>
    <n v="186126.12530999997"/>
    <n v="928479.14379999985"/>
    <n v="730548.60404999997"/>
    <n v="0"/>
    <n v="0"/>
    <n v="134.065"/>
    <n v="128.38900000000001"/>
    <n v="0"/>
    <n v="0"/>
    <n v="168483.04113999999"/>
    <n v="135161.98409000001"/>
    <n v="328158.33635"/>
    <n v="250003.91376"/>
    <n v="0"/>
    <n v="0"/>
    <n v="0"/>
    <n v="0"/>
    <n v="0"/>
    <n v="0"/>
    <s v="Camiones"/>
    <s v="Automóviles"/>
    <s v="Automóviles"/>
    <x v="43"/>
    <x v="0"/>
    <n v="912531.90619000001"/>
    <n v="822201.80111999996"/>
    <n v="243469518.54793006"/>
    <n v="216001262.48099998"/>
    <n v="235094567.47436008"/>
    <n v="206446896.99449995"/>
    <n v="16878569.466799997"/>
    <n v="12760442.461770002"/>
    <n v="9043668.2730200011"/>
    <n v="7814188.2551499996"/>
    <n v="912531.90619000001"/>
    <n v="822201.80111999996"/>
    <n v="2.479799390957234"/>
    <n v="2.6354991337295028"/>
    <n v="82253.312299999932"/>
    <n v="24.458216468035452"/>
    <n v="45.867400361653971"/>
    <n v="40.902531480944418"/>
    <n v="45.867400361653971"/>
    <n v="40.902531480944418"/>
    <n v="0.17191255206659561"/>
    <n v="0.17803672255661476"/>
    <n v="0.15569415969019254"/>
    <n v="0.16289968773372243"/>
    <m/>
    <m/>
    <m/>
    <n v="0"/>
    <m/>
    <n v="0"/>
    <m/>
    <n v="0"/>
    <m/>
    <n v="22.486316770572866"/>
    <n v="54.46816286625603"/>
    <n v="55.345042477865981"/>
    <n v="2.5208690606236677"/>
    <n v="24.652684165846917"/>
    <n v="31.261279639416806"/>
    <n v="51.341996371014929"/>
    <n v="54.063947262743049"/>
    <s v="Medianas"/>
    <n v="2023"/>
    <n v="1"/>
    <d v="2024-05-06T00:00:00"/>
    <x v="43"/>
    <x v="18"/>
  </r>
  <r>
    <n v="2024"/>
    <n v="3"/>
    <n v="61"/>
    <x v="2"/>
    <s v="Camion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135.75257000000002"/>
    <n v="-637.43988000000002"/>
    <n v="31.402369999999998"/>
    <n v="290.40418"/>
    <n v="0"/>
    <n v="0"/>
    <n v="0"/>
    <n v="0"/>
    <n v="0"/>
    <n v="0"/>
    <s v="Camiones"/>
    <s v="Automóviles"/>
    <s v="Automóviles"/>
    <x v="43"/>
    <x v="0"/>
    <n v="0"/>
    <n v="0"/>
    <n v="243469518.54793006"/>
    <n v="216001262.48099998"/>
    <n v="235094567.47436008"/>
    <n v="206446896.99449995"/>
    <n v="16878569.466799997"/>
    <n v="12760442.461770002"/>
    <n v="9043668.2730200011"/>
    <n v="7814188.25514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8.703470827711627"/>
    <n v="-89.186667354443728"/>
    <n v="-432.30039643504625"/>
    <n v="-219.50093142598709"/>
    <m/>
    <n v="2023"/>
    <n v="1"/>
    <d v="2024-05-06T00:00:00"/>
    <x v="43"/>
    <x v="2"/>
  </r>
  <r>
    <n v="2024"/>
    <n v="3"/>
    <n v="79"/>
    <x v="59"/>
    <s v="Camiones"/>
    <n v="51"/>
    <s v="031b4af5197ec30a926f48cf40e11a7dbc470048a21e4003b7a3c07c5dab1baa"/>
    <s v="866d562d83a77144c090ae01fef5e5dc5d322dfdcb968ee04e0fa262fe1b2619"/>
    <x v="15"/>
    <n v="720880.40962000005"/>
    <n v="421588.47139999998"/>
    <n v="2234333.6193000004"/>
    <n v="1358386.5348499999"/>
    <n v="387012.48777000001"/>
    <n v="231764.13201999999"/>
    <n v="1349741.1021799999"/>
    <n v="813497.04573000013"/>
    <n v="0"/>
    <n v="0"/>
    <n v="134.065"/>
    <n v="128.38900000000001"/>
    <n v="0"/>
    <n v="0"/>
    <n v="375768.48332"/>
    <n v="209212.39947999999"/>
    <n v="576612.33033000003"/>
    <n v="368131.47005"/>
    <n v="0"/>
    <n v="0"/>
    <n v="0"/>
    <n v="0"/>
    <n v="0"/>
    <n v="0"/>
    <s v="Camiones"/>
    <s v="Automóviles"/>
    <s v="Automóviles"/>
    <x v="43"/>
    <x v="0"/>
    <n v="22979281.170580003"/>
    <n v="17603852.661830001"/>
    <n v="243469518.54793006"/>
    <n v="216001262.48099998"/>
    <n v="235094567.47436008"/>
    <n v="206446896.99449995"/>
    <n v="16878569.466799997"/>
    <n v="12760442.461770002"/>
    <n v="9043668.2730200011"/>
    <n v="7814188.2551499996"/>
    <n v="2790980.2966199997"/>
    <n v="2026550.5375699999"/>
    <n v="4.2709804941583807"/>
    <n v="3.3038703216057717"/>
    <n v="299291.93822000007"/>
    <n v="70.991490167204802"/>
    <n v="25.828932239078078"/>
    <n v="20.803254771308051"/>
    <n v="3.1370885985020776"/>
    <n v="2.3948648031695918"/>
    <n v="0.29608651379416334"/>
    <n v="0.30663422696852444"/>
    <n v="0.19517870708606805"/>
    <n v="0.20421158057475269"/>
    <m/>
    <m/>
    <m/>
    <n v="0"/>
    <m/>
    <n v="0"/>
    <m/>
    <n v="0"/>
    <m/>
    <n v="66.985497020998451"/>
    <n v="53.686087540374018"/>
    <n v="54.974020340348432"/>
    <n v="4.2793750952207672"/>
    <n v="79.611000234200844"/>
    <n v="56.632175524598296"/>
    <n v="65.168305212090175"/>
    <n v="56.830892357989541"/>
    <s v="Medianas"/>
    <n v="2023"/>
    <n v="1"/>
    <d v="2024-05-06T00:00:00"/>
    <x v="43"/>
    <x v="15"/>
  </r>
  <r>
    <n v="2024"/>
    <n v="3"/>
    <n v="46"/>
    <x v="33"/>
    <s v="Camiones"/>
    <n v="34"/>
    <s v="86e50149658661312a9e0b35558d84f6c6d3da797f552a9657fe0558ca40cdef"/>
    <s v="866d562d83a77144c090ae01fef5e5dc5d322dfdcb968ee04e0fa262fe1b2619"/>
    <x v="0"/>
    <n v="7603704.7173699997"/>
    <n v="5298469.6194899995"/>
    <n v="26002399.061969999"/>
    <n v="19289046.735169999"/>
    <n v="4037936.35139"/>
    <n v="3489662.6560299997"/>
    <n v="16370196.024620006"/>
    <n v="13050671.183649996"/>
    <n v="0"/>
    <n v="0"/>
    <n v="134.065"/>
    <n v="128.38900000000001"/>
    <n v="0"/>
    <n v="0"/>
    <n v="4038512.6871500001"/>
    <n v="3491616.4446300003"/>
    <n v="6560742.1510699997"/>
    <n v="4887452.1878199996"/>
    <n v="0"/>
    <n v="0"/>
    <n v="0"/>
    <n v="0"/>
    <n v="0"/>
    <n v="0"/>
    <s v="Camiones"/>
    <s v="Automóviles"/>
    <s v="Automóviles"/>
    <x v="43"/>
    <x v="0"/>
    <n v="15865318.86668"/>
    <n v="11419161.885020001"/>
    <n v="243469518.54793006"/>
    <n v="216001262.48099998"/>
    <n v="235094567.47436008"/>
    <n v="206446896.99449995"/>
    <n v="16878569.466799997"/>
    <n v="12760442.461770002"/>
    <n v="9043668.2730200011"/>
    <n v="7814188.2551499996"/>
    <n v="15864673.41446"/>
    <n v="11418019.376259999"/>
    <n v="45.049461877242756"/>
    <n v="41.522616753800619"/>
    <n v="2305235.0978800002"/>
    <n v="43.507564701331411"/>
    <n v="47.928529751135848"/>
    <n v="46.404454615889144"/>
    <n v="47.926579864329966"/>
    <n v="46.399811762373652"/>
    <n v="3.1230622883386174"/>
    <n v="3.2343174914917059"/>
    <n v="2.4529808569781237"/>
    <n v="2.5665048477968444"/>
    <m/>
    <m/>
    <m/>
    <n v="0"/>
    <m/>
    <n v="0"/>
    <m/>
    <n v="0"/>
    <m/>
    <n v="15.711366667852689"/>
    <n v="53.104854823803016"/>
    <n v="65.861709260227769"/>
    <n v="44.649319606695279"/>
    <n v="15.663124836094466"/>
    <n v="34.236446699570777"/>
    <n v="61.555729430569897"/>
    <n v="71.44042152128759"/>
    <s v="Grandes"/>
    <n v="2023"/>
    <n v="1"/>
    <d v="2024-05-06T00:00:00"/>
    <x v="43"/>
    <x v="0"/>
  </r>
  <r>
    <n v="2024"/>
    <n v="3"/>
    <n v="201.1"/>
    <x v="1"/>
    <s v="Camiones"/>
    <n v="201.1"/>
    <m/>
    <m/>
    <x v="1"/>
    <n v="16878569.466799997"/>
    <n v="12760442.46177"/>
    <n v="56953136.709060013"/>
    <n v="43391033.142980002"/>
    <n v="9043668.2730200011"/>
    <n v="7814188.2551499996"/>
    <n v="35665458.589350015"/>
    <n v="28896032.336609993"/>
    <n v="0"/>
    <n v="0"/>
    <n v="0"/>
    <n v="0"/>
    <n v="32418.852989999999"/>
    <n v="13180.02341"/>
    <n v="8656403.3131200019"/>
    <n v="7432090.5568000004"/>
    <n v="13765795.774649994"/>
    <n v="10634347.50897"/>
    <n v="0"/>
    <n v="0"/>
    <n v="0"/>
    <n v="0"/>
    <n v="0"/>
    <n v="0"/>
    <s v="Camiones"/>
    <s v="Automóviles"/>
    <s v="Automóviles"/>
    <x v="43"/>
    <x v="0"/>
    <n v="157625767.26837"/>
    <n v="131965265.28167002"/>
    <n v="243469518.54793006"/>
    <n v="216001262.48099998"/>
    <n v="235094567.47436008"/>
    <n v="206446896.99449995"/>
    <n v="16878569.466799997"/>
    <n v="12760442.461770002"/>
    <n v="9043668.2730200011"/>
    <n v="7814188.2551499996"/>
    <n v="48326540.744919993"/>
    <n v="37023324.015759997"/>
    <n v="100"/>
    <n v="99.999999999999986"/>
    <n v="4118127.0050299969"/>
    <n v="32.272603535244279"/>
    <n v="34.926086590574442"/>
    <n v="34.465955721150713"/>
    <n v="10.708001464039146"/>
    <n v="9.6695463268563788"/>
    <n v="6.9325185211951839"/>
    <n v="7.1794808566305175"/>
    <n v="5.9075777220943051"/>
    <n v="6.1809805075975337"/>
    <m/>
    <m/>
    <m/>
    <n v="0"/>
    <m/>
    <n v="0"/>
    <m/>
    <n v="0"/>
    <m/>
    <n v="15.733944175963565"/>
    <n v="53.580774667004924"/>
    <n v="61.237596412202265"/>
    <n v="100"/>
    <n v="16.473329367600552"/>
    <n v="29.44654820654149"/>
    <n v="62.883421015593974"/>
    <n v="69.887602888010591"/>
    <m/>
    <n v="2023"/>
    <n v="1"/>
    <d v="2024-05-06T00:00:00"/>
    <x v="43"/>
    <x v="1"/>
  </r>
  <r>
    <n v="2024"/>
    <n v="3"/>
    <n v="23"/>
    <x v="16"/>
    <s v="Camiones"/>
    <n v="17"/>
    <s v="4523540f1504cd17100c4835e85b7eefd49911580f8efff0599a8f283be6b9e3"/>
    <s v="866d562d83a77144c090ae01fef5e5dc5d322dfdcb968ee04e0fa262fe1b2619"/>
    <x v="16"/>
    <n v="518295.25967"/>
    <n v="385041.70970000001"/>
    <n v="1665980.3396400001"/>
    <n v="1263542.97804"/>
    <n v="294285.39739"/>
    <n v="291669.73017000005"/>
    <n v="1040889.9270700002"/>
    <n v="1061231.2424599999"/>
    <n v="0"/>
    <n v="0"/>
    <n v="134.065"/>
    <n v="128.38900000000001"/>
    <n v="2669.3775799999999"/>
    <n v="1086.68202"/>
    <n v="291840.33630000002"/>
    <n v="289081.32273000001"/>
    <n v="463056.09000999999"/>
    <n v="340817.19139999995"/>
    <n v="0"/>
    <n v="0"/>
    <n v="0"/>
    <n v="0"/>
    <n v="0"/>
    <n v="0"/>
    <s v="Camiones"/>
    <s v="Automóviles"/>
    <s v="Automóviles"/>
    <x v="43"/>
    <x v="0"/>
    <n v="7252607.47162"/>
    <n v="5493499.0403699996"/>
    <n v="243469518.54793006"/>
    <n v="216001262.48099998"/>
    <n v="235094567.47436008"/>
    <n v="206446896.99449995"/>
    <n v="16878569.466799997"/>
    <n v="12760442.461770002"/>
    <n v="9043668.2730200011"/>
    <n v="7814188.2551499996"/>
    <n v="1448680.1658099999"/>
    <n v="1027555.6229"/>
    <n v="3.0707297836435865"/>
    <n v="3.0174636252118709"/>
    <n v="133253.54996999999"/>
    <n v="34.60756240507623"/>
    <n v="35.777066042745595"/>
    <n v="37.471617216528202"/>
    <n v="7.1463299468243449"/>
    <n v="7.0090429955561904"/>
    <n v="0.21287891098694844"/>
    <n v="0.22046245697554301"/>
    <n v="0.17825900889531573"/>
    <n v="0.18650883849819166"/>
    <m/>
    <m/>
    <m/>
    <n v="0"/>
    <m/>
    <n v="0"/>
    <m/>
    <n v="0"/>
    <m/>
    <n v="0.89679077032622789"/>
    <n v="56.77948850571628"/>
    <n v="75.750164935962545"/>
    <n v="3.2540490042955512"/>
    <n v="0.95440741170846888"/>
    <n v="35.866412168902116"/>
    <n v="63.024834916585924"/>
    <n v="84.820053103107654"/>
    <s v="Medianas"/>
    <n v="2023"/>
    <n v="1"/>
    <d v="2024-05-06T00:00:00"/>
    <x v="43"/>
    <x v="16"/>
  </r>
  <r>
    <n v="2024"/>
    <n v="3"/>
    <n v="80"/>
    <x v="30"/>
    <s v="Camiones"/>
    <n v="52"/>
    <s v="41cfc0d1f2d127b04555b7246d84019b4d27710a3f3aff6e7764375b1e06e05d"/>
    <s v="866d562d83a77144c090ae01fef5e5dc5d322dfdcb968ee04e0fa262fe1b2619"/>
    <x v="20"/>
    <n v="2234.5420199999999"/>
    <n v="2130.9005400000001"/>
    <n v="3971.10518"/>
    <n v="3472.8308700000002"/>
    <n v="865.10338999999988"/>
    <n v="1314.8514699999998"/>
    <n v="2053.3846999999996"/>
    <n v="2362.1397600000005"/>
    <n v="0"/>
    <n v="0"/>
    <n v="134.065"/>
    <n v="128.38900000000001"/>
    <n v="-68.005229999999997"/>
    <n v="0"/>
    <n v="865.10338999999999"/>
    <n v="1314.8514700000001"/>
    <n v="1178.6365900000001"/>
    <n v="1074.9591599999999"/>
    <n v="0"/>
    <n v="0"/>
    <n v="0"/>
    <n v="0"/>
    <n v="0"/>
    <n v="0"/>
    <s v="Camiones"/>
    <s v="Automóviles"/>
    <s v="Automóviles"/>
    <x v="43"/>
    <x v="0"/>
    <n v="280605.04624"/>
    <n v="328979.06079000002"/>
    <n v="243469518.54793006"/>
    <n v="216001262.48099998"/>
    <n v="235094567.47436008"/>
    <n v="206446896.99449995"/>
    <n v="16878569.466799997"/>
    <n v="12760442.461770002"/>
    <n v="9043668.2730200011"/>
    <n v="7814188.2551499996"/>
    <n v="11503.237580000001"/>
    <n v="10351.624109999999"/>
    <n v="1.3238930137979556E-2"/>
    <n v="1.66992684335526E-2"/>
    <n v="103.64147999999977"/>
    <n v="4.8637408482706368"/>
    <n v="19.425331385705412"/>
    <n v="20.585180811786646"/>
    <n v="0.7963299484246652"/>
    <n v="0.64773135861076447"/>
    <n v="9.1779128382352376E-4"/>
    <n v="9.5048645487893037E-4"/>
    <n v="9.8652226173328011E-4"/>
    <n v="1.0321785267892742E-3"/>
    <m/>
    <m/>
    <m/>
    <n v="0"/>
    <m/>
    <n v="0"/>
    <m/>
    <n v="0"/>
    <m/>
    <n v="-34.205238406129638"/>
    <n v="38.715020002174761"/>
    <n v="61.70402819457729"/>
    <n v="9.565846113361599E-3"/>
    <n v="-34.205238406129638"/>
    <n v="9.6447785048875865"/>
    <n v="73.398653778430543"/>
    <n v="122.31641153697413"/>
    <s v="Resto"/>
    <n v="2023"/>
    <n v="1"/>
    <d v="2024-05-06T00:00:00"/>
    <x v="43"/>
    <x v="20"/>
  </r>
  <r>
    <n v="2024"/>
    <n v="3"/>
    <n v="93"/>
    <x v="43"/>
    <s v="Camiones"/>
    <n v="220"/>
    <s v="36790ecd55c2030dc553685bef719df653f413a20cdad1bfd1dc934c76686ddd"/>
    <s v="866d562d83a77144c090ae01fef5e5dc5d322dfdcb968ee04e0fa262fe1b2619"/>
    <x v="29"/>
    <n v="188.85240999999999"/>
    <n v="53.665519999999994"/>
    <n v="353.44069000000002"/>
    <n v="36.20158999999996"/>
    <n v="-63.486309999999996"/>
    <n v="-163.8905"/>
    <n v="70.789349999999999"/>
    <n v="90.026970000000034"/>
    <n v="0"/>
    <n v="0"/>
    <n v="134.065"/>
    <n v="128.38900000000001"/>
    <n v="0"/>
    <n v="0"/>
    <n v="-63.486309999999996"/>
    <n v="-169.24854999999999"/>
    <n v="-17.462610000000002"/>
    <n v="17.14199"/>
    <n v="0"/>
    <n v="0"/>
    <n v="0"/>
    <n v="0"/>
    <n v="0"/>
    <n v="0"/>
    <s v="Camiones"/>
    <s v="Automóviles"/>
    <s v="Automóviles"/>
    <x v="43"/>
    <x v="0"/>
    <n v="300191.93695999996"/>
    <n v="189031.92499999999"/>
    <n v="243469518.54793006"/>
    <n v="216001262.48099998"/>
    <n v="235094567.47436008"/>
    <n v="206446896.99449995"/>
    <n v="16878569.466799997"/>
    <n v="12760442.461770002"/>
    <n v="9043668.2730200011"/>
    <n v="7814188.2551499996"/>
    <n v="435.17144999999999"/>
    <n v="249.92348999999999"/>
    <n v="1.118888720821223E-3"/>
    <n v="4.2056159228632297E-4"/>
    <n v="135.18689000000001"/>
    <n v="251.90641961542534"/>
    <n v="43.397242627015167"/>
    <n v="21.472779529447191"/>
    <n v="6.2910553798506672E-2"/>
    <n v="2.8389659577343879E-2"/>
    <n v="7.7567167802495163E-5"/>
    <n v="8.0330401518357772E-5"/>
    <n v="2.4845002933591907E-5"/>
    <n v="2.5994830041659438E-5"/>
    <m/>
    <m/>
    <m/>
    <n v="0"/>
    <m/>
    <n v="0"/>
    <m/>
    <n v="0"/>
    <m/>
    <n v="-61.262971313163362"/>
    <n v="-33.616891624523085"/>
    <n v="-305.39255000231066"/>
    <n v="-7.0199733209364685E-4"/>
    <n v="-62.489303453412163"/>
    <n v="-201.8703779432843"/>
    <n v="363.55567695779723"/>
    <n v="-987.33315093521799"/>
    <s v="Resto"/>
    <n v="2023"/>
    <n v="1"/>
    <d v="2024-05-06T00:00:00"/>
    <x v="43"/>
    <x v="29"/>
  </r>
  <r>
    <n v="2024"/>
    <n v="3"/>
    <n v="37"/>
    <x v="35"/>
    <s v="Camiones"/>
    <n v="25"/>
    <s v="b7a56873cd771f2c446d369b649430b65a756ba278ff97ec81bb6f55b2e73569"/>
    <s v="866d562d83a77144c090ae01fef5e5dc5d322dfdcb968ee04e0fa262fe1b2619"/>
    <x v="26"/>
    <n v="1624.14472"/>
    <n v="1722.06953"/>
    <n v="7549.1552700000002"/>
    <n v="4785.3015799999994"/>
    <n v="76.794680000000028"/>
    <n v="-1.7361199999999977"/>
    <n v="274.85782000000006"/>
    <n v="-370.75156999999996"/>
    <n v="0"/>
    <n v="0"/>
    <n v="134.065"/>
    <n v="128.38900000000001"/>
    <n v="0"/>
    <n v="0"/>
    <n v="70.580389999999994"/>
    <n v="-1.7361199999999999"/>
    <n v="1624.14472"/>
    <n v="1720.65562"/>
    <n v="0"/>
    <n v="0"/>
    <n v="0"/>
    <n v="0"/>
    <n v="0"/>
    <n v="0"/>
    <s v="Camiones"/>
    <s v="Automóviles"/>
    <s v="Automóviles"/>
    <x v="43"/>
    <x v="0"/>
    <n v="3691577.5016000001"/>
    <n v="3031903.05106"/>
    <n v="243469518.54793006"/>
    <n v="216001262.48099998"/>
    <n v="235094567.47436008"/>
    <n v="206446896.99449995"/>
    <n v="16878569.466799997"/>
    <n v="12760442.461770002"/>
    <n v="9043668.2730200011"/>
    <n v="7814188.2551499996"/>
    <n v="1108309.8441600001"/>
    <n v="833687.08947000001"/>
    <n v="9.6225259089325003E-3"/>
    <n v="1.3495374750203857E-2"/>
    <n v="-97.924809999999979"/>
    <n v="-5.6864608712982712"/>
    <n v="0.14654247894287689"/>
    <n v="0.20656065707995688"/>
    <n v="4.3995953472358761E-2"/>
    <n v="5.6798304596116227E-2"/>
    <n v="6.6708339084355095E-4"/>
    <n v="6.9084740555612066E-4"/>
    <n v="7.9724975225618311E-4"/>
    <n v="8.341464827373397E-4"/>
    <m/>
    <m/>
    <m/>
    <n v="0"/>
    <m/>
    <n v="0"/>
    <m/>
    <n v="0"/>
    <m/>
    <n v="-4523.3509204432949"/>
    <n v="4.7283150974378705"/>
    <n v="-0.10081590608016842"/>
    <n v="8.4915410076574565E-4"/>
    <n v="-4165.4096491025966"/>
    <n v="-5.6089608448202988"/>
    <n v="4.345695868777014"/>
    <n v="-0.10089874928023075"/>
    <s v="Resto"/>
    <n v="2023"/>
    <n v="1"/>
    <d v="2024-05-06T00:00:00"/>
    <x v="43"/>
    <x v="26"/>
  </r>
  <r>
    <n v="2024"/>
    <n v="3"/>
    <n v="16"/>
    <x v="24"/>
    <s v="GMM. Individual"/>
    <n v="14"/>
    <s v="8527a891e224136950ff32ca212b45bc93f69fbb801c3b1ebedac52775f99e61"/>
    <s v="866d562d83a77144c090ae01fef5e5dc5d322dfdcb968ee04e0fa262fe1b2619"/>
    <x v="8"/>
    <n v="478451.85563000001"/>
    <n v="437059.29243000003"/>
    <n v="1773016.9315800001"/>
    <n v="1631044.6345600002"/>
    <n v="353945.23639999994"/>
    <n v="312767.75180999993"/>
    <n v="1336351.8428000002"/>
    <n v="1180510.0654899999"/>
    <n v="0"/>
    <n v="0"/>
    <n v="134.065"/>
    <n v="128.38900000000001"/>
    <n v="0"/>
    <n v="0"/>
    <n v="300350.52812000003"/>
    <n v="259901.10547000001"/>
    <n v="451666.41891000001"/>
    <n v="408265.90242"/>
    <n v="0"/>
    <n v="0"/>
    <n v="0"/>
    <n v="0"/>
    <n v="0"/>
    <n v="0"/>
    <s v="GMM. Individual"/>
    <s v="Accidentes y Enfermedades"/>
    <s v="Gastos Medicos"/>
    <x v="44"/>
    <x v="0"/>
    <n v="1156642.3969100001"/>
    <n v="764564.70062000002"/>
    <n v="243469518.54793006"/>
    <n v="216001262.48099998"/>
    <n v="235094567.47436008"/>
    <n v="206446896.99449995"/>
    <n v="19124096.354009997"/>
    <n v="17408265.327970002"/>
    <n v="12563160.762839999"/>
    <n v="10910736.875770001"/>
    <n v="592784.64208999998"/>
    <n v="522463.80973000004"/>
    <n v="2.5018272590415851"/>
    <n v="2.510642411497332"/>
    <n v="41392.563199999975"/>
    <n v="9.4706974355497575"/>
    <n v="80.712593015754734"/>
    <n v="83.653505619052254"/>
    <n v="41.365581696486004"/>
    <n v="57.164461304004796"/>
    <n v="0.19651406816077913"/>
    <n v="0.20351463701184036"/>
    <n v="0.20234108236679629"/>
    <n v="0.21170543069080083"/>
    <m/>
    <m/>
    <m/>
    <n v="0"/>
    <m/>
    <n v="0"/>
    <m/>
    <n v="0"/>
    <m/>
    <n v="13.16551477948229"/>
    <n v="73.977189603318322"/>
    <n v="71.561858362751366"/>
    <n v="2.8173263327722307"/>
    <n v="15.563389996688205"/>
    <n v="10.63045339636326"/>
    <n v="66.498308385385741"/>
    <n v="63.659762897031989"/>
    <s v="Medianas"/>
    <n v="2023"/>
    <n v="1"/>
    <d v="2024-05-06T00:00:00"/>
    <x v="44"/>
    <x v="8"/>
  </r>
  <r>
    <n v="2024"/>
    <n v="3"/>
    <n v="50"/>
    <x v="56"/>
    <s v="GMM. Individual"/>
    <n v="38"/>
    <s v="aea92132c4cbeb263e6ac2bf6c183b5d81737f179f21efdc5863739672f0f470"/>
    <s v="866d562d83a77144c090ae01fef5e5dc5d322dfdcb968ee04e0fa262fe1b2619"/>
    <x v="31"/>
    <n v="0"/>
    <n v="-91.735559999999992"/>
    <n v="82.924189999999996"/>
    <n v="304.88735999999994"/>
    <n v="0"/>
    <n v="0"/>
    <n v="0"/>
    <n v="0"/>
    <n v="0"/>
    <n v="0"/>
    <n v="134.065"/>
    <n v="128.38900000000001"/>
    <n v="0"/>
    <n v="0"/>
    <n v="0"/>
    <n v="0"/>
    <n v="0"/>
    <n v="24.361799999999999"/>
    <n v="0"/>
    <n v="0"/>
    <n v="0"/>
    <n v="0"/>
    <n v="0"/>
    <n v="0"/>
    <s v="GMM. Individual"/>
    <s v="Accidentes y Enfermedades"/>
    <s v="Gastos Medicos"/>
    <x v="44"/>
    <x v="0"/>
    <n v="12741554.66168"/>
    <n v="8056026.6593599999"/>
    <n v="243469518.54793006"/>
    <n v="216001262.48099998"/>
    <n v="235094567.47436008"/>
    <n v="206446896.99449995"/>
    <n v="19124096.354009997"/>
    <n v="17408265.327970002"/>
    <n v="12563160.762839999"/>
    <n v="10910736.875770001"/>
    <n v="211045.21218999999"/>
    <n v="210454.67082"/>
    <m/>
    <n v="-5.2696554350310668E-4"/>
    <m/>
    <m/>
    <m/>
    <n v="-4.3589225006301045E-2"/>
    <m/>
    <n v="-1.1387196676343645E-3"/>
    <m/>
    <m/>
    <n v="-4.2469918437661579E-5"/>
    <n v="-4.4435426899365783E-5"/>
    <m/>
    <m/>
    <m/>
    <n v="0"/>
    <m/>
    <n v="0"/>
    <m/>
    <n v="0"/>
    <m/>
    <m/>
    <m/>
    <m/>
    <m/>
    <m/>
    <m/>
    <m/>
    <m/>
    <s v="Resto"/>
    <n v="2023"/>
    <n v="1"/>
    <d v="2024-05-06T00:00:00"/>
    <x v="44"/>
    <x v="31"/>
  </r>
  <r>
    <n v="2024"/>
    <n v="3"/>
    <n v="10"/>
    <x v="4"/>
    <s v="GMM. Individual"/>
    <n v="10"/>
    <s v="4a44dc15364204a80fe80e9039455cc1608281820fe2b24f1e5233ade6af1dd5"/>
    <s v="866d562d83a77144c090ae01fef5e5dc5d322dfdcb968ee04e0fa262fe1b2619"/>
    <x v="27"/>
    <n v="48419.816709999999"/>
    <n v="40621.49912"/>
    <n v="185703.19338000001"/>
    <n v="170198.46170999997"/>
    <n v="26723.619409999999"/>
    <n v="0"/>
    <n v="155411.20050000004"/>
    <n v="-28021.80488"/>
    <n v="0"/>
    <n v="0"/>
    <n v="134.065"/>
    <n v="128.38900000000001"/>
    <n v="0"/>
    <n v="0"/>
    <n v="25247.072120000001"/>
    <n v="10482.912560000001"/>
    <n v="46448.111240000006"/>
    <n v="40967.819149999996"/>
    <n v="0"/>
    <n v="0"/>
    <n v="0"/>
    <n v="0"/>
    <n v="0"/>
    <n v="0"/>
    <s v="GMM. Individual"/>
    <s v="Accidentes y Enfermedades"/>
    <s v="Gastos Medicos"/>
    <x v="44"/>
    <x v="0"/>
    <n v="1600535.0540100001"/>
    <n v="1504539.56809"/>
    <n v="243469518.54793006"/>
    <n v="216001262.48099998"/>
    <n v="235094567.47436008"/>
    <n v="206446896.99449995"/>
    <n v="19124096.354009997"/>
    <n v="17408265.327970002"/>
    <n v="12563160.762839999"/>
    <n v="10910736.875770001"/>
    <n v="170060.56052"/>
    <n v="181903.71141999998"/>
    <n v="0.25318747518152507"/>
    <n v="0.23334604772327952"/>
    <n v="7798.3175899999987"/>
    <n v="19.197513038509449"/>
    <n v="28.472102268712433"/>
    <n v="22.331319577206681"/>
    <n v="3.0252268820160109"/>
    <n v="2.699928933844435"/>
    <n v="1.988742451161004E-2"/>
    <n v="2.0595889233076713E-2"/>
    <n v="1.8806139674101753E-2"/>
    <n v="1.9676488100028075E-2"/>
    <m/>
    <m/>
    <m/>
    <n v="0"/>
    <m/>
    <n v="0"/>
    <m/>
    <n v="0"/>
    <m/>
    <m/>
    <n v="55.191492297575863"/>
    <m/>
    <n v="0.21271414029059135"/>
    <n v="140.84024335313163"/>
    <n v="13.377065715737535"/>
    <n v="54.355433291026536"/>
    <n v="25.588163532986112"/>
    <s v="Resto"/>
    <n v="2023"/>
    <n v="1"/>
    <d v="2024-05-06T00:00:00"/>
    <x v="44"/>
    <x v="27"/>
  </r>
  <r>
    <n v="2024"/>
    <n v="3"/>
    <n v="22"/>
    <x v="15"/>
    <s v="GMM. Individual"/>
    <n v="16"/>
    <s v="b17ef6d19c7a5b1ee83b907c595526dcb1eb06db8227d650d5dda0a9f4ce8cd9"/>
    <s v="866d562d83a77144c090ae01fef5e5dc5d322dfdcb968ee04e0fa262fe1b2619"/>
    <x v="13"/>
    <n v="696762.60592999996"/>
    <n v="639667.27197"/>
    <n v="2754367.9828699999"/>
    <n v="2528953.5427299999"/>
    <n v="411762.57737999997"/>
    <n v="360372.73813000001"/>
    <n v="1679458.0505400004"/>
    <n v="1483509.6962799998"/>
    <n v="0"/>
    <n v="0"/>
    <n v="134.065"/>
    <n v="128.38900000000001"/>
    <n v="0"/>
    <n v="0"/>
    <n v="411762.57737999997"/>
    <n v="360372.73813000001"/>
    <n v="677166.45999"/>
    <n v="617306.93722000008"/>
    <n v="0"/>
    <n v="0"/>
    <n v="0"/>
    <n v="0"/>
    <n v="0"/>
    <n v="0"/>
    <s v="GMM. Individual"/>
    <s v="Accidentes y Enfermedades"/>
    <s v="Gastos Medicos"/>
    <x v="44"/>
    <x v="0"/>
    <n v="7962644.3306700001"/>
    <n v="6926531.7595299995"/>
    <n v="243469518.54793006"/>
    <n v="216001262.48099998"/>
    <n v="235094567.47436008"/>
    <n v="206446896.99449995"/>
    <n v="19124096.354009997"/>
    <n v="17408265.327970002"/>
    <n v="12563160.762839999"/>
    <n v="10910736.875770001"/>
    <n v="1694398.53749"/>
    <n v="1392328.2824000001"/>
    <n v="3.643375315790546"/>
    <n v="3.6745032311877819"/>
    <n v="57095.33395999996"/>
    <n v="8.9257863364123669"/>
    <n v="41.121530178027086"/>
    <n v="45.94227381974784"/>
    <n v="8.7503921686700821"/>
    <n v="9.2350297981367326"/>
    <n v="0.28618063159837948"/>
    <n v="0.29637546006076487"/>
    <n v="0.29614052465376989"/>
    <n v="0.30984591257239469"/>
    <m/>
    <m/>
    <m/>
    <n v="0"/>
    <m/>
    <n v="0"/>
    <m/>
    <n v="0"/>
    <m/>
    <n v="14.260190578417653"/>
    <n v="59.096537884722188"/>
    <n v="56.337529512827921"/>
    <n v="3.2775396665935674"/>
    <n v="14.260190578417653"/>
    <n v="9.6968815933890617"/>
    <n v="60.806699934028131"/>
    <n v="58.378209671984926"/>
    <s v="Medianas"/>
    <n v="2023"/>
    <n v="1"/>
    <d v="2024-05-06T00:00:00"/>
    <x v="44"/>
    <x v="13"/>
  </r>
  <r>
    <n v="2024"/>
    <n v="3"/>
    <n v="120"/>
    <x v="58"/>
    <s v="GMM. Individual"/>
    <n v="234"/>
    <s v="114bd151f8fb0c58642d2170da4ae7d7c57977260ac2cc8905306cab6b2acabc"/>
    <s v="866d562d83a77144c090ae01fef5e5dc5d322dfdcb968ee04e0fa262fe1b2619"/>
    <x v="37"/>
    <n v="-8.2417000000000016"/>
    <n v="0"/>
    <n v="29.609179999999995"/>
    <n v="0"/>
    <n v="-0.25175999999999998"/>
    <n v="0"/>
    <n v="199.99599999999998"/>
    <n v="0"/>
    <n v="0"/>
    <n v="0"/>
    <n v="134.065"/>
    <n v="128.38900000000001"/>
    <n v="0"/>
    <n v="0"/>
    <n v="-0.25175999999999998"/>
    <n v="0"/>
    <n v="2.70438"/>
    <n v="0"/>
    <n v="0"/>
    <n v="0"/>
    <n v="0"/>
    <n v="0"/>
    <n v="0"/>
    <n v="0"/>
    <s v="GMM. Individual"/>
    <s v="Accidentes y Enfermedades"/>
    <s v="Gastos Medicos"/>
    <x v="44"/>
    <x v="0"/>
    <n v="1287243.6983399999"/>
    <n v="0"/>
    <n v="243469518.54793006"/>
    <n v="216001262.48099998"/>
    <n v="235094567.47436008"/>
    <n v="206446896.99449995"/>
    <n v="19124096.354009997"/>
    <n v="17408265.327970002"/>
    <n v="12563160.762839999"/>
    <n v="10910736.875770001"/>
    <n v="30905.720710000001"/>
    <n v="0"/>
    <n v="-4.3095892466949728E-5"/>
    <m/>
    <m/>
    <m/>
    <n v="-2.6667231213712738E-2"/>
    <m/>
    <n v="-6.4025949481270016E-4"/>
    <m/>
    <n v="-3.385105474046238E-6"/>
    <n v="-3.505695639223505E-6"/>
    <m/>
    <m/>
    <m/>
    <m/>
    <m/>
    <n v="0"/>
    <m/>
    <n v="0"/>
    <m/>
    <n v="0"/>
    <m/>
    <m/>
    <n v="3.0547095866144116"/>
    <m/>
    <n v="-2.0039542974302249E-6"/>
    <m/>
    <m/>
    <n v="-9.3093426219688045"/>
    <m/>
    <s v="Resto"/>
    <n v="2023"/>
    <n v="1"/>
    <d v="2024-05-06T00:00:00"/>
    <x v="44"/>
    <x v="37"/>
  </r>
  <r>
    <n v="2024"/>
    <n v="3"/>
    <n v="707"/>
    <x v="47"/>
    <s v="GMM. Individual"/>
    <n v="9"/>
    <s v="19581e27de7ced00ff1ce50b2047e7a567c76b1cbaebabe5ef03f7c3017bb5b7"/>
    <s v="866d562d83a77144c090ae01fef5e5dc5d322dfdcb968ee04e0fa262fe1b2619"/>
    <x v="28"/>
    <n v="784.48526000000004"/>
    <n v="-72.635440000000003"/>
    <n v="3235.1335199999999"/>
    <n v="16668.330259999999"/>
    <n v="401.52339000000001"/>
    <n v="646.3430800000001"/>
    <n v="452.47463999999968"/>
    <n v="2617.3668300000004"/>
    <n v="0"/>
    <n v="0"/>
    <n v="134.065"/>
    <n v="128.38900000000001"/>
    <n v="0"/>
    <n v="0"/>
    <n v="323.02339000000001"/>
    <n v="628.09307999999999"/>
    <n v="262.91265999999996"/>
    <n v="1577.3370199999999"/>
    <n v="0"/>
    <n v="0"/>
    <n v="0"/>
    <n v="0"/>
    <n v="0"/>
    <n v="0"/>
    <s v="GMM. Individual"/>
    <s v="Accidentes y Enfermedades"/>
    <s v="Gastos Medicos"/>
    <x v="44"/>
    <x v="0"/>
    <n v="242648.48286000002"/>
    <n v="240008.10616999998"/>
    <n v="243469518.54793006"/>
    <n v="216001262.48099998"/>
    <n v="235094567.47436008"/>
    <n v="206446896.99449995"/>
    <n v="19124096.354009997"/>
    <n v="17408265.327970002"/>
    <n v="12563160.762839999"/>
    <n v="10910736.875770001"/>
    <n v="242648.48286000002"/>
    <n v="240008.10616999998"/>
    <n v="4.1020775333811101E-3"/>
    <n v="-4.1724685734939967E-4"/>
    <n v="857.12070000000006"/>
    <n v="-1180.030987628078"/>
    <n v="0.32330111886692553"/>
    <n v="-3.0263744487259794E-2"/>
    <n v="0.32330111886692553"/>
    <n v="-3.0263744487259794E-2"/>
    <n v="3.222108725062288E-4"/>
    <n v="3.3368923341265961E-4"/>
    <n v="-3.3627321972893186E-5"/>
    <n v="-3.5183594937702122E-5"/>
    <m/>
    <m/>
    <m/>
    <n v="0"/>
    <m/>
    <n v="0"/>
    <m/>
    <n v="0"/>
    <m/>
    <n v="-37.877668621438644"/>
    <n v="51.183038161864246"/>
    <n v="-889.84534271424548"/>
    <n v="3.1960379842280438E-3"/>
    <n v="-48.570777121123513"/>
    <n v="-83.331865247161957"/>
    <n v="122.86338360427378"/>
    <n v="39.819840150584938"/>
    <s v="Resto"/>
    <n v="2023"/>
    <n v="1"/>
    <d v="2024-05-06T00:00:00"/>
    <x v="44"/>
    <x v="28"/>
  </r>
  <r>
    <n v="2024"/>
    <n v="3"/>
    <n v="201.1"/>
    <x v="1"/>
    <s v="GMM. Individual"/>
    <n v="201.1"/>
    <m/>
    <m/>
    <x v="1"/>
    <n v="19124096.354010001"/>
    <n v="17408265.327969998"/>
    <n v="71671346.288680002"/>
    <n v="64028240.654899999"/>
    <n v="12563160.762839997"/>
    <n v="10910736.875770003"/>
    <n v="49699019.025729999"/>
    <n v="43838659.040790007"/>
    <n v="0"/>
    <n v="0"/>
    <n v="0"/>
    <n v="0"/>
    <n v="0"/>
    <n v="0"/>
    <n v="11937432.083149999"/>
    <n v="10486239.88917"/>
    <n v="17571167.834259998"/>
    <n v="15755922.731800003"/>
    <n v="0"/>
    <n v="0"/>
    <n v="0"/>
    <n v="0"/>
    <n v="0"/>
    <n v="0"/>
    <s v="GMM. Individual"/>
    <s v="Accidentes y Enfermedades"/>
    <s v="Gastos Medicos"/>
    <x v="44"/>
    <x v="0"/>
    <n v="195477229.66778001"/>
    <n v="165520652.45645002"/>
    <n v="243469518.54793006"/>
    <n v="216001262.48099998"/>
    <n v="235094567.47436008"/>
    <n v="206446896.99449995"/>
    <n v="19124096.354009997"/>
    <n v="17408265.327970002"/>
    <n v="12563160.762839999"/>
    <n v="10910736.875770001"/>
    <n v="48928331.682850011"/>
    <n v="43161957.15138001"/>
    <n v="100.00000000000003"/>
    <n v="99.999999999999972"/>
    <n v="1715831.0260400027"/>
    <n v="9.8564158674854454"/>
    <n v="39.085935890827102"/>
    <n v="40.332428084562444"/>
    <n v="9.7832859543344419"/>
    <n v="10.517276889390144"/>
    <n v="7.8548216089091989"/>
    <n v="8.1346398427925024"/>
    <n v="8.059334990924544"/>
    <n v="8.4323211350731899"/>
    <m/>
    <m/>
    <m/>
    <n v="0"/>
    <m/>
    <n v="0"/>
    <m/>
    <n v="0"/>
    <m/>
    <n v="15.144933892958345"/>
    <n v="65.692833430039244"/>
    <n v="62.675612246325521"/>
    <n v="99.999999999999986"/>
    <n v="13.839013882171102"/>
    <n v="11.521033286081718"/>
    <n v="67.937613457169164"/>
    <n v="66.554273384482514"/>
    <m/>
    <n v="2023"/>
    <n v="1"/>
    <d v="2024-05-06T00:00:00"/>
    <x v="44"/>
    <x v="1"/>
  </r>
  <r>
    <n v="2024"/>
    <n v="3"/>
    <n v="48"/>
    <x v="3"/>
    <s v="GMM. Individual"/>
    <n v="36"/>
    <s v="76a50887d8f1c2e9301755428990ad81479ee21c25b43215cf524541e0503269"/>
    <s v="866d562d83a77144c090ae01fef5e5dc5d322dfdcb968ee04e0fa262fe1b2619"/>
    <x v="4"/>
    <n v="4501482.6407299992"/>
    <n v="4102062.7084599999"/>
    <n v="16920517.296630003"/>
    <n v="14902666.203369999"/>
    <n v="2930874.0608800002"/>
    <n v="2767345.2508800002"/>
    <n v="12808700.397969998"/>
    <n v="11155120.28516"/>
    <n v="0"/>
    <n v="0"/>
    <n v="134.065"/>
    <n v="128.38900000000001"/>
    <n v="0"/>
    <n v="0"/>
    <n v="2878139.7883600001"/>
    <n v="2701219.1306799999"/>
    <n v="4064277.6610599998"/>
    <n v="3520494.6769899996"/>
    <n v="0"/>
    <n v="0"/>
    <n v="0"/>
    <n v="0"/>
    <n v="0"/>
    <n v="0"/>
    <s v="GMM. Individual"/>
    <s v="Accidentes y Enfermedades"/>
    <s v="Gastos Medicos"/>
    <x v="44"/>
    <x v="0"/>
    <n v="16982442.389800001"/>
    <n v="15398992.57395"/>
    <n v="243469518.54793006"/>
    <n v="216001262.48099998"/>
    <n v="235094567.47436008"/>
    <n v="206446896.99449995"/>
    <n v="19124096.354009997"/>
    <n v="17408265.327970002"/>
    <n v="12563160.762839999"/>
    <n v="10910736.875770001"/>
    <n v="8571560.5242299996"/>
    <n v="8205777.3825200005"/>
    <n v="23.538276305463786"/>
    <n v="23.563879750093093"/>
    <n v="399419.93226999929"/>
    <n v="9.737050860930152"/>
    <n v="52.516489010434611"/>
    <n v="49.9899341310214"/>
    <n v="26.506685772322601"/>
    <n v="26.638513453141943"/>
    <n v="1.8488896136063231"/>
    <n v="1.9147540026508443"/>
    <n v="1.8990920059186356"/>
    <n v="1.9869820124103317"/>
    <m/>
    <m/>
    <m/>
    <n v="0"/>
    <m/>
    <n v="0"/>
    <m/>
    <n v="0"/>
    <m/>
    <n v="5.9092305142626866"/>
    <n v="65.109082824424817"/>
    <n v="67.462285380783939"/>
    <n v="23.329113717537542"/>
    <n v="6.5496595840953686"/>
    <n v="15.446209523456256"/>
    <n v="70.815530541517077"/>
    <n v="76.728396958961596"/>
    <s v="Grandes"/>
    <n v="2023"/>
    <n v="1"/>
    <d v="2024-05-06T00:00:00"/>
    <x v="44"/>
    <x v="4"/>
  </r>
  <r>
    <n v="2024"/>
    <n v="3"/>
    <n v="5.0999999999999996"/>
    <x v="6"/>
    <s v="GMM. Individual"/>
    <n v="5.0999999999999996"/>
    <m/>
    <m/>
    <x v="3"/>
    <n v="15502747.245420001"/>
    <n v="14019085.642299999"/>
    <n v="56019016.869450003"/>
    <n v="49875449.470359996"/>
    <n v="10149488.219560001"/>
    <n v="8499769.1006500013"/>
    <n v="39832142.146189988"/>
    <n v="34822228.308129996"/>
    <n v="0"/>
    <n v="0"/>
    <n v="0"/>
    <n v="0"/>
    <n v="0"/>
    <n v="0"/>
    <n v="9762236.3353700005"/>
    <n v="8234226.3868899997"/>
    <n v="13898477.902869999"/>
    <n v="12389036.86393"/>
    <n v="0"/>
    <n v="0"/>
    <n v="0"/>
    <n v="0"/>
    <n v="0"/>
    <n v="0"/>
    <s v="GMM. Individual"/>
    <s v="Accidentes y Enfermedades"/>
    <s v="Gastos Medicos"/>
    <x v="44"/>
    <x v="0"/>
    <n v="89230661.710749999"/>
    <n v="84830518.073239982"/>
    <n v="243469518.54793006"/>
    <n v="216001262.48099998"/>
    <n v="235094567.47436008"/>
    <n v="206446896.99449995"/>
    <n v="19124096.354009997"/>
    <n v="17408265.327970002"/>
    <n v="12563160.762839999"/>
    <n v="10910736.875770001"/>
    <n v="37077690.449979998"/>
    <n v="32988614.316340003"/>
    <n v="81.063946543907363"/>
    <n v="80.531203874606732"/>
    <n v="1483661.6031200029"/>
    <n v="10.583155285415536"/>
    <n v="41.81152347213785"/>
    <n v="42.496739959629132"/>
    <n v="17.373789399515704"/>
    <n v="16.525993192917156"/>
    <n v="6.3674283901654363"/>
    <n v="6.5942600937007043"/>
    <n v="6.4902794924789635"/>
    <n v="6.790649724647345"/>
    <m/>
    <m/>
    <m/>
    <n v="0"/>
    <m/>
    <n v="0"/>
    <m/>
    <n v="0"/>
    <m/>
    <n v="19.40898746042221"/>
    <n v="65.468965331667135"/>
    <n v="60.629981994000524"/>
    <n v="80.787696752084159"/>
    <n v="18.556812464043972"/>
    <n v="12.183683489833296"/>
    <n v="70.239607556983813"/>
    <n v="66.463813751846175"/>
    <m/>
    <n v="2023"/>
    <n v="1"/>
    <d v="2024-05-06T00:00:00"/>
    <x v="44"/>
    <x v="3"/>
  </r>
  <r>
    <n v="2024"/>
    <n v="3"/>
    <n v="704"/>
    <x v="50"/>
    <s v="GMM. Individual"/>
    <n v="51"/>
    <s v="031b4af5197ec30a926f48cf40e11a7dbc470048a21e4003b7a3c07c5dab1baa"/>
    <s v="866d562d83a77144c090ae01fef5e5dc5d322dfdcb968ee04e0fa262fe1b2619"/>
    <x v="17"/>
    <n v="112513.27401000001"/>
    <n v="86904.771349999995"/>
    <n v="416219.93151000002"/>
    <n v="359811.03969000001"/>
    <n v="56574.318670000001"/>
    <n v="71269.213099999994"/>
    <n v="127568.12048000001"/>
    <n v="183543.76450999998"/>
    <n v="0"/>
    <n v="0"/>
    <n v="134.065"/>
    <n v="128.38900000000001"/>
    <n v="0"/>
    <n v="0"/>
    <n v="55302.43636"/>
    <n v="68861.725019999998"/>
    <n v="77980.574290000004"/>
    <n v="78677.335569999996"/>
    <n v="0"/>
    <n v="0"/>
    <n v="0"/>
    <n v="0"/>
    <n v="0"/>
    <n v="0"/>
    <s v="GMM. Individual"/>
    <s v="Accidentes y Enfermedades"/>
    <s v="Gastos Medicos"/>
    <x v="44"/>
    <x v="0"/>
    <n v="142204.66168000002"/>
    <n v="295419.76160000003"/>
    <n v="243469518.54793006"/>
    <n v="216001262.48099998"/>
    <n v="235094567.47436008"/>
    <n v="206446896.99449995"/>
    <n v="19124096.354009997"/>
    <n v="17408265.327970002"/>
    <n v="12563160.762839999"/>
    <n v="10910736.875770001"/>
    <n v="142204.66168000002"/>
    <n v="295419.76160000003"/>
    <n v="0.58833249910084195"/>
    <n v="0.4992155721016579"/>
    <n v="25608.502660000013"/>
    <n v="29.46731492666197"/>
    <n v="79.12066501953791"/>
    <n v="29.417385918708284"/>
    <n v="79.12066501953791"/>
    <n v="29.417385918708284"/>
    <n v="4.6212468271608444E-2"/>
    <n v="4.7858729879953925E-2"/>
    <n v="4.0233455282533068E-2"/>
    <n v="4.2095460195904648E-2"/>
    <m/>
    <m/>
    <m/>
    <n v="0"/>
    <m/>
    <n v="0"/>
    <m/>
    <n v="0"/>
    <m/>
    <n v="-20.618853205775032"/>
    <n v="50.282350387361198"/>
    <n v="82.008400681443135"/>
    <n v="0.45031914928079725"/>
    <n v="-19.690602662163748"/>
    <n v="-0.88559338588694025"/>
    <n v="70.918221446199098"/>
    <n v="87.524220947636238"/>
    <s v="Medianas"/>
    <n v="2023"/>
    <n v="1"/>
    <d v="2024-05-06T00:00:00"/>
    <x v="44"/>
    <x v="17"/>
  </r>
  <r>
    <n v="2024"/>
    <n v="3"/>
    <n v="13"/>
    <x v="23"/>
    <s v="GMM. Individual"/>
    <n v="13"/>
    <s v="3fdba35f04dc8c462986c992bcf875546257113072a909c162f7e470e581e278"/>
    <s v="866d562d83a77144c090ae01fef5e5dc5d322dfdcb968ee04e0fa262fe1b2619"/>
    <x v="11"/>
    <n v="78606.469340000011"/>
    <n v="69232.109230000002"/>
    <n v="252430.84258999999"/>
    <n v="218969.48762"/>
    <n v="41789.024260000006"/>
    <n v="49759.52899999998"/>
    <n v="129565.15219000001"/>
    <n v="137928.48305999997"/>
    <n v="0"/>
    <n v="0"/>
    <n v="134.065"/>
    <n v="128.38900000000001"/>
    <n v="0"/>
    <n v="0"/>
    <n v="22136.843359999999"/>
    <n v="27404.012589999998"/>
    <n v="52947.941549999996"/>
    <n v="34103.216540000001"/>
    <n v="0"/>
    <n v="0"/>
    <n v="0"/>
    <n v="0"/>
    <n v="0"/>
    <n v="0"/>
    <s v="GMM. Individual"/>
    <s v="Accidentes y Enfermedades"/>
    <s v="Gastos Medicos"/>
    <x v="44"/>
    <x v="0"/>
    <n v="509825.93995999999"/>
    <n v="378273.63062999997"/>
    <n v="243469518.54793006"/>
    <n v="216001262.48099998"/>
    <n v="235094567.47436008"/>
    <n v="206446896.99449995"/>
    <n v="19124096.354009997"/>
    <n v="17408265.327970002"/>
    <n v="12563160.762839999"/>
    <n v="10910736.875770001"/>
    <n v="282116.95376999996"/>
    <n v="163790.61850000001"/>
    <n v="0.41103363989021935"/>
    <n v="0.39769677176716856"/>
    <n v="9374.3601100000087"/>
    <n v="13.540480297742929"/>
    <n v="27.863078871922426"/>
    <n v="42.268665851579279"/>
    <n v="15.418295378647725"/>
    <n v="18.302124077403075"/>
    <n v="3.2285959165982966E-2"/>
    <n v="3.3436106237790038E-2"/>
    <n v="3.2051715084808745E-2"/>
    <n v="3.3535068939226753E-2"/>
    <m/>
    <m/>
    <m/>
    <n v="0"/>
    <m/>
    <n v="0"/>
    <m/>
    <n v="0"/>
    <m/>
    <n v="-16.018046995581447"/>
    <n v="53.162321893950107"/>
    <n v="71.873484071806857"/>
    <n v="0.33263145357182611"/>
    <n v="-19.220430631104158"/>
    <n v="55.257910900858363"/>
    <n v="41.808694940662903"/>
    <n v="80.356093560434573"/>
    <s v="Medianas"/>
    <n v="2023"/>
    <n v="1"/>
    <d v="2024-05-06T00:00:00"/>
    <x v="44"/>
    <x v="11"/>
  </r>
  <r>
    <n v="2024"/>
    <n v="3"/>
    <n v="1"/>
    <x v="14"/>
    <s v="GMM. Individual"/>
    <n v="30"/>
    <s v="624b60c58c9d8bfb6ff1886c2fd605d2adeb6ea4da576068201b6c6958ce93f4"/>
    <s v="866d562d83a77144c090ae01fef5e5dc5d322dfdcb968ee04e0fa262fe1b2619"/>
    <x v="10"/>
    <n v="148014.28099999999"/>
    <n v="172035.88576"/>
    <n v="1008671.13585"/>
    <n v="960800.30566000007"/>
    <n v="187327.15410000001"/>
    <n v="205636.89137"/>
    <n v="773737.99391999992"/>
    <n v="697841.33895"/>
    <n v="0"/>
    <n v="0"/>
    <n v="134.065"/>
    <n v="128.38900000000001"/>
    <n v="0"/>
    <n v="0"/>
    <n v="178309.85905"/>
    <n v="199937.68471"/>
    <n v="248176.03955000002"/>
    <n v="231852.5864"/>
    <n v="0"/>
    <n v="0"/>
    <n v="0"/>
    <n v="0"/>
    <n v="0"/>
    <n v="0"/>
    <s v="GMM. Individual"/>
    <s v="Accidentes y Enfermedades"/>
    <s v="Gastos Medicos"/>
    <x v="44"/>
    <x v="0"/>
    <n v="18341736.750830002"/>
    <n v="11640133.15574"/>
    <n v="243469518.54793006"/>
    <n v="216001262.48099998"/>
    <n v="235094567.47436008"/>
    <n v="206446896.99449995"/>
    <n v="19124096.354009997"/>
    <n v="17408265.327970002"/>
    <n v="12563160.762839999"/>
    <n v="10910736.875770001"/>
    <n v="1445933.7892100001"/>
    <n v="1265861.09402"/>
    <n v="0.77396745059258143"/>
    <n v="0.98824255328638944"/>
    <n v="-24021.604760000017"/>
    <n v="-13.96313603634508"/>
    <n v="10.236587740360436"/>
    <n v="13.590423670709791"/>
    <n v="0.80698072931017306"/>
    <n v="1.4779546200909688"/>
    <n v="6.07937625550697E-2"/>
    <n v="6.2959464606149498E-2"/>
    <n v="7.9645777892216121E-2"/>
    <n v="8.3331785686555165E-2"/>
    <m/>
    <m/>
    <m/>
    <n v="0"/>
    <m/>
    <n v="0"/>
    <m/>
    <n v="0"/>
    <m/>
    <n v="-8.903916582290428"/>
    <n v="126.56018921579604"/>
    <n v="119.53139338432874"/>
    <n v="1.4910829976329401"/>
    <n v="-10.817283240710784"/>
    <n v="7.0404447081898081"/>
    <n v="71.848136255746766"/>
    <n v="86.23483042154237"/>
    <s v="Medianas"/>
    <n v="2023"/>
    <n v="1"/>
    <d v="2024-05-06T00:00:00"/>
    <x v="44"/>
    <x v="10"/>
  </r>
  <r>
    <n v="2024"/>
    <n v="3"/>
    <n v="39"/>
    <x v="17"/>
    <s v="GMM. Individual"/>
    <n v="27"/>
    <s v="670671cd97404156226e507973f2ab8330d3022ca96e0c93bdbdb320c41adcaf"/>
    <s v="866d562d83a77144c090ae01fef5e5dc5d322dfdcb968ee04e0fa262fe1b2619"/>
    <x v="23"/>
    <n v="53211.077440000001"/>
    <n v="75224.008439999991"/>
    <n v="432987.09397000005"/>
    <n v="300634.95851999999"/>
    <n v="28755.251190000003"/>
    <n v="32276.746650000005"/>
    <n v="150695.88251"/>
    <n v="180173.16332000002"/>
    <n v="0"/>
    <n v="0"/>
    <n v="134.065"/>
    <n v="128.38900000000001"/>
    <n v="0"/>
    <n v="0"/>
    <n v="13852.62839"/>
    <n v="18252.951850000001"/>
    <n v="9328.5204300000005"/>
    <n v="40046.808899999996"/>
    <n v="0"/>
    <n v="0"/>
    <n v="0"/>
    <n v="0"/>
    <n v="0"/>
    <n v="0"/>
    <s v="GMM. Individual"/>
    <s v="Accidentes y Enfermedades"/>
    <s v="Gastos Medicos"/>
    <x v="44"/>
    <x v="0"/>
    <n v="7956382.9574300004"/>
    <n v="6735524.3046000004"/>
    <n v="243469518.54793006"/>
    <n v="216001262.48099998"/>
    <n v="235094567.47436008"/>
    <n v="206446896.99449995"/>
    <n v="19124096.354009997"/>
    <n v="17408265.327970002"/>
    <n v="12563160.762839999"/>
    <n v="10910736.875770001"/>
    <n v="387936.33411"/>
    <n v="333271.12880000001"/>
    <n v="0.27824100263353119"/>
    <n v="0.43211662404488382"/>
    <n v="-22012.93099999999"/>
    <n v="-29.263172033112138"/>
    <n v="13.716445911692279"/>
    <n v="22.571414664947714"/>
    <n v="0.66878476972138812"/>
    <n v="1.1168248385448782"/>
    <n v="2.1855334399704218E-2"/>
    <n v="2.2633903459212564E-2"/>
    <n v="3.4825726283251188E-2"/>
    <n v="3.6437461417501503E-2"/>
    <m/>
    <m/>
    <m/>
    <n v="0"/>
    <m/>
    <n v="0"/>
    <m/>
    <n v="0"/>
    <m/>
    <n v="-10.910317257764889"/>
    <n v="54.039971700298651"/>
    <n v="42.907506950715756"/>
    <n v="0.22888548298334166"/>
    <n v="-24.107462158237169"/>
    <n v="-76.70595813690413"/>
    <n v="148.49759395338538"/>
    <n v="45.579042004517881"/>
    <s v="Resto"/>
    <n v="2023"/>
    <n v="1"/>
    <d v="2024-05-06T00:00:00"/>
    <x v="44"/>
    <x v="23"/>
  </r>
  <r>
    <n v="2024"/>
    <n v="3"/>
    <n v="79"/>
    <x v="59"/>
    <s v="GMM. Individual"/>
    <n v="51"/>
    <s v="031b4af5197ec30a926f48cf40e11a7dbc470048a21e4003b7a3c07c5dab1baa"/>
    <s v="866d562d83a77144c090ae01fef5e5dc5d322dfdcb968ee04e0fa262fe1b2619"/>
    <x v="31"/>
    <n v="0"/>
    <n v="0"/>
    <n v="11.086690000000001"/>
    <n v="4.9325499999999991"/>
    <n v="0"/>
    <n v="0"/>
    <n v="0"/>
    <n v="0"/>
    <n v="0"/>
    <n v="0"/>
    <n v="134.065"/>
    <n v="128.38900000000001"/>
    <n v="0"/>
    <n v="0"/>
    <n v="0"/>
    <n v="0"/>
    <n v="2.2128299999999999"/>
    <n v="1.20783"/>
    <n v="0"/>
    <n v="0"/>
    <n v="0"/>
    <n v="0"/>
    <n v="0"/>
    <n v="0"/>
    <s v="GMM. Individual"/>
    <s v="Accidentes y Enfermedades"/>
    <s v="Gastos Medicos"/>
    <x v="44"/>
    <x v="0"/>
    <n v="22979281.170580003"/>
    <n v="17603852.661830001"/>
    <n v="243469518.54793006"/>
    <n v="216001262.48099998"/>
    <n v="235094567.47436008"/>
    <n v="206446896.99449995"/>
    <n v="19124096.354009997"/>
    <n v="17408265.327970002"/>
    <n v="12563160.762839999"/>
    <n v="10910736.875770001"/>
    <n v="187520.88711000001"/>
    <n v="156844.20155"/>
    <m/>
    <m/>
    <m/>
    <m/>
    <m/>
    <m/>
    <m/>
    <m/>
    <m/>
    <m/>
    <m/>
    <m/>
    <m/>
    <m/>
    <m/>
    <n v="0"/>
    <m/>
    <n v="0"/>
    <m/>
    <n v="0"/>
    <m/>
    <m/>
    <m/>
    <m/>
    <m/>
    <m/>
    <n v="83.207073843173291"/>
    <m/>
    <m/>
    <s v="Resto"/>
    <n v="2023"/>
    <n v="1"/>
    <d v="2024-05-06T00:00:00"/>
    <x v="44"/>
    <x v="31"/>
  </r>
  <r>
    <n v="2024"/>
    <n v="3"/>
    <n v="18"/>
    <x v="64"/>
    <s v="GMM. Individual"/>
    <n v="5"/>
    <s v="ef2d127de37b942baad06145e54b0c619a1f22327b2ebbcfbec78f5564afe39d"/>
    <s v="866d562d83a77144c090ae01fef5e5dc5d322dfdcb968ee04e0fa262fe1b2619"/>
    <x v="22"/>
    <n v="70779.201249999998"/>
    <n v="68261.79608"/>
    <n v="280471.66475999996"/>
    <n v="285925.00757000002"/>
    <n v="5608.2199700000001"/>
    <n v="7709.3515499999994"/>
    <n v="25945.653079999996"/>
    <n v="34120.735959999998"/>
    <n v="0"/>
    <n v="0"/>
    <n v="134.065"/>
    <n v="128.38900000000001"/>
    <n v="0"/>
    <n v="0"/>
    <n v="5608.2199700000001"/>
    <n v="7709.3515499999994"/>
    <n v="70427.962520000001"/>
    <n v="65539.583129999999"/>
    <n v="0"/>
    <n v="0"/>
    <n v="0"/>
    <n v="0"/>
    <n v="0"/>
    <n v="0"/>
    <s v="GMM. Individual"/>
    <s v="Accidentes y Enfermedades"/>
    <s v="Gastos Medicos"/>
    <x v="44"/>
    <x v="0"/>
    <n v="4323802.96117"/>
    <n v="3574791.8769999999"/>
    <n v="243469518.54793006"/>
    <n v="216001262.48099998"/>
    <n v="235094567.47436008"/>
    <n v="206446896.99449995"/>
    <n v="19124096.354009997"/>
    <n v="17408265.327970002"/>
    <n v="12563160.762839999"/>
    <n v="10910736.875770001"/>
    <n v="225531.79812999998"/>
    <n v="218554.49596999999"/>
    <n v="0.37010481405129925"/>
    <n v="0.39212290710162379"/>
    <n v="2517.4051699999982"/>
    <n v="3.6878683459335093"/>
    <n v="31.383246990830884"/>
    <n v="31.233306721528159"/>
    <n v="1.6369663901346581"/>
    <n v="1.9095320351148934"/>
    <n v="2.9071072909714654E-2"/>
    <n v="3.010669366391009E-2"/>
    <n v="3.1602498659471713E-2"/>
    <n v="3.3065062770993643E-2"/>
    <m/>
    <m/>
    <m/>
    <n v="0"/>
    <m/>
    <n v="0"/>
    <m/>
    <n v="0"/>
    <m/>
    <n v="-27.25432309543595"/>
    <n v="7.9235423273443626"/>
    <n v="11.293801207581703"/>
    <n v="4.4640199038034269E-2"/>
    <n v="-27.25432309543595"/>
    <n v="7.4586672001006438"/>
    <n v="7.9630586621150483"/>
    <n v="11.762893783911071"/>
    <s v="Resto"/>
    <n v="2023"/>
    <n v="1"/>
    <d v="2024-05-06T00:00:00"/>
    <x v="44"/>
    <x v="22"/>
  </r>
  <r>
    <n v="2024"/>
    <n v="3"/>
    <n v="41"/>
    <x v="7"/>
    <s v="GMM. Individual"/>
    <n v="29"/>
    <s v="35135aaa6cc23891b40cb3f378c53a17a1127210ce60e125ccf03efcfdaec458"/>
    <s v="866d562d83a77144c090ae01fef5e5dc5d322dfdcb968ee04e0fa262fe1b2619"/>
    <x v="9"/>
    <n v="926232.82539999997"/>
    <n v="813153.30252999999"/>
    <n v="3492355.2094299998"/>
    <n v="2813556.4188899999"/>
    <n v="659176.95662000007"/>
    <n v="505754.8875800001"/>
    <n v="2454397.4204999995"/>
    <n v="1922374.2394399997"/>
    <n v="0"/>
    <n v="0"/>
    <n v="134.065"/>
    <n v="128.38900000000001"/>
    <n v="0"/>
    <n v="0"/>
    <n v="659176.95661999995"/>
    <n v="505754.88757999998"/>
    <n v="870652.43303999992"/>
    <n v="752039.12462000002"/>
    <n v="0"/>
    <n v="0"/>
    <n v="0"/>
    <n v="0"/>
    <n v="0"/>
    <n v="0"/>
    <s v="GMM. Individual"/>
    <s v="Accidentes y Enfermedades"/>
    <s v="Gastos Medicos"/>
    <x v="44"/>
    <x v="0"/>
    <n v="6566357.3494999995"/>
    <n v="6434437.0004799999"/>
    <n v="243469518.54793006"/>
    <n v="216001262.48099998"/>
    <n v="235094567.47436008"/>
    <n v="206446896.99449995"/>
    <n v="19124096.354009997"/>
    <n v="17408265.327970002"/>
    <n v="12563160.762839999"/>
    <n v="10910736.875770001"/>
    <n v="1459585.18502"/>
    <n v="1315031.9175199999"/>
    <n v="4.8432762952785726"/>
    <n v="4.6710759929853545"/>
    <n v="113079.52286999999"/>
    <n v="13.906298175039144"/>
    <n v="63.458634337077648"/>
    <n v="61.835252186389077"/>
    <n v="14.105732845479826"/>
    <n v="12.637520617100453"/>
    <n v="0.38043071302071818"/>
    <n v="0.39398308321225539"/>
    <n v="0.37645766195534486"/>
    <n v="0.39388012819183404"/>
    <m/>
    <m/>
    <m/>
    <n v="0"/>
    <m/>
    <n v="0"/>
    <m/>
    <n v="0"/>
    <m/>
    <n v="30.335261765657528"/>
    <n v="71.16752273763673"/>
    <n v="62.196745190165551"/>
    <n v="5.2469037773499609"/>
    <n v="30.335261765657528"/>
    <n v="15.772225744230317"/>
    <n v="75.710689088456931"/>
    <n v="67.251140402509549"/>
    <s v="Grandes"/>
    <n v="2023"/>
    <n v="1"/>
    <d v="2024-05-06T00:00:00"/>
    <x v="44"/>
    <x v="9"/>
  </r>
  <r>
    <n v="2024"/>
    <n v="3"/>
    <n v="82"/>
    <x v="66"/>
    <s v="GMM. Individual"/>
    <n v="25"/>
    <s v="b7a56873cd771f2c446d369b649430b65a756ba278ff97ec81bb6f55b2e73569"/>
    <s v="866d562d83a77144c090ae01fef5e5dc5d322dfdcb968ee04e0fa262fe1b2619"/>
    <x v="31"/>
    <n v="0"/>
    <n v="0"/>
    <n v="0"/>
    <n v="-21162.035240000001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44"/>
    <x v="0"/>
    <n v="0"/>
    <n v="0"/>
    <n v="243469518.54793006"/>
    <n v="216001262.48099998"/>
    <n v="235094567.47436008"/>
    <n v="206446896.99449995"/>
    <n v="19124096.354009997"/>
    <n v="17408265.327970002"/>
    <n v="12563160.762839999"/>
    <n v="10910736.87577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4"/>
    <x v="31"/>
  </r>
  <r>
    <n v="2024"/>
    <n v="3"/>
    <n v="23"/>
    <x v="16"/>
    <s v="GMM. Individual"/>
    <n v="17"/>
    <s v="4523540f1504cd17100c4835e85b7eefd49911580f8efff0599a8f283be6b9e3"/>
    <s v="866d562d83a77144c090ae01fef5e5dc5d322dfdcb968ee04e0fa262fe1b2619"/>
    <x v="16"/>
    <n v="408267.26454"/>
    <n v="382620.21160000004"/>
    <n v="1458705.4127699998"/>
    <n v="1333512.0970700001"/>
    <n v="301897.37265000003"/>
    <n v="227429.62297999996"/>
    <n v="1242483.3031200005"/>
    <n v="1007810.3581499998"/>
    <n v="0"/>
    <n v="0"/>
    <n v="134.065"/>
    <n v="128.38900000000001"/>
    <n v="0"/>
    <n v="0"/>
    <n v="257840.40746000002"/>
    <n v="206111.67947999999"/>
    <n v="360354.22102"/>
    <n v="315805.80763"/>
    <n v="0"/>
    <n v="0"/>
    <n v="0"/>
    <n v="0"/>
    <n v="0"/>
    <n v="0"/>
    <s v="GMM. Individual"/>
    <s v="Accidentes y Enfermedades"/>
    <s v="Gastos Medicos"/>
    <x v="44"/>
    <x v="0"/>
    <n v="7252607.47162"/>
    <n v="5493499.0403699996"/>
    <n v="243469518.54793006"/>
    <n v="216001262.48099998"/>
    <n v="235094567.47436008"/>
    <n v="206446896.99449995"/>
    <n v="19124096.354009997"/>
    <n v="17408265.327970002"/>
    <n v="12563160.762839999"/>
    <n v="10910736.875770001"/>
    <n v="1998106.8298900002"/>
    <n v="1911914.9017"/>
    <n v="2.1348316646312719"/>
    <n v="2.1979226786326667"/>
    <n v="25647.052939999965"/>
    <n v="6.7030052680050245"/>
    <n v="20.432704519731608"/>
    <n v="20.012408044928627"/>
    <n v="5.6292480482030856"/>
    <n v="6.9649636559184627"/>
    <n v="0.16768721890729307"/>
    <n v="0.17366086716764587"/>
    <n v="0.17713795151250855"/>
    <n v="0.18533589856290919"/>
    <m/>
    <m/>
    <m/>
    <n v="0"/>
    <m/>
    <n v="0"/>
    <m/>
    <n v="0"/>
    <m/>
    <n v="32.743205873646787"/>
    <n v="73.94601499342636"/>
    <n v="59.440044222692578"/>
    <n v="2.4030367703561395"/>
    <n v="25.097426846701087"/>
    <n v="14.106267938616623"/>
    <n v="71.551932076768892"/>
    <n v="65.265322707897027"/>
    <s v="Medianas"/>
    <n v="2023"/>
    <n v="1"/>
    <d v="2024-05-06T00:00:00"/>
    <x v="44"/>
    <x v="16"/>
  </r>
  <r>
    <n v="2024"/>
    <n v="3"/>
    <n v="77"/>
    <x v="63"/>
    <s v="GMM. Individual"/>
    <n v="49"/>
    <s v="0e17daca5f3e175f448bacace3bc0da47d0655a74c8dd0dc497a3afbdad95f1f"/>
    <s v="866d562d83a77144c090ae01fef5e5dc5d322dfdcb968ee04e0fa262fe1b2619"/>
    <x v="26"/>
    <n v="27443.947889999999"/>
    <n v="37721.563889999998"/>
    <n v="135996.33740000002"/>
    <n v="149106.89885"/>
    <n v="11706.102060000001"/>
    <n v="12019.41272"/>
    <n v="47655.74181"/>
    <n v="53354.998869999996"/>
    <n v="0"/>
    <n v="0"/>
    <n v="134.065"/>
    <n v="128.38900000000001"/>
    <n v="0"/>
    <n v="0"/>
    <n v="11706.102060000001"/>
    <n v="12019.41272"/>
    <n v="26936.75171"/>
    <n v="38698.377999999997"/>
    <n v="0"/>
    <n v="0"/>
    <n v="0"/>
    <n v="0"/>
    <n v="0"/>
    <n v="0"/>
    <s v="GMM. Individual"/>
    <s v="Accidentes y Enfermedades"/>
    <s v="Gastos Medicos"/>
    <x v="44"/>
    <x v="0"/>
    <n v="2712146.0854199999"/>
    <n v="1622418.9140099999"/>
    <n v="243469518.54793006"/>
    <n v="216001262.48099998"/>
    <n v="235094567.47436008"/>
    <n v="206446896.99449995"/>
    <n v="19124096.354009997"/>
    <n v="17408265.327970002"/>
    <n v="12563160.762839999"/>
    <n v="10910736.875770001"/>
    <n v="154674.75803999999"/>
    <n v="148556.20146000001"/>
    <n v="0.14350454725797002"/>
    <n v="0.21668766634313905"/>
    <n v="-10277.615999999998"/>
    <n v="-27.245996560404006"/>
    <n v="17.743003601727182"/>
    <n v="25.392116599155802"/>
    <n v="1.0118904743934567"/>
    <n v="2.3250199787653298"/>
    <n v="1.1272026187786341E-2"/>
    <n v="1.1673578077465826E-2"/>
    <n v="1.7463584914610433E-2"/>
    <n v="1.8271799886149395E-2"/>
    <m/>
    <m/>
    <m/>
    <n v="0"/>
    <m/>
    <n v="0"/>
    <m/>
    <n v="0"/>
    <m/>
    <n v="-2.6067052301037785"/>
    <n v="42.654584926775271"/>
    <n v="31.863505858478874"/>
    <n v="9.3178000990204207E-2"/>
    <n v="-2.6067052301037785"/>
    <n v="-30.393073037841521"/>
    <n v="43.457734570327673"/>
    <n v="31.059215763513397"/>
    <s v="Resto"/>
    <n v="2023"/>
    <n v="1"/>
    <d v="2024-05-06T00:00:00"/>
    <x v="44"/>
    <x v="26"/>
  </r>
  <r>
    <n v="2024"/>
    <n v="3"/>
    <n v="37"/>
    <x v="35"/>
    <s v="GMM. Individual"/>
    <n v="25"/>
    <s v="b7a56873cd771f2c446d369b649430b65a756ba278ff97ec81bb6f55b2e73569"/>
    <s v="866d562d83a77144c090ae01fef5e5dc5d322dfdcb968ee04e0fa262fe1b2619"/>
    <x v="20"/>
    <n v="32046.109780000003"/>
    <n v="23479.351979999999"/>
    <n v="104939.32965999999"/>
    <n v="82940.730260000011"/>
    <n v="3406.1279500000001"/>
    <n v="4621.1270400000003"/>
    <n v="13325.915289999997"/>
    <n v="17368.380500000003"/>
    <n v="0"/>
    <n v="0"/>
    <n v="134.065"/>
    <n v="128.38900000000001"/>
    <n v="0"/>
    <n v="0"/>
    <n v="2070.5684799999999"/>
    <n v="366.49788000000001"/>
    <n v="14694.50368"/>
    <n v="13017.19882"/>
    <n v="0"/>
    <n v="0"/>
    <n v="0"/>
    <n v="0"/>
    <n v="0"/>
    <n v="0"/>
    <s v="GMM. Individual"/>
    <s v="Accidentes y Enfermedades"/>
    <s v="Gastos Medicos"/>
    <x v="44"/>
    <x v="0"/>
    <n v="3691577.5016000001"/>
    <n v="3031903.05106"/>
    <n v="243469518.54793006"/>
    <n v="216001262.48099998"/>
    <n v="235094567.47436008"/>
    <n v="206446896.99449995"/>
    <n v="19124096.354009997"/>
    <n v="17408265.327970002"/>
    <n v="12563160.762839999"/>
    <n v="10910736.875770001"/>
    <n v="518158.07188"/>
    <n v="45985.855750000002"/>
    <n v="0.16756927588518702"/>
    <n v="0.13487473644071551"/>
    <n v="8566.757800000003"/>
    <n v="36.486346843376573"/>
    <n v="6.1846203927170595"/>
    <n v="51.057768953228624"/>
    <n v="0.86808714610787963"/>
    <n v="0.77440972170238942"/>
    <n v="1.3162267692122339E-2"/>
    <n v="1.3631157080435311E-2"/>
    <n v="1.0870006827883843E-2"/>
    <n v="1.1373070906764718E-2"/>
    <m/>
    <m/>
    <m/>
    <n v="0"/>
    <m/>
    <n v="0"/>
    <m/>
    <n v="0"/>
    <m/>
    <n v="-26.292267654256051"/>
    <n v="10.628834430710734"/>
    <n v="19.681663463013514"/>
    <n v="2.7112030278835804E-2"/>
    <n v="464.96056129983617"/>
    <n v="12.885298006072855"/>
    <n v="14.090768392662037"/>
    <n v="2.8154896077710831"/>
    <s v="Resto"/>
    <n v="2023"/>
    <n v="1"/>
    <d v="2024-05-06T00:00:00"/>
    <x v="44"/>
    <x v="20"/>
  </r>
  <r>
    <n v="2024"/>
    <n v="3"/>
    <n v="702"/>
    <x v="49"/>
    <s v="GMM. Individual"/>
    <n v="244"/>
    <s v="82c01ce15b431d420eb6a1febfba7d7a2b69e5bcdcb929cb42cd3e9179d43fc4"/>
    <s v="866d562d83a77144c090ae01fef5e5dc5d322dfdcb968ee04e0fa262fe1b2619"/>
    <x v="33"/>
    <n v="12.61923"/>
    <n v="9.9317199999999985"/>
    <n v="12.61923"/>
    <n v="9.9317199999999985"/>
    <n v="-0.86325000000000007"/>
    <n v="-0.70723000000000003"/>
    <n v="0.15622000000000011"/>
    <n v="0.11261999999999989"/>
    <n v="0"/>
    <n v="0"/>
    <n v="134.065"/>
    <n v="128.38900000000001"/>
    <n v="0"/>
    <n v="0"/>
    <n v="-0.86324999999999996"/>
    <n v="-0.70723000000000003"/>
    <n v="4.6117400000000002"/>
    <n v="3.6053600000000001"/>
    <n v="0"/>
    <n v="0"/>
    <n v="0"/>
    <n v="0"/>
    <n v="0"/>
    <n v="0"/>
    <s v="GMM. Individual"/>
    <s v="Accidentes y Enfermedades"/>
    <s v="Gastos Medicos"/>
    <x v="44"/>
    <x v="0"/>
    <n v="79363.586750000002"/>
    <n v="51745.073490000002"/>
    <n v="243469518.54793006"/>
    <n v="216001262.48099998"/>
    <n v="235094567.47436008"/>
    <n v="206446896.99449995"/>
    <n v="19124096.354009997"/>
    <n v="17408265.327970002"/>
    <n v="12563160.762839999"/>
    <n v="10910736.875770001"/>
    <n v="79363.586750000002"/>
    <n v="51745.073490000002"/>
    <n v="6.5986019764818649E-5"/>
    <n v="5.7051749918141609E-5"/>
    <n v="2.6875100000000014"/>
    <n v="27.059864756557793"/>
    <n v="1.5900528840450876E-2"/>
    <n v="1.9193556661813136E-2"/>
    <n v="1.5900528840450876E-2"/>
    <n v="1.9193556661813136E-2"/>
    <n v="5.1830841393460694E-6"/>
    <n v="5.3677250544618734E-6"/>
    <n v="4.5979916440875523E-6"/>
    <n v="4.8107867662765573E-6"/>
    <m/>
    <m/>
    <m/>
    <n v="0"/>
    <m/>
    <n v="0"/>
    <m/>
    <n v="0"/>
    <m/>
    <n v="22.060715750180293"/>
    <n v="-6.8407501884029385"/>
    <n v="-7.1209216530470059"/>
    <n v="-6.8712803751852633E-6"/>
    <n v="22.060715750180272"/>
    <n v="27.913439989349186"/>
    <n v="-18.718531400295767"/>
    <n v="-19.616071626689152"/>
    <s v="Resto"/>
    <n v="2023"/>
    <n v="1"/>
    <d v="2024-05-06T00:00:00"/>
    <x v="44"/>
    <x v="33"/>
  </r>
  <r>
    <n v="2024"/>
    <n v="3"/>
    <n v="718"/>
    <x v="44"/>
    <s v="GMM. Individual"/>
    <n v="281"/>
    <s v="71a1c003a2b855d85582c8f6c7648c49d3fe836408a7e1b5d9b222448acb3c1b"/>
    <s v="866d562d83a77144c090ae01fef5e5dc5d322dfdcb968ee04e0fa262fe1b2619"/>
    <x v="31"/>
    <n v="0"/>
    <n v="0"/>
    <n v="0"/>
    <n v="4.08683"/>
    <n v="2.6670000000000003E-2"/>
    <n v="0.19001999999999999"/>
    <n v="-0.23514999999999997"/>
    <n v="0.92980999999999991"/>
    <n v="0"/>
    <n v="0"/>
    <n v="134.065"/>
    <n v="128.38900000000001"/>
    <n v="0"/>
    <n v="0"/>
    <n v="2.6670000000000003E-2"/>
    <n v="0.19002000000000002"/>
    <n v="0"/>
    <n v="0.78322999999999998"/>
    <n v="0"/>
    <n v="0"/>
    <n v="0"/>
    <n v="0"/>
    <n v="0"/>
    <n v="0"/>
    <s v="GMM. Individual"/>
    <s v="Accidentes y Enfermedades"/>
    <s v="Gastos Medicos"/>
    <x v="44"/>
    <x v="0"/>
    <n v="4861.5922599999994"/>
    <n v="-25.390689999999999"/>
    <n v="243469518.54793006"/>
    <n v="216001262.48099998"/>
    <n v="235094567.47436008"/>
    <n v="206446896.99449995"/>
    <n v="19124096.354009997"/>
    <n v="17408265.327970002"/>
    <n v="12563160.762839999"/>
    <n v="10910736.875770001"/>
    <n v="4861.5922599999994"/>
    <n v="-25.390689999999999"/>
    <m/>
    <m/>
    <m/>
    <m/>
    <m/>
    <m/>
    <m/>
    <m/>
    <m/>
    <m/>
    <m/>
    <m/>
    <m/>
    <m/>
    <m/>
    <n v="0"/>
    <m/>
    <n v="0"/>
    <m/>
    <n v="0"/>
    <m/>
    <n v="-85.964635301547204"/>
    <m/>
    <m/>
    <n v="2.1228734156523715E-7"/>
    <n v="-85.964635301547204"/>
    <m/>
    <m/>
    <n v="24.261072737254704"/>
    <s v="Resto"/>
    <n v="2023"/>
    <n v="1"/>
    <d v="2024-05-06T00:00:00"/>
    <x v="44"/>
    <x v="31"/>
  </r>
  <r>
    <n v="2024"/>
    <n v="3"/>
    <n v="715"/>
    <x v="46"/>
    <s v="GMM. Individual"/>
    <n v="251"/>
    <s v="c75d3f1f5bcd6914d0331ce5ec17c0db8f2070a2d4285f8e3ff11c6ca19168ff"/>
    <s v="866d562d83a77144c090ae01fef5e5dc5d322dfdcb968ee04e0fa262fe1b2619"/>
    <x v="24"/>
    <n v="420.79090000000002"/>
    <n v="330.81203999999997"/>
    <n v="1248.81917"/>
    <n v="1296.1324500000001"/>
    <n v="67.23612"/>
    <n v="152.14932999999999"/>
    <n v="495.65207999999996"/>
    <n v="875.8340300000001"/>
    <n v="0"/>
    <n v="0"/>
    <n v="134.065"/>
    <n v="128.38900000000001"/>
    <n v="0"/>
    <n v="0"/>
    <n v="67.23612"/>
    <n v="152.14932999999999"/>
    <n v="340.53259000000003"/>
    <n v="317.59775000000002"/>
    <n v="0"/>
    <n v="0"/>
    <n v="0"/>
    <n v="0"/>
    <n v="0"/>
    <n v="0"/>
    <s v="GMM. Individual"/>
    <s v="Accidentes y Enfermedades"/>
    <s v="Gastos Medicos"/>
    <x v="44"/>
    <x v="0"/>
    <n v="48021.339369999994"/>
    <n v="38116.885219999996"/>
    <n v="243469518.54793006"/>
    <n v="216001262.48099998"/>
    <n v="235094567.47436008"/>
    <n v="206446896.99449995"/>
    <n v="19124096.354009997"/>
    <n v="17408265.327970002"/>
    <n v="12563160.762839999"/>
    <n v="10910736.875770001"/>
    <n v="48021.339369999994"/>
    <n v="38116.885219999996"/>
    <n v="2.2003178200457421E-3"/>
    <n v="1.900315934801853E-3"/>
    <n v="89.978860000000054"/>
    <n v="27.19939092906052"/>
    <n v="0.87625815006500529"/>
    <n v="0.86788843865558651"/>
    <n v="0.87625815006500529"/>
    <n v="0.86788843865558651"/>
    <n v="1.7283103959363276E-4"/>
    <n v="1.7898793005750434E-4"/>
    <n v="1.5315282707160056E-4"/>
    <n v="1.6024074220346034E-4"/>
    <m/>
    <m/>
    <m/>
    <n v="0"/>
    <m/>
    <n v="0"/>
    <m/>
    <n v="0"/>
    <m/>
    <n v="-55.809125153558028"/>
    <n v="15.978510942133015"/>
    <n v="45.99268212849811"/>
    <n v="5.3518474585531573E-4"/>
    <n v="-55.809125153558028"/>
    <n v="7.2213483880159801"/>
    <n v="19.744400969081987"/>
    <n v="47.906299714025046"/>
    <s v="Resto"/>
    <n v="2023"/>
    <n v="1"/>
    <d v="2024-05-06T00:00:00"/>
    <x v="44"/>
    <x v="24"/>
  </r>
  <r>
    <n v="2024"/>
    <n v="3"/>
    <n v="150.1"/>
    <x v="32"/>
    <s v="GMM. Individual"/>
    <n v="150.1"/>
    <m/>
    <m/>
    <x v="21"/>
    <n v="344654.62545999995"/>
    <n v="332440.99820999993"/>
    <n v="1574425.0052499997"/>
    <n v="1322710.57393"/>
    <n v="158280.84834"/>
    <n v="123690.42624"/>
    <n v="687663.95205000008"/>
    <n v="272257.24154000002"/>
    <n v="0"/>
    <n v="0"/>
    <n v="0"/>
    <n v="0"/>
    <n v="0"/>
    <n v="0"/>
    <n v="133679.6698"/>
    <n v="102495.53030999997"/>
    <n v="268021.25812000007"/>
    <n v="274803.75849000004"/>
    <n v="0"/>
    <n v="0"/>
    <n v="0"/>
    <n v="0"/>
    <n v="0"/>
    <n v="0"/>
    <s v="GMM. Individual"/>
    <s v="Accidentes y Enfermedades"/>
    <s v="Gastos Medicos"/>
    <x v="44"/>
    <x v="0"/>
    <n v="62987663.514320001"/>
    <n v="48052536.29208"/>
    <n v="243469518.54793006"/>
    <n v="216001262.48099998"/>
    <n v="235094567.47436008"/>
    <n v="206446896.99449995"/>
    <n v="19124096.354009997"/>
    <n v="17408265.327970002"/>
    <n v="12563160.762839999"/>
    <n v="10910736.875770001"/>
    <n v="2835377.76945"/>
    <n v="2111375.0378999999"/>
    <n v="1.8022008417026811"/>
    <n v="1.9096733186612469"/>
    <n v="12213.62725000002"/>
    <n v="3.6739232873692629"/>
    <n v="12.15550989972159"/>
    <n v="15.745236741107346"/>
    <n v="0.54717798094168713"/>
    <n v="0.69182820275980461"/>
    <n v="0.14155966115000565"/>
    <n v="0.14660254771628814"/>
    <n v="0.15390696998321585"/>
    <n v="0.16102978686032596"/>
    <m/>
    <m/>
    <m/>
    <n v="0"/>
    <m/>
    <n v="0"/>
    <m/>
    <n v="0"/>
    <m/>
    <n v="27.965318862175504"/>
    <n v="45.924481103002002"/>
    <n v="37.206730489320059"/>
    <n v="1.2598807842065645"/>
    <n v="30.424877451419508"/>
    <n v="-2.4681250384887887"/>
    <n v="49.876517533601067"/>
    <n v="37.297717787120341"/>
    <s v="Resto"/>
    <n v="2023"/>
    <n v="1"/>
    <d v="2024-05-06T00:00:00"/>
    <x v="44"/>
    <x v="21"/>
  </r>
  <r>
    <n v="2024"/>
    <n v="3"/>
    <n v="3"/>
    <x v="40"/>
    <s v="GMM. Individual"/>
    <n v="3"/>
    <s v="4e07408562bedb8b60ce05c1decfe3ad16b72230967de01f640b7e4729b49fce"/>
    <s v="866d562d83a77144c090ae01fef5e5dc5d322dfdcb968ee04e0fa262fe1b2619"/>
    <x v="18"/>
    <n v="380612.73288999998"/>
    <n v="365074.13361999998"/>
    <n v="1584966.1306500002"/>
    <n v="1467185.9750699999"/>
    <n v="292159.96985000011"/>
    <n v="281078.72223000001"/>
    <n v="1139644.6882500001"/>
    <n v="1082025.2021899999"/>
    <n v="0"/>
    <n v="0"/>
    <n v="134.065"/>
    <n v="128.38900000000001"/>
    <n v="0"/>
    <n v="0"/>
    <n v="287627.87085000001"/>
    <n v="276979.56652999995"/>
    <n v="391599.00586000003"/>
    <n v="372637.71666999999"/>
    <n v="0"/>
    <n v="0"/>
    <n v="0"/>
    <n v="0"/>
    <n v="0"/>
    <n v="0"/>
    <s v="GMM. Individual"/>
    <s v="Accidentes y Enfermedades"/>
    <s v="Gastos Medicos"/>
    <x v="44"/>
    <x v="0"/>
    <n v="5461228.9250799995"/>
    <n v="5252582.0563999992"/>
    <n v="243469518.54793006"/>
    <n v="216001262.48099998"/>
    <n v="235094567.47436008"/>
    <n v="206446896.99449995"/>
    <n v="19124096.354009997"/>
    <n v="17408265.327970002"/>
    <n v="12563160.762839999"/>
    <n v="10910736.875770001"/>
    <n v="806558.73800999997"/>
    <n v="797857.53898000007"/>
    <n v="1.9902259737893027"/>
    <n v="2.0971310279458595"/>
    <n v="15538.599270000006"/>
    <n v="4.2562860085217258"/>
    <n v="47.189710426927519"/>
    <n v="45.756806921536317"/>
    <n v="6.9693605251024069"/>
    <n v="6.9503746862017319"/>
    <n v="0.15632869985532566"/>
    <n v="0.16189771502546968"/>
    <n v="0.16901481474077626"/>
    <n v="0.17683682289965641"/>
    <m/>
    <m/>
    <m/>
    <n v="0"/>
    <m/>
    <n v="0"/>
    <m/>
    <n v="0"/>
    <m/>
    <n v="3.9424000266133907"/>
    <n v="76.760429855203142"/>
    <n v="76.99223153469714"/>
    <n v="2.3255291830234852"/>
    <n v="3.8444367768359244"/>
    <n v="5.0883977498154653"/>
    <n v="73.449591685845448"/>
    <n v="74.329450331858695"/>
    <s v="Medianas"/>
    <n v="2023"/>
    <n v="1"/>
    <d v="2024-05-06T00:00:00"/>
    <x v="44"/>
    <x v="18"/>
  </r>
  <r>
    <n v="2024"/>
    <n v="3"/>
    <n v="43"/>
    <x v="9"/>
    <s v="GMM. Individual"/>
    <n v="31"/>
    <s v="eb1e33e8a81b697b75855af6bfcdbcbf7cbbde9f94962ceaec1ed8af21f5a50f"/>
    <s v="866d562d83a77144c090ae01fef5e5dc5d322dfdcb968ee04e0fa262fe1b2619"/>
    <x v="0"/>
    <n v="5965401.0591200003"/>
    <n v="5359493.1357299993"/>
    <n v="21700267.947450001"/>
    <n v="19480390.168099996"/>
    <n v="3974757.0942899999"/>
    <n v="3191204.5931400005"/>
    <n v="15131701.828379998"/>
    <n v="13304696.145130001"/>
    <n v="0"/>
    <n v="0"/>
    <n v="134.065"/>
    <n v="128.38900000000001"/>
    <n v="0"/>
    <n v="0"/>
    <n v="3833153.8066500002"/>
    <n v="3124452.1832699999"/>
    <n v="5452328.9666599995"/>
    <n v="4879996.0075200005"/>
    <n v="0"/>
    <n v="0"/>
    <n v="0"/>
    <n v="0"/>
    <n v="0"/>
    <n v="0"/>
    <s v="GMM. Individual"/>
    <s v="Accidentes y Enfermedades"/>
    <s v="Gastos Medicos"/>
    <x v="44"/>
    <x v="0"/>
    <n v="29454782.112069998"/>
    <n v="26676629.107240003"/>
    <n v="243469518.54793006"/>
    <n v="216001262.48099998"/>
    <n v="235094567.47436008"/>
    <n v="206446896.99449995"/>
    <n v="19124096.354009997"/>
    <n v="17408265.327970002"/>
    <n v="12563160.762839999"/>
    <n v="10910736.875770001"/>
    <n v="12989393.407099999"/>
    <n v="11222430.517299999"/>
    <n v="31.193113382683606"/>
    <n v="30.787060254182009"/>
    <n v="605907.92339000106"/>
    <n v="11.305321381057665"/>
    <n v="45.925170422964584"/>
    <n v="47.756973210643125"/>
    <n v="20.252742106265639"/>
    <n v="20.090593583562775"/>
    <n v="2.4501634104745786"/>
    <n v="2.5374474294352205"/>
    <n v="2.4812323197423134"/>
    <n v="2.596063788681108"/>
    <m/>
    <m/>
    <m/>
    <n v="0"/>
    <m/>
    <n v="0"/>
    <m/>
    <n v="0"/>
    <m/>
    <n v="24.553502549926431"/>
    <n v="66.630173812259073"/>
    <n v="59.54302976647692"/>
    <n v="31.638193360119637"/>
    <n v="22.682428208527906"/>
    <n v="11.728144003766449"/>
    <n v="70.303054531174453"/>
    <n v="64.025711874666825"/>
    <s v="Grandes"/>
    <n v="2023"/>
    <n v="1"/>
    <d v="2024-05-06T00:00:00"/>
    <x v="44"/>
    <x v="0"/>
  </r>
  <r>
    <n v="2024"/>
    <n v="3"/>
    <n v="38"/>
    <x v="55"/>
    <s v="GMM. Individual"/>
    <n v="26"/>
    <s v="5f9c4ab08cac7457e9111a30e4664920607ea2c115a1433d7be98e97e64244ca"/>
    <s v="866d562d83a77144c090ae01fef5e5dc5d322dfdcb968ee04e0fa262fe1b2619"/>
    <x v="5"/>
    <n v="2538915.2157800002"/>
    <n v="2306873.4296200001"/>
    <n v="9057316.3374500014"/>
    <n v="8279035.2802000009"/>
    <n v="1766733.2437299995"/>
    <n v="1413881.8468500001"/>
    <n v="6256982.8125899984"/>
    <n v="5740455.3584199995"/>
    <n v="0"/>
    <n v="0"/>
    <n v="134.065"/>
    <n v="128.38900000000001"/>
    <n v="0"/>
    <n v="0"/>
    <n v="1573818.9197"/>
    <n v="1281217.66316"/>
    <n v="2166962.82198"/>
    <n v="2075459.7002300001"/>
    <n v="0"/>
    <n v="0"/>
    <n v="0"/>
    <n v="0"/>
    <n v="0"/>
    <n v="0"/>
    <s v="GMM. Individual"/>
    <s v="Accidentes y Enfermedades"/>
    <s v="Gastos Medicos"/>
    <x v="44"/>
    <x v="0"/>
    <n v="10667983.633719999"/>
    <n v="10223427.716290001"/>
    <n v="243469518.54793006"/>
    <n v="216001262.48099998"/>
    <n v="235094567.47436008"/>
    <n v="206446896.99449995"/>
    <n v="19124096.354009997"/>
    <n v="17408265.327970002"/>
    <n v="12563160.762839999"/>
    <n v="10910736.875770001"/>
    <n v="4201793.9223199999"/>
    <n v="3794863.05345"/>
    <n v="13.276000961204282"/>
    <n v="13.251598514606322"/>
    <n v="232041.78616000013"/>
    <n v="10.058713372853889"/>
    <n v="60.424553481626972"/>
    <n v="60.789372294285215"/>
    <n v="23.79939174029894"/>
    <n v="22.564579059371937"/>
    <n v="1.0428061922996668"/>
    <n v="1.079954863719639"/>
    <n v="1.0679907159445046"/>
    <n v="1.117417342282194"/>
    <m/>
    <m/>
    <m/>
    <n v="0"/>
    <m/>
    <n v="0"/>
    <m/>
    <n v="0"/>
    <m/>
    <n v="24.956215235814796"/>
    <n v="69.586145797595194"/>
    <n v="61.289961932714355"/>
    <n v="14.062808532672284"/>
    <n v="22.837747632851645"/>
    <n v="4.4088122616815717"/>
    <n v="72.62786900339934"/>
    <n v="61.731753356522269"/>
    <s v="Grandes"/>
    <n v="2023"/>
    <n v="1"/>
    <d v="2024-05-06T00:00:00"/>
    <x v="44"/>
    <x v="5"/>
  </r>
  <r>
    <n v="2024"/>
    <n v="3"/>
    <n v="701"/>
    <x v="51"/>
    <s v="GMM. Individual"/>
    <n v="243"/>
    <s v="72440a20f54075ac43f51a2cf0dbb2a14366b38a5c01b110ae174abc1cb44238"/>
    <s v="866d562d83a77144c090ae01fef5e5dc5d322dfdcb968ee04e0fa262fe1b2619"/>
    <x v="12"/>
    <n v="106036.49761000001"/>
    <n v="73802.233319999999"/>
    <n v="352572.27427000005"/>
    <n v="343103.77377999999"/>
    <n v="48979.885169999994"/>
    <n v="38396.032859999999"/>
    <n v="187492.95796"/>
    <n v="147680.07934999999"/>
    <n v="0"/>
    <n v="0"/>
    <n v="134.065"/>
    <n v="128.38900000000001"/>
    <n v="0"/>
    <n v="0"/>
    <n v="34294.003950000006"/>
    <n v="24357.62125"/>
    <n v="65214.877500000002"/>
    <n v="48990.830150000002"/>
    <n v="0"/>
    <n v="0"/>
    <n v="0"/>
    <n v="0"/>
    <n v="0"/>
    <n v="0"/>
    <s v="GMM. Individual"/>
    <s v="Accidentes y Enfermedades"/>
    <s v="Gastos Medicos"/>
    <x v="44"/>
    <x v="0"/>
    <n v="796571.0700399999"/>
    <n v="702706.06438999996"/>
    <n v="243469518.54793006"/>
    <n v="216001262.48099998"/>
    <n v="235094567.47436008"/>
    <n v="206446896.99449995"/>
    <n v="19124096.354009997"/>
    <n v="17408265.327970002"/>
    <n v="12563160.762839999"/>
    <n v="10910736.875770001"/>
    <n v="796571.0700399999"/>
    <n v="702706.06438999996"/>
    <n v="0.55446540138230349"/>
    <n v="0.42394938225936474"/>
    <n v="32234.264290000006"/>
    <n v="43.676543161282225"/>
    <n v="13.311617958291578"/>
    <n v="10.502575267237194"/>
    <n v="13.311617958291578"/>
    <n v="10.502575267237194"/>
    <n v="4.3552268161702296E-2"/>
    <n v="4.5103763455344226E-2"/>
    <n v="3.416750090823744E-2"/>
    <n v="3.574877336226865E-2"/>
    <m/>
    <m/>
    <m/>
    <n v="0"/>
    <m/>
    <n v="0"/>
    <m/>
    <n v="0"/>
    <m/>
    <n v="27.564963152810449"/>
    <n v="46.191534305618973"/>
    <n v="52.025570409933493"/>
    <n v="0.38986912684326519"/>
    <n v="40.79373185918147"/>
    <n v="33.116498128987118"/>
    <n v="52.586166323780958"/>
    <n v="49.718735476459365"/>
    <s v="Medianas"/>
    <n v="2023"/>
    <n v="1"/>
    <d v="2024-05-06T00:00:00"/>
    <x v="44"/>
    <x v="12"/>
  </r>
  <r>
    <n v="2024"/>
    <n v="3"/>
    <n v="34"/>
    <x v="54"/>
    <s v="GMM. Individual"/>
    <n v="23"/>
    <s v="535fa30d7e25dd8a49f1536779734ec8286108d115da5045d77f3b4185d8f790"/>
    <s v="866d562d83a77144c090ae01fef5e5dc5d322dfdcb968ee04e0fa262fe1b2619"/>
    <x v="6"/>
    <n v="1570715.5043900001"/>
    <n v="1437503.06596"/>
    <n v="4848560.0784900002"/>
    <n v="4399801.3998000007"/>
    <n v="817946.86404000001"/>
    <n v="621582.52220000012"/>
    <n v="3180359.6867499994"/>
    <n v="2699582.2799800001"/>
    <n v="0"/>
    <n v="0"/>
    <n v="134.065"/>
    <n v="128.38900000000001"/>
    <n v="0"/>
    <n v="0"/>
    <n v="817946.86404000001"/>
    <n v="621582.52220000001"/>
    <n v="1344256.0201300001"/>
    <n v="1161047.35457"/>
    <n v="0"/>
    <n v="0"/>
    <n v="0"/>
    <n v="0"/>
    <n v="0"/>
    <n v="0"/>
    <s v="GMM. Individual"/>
    <s v="Accidentes y Enfermedades"/>
    <s v="Gastos Medicos"/>
    <x v="44"/>
    <x v="0"/>
    <n v="25559096.22566"/>
    <n v="26097031.675279997"/>
    <n v="243469518.54793006"/>
    <n v="216001262.48099998"/>
    <n v="235094567.47436008"/>
    <n v="206446896.99449995"/>
    <n v="19124096.354009997"/>
    <n v="17408265.327970002"/>
    <n v="12563160.762839999"/>
    <n v="10910736.875770001"/>
    <n v="9855357.4113100003"/>
    <n v="8450511.4455500003"/>
    <n v="8.2132795992771062"/>
    <n v="8.2575893627399637"/>
    <n v="133212.4384300001"/>
    <n v="9.2669324737083336"/>
    <n v="15.937681799215605"/>
    <n v="17.010841003203215"/>
    <n v="6.1454266243306508"/>
    <n v="5.5083010353305903"/>
    <n v="0.64513846076414894"/>
    <n v="0.66812071468274392"/>
    <n v="0.66550678891816495"/>
    <n v="0.69630645308187766"/>
    <m/>
    <m/>
    <m/>
    <n v="0"/>
    <m/>
    <n v="0"/>
    <m/>
    <n v="0"/>
    <m/>
    <n v="31.591033342603826"/>
    <n v="52.074794051113429"/>
    <n v="43.240431058482088"/>
    <n v="6.5106773644047262"/>
    <n v="31.591033342603847"/>
    <n v="15.779603203854876"/>
    <n v="60.847550748621394"/>
    <n v="53.53636264303848"/>
    <s v="Grandes"/>
    <n v="2023"/>
    <n v="1"/>
    <d v="2024-05-06T00:00:00"/>
    <x v="44"/>
    <x v="6"/>
  </r>
  <r>
    <n v="2024"/>
    <n v="3"/>
    <n v="112"/>
    <x v="57"/>
    <s v="GMM. Individual"/>
    <n v="231"/>
    <s v="138d9e809e386a7b800791d1f664f56d1c55f3d1ba411b950862729bc486c5ce"/>
    <s v="866d562d83a77144c090ae01fef5e5dc5d322dfdcb968ee04e0fa262fe1b2619"/>
    <x v="19"/>
    <n v="77768.138040000005"/>
    <n v="69131.333370000008"/>
    <n v="318429.93134999997"/>
    <n v="288739.88806999999"/>
    <n v="76321.857039999988"/>
    <n v="68414.031490000008"/>
    <n v="280141.78272000008"/>
    <n v="13211.366889999992"/>
    <n v="0"/>
    <n v="0"/>
    <n v="134.065"/>
    <n v="128.38900000000001"/>
    <n v="0"/>
    <n v="0"/>
    <n v="71996.319000000003"/>
    <n v="55278.994829999996"/>
    <n v="80285.628689999998"/>
    <n v="67212.445069999987"/>
    <n v="0"/>
    <n v="0"/>
    <n v="0"/>
    <n v="0"/>
    <n v="0"/>
    <n v="0"/>
    <s v="GMM. Individual"/>
    <s v="Accidentes y Enfermedades"/>
    <s v="Gastos Medicos"/>
    <x v="44"/>
    <x v="0"/>
    <n v="210617.18328999999"/>
    <n v="216996.14955"/>
    <n v="243469518.54793006"/>
    <n v="216001262.48099998"/>
    <n v="235094567.47436008"/>
    <n v="206446896.99449995"/>
    <n v="19124096.354009997"/>
    <n v="17408265.327970002"/>
    <n v="12563160.762839999"/>
    <n v="10910736.875770001"/>
    <n v="210617.18328999999"/>
    <n v="216996.14955"/>
    <n v="0.40665000113165273"/>
    <n v="0.39711787514478036"/>
    <n v="8636.8046699999977"/>
    <n v="12.493328638368183"/>
    <n v="36.923928439837042"/>
    <n v="31.858322607734035"/>
    <n v="36.923928439837042"/>
    <n v="31.858322607734035"/>
    <n v="3.1941632161518553E-2"/>
    <n v="3.307951301277158E-2"/>
    <n v="3.2005059866759333E-2"/>
    <n v="3.3486254516986891E-2"/>
    <m/>
    <m/>
    <m/>
    <n v="0"/>
    <m/>
    <n v="0"/>
    <m/>
    <n v="0"/>
    <m/>
    <n v="11.558777311867452"/>
    <n v="98.140265362588309"/>
    <n v="98.962406994002407"/>
    <n v="0.60750521688577719"/>
    <n v="30.241729650495543"/>
    <n v="19.45054015872303"/>
    <n v="89.675226033283252"/>
    <n v="82.245177619157261"/>
    <s v="Resto"/>
    <n v="2023"/>
    <n v="1"/>
    <d v="2024-05-06T00:00:00"/>
    <x v="44"/>
    <x v="19"/>
  </r>
  <r>
    <n v="2024"/>
    <n v="3"/>
    <n v="15.1"/>
    <x v="13"/>
    <s v="GMM. Individual"/>
    <n v="15.1"/>
    <m/>
    <m/>
    <x v="7"/>
    <n v="3276694.4831299996"/>
    <n v="3056738.6874600002"/>
    <n v="14077904.413979998"/>
    <n v="12830080.610609997"/>
    <n v="2255391.6949400003"/>
    <n v="2287277.3488799999"/>
    <n v="9179212.9274899997"/>
    <n v="8744173.4911199994"/>
    <n v="0"/>
    <n v="0"/>
    <n v="0"/>
    <n v="0"/>
    <n v="0"/>
    <n v="0"/>
    <n v="2041516.0779800001"/>
    <n v="2149517.9719699998"/>
    <n v="3404668.6732700001"/>
    <n v="3092082.1093799998"/>
    <n v="0"/>
    <n v="0"/>
    <n v="0"/>
    <n v="0"/>
    <n v="0"/>
    <n v="0"/>
    <s v="GMM. Individual"/>
    <s v="Accidentes y Enfermedades"/>
    <s v="Gastos Medicos"/>
    <x v="44"/>
    <x v="0"/>
    <n v="43258904.442710005"/>
    <n v="32637598.09113"/>
    <n v="243469518.54793006"/>
    <n v="216001262.48099998"/>
    <n v="235094567.47436008"/>
    <n v="206446896.99449995"/>
    <n v="19124096.354009997"/>
    <n v="17408265.327970002"/>
    <n v="12563160.762839999"/>
    <n v="10910736.875770001"/>
    <n v="9015263.4634199999"/>
    <n v="8061967.7971400004"/>
    <n v="17.133852614389973"/>
    <n v="17.559122806732002"/>
    <n v="219955.79566999944"/>
    <n v="7.1957670628617576"/>
    <n v="36.346075701785026"/>
    <n v="37.915540775843645"/>
    <n v="7.5746127308182167"/>
    <n v="9.3656974355926579"/>
    <n v="1.3458335575937572"/>
    <n v="1.3937772013755116"/>
    <n v="1.4151485284623642"/>
    <n v="1.4806416235655195"/>
    <m/>
    <m/>
    <m/>
    <n v="0"/>
    <m/>
    <n v="0"/>
    <m/>
    <n v="0"/>
    <m/>
    <n v="-1.3940440565991197"/>
    <n v="68.831308703079969"/>
    <n v="74.827375930541677"/>
    <n v="17.952422463709297"/>
    <n v="-5.0244703881688331"/>
    <n v="10.109258190193326"/>
    <n v="59.962254007501826"/>
    <n v="69.516846446260914"/>
    <s v="Resto"/>
    <n v="2023"/>
    <n v="1"/>
    <d v="2024-05-06T00:00:00"/>
    <x v="44"/>
    <x v="7"/>
  </r>
  <r>
    <n v="2024"/>
    <n v="3"/>
    <n v="98"/>
    <x v="53"/>
    <s v="GMM. Individual"/>
    <n v="205"/>
    <s v="f8809aff4d69bece79dabe35be0c708b890d7eafb841f121330667b77d2e2590"/>
    <s v="866d562d83a77144c090ae01fef5e5dc5d322dfdcb968ee04e0fa262fe1b2619"/>
    <x v="25"/>
    <n v="15562.37765"/>
    <n v="10231.47107"/>
    <n v="58240.922720000002"/>
    <n v="34664.320689999993"/>
    <n v="-351.41407000000004"/>
    <n v="78.409080000000003"/>
    <n v="1012.73159"/>
    <n v="-1522.8949299999999"/>
    <n v="0"/>
    <n v="0"/>
    <n v="134.065"/>
    <n v="128.38900000000001"/>
    <n v="0"/>
    <n v="0"/>
    <n v="-351.41406999999998"/>
    <n v="78.409080000000003"/>
    <n v="14988.009400000001"/>
    <n v="9751.3727899999994"/>
    <n v="0"/>
    <n v="0"/>
    <n v="0"/>
    <n v="0"/>
    <n v="0"/>
    <n v="0"/>
    <s v="GMM. Individual"/>
    <s v="Accidentes y Enfermedades"/>
    <s v="Gastos Medicos"/>
    <x v="44"/>
    <x v="0"/>
    <n v="1111095.3272299999"/>
    <n v="1962137.4953599998"/>
    <n v="243469518.54793006"/>
    <n v="216001262.48099998"/>
    <n v="235094567.47436008"/>
    <n v="206446896.99449995"/>
    <n v="19124096.354009997"/>
    <n v="17408265.327970002"/>
    <n v="12563160.762839999"/>
    <n v="10910736.875770001"/>
    <n v="342680.88101999997"/>
    <n v="259457.50964999999"/>
    <n v="8.1375754241777981E-2"/>
    <n v="5.8773639287086295E-2"/>
    <n v="5330.9065800000008"/>
    <n v="52.103031358129037"/>
    <n v="4.5413615150276589"/>
    <n v="3.9434091091839782"/>
    <n v="1.4006338851948519"/>
    <n v="0.52144516346051462"/>
    <n v="6.3919203285960208E-3"/>
    <n v="6.6196245269245823E-3"/>
    <n v="4.7367644765039215E-3"/>
    <n v="4.9559820074566588E-3"/>
    <m/>
    <m/>
    <m/>
    <n v="0"/>
    <m/>
    <n v="0"/>
    <m/>
    <n v="0"/>
    <m/>
    <n v="-548.18032554392937"/>
    <n v="-2.2581001303486556"/>
    <n v="0.76635196897448699"/>
    <n v="-2.7971788042339767E-3"/>
    <n v="-548.18032554392926"/>
    <n v="53.701532315225961"/>
    <n v="-2.3446347051263525"/>
    <n v="0.80408247831944502"/>
    <s v="Resto"/>
    <n v="2023"/>
    <n v="1"/>
    <d v="2024-05-06T00:00:00"/>
    <x v="44"/>
    <x v="25"/>
  </r>
  <r>
    <n v="2024"/>
    <n v="3"/>
    <n v="119"/>
    <x v="62"/>
    <s v="GMM. Individual"/>
    <n v="217"/>
    <s v="16badfc6202cb3f8889e0f2779b19218af4cbb736e56acadce8148aba9a7a9f8"/>
    <s v="866d562d83a77144c090ae01fef5e5dc5d322dfdcb968ee04e0fa262fe1b2619"/>
    <x v="14"/>
    <n v="131354.97967"/>
    <n v="116554.64291"/>
    <n v="522748.88546000002"/>
    <n v="447173.90889999998"/>
    <n v="64300.748890000003"/>
    <n v="69275.088829999993"/>
    <n v="293255.76196000003"/>
    <n v="237207.85384"/>
    <n v="0"/>
    <n v="0"/>
    <n v="134.065"/>
    <n v="128.38900000000001"/>
    <n v="0"/>
    <n v="0"/>
    <n v="58142.272850000001"/>
    <n v="65677.848620000004"/>
    <n v="129115.99963999999"/>
    <n v="111067.66409000001"/>
    <n v="0"/>
    <n v="0"/>
    <n v="0"/>
    <n v="0"/>
    <n v="0"/>
    <n v="0"/>
    <s v="GMM. Individual"/>
    <s v="Accidentes y Enfermedades"/>
    <s v="Gastos Medicos"/>
    <x v="44"/>
    <x v="0"/>
    <n v="531338.51546000002"/>
    <n v="309110.80956000002"/>
    <n v="243469518.54793006"/>
    <n v="216001262.48099998"/>
    <n v="235094567.47436008"/>
    <n v="206446896.99449995"/>
    <n v="19124096.354009997"/>
    <n v="17408265.327970002"/>
    <n v="12563160.762839999"/>
    <n v="10910736.875770001"/>
    <n v="152483.86077999999"/>
    <n v="134848.61353"/>
    <n v="0.68685587668280645"/>
    <n v="0.66953622726975959"/>
    <n v="14800.336760000006"/>
    <n v="12.698195790817524"/>
    <n v="86.143529549999897"/>
    <n v="86.43369765464432"/>
    <n v="24.721524197484719"/>
    <n v="37.706427373377288"/>
    <n v="5.3951303823743801E-2"/>
    <n v="5.5873251807201305E-2"/>
    <n v="5.3960167441267817E-2"/>
    <n v="5.6457444799039615E-2"/>
    <m/>
    <m/>
    <m/>
    <n v="0"/>
    <m/>
    <n v="0"/>
    <m/>
    <n v="0"/>
    <m/>
    <n v="-7.1805608971602268"/>
    <n v="48.951892841475257"/>
    <n v="59.435717960623968"/>
    <n v="0.51181983661462216"/>
    <n v="-11.473542340887965"/>
    <n v="16.249856065555779"/>
    <n v="45.031036441735907"/>
    <n v="59.133186205104785"/>
    <s v="Medianas"/>
    <n v="2023"/>
    <n v="1"/>
    <d v="2024-05-06T00:00:00"/>
    <x v="44"/>
    <x v="14"/>
  </r>
  <r>
    <n v="2024"/>
    <n v="3"/>
    <n v="65"/>
    <x v="69"/>
    <s v="GMM. Individual"/>
    <n v="225"/>
    <s v="0e6523810856a138a75dec70a9cf3778a5c70b83ac915f22c33f05db97cb3e68"/>
    <s v="866d562d83a77144c090ae01fef5e5dc5d322dfdcb968ee04e0fa262fe1b2619"/>
    <x v="15"/>
    <n v="736074.52251000004"/>
    <n v="713788.13526999997"/>
    <n v="3954204.88643"/>
    <n v="3539525.84553"/>
    <n v="496655.40756999998"/>
    <n v="671291.75857000006"/>
    <n v="2269655.0562700001"/>
    <n v="2586116.6492999997"/>
    <n v="0"/>
    <n v="0"/>
    <n v="134.065"/>
    <n v="128.38900000000001"/>
    <n v="0"/>
    <n v="0"/>
    <n v="435749.27860000002"/>
    <n v="659913.99017"/>
    <n v="950447.13496000005"/>
    <n v="873374.1126900001"/>
    <n v="0"/>
    <n v="0"/>
    <n v="0"/>
    <n v="0"/>
    <n v="0"/>
    <n v="0"/>
    <s v="GMM. Individual"/>
    <s v="Accidentes y Enfermedades"/>
    <s v="Gastos Medicos"/>
    <x v="44"/>
    <x v="0"/>
    <n v="1104104.3804600001"/>
    <n v="874777.11228999996"/>
    <n v="243469518.54793006"/>
    <n v="216001262.48099998"/>
    <n v="235094567.47436008"/>
    <n v="206446896.99449995"/>
    <n v="19124096.354009997"/>
    <n v="17408265.327970002"/>
    <n v="12563160.762839999"/>
    <n v="10910736.875770001"/>
    <n v="1104104.3804600001"/>
    <n v="874777.11228999996"/>
    <n v="3.8489375334885181"/>
    <n v="4.1002829507840204"/>
    <n v="22286.387240000069"/>
    <n v="3.1222692195030488"/>
    <n v="66.667113683882974"/>
    <n v="81.596571885773102"/>
    <n v="66.667113683882974"/>
    <n v="81.596571885773102"/>
    <n v="0.30232717709387286"/>
    <n v="0.31309720612335201"/>
    <n v="0.33045553857945004"/>
    <n v="0.3457490258567637"/>
    <m/>
    <m/>
    <m/>
    <n v="0"/>
    <m/>
    <n v="0"/>
    <m/>
    <n v="0"/>
    <m/>
    <n v="-26.014970207889064"/>
    <n v="67.473522365155986"/>
    <n v="94.046359893061961"/>
    <n v="3.9532679470204215"/>
    <n v="-33.968776978383666"/>
    <n v="8.8247431599059354"/>
    <n v="45.846766492524459"/>
    <n v="75.559142477610081"/>
    <s v="Medianas"/>
    <n v="2023"/>
    <n v="1"/>
    <d v="2024-05-06T00:00:00"/>
    <x v="44"/>
    <x v="15"/>
  </r>
  <r>
    <n v="2024"/>
    <n v="3"/>
    <n v="61"/>
    <x v="2"/>
    <s v="GMM.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8727.81093"/>
    <n v="409.11515999999995"/>
    <n v="6393.4871600000006"/>
    <n v="19415.264510000001"/>
    <n v="0"/>
    <n v="0"/>
    <n v="0"/>
    <n v="0"/>
    <n v="0"/>
    <n v="0"/>
    <s v="GMM. Individual"/>
    <s v="Accidentes y Enfermedades"/>
    <s v="Gastos Medicos"/>
    <x v="44"/>
    <x v="0"/>
    <n v="0"/>
    <n v="0"/>
    <n v="243469518.54793006"/>
    <n v="216001262.48099998"/>
    <n v="235094567.47436008"/>
    <n v="206446896.99449995"/>
    <n v="19124096.354009997"/>
    <n v="17408265.327970002"/>
    <n v="12563160.762839999"/>
    <n v="10910736.87577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921.9375224325604"/>
    <n v="-67.069791108398348"/>
    <n v="449.32929731573898"/>
    <n v="2.1071830352312819"/>
    <m/>
    <n v="2023"/>
    <n v="1"/>
    <d v="2024-05-06T00:00:00"/>
    <x v="44"/>
    <x v="2"/>
  </r>
  <r>
    <n v="2024"/>
    <n v="3"/>
    <n v="68"/>
    <x v="61"/>
    <s v="GMM. Individual"/>
    <n v="213"/>
    <s v="d48ff4b2f68a10fd7c86f185a6ccede0dc0f2c48538d697cb33b6ada3f1e85db"/>
    <s v="866d562d83a77144c090ae01fef5e5dc5d322dfdcb968ee04e0fa262fe1b2619"/>
    <x v="31"/>
    <n v="0"/>
    <n v="0"/>
    <n v="0"/>
    <n v="0"/>
    <n v="0"/>
    <n v="0"/>
    <n v="0"/>
    <n v="-1E-3"/>
    <n v="0"/>
    <n v="0"/>
    <n v="0"/>
    <n v="0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44"/>
    <x v="0"/>
    <n v="960692.43901999993"/>
    <n v="448721.73488999996"/>
    <n v="243469518.54793006"/>
    <n v="216001262.48099998"/>
    <n v="235094567.47436008"/>
    <n v="206446896.99449995"/>
    <n v="19124096.354009997"/>
    <n v="17408265.327970002"/>
    <n v="12563160.762839999"/>
    <n v="10910736.87577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4"/>
    <x v="31"/>
  </r>
  <r>
    <n v="2024"/>
    <n v="3"/>
    <n v="27"/>
    <x v="21"/>
    <s v="GMM. Individual"/>
    <n v="21"/>
    <s v="6f4b6612125fb3a0daecd2799dfd6c9c299424fd920f9b308110a2c1fbd8f443"/>
    <s v="866d562d83a77144c090ae01fef5e5dc5d322dfdcb968ee04e0fa262fe1b2619"/>
    <x v="29"/>
    <n v="18214.303010000003"/>
    <n v="7593.6014999999998"/>
    <n v="53036.340030000007"/>
    <n v="13374.04233"/>
    <n v="5643.4136200000003"/>
    <n v="-2226.6274899999999"/>
    <n v="12327.000760000003"/>
    <n v="79.053519999997974"/>
    <n v="0"/>
    <n v="0"/>
    <n v="134.065"/>
    <n v="128.38900000000001"/>
    <n v="0"/>
    <n v="0"/>
    <n v="3161.0026800000001"/>
    <n v="-2472.7253599999999"/>
    <n v="4298.7962500000003"/>
    <n v="-2354.7403599999998"/>
    <n v="0"/>
    <n v="0"/>
    <n v="0"/>
    <n v="0"/>
    <n v="0"/>
    <n v="0"/>
    <s v="GMM. Individual"/>
    <s v="Accidentes y Enfermedades"/>
    <s v="Gastos Medicos"/>
    <x v="44"/>
    <x v="0"/>
    <n v="3037839.4733099998"/>
    <n v="2965779.2021399997"/>
    <n v="243469518.54793006"/>
    <n v="216001262.48099998"/>
    <n v="235094567.47436008"/>
    <n v="206446896.99449995"/>
    <n v="19124096.354009997"/>
    <n v="17408265.327970002"/>
    <n v="12563160.762839999"/>
    <n v="10910736.875770001"/>
    <n v="21351.361209999999"/>
    <n v="9506.4387399999996"/>
    <n v="9.524268583901363E-2"/>
    <n v="4.3620667291871397E-2"/>
    <n v="10620.701510000003"/>
    <n v="139.86382495842062"/>
    <n v="85.307455720758725"/>
    <n v="79.878508742170666"/>
    <n v="0.59958082611106112"/>
    <n v="0.25604068888610215"/>
    <n v="7.4811430681883439E-3"/>
    <n v="7.7476494696060959E-3"/>
    <n v="3.5155357023285696E-3"/>
    <n v="3.678234747312431E-3"/>
    <m/>
    <m/>
    <m/>
    <n v="0"/>
    <m/>
    <n v="0"/>
    <m/>
    <n v="0"/>
    <m/>
    <n v="-353.45117876003587"/>
    <n v="30.983417904608579"/>
    <n v="-29.322416905864756"/>
    <n v="4.4920332761261769E-2"/>
    <n v="-227.83476608983381"/>
    <n v="-282.55924614975385"/>
    <n v="73.532274994424313"/>
    <n v="105.01053118229986"/>
    <s v="Resto"/>
    <n v="2023"/>
    <n v="1"/>
    <d v="2024-05-06T00:00:00"/>
    <x v="44"/>
    <x v="29"/>
  </r>
  <r>
    <n v="2024"/>
    <n v="3"/>
    <n v="15.1"/>
    <x v="13"/>
    <s v="GMM. Gpo y Col"/>
    <n v="15.1"/>
    <m/>
    <m/>
    <x v="7"/>
    <n v="4530693.0881500002"/>
    <n v="3278002.0698999995"/>
    <n v="13727715.472479999"/>
    <n v="11384391.196149999"/>
    <n v="2521539.7213599999"/>
    <n v="2325255.7209299998"/>
    <n v="10297863.881099999"/>
    <n v="8840321.5589600001"/>
    <n v="0"/>
    <n v="0"/>
    <n v="0"/>
    <n v="0"/>
    <n v="1774.3285899999998"/>
    <n v="829.80107999999996"/>
    <n v="2454241.0201299996"/>
    <n v="2284176.6133699999"/>
    <n v="3590983.2124700001"/>
    <n v="2921512.50869"/>
    <n v="0"/>
    <n v="0"/>
    <n v="0"/>
    <n v="0"/>
    <n v="0"/>
    <n v="0"/>
    <s v="GMM. Gpo y Col"/>
    <s v="Accidentes y Enfermedades"/>
    <s v="Gastos Medicos"/>
    <x v="45"/>
    <x v="0"/>
    <n v="45467993.202069998"/>
    <n v="35990391.822119996"/>
    <n v="243469518.54793006"/>
    <n v="216001262.48099998"/>
    <n v="235094567.47436008"/>
    <n v="206446896.99449995"/>
    <n v="27274511.65152001"/>
    <n v="23534989.727719996"/>
    <n v="14256786.657110004"/>
    <n v="11866452.65497"/>
    <n v="8805224.9111800008"/>
    <n v="7279768.59669"/>
    <n v="16.611454481889886"/>
    <n v="13.928206928593223"/>
    <n v="1252691.0182500007"/>
    <n v="38.215077096892003"/>
    <n v="51.45459808070747"/>
    <n v="45.028932257413473"/>
    <n v="9.9645767694531404"/>
    <n v="9.1079921721922243"/>
    <n v="1.8608871924384554"/>
    <n v="1.9271789802816808"/>
    <n v="1.5175846808711784"/>
    <n v="1.5878185226428132"/>
    <m/>
    <m/>
    <m/>
    <n v="0"/>
    <m/>
    <n v="0"/>
    <m/>
    <n v="0"/>
    <m/>
    <n v="8.4413941513278079"/>
    <n v="55.654613373725795"/>
    <n v="70.93515108734924"/>
    <n v="17.686592231514403"/>
    <n v="7.445326502537486"/>
    <n v="22.915209220863119"/>
    <n v="68.344541729057241"/>
    <n v="78.184728169937557"/>
    <s v="Resto"/>
    <n v="2023"/>
    <n v="1"/>
    <d v="2024-05-06T00:00:00"/>
    <x v="45"/>
    <x v="7"/>
  </r>
  <r>
    <n v="2024"/>
    <n v="3"/>
    <n v="43"/>
    <x v="9"/>
    <s v="GMM. Gpo y Col"/>
    <n v="31"/>
    <s v="eb1e33e8a81b697b75855af6bfcdbcbf7cbbde9f94962ceaec1ed8af21f5a50f"/>
    <s v="866d562d83a77144c090ae01fef5e5dc5d322dfdcb968ee04e0fa262fe1b2619"/>
    <x v="4"/>
    <n v="6971601.6947100004"/>
    <n v="5817401.0210299995"/>
    <n v="16604353.091620002"/>
    <n v="14768975.290009998"/>
    <n v="2962140.0084300004"/>
    <n v="2346198.4270099993"/>
    <n v="12388139.894749999"/>
    <n v="9748734.1905700024"/>
    <n v="0"/>
    <n v="0"/>
    <n v="134.065"/>
    <n v="128.38900000000001"/>
    <n v="9000.3985599999996"/>
    <n v="8166.7485500000003"/>
    <n v="2868110.5921499999"/>
    <n v="2273476.6567899999"/>
    <n v="4501760.7726699999"/>
    <n v="3786732.9009000002"/>
    <n v="0"/>
    <n v="0"/>
    <n v="0"/>
    <n v="0"/>
    <n v="0"/>
    <n v="0"/>
    <s v="GMM. Gpo y Col"/>
    <s v="Accidentes y Enfermedades"/>
    <s v="Gastos Medicos"/>
    <x v="45"/>
    <x v="0"/>
    <n v="29454782.112069998"/>
    <n v="26676629.107240003"/>
    <n v="243469518.54793006"/>
    <n v="216001262.48099998"/>
    <n v="235094567.47436008"/>
    <n v="206446896.99449995"/>
    <n v="27274511.65152001"/>
    <n v="23534989.727719996"/>
    <n v="14256786.657110004"/>
    <n v="11866452.65497"/>
    <n v="12989393.407099999"/>
    <n v="11222430.517299999"/>
    <n v="25.560867170728873"/>
    <n v="24.718094583139521"/>
    <n v="1154200.6736800009"/>
    <n v="19.840486662472578"/>
    <n v="53.671495474910515"/>
    <n v="51.837264771318061"/>
    <n v="23.668827928125033"/>
    <n v="21.807106878624197"/>
    <n v="2.8634392248726415"/>
    <n v="2.9654456798412996"/>
    <n v="2.6932254720232076"/>
    <n v="2.8178679872262666"/>
    <m/>
    <m/>
    <m/>
    <n v="0"/>
    <m/>
    <n v="0"/>
    <m/>
    <n v="0"/>
    <m/>
    <n v="26.25274888641702"/>
    <n v="42.488658103885221"/>
    <n v="40.330697824139229"/>
    <n v="20.777052218514829"/>
    <n v="26.155269005470426"/>
    <n v="18.882448022675625"/>
    <n v="63.710861971213092"/>
    <n v="60.037946068223036"/>
    <s v="Grandes"/>
    <n v="2023"/>
    <n v="1"/>
    <d v="2024-05-06T00:00:00"/>
    <x v="45"/>
    <x v="4"/>
  </r>
  <r>
    <n v="2024"/>
    <n v="3"/>
    <n v="119"/>
    <x v="62"/>
    <s v="GMM. Gpo y Col"/>
    <n v="217"/>
    <s v="16badfc6202cb3f8889e0f2779b19218af4cbb736e56acadce8148aba9a7a9f8"/>
    <s v="866d562d83a77144c090ae01fef5e5dc5d322dfdcb968ee04e0fa262fe1b2619"/>
    <x v="29"/>
    <n v="1847.1066699999999"/>
    <n v="0"/>
    <n v="1847.1066699999999"/>
    <n v="0"/>
    <n v="190.05534"/>
    <n v="0"/>
    <n v="190.05534"/>
    <n v="0"/>
    <n v="0"/>
    <n v="0"/>
    <n v="134.065"/>
    <n v="128.38900000000001"/>
    <n v="0"/>
    <n v="0"/>
    <n v="190.05534"/>
    <n v="0"/>
    <n v="537.63952000000006"/>
    <n v="0"/>
    <n v="0"/>
    <n v="0"/>
    <n v="0"/>
    <n v="0"/>
    <n v="0"/>
    <n v="0"/>
    <s v="GMM. Gpo y Col"/>
    <s v="Accidentes y Enfermedades"/>
    <s v="Gastos Medicos"/>
    <x v="45"/>
    <x v="0"/>
    <n v="531338.51546000002"/>
    <n v="309110.80956000002"/>
    <n v="243469518.54793006"/>
    <n v="216001262.48099998"/>
    <n v="235094567.47436008"/>
    <n v="206446896.99449995"/>
    <n v="27274511.65152001"/>
    <n v="23534989.727719996"/>
    <n v="14256786.657110004"/>
    <n v="11866452.65497"/>
    <n v="152483.86077999999"/>
    <n v="134848.61353"/>
    <n v="6.772281365107634E-3"/>
    <m/>
    <m/>
    <m/>
    <n v="1.2113456863903522"/>
    <m/>
    <n v="0.34763274565196717"/>
    <m/>
    <n v="7.5866033703778546E-4"/>
    <n v="7.8568666636733291E-4"/>
    <m/>
    <m/>
    <m/>
    <m/>
    <m/>
    <n v="0"/>
    <m/>
    <n v="0"/>
    <m/>
    <n v="0"/>
    <m/>
    <m/>
    <n v="10.28935378160916"/>
    <m/>
    <n v="1.3330867927747062E-3"/>
    <m/>
    <m/>
    <n v="35.349957160887271"/>
    <m/>
    <s v="Resto"/>
    <n v="2023"/>
    <n v="1"/>
    <d v="2024-05-06T00:00:00"/>
    <x v="45"/>
    <x v="29"/>
  </r>
  <r>
    <n v="2024"/>
    <n v="3"/>
    <n v="48"/>
    <x v="3"/>
    <s v="GMM. Gpo y Col"/>
    <n v="36"/>
    <s v="76a50887d8f1c2e9301755428990ad81479ee21c25b43215cf524541e0503269"/>
    <s v="866d562d83a77144c090ae01fef5e5dc5d322dfdcb968ee04e0fa262fe1b2619"/>
    <x v="5"/>
    <n v="4032936.9538699999"/>
    <n v="4039795.3608499998"/>
    <n v="10047560.204599999"/>
    <n v="8741613.4728699997"/>
    <n v="1954704.8670200002"/>
    <n v="1611510.09189"/>
    <n v="7852850.34767"/>
    <n v="6483185.3066400001"/>
    <n v="0"/>
    <n v="0"/>
    <n v="134.065"/>
    <n v="128.38900000000001"/>
    <n v="12055.57171"/>
    <n v="39471.501060000002"/>
    <n v="1882318.9603900001"/>
    <n v="1535334.05645"/>
    <n v="2772436.4977500001"/>
    <n v="2391802.2926100004"/>
    <n v="0"/>
    <n v="0"/>
    <n v="0"/>
    <n v="0"/>
    <n v="0"/>
    <n v="0"/>
    <s v="GMM. Gpo y Col"/>
    <s v="Accidentes y Enfermedades"/>
    <s v="Gastos Medicos"/>
    <x v="45"/>
    <x v="0"/>
    <n v="16982442.389800001"/>
    <n v="15398992.57395"/>
    <n v="243469518.54793006"/>
    <n v="216001262.48099998"/>
    <n v="235094567.47436008"/>
    <n v="206446896.99449995"/>
    <n v="27274511.65152001"/>
    <n v="23534989.727719996"/>
    <n v="14256786.657110004"/>
    <n v="11866452.65497"/>
    <n v="8571560.5242299996"/>
    <n v="8205777.3825200005"/>
    <n v="14.786468059989055"/>
    <n v="17.165061075390426"/>
    <n v="-6858.4069799999706"/>
    <n v="-0.16977114847116503"/>
    <n v="47.05020681438036"/>
    <n v="49.231110868978703"/>
    <n v="23.747685175674516"/>
    <n v="26.234153574981239"/>
    <n v="1.6564442965685107"/>
    <n v="1.7154530609516703"/>
    <n v="1.8702646986636713"/>
    <n v="1.9568205769436322"/>
    <m/>
    <m/>
    <m/>
    <n v="0"/>
    <m/>
    <n v="0"/>
    <m/>
    <n v="0"/>
    <m/>
    <n v="21.296470736183657"/>
    <n v="48.468520321009947"/>
    <n v="39.890884263774382"/>
    <n v="13.710697326351371"/>
    <n v="22.599961388357315"/>
    <n v="15.914116577112281"/>
    <n v="67.894033350001564"/>
    <n v="64.191512032317746"/>
    <s v="Grandes"/>
    <n v="2023"/>
    <n v="1"/>
    <d v="2024-05-06T00:00:00"/>
    <x v="45"/>
    <x v="5"/>
  </r>
  <r>
    <n v="2024"/>
    <n v="3"/>
    <n v="39"/>
    <x v="17"/>
    <s v="GMM. Gpo y Col"/>
    <n v="27"/>
    <s v="670671cd97404156226e507973f2ab8330d3022ca96e0c93bdbdb320c41adcaf"/>
    <s v="866d562d83a77144c090ae01fef5e5dc5d322dfdcb968ee04e0fa262fe1b2619"/>
    <x v="26"/>
    <n v="3740.4214500000003"/>
    <n v="3026.1392999999998"/>
    <n v="6373.4398400000009"/>
    <n v="5379.9530299999997"/>
    <n v="409.40478999999999"/>
    <n v="520.49624999999992"/>
    <n v="1446.7784099999999"/>
    <n v="1138.05457"/>
    <n v="0"/>
    <n v="0"/>
    <n v="134.065"/>
    <n v="128.38900000000001"/>
    <n v="0"/>
    <n v="0"/>
    <n v="289.23644999999999"/>
    <n v="271.92496999999997"/>
    <n v="1342.8624299999999"/>
    <n v="915.21314000000007"/>
    <n v="0"/>
    <n v="0"/>
    <n v="0"/>
    <n v="0"/>
    <n v="0"/>
    <n v="0"/>
    <s v="GMM. Gpo y Col"/>
    <s v="Accidentes y Enfermedades"/>
    <s v="Gastos Medicos"/>
    <x v="45"/>
    <x v="0"/>
    <n v="7956382.9574300004"/>
    <n v="6735524.3046000004"/>
    <n v="243469518.54793006"/>
    <n v="216001262.48099998"/>
    <n v="235094567.47436008"/>
    <n v="206446896.99449995"/>
    <n v="27274511.65152001"/>
    <n v="23534989.727719996"/>
    <n v="14256786.657110004"/>
    <n v="11866452.65497"/>
    <n v="387936.33411"/>
    <n v="333271.12880000001"/>
    <n v="1.3713981382290106E-2"/>
    <n v="1.2858043853045538E-2"/>
    <n v="714.28215000000046"/>
    <n v="23.603743224907081"/>
    <n v="0.96418435735885399"/>
    <n v="0.90801123724582289"/>
    <n v="4.7011581393364678E-2"/>
    <n v="4.4928043655537098E-2"/>
    <n v="1.5362996864281598E-3"/>
    <n v="1.5910284487573021E-3"/>
    <n v="1.4009822281784981E-3"/>
    <n v="1.465819706692235E-3"/>
    <m/>
    <m/>
    <m/>
    <n v="0"/>
    <m/>
    <n v="0"/>
    <m/>
    <n v="0"/>
    <m/>
    <n v="-21.343373751491956"/>
    <n v="10.94541873082243"/>
    <n v="17.20000959638573"/>
    <n v="2.8716484285456127E-3"/>
    <n v="6.3662708135997947"/>
    <n v="46.726742800043255"/>
    <n v="21.538799771172389"/>
    <n v="29.711654926632715"/>
    <s v="Resto"/>
    <n v="2023"/>
    <n v="1"/>
    <d v="2024-05-06T00:00:00"/>
    <x v="45"/>
    <x v="26"/>
  </r>
  <r>
    <n v="2024"/>
    <n v="3"/>
    <n v="61"/>
    <x v="2"/>
    <s v="GMM.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8129.900280000002"/>
    <n v="59457.018880000003"/>
    <n v="878.9364599999999"/>
    <n v="-35502.208140000002"/>
    <n v="0"/>
    <n v="0"/>
    <n v="0"/>
    <n v="0"/>
    <n v="0"/>
    <n v="0"/>
    <s v="GMM. Gpo y Col"/>
    <s v="Accidentes y Enfermedades"/>
    <s v="Gastos Medicos"/>
    <x v="45"/>
    <x v="0"/>
    <n v="0"/>
    <n v="0"/>
    <n v="243469518.54793006"/>
    <n v="216001262.48099998"/>
    <n v="235094567.47436008"/>
    <n v="206446896.99449995"/>
    <n v="27274511.65152001"/>
    <n v="23534989.727719996"/>
    <n v="14256786.657110004"/>
    <n v="11866452.654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9.507552478218031"/>
    <n v="-102.47572335933017"/>
    <n v="2062.708865211941"/>
    <n v="-167.47414314494523"/>
    <m/>
    <n v="2023"/>
    <n v="1"/>
    <d v="2024-05-06T00:00:00"/>
    <x v="45"/>
    <x v="2"/>
  </r>
  <r>
    <n v="2024"/>
    <n v="3"/>
    <n v="34"/>
    <x v="54"/>
    <s v="GMM. Gpo y Col"/>
    <n v="23"/>
    <s v="535fa30d7e25dd8a49f1536779734ec8286108d115da5045d77f3b4185d8f790"/>
    <s v="866d562d83a77144c090ae01fef5e5dc5d322dfdcb968ee04e0fa262fe1b2619"/>
    <x v="0"/>
    <n v="8282159.9734799992"/>
    <n v="7011892.5082299998"/>
    <n v="22030651.887709998"/>
    <n v="18471081.512400001"/>
    <n v="4769748.1739400011"/>
    <n v="3872634.1151900003"/>
    <n v="17458454.662800007"/>
    <n v="14216557.199189998"/>
    <n v="0"/>
    <n v="0"/>
    <n v="134.065"/>
    <n v="128.38900000000001"/>
    <n v="-857.76443000000006"/>
    <n v="4978.2348000000002"/>
    <n v="4254883.1350199999"/>
    <n v="3395548.1803099997"/>
    <n v="5050192.3584200004"/>
    <n v="3812455.9435300003"/>
    <n v="0"/>
    <n v="0"/>
    <n v="0"/>
    <n v="0"/>
    <n v="0"/>
    <n v="0"/>
    <s v="GMM. Gpo y Col"/>
    <s v="Accidentes y Enfermedades"/>
    <s v="Gastos Medicos"/>
    <x v="45"/>
    <x v="0"/>
    <n v="25559096.22566"/>
    <n v="26097031.675279997"/>
    <n v="243469518.54793006"/>
    <n v="216001262.48099998"/>
    <n v="235094567.47436008"/>
    <n v="206446896.99449995"/>
    <n v="27274511.65152001"/>
    <n v="23534989.727719996"/>
    <n v="14256786.657110004"/>
    <n v="11866452.65497"/>
    <n v="9855357.4113100003"/>
    <n v="8450511.4455500003"/>
    <n v="30.365933144098783"/>
    <n v="29.793480215422608"/>
    <n v="1270267.4652499994"/>
    <n v="18.115900432858332"/>
    <n v="84.037134604325956"/>
    <n v="82.975954217805707"/>
    <n v="32.403962567209796"/>
    <n v="26.868544267706522"/>
    <n v="3.4017235598424822"/>
    <n v="3.5229057236225887"/>
    <n v="3.2462275579740116"/>
    <n v="3.3964630180015769"/>
    <m/>
    <m/>
    <m/>
    <n v="0"/>
    <m/>
    <n v="0"/>
    <m/>
    <n v="0"/>
    <m/>
    <n v="23.165474249972775"/>
    <n v="57.590630816273013"/>
    <n v="55.229513439411846"/>
    <n v="33.455983375898242"/>
    <n v="25.30769434205309"/>
    <n v="32.465592605483721"/>
    <n v="84.251902364193896"/>
    <n v="89.06458803996091"/>
    <s v="Grandes"/>
    <n v="2023"/>
    <n v="1"/>
    <d v="2024-05-06T00:00:00"/>
    <x v="45"/>
    <x v="0"/>
  </r>
  <r>
    <n v="2024"/>
    <n v="3"/>
    <n v="150.1"/>
    <x v="32"/>
    <s v="GMM. Gpo y Col"/>
    <n v="150.1"/>
    <m/>
    <m/>
    <x v="21"/>
    <n v="247174.85472"/>
    <n v="418320.37614000007"/>
    <n v="2151860.8359099999"/>
    <n v="1427505.9818800001"/>
    <n v="455871.77831000008"/>
    <n v="249625.18722000002"/>
    <n v="1657473.3449000001"/>
    <n v="738309.38442000013"/>
    <n v="0"/>
    <n v="0"/>
    <n v="0"/>
    <n v="0"/>
    <n v="0"/>
    <n v="0"/>
    <n v="388100.13867000007"/>
    <n v="286202.54122999997"/>
    <n v="564383.72910999996"/>
    <n v="406493.82873000001"/>
    <n v="0"/>
    <n v="0"/>
    <n v="0"/>
    <n v="0"/>
    <n v="0"/>
    <n v="0"/>
    <s v="GMM. Gpo y Col"/>
    <s v="Accidentes y Enfermedades"/>
    <s v="Gastos Medicos"/>
    <x v="45"/>
    <x v="0"/>
    <n v="28181481.897469997"/>
    <n v="20566563.921259999"/>
    <n v="243469518.54793006"/>
    <n v="216001262.48099998"/>
    <n v="235094567.47436008"/>
    <n v="206446896.99449995"/>
    <n v="27274511.65152001"/>
    <n v="23534989.727719996"/>
    <n v="14256786.657110004"/>
    <n v="11866452.65497"/>
    <n v="1772661.6005700002"/>
    <n v="1651084.9286900002"/>
    <n v="0.90624850731736173"/>
    <n v="1.7774402325202363"/>
    <n v="-171145.52142000006"/>
    <n v="-40.91254722020102"/>
    <n v="13.943713489394749"/>
    <n v="25.336090764991891"/>
    <n v="0.87708253107225786"/>
    <n v="2.0339828166803073"/>
    <n v="0.10152188914413962"/>
    <n v="0.10513847996379475"/>
    <n v="0.19366570886445469"/>
    <n v="0.20262856077277089"/>
    <m/>
    <m/>
    <m/>
    <n v="0"/>
    <m/>
    <n v="0"/>
    <m/>
    <n v="0"/>
    <m/>
    <n v="82.622508324142203"/>
    <n v="184.43291038904917"/>
    <n v="59.673207775195124"/>
    <n v="3.1975773312329974"/>
    <n v="35.60331679868365"/>
    <n v="38.841893583794864"/>
    <n v="68.765295427990324"/>
    <n v="70.407598099133878"/>
    <s v="Resto"/>
    <n v="2023"/>
    <n v="1"/>
    <d v="2024-05-06T00:00:00"/>
    <x v="45"/>
    <x v="21"/>
  </r>
  <r>
    <n v="2024"/>
    <n v="3"/>
    <n v="714"/>
    <x v="48"/>
    <s v="GMM. Gpo y Col"/>
    <n v="250"/>
    <s v="1e472b39b105d349bcd069c4a711b44a2fffb8e274714bb07ecfff69a9a7f67b"/>
    <s v="866d562d83a77144c090ae01fef5e5dc5d322dfdcb968ee04e0fa262fe1b2619"/>
    <x v="17"/>
    <n v="129569.45876000001"/>
    <n v="116683.04351999999"/>
    <n v="381110.63581000001"/>
    <n v="353615.47005"/>
    <n v="29931.29839"/>
    <n v="0"/>
    <n v="152165.44092999998"/>
    <n v="84117.756779999996"/>
    <n v="0"/>
    <n v="0"/>
    <n v="134.065"/>
    <n v="128.38900000000001"/>
    <n v="39.328019999999995"/>
    <n v="0"/>
    <n v="29931.29839"/>
    <n v="21948.82344"/>
    <n v="121188.12392"/>
    <n v="122349.30139000001"/>
    <n v="0"/>
    <n v="0"/>
    <n v="0"/>
    <n v="0"/>
    <n v="0"/>
    <n v="0"/>
    <s v="GMM. Gpo y Col"/>
    <s v="Accidentes y Enfermedades"/>
    <s v="Gastos Medicos"/>
    <x v="45"/>
    <x v="0"/>
    <n v="176513.31369000001"/>
    <n v="145760.77205999999"/>
    <n v="243469518.54793006"/>
    <n v="216001262.48099998"/>
    <n v="235094567.47436008"/>
    <n v="206446896.99449995"/>
    <n v="27274511.65152001"/>
    <n v="23534989.727719996"/>
    <n v="14256786.657110004"/>
    <n v="11866452.65497"/>
    <n v="176513.31369000001"/>
    <n v="145760.77205999999"/>
    <n v="0.47505693379767294"/>
    <n v="0.49578540237291163"/>
    <n v="12886.415240000017"/>
    <n v="11.043948504643897"/>
    <n v="73.404921165071585"/>
    <n v="80.051060289368777"/>
    <n v="73.404921165071585"/>
    <n v="80.051060289368777"/>
    <n v="5.3217938546378081E-2"/>
    <n v="5.5113761305493003E-2"/>
    <n v="5.4019611820678007E-2"/>
    <n v="5.6519640265219676E-2"/>
    <m/>
    <m/>
    <m/>
    <n v="0"/>
    <m/>
    <n v="0"/>
    <m/>
    <n v="0"/>
    <m/>
    <m/>
    <n v="23.100581476875188"/>
    <m/>
    <n v="0.20994421190326895"/>
    <n v="36.368577895854635"/>
    <n v="-0.94906751146754953"/>
    <n v="24.698210865743388"/>
    <n v="17.939475902715653"/>
    <s v="Medianas"/>
    <n v="2023"/>
    <n v="1"/>
    <d v="2024-05-06T00:00:00"/>
    <x v="45"/>
    <x v="17"/>
  </r>
  <r>
    <n v="2024"/>
    <n v="3"/>
    <n v="23"/>
    <x v="16"/>
    <s v="GMM. Gpo y Col"/>
    <n v="17"/>
    <s v="4523540f1504cd17100c4835e85b7eefd49911580f8efff0599a8f283be6b9e3"/>
    <s v="866d562d83a77144c090ae01fef5e5dc5d322dfdcb968ee04e0fa262fe1b2619"/>
    <x v="9"/>
    <n v="1576882.0614100001"/>
    <n v="1515168.2762200001"/>
    <n v="4529037.0262400005"/>
    <n v="4334538.0906700008"/>
    <n v="771099.0912299999"/>
    <n v="735942.91638999991"/>
    <n v="3193470.90429"/>
    <n v="2920714.990699999"/>
    <n v="0"/>
    <n v="0"/>
    <n v="134.065"/>
    <n v="128.38900000000001"/>
    <n v="0"/>
    <n v="0"/>
    <n v="652634.93991000007"/>
    <n v="624010.77282000007"/>
    <n v="1097050.3277199999"/>
    <n v="990841.87572000001"/>
    <n v="0"/>
    <n v="0"/>
    <n v="0"/>
    <n v="0"/>
    <n v="0"/>
    <n v="0"/>
    <s v="GMM. Gpo y Col"/>
    <s v="Accidentes y Enfermedades"/>
    <s v="Gastos Medicos"/>
    <x v="45"/>
    <x v="0"/>
    <n v="7252607.47162"/>
    <n v="5493499.0403699996"/>
    <n v="243469518.54793006"/>
    <n v="216001262.48099998"/>
    <n v="235094567.47436008"/>
    <n v="206446896.99449995"/>
    <n v="27274511.65152001"/>
    <n v="23534989.727719996"/>
    <n v="14256786.657110004"/>
    <n v="11866452.65497"/>
    <n v="1998106.8298900002"/>
    <n v="1911914.9017"/>
    <n v="5.7815226228702077"/>
    <n v="6.4379389740519137"/>
    <n v="61713.785189999966"/>
    <n v="4.0730647650544682"/>
    <n v="78.918806433228127"/>
    <n v="79.248729892359322"/>
    <n v="21.742277761211518"/>
    <n v="27.581114788325333"/>
    <n v="0.64767124476798554"/>
    <n v="0.67074372596124676"/>
    <n v="0.70146269462349931"/>
    <n v="0.73392639864205189"/>
    <m/>
    <m/>
    <m/>
    <n v="0"/>
    <m/>
    <n v="0"/>
    <m/>
    <n v="0"/>
    <m/>
    <n v="4.7770246926827742"/>
    <n v="48.900238648190751"/>
    <n v="48.571695166823972"/>
    <n v="5.408645789375301"/>
    <n v="4.5871270716438151"/>
    <n v="10.719011237067777"/>
    <n v="59.489972649328813"/>
    <n v="62.977836132184017"/>
    <s v="Grandes"/>
    <n v="2023"/>
    <n v="1"/>
    <d v="2024-05-06T00:00:00"/>
    <x v="45"/>
    <x v="9"/>
  </r>
  <r>
    <n v="2024"/>
    <n v="3"/>
    <n v="65"/>
    <x v="69"/>
    <s v="GMM. Gpo y Col"/>
    <n v="225"/>
    <s v="0e6523810856a138a75dec70a9cf3778a5c70b83ac915f22c33f05db97cb3e68"/>
    <s v="866d562d83a77144c090ae01fef5e5dc5d322dfdcb968ee04e0fa262fe1b2619"/>
    <x v="10"/>
    <n v="368029.85794999998"/>
    <n v="160988.97702000002"/>
    <n v="867731.99255999993"/>
    <n v="540191.68932000012"/>
    <n v="164354.90156999999"/>
    <n v="87374.104629999987"/>
    <n v="512052.01756999997"/>
    <n v="403180.96736000007"/>
    <n v="0"/>
    <n v="0"/>
    <n v="134.065"/>
    <n v="128.38900000000001"/>
    <n v="0"/>
    <n v="0"/>
    <n v="164354.90156999999"/>
    <n v="88734.860659999991"/>
    <n v="262959.29748000001"/>
    <n v="144424.05437999999"/>
    <n v="0"/>
    <n v="0"/>
    <n v="0"/>
    <n v="0"/>
    <n v="0"/>
    <n v="0"/>
    <s v="GMM. Gpo y Col"/>
    <s v="Accidentes y Enfermedades"/>
    <s v="Gastos Medicos"/>
    <x v="45"/>
    <x v="0"/>
    <n v="1104104.3804600001"/>
    <n v="874777.11228999996"/>
    <n v="243469518.54793006"/>
    <n v="216001262.48099998"/>
    <n v="235094567.47436008"/>
    <n v="206446896.99449995"/>
    <n v="27274511.65152001"/>
    <n v="23534989.727719996"/>
    <n v="14256786.657110004"/>
    <n v="11866452.65497"/>
    <n v="1104104.3804600001"/>
    <n v="874777.11228999996"/>
    <n v="1.3493545279645351"/>
    <n v="0.68404099123265771"/>
    <n v="207040.88092999996"/>
    <n v="128.60562552942915"/>
    <n v="33.332886316117019"/>
    <n v="18.403428114226895"/>
    <n v="33.332886316117019"/>
    <n v="18.403428114226895"/>
    <n v="0.15116054779463023"/>
    <n v="0.15654545398635727"/>
    <n v="7.4531498182405773E-2"/>
    <n v="7.7980817035137609E-2"/>
    <m/>
    <m/>
    <m/>
    <n v="0"/>
    <m/>
    <n v="0"/>
    <m/>
    <n v="0"/>
    <m/>
    <n v="88.10481923218309"/>
    <n v="44.658034672917495"/>
    <n v="54.273346068374174"/>
    <n v="1.1528186927594553"/>
    <n v="85.22021711370995"/>
    <n v="82.07444639943229"/>
    <n v="62.502030977817157"/>
    <n v="61.440499673638925"/>
    <s v="Medianas"/>
    <n v="2023"/>
    <n v="1"/>
    <d v="2024-05-06T00:00:00"/>
    <x v="45"/>
    <x v="10"/>
  </r>
  <r>
    <n v="2024"/>
    <n v="3"/>
    <n v="701"/>
    <x v="51"/>
    <s v="GMM. Gpo y Col"/>
    <n v="243"/>
    <s v="72440a20f54075ac43f51a2cf0dbb2a14366b38a5c01b110ae174abc1cb44238"/>
    <s v="866d562d83a77144c090ae01fef5e5dc5d322dfdcb968ee04e0fa262fe1b2619"/>
    <x v="14"/>
    <n v="164174.18044"/>
    <n v="82304.305790000013"/>
    <n v="535749.68998000002"/>
    <n v="262503.28429000004"/>
    <n v="64361.759359999996"/>
    <n v="118548.35786"/>
    <n v="210951.21625"/>
    <n v="472646.26076999999"/>
    <n v="0"/>
    <n v="0"/>
    <n v="134.065"/>
    <n v="128.38900000000001"/>
    <n v="0"/>
    <n v="0"/>
    <n v="61894.372229999994"/>
    <n v="118022.09618000001"/>
    <n v="132903.1851"/>
    <n v="110025.13731000001"/>
    <n v="0"/>
    <n v="0"/>
    <n v="0"/>
    <n v="0"/>
    <n v="0"/>
    <n v="0"/>
    <s v="GMM. Gpo y Col"/>
    <s v="Accidentes y Enfermedades"/>
    <s v="Gastos Medicos"/>
    <x v="45"/>
    <x v="0"/>
    <n v="796571.0700399999"/>
    <n v="702706.06438999996"/>
    <n v="243469518.54793006"/>
    <n v="216001262.48099998"/>
    <n v="235094567.47436008"/>
    <n v="206446896.99449995"/>
    <n v="27274511.65152001"/>
    <n v="23534989.727719996"/>
    <n v="14256786.657110004"/>
    <n v="11866452.65497"/>
    <n v="796571.0700399999"/>
    <n v="702706.06438999996"/>
    <n v="0.60193261216778038"/>
    <n v="0.34971039606216736"/>
    <n v="81869.874649999983"/>
    <n v="99.472164747846264"/>
    <n v="20.610110838164882"/>
    <n v="11.712479792165469"/>
    <n v="20.610110838164882"/>
    <n v="11.712479792165469"/>
    <n v="6.7431102430869694E-2"/>
    <n v="6.9833251445891101E-2"/>
    <n v="3.8103622564354095E-2"/>
    <n v="3.9867058787612937E-2"/>
    <m/>
    <m/>
    <m/>
    <n v="0"/>
    <m/>
    <n v="0"/>
    <m/>
    <n v="0"/>
    <m/>
    <n v="-45.708434497246955"/>
    <n v="39.2033383005204"/>
    <n v="144.03664148808562"/>
    <n v="0.4514464648168256"/>
    <n v="-47.556962438963538"/>
    <n v="20.793473518274496"/>
    <n v="46.571022495381861"/>
    <n v="107.26830164952965"/>
    <s v="Medianas"/>
    <n v="2023"/>
    <n v="1"/>
    <d v="2024-05-06T00:00:00"/>
    <x v="45"/>
    <x v="14"/>
  </r>
  <r>
    <n v="2024"/>
    <n v="3"/>
    <n v="41"/>
    <x v="7"/>
    <s v="GMM. Gpo y Col"/>
    <n v="29"/>
    <s v="35135aaa6cc23891b40cb3f378c53a17a1127210ce60e125ccf03efcfdaec458"/>
    <s v="866d562d83a77144c090ae01fef5e5dc5d322dfdcb968ee04e0fa262fe1b2619"/>
    <x v="8"/>
    <n v="502224.51227000001"/>
    <n v="471271.92468"/>
    <n v="1292274.9387000001"/>
    <n v="1247578.35249"/>
    <n v="235124.52846999999"/>
    <n v="265237.30588000006"/>
    <n v="883467.56058000016"/>
    <n v="908833.51611000008"/>
    <n v="0"/>
    <n v="0"/>
    <n v="134.065"/>
    <n v="128.38900000000001"/>
    <n v="0"/>
    <n v="0"/>
    <n v="235124.52846999999"/>
    <n v="265237.30588"/>
    <n v="410849.08016000001"/>
    <n v="402833.24883"/>
    <n v="0"/>
    <n v="0"/>
    <n v="0"/>
    <n v="0"/>
    <n v="0"/>
    <n v="0"/>
    <s v="GMM. Gpo y Col"/>
    <s v="Accidentes y Enfermedades"/>
    <s v="Gastos Medicos"/>
    <x v="45"/>
    <x v="0"/>
    <n v="6566357.3494999995"/>
    <n v="6434437.0004799999"/>
    <n v="243469518.54793006"/>
    <n v="216001262.48099998"/>
    <n v="235094567.47436008"/>
    <n v="206446896.99449995"/>
    <n v="27274511.65152001"/>
    <n v="23534989.727719996"/>
    <n v="14256786.657110004"/>
    <n v="11866452.65497"/>
    <n v="1459585.18502"/>
    <n v="1315031.9175199999"/>
    <n v="1.8413694026379057"/>
    <n v="2.002430976738121"/>
    <n v="30952.58759000001"/>
    <n v="6.5678827804175333"/>
    <n v="34.408715395608667"/>
    <n v="35.8372993386172"/>
    <n v="7.6484492929438614"/>
    <n v="7.324213830127543"/>
    <n v="0.20627818844235762"/>
    <n v="0.21362659191381514"/>
    <n v="0.21818017138740303"/>
    <n v="0.22827755298862901"/>
    <m/>
    <m/>
    <m/>
    <n v="0"/>
    <m/>
    <n v="0"/>
    <m/>
    <n v="0"/>
    <m/>
    <n v="-11.353145557745881"/>
    <n v="46.816617414244234"/>
    <n v="56.281159982127036"/>
    <n v="1.6492112432133574"/>
    <n v="-11.353145557745858"/>
    <n v="1.9898633872157845"/>
    <n v="57.228929021438645"/>
    <n v="65.842952797556435"/>
    <s v="Medianas"/>
    <n v="2023"/>
    <n v="1"/>
    <d v="2024-05-06T00:00:00"/>
    <x v="45"/>
    <x v="8"/>
  </r>
  <r>
    <n v="2024"/>
    <n v="3"/>
    <n v="707"/>
    <x v="47"/>
    <s v="GMM. Gpo y Col"/>
    <n v="9"/>
    <s v="19581e27de7ced00ff1ce50b2047e7a567c76b1cbaebabe5ef03f7c3017bb5b7"/>
    <s v="866d562d83a77144c090ae01fef5e5dc5d322dfdcb968ee04e0fa262fe1b2619"/>
    <x v="24"/>
    <n v="492.08485999999999"/>
    <n v="91.244240000000005"/>
    <n v="1629.2232799999999"/>
    <n v="1681.2269499999998"/>
    <n v="152.91176999999999"/>
    <n v="78.126930000000002"/>
    <n v="195.88653000000002"/>
    <n v="229.48943000000003"/>
    <n v="0"/>
    <n v="0"/>
    <n v="134.065"/>
    <n v="128.38900000000001"/>
    <n v="0"/>
    <n v="0"/>
    <n v="-893.6114"/>
    <n v="73.126929999999987"/>
    <n v="149.79782"/>
    <n v="37.872579999999999"/>
    <n v="0"/>
    <n v="0"/>
    <n v="0"/>
    <n v="0"/>
    <n v="0"/>
    <n v="0"/>
    <s v="GMM. Gpo y Col"/>
    <s v="Accidentes y Enfermedades"/>
    <s v="Gastos Medicos"/>
    <x v="45"/>
    <x v="0"/>
    <n v="242648.48286000002"/>
    <n v="240008.10616999998"/>
    <n v="243469518.54793006"/>
    <n v="216001262.48099998"/>
    <n v="235094567.47436008"/>
    <n v="206446896.99449995"/>
    <n v="27274511.65152001"/>
    <n v="23534989.727719996"/>
    <n v="14256786.657110004"/>
    <n v="11866452.65497"/>
    <n v="242648.48286000002"/>
    <n v="240008.10616999998"/>
    <n v="1.8041931099894728E-3"/>
    <n v="3.8769611143076325E-4"/>
    <n v="400.84062"/>
    <n v="439.30512216442372"/>
    <n v="0.20279741880105481"/>
    <n v="3.8017149277187683E-2"/>
    <n v="0.20279741880105481"/>
    <n v="3.8017149277187683E-2"/>
    <n v="2.0211353886713618E-4"/>
    <n v="2.0931358188600756E-4"/>
    <n v="4.2242456804170797E-5"/>
    <n v="4.4197438338068544E-5"/>
    <m/>
    <m/>
    <m/>
    <n v="0"/>
    <m/>
    <n v="0"/>
    <m/>
    <n v="0"/>
    <m/>
    <n v="95.722230478018247"/>
    <n v="31.07426836907764"/>
    <n v="85.62395829040824"/>
    <n v="1.0725542415530314E-3"/>
    <n v="-1322.000431304856"/>
    <n v="295.53106759560615"/>
    <n v="-596.54499644921395"/>
    <n v="193.08673979961225"/>
    <s v="Resto"/>
    <n v="2023"/>
    <n v="1"/>
    <d v="2024-05-06T00:00:00"/>
    <x v="45"/>
    <x v="24"/>
  </r>
  <r>
    <n v="2024"/>
    <n v="3"/>
    <n v="201.1"/>
    <x v="1"/>
    <s v="GMM. Gpo y Col"/>
    <n v="201.1"/>
    <m/>
    <m/>
    <x v="1"/>
    <n v="27274511.651519999"/>
    <n v="23534989.727719992"/>
    <n v="72925715.246540025"/>
    <n v="63058956.097749993"/>
    <n v="14256786.657109998"/>
    <n v="11866452.654969998"/>
    <n v="55918921.752050012"/>
    <n v="45994088.246779986"/>
    <n v="0"/>
    <n v="0"/>
    <n v="0"/>
    <n v="0"/>
    <n v="23235.876189999999"/>
    <n v="60249.694040000002"/>
    <n v="13143044.157979999"/>
    <n v="10972559.934579998"/>
    <n v="18486560.838920005"/>
    <n v="15217529.449250001"/>
    <n v="0"/>
    <n v="0"/>
    <n v="0"/>
    <n v="0"/>
    <n v="0"/>
    <n v="0"/>
    <s v="GMM. Gpo y Col"/>
    <s v="Accidentes y Enfermedades"/>
    <s v="Gastos Medicos"/>
    <x v="45"/>
    <x v="0"/>
    <n v="163566386.93241009"/>
    <n v="140446535.85651001"/>
    <n v="243469518.54793006"/>
    <n v="216001262.48099998"/>
    <n v="235094567.47436008"/>
    <n v="206446896.99449995"/>
    <n v="27274511.65152001"/>
    <n v="23534989.727719996"/>
    <n v="14256786.657110004"/>
    <n v="11866452.65497"/>
    <n v="48194098.606599994"/>
    <n v="42516350.825900003"/>
    <n v="99.999999999999957"/>
    <n v="99.999999999999986"/>
    <n v="3739521.9238000065"/>
    <n v="15.889201427589828"/>
    <n v="56.593052759751913"/>
    <n v="55.355149890669843"/>
    <n v="16.674887892944984"/>
    <n v="16.757258969893698"/>
    <n v="11.202433805343343"/>
    <n v="11.601506553100005"/>
    <n v="10.895764893869632"/>
    <n v="11.400021056430312"/>
    <m/>
    <m/>
    <m/>
    <n v="0"/>
    <m/>
    <n v="0"/>
    <m/>
    <n v="0"/>
    <m/>
    <n v="20.143627347123516"/>
    <n v="52.271464432674719"/>
    <n v="50.420470933936492"/>
    <n v="99.999999999999957"/>
    <n v="19.781019528175236"/>
    <n v="21.482011259265988"/>
    <n v="71.095128361083653"/>
    <n v="72.104739282241255"/>
    <m/>
    <n v="2023"/>
    <n v="1"/>
    <d v="2024-05-06T00:00:00"/>
    <x v="45"/>
    <x v="1"/>
  </r>
  <r>
    <n v="2024"/>
    <n v="3"/>
    <n v="712"/>
    <x v="45"/>
    <s v="GMM. Gpo y Col"/>
    <n v="249"/>
    <s v="9f484139a27415ae2e8612bf6c65a8101a18eb5e9b7809e74ca63a45a65f17f4"/>
    <s v="866d562d83a77144c090ae01fef5e5dc5d322dfdcb968ee04e0fa262fe1b2619"/>
    <x v="27"/>
    <n v="23174.563829999999"/>
    <n v="19630.436030000001"/>
    <n v="106643.18564000001"/>
    <n v="93101.998930000002"/>
    <n v="13886.59721"/>
    <n v="12320.451139999997"/>
    <n v="57136.141990000004"/>
    <n v="52430.005580000005"/>
    <n v="0"/>
    <n v="0"/>
    <n v="134.065"/>
    <n v="128.38900000000001"/>
    <n v="0"/>
    <n v="0"/>
    <n v="13886.597210000002"/>
    <n v="12320.451140000001"/>
    <n v="30132.676640000001"/>
    <n v="22679.91647"/>
    <n v="0"/>
    <n v="0"/>
    <n v="0"/>
    <n v="0"/>
    <n v="0"/>
    <n v="0"/>
    <s v="GMM. Gpo y Col"/>
    <s v="Accidentes y Enfermedades"/>
    <s v="Gastos Medicos"/>
    <x v="45"/>
    <x v="0"/>
    <n v="79025.521110000001"/>
    <n v="43790.384579999998"/>
    <n v="243469518.54793006"/>
    <n v="216001262.48099998"/>
    <n v="235094567.47436008"/>
    <n v="206446896.99449995"/>
    <n v="27274511.65152001"/>
    <n v="23534989.727719996"/>
    <n v="14256786.657110004"/>
    <n v="11866452.65497"/>
    <n v="79025.521110000001"/>
    <n v="43790.384579999998"/>
    <n v="8.4967841500137281E-2"/>
    <n v="8.3409579766584169E-2"/>
    <n v="3544.1277999999984"/>
    <n v="18.054248996730003"/>
    <n v="29.325417288602296"/>
    <n v="44.828188238761527"/>
    <n v="29.325417288602296"/>
    <n v="44.828188238761527"/>
    <n v="9.5184661998819337E-3"/>
    <n v="9.8575496996660579E-3"/>
    <n v="9.0881117103316662E-3"/>
    <n v="9.5087096564706337E-3"/>
    <m/>
    <m/>
    <m/>
    <n v="0"/>
    <m/>
    <n v="0"/>
    <m/>
    <n v="0"/>
    <m/>
    <n v="12.711759108522402"/>
    <n v="59.921719829839837"/>
    <n v="62.761984100462165"/>
    <n v="9.7403415958915357E-2"/>
    <n v="12.711759108522379"/>
    <n v="32.860615601729329"/>
    <n v="46.084844622020945"/>
    <n v="54.323176878966706"/>
    <s v="Resto"/>
    <n v="2023"/>
    <n v="1"/>
    <d v="2024-05-06T00:00:00"/>
    <x v="45"/>
    <x v="27"/>
  </r>
  <r>
    <n v="2024"/>
    <n v="3"/>
    <n v="10"/>
    <x v="4"/>
    <s v="GMM. Gpo y Col"/>
    <n v="10"/>
    <s v="4a44dc15364204a80fe80e9039455cc1608281820fe2b24f1e5233ade6af1dd5"/>
    <s v="866d562d83a77144c090ae01fef5e5dc5d322dfdcb968ee04e0fa262fe1b2619"/>
    <x v="19"/>
    <n v="101958.75520999999"/>
    <n v="112365.42561000001"/>
    <n v="500267.86453000002"/>
    <n v="496276.10957000009"/>
    <n v="70356.167710000009"/>
    <n v="0"/>
    <n v="389044.60397"/>
    <n v="-103435.33851"/>
    <n v="0"/>
    <n v="0"/>
    <n v="134.065"/>
    <n v="128.38900000000001"/>
    <n v="0"/>
    <n v="0"/>
    <n v="67584.702310000008"/>
    <n v="73573.816980000003"/>
    <n v="121767.03386"/>
    <n v="115474.29307"/>
    <n v="0"/>
    <n v="0"/>
    <n v="0"/>
    <n v="0"/>
    <n v="0"/>
    <n v="0"/>
    <s v="GMM. Gpo y Col"/>
    <s v="Accidentes y Enfermedades"/>
    <s v="Gastos Medicos"/>
    <x v="45"/>
    <x v="0"/>
    <n v="1600535.0540100001"/>
    <n v="1504539.56809"/>
    <n v="243469518.54793006"/>
    <n v="216001262.48099998"/>
    <n v="235094567.47436008"/>
    <n v="206446896.99449995"/>
    <n v="27274511.65152001"/>
    <n v="23534989.727719996"/>
    <n v="14256786.657110004"/>
    <n v="11866452.65497"/>
    <n v="170060.56052"/>
    <n v="181903.71141999998"/>
    <n v="0.37382431081701079"/>
    <n v="0.47743987530894771"/>
    <n v="-10406.670400000017"/>
    <n v="-9.2614523938348121"/>
    <n v="59.954380309130585"/>
    <n v="61.771925780314582"/>
    <n v="6.3702919192273404"/>
    <n v="7.4684260881650948"/>
    <n v="4.187742096755661E-2"/>
    <n v="4.3369251916516458E-2"/>
    <n v="5.2020726323247279E-2"/>
    <n v="5.4428246317014678E-2"/>
    <m/>
    <m/>
    <m/>
    <n v="0"/>
    <m/>
    <n v="0"/>
    <m/>
    <n v="0"/>
    <m/>
    <m/>
    <n v="69.004537732037321"/>
    <m/>
    <n v="0.49349246363950239"/>
    <n v="-8.1402799471829148"/>
    <n v="5.4494733180010524"/>
    <n v="55.503283744026"/>
    <n v="63.714455420307168"/>
    <s v="Resto"/>
    <n v="2023"/>
    <n v="1"/>
    <d v="2024-05-06T00:00:00"/>
    <x v="45"/>
    <x v="19"/>
  </r>
  <r>
    <n v="2024"/>
    <n v="3"/>
    <n v="715"/>
    <x v="46"/>
    <s v="GMM. Gpo y Col"/>
    <n v="251"/>
    <s v="c75d3f1f5bcd6914d0331ce5ec17c0db8f2070a2d4285f8e3ff11c6ca19168ff"/>
    <s v="866d562d83a77144c090ae01fef5e5dc5d322dfdcb968ee04e0fa262fe1b2619"/>
    <x v="20"/>
    <n v="6468.4246399999993"/>
    <n v="557.17878000000007"/>
    <n v="27260.565190000001"/>
    <n v="26715.467799999999"/>
    <n v="1976.1208900000001"/>
    <n v="1665.3798999999999"/>
    <n v="6022.9028399999997"/>
    <n v="7160.7484300000006"/>
    <n v="0"/>
    <n v="0"/>
    <n v="134.065"/>
    <n v="128.38900000000001"/>
    <n v="0"/>
    <n v="0"/>
    <n v="1971.1208899999999"/>
    <n v="1656.3798999999999"/>
    <n v="6537.68833"/>
    <n v="4185.0820699999995"/>
    <n v="0"/>
    <n v="0"/>
    <n v="0"/>
    <n v="0"/>
    <n v="0"/>
    <n v="0"/>
    <s v="GMM. Gpo y Col"/>
    <s v="Accidentes y Enfermedades"/>
    <s v="Gastos Medicos"/>
    <x v="45"/>
    <x v="0"/>
    <n v="48021.339369999994"/>
    <n v="38116.885219999996"/>
    <n v="243469518.54793006"/>
    <n v="216001262.48099998"/>
    <n v="235094567.47436008"/>
    <n v="206446896.99449995"/>
    <n v="27274511.65152001"/>
    <n v="23534989.727719996"/>
    <n v="14256786.657110004"/>
    <n v="11866452.65497"/>
    <n v="48021.339369999994"/>
    <n v="38116.885219999996"/>
    <n v="2.3716005340977439E-2"/>
    <n v="2.3674485795238884E-3"/>
    <n v="5911.2458599999991"/>
    <n v="1060.9244415230598"/>
    <n v="13.469896352039212"/>
    <n v="1.4617636692613263"/>
    <n v="13.469896352039212"/>
    <n v="1.4617636692613263"/>
    <n v="2.6567697995946906E-3"/>
    <n v="2.7514139137670458E-3"/>
    <n v="2.5795163120817917E-4"/>
    <n v="2.6988963656588365E-4"/>
    <m/>
    <m/>
    <m/>
    <n v="0"/>
    <m/>
    <n v="0"/>
    <m/>
    <n v="0"/>
    <m/>
    <n v="18.658865163438108"/>
    <n v="30.550265327045693"/>
    <n v="298.89506919125665"/>
    <n v="1.386091366538398E-2"/>
    <n v="19.001739274909092"/>
    <n v="56.214100957881598"/>
    <n v="30.150120203114668"/>
    <n v="39.57819398270486"/>
    <s v="Resto"/>
    <n v="2023"/>
    <n v="1"/>
    <d v="2024-05-06T00:00:00"/>
    <x v="45"/>
    <x v="20"/>
  </r>
  <r>
    <n v="2024"/>
    <n v="3"/>
    <n v="16"/>
    <x v="24"/>
    <s v="GMM. Gpo y Col"/>
    <n v="14"/>
    <s v="8527a891e224136950ff32ca212b45bc93f69fbb801c3b1ebedac52775f99e61"/>
    <s v="866d562d83a77144c090ae01fef5e5dc5d322dfdcb968ee04e0fa262fe1b2619"/>
    <x v="11"/>
    <n v="108340.94875"/>
    <n v="80054.373219999994"/>
    <n v="447734.15686999995"/>
    <n v="323720.69390999997"/>
    <n v="66070.261639999997"/>
    <n v="59224.66277000001"/>
    <n v="268831.94655999995"/>
    <n v="219302.16500000001"/>
    <n v="0"/>
    <n v="0"/>
    <n v="134.065"/>
    <n v="128.38900000000001"/>
    <n v="0"/>
    <n v="0"/>
    <n v="56231.805409999994"/>
    <n v="50579.523139999998"/>
    <n v="111063.88812"/>
    <n v="82608.110329999996"/>
    <n v="0"/>
    <n v="0"/>
    <n v="0"/>
    <n v="0"/>
    <n v="0"/>
    <n v="0"/>
    <s v="GMM. Gpo y Col"/>
    <s v="Accidentes y Enfermedades"/>
    <s v="Gastos Medicos"/>
    <x v="45"/>
    <x v="0"/>
    <n v="1156642.3969100001"/>
    <n v="764564.70062000002"/>
    <n v="243469518.54793006"/>
    <n v="216001262.48099998"/>
    <n v="235094567.47436008"/>
    <n v="206446896.99449995"/>
    <n v="27274511.65152001"/>
    <n v="23534989.727719996"/>
    <n v="14256786.657110004"/>
    <n v="11866452.65497"/>
    <n v="592784.64208999998"/>
    <n v="522463.80973000004"/>
    <n v="0.39722415614345991"/>
    <n v="0.34015044895350138"/>
    <n v="28286.575530000002"/>
    <n v="35.334203981917092"/>
    <n v="18.276611952701543"/>
    <n v="15.322472433329049"/>
    <n v="9.3668491695821992"/>
    <n v="10.470581908252157"/>
    <n v="4.4498773150804791E-2"/>
    <n v="4.6083986505479707E-2"/>
    <n v="3.706199320341555E-2"/>
    <n v="3.8777222804241403E-2"/>
    <m/>
    <m/>
    <m/>
    <n v="0"/>
    <m/>
    <n v="0"/>
    <m/>
    <n v="0"/>
    <m/>
    <n v="11.558696242112831"/>
    <n v="60.983646905713471"/>
    <n v="73.980546455897937"/>
    <n v="0.46343024714513831"/>
    <n v="11.175040647091382"/>
    <n v="34.446711922504768"/>
    <n v="50.630143030148403"/>
    <n v="61.228277632724783"/>
    <s v="Medianas"/>
    <n v="2023"/>
    <n v="1"/>
    <d v="2024-05-06T00:00:00"/>
    <x v="45"/>
    <x v="11"/>
  </r>
  <r>
    <n v="2024"/>
    <n v="3"/>
    <n v="38"/>
    <x v="55"/>
    <s v="GMM. Gpo y Col"/>
    <n v="26"/>
    <s v="5f9c4ab08cac7457e9111a30e4664920607ea2c115a1433d7be98e97e64244ca"/>
    <s v="866d562d83a77144c090ae01fef5e5dc5d322dfdcb968ee04e0fa262fe1b2619"/>
    <x v="6"/>
    <n v="1633063.0251800001"/>
    <n v="1454410.1153499999"/>
    <n v="3834536.72798"/>
    <n v="3930850.5537699992"/>
    <n v="821683.0168199999"/>
    <n v="725286.19634000014"/>
    <n v="3070668.7165399995"/>
    <n v="3046265.6163000008"/>
    <n v="0"/>
    <n v="0"/>
    <n v="134.065"/>
    <n v="128.38900000000001"/>
    <n v="1263.34176"/>
    <n v="6803.4085500000001"/>
    <n v="642755.37171000009"/>
    <n v="573811.11361"/>
    <n v="909753.94077999995"/>
    <n v="907690.09907"/>
    <n v="0"/>
    <n v="0"/>
    <n v="0"/>
    <n v="0"/>
    <n v="0"/>
    <n v="0"/>
    <s v="GMM. Gpo y Col"/>
    <s v="Accidentes y Enfermedades"/>
    <s v="Gastos Medicos"/>
    <x v="45"/>
    <x v="0"/>
    <n v="10667983.633719999"/>
    <n v="10223427.716290001"/>
    <n v="243469518.54793006"/>
    <n v="216001262.48099998"/>
    <n v="235094567.47436008"/>
    <n v="206446896.99449995"/>
    <n v="27274511.65152001"/>
    <n v="23534989.727719996"/>
    <n v="14256786.657110004"/>
    <n v="11866452.65497"/>
    <n v="4201793.9223199999"/>
    <n v="3794863.05345"/>
    <n v="5.9875060131057909"/>
    <n v="6.1797779908820853"/>
    <n v="178652.90983000025"/>
    <n v="12.283530480466155"/>
    <n v="38.86585242805797"/>
    <n v="38.325760241275667"/>
    <n v="15.30807583935653"/>
    <n v="14.226247357650351"/>
    <n v="0.67074639770912881"/>
    <n v="0.69464090247772547"/>
    <n v="0.67333408084961244"/>
    <n v="0.70449599220120396"/>
    <m/>
    <m/>
    <m/>
    <n v="0"/>
    <m/>
    <n v="0"/>
    <m/>
    <n v="0"/>
    <m/>
    <n v="13.290866552603031"/>
    <n v="50.315450423564144"/>
    <n v="49.86806600732848"/>
    <n v="5.7634517271128436"/>
    <n v="12.015148620293047"/>
    <n v="0.22737294502985783"/>
    <n v="70.651562240985513"/>
    <n v="63.216632438528819"/>
    <s v="Grandes"/>
    <n v="2023"/>
    <n v="1"/>
    <d v="2024-05-06T00:00:00"/>
    <x v="45"/>
    <x v="6"/>
  </r>
  <r>
    <n v="2024"/>
    <n v="3"/>
    <n v="5.0999999999999996"/>
    <x v="6"/>
    <s v="GMM. Gpo y Col"/>
    <n v="5.0999999999999996"/>
    <m/>
    <m/>
    <x v="3"/>
    <n v="22496643.70865"/>
    <n v="19838667.281680003"/>
    <n v="57046138.938150004"/>
    <n v="50247058.919720002"/>
    <n v="11279375.157440001"/>
    <n v="9291571.7468199991"/>
    <n v="43963584.526050009"/>
    <n v="36415457.303400002"/>
    <n v="0"/>
    <n v="0"/>
    <n v="0"/>
    <n v="0"/>
    <n v="21461.547600000002"/>
    <n v="59419.892960000005"/>
    <n v="10300702.999180002"/>
    <n v="8402180.7799799982"/>
    <n v="14331193.897340002"/>
    <n v="11889523.111830002"/>
    <n v="0"/>
    <n v="0"/>
    <n v="0"/>
    <n v="0"/>
    <n v="0"/>
    <n v="0"/>
    <s v="GMM. Gpo y Col"/>
    <s v="Accidentes y Enfermedades"/>
    <s v="Gastos Medicos"/>
    <x v="45"/>
    <x v="0"/>
    <n v="89916911.832869992"/>
    <n v="83889580.113130003"/>
    <n v="243469518.54793006"/>
    <n v="216001262.48099998"/>
    <n v="235094567.47436008"/>
    <n v="206446896.99449995"/>
    <n v="27274511.65152001"/>
    <n v="23534989.727719996"/>
    <n v="14256786.657110004"/>
    <n v="11866452.65497"/>
    <n v="37616212.094849996"/>
    <n v="33585497.300520003"/>
    <n v="82.48229701079272"/>
    <n v="84.294352838886567"/>
    <n v="2657976.4269699976"/>
    <n v="13.397958588803505"/>
    <n v="59.805712632426363"/>
    <n v="59.069148520164504"/>
    <n v="25.019368715047591"/>
    <n v="23.648547596645972"/>
    <n v="9.2400247237607491"/>
    <n v="9.5691890928545309"/>
    <n v="9.1845145041340039"/>
    <n v="9.6095739730147329"/>
    <m/>
    <m/>
    <m/>
    <n v="0"/>
    <m/>
    <n v="0"/>
    <m/>
    <n v="0"/>
    <m/>
    <n v="21.393618483334855"/>
    <n v="50.138035271026062"/>
    <n v="46.835664991469919"/>
    <n v="79.115830437252583"/>
    <n v="22.595588799084652"/>
    <n v="20.536322294378252"/>
    <n v="71.876098202061897"/>
    <n v="70.668778730240916"/>
    <m/>
    <n v="2023"/>
    <n v="1"/>
    <d v="2024-05-06T00:00:00"/>
    <x v="45"/>
    <x v="3"/>
  </r>
  <r>
    <n v="2024"/>
    <n v="3"/>
    <n v="82"/>
    <x v="66"/>
    <s v="GMM. Gpo y Col"/>
    <n v="25"/>
    <s v="b7a56873cd771f2c446d369b649430b65a756ba278ff97ec81bb6f55b2e73569"/>
    <s v="866d562d83a77144c090ae01fef5e5dc5d322dfdcb968ee04e0fa262fe1b2619"/>
    <x v="31"/>
    <n v="0"/>
    <n v="0"/>
    <n v="0"/>
    <n v="-230927.6882399999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GMM. Gpo y Col"/>
    <s v="Accidentes y Enfermedades"/>
    <s v="Gastos Medicos"/>
    <x v="45"/>
    <x v="0"/>
    <n v="0"/>
    <n v="0"/>
    <n v="243469518.54793006"/>
    <n v="216001262.48099998"/>
    <n v="235094567.47436008"/>
    <n v="206446896.99449995"/>
    <n v="27274511.65152001"/>
    <n v="23534989.727719996"/>
    <n v="14256786.657110004"/>
    <n v="11866452.654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5"/>
    <x v="31"/>
  </r>
  <r>
    <n v="2024"/>
    <n v="3"/>
    <n v="112"/>
    <x v="57"/>
    <s v="GMM. Gpo y Col"/>
    <n v="231"/>
    <s v="138d9e809e386a7b800791d1f664f56d1c55f3d1ba411b950862729bc486c5ce"/>
    <s v="866d562d83a77144c090ae01fef5e5dc5d322dfdcb968ee04e0fa262fe1b2619"/>
    <x v="12"/>
    <n v="128445.64864"/>
    <n v="146563.85562000002"/>
    <n v="271536.62237"/>
    <n v="352578.86152000003"/>
    <n v="42976.41462000001"/>
    <n v="45735.771180000003"/>
    <n v="167756.36173"/>
    <n v="17698.653019999998"/>
    <n v="0"/>
    <n v="0"/>
    <n v="134.065"/>
    <n v="128.38900000000001"/>
    <n v="0"/>
    <n v="0"/>
    <n v="42974.414629999999"/>
    <n v="47229.806450000004"/>
    <n v="84296.223099999988"/>
    <n v="86829.122499999998"/>
    <n v="0"/>
    <n v="0"/>
    <n v="0"/>
    <n v="0"/>
    <n v="0"/>
    <n v="0"/>
    <s v="GMM. Gpo y Col"/>
    <s v="Accidentes y Enfermedades"/>
    <s v="Gastos Medicos"/>
    <x v="45"/>
    <x v="0"/>
    <n v="210617.18328999999"/>
    <n v="216996.14955"/>
    <n v="243469518.54793006"/>
    <n v="216001262.48099998"/>
    <n v="235094567.47436008"/>
    <n v="206446896.99449995"/>
    <n v="27274511.65152001"/>
    <n v="23534989.727719996"/>
    <n v="14256786.657110004"/>
    <n v="11866452.65497"/>
    <n v="210617.18328999999"/>
    <n v="216996.14955"/>
    <n v="0.47093656627520852"/>
    <n v="0.62274875543019281"/>
    <n v="-18118.206980000017"/>
    <n v="-12.361988502114441"/>
    <n v="60.985360564404878"/>
    <n v="67.542145758779441"/>
    <n v="60.985360564404878"/>
    <n v="67.542145758779441"/>
    <n v="5.2756357102137136E-2"/>
    <n v="5.463573659736249E-2"/>
    <n v="6.7853240271173024E-2"/>
    <n v="7.0993489247699715E-2"/>
    <m/>
    <m/>
    <m/>
    <n v="0"/>
    <m/>
    <n v="0"/>
    <m/>
    <n v="0"/>
    <m/>
    <n v="-6.0332568770735895"/>
    <n v="33.458832646368428"/>
    <n v="31.205354817207009"/>
    <n v="0.3014453091964257"/>
    <n v="-9.009970905777454"/>
    <n v="-2.917108139610658"/>
    <n v="50.980237369614734"/>
    <n v="54.393969546335107"/>
    <s v="Medianas"/>
    <n v="2023"/>
    <n v="1"/>
    <d v="2024-05-06T00:00:00"/>
    <x v="45"/>
    <x v="12"/>
  </r>
  <r>
    <n v="2024"/>
    <n v="3"/>
    <n v="22"/>
    <x v="15"/>
    <s v="GMM. Gpo y Col"/>
    <n v="16"/>
    <s v="b17ef6d19c7a5b1ee83b907c595526dcb1eb06db8227d650d5dda0a9f4ce8cd9"/>
    <s v="866d562d83a77144c090ae01fef5e5dc5d322dfdcb968ee04e0fa262fe1b2619"/>
    <x v="13"/>
    <n v="979749.49684000004"/>
    <n v="739621.92952999996"/>
    <n v="3438931.7058500005"/>
    <n v="3145884.4799899999"/>
    <n v="572144.1031200001"/>
    <n v="629546.96175000013"/>
    <n v="2659212.7615199997"/>
    <n v="2521349.5287799994"/>
    <n v="0"/>
    <n v="0"/>
    <n v="134.065"/>
    <n v="128.38900000000001"/>
    <n v="60.800609999999999"/>
    <n v="-82.061880000000002"/>
    <n v="572144.10311999999"/>
    <n v="629546.96175000002"/>
    <n v="947410.21460000006"/>
    <n v="753675.99374000006"/>
    <n v="0"/>
    <n v="0"/>
    <n v="0"/>
    <n v="0"/>
    <n v="0"/>
    <n v="0"/>
    <s v="GMM. Gpo y Col"/>
    <s v="Accidentes y Enfermedades"/>
    <s v="Gastos Medicos"/>
    <x v="45"/>
    <x v="0"/>
    <n v="7962644.3306700001"/>
    <n v="6926531.7595299995"/>
    <n v="243469518.54793006"/>
    <n v="216001262.48099998"/>
    <n v="235094567.47436008"/>
    <n v="206446896.99449995"/>
    <n v="27274511.65152001"/>
    <n v="23534989.727719996"/>
    <n v="14256786.657110004"/>
    <n v="11866452.65497"/>
    <n v="1694398.53749"/>
    <n v="1392328.2824000001"/>
    <n v="3.5921797954002912"/>
    <n v="3.1426481935484252"/>
    <n v="240127.56731000007"/>
    <n v="32.46625846567197"/>
    <n v="57.822848353690951"/>
    <n v="53.121231456642562"/>
    <n v="12.304323239282008"/>
    <n v="10.678099158534533"/>
    <n v="0.40241156374863574"/>
    <n v="0.4167469743624993"/>
    <n v="0.34241555861047757"/>
    <n v="0.35826255579404742"/>
    <m/>
    <m/>
    <m/>
    <n v="0"/>
    <m/>
    <n v="0"/>
    <m/>
    <n v="0"/>
    <m/>
    <n v="-9.11812177926058"/>
    <n v="58.39697850984814"/>
    <n v="85.117400744195336"/>
    <n v="4.0131350554696423"/>
    <n v="-9.11812177926058"/>
    <n v="25.705239714300031"/>
    <n v="60.390324518673388"/>
    <n v="83.530186310694461"/>
    <s v="Medianas"/>
    <n v="2023"/>
    <n v="1"/>
    <d v="2024-05-06T00:00:00"/>
    <x v="45"/>
    <x v="13"/>
  </r>
  <r>
    <n v="2024"/>
    <n v="3"/>
    <n v="718"/>
    <x v="44"/>
    <s v="GMM. Gpo y Col"/>
    <n v="281"/>
    <s v="71a1c003a2b855d85582c8f6c7648c49d3fe836408a7e1b5d9b222448acb3c1b"/>
    <s v="866d562d83a77144c090ae01fef5e5dc5d322dfdcb968ee04e0fa262fe1b2619"/>
    <x v="28"/>
    <n v="505.346"/>
    <n v="0"/>
    <n v="53295.034549999997"/>
    <n v="0"/>
    <n v="11859.767569999998"/>
    <n v="0"/>
    <n v="17158.749660000001"/>
    <n v="0"/>
    <n v="0"/>
    <n v="0"/>
    <n v="134.065"/>
    <n v="128.38900000000001"/>
    <n v="0"/>
    <n v="0"/>
    <n v="10159.478630000001"/>
    <n v="0"/>
    <n v="10127.600570000001"/>
    <n v="0"/>
    <n v="0"/>
    <n v="0"/>
    <n v="0"/>
    <n v="0"/>
    <n v="0"/>
    <n v="0"/>
    <s v="GMM. Gpo y Col"/>
    <s v="Accidentes y Enfermedades"/>
    <s v="Gastos Medicos"/>
    <x v="45"/>
    <x v="0"/>
    <n v="4861.5922599999994"/>
    <n v="-25.390689999999999"/>
    <n v="243469518.54793006"/>
    <n v="216001262.48099998"/>
    <n v="235094567.47436008"/>
    <n v="206446896.99449995"/>
    <n v="27274511.65152001"/>
    <n v="23534989.727719996"/>
    <n v="14256786.657110004"/>
    <n v="11866452.65497"/>
    <n v="4861.5922599999994"/>
    <n v="-25.390689999999999"/>
    <n v="1.8528141088525669E-3"/>
    <m/>
    <m/>
    <m/>
    <n v="10.394660287697596"/>
    <m/>
    <n v="10.394660287697596"/>
    <m/>
    <n v="2.0756027408027106E-4"/>
    <n v="2.1495435025529211E-4"/>
    <m/>
    <m/>
    <m/>
    <m/>
    <m/>
    <n v="0"/>
    <m/>
    <n v="0"/>
    <m/>
    <n v="0"/>
    <m/>
    <m/>
    <n v="2346.8608774977929"/>
    <m/>
    <n v="8.318682081200543E-2"/>
    <m/>
    <m/>
    <n v="100.31476419098153"/>
    <m/>
    <s v="Resto"/>
    <n v="2023"/>
    <n v="1"/>
    <d v="2024-05-06T00:00:00"/>
    <x v="45"/>
    <x v="28"/>
  </r>
  <r>
    <n v="2024"/>
    <n v="3"/>
    <n v="27"/>
    <x v="21"/>
    <s v="GMM. Gpo y Col"/>
    <n v="21"/>
    <s v="6f4b6612125fb3a0daecd2799dfd6c9c299424fd920f9b308110a2c1fbd8f443"/>
    <s v="866d562d83a77144c090ae01fef5e5dc5d322dfdcb968ee04e0fa262fe1b2619"/>
    <x v="25"/>
    <n v="1763.4993200000001"/>
    <n v="0"/>
    <n v="1763.4993200000001"/>
    <n v="0"/>
    <n v="174.8143"/>
    <n v="19.142579999999995"/>
    <n v="611.27360999999996"/>
    <n v="94.413219999999981"/>
    <n v="0"/>
    <n v="0"/>
    <n v="134.065"/>
    <n v="128.38900000000001"/>
    <n v="0"/>
    <n v="0"/>
    <n v="163.29214999999999"/>
    <n v="19.142580000000002"/>
    <n v="151.86247"/>
    <n v="0"/>
    <n v="0"/>
    <n v="0"/>
    <n v="0"/>
    <n v="0"/>
    <n v="0"/>
    <n v="0"/>
    <s v="GMM. Gpo y Col"/>
    <s v="Accidentes y Enfermedades"/>
    <s v="Gastos Medicos"/>
    <x v="45"/>
    <x v="0"/>
    <n v="3037839.4733099998"/>
    <n v="2965779.2021399997"/>
    <n v="243469518.54793006"/>
    <n v="216001262.48099998"/>
    <n v="235094567.47436008"/>
    <n v="206446896.99449995"/>
    <n v="27274511.65152001"/>
    <n v="23534989.727719996"/>
    <n v="14256786.657110004"/>
    <n v="11866452.65497"/>
    <n v="21351.361209999999"/>
    <n v="9506.4387399999996"/>
    <n v="6.4657411378499247E-3"/>
    <m/>
    <m/>
    <m/>
    <n v="8.2594233812786513"/>
    <m/>
    <n v="5.8051102946480207E-2"/>
    <m/>
    <n v="7.2432037099249159E-4"/>
    <n v="7.5012338181414215E-4"/>
    <m/>
    <m/>
    <m/>
    <m/>
    <m/>
    <n v="0"/>
    <m/>
    <n v="0"/>
    <m/>
    <n v="0"/>
    <m/>
    <n v="813.2222511281135"/>
    <n v="9.9129213160116212"/>
    <m/>
    <n v="1.2261830397301929E-3"/>
    <n v="753.031043882277"/>
    <m/>
    <n v="107.52633616455731"/>
    <m/>
    <s v="Resto"/>
    <n v="2023"/>
    <n v="1"/>
    <d v="2024-05-06T00:00:00"/>
    <x v="45"/>
    <x v="25"/>
  </r>
  <r>
    <n v="2024"/>
    <n v="3"/>
    <n v="50"/>
    <x v="56"/>
    <s v="GMM. Gpo y Col"/>
    <n v="38"/>
    <s v="aea92132c4cbeb263e6ac2bf6c183b5d81737f179f21efdc5863739672f0f470"/>
    <s v="866d562d83a77144c090ae01fef5e5dc5d322dfdcb968ee04e0fa262fe1b2619"/>
    <x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GMM. Gpo y Col"/>
    <s v="Accidentes y Enfermedades"/>
    <s v="Gastos Medicos"/>
    <x v="45"/>
    <x v="0"/>
    <n v="12741554.66168"/>
    <n v="8056026.6593599999"/>
    <n v="243469518.54793006"/>
    <n v="216001262.48099998"/>
    <n v="235094567.47436008"/>
    <n v="206446896.99449995"/>
    <n v="27274511.65152001"/>
    <n v="23534989.727719996"/>
    <n v="14256786.657110004"/>
    <n v="11866452.65497"/>
    <n v="211045.21218999999"/>
    <n v="210454.6708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5"/>
    <x v="31"/>
  </r>
  <r>
    <n v="2024"/>
    <n v="3"/>
    <n v="13"/>
    <x v="23"/>
    <s v="GMM. Gpo y Col"/>
    <n v="13"/>
    <s v="3fdba35f04dc8c462986c992bcf875546257113072a909c162f7e470e581e278"/>
    <s v="866d562d83a77144c090ae01fef5e5dc5d322dfdcb968ee04e0fa262fe1b2619"/>
    <x v="22"/>
    <n v="80828.312760000001"/>
    <n v="77501.780280000006"/>
    <n v="300402.05288999999"/>
    <n v="260921.86812"/>
    <n v="62404.192150000003"/>
    <n v="58338.143530000008"/>
    <n v="189090.13878000001"/>
    <n v="150337.51947999999"/>
    <n v="0"/>
    <n v="0"/>
    <n v="134.065"/>
    <n v="128.38900000000001"/>
    <n v="0"/>
    <n v="0"/>
    <n v="21261.04408"/>
    <n v="34561.059229999999"/>
    <n v="62079.178950000001"/>
    <n v="39499.2019"/>
    <n v="0"/>
    <n v="0"/>
    <n v="0"/>
    <n v="0"/>
    <n v="0"/>
    <n v="0"/>
    <s v="GMM. Gpo y Col"/>
    <s v="Accidentes y Enfermedades"/>
    <s v="Gastos Medicos"/>
    <x v="45"/>
    <x v="0"/>
    <n v="509825.93995999999"/>
    <n v="378273.63062999997"/>
    <n v="243469518.54793006"/>
    <n v="216001262.48099998"/>
    <n v="235094567.47436008"/>
    <n v="206446896.99449995"/>
    <n v="27274511.65152001"/>
    <n v="23534989.727719996"/>
    <n v="14256786.657110004"/>
    <n v="11866452.65497"/>
    <n v="282116.95376999996"/>
    <n v="163790.61850000001"/>
    <n v="0.29635109069128074"/>
    <n v="0.32930450013630902"/>
    <n v="3326.5324799999944"/>
    <n v="4.2922013765126721"/>
    <n v="28.650639984542188"/>
    <n v="47.317594249148037"/>
    <n v="15.854099688678383"/>
    <n v="20.488285200034646"/>
    <n v="3.3198534766103759E-2"/>
    <n v="3.4381191206732289E-2"/>
    <n v="3.5880244119784833E-2"/>
    <n v="3.7540782355311816E-2"/>
    <m/>
    <m/>
    <m/>
    <n v="0"/>
    <m/>
    <n v="0"/>
    <m/>
    <n v="0"/>
    <m/>
    <n v="6.9697943300322196"/>
    <n v="77.205857723758328"/>
    <n v="75.273294780113147"/>
    <n v="0.43771569043490177"/>
    <n v="-38.482660677411182"/>
    <n v="57.165653896414547"/>
    <n v="34.248268807040979"/>
    <n v="87.498120386072912"/>
    <s v="Resto"/>
    <n v="2023"/>
    <n v="1"/>
    <d v="2024-05-06T00:00:00"/>
    <x v="45"/>
    <x v="22"/>
  </r>
  <r>
    <n v="2024"/>
    <n v="3"/>
    <n v="704"/>
    <x v="50"/>
    <s v="GMM. Gpo y Col"/>
    <n v="51"/>
    <s v="031b4af5197ec30a926f48cf40e11a7dbc470048a21e4003b7a3c07c5dab1baa"/>
    <s v="866d562d83a77144c090ae01fef5e5dc5d322dfdcb968ee04e0fa262fe1b2619"/>
    <x v="23"/>
    <n v="26275.099979999999"/>
    <n v="205148.17190000002"/>
    <n v="1152208.18407"/>
    <n v="774357.04572000005"/>
    <n v="294407.98382000002"/>
    <n v="176683.44689000002"/>
    <n v="996525.3481800002"/>
    <n v="630354.49222000013"/>
    <n v="0"/>
    <n v="0"/>
    <n v="134.065"/>
    <n v="128.38900000000001"/>
    <n v="0"/>
    <n v="0"/>
    <n v="273434.46025"/>
    <n v="163726.63949999999"/>
    <n v="331508.08987999998"/>
    <n v="223702.24950000001"/>
    <n v="0"/>
    <n v="0"/>
    <n v="0"/>
    <n v="0"/>
    <n v="0"/>
    <n v="0"/>
    <s v="GMM. Gpo y Col"/>
    <s v="Accidentes y Enfermedades"/>
    <s v="Gastos Medicos"/>
    <x v="45"/>
    <x v="0"/>
    <n v="142204.66168000002"/>
    <n v="295419.76160000003"/>
    <n v="243469518.54793006"/>
    <n v="216001262.48099998"/>
    <n v="235094567.47436008"/>
    <n v="206446896.99449995"/>
    <n v="27274511.65152001"/>
    <n v="23534989.727719996"/>
    <n v="14256786.657110004"/>
    <n v="11866452.65497"/>
    <n v="142204.66168000002"/>
    <n v="295419.76160000003"/>
    <n v="9.6335730280749807E-2"/>
    <n v="0.8716730887643952"/>
    <n v="-178873.07192000002"/>
    <n v="-87.192135451829486"/>
    <n v="18.476961071168166"/>
    <n v="69.442941389199191"/>
    <n v="18.476961071168166"/>
    <n v="69.442941389199191"/>
    <n v="1.0791946415595105E-2"/>
    <n v="1.1176396061497942E-2"/>
    <n v="9.497545039490006E-2"/>
    <n v="9.937091566237756E-2"/>
    <m/>
    <m/>
    <m/>
    <n v="0"/>
    <m/>
    <n v="0"/>
    <m/>
    <n v="0"/>
    <m/>
    <n v="66.630201641522888"/>
    <n v="1120.4828299191881"/>
    <n v="86.124797142294213"/>
    <n v="2.065037451291142"/>
    <n v="67.00670158810658"/>
    <n v="48.191665761501426"/>
    <n v="82.481987196444706"/>
    <n v="73.189536478040637"/>
    <s v="Resto"/>
    <n v="2023"/>
    <n v="1"/>
    <d v="2024-05-06T00:00:00"/>
    <x v="45"/>
    <x v="23"/>
  </r>
  <r>
    <n v="2024"/>
    <n v="3"/>
    <n v="3"/>
    <x v="40"/>
    <s v="GMM. Gpo y Col"/>
    <n v="3"/>
    <s v="4e07408562bedb8b60ce05c1decfe3ad16b72230967de01f640b7e4729b49fce"/>
    <s v="866d562d83a77144c090ae01fef5e5dc5d322dfdcb968ee04e0fa262fe1b2619"/>
    <x v="18"/>
    <n v="425946.00511999999"/>
    <n v="432770.10381"/>
    <n v="1529827.1540600001"/>
    <n v="1426971.13448"/>
    <n v="287831.91305000003"/>
    <n v="251907.72222999993"/>
    <n v="1267973.6418699999"/>
    <n v="919928.68478999985"/>
    <n v="0"/>
    <n v="0"/>
    <n v="134.065"/>
    <n v="128.38900000000001"/>
    <n v="1674.1999599999999"/>
    <n v="911.86295999999993"/>
    <n v="278191.32455000002"/>
    <n v="241005.62901000003"/>
    <n v="330422.03942000004"/>
    <n v="322316.74142999999"/>
    <n v="0"/>
    <n v="0"/>
    <n v="0"/>
    <n v="0"/>
    <n v="0"/>
    <n v="0"/>
    <s v="GMM. Gpo y Col"/>
    <s v="Accidentes y Enfermedades"/>
    <s v="Gastos Medicos"/>
    <x v="45"/>
    <x v="0"/>
    <n v="5461228.9250799995"/>
    <n v="5252582.0563999992"/>
    <n v="243469518.54793006"/>
    <n v="216001262.48099998"/>
    <n v="235094567.47436008"/>
    <n v="206446896.99449995"/>
    <n v="27274511.65152001"/>
    <n v="23534989.727719996"/>
    <n v="14256786.657110004"/>
    <n v="11866452.65497"/>
    <n v="806558.73800999997"/>
    <n v="797857.53898000007"/>
    <n v="1.5616998410905076"/>
    <n v="1.8388370201847783"/>
    <n v="-6824.0986900000134"/>
    <n v="-1.5768415216121379"/>
    <n v="52.810289573072481"/>
    <n v="54.241525919935974"/>
    <n v="7.7994534007519283"/>
    <n v="8.2391878729946182"/>
    <n v="0.17494839093631637"/>
    <n v="0.18118070940386768"/>
    <n v="0.20035535850077155"/>
    <n v="0.20962780749450047"/>
    <m/>
    <m/>
    <m/>
    <n v="0"/>
    <m/>
    <n v="0"/>
    <m/>
    <n v="0"/>
    <m/>
    <n v="14.26085334025613"/>
    <n v="67.574741772471924"/>
    <n v="58.208208009811024"/>
    <n v="2.0189115540033371"/>
    <n v="15.429388804216293"/>
    <n v="2.5146996566296487"/>
    <n v="84.192726683219377"/>
    <n v="74.772916833530672"/>
    <s v="Medianas"/>
    <n v="2023"/>
    <n v="1"/>
    <d v="2024-05-06T00:00:00"/>
    <x v="45"/>
    <x v="18"/>
  </r>
  <r>
    <n v="2024"/>
    <n v="3"/>
    <n v="37"/>
    <x v="35"/>
    <s v="GMM. Gpo y Col"/>
    <n v="25"/>
    <s v="b7a56873cd771f2c446d369b649430b65a756ba278ff97ec81bb6f55b2e73569"/>
    <s v="866d562d83a77144c090ae01fef5e5dc5d322dfdcb968ee04e0fa262fe1b2619"/>
    <x v="16"/>
    <n v="483139.45432000002"/>
    <n v="19819.428260000001"/>
    <n v="1584256.26642"/>
    <n v="890852.92667999992"/>
    <n v="261312.60218999998"/>
    <n v="172669.07348999998"/>
    <n v="946895.03779000009"/>
    <n v="589942.77196000004"/>
    <n v="0"/>
    <n v="0"/>
    <n v="134.065"/>
    <n v="128.38900000000001"/>
    <n v="0"/>
    <n v="0"/>
    <n v="255800.64511000001"/>
    <n v="155536.22381"/>
    <n v="380766.96547000005"/>
    <n v="231029.80352000002"/>
    <n v="0"/>
    <n v="0"/>
    <n v="0"/>
    <n v="0"/>
    <n v="0"/>
    <n v="0"/>
    <s v="GMM. Gpo y Col"/>
    <s v="Accidentes y Enfermedades"/>
    <s v="Gastos Medicos"/>
    <x v="45"/>
    <x v="0"/>
    <n v="3691577.5016000001"/>
    <n v="3031903.05106"/>
    <n v="243469518.54793006"/>
    <n v="216001262.48099998"/>
    <n v="235094567.47436008"/>
    <n v="206446896.99449995"/>
    <n v="27274511.65152001"/>
    <n v="23534989.727719996"/>
    <n v="14256786.657110004"/>
    <n v="11866452.65497"/>
    <n v="518158.07188"/>
    <n v="45985.855750000002"/>
    <n v="1.7713954350235805"/>
    <n v="8.4212606375843324E-2"/>
    <n v="463320.02606"/>
    <n v="2337.7063151467519"/>
    <n v="93.241711465973282"/>
    <n v="43.098965837990306"/>
    <n v="13.08761509437627"/>
    <n v="0.65369597662665446"/>
    <n v="0.19843940103939045"/>
    <n v="0.20550855747557512"/>
    <n v="9.1756076017117574E-3"/>
    <n v="9.6002548590149155E-3"/>
    <m/>
    <m/>
    <m/>
    <n v="0"/>
    <m/>
    <n v="0"/>
    <m/>
    <n v="0"/>
    <m/>
    <n v="51.337235388092672"/>
    <n v="54.08637192708413"/>
    <n v="871.21117332372523"/>
    <n v="1.8328997162883176"/>
    <n v="64.463710667478381"/>
    <n v="64.812920094544182"/>
    <n v="67.180367076816196"/>
    <n v="67.323012633101854"/>
    <s v="Medianas"/>
    <n v="2023"/>
    <n v="1"/>
    <d v="2024-05-06T00:00:00"/>
    <x v="45"/>
    <x v="16"/>
  </r>
  <r>
    <n v="2024"/>
    <n v="3"/>
    <n v="1"/>
    <x v="14"/>
    <s v="GMM. Gpo y Col"/>
    <n v="30"/>
    <s v="624b60c58c9d8bfb6ff1886c2fd605d2adeb6ea4da576068201b6c6958ce93f4"/>
    <s v="866d562d83a77144c090ae01fef5e5dc5d322dfdcb968ee04e0fa262fe1b2619"/>
    <x v="15"/>
    <n v="1241073.5250599999"/>
    <n v="1027924.1284500001"/>
    <n v="3378562.3098599999"/>
    <n v="2840494.3034199998"/>
    <n v="797431.9389500001"/>
    <n v="695011.76113999996"/>
    <n v="3228557.8963000001"/>
    <n v="2703321.2543899999"/>
    <n v="0"/>
    <n v="0"/>
    <n v="134.065"/>
    <n v="128.38900000000001"/>
    <n v="0"/>
    <n v="0"/>
    <n v="757593.62664999987"/>
    <n v="666335.38304999995"/>
    <n v="809124.19510000001"/>
    <n v="665420.99526"/>
    <n v="0"/>
    <n v="0"/>
    <n v="0"/>
    <n v="0"/>
    <n v="0"/>
    <n v="0"/>
    <s v="GMM. Gpo y Col"/>
    <s v="Accidentes y Enfermedades"/>
    <s v="Gastos Medicos"/>
    <x v="45"/>
    <x v="0"/>
    <n v="18341736.750830002"/>
    <n v="11640133.15574"/>
    <n v="243469518.54793006"/>
    <n v="216001262.48099998"/>
    <n v="235094567.47436008"/>
    <n v="206446896.99449995"/>
    <n v="27274511.65152001"/>
    <n v="23534989.727719996"/>
    <n v="14256786.657110004"/>
    <n v="11866452.65497"/>
    <n v="1445933.7892100001"/>
    <n v="1265861.09402"/>
    <n v="4.5503052113889453"/>
    <n v="4.3676421376946255"/>
    <n v="213149.39660999982"/>
    <n v="20.73590751599599"/>
    <n v="85.831974764077714"/>
    <n v="81.203548580959819"/>
    <n v="6.7663904564753867"/>
    <n v="8.8308622822163212"/>
    <n v="0.50974492924693526"/>
    <n v="0.52790395728533968"/>
    <n v="0.47588801872878816"/>
    <n v="0.49791212336671037"/>
    <m/>
    <m/>
    <m/>
    <n v="0"/>
    <m/>
    <n v="0"/>
    <m/>
    <n v="0"/>
    <m/>
    <n v="14.736466853741348"/>
    <n v="64.25340020942339"/>
    <n v="67.613138159136668"/>
    <n v="5.5933497367186362"/>
    <n v="13.695542203129897"/>
    <n v="21.59583194152912"/>
    <n v="93.631315345398676"/>
    <n v="100.13741492927235"/>
    <s v="Medianas"/>
    <n v="2023"/>
    <n v="1"/>
    <d v="2024-05-06T00:00:00"/>
    <x v="45"/>
    <x v="15"/>
  </r>
  <r>
    <n v="2024"/>
    <n v="3"/>
    <n v="120"/>
    <x v="58"/>
    <s v="GMM. Gpo y Col"/>
    <n v="234"/>
    <s v="114bd151f8fb0c58642d2170da4ae7d7c57977260ac2cc8905306cab6b2acabc"/>
    <s v="866d562d83a77144c090ae01fef5e5dc5d322dfdcb968ee04e0fa262fe1b2619"/>
    <x v="33"/>
    <n v="121.24"/>
    <n v="0"/>
    <n v="170.67992999999998"/>
    <n v="0"/>
    <n v="53.76276"/>
    <n v="0"/>
    <n v="51.465589999999999"/>
    <n v="0"/>
    <n v="0"/>
    <n v="0"/>
    <n v="134.065"/>
    <n v="128.38900000000001"/>
    <n v="0"/>
    <n v="0"/>
    <n v="53.76276"/>
    <n v="0"/>
    <n v="49.298639999999999"/>
    <n v="0"/>
    <n v="0"/>
    <n v="0"/>
    <n v="0"/>
    <n v="0"/>
    <n v="0"/>
    <n v="0"/>
    <s v="GMM. Gpo y Col"/>
    <s v="Accidentes y Enfermedades"/>
    <s v="Gastos Medicos"/>
    <x v="45"/>
    <x v="0"/>
    <n v="1287243.6983399999"/>
    <n v="0"/>
    <n v="243469518.54793006"/>
    <n v="216001262.48099998"/>
    <n v="235094567.47436008"/>
    <n v="206446896.99449995"/>
    <n v="27274511.65152001"/>
    <n v="23534989.727719996"/>
    <n v="14256786.657110004"/>
    <n v="11866452.65497"/>
    <n v="30905.720710000001"/>
    <n v="0"/>
    <n v="4.4451758311589526E-4"/>
    <m/>
    <m/>
    <m/>
    <n v="0.39228983248001403"/>
    <m/>
    <n v="9.4185739775885739E-3"/>
    <m/>
    <n v="4.9796788001670265E-5"/>
    <n v="5.1570736534872367E-5"/>
    <m/>
    <m/>
    <m/>
    <m/>
    <m/>
    <n v="0"/>
    <m/>
    <n v="0"/>
    <m/>
    <n v="0"/>
    <m/>
    <m/>
    <n v="44.344077862091716"/>
    <m/>
    <n v="3.7710292854237226E-4"/>
    <m/>
    <m/>
    <n v="109.05525994226211"/>
    <m/>
    <s v="Resto"/>
    <n v="2023"/>
    <n v="1"/>
    <d v="2024-05-06T00:00:00"/>
    <x v="45"/>
    <x v="33"/>
  </r>
  <r>
    <n v="2024"/>
    <n v="3"/>
    <n v="107"/>
    <x v="28"/>
    <s v="Automoviles Residentes"/>
    <n v="70"/>
    <s v="ff5a1ae012afa5d4c889c50ad427aaf545d31a4fac04ffc1c4d03d403ba4250a"/>
    <s v="866d562d83a77144c090ae01fef5e5dc5d322dfdcb968ee04e0fa262fe1b2619"/>
    <x v="12"/>
    <n v="291141.01701999997"/>
    <n v="123140.18732"/>
    <n v="801691.18793999986"/>
    <n v="467099.38679000002"/>
    <n v="123303.14170000002"/>
    <n v="70716.452780000007"/>
    <n v="345827.23185000016"/>
    <n v="283618.40974000003"/>
    <n v="0"/>
    <n v="0"/>
    <n v="134.065"/>
    <n v="128.38900000000001"/>
    <n v="0"/>
    <n v="0"/>
    <n v="122282.69595000001"/>
    <n v="70715.018779999999"/>
    <n v="207879.45153999998"/>
    <n v="108700.54555"/>
    <n v="0"/>
    <n v="0"/>
    <n v="0"/>
    <n v="0"/>
    <n v="0"/>
    <n v="0"/>
    <s v="Automoviles Residentes"/>
    <s v="Automóviles"/>
    <s v="Automóviles"/>
    <x v="46"/>
    <x v="0"/>
    <n v="551156.13301999995"/>
    <n v="285123.98235000001"/>
    <n v="243469518.54793006"/>
    <n v="216001262.48099998"/>
    <n v="235094567.47436008"/>
    <n v="206446896.99449995"/>
    <n v="29469312.513920002"/>
    <n v="22557984.796089999"/>
    <n v="16649033.802779999"/>
    <n v="14453147.275119999"/>
    <n v="439102.67599999998"/>
    <n v="186153.75736000002"/>
    <n v="0.98794641674276529"/>
    <n v="0.54588292541691941"/>
    <n v="168000.82969999997"/>
    <n v="136.43054583263074"/>
    <n v="66.303630775413453"/>
    <n v="66.149718956175036"/>
    <n v="52.823691795775638"/>
    <n v="43.18829524793918"/>
    <n v="0.11958006848511724"/>
    <n v="0.12383995944600143"/>
    <n v="5.7009012774095119E-2"/>
    <n v="5.9647390739556931E-2"/>
    <m/>
    <m/>
    <m/>
    <n v="0"/>
    <m/>
    <n v="0"/>
    <m/>
    <n v="0"/>
    <m/>
    <n v="74.362735760513928"/>
    <n v="42.351690243470472"/>
    <n v="57.427598835976838"/>
    <n v="0.74060238666469214"/>
    <n v="72.923231952226615"/>
    <n v="91.24048594988858"/>
    <n v="58.823849612894755"/>
    <n v="65.054888567668286"/>
    <s v="Medianas"/>
    <n v="2023"/>
    <n v="1"/>
    <d v="2024-05-06T00:00:00"/>
    <x v="46"/>
    <x v="12"/>
  </r>
  <r>
    <n v="2024"/>
    <n v="3"/>
    <n v="39"/>
    <x v="17"/>
    <s v="Automoviles Residentes"/>
    <n v="27"/>
    <s v="670671cd97404156226e507973f2ab8330d3022ca96e0c93bdbdb320c41adcaf"/>
    <s v="866d562d83a77144c090ae01fef5e5dc5d322dfdcb968ee04e0fa262fe1b2619"/>
    <x v="5"/>
    <n v="3587530.5901899999"/>
    <n v="2439937.85971"/>
    <n v="10977032.45682"/>
    <n v="8204449.2035400011"/>
    <n v="1706089.7293599998"/>
    <n v="1696056.7569599999"/>
    <n v="6828794.6959300004"/>
    <n v="6386919.863189999"/>
    <n v="0"/>
    <n v="0"/>
    <n v="134.065"/>
    <n v="128.38900000000001"/>
    <n v="-102.50185999999999"/>
    <n v="3967.70154"/>
    <n v="942821.64146000007"/>
    <n v="927035.95020000008"/>
    <n v="1172196.0998199999"/>
    <n v="989974.13155999989"/>
    <n v="0"/>
    <n v="0"/>
    <n v="0"/>
    <n v="0"/>
    <n v="0"/>
    <n v="0"/>
    <s v="Automoviles Residentes"/>
    <s v="Automóviles"/>
    <s v="Automóviles"/>
    <x v="46"/>
    <x v="0"/>
    <n v="7956382.9574300004"/>
    <n v="6735524.3046000004"/>
    <n v="243469518.54793006"/>
    <n v="216001262.48099998"/>
    <n v="235094567.47436008"/>
    <n v="206446896.99449995"/>
    <n v="29469312.513920002"/>
    <n v="22557984.796089999"/>
    <n v="16649033.802779999"/>
    <n v="14453147.275119999"/>
    <n v="5153144.6697399998"/>
    <n v="3727849.1094899997"/>
    <n v="12.173784469846078"/>
    <n v="10.816293573054084"/>
    <n v="1147592.7304799999"/>
    <n v="47.033686776613152"/>
    <n v="69.618278160450089"/>
    <n v="65.451626073025352"/>
    <n v="45.089968763253346"/>
    <n v="36.22491359794595"/>
    <n v="1.4735029713724714"/>
    <n v="1.5259946789630787"/>
    <n v="1.1295942587023644"/>
    <n v="1.1818718979220131"/>
    <m/>
    <m/>
    <m/>
    <n v="0"/>
    <m/>
    <n v="0"/>
    <m/>
    <n v="0"/>
    <m/>
    <n v="0.59154697263685829"/>
    <n v="47.556102630183936"/>
    <n v="69.512293118874169"/>
    <n v="10.247379815368763"/>
    <n v="1.702813278880333"/>
    <n v="18.406740383494146"/>
    <n v="80.432074599529713"/>
    <n v="93.642441822108836"/>
    <s v="Grandes"/>
    <n v="2023"/>
    <n v="1"/>
    <d v="2024-05-06T00:00:00"/>
    <x v="46"/>
    <x v="5"/>
  </r>
  <r>
    <n v="2024"/>
    <n v="3"/>
    <n v="61"/>
    <x v="2"/>
    <s v="Automoviles Resident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9651.081910000001"/>
    <n v="43093.195899999999"/>
    <n v="52558.297290000002"/>
    <n v="59964.539709999997"/>
    <n v="0"/>
    <n v="0"/>
    <n v="0"/>
    <n v="0"/>
    <n v="0"/>
    <n v="0"/>
    <s v="Automoviles Residentes"/>
    <s v="Automóviles"/>
    <s v="Automóviles"/>
    <x v="46"/>
    <x v="0"/>
    <n v="0"/>
    <n v="0"/>
    <n v="243469518.54793006"/>
    <n v="216001262.48099998"/>
    <n v="235094567.47436008"/>
    <n v="206446896.99449995"/>
    <n v="29469312.513920002"/>
    <n v="22557984.796089999"/>
    <n v="16649033.802779999"/>
    <n v="14453147.27511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1.193123901028653"/>
    <n v="-12.351036889164835"/>
    <n v="56.415605982048355"/>
    <n v="71.864465413070704"/>
    <m/>
    <n v="2023"/>
    <n v="1"/>
    <d v="2024-05-06T00:00:00"/>
    <x v="46"/>
    <x v="2"/>
  </r>
  <r>
    <n v="2024"/>
    <n v="3"/>
    <n v="15.1"/>
    <x v="13"/>
    <s v="Automoviles Residentes"/>
    <n v="15.1"/>
    <m/>
    <m/>
    <x v="7"/>
    <n v="8318370.96557"/>
    <n v="6670979.5812499998"/>
    <n v="28851003.603589997"/>
    <n v="23113449.310929999"/>
    <n v="4910389.5153699992"/>
    <n v="4145819.43927"/>
    <n v="19232856.746920001"/>
    <n v="16094085.592489999"/>
    <n v="0"/>
    <n v="0"/>
    <n v="0"/>
    <n v="0"/>
    <n v="8683.5364999999983"/>
    <n v="1905.5029700000005"/>
    <n v="4783016.7779799998"/>
    <n v="4154109.7379999999"/>
    <n v="6995455.8018499995"/>
    <n v="5843224.1536500007"/>
    <n v="0"/>
    <n v="0"/>
    <n v="0"/>
    <n v="0"/>
    <n v="0"/>
    <n v="0"/>
    <s v="Automoviles Residentes"/>
    <s v="Automóviles"/>
    <s v="Automóviles"/>
    <x v="46"/>
    <x v="0"/>
    <n v="51957646.551360004"/>
    <n v="41336292.435179994"/>
    <n v="243469518.54793006"/>
    <n v="216001262.48099998"/>
    <n v="235094567.47436008"/>
    <n v="206446896.99449995"/>
    <n v="29469312.513920002"/>
    <n v="22557984.796089999"/>
    <n v="16649033.802779999"/>
    <n v="14453147.275119999"/>
    <n v="12334923.487060001"/>
    <n v="9940262.0152399987"/>
    <n v="28.22723116340352"/>
    <n v="29.572586565473209"/>
    <n v="1647391.3843200002"/>
    <n v="24.694894719064852"/>
    <n v="67.437556254778713"/>
    <n v="67.110701619558213"/>
    <n v="16.00990714109291"/>
    <n v="16.138311368178108"/>
    <n v="3.4165964656197501"/>
    <n v="3.5383084581387529"/>
    <n v="3.0883984216697793"/>
    <n v="3.2313295469041243"/>
    <m/>
    <m/>
    <m/>
    <n v="0"/>
    <m/>
    <n v="0"/>
    <m/>
    <n v="0"/>
    <m/>
    <n v="18.441953087918982"/>
    <n v="59.030662802780206"/>
    <n v="62.147086327809767"/>
    <n v="29.493540427253379"/>
    <n v="15.13939398921098"/>
    <n v="19.719107429418937"/>
    <n v="68.373197021916653"/>
    <n v="71.092767088271174"/>
    <s v="Resto"/>
    <n v="2023"/>
    <n v="1"/>
    <d v="2024-05-06T00:00:00"/>
    <x v="46"/>
    <x v="7"/>
  </r>
  <r>
    <n v="2024"/>
    <n v="3"/>
    <n v="12"/>
    <x v="31"/>
    <s v="Automoviles Residentes"/>
    <n v="12"/>
    <s v="6b51d431df5d7f141cbececcf79edf3dd861c3b4069f0b11661a3eefacbba918"/>
    <s v="866d562d83a77144c090ae01fef5e5dc5d322dfdcb968ee04e0fa262fe1b2619"/>
    <x v="20"/>
    <n v="86629.947939999998"/>
    <n v="90300.668989999991"/>
    <n v="365563.60668000003"/>
    <n v="323063.76798"/>
    <n v="64134.129360000006"/>
    <n v="52203.10910999999"/>
    <n v="269738.19584000006"/>
    <n v="222580.54242999997"/>
    <n v="0"/>
    <n v="0"/>
    <n v="134.065"/>
    <n v="128.38900000000001"/>
    <n v="0"/>
    <n v="0"/>
    <n v="60282.204060000004"/>
    <n v="50212.549759999994"/>
    <n v="91292.590959999987"/>
    <n v="70802.718469999993"/>
    <n v="0"/>
    <n v="0"/>
    <n v="0"/>
    <n v="0"/>
    <n v="0"/>
    <n v="0"/>
    <s v="Automoviles Residentes"/>
    <s v="Automóviles"/>
    <s v="Automóviles"/>
    <x v="46"/>
    <x v="0"/>
    <n v="1911910.06005"/>
    <n v="3306000.0739899999"/>
    <n v="243469518.54793006"/>
    <n v="216001262.48099998"/>
    <n v="235094567.47436008"/>
    <n v="206446896.99449995"/>
    <n v="29469312.513920002"/>
    <n v="22557984.796089999"/>
    <n v="16649033.802779999"/>
    <n v="14453147.275119999"/>
    <n v="86947.50361"/>
    <n v="111478.44326"/>
    <n v="0.29396664037913961"/>
    <n v="0.40030468060982072"/>
    <n v="-3670.7210499999928"/>
    <n v="-4.0649987326300874"/>
    <n v="99.634773102371767"/>
    <n v="81.002807672325218"/>
    <n v="4.5310681579725811"/>
    <n v="2.7314176336667901"/>
    <n v="3.5581434775353936E-2"/>
    <n v="3.6848979060074644E-2"/>
    <n v="4.1805620926842063E-2"/>
    <n v="4.3740385689791078E-2"/>
    <m/>
    <m/>
    <m/>
    <n v="0"/>
    <m/>
    <n v="0"/>
    <m/>
    <n v="0"/>
    <m/>
    <n v="22.854999354271243"/>
    <n v="74.032284313987333"/>
    <n v="57.810323770448512"/>
    <n v="0.38521231994430277"/>
    <n v="20.054058891909989"/>
    <n v="28.93938669696956"/>
    <n v="66.031868989689173"/>
    <n v="70.918957414432739"/>
    <s v="Resto"/>
    <n v="2023"/>
    <n v="1"/>
    <d v="2024-05-06T00:00:00"/>
    <x v="46"/>
    <x v="20"/>
  </r>
  <r>
    <n v="2024"/>
    <n v="3"/>
    <n v="48"/>
    <x v="3"/>
    <s v="Automoviles Residentes"/>
    <n v="36"/>
    <s v="76a50887d8f1c2e9301755428990ad81479ee21c25b43215cf524541e0503269"/>
    <s v="866d562d83a77144c090ae01fef5e5dc5d322dfdcb968ee04e0fa262fe1b2619"/>
    <x v="6"/>
    <n v="2235135.6411700002"/>
    <n v="2100686.98636"/>
    <n v="7805746.2504100017"/>
    <n v="6774203.9921899997"/>
    <n v="1904421.7638400001"/>
    <n v="1345805.37451"/>
    <n v="6384639.6175999995"/>
    <n v="5878842.8633300019"/>
    <n v="0"/>
    <n v="0"/>
    <n v="134.065"/>
    <n v="128.38900000000001"/>
    <n v="11011.80334"/>
    <n v="44824.093670000002"/>
    <n v="1878312.6529999999"/>
    <n v="1326649.3428499999"/>
    <n v="2181895.0918100001"/>
    <n v="1715250.6712200001"/>
    <n v="0"/>
    <n v="0"/>
    <n v="0"/>
    <n v="0"/>
    <n v="0"/>
    <n v="0"/>
    <s v="Automoviles Residentes"/>
    <s v="Automóviles"/>
    <s v="Automóviles"/>
    <x v="46"/>
    <x v="0"/>
    <n v="16982442.389800001"/>
    <n v="15398992.57395"/>
    <n v="243469518.54793006"/>
    <n v="216001262.48099998"/>
    <n v="235094567.47436008"/>
    <n v="206446896.99449995"/>
    <n v="29469312.513920002"/>
    <n v="22557984.796089999"/>
    <n v="16649033.802779999"/>
    <n v="14453147.275119999"/>
    <n v="3514100.7115199999"/>
    <n v="3164765.7398200002"/>
    <n v="7.5846209174856751"/>
    <n v="9.3123876328000463"/>
    <n v="134448.65481000021"/>
    <n v="6.4002231499976192"/>
    <n v="63.604769033588902"/>
    <n v="66.377329605428528"/>
    <n v="13.161449866083267"/>
    <n v="13.64171699071839"/>
    <n v="0.91803510127284582"/>
    <n v="0.95073895802112429"/>
    <n v="0.97253458717389762"/>
    <n v="1.017543502441679"/>
    <m/>
    <m/>
    <m/>
    <n v="0"/>
    <m/>
    <n v="0"/>
    <m/>
    <n v="0"/>
    <m/>
    <n v="41.507962437242398"/>
    <n v="85.203856480187255"/>
    <n v="64.065012219738961"/>
    <n v="11.438632333859557"/>
    <n v="41.583204568954059"/>
    <n v="27.205610726162345"/>
    <n v="86.08629535170904"/>
    <n v="77.344341856831861"/>
    <s v="Grandes"/>
    <n v="2023"/>
    <n v="1"/>
    <d v="2024-05-06T00:00:00"/>
    <x v="46"/>
    <x v="6"/>
  </r>
  <r>
    <n v="2024"/>
    <n v="3"/>
    <n v="50"/>
    <x v="56"/>
    <s v="Automoviles Residentes"/>
    <n v="38"/>
    <s v="aea92132c4cbeb263e6ac2bf6c183b5d81737f179f21efdc5863739672f0f470"/>
    <s v="866d562d83a77144c090ae01fef5e5dc5d322dfdcb968ee04e0fa262fe1b2619"/>
    <x v="35"/>
    <n v="-0.54688999999999999"/>
    <n v="-4.1205500000000006"/>
    <n v="-10.05241"/>
    <n v="-12.427910000000001"/>
    <n v="98.860230000000001"/>
    <n v="-54.96584"/>
    <n v="-75.089390000000009"/>
    <n v="39.279880000001015"/>
    <n v="0"/>
    <n v="0"/>
    <n v="134.065"/>
    <n v="128.38900000000001"/>
    <n v="0"/>
    <n v="0"/>
    <n v="0"/>
    <n v="0"/>
    <n v="0"/>
    <n v="0"/>
    <n v="0"/>
    <n v="0"/>
    <n v="0"/>
    <n v="0"/>
    <n v="0"/>
    <n v="0"/>
    <s v="Automoviles Residentes"/>
    <s v="Automóviles"/>
    <s v="Automóviles"/>
    <x v="46"/>
    <x v="0"/>
    <n v="12741554.66168"/>
    <n v="8056026.6593599999"/>
    <n v="243469518.54793006"/>
    <n v="216001262.48099998"/>
    <n v="235094567.47436008"/>
    <n v="206446896.99449995"/>
    <n v="29469312.513920002"/>
    <n v="22557984.796089999"/>
    <n v="16649033.802779999"/>
    <n v="14453147.275119999"/>
    <n v="-0.54688999999999999"/>
    <n v="-4.1205500000000006"/>
    <n v="-1.8557949044168349E-6"/>
    <n v="-1.8266480970029823E-5"/>
    <n v="3.5736600000000007"/>
    <n v="-86.727742655713442"/>
    <n v="100"/>
    <n v="100"/>
    <n v="-4.2921763828770597E-6"/>
    <n v="-5.1148663903842545E-5"/>
    <n v="-2.246236010411865E-7"/>
    <n v="-2.3262553698083431E-7"/>
    <n v="-1.9076508871620389E-6"/>
    <n v="-1.9959369988059345E-6"/>
    <m/>
    <m/>
    <m/>
    <n v="0"/>
    <m/>
    <n v="0"/>
    <m/>
    <n v="0"/>
    <m/>
    <n v="-279.85758063553652"/>
    <n v="-18076.803379107318"/>
    <n v="1333.9442550145004"/>
    <n v="5.937895926638858E-4"/>
    <m/>
    <m/>
    <m/>
    <m/>
    <s v="Resto"/>
    <n v="2023"/>
    <n v="1"/>
    <d v="2024-05-06T00:00:00"/>
    <x v="46"/>
    <x v="35"/>
  </r>
  <r>
    <n v="2024"/>
    <n v="3"/>
    <n v="150.1"/>
    <x v="32"/>
    <s v="Automoviles Residentes"/>
    <n v="150.1"/>
    <m/>
    <m/>
    <x v="21"/>
    <n v="1067398.9474899999"/>
    <n v="856866.49592000002"/>
    <n v="3584794.4546000003"/>
    <n v="2322545.9113299996"/>
    <n v="620290.30994000006"/>
    <n v="530356.58244999999"/>
    <n v="2455331.6475899993"/>
    <n v="2192648.27354"/>
    <n v="0"/>
    <n v="0"/>
    <n v="0"/>
    <n v="0"/>
    <n v="-9.6353200000000001"/>
    <n v="-451.77579000000003"/>
    <n v="580550.29376999999"/>
    <n v="490870.01181"/>
    <n v="921744.38620999979"/>
    <n v="724461.06673999981"/>
    <n v="0"/>
    <n v="0"/>
    <n v="0"/>
    <n v="0"/>
    <n v="0"/>
    <n v="0"/>
    <s v="Automoviles Residentes"/>
    <s v="Automóviles"/>
    <s v="Automóviles"/>
    <x v="46"/>
    <x v="0"/>
    <n v="29988527.520929996"/>
    <n v="24856936.77685"/>
    <n v="243469518.54793006"/>
    <n v="216001262.48099998"/>
    <n v="235094567.47436008"/>
    <n v="206446896.99449995"/>
    <n v="29469312.513920002"/>
    <n v="22557984.796089999"/>
    <n v="16649033.802779999"/>
    <n v="14453147.275119999"/>
    <n v="1639442.1970599999"/>
    <n v="1303702.55431"/>
    <n v="3.6220693882349915"/>
    <n v="3.7985063988008432"/>
    <n v="210532.45156999992"/>
    <n v="24.570041257588858"/>
    <n v="65.107446264598963"/>
    <n v="65.72561303091922"/>
    <n v="3.5593576468368666"/>
    <n v="3.4471926432947484"/>
    <n v="0.43841173788655141"/>
    <n v="0.45402960985324037"/>
    <n v="0.39669513320338678"/>
    <n v="0.41505418991249271"/>
    <m/>
    <m/>
    <m/>
    <n v="0"/>
    <m/>
    <n v="0"/>
    <m/>
    <n v="0"/>
    <m/>
    <n v="16.957219060909591"/>
    <n v="58.112321676784426"/>
    <n v="61.894890858180538"/>
    <n v="3.7256835278719063"/>
    <n v="18.26965995117915"/>
    <n v="27.231735220465957"/>
    <n v="62.983870849172064"/>
    <n v="67.756575797629054"/>
    <s v="Resto"/>
    <n v="2023"/>
    <n v="1"/>
    <d v="2024-05-06T00:00:00"/>
    <x v="46"/>
    <x v="21"/>
  </r>
  <r>
    <n v="2024"/>
    <n v="3"/>
    <n v="130"/>
    <x v="70"/>
    <s v="Automoviles Residentes"/>
    <n v="282"/>
    <s v="27e1615212f3c6ea846ed6c412df1361ce97f006ee20bb5aa2483a3b61d5cadd"/>
    <s v="866d562d83a77144c090ae01fef5e5dc5d322dfdcb968ee04e0fa262fe1b2619"/>
    <x v="31"/>
    <n v="3160.3379799999998"/>
    <n v="0"/>
    <n v="5151.6574899999996"/>
    <n v="0"/>
    <n v="940.02241000000004"/>
    <n v="0"/>
    <n v="1458.0088300000004"/>
    <n v="0"/>
    <n v="0"/>
    <n v="0"/>
    <n v="134.065"/>
    <n v="128.38900000000001"/>
    <n v="0"/>
    <n v="0"/>
    <n v="433.56693999999999"/>
    <n v="0"/>
    <n v="380.12597"/>
    <n v="0"/>
    <n v="0"/>
    <n v="0"/>
    <n v="0"/>
    <n v="0"/>
    <n v="0"/>
    <n v="0"/>
    <s v="Automoviles Residentes"/>
    <s v="Automóviles"/>
    <s v="Automóviles"/>
    <x v="46"/>
    <x v="0"/>
    <n v="3160.3379799999998"/>
    <n v="0"/>
    <n v="243469518.54793006"/>
    <n v="216001262.48099998"/>
    <n v="235094567.47436008"/>
    <n v="206446896.99449995"/>
    <n v="29469312.513920002"/>
    <n v="22557984.796089999"/>
    <n v="16649033.802779999"/>
    <n v="14453147.275119999"/>
    <n v="3160.3379799999998"/>
    <n v="0"/>
    <n v="1.0724165955711372E-2"/>
    <m/>
    <m/>
    <m/>
    <n v="100"/>
    <m/>
    <n v="100"/>
    <m/>
    <n v="1.298042563540802E-3"/>
    <n v="1.3442837126998578E-3"/>
    <m/>
    <m/>
    <m/>
    <m/>
    <m/>
    <n v="0"/>
    <m/>
    <n v="0"/>
    <m/>
    <n v="0"/>
    <m/>
    <m/>
    <n v="29.744363291169261"/>
    <m/>
    <n v="5.6461078831075368E-3"/>
    <m/>
    <m/>
    <n v="114.05875268138087"/>
    <m/>
    <s v="Resto"/>
    <n v="2023"/>
    <n v="1"/>
    <d v="2024-05-06T00:00:00"/>
    <x v="46"/>
    <x v="31"/>
  </r>
  <r>
    <n v="2024"/>
    <n v="3"/>
    <n v="94"/>
    <x v="19"/>
    <s v="Automoviles Residentes"/>
    <n v="7"/>
    <s v="7902699be42c8a8e46fbbb4501726517e86b22c56a189f7625a6da49081b2451"/>
    <s v="866d562d83a77144c090ae01fef5e5dc5d322dfdcb968ee04e0fa262fe1b2619"/>
    <x v="17"/>
    <n v="365737.76605999999"/>
    <n v="370779.66937000002"/>
    <n v="1532664.5082100001"/>
    <n v="1638678.7117399999"/>
    <n v="291372.58898000006"/>
    <n v="378782.10499999998"/>
    <n v="1206745.9632700004"/>
    <n v="1632531.5697299999"/>
    <n v="0"/>
    <n v="0"/>
    <n v="134.065"/>
    <n v="128.38900000000001"/>
    <n v="308.95431000000002"/>
    <n v="-192.85579999999999"/>
    <n v="291581.55168000003"/>
    <n v="378782.10499999998"/>
    <n v="362390.21107999998"/>
    <n v="387370.64827000001"/>
    <n v="0"/>
    <n v="0"/>
    <n v="0"/>
    <n v="0"/>
    <n v="0"/>
    <n v="0"/>
    <s v="Automoviles Residentes"/>
    <s v="Automóviles"/>
    <s v="Automóviles"/>
    <x v="46"/>
    <x v="0"/>
    <n v="2040660.5806099998"/>
    <n v="2232143.8743000003"/>
    <n v="243469518.54793006"/>
    <n v="216001262.48099998"/>
    <n v="235094567.47436008"/>
    <n v="206446896.99449995"/>
    <n v="29469312.513920002"/>
    <n v="22557984.796089999"/>
    <n v="16649033.802779999"/>
    <n v="14453147.275119999"/>
    <n v="669405.47897000005"/>
    <n v="605741.27475999994"/>
    <n v="1.2410800757134788"/>
    <n v="1.6436737267163497"/>
    <n v="-5041.9033100000233"/>
    <n v="-1.3598111564657289"/>
    <n v="54.636207433311256"/>
    <n v="61.210897262516283"/>
    <n v="17.92251830290526"/>
    <n v="16.610921618404927"/>
    <n v="0.15021911910833302"/>
    <n v="0.15557048807599017"/>
    <n v="0.17165625103816917"/>
    <n v="0.1796005049084744"/>
    <m/>
    <m/>
    <m/>
    <n v="0"/>
    <m/>
    <n v="0"/>
    <m/>
    <n v="0"/>
    <m/>
    <n v="-23.076463979205119"/>
    <n v="79.667077348583092"/>
    <n v="102.15827249740987"/>
    <n v="1.7500870767128098"/>
    <n v="-23.021296985505678"/>
    <n v="-6.4487170882881362"/>
    <n v="80.460658915433982"/>
    <n v="97.782861631784314"/>
    <s v="Medianas"/>
    <n v="2023"/>
    <n v="1"/>
    <d v="2024-05-06T00:00:00"/>
    <x v="46"/>
    <x v="17"/>
  </r>
  <r>
    <n v="2024"/>
    <n v="3"/>
    <n v="3"/>
    <x v="40"/>
    <s v="Automoviles Residentes"/>
    <n v="3"/>
    <s v="4e07408562bedb8b60ce05c1decfe3ad16b72230967de01f640b7e4729b49fce"/>
    <s v="866d562d83a77144c090ae01fef5e5dc5d322dfdcb968ee04e0fa262fe1b2619"/>
    <x v="26"/>
    <n v="77794.039669999998"/>
    <n v="29844.048649999997"/>
    <n v="269000.07467999996"/>
    <n v="98565.174480000001"/>
    <n v="32365.47652"/>
    <n v="10611.597600000001"/>
    <n v="129583.43882999997"/>
    <n v="42489.917550000013"/>
    <n v="0"/>
    <n v="0"/>
    <n v="134.065"/>
    <n v="128.38900000000001"/>
    <n v="18.173200000000001"/>
    <n v="-413.88109000000003"/>
    <n v="32365.47652"/>
    <n v="10839.839390000001"/>
    <n v="57636.823990000004"/>
    <n v="19842.197820000001"/>
    <n v="0"/>
    <n v="0"/>
    <n v="0"/>
    <n v="0"/>
    <n v="0"/>
    <n v="0"/>
    <s v="Automoviles Residentes"/>
    <s v="Automóviles"/>
    <s v="Automóviles"/>
    <x v="46"/>
    <x v="0"/>
    <n v="5461228.9250799995"/>
    <n v="5252582.0563999992"/>
    <n v="243469518.54793006"/>
    <n v="216001262.48099998"/>
    <n v="235094567.47436008"/>
    <n v="206446896.99449995"/>
    <n v="29469312.513920002"/>
    <n v="22557984.796089999"/>
    <n v="16649033.802779999"/>
    <n v="14453147.275119999"/>
    <n v="77794.039669999998"/>
    <n v="29844.048649999997"/>
    <n v="0.26398321858799223"/>
    <n v="0.13229926750891727"/>
    <n v="47949.991020000001"/>
    <n v="160.66851914879186"/>
    <n v="100"/>
    <n v="100"/>
    <n v="1.4244786427600711"/>
    <n v="0.56817862775959049"/>
    <n v="3.1952270712970278E-2"/>
    <n v="3.3090530549364727E-2"/>
    <n v="1.3816608434233182E-2"/>
    <n v="1.4456041279610555E-2"/>
    <m/>
    <m/>
    <m/>
    <n v="0"/>
    <m/>
    <n v="0"/>
    <m/>
    <n v="0"/>
    <m/>
    <n v="205.00097855199485"/>
    <n v="41.604056888282685"/>
    <n v="35.556829853914621"/>
    <n v="0.19439852728628446"/>
    <n v="198.57893051310236"/>
    <n v="190.47600730955722"/>
    <n v="56.154163743677856"/>
    <n v="54.630235462494745"/>
    <s v="Resto"/>
    <n v="2023"/>
    <n v="1"/>
    <d v="2024-05-06T00:00:00"/>
    <x v="46"/>
    <x v="26"/>
  </r>
  <r>
    <n v="2024"/>
    <n v="3"/>
    <n v="10"/>
    <x v="4"/>
    <s v="Automoviles Residentes"/>
    <n v="10"/>
    <s v="4a44dc15364204a80fe80e9039455cc1608281820fe2b24f1e5233ade6af1dd5"/>
    <s v="866d562d83a77144c090ae01fef5e5dc5d322dfdcb968ee04e0fa262fe1b2619"/>
    <x v="11"/>
    <n v="289601.89556999999"/>
    <n v="156537.55424"/>
    <n v="878360.63422999997"/>
    <n v="567032.55709000002"/>
    <n v="146426.82041999997"/>
    <n v="0"/>
    <n v="621785.38199999998"/>
    <n v="-83593.182959999991"/>
    <n v="0"/>
    <n v="0"/>
    <n v="134.065"/>
    <n v="128.38900000000001"/>
    <n v="-357.73773"/>
    <n v="0"/>
    <n v="144892.46475000001"/>
    <n v="108581.03341"/>
    <n v="216010.24930000002"/>
    <n v="151632.92655999999"/>
    <n v="0"/>
    <n v="0"/>
    <n v="0"/>
    <n v="0"/>
    <n v="0"/>
    <n v="0"/>
    <s v="Automoviles Residentes"/>
    <s v="Automóviles"/>
    <s v="Automóviles"/>
    <x v="46"/>
    <x v="0"/>
    <n v="1600535.0540100001"/>
    <n v="1504539.56809"/>
    <n v="243469518.54793006"/>
    <n v="216001262.48099998"/>
    <n v="235094567.47436008"/>
    <n v="206446896.99449995"/>
    <n v="29469312.513920002"/>
    <n v="22557984.796089999"/>
    <n v="16649033.802779999"/>
    <n v="14453147.275119999"/>
    <n v="457634.72164"/>
    <n v="229475.35636000001"/>
    <n v="0.98272362286430959"/>
    <n v="0.69393412423583523"/>
    <n v="133064.34133"/>
    <n v="85.00474022098787"/>
    <n v="63.282325810456399"/>
    <n v="68.215409586040479"/>
    <n v="18.094067658463828"/>
    <n v="10.404349447500612"/>
    <n v="0.11894790661977188"/>
    <n v="0.12318527760178237"/>
    <n v="7.2470666347966103E-2"/>
    <n v="7.5824609872518642E-2"/>
    <m/>
    <m/>
    <m/>
    <n v="0"/>
    <m/>
    <n v="0"/>
    <m/>
    <n v="0"/>
    <m/>
    <m/>
    <n v="50.561416434032623"/>
    <m/>
    <n v="0.87949139964836953"/>
    <n v="33.441780944272928"/>
    <n v="42.456031285874055"/>
    <n v="67.076661973002032"/>
    <n v="71.607820196647936"/>
    <s v="Medianas"/>
    <n v="2023"/>
    <n v="1"/>
    <d v="2024-05-06T00:00:00"/>
    <x v="46"/>
    <x v="11"/>
  </r>
  <r>
    <n v="2024"/>
    <n v="3"/>
    <n v="16"/>
    <x v="24"/>
    <s v="Automoviles Residentes"/>
    <n v="14"/>
    <s v="8527a891e224136950ff32ca212b45bc93f69fbb801c3b1ebedac52775f99e61"/>
    <s v="866d562d83a77144c090ae01fef5e5dc5d322dfdcb968ee04e0fa262fe1b2619"/>
    <x v="25"/>
    <n v="55806.033029999999"/>
    <n v="33484.190239999996"/>
    <n v="185046.78349999999"/>
    <n v="105704.44536999999"/>
    <n v="42235.292190000007"/>
    <n v="27548.510880000002"/>
    <n v="143311.71487999996"/>
    <n v="100458.14924"/>
    <n v="0"/>
    <n v="0"/>
    <n v="134.065"/>
    <n v="128.38900000000001"/>
    <n v="0"/>
    <n v="0"/>
    <n v="41482.29219"/>
    <n v="27548.510879999998"/>
    <n v="47259.355960000001"/>
    <n v="28283.388079999997"/>
    <n v="0"/>
    <n v="0"/>
    <n v="0"/>
    <n v="0"/>
    <n v="0"/>
    <n v="0"/>
    <s v="Automoviles Residentes"/>
    <s v="Automóviles"/>
    <s v="Automóviles"/>
    <x v="46"/>
    <x v="0"/>
    <n v="1156642.3969100001"/>
    <n v="764564.70062000002"/>
    <n v="243469518.54793006"/>
    <n v="216001262.48099998"/>
    <n v="235094567.47436008"/>
    <n v="206446896.99449995"/>
    <n v="29469312.513920002"/>
    <n v="22557984.796089999"/>
    <n v="16649033.802779999"/>
    <n v="14453147.275119999"/>
    <n v="96726.082590000005"/>
    <n v="58132.395689999998"/>
    <n v="0.18936998616319839"/>
    <n v="0.14843608834156077"/>
    <n v="22321.842790000002"/>
    <n v="66.663827406327641"/>
    <n v="57.694916961073631"/>
    <n v="57.599880140085105"/>
    <n v="4.8248303173986402"/>
    <n v="4.3795103557419051"/>
    <n v="2.2921158000735058E-2"/>
    <n v="2.3737695698173172E-2"/>
    <n v="1.5501849320415595E-2"/>
    <n v="1.6219275139258724E-2"/>
    <m/>
    <m/>
    <m/>
    <n v="0"/>
    <m/>
    <n v="0"/>
    <m/>
    <n v="0"/>
    <m/>
    <n v="53.312432653710133"/>
    <n v="75.682305114386679"/>
    <n v="82.273188279436809"/>
    <n v="0.25368013958232039"/>
    <n v="50.579072570183151"/>
    <n v="67.09227277271799"/>
    <n v="87.775830515147803"/>
    <n v="97.401735612715896"/>
    <s v="Resto"/>
    <n v="2023"/>
    <n v="1"/>
    <d v="2024-05-06T00:00:00"/>
    <x v="46"/>
    <x v="25"/>
  </r>
  <r>
    <n v="2024"/>
    <n v="3"/>
    <n v="5.0999999999999996"/>
    <x v="6"/>
    <s v="Automoviles Residentes"/>
    <n v="5.0999999999999996"/>
    <m/>
    <m/>
    <x v="3"/>
    <n v="20083542.60086"/>
    <n v="15030138.71892"/>
    <n v="68398481.716570005"/>
    <n v="52766081.827979997"/>
    <n v="11118353.977469999"/>
    <n v="9776971.2533999998"/>
    <n v="43659709.033069998"/>
    <n v="37775098.910499997"/>
    <n v="0"/>
    <n v="0"/>
    <n v="0"/>
    <n v="0"/>
    <n v="25322.233059999999"/>
    <n v="67709.154020000002"/>
    <n v="10283477.028420001"/>
    <n v="8987831.6698899996"/>
    <n v="14602342.59001"/>
    <n v="11955412.656720001"/>
    <n v="0"/>
    <n v="0"/>
    <n v="0"/>
    <n v="0"/>
    <n v="0"/>
    <n v="0"/>
    <s v="Automoviles Residentes"/>
    <s v="Automóviles"/>
    <s v="Automóviles"/>
    <x v="46"/>
    <x v="0"/>
    <n v="93238207.496560007"/>
    <n v="77834160.532639995"/>
    <n v="243469518.54793006"/>
    <n v="216001262.48099998"/>
    <n v="235094567.47436008"/>
    <n v="206446896.99449995"/>
    <n v="29469312.513920002"/>
    <n v="22557984.796089999"/>
    <n v="16649033.802779999"/>
    <n v="14453147.275119999"/>
    <n v="34680955.679959998"/>
    <n v="26022457.428319998"/>
    <n v="68.150699448361479"/>
    <n v="66.628907035725945"/>
    <n v="5053403.8819399998"/>
    <n v="33.621804671561371"/>
    <n v="57.909426678414889"/>
    <n v="57.758337237446455"/>
    <n v="21.540035078002735"/>
    <n v="19.310465502633726"/>
    <n v="8.2488940384158607"/>
    <n v="8.5427506116449727"/>
    <n v="6.9583568847159354"/>
    <n v="7.2803897456111555"/>
    <m/>
    <m/>
    <m/>
    <n v="0"/>
    <m/>
    <n v="0"/>
    <m/>
    <n v="0"/>
    <m/>
    <n v="13.719818636098836"/>
    <n v="55.360521788590724"/>
    <n v="65.049108569388707"/>
    <n v="66.780776044874713"/>
    <n v="14.415549891421797"/>
    <n v="22.140013141262749"/>
    <n v="70.423474624238068"/>
    <n v="75.177929260668748"/>
    <m/>
    <n v="2023"/>
    <n v="1"/>
    <d v="2024-05-06T00:00:00"/>
    <x v="46"/>
    <x v="3"/>
  </r>
  <r>
    <n v="2024"/>
    <n v="3"/>
    <n v="129"/>
    <x v="71"/>
    <s v="Automoviles Residentes"/>
    <n v="208"/>
    <s v="8df66f64b57424391d363fd6b811fed3c430c77597da265025728bd637bad804"/>
    <s v="866d562d83a77144c090ae01fef5e5dc5d322dfdcb968ee04e0fa262fe1b2619"/>
    <x v="28"/>
    <n v="48627.729460000002"/>
    <n v="19789.335219999997"/>
    <n v="135499.49314999999"/>
    <n v="47226.442609999998"/>
    <n v="23400.596110000002"/>
    <n v="9879.7429499999998"/>
    <n v="76404.78263999999"/>
    <n v="36521.622839999996"/>
    <n v="0"/>
    <n v="0"/>
    <n v="134.065"/>
    <n v="128.38900000000001"/>
    <n v="0"/>
    <n v="0"/>
    <n v="18912.777610000001"/>
    <n v="3272.07431"/>
    <n v="28405.38781"/>
    <n v="4248.4987199999996"/>
    <n v="0"/>
    <n v="0"/>
    <n v="0"/>
    <n v="0"/>
    <n v="0"/>
    <n v="0"/>
    <s v="Automoviles Residentes"/>
    <s v="Automóviles"/>
    <s v="Automóviles"/>
    <x v="46"/>
    <x v="0"/>
    <n v="48627.729460000002"/>
    <n v="19789.335219999997"/>
    <n v="243469518.54793006"/>
    <n v="216001262.48099998"/>
    <n v="235094567.47436008"/>
    <n v="206446896.99449995"/>
    <n v="29469312.513920002"/>
    <n v="22557984.796089999"/>
    <n v="16649033.802779999"/>
    <n v="14453147.275119999"/>
    <n v="48627.729460000002"/>
    <n v="19789.335219999997"/>
    <n v="0.16501141462675931"/>
    <n v="8.7726520781369194E-2"/>
    <n v="28838.394240000005"/>
    <n v="145.72694797172682"/>
    <n v="100"/>
    <n v="100"/>
    <n v="100"/>
    <n v="100"/>
    <n v="1.9972820314435796E-2"/>
    <n v="2.0684327154987723E-2"/>
    <n v="9.1616757201781248E-3"/>
    <n v="9.5856782097951381E-3"/>
    <m/>
    <m/>
    <m/>
    <n v="0"/>
    <m/>
    <n v="0"/>
    <m/>
    <n v="0"/>
    <m/>
    <n v="136.85430105243785"/>
    <n v="48.121918028783902"/>
    <n v="49.924582307419222"/>
    <n v="0.1405522770101689"/>
    <n v="478.0057485919383"/>
    <n v="568.59824333429481"/>
    <n v="66.581656045343038"/>
    <n v="77.017189497941061"/>
    <s v="Resto"/>
    <n v="2023"/>
    <n v="1"/>
    <d v="2024-05-06T00:00:00"/>
    <x v="46"/>
    <x v="28"/>
  </r>
  <r>
    <n v="2024"/>
    <n v="3"/>
    <n v="89"/>
    <x v="29"/>
    <s v="Automoviles Residentes"/>
    <n v="61"/>
    <s v="d029fa3a95e174a19934857f535eb9427d967218a36ea014b70ad704bc6c8d1c"/>
    <s v="866d562d83a77144c090ae01fef5e5dc5d322dfdcb968ee04e0fa262fe1b2619"/>
    <x v="14"/>
    <n v="446046.84495"/>
    <n v="435820.77703"/>
    <n v="1801221.6226600001"/>
    <n v="1771030.0018799999"/>
    <n v="324751.22512000002"/>
    <n v="365477.97371999995"/>
    <n v="1351905.19857"/>
    <n v="1375474.0553700002"/>
    <n v="0"/>
    <n v="0"/>
    <n v="134.065"/>
    <n v="128.38900000000001"/>
    <n v="6195.5362999999998"/>
    <n v="7185.2370300000002"/>
    <n v="256890.10493"/>
    <n v="276945.22612999997"/>
    <n v="376179.55860000005"/>
    <n v="328360.97354000004"/>
    <n v="0"/>
    <n v="0"/>
    <n v="0"/>
    <n v="0"/>
    <n v="0"/>
    <n v="0"/>
    <s v="Automoviles Residentes"/>
    <s v="Automóviles"/>
    <s v="Automóviles"/>
    <x v="46"/>
    <x v="0"/>
    <n v="912531.90619000001"/>
    <n v="822201.80111999996"/>
    <n v="243469518.54793006"/>
    <n v="216001262.48099998"/>
    <n v="235094567.47436008"/>
    <n v="206446896.99449995"/>
    <n v="29469312.513920002"/>
    <n v="22557984.796089999"/>
    <n v="16649033.802779999"/>
    <n v="14453147.275119999"/>
    <n v="912531.90619000001"/>
    <n v="822201.80111999996"/>
    <n v="1.5135977289572233"/>
    <n v="1.9320022642516421"/>
    <n v="10226.067920000001"/>
    <n v="2.3463929346571932"/>
    <n v="48.880136894317836"/>
    <n v="53.006546134577505"/>
    <n v="48.880136894317836"/>
    <n v="53.006546134577505"/>
    <n v="0.1832043894489363"/>
    <n v="0.18973081757775914"/>
    <n v="0.20176769895885951"/>
    <n v="0.2111055110901526"/>
    <m/>
    <m/>
    <m/>
    <n v="0"/>
    <m/>
    <n v="0"/>
    <m/>
    <n v="0"/>
    <m/>
    <n v="-11.143420815614324"/>
    <n v="72.806528909850996"/>
    <n v="83.859694852235563"/>
    <n v="1.9505709998965477"/>
    <n v="-7.2415478974842351"/>
    <n v="14.562810112443181"/>
    <n v="68.289224934509761"/>
    <n v="84.341699667991534"/>
    <s v="Medianas"/>
    <n v="2023"/>
    <n v="1"/>
    <d v="2024-05-06T00:00:00"/>
    <x v="46"/>
    <x v="14"/>
  </r>
  <r>
    <n v="2024"/>
    <n v="3"/>
    <n v="25"/>
    <x v="36"/>
    <s v="Automoviles Residentes"/>
    <n v="25"/>
    <s v="b7a56873cd771f2c446d369b649430b65a756ba278ff97ec81bb6f55b2e73569"/>
    <s v="866d562d83a77144c090ae01fef5e5dc5d322dfdcb968ee04e0fa262fe1b2619"/>
    <x v="34"/>
    <n v="0"/>
    <n v="0"/>
    <n v="0"/>
    <n v="-674348.7725799999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Automoviles Residentes"/>
    <s v="Automóviles"/>
    <s v="Automóviles"/>
    <x v="46"/>
    <x v="0"/>
    <n v="0"/>
    <n v="0"/>
    <n v="243469518.54793006"/>
    <n v="216001262.48099998"/>
    <n v="235094567.47436008"/>
    <n v="206446896.99449995"/>
    <n v="29469312.513920002"/>
    <n v="22557984.796089999"/>
    <n v="16649033.802779999"/>
    <n v="14453147.27511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6"/>
    <x v="34"/>
  </r>
  <r>
    <n v="2024"/>
    <n v="3"/>
    <n v="41"/>
    <x v="7"/>
    <s v="Automoviles Residentes"/>
    <n v="29"/>
    <s v="35135aaa6cc23891b40cb3f378c53a17a1127210ce60e125ccf03efcfdaec458"/>
    <s v="866d562d83a77144c090ae01fef5e5dc5d322dfdcb968ee04e0fa262fe1b2619"/>
    <x v="10"/>
    <n v="758891.94952999998"/>
    <n v="641526.76786000002"/>
    <n v="2551900.5479799998"/>
    <n v="2326983.4332899996"/>
    <n v="462555.88343000005"/>
    <n v="440723.87598000007"/>
    <n v="1745349.4983699997"/>
    <n v="1799301.1053599999"/>
    <n v="0"/>
    <n v="0"/>
    <n v="134.065"/>
    <n v="128.38900000000001"/>
    <n v="450.21633000000003"/>
    <n v="-123.99301"/>
    <n v="455320.88101999997"/>
    <n v="440712.07613"/>
    <n v="705142.76795000001"/>
    <n v="582725.41509999998"/>
    <n v="0"/>
    <n v="0"/>
    <n v="0"/>
    <n v="0"/>
    <n v="0"/>
    <n v="0"/>
    <s v="Automoviles Residentes"/>
    <s v="Automóviles"/>
    <s v="Automóviles"/>
    <x v="46"/>
    <x v="0"/>
    <n v="6566357.3494999995"/>
    <n v="6434437.0004799999"/>
    <n v="243469518.54793006"/>
    <n v="216001262.48099998"/>
    <n v="235094567.47436008"/>
    <n v="206446896.99449995"/>
    <n v="29469312.513920002"/>
    <n v="22557984.796089999"/>
    <n v="16649033.802779999"/>
    <n v="14453147.275119999"/>
    <n v="910436.06596000004"/>
    <n v="811608.84661000001"/>
    <n v="2.5751939383436002"/>
    <n v="2.843901056140425"/>
    <n v="117365.18166999996"/>
    <n v="18.29466634128234"/>
    <n v="83.354776672845674"/>
    <n v="79.043836269107473"/>
    <n v="11.557274591334668"/>
    <n v="9.9702082375216818"/>
    <n v="0.31169895683701465"/>
    <n v="0.32280284384400604"/>
    <n v="0.29700139734897635"/>
    <n v="0.31074662646883533"/>
    <m/>
    <m/>
    <m/>
    <n v="0"/>
    <m/>
    <n v="0"/>
    <m/>
    <n v="0"/>
    <m/>
    <n v="4.9536702320594816"/>
    <n v="60.951481131994086"/>
    <n v="68.699218498732847"/>
    <n v="2.7782746368907247"/>
    <n v="3.3148183771779971"/>
    <n v="21.007725024142342"/>
    <n v="64.571445913529629"/>
    <n v="75.629458525396657"/>
    <s v="Medianas"/>
    <n v="2023"/>
    <n v="1"/>
    <d v="2024-05-06T00:00:00"/>
    <x v="46"/>
    <x v="10"/>
  </r>
  <r>
    <n v="2024"/>
    <n v="3"/>
    <n v="81"/>
    <x v="34"/>
    <s v="Automoviles Residentes"/>
    <n v="53"/>
    <s v="2858dcd1057d3eae7f7d5f782167e24b61153c01551450a628cee722509f6529"/>
    <s v="866d562d83a77144c090ae01fef5e5dc5d322dfdcb968ee04e0fa262fe1b2619"/>
    <x v="19"/>
    <n v="252135.16988"/>
    <n v="202862.51522999999"/>
    <n v="874991.52288000006"/>
    <n v="694851.8594999999"/>
    <n v="162850.19959999999"/>
    <n v="101992.58057000001"/>
    <n v="580689.13343000005"/>
    <n v="379950.94674999994"/>
    <n v="0"/>
    <n v="0"/>
    <n v="134.065"/>
    <n v="128.38900000000001"/>
    <n v="0"/>
    <n v="0"/>
    <n v="162566.2996"/>
    <n v="101639.14658"/>
    <n v="235583.00198"/>
    <n v="185321.81291000001"/>
    <n v="0"/>
    <n v="0"/>
    <n v="0"/>
    <n v="0"/>
    <n v="0"/>
    <n v="0"/>
    <s v="Automoviles Residentes"/>
    <s v="Automóviles"/>
    <s v="Automóviles"/>
    <x v="46"/>
    <x v="0"/>
    <n v="425847.00738999998"/>
    <n v="401246.10022000002"/>
    <n v="243469518.54793006"/>
    <n v="216001262.48099998"/>
    <n v="235094567.47436008"/>
    <n v="206446896.99449995"/>
    <n v="29469312.513920002"/>
    <n v="22557984.796089999"/>
    <n v="16649033.802779999"/>
    <n v="14453147.275119999"/>
    <n v="261133.34872000001"/>
    <n v="212754.00827000002"/>
    <n v="0.8555855171745268"/>
    <n v="0.89929360740221076"/>
    <n v="49272.654650000011"/>
    <n v="24.288693548995987"/>
    <n v="96.554182419018304"/>
    <n v="95.350737163340753"/>
    <n v="59.207923386693928"/>
    <n v="50.558127572771951"/>
    <n v="0.10355923459484886"/>
    <n v="0.10724840330795751"/>
    <n v="9.3917282195442861E-2"/>
    <n v="9.8263775422792882E-2"/>
    <m/>
    <m/>
    <m/>
    <n v="0"/>
    <m/>
    <n v="0"/>
    <m/>
    <n v="0"/>
    <m/>
    <n v="59.668672652352313"/>
    <n v="64.588450582878281"/>
    <n v="50.276701170920411"/>
    <n v="0.97813603797721782"/>
    <n v="59.944573592069993"/>
    <n v="27.121032479003926"/>
    <n v="69.005954688446153"/>
    <n v="54.844675315884274"/>
    <s v="Resto"/>
    <n v="2023"/>
    <n v="1"/>
    <d v="2024-05-06T00:00:00"/>
    <x v="46"/>
    <x v="19"/>
  </r>
  <r>
    <n v="2024"/>
    <n v="3"/>
    <n v="23"/>
    <x v="16"/>
    <s v="Automoviles Residentes"/>
    <n v="17"/>
    <s v="4523540f1504cd17100c4835e85b7eefd49911580f8efff0599a8f283be6b9e3"/>
    <s v="866d562d83a77144c090ae01fef5e5dc5d322dfdcb968ee04e0fa262fe1b2619"/>
    <x v="18"/>
    <n v="893540.37409000006"/>
    <n v="609850.02270000009"/>
    <n v="2785998.8097999999"/>
    <n v="2094399.2994400002"/>
    <n v="443953.18059"/>
    <n v="366158.36871000007"/>
    <n v="1662770.2323399996"/>
    <n v="1430644.0623600001"/>
    <n v="0"/>
    <n v="0"/>
    <n v="134.065"/>
    <n v="128.38900000000001"/>
    <n v="-951.19981000000007"/>
    <n v="-131.23199"/>
    <n v="426649.04950999998"/>
    <n v="362429.98420000001"/>
    <n v="750879.54087000003"/>
    <n v="540257.25682000001"/>
    <n v="0"/>
    <n v="0"/>
    <n v="0"/>
    <n v="0"/>
    <n v="0"/>
    <n v="0"/>
    <s v="Automoviles Residentes"/>
    <s v="Automóviles"/>
    <s v="Automóviles"/>
    <x v="46"/>
    <x v="0"/>
    <n v="7252607.47162"/>
    <n v="5493499.0403699996"/>
    <n v="243469518.54793006"/>
    <n v="216001262.48099998"/>
    <n v="235094567.47436008"/>
    <n v="206446896.99449995"/>
    <n v="29469312.513920002"/>
    <n v="22557984.796089999"/>
    <n v="16649033.802779999"/>
    <n v="14453147.275119999"/>
    <n v="1448680.1658099999"/>
    <n v="1027555.6229"/>
    <n v="3.0321045788493746"/>
    <n v="2.7034774081668238"/>
    <n v="283690.35138999997"/>
    <n v="46.51805211616005"/>
    <n v="61.679616742070543"/>
    <n v="59.349587419789707"/>
    <n v="12.320263816654782"/>
    <n v="11.101303890624241"/>
    <n v="0.36700297409677396"/>
    <n v="0.38007699781810206"/>
    <n v="0.28233632326739022"/>
    <n v="0.29540285253899817"/>
    <m/>
    <m/>
    <m/>
    <n v="0"/>
    <m/>
    <n v="0"/>
    <m/>
    <n v="0"/>
    <m/>
    <n v="21.246219813048704"/>
    <n v="49.684736522636832"/>
    <n v="60.04072396175382"/>
    <n v="2.6665402079721301"/>
    <n v="17.719026600890153"/>
    <n v="38.985553898848238"/>
    <n v="56.819906028557767"/>
    <n v="67.084704485654413"/>
    <s v="Medianas"/>
    <n v="2023"/>
    <n v="1"/>
    <d v="2024-05-06T00:00:00"/>
    <x v="46"/>
    <x v="18"/>
  </r>
  <r>
    <n v="2024"/>
    <n v="3"/>
    <n v="201.1"/>
    <x v="1"/>
    <s v="Automoviles Residentes"/>
    <n v="201.1"/>
    <m/>
    <m/>
    <x v="1"/>
    <n v="29469312.513920005"/>
    <n v="22557984.796090003"/>
    <n v="100834279.77475998"/>
    <n v="78202077.050239995"/>
    <n v="16649033.802779997"/>
    <n v="14453147.275120001"/>
    <n v="65347897.427579999"/>
    <n v="56061832.776529983"/>
    <n v="0"/>
    <n v="0"/>
    <n v="0"/>
    <n v="0"/>
    <n v="33996.134240000007"/>
    <n v="69162.881199999989"/>
    <n v="15647044.10017"/>
    <n v="13632811.419700002"/>
    <n v="22519542.778069995"/>
    <n v="18523097.877110001"/>
    <n v="0"/>
    <n v="0"/>
    <n v="0"/>
    <n v="0"/>
    <n v="0"/>
    <n v="0"/>
    <s v="Automoviles Residentes"/>
    <s v="Automóviles"/>
    <s v="Automóviles"/>
    <x v="46"/>
    <x v="0"/>
    <n v="175184381.56885001"/>
    <n v="144027389.74467003"/>
    <n v="243469518.54793006"/>
    <n v="216001262.48099998"/>
    <n v="235094567.47436008"/>
    <n v="206446896.99449995"/>
    <n v="29469312.513920002"/>
    <n v="22557984.796089999"/>
    <n v="16649033.802779999"/>
    <n v="14453147.275119999"/>
    <n v="48655321.364079982"/>
    <n v="37266421.997869998"/>
    <n v="100.00000000000003"/>
    <n v="100.00000000000003"/>
    <n v="6911327.7178300023"/>
    <n v="30.638054685753445"/>
    <n v="60.567501534736266"/>
    <n v="60.531662517478409"/>
    <n v="16.82188346358841"/>
    <n v="15.662288149553024"/>
    <n v="12.103902241922164"/>
    <n v="12.535088679636969"/>
    <n v="10.443450439589103"/>
    <n v="10.926773482427775"/>
    <m/>
    <m/>
    <m/>
    <n v="0"/>
    <m/>
    <n v="0"/>
    <m/>
    <n v="0"/>
    <m/>
    <n v="15.193137424400627"/>
    <n v="56.496173078064601"/>
    <n v="64.071092368256132"/>
    <n v="99.999999999999986"/>
    <n v="14.774888454477875"/>
    <n v="21.575467167933169"/>
    <n v="69.482068327814446"/>
    <n v="73.598981715400896"/>
    <m/>
    <n v="2023"/>
    <n v="1"/>
    <d v="2024-05-06T00:00:00"/>
    <x v="46"/>
    <x v="1"/>
  </r>
  <r>
    <n v="2024"/>
    <n v="3"/>
    <n v="80"/>
    <x v="30"/>
    <s v="Automoviles Residentes"/>
    <n v="52"/>
    <s v="41cfc0d1f2d127b04555b7246d84019b4d27710a3f3aff6e7764375b1e06e05d"/>
    <s v="866d562d83a77144c090ae01fef5e5dc5d322dfdcb968ee04e0fa262fe1b2619"/>
    <x v="33"/>
    <n v="9268.6955600000001"/>
    <n v="8220.7235700000001"/>
    <n v="22682.562449999998"/>
    <n v="18287.40395"/>
    <n v="3203.9907100000009"/>
    <n v="4689.291369999999"/>
    <n v="14357.834580000002"/>
    <n v="13920.770949999998"/>
    <n v="0"/>
    <n v="0"/>
    <n v="134.065"/>
    <n v="128.38900000000001"/>
    <n v="0"/>
    <n v="0"/>
    <n v="3203.99071"/>
    <n v="4689.2913699999999"/>
    <n v="6220.8720599999997"/>
    <n v="5144.1079099999997"/>
    <n v="0"/>
    <n v="0"/>
    <n v="0"/>
    <n v="0"/>
    <n v="0"/>
    <n v="0"/>
    <s v="Automoviles Residentes"/>
    <s v="Automóviles"/>
    <s v="Automóviles"/>
    <x v="46"/>
    <x v="0"/>
    <n v="280605.04624"/>
    <n v="328979.06079000002"/>
    <n v="243469518.54793006"/>
    <n v="216001262.48099998"/>
    <n v="235094567.47436008"/>
    <n v="206446896.99449995"/>
    <n v="29469312.513920002"/>
    <n v="22557984.796089999"/>
    <n v="16649033.802779999"/>
    <n v="14453147.275119999"/>
    <n v="11503.237580000001"/>
    <n v="10351.624109999999"/>
    <n v="3.1452025070560698E-2"/>
    <n v="3.6442632816318356E-2"/>
    <n v="1047.97199"/>
    <n v="12.747928829821964"/>
    <n v="80.57466861429458"/>
    <n v="79.414819188213372"/>
    <n v="3.3031107901290326"/>
    <n v="2.4988592131848795"/>
    <n v="3.8069223676455168E-3"/>
    <n v="3.9425392341364352E-3"/>
    <n v="3.8058682970536417E-3"/>
    <n v="3.9820039388719954E-3"/>
    <m/>
    <m/>
    <m/>
    <n v="0"/>
    <m/>
    <n v="0"/>
    <m/>
    <n v="0"/>
    <m/>
    <n v="-31.674309459682782"/>
    <n v="34.567870842874044"/>
    <n v="57.042319086274773"/>
    <n v="1.924430419178445E-2"/>
    <n v="-31.674309459682814"/>
    <n v="20.931989935646577"/>
    <n v="51.503883685400851"/>
    <n v="91.15849535123769"/>
    <s v="Resto"/>
    <n v="2023"/>
    <n v="1"/>
    <d v="2024-05-06T00:00:00"/>
    <x v="46"/>
    <x v="33"/>
  </r>
  <r>
    <n v="2024"/>
    <n v="3"/>
    <n v="9"/>
    <x v="8"/>
    <s v="Automoviles Residentes"/>
    <n v="9"/>
    <s v="19581e27de7ced00ff1ce50b2047e7a567c76b1cbaebabe5ef03f7c3017bb5b7"/>
    <s v="866d562d83a77144c090ae01fef5e5dc5d322dfdcb968ee04e0fa262fe1b2619"/>
    <x v="23"/>
    <n v="173255.93781999999"/>
    <n v="158750.83408999999"/>
    <n v="559504.63967000006"/>
    <n v="561054.24312999996"/>
    <n v="109863.69093"/>
    <n v="115001.13314999998"/>
    <n v="492546.87354999996"/>
    <n v="522885.05558000004"/>
    <n v="0"/>
    <n v="0"/>
    <n v="134.065"/>
    <n v="128.38900000000001"/>
    <n v="-27.808520000000001"/>
    <n v="-37.8947"/>
    <n v="109863.69093000001"/>
    <n v="115001.13315000001"/>
    <n v="145480.33793000001"/>
    <n v="148559.02141999998"/>
    <n v="0"/>
    <n v="0"/>
    <n v="0"/>
    <n v="0"/>
    <n v="0"/>
    <n v="0"/>
    <s v="Automoviles Residentes"/>
    <s v="Automóviles"/>
    <s v="Automóviles"/>
    <x v="46"/>
    <x v="0"/>
    <n v="808178.50085000007"/>
    <n v="660743.68034000008"/>
    <n v="243469518.54793006"/>
    <n v="216001262.48099998"/>
    <n v="235094567.47436008"/>
    <n v="206446896.99449995"/>
    <n v="29469312.513920002"/>
    <n v="22557984.796089999"/>
    <n v="16649033.802779999"/>
    <n v="14453147.275119999"/>
    <n v="451513.93919999996"/>
    <n v="383430.43622999999"/>
    <n v="0.58791984963395927"/>
    <n v="0.70374563829618519"/>
    <n v="14505.103730000003"/>
    <n v="9.1370252088103463"/>
    <n v="38.372223485941056"/>
    <n v="41.402773251618868"/>
    <n v="21.437830582944041"/>
    <n v="24.02608436728616"/>
    <n v="7.1161243860550186E-2"/>
    <n v="7.3696274516805091E-2"/>
    <n v="7.3495326956232079E-2"/>
    <n v="7.6896691789089644E-2"/>
    <m/>
    <m/>
    <m/>
    <n v="0"/>
    <m/>
    <n v="0"/>
    <m/>
    <n v="0"/>
    <m/>
    <n v="-4.4672970424552538"/>
    <n v="63.41121251736849"/>
    <n v="72.441278062704754"/>
    <n v="0.65988028032987311"/>
    <n v="-4.4672970424552645"/>
    <n v="-2.0723638730064331"/>
    <n v="75.517896434130179"/>
    <n v="77.411073424395767"/>
    <s v="Resto"/>
    <n v="2023"/>
    <n v="1"/>
    <d v="2024-05-06T00:00:00"/>
    <x v="46"/>
    <x v="23"/>
  </r>
  <r>
    <n v="2024"/>
    <n v="3"/>
    <n v="18"/>
    <x v="64"/>
    <s v="Automoviles Residentes"/>
    <n v="5"/>
    <s v="ef2d127de37b942baad06145e54b0c619a1f22327b2ebbcfbec78f5564afe39d"/>
    <s v="866d562d83a77144c090ae01fef5e5dc5d322dfdcb968ee04e0fa262fe1b2619"/>
    <x v="30"/>
    <n v="238.14708999999999"/>
    <n v="288.26796999999999"/>
    <n v="1079.0911500000002"/>
    <n v="1276.5599400000001"/>
    <n v="48.018900000000031"/>
    <n v="-76.221029999999985"/>
    <n v="-709.25175000000013"/>
    <n v="-601.49833999999987"/>
    <n v="0"/>
    <n v="0"/>
    <n v="134.065"/>
    <n v="128.38900000000001"/>
    <n v="0"/>
    <n v="0"/>
    <n v="48.018900000000002"/>
    <n v="-76.221029999999999"/>
    <n v="259.77519000000001"/>
    <n v="328.27714000000003"/>
    <n v="0"/>
    <n v="0"/>
    <n v="0"/>
    <n v="0"/>
    <n v="0"/>
    <n v="0"/>
    <s v="Automoviles Residentes"/>
    <s v="Automóviles"/>
    <s v="Automóviles"/>
    <x v="46"/>
    <x v="0"/>
    <n v="4323802.96117"/>
    <n v="3574791.8769999999"/>
    <n v="243469518.54793006"/>
    <n v="216001262.48099998"/>
    <n v="235094567.47436008"/>
    <n v="206446896.99449995"/>
    <n v="29469312.513920002"/>
    <n v="22557984.796089999"/>
    <n v="16649033.802779999"/>
    <n v="14453147.275119999"/>
    <n v="238.14708999999999"/>
    <n v="288.26796999999999"/>
    <n v="8.0811891993581397E-4"/>
    <n v="1.2778977049845597E-3"/>
    <n v="-50.12088"/>
    <n v="-17.386905662810893"/>
    <n v="100"/>
    <n v="100"/>
    <n v="5.5078155072903357E-3"/>
    <n v="8.0639091706205084E-3"/>
    <n v="9.7813924067508148E-5"/>
    <n v="1.0129842325087875E-4"/>
    <n v="1.3345661348870903E-4"/>
    <n v="1.3963298756080594E-4"/>
    <m/>
    <m/>
    <m/>
    <n v="0"/>
    <m/>
    <n v="0"/>
    <m/>
    <n v="0"/>
    <m/>
    <n v="-162.99954225231545"/>
    <n v="20.163546823099974"/>
    <n v="-26.441033320489954"/>
    <n v="2.8841853869010704E-4"/>
    <n v="-162.99954225231542"/>
    <n v="-20.867109418584562"/>
    <n v="18.484790637627864"/>
    <n v="-23.218500685122333"/>
    <s v="Resto"/>
    <n v="2023"/>
    <n v="1"/>
    <d v="2024-05-06T00:00:00"/>
    <x v="46"/>
    <x v="30"/>
  </r>
  <r>
    <n v="2024"/>
    <n v="3"/>
    <n v="22"/>
    <x v="15"/>
    <s v="Automoviles Residentes"/>
    <n v="16"/>
    <s v="b17ef6d19c7a5b1ee83b907c595526dcb1eb06db8227d650d5dda0a9f4ce8cd9"/>
    <s v="866d562d83a77144c090ae01fef5e5dc5d322dfdcb968ee04e0fa262fe1b2619"/>
    <x v="16"/>
    <n v="964365.29148000001"/>
    <n v="814326.50332000002"/>
    <n v="3426120.1658899998"/>
    <n v="2884245.2098400001"/>
    <n v="639126.35493000003"/>
    <n v="460047.53791999992"/>
    <n v="2548173.2861200003"/>
    <n v="1977395.5893099997"/>
    <n v="0"/>
    <n v="0"/>
    <n v="134.065"/>
    <n v="128.38900000000001"/>
    <n v="0"/>
    <n v="0"/>
    <n v="638442.03292999999"/>
    <n v="460047.53792000003"/>
    <n v="849160.48040999996"/>
    <n v="716856.98037"/>
    <n v="0"/>
    <n v="0"/>
    <n v="0"/>
    <n v="0"/>
    <n v="0"/>
    <n v="0"/>
    <s v="Automoviles Residentes"/>
    <s v="Automóviles"/>
    <s v="Automóviles"/>
    <x v="46"/>
    <x v="0"/>
    <n v="7962644.3306700001"/>
    <n v="6926531.7595299995"/>
    <n v="243469518.54793006"/>
    <n v="216001262.48099998"/>
    <n v="235094567.47436008"/>
    <n v="206446896.99449995"/>
    <n v="29469312.513920002"/>
    <n v="22557984.796089999"/>
    <n v="16649033.802779999"/>
    <n v="14453147.275119999"/>
    <n v="1646899.5781400001"/>
    <n v="1275074.5075099999"/>
    <n v="3.2724390534203214"/>
    <n v="3.6099257565824239"/>
    <n v="150038.78816"/>
    <n v="18.424893153826318"/>
    <n v="58.556411348963323"/>
    <n v="63.865013261871169"/>
    <n v="12.111118510788181"/>
    <n v="11.756627004555254"/>
    <n v="0.39609282395247869"/>
    <n v="0.41020313733330988"/>
    <n v="0.3770008072946473"/>
    <n v="0.39444841030557842"/>
    <m/>
    <m/>
    <m/>
    <n v="0"/>
    <m/>
    <n v="0"/>
    <m/>
    <n v="0"/>
    <m/>
    <n v="38.926154853401499"/>
    <n v="66.274300887492572"/>
    <n v="56.494236162570076"/>
    <n v="3.8388194924757792"/>
    <n v="38.777404573572973"/>
    <n v="18.456052415324532"/>
    <n v="75.185085464851255"/>
    <n v="64.175637612198486"/>
    <s v="Medianas"/>
    <n v="2023"/>
    <n v="1"/>
    <d v="2024-05-06T00:00:00"/>
    <x v="46"/>
    <x v="16"/>
  </r>
  <r>
    <n v="2024"/>
    <n v="3"/>
    <n v="37"/>
    <x v="35"/>
    <s v="Automoviles Residentes"/>
    <n v="25"/>
    <s v="b7a56873cd771f2c446d369b649430b65a756ba278ff97ec81bb6f55b2e73569"/>
    <s v="866d562d83a77144c090ae01fef5e5dc5d322dfdcb968ee04e0fa262fe1b2619"/>
    <x v="8"/>
    <n v="1099907.9528699999"/>
    <n v="827803.37886000006"/>
    <n v="3735525.1935099997"/>
    <n v="2378015.5050100004"/>
    <n v="593742.35594999965"/>
    <n v="461809.27286000014"/>
    <n v="2281934.3931700001"/>
    <n v="1637146.3073700001"/>
    <n v="0"/>
    <n v="0"/>
    <n v="134.065"/>
    <n v="128.38900000000001"/>
    <n v="1917.62085"/>
    <n v="-4943.83734"/>
    <n v="597911.33964000002"/>
    <n v="455935.73099000001"/>
    <n v="857249.50353999995"/>
    <n v="703425.43472000002"/>
    <n v="0"/>
    <n v="0"/>
    <n v="0"/>
    <n v="0"/>
    <n v="0"/>
    <n v="0"/>
    <s v="Automoviles Residentes"/>
    <s v="Automóviles"/>
    <s v="Automóviles"/>
    <x v="46"/>
    <x v="0"/>
    <n v="3691577.5016000001"/>
    <n v="3031903.05106"/>
    <n v="243469518.54793006"/>
    <n v="216001262.48099998"/>
    <n v="235094567.47436008"/>
    <n v="206446896.99449995"/>
    <n v="29469312.513920002"/>
    <n v="22557984.796089999"/>
    <n v="16649033.802779999"/>
    <n v="14453147.275119999"/>
    <n v="1108309.8441600001"/>
    <n v="833687.08947000001"/>
    <n v="3.7323841618308942"/>
    <n v="3.6696690167265476"/>
    <n v="272104.57400999987"/>
    <n v="32.870676897299631"/>
    <n v="99.241918554249779"/>
    <n v="99.29425432103784"/>
    <n v="29.795065995317149"/>
    <n v="27.303095281050865"/>
    <n v="0.45176413024099732"/>
    <n v="0.46785766455022754"/>
    <n v="0.38324006505879371"/>
    <n v="0.40097642101254449"/>
    <m/>
    <m/>
    <m/>
    <n v="0"/>
    <m/>
    <n v="0"/>
    <m/>
    <n v="0"/>
    <m/>
    <n v="28.568738404262326"/>
    <n v="53.981094908964181"/>
    <n v="55.787314313209926"/>
    <n v="3.5662271035263231"/>
    <n v="31.139390707922821"/>
    <n v="21.867857092945453"/>
    <n v="69.747644900455867"/>
    <n v="64.816497738880614"/>
    <s v="Medianas"/>
    <n v="2023"/>
    <n v="1"/>
    <d v="2024-05-06T00:00:00"/>
    <x v="46"/>
    <x v="8"/>
  </r>
  <r>
    <n v="2024"/>
    <n v="3"/>
    <n v="93"/>
    <x v="43"/>
    <s v="Automoviles Residentes"/>
    <n v="220"/>
    <s v="36790ecd55c2030dc553685bef719df653f413a20cdad1bfd1dc934c76686ddd"/>
    <s v="866d562d83a77144c090ae01fef5e5dc5d322dfdcb968ee04e0fa262fe1b2619"/>
    <x v="32"/>
    <n v="246.31904"/>
    <n v="196.25797"/>
    <n v="481.14603999999997"/>
    <n v="201.84997999999999"/>
    <n v="-75.046350000000004"/>
    <n v="-885.59360000000004"/>
    <n v="107.39183999999996"/>
    <n v="-175.95750999999984"/>
    <n v="0"/>
    <n v="0"/>
    <n v="134.065"/>
    <n v="128.38900000000001"/>
    <n v="0"/>
    <n v="0"/>
    <n v="-75.046350000000004"/>
    <n v="-916.35218000000009"/>
    <n v="63.535550000000001"/>
    <n v="68.860820000000004"/>
    <n v="0"/>
    <n v="0"/>
    <n v="0"/>
    <n v="0"/>
    <n v="0"/>
    <n v="0"/>
    <s v="Automoviles Residentes"/>
    <s v="Automóviles"/>
    <s v="Automóviles"/>
    <x v="46"/>
    <x v="0"/>
    <n v="300191.93695999996"/>
    <n v="189031.92499999999"/>
    <n v="243469518.54793006"/>
    <n v="216001262.48099998"/>
    <n v="235094567.47436008"/>
    <n v="206446896.99449995"/>
    <n v="29469312.513920002"/>
    <n v="22557984.796089999"/>
    <n v="16649033.802779999"/>
    <n v="14453147.275119999"/>
    <n v="435.17144999999999"/>
    <n v="249.92348999999999"/>
    <n v="8.3584929198348204E-4"/>
    <n v="8.7001552565111045E-4"/>
    <n v="50.061070000000001"/>
    <n v="25.507789569004501"/>
    <n v="56.602757372984833"/>
    <n v="78.52722047055282"/>
    <n v="8.2053849445270596E-2"/>
    <n v="0.10382265852712447"/>
    <n v="1.0117038119147919E-4"/>
    <n v="1.0477444997824721E-4"/>
    <n v="9.0859640238104332E-5"/>
    <n v="9.5064625749850139E-5"/>
    <m/>
    <m/>
    <m/>
    <n v="0"/>
    <m/>
    <n v="0"/>
    <m/>
    <n v="0"/>
    <m/>
    <n v="-91.525870331492911"/>
    <n v="-30.467133194413233"/>
    <n v="-451.23955985074139"/>
    <n v="-4.5075498607894608E-4"/>
    <n v="-91.810315767459628"/>
    <n v="-7.7333816239771753"/>
    <n v="-118.11710137080738"/>
    <n v="-1330.7308568210485"/>
    <s v="Resto"/>
    <n v="2023"/>
    <n v="1"/>
    <d v="2024-05-06T00:00:00"/>
    <x v="46"/>
    <x v="32"/>
  </r>
  <r>
    <n v="2024"/>
    <n v="3"/>
    <n v="43"/>
    <x v="9"/>
    <s v="Automoviles Residentes"/>
    <n v="31"/>
    <s v="eb1e33e8a81b697b75855af6bfcdbcbf7cbbde9f94962ceaec1ed8af21f5a50f"/>
    <s v="866d562d83a77144c090ae01fef5e5dc5d322dfdcb968ee04e0fa262fe1b2619"/>
    <x v="4"/>
    <n v="4363781.1687299991"/>
    <n v="3140570.9880999997"/>
    <n v="15165538.72961"/>
    <n v="11644222.431950001"/>
    <n v="2014190.60121"/>
    <n v="1996443.1504399998"/>
    <n v="8259781.3043399993"/>
    <n v="7521372.1412099991"/>
    <n v="0"/>
    <n v="0"/>
    <n v="134.065"/>
    <n v="128.38900000000001"/>
    <n v="6688.36265"/>
    <n v="-27.502130000000001"/>
    <n v="1976476.6863900002"/>
    <n v="1992876.1192999999"/>
    <n v="3323844.01492"/>
    <n v="2884239.13228"/>
    <n v="0"/>
    <n v="0"/>
    <n v="0"/>
    <n v="0"/>
    <n v="0"/>
    <n v="0"/>
    <s v="Automoviles Residentes"/>
    <s v="Automóviles"/>
    <s v="Automóviles"/>
    <x v="46"/>
    <x v="0"/>
    <n v="29454782.112069998"/>
    <n v="26676629.107240003"/>
    <n v="243469518.54793006"/>
    <n v="216001262.48099998"/>
    <n v="235094567.47436008"/>
    <n v="206446896.99449995"/>
    <n v="29469312.513920002"/>
    <n v="22557984.796089999"/>
    <n v="16649033.802779999"/>
    <n v="14453147.275119999"/>
    <n v="7358056.5876199994"/>
    <n v="5685272.6651800005"/>
    <n v="14.807882493589702"/>
    <n v="13.922214313418452"/>
    <n v="1223210.1806299994"/>
    <n v="38.948655682832502"/>
    <n v="59.306164838037567"/>
    <n v="55.240463792259767"/>
    <n v="14.815187401918706"/>
    <n v="11.77274300840226"/>
    <n v="1.7923316211228033"/>
    <n v="1.8561812021479069"/>
    <n v="1.453959551915236"/>
    <n v="1.521248821765371"/>
    <m/>
    <m/>
    <m/>
    <n v="0"/>
    <m/>
    <n v="0"/>
    <m/>
    <n v="0"/>
    <m/>
    <n v="0.88895347538890945"/>
    <n v="46.157002913970466"/>
    <n v="63.56943237407345"/>
    <n v="12.097942890077364"/>
    <n v="-0.82290277610230778"/>
    <n v="15.241623959678098"/>
    <n v="59.463581248639642"/>
    <n v="69.095384532995539"/>
    <s v="Grandes"/>
    <n v="2023"/>
    <n v="1"/>
    <d v="2024-05-06T00:00:00"/>
    <x v="46"/>
    <x v="4"/>
  </r>
  <r>
    <n v="2024"/>
    <n v="3"/>
    <n v="1"/>
    <x v="14"/>
    <s v="Automoviles Residentes"/>
    <n v="30"/>
    <s v="624b60c58c9d8bfb6ff1886c2fd605d2adeb6ea4da576068201b6c6958ce93f4"/>
    <s v="866d562d83a77144c090ae01fef5e5dc5d322dfdcb968ee04e0fa262fe1b2619"/>
    <x v="15"/>
    <n v="1668040.6353800001"/>
    <n v="1228191.7048199999"/>
    <n v="5375109.0235200003"/>
    <n v="4026092.2756399997"/>
    <n v="912670.68010999996"/>
    <n v="718263.20019000012"/>
    <n v="3550462.8687699996"/>
    <n v="2735259.9073399995"/>
    <n v="0"/>
    <n v="0"/>
    <n v="134.065"/>
    <n v="128.38900000000001"/>
    <n v="1120.14625"/>
    <n v="112.18408000000001"/>
    <n v="904534.85709000006"/>
    <n v="718263.20019"/>
    <n v="1322624.9443299999"/>
    <n v="1069167.4281599999"/>
    <n v="0"/>
    <n v="0"/>
    <n v="0"/>
    <n v="0"/>
    <n v="0"/>
    <n v="0"/>
    <s v="Automoviles Residentes"/>
    <s v="Automóviles"/>
    <s v="Automóviles"/>
    <x v="46"/>
    <x v="0"/>
    <n v="18341736.750830002"/>
    <n v="11640133.15574"/>
    <n v="243469518.54793006"/>
    <n v="216001262.48099998"/>
    <n v="235094567.47436008"/>
    <n v="206446896.99449995"/>
    <n v="29469312.513920002"/>
    <n v="22557984.796089999"/>
    <n v="16649033.802779999"/>
    <n v="14453147.275119999"/>
    <n v="2228647.8628499997"/>
    <n v="1681507.8777399999"/>
    <n v="5.6602631452365628"/>
    <n v="5.4445985132186268"/>
    <n v="439848.93056000024"/>
    <n v="35.812726045439568"/>
    <n v="74.845410223170305"/>
    <n v="73.041091337064003"/>
    <n v="9.0942349573549386"/>
    <n v="10.551354425136898"/>
    <n v="0.68511271773498217"/>
    <n v="0.70951900475621166"/>
    <n v="0.56860394736259223"/>
    <n v="0.59491894656702959"/>
    <m/>
    <m/>
    <m/>
    <n v="0"/>
    <m/>
    <n v="0"/>
    <m/>
    <n v="0"/>
    <m/>
    <n v="27.06632887061091"/>
    <n v="54.715134676685039"/>
    <n v="58.481359007001807"/>
    <n v="5.4818236957246453"/>
    <n v="25.933621108630668"/>
    <n v="23.706064129375104"/>
    <n v="68.389369259038816"/>
    <n v="67.179674695674748"/>
    <s v="Medianas"/>
    <n v="2023"/>
    <n v="1"/>
    <d v="2024-05-06T00:00:00"/>
    <x v="46"/>
    <x v="15"/>
  </r>
  <r>
    <n v="2024"/>
    <n v="3"/>
    <n v="79"/>
    <x v="59"/>
    <s v="Automoviles Residentes"/>
    <n v="51"/>
    <s v="031b4af5197ec30a926f48cf40e11a7dbc470048a21e4003b7a3c07c5dab1baa"/>
    <s v="866d562d83a77144c090ae01fef5e5dc5d322dfdcb968ee04e0fa262fe1b2619"/>
    <x v="9"/>
    <n v="2070099.8870000001"/>
    <n v="1604962.06617"/>
    <n v="7210662.5811499991"/>
    <n v="5590831.5490899999"/>
    <n v="1373532.4745600002"/>
    <n v="1209402.4731899998"/>
    <n v="5771828.9125599992"/>
    <n v="4638125.6127000004"/>
    <n v="0"/>
    <n v="0"/>
    <n v="134.065"/>
    <n v="128.38900000000001"/>
    <n v="0"/>
    <n v="0"/>
    <n v="1359982.9069600001"/>
    <n v="1209402.47319"/>
    <n v="1446076.27226"/>
    <n v="1184176.2671300001"/>
    <n v="0"/>
    <n v="0"/>
    <n v="0"/>
    <n v="0"/>
    <n v="0"/>
    <n v="0"/>
    <s v="Automoviles Residentes"/>
    <s v="Automóviles"/>
    <s v="Automóviles"/>
    <x v="46"/>
    <x v="0"/>
    <n v="22979281.170580003"/>
    <n v="17603852.661830001"/>
    <n v="243469518.54793006"/>
    <n v="216001262.48099998"/>
    <n v="235094567.47436008"/>
    <n v="206446896.99449995"/>
    <n v="29469312.513920002"/>
    <n v="22557984.796089999"/>
    <n v="16649033.802779999"/>
    <n v="14453147.275119999"/>
    <n v="2790980.2966199997"/>
    <n v="2026550.5375699999"/>
    <n v="7.024595114060352"/>
    <n v="7.1148290978908264"/>
    <n v="465137.8208300001"/>
    <n v="28.981234549672653"/>
    <n v="74.171067760921943"/>
    <n v="79.196745228691952"/>
    <n v="9.0085493607620553"/>
    <n v="9.1171069026838634"/>
    <n v="0.85025012549670553"/>
    <n v="0.88053922693291065"/>
    <n v="0.74303365069969285"/>
    <n v="0.77742125918839"/>
    <m/>
    <m/>
    <m/>
    <n v="0"/>
    <m/>
    <n v="0"/>
    <m/>
    <n v="0"/>
    <m/>
    <n v="13.57116468739148"/>
    <n v="66.351024082733076"/>
    <n v="75.353959989600028"/>
    <n v="8.2499230335555715"/>
    <n v="12.450812455577264"/>
    <n v="22.11664026714093"/>
    <n v="94.046416018883363"/>
    <n v="102.13027458497703"/>
    <s v="Grandes"/>
    <n v="2023"/>
    <n v="1"/>
    <d v="2024-05-06T00:00:00"/>
    <x v="46"/>
    <x v="9"/>
  </r>
  <r>
    <n v="2024"/>
    <n v="3"/>
    <n v="27"/>
    <x v="21"/>
    <s v="Automoviles Residentes"/>
    <n v="21"/>
    <s v="6f4b6612125fb3a0daecd2799dfd6c9c299424fd920f9b308110a2c1fbd8f443"/>
    <s v="866d562d83a77144c090ae01fef5e5dc5d322dfdcb968ee04e0fa262fe1b2619"/>
    <x v="13"/>
    <n v="1541097.23862"/>
    <n v="1463003.0157300001"/>
    <n v="5962411.9098499995"/>
    <n v="4959872.9302099999"/>
    <n v="972487.28413999989"/>
    <n v="883840.65210999991"/>
    <n v="3917902.6924600019"/>
    <n v="3306307.7688699998"/>
    <n v="0"/>
    <n v="0"/>
    <n v="134.065"/>
    <n v="128.38900000000001"/>
    <n v="0"/>
    <n v="0"/>
    <n v="944511.80047999998"/>
    <n v="881697.82524999999"/>
    <n v="1347939.0942299999"/>
    <n v="1254726.5445599998"/>
    <n v="0"/>
    <n v="0"/>
    <n v="0"/>
    <n v="0"/>
    <n v="0"/>
    <n v="0"/>
    <s v="Automoviles Residentes"/>
    <s v="Automóviles"/>
    <s v="Automóviles"/>
    <x v="46"/>
    <x v="0"/>
    <n v="3037839.4733099998"/>
    <n v="2965779.2021399997"/>
    <n v="243469518.54793006"/>
    <n v="216001262.48099998"/>
    <n v="235094567.47436008"/>
    <n v="206446896.99449995"/>
    <n v="29469312.513920002"/>
    <n v="22557984.796089999"/>
    <n v="16649033.802779999"/>
    <n v="14453147.275119999"/>
    <n v="2513275.1873400002"/>
    <n v="2467255.8814099999"/>
    <n v="5.2294984414449903"/>
    <n v="6.4855217740176148"/>
    <n v="78094.222889999859"/>
    <n v="5.3379399803241689"/>
    <n v="61.318284857260942"/>
    <n v="59.29676880105017"/>
    <n v="50.730041931440027"/>
    <n v="49.329465075294536"/>
    <n v="0.63297337909534479"/>
    <n v="0.65552226713536255"/>
    <n v="0.6773122522182895"/>
    <n v="0.70865827340043608"/>
    <m/>
    <m/>
    <m/>
    <n v="0"/>
    <m/>
    <n v="0"/>
    <m/>
    <n v="0"/>
    <m/>
    <n v="10.029707483851658"/>
    <n v="63.103564121030352"/>
    <n v="60.412770350236542"/>
    <n v="5.8411034277413583"/>
    <n v="7.1242066648161906"/>
    <n v="7.4289135010439544"/>
    <n v="70.070806946922573"/>
    <n v="70.270118144283671"/>
    <s v="Medianas"/>
    <n v="2023"/>
    <n v="1"/>
    <d v="2024-05-06T00:00:00"/>
    <x v="46"/>
    <x v="13"/>
  </r>
  <r>
    <n v="2024"/>
    <n v="3"/>
    <n v="115"/>
    <x v="72"/>
    <s v="Automoviles Residentes"/>
    <n v="232"/>
    <s v="835d5e8314340ab852a2f979ab4cd53e994dbe38366afb6eed84fe4957b980c8"/>
    <s v="866d562d83a77144c090ae01fef5e5dc5d322dfdcb968ee04e0fa262fe1b2619"/>
    <x v="24"/>
    <n v="15621.602800000001"/>
    <n v="10270.491199999999"/>
    <n v="51778.351300000009"/>
    <n v="33727.93376"/>
    <n v="10405.648079999999"/>
    <n v="5304.1057499999997"/>
    <n v="34169.17512"/>
    <n v="22625.969060000003"/>
    <n v="0"/>
    <n v="0"/>
    <n v="134.065"/>
    <n v="128.38900000000001"/>
    <n v="0"/>
    <n v="0"/>
    <n v="10405.648080000001"/>
    <n v="5304.1057499999997"/>
    <n v="11321.791569999999"/>
    <n v="7499.2788"/>
    <n v="0"/>
    <n v="0"/>
    <n v="0"/>
    <n v="0"/>
    <n v="0"/>
    <n v="0"/>
    <s v="Automoviles Residentes"/>
    <s v="Automóviles"/>
    <s v="Automóviles"/>
    <x v="46"/>
    <x v="0"/>
    <n v="15621.602800000001"/>
    <n v="10270.491199999999"/>
    <n v="243469518.54793006"/>
    <n v="216001262.48099998"/>
    <n v="235094567.47436008"/>
    <n v="206446896.99449995"/>
    <n v="29469312.513920002"/>
    <n v="22557984.796089999"/>
    <n v="16649033.802779999"/>
    <n v="14453147.275119999"/>
    <n v="15621.602800000001"/>
    <n v="10270.491199999999"/>
    <n v="5.3009729333254881E-2"/>
    <n v="4.5529293918932838E-2"/>
    <n v="5351.111600000002"/>
    <n v="52.101807944687238"/>
    <n v="100"/>
    <n v="100"/>
    <n v="100"/>
    <n v="100"/>
    <n v="6.4162458172047068E-3"/>
    <n v="6.6448165807590281E-3"/>
    <n v="4.7548292459186053E-3"/>
    <n v="4.974882814670554E-3"/>
    <m/>
    <m/>
    <m/>
    <n v="0"/>
    <m/>
    <n v="0"/>
    <m/>
    <n v="0"/>
    <m/>
    <n v="96.181007137725331"/>
    <n v="66.61063024851714"/>
    <n v="51.644129250604884"/>
    <n v="6.2500011731987104E-2"/>
    <n v="96.181007137725373"/>
    <n v="50.97173837569553"/>
    <n v="91.908140294442831"/>
    <n v="70.728211224791366"/>
    <s v="Resto"/>
    <n v="2023"/>
    <n v="1"/>
    <d v="2024-05-06T00:00:00"/>
    <x v="46"/>
    <x v="24"/>
  </r>
  <r>
    <n v="2024"/>
    <n v="3"/>
    <n v="103"/>
    <x v="18"/>
    <s v="Automoviles Residentes"/>
    <n v="205"/>
    <s v="f8809aff4d69bece79dabe35be0c708b890d7eafb841f121330667b77d2e2590"/>
    <s v="866d562d83a77144c090ae01fef5e5dc5d322dfdcb968ee04e0fa262fe1b2619"/>
    <x v="27"/>
    <n v="87936.218180000011"/>
    <n v="76012.496889999995"/>
    <n v="327409.29230000003"/>
    <n v="261208.67132999998"/>
    <n v="-3859.0352400000002"/>
    <n v="26029.676469999999"/>
    <n v="79660.961289999992"/>
    <n v="75025.123769999991"/>
    <n v="0"/>
    <n v="0"/>
    <n v="134.065"/>
    <n v="128.38900000000001"/>
    <n v="0"/>
    <n v="0"/>
    <n v="-3859.0352400000002"/>
    <n v="26029.676469999999"/>
    <n v="104188.72266"/>
    <n v="77278.063020000001"/>
    <n v="0"/>
    <n v="0"/>
    <n v="0"/>
    <n v="0"/>
    <n v="0"/>
    <n v="0"/>
    <s v="Automoviles Residentes"/>
    <s v="Automóviles"/>
    <s v="Automóviles"/>
    <x v="46"/>
    <x v="0"/>
    <n v="1311840.66753"/>
    <n v="1251067.9799200001"/>
    <n v="243469518.54793006"/>
    <n v="216001262.48099998"/>
    <n v="235094567.47436008"/>
    <n v="206446896.99449995"/>
    <n v="29469312.513920002"/>
    <n v="22557984.796089999"/>
    <n v="16649033.802779999"/>
    <n v="14453147.275119999"/>
    <n v="87936.218180000011"/>
    <n v="76012.496889999995"/>
    <n v="0.29839928616747613"/>
    <n v="0.33696492650875148"/>
    <n v="11923.721290000016"/>
    <n v="15.68652758145177"/>
    <n v="100"/>
    <n v="100"/>
    <n v="6.7032697153359928"/>
    <n v="6.0758086778674194"/>
    <n v="3.6117957888304873E-2"/>
    <n v="3.7404615140496818E-2"/>
    <n v="3.5190765098739293E-2"/>
    <n v="3.6819394234840486E-2"/>
    <m/>
    <m/>
    <m/>
    <n v="0"/>
    <m/>
    <n v="0"/>
    <m/>
    <n v="0"/>
    <m/>
    <n v="-114.82552134079597"/>
    <n v="-4.3884480363947347"/>
    <n v="34.243943476384338"/>
    <n v="-2.3178733887582303E-2"/>
    <n v="-114.82552134079597"/>
    <n v="34.823154965770001"/>
    <n v="-3.7038895779471495"/>
    <n v="33.683137817860896"/>
    <s v="Resto"/>
    <n v="2023"/>
    <n v="1"/>
    <d v="2024-05-06T00:00:00"/>
    <x v="46"/>
    <x v="27"/>
  </r>
  <r>
    <n v="2024"/>
    <n v="3"/>
    <n v="13"/>
    <x v="23"/>
    <s v="Automoviles Residentes"/>
    <n v="13"/>
    <s v="3fdba35f04dc8c462986c992bcf875546257113072a909c162f7e470e581e278"/>
    <s v="866d562d83a77144c090ae01fef5e5dc5d322dfdcb968ee04e0fa262fe1b2619"/>
    <x v="29"/>
    <n v="66758.283620000002"/>
    <n v="68242.846769999989"/>
    <n v="226874.82053000003"/>
    <n v="232514.3627"/>
    <n v="60924.723930000015"/>
    <n v="52670.592340000003"/>
    <n v="226108.95160999996"/>
    <n v="238672.5035299999"/>
    <n v="0"/>
    <n v="0"/>
    <n v="134.065"/>
    <n v="128.38900000000001"/>
    <n v="0"/>
    <n v="0"/>
    <n v="32510.468690000002"/>
    <n v="21883.234629999999"/>
    <n v="28975.090120000001"/>
    <n v="26458.425780000001"/>
    <n v="0"/>
    <n v="0"/>
    <n v="0"/>
    <n v="0"/>
    <n v="0"/>
    <n v="0"/>
    <s v="Automoviles Residentes"/>
    <s v="Automóviles"/>
    <s v="Automóviles"/>
    <x v="46"/>
    <x v="0"/>
    <n v="509825.93995999999"/>
    <n v="378273.63062999997"/>
    <n v="243469518.54793006"/>
    <n v="216001262.48099998"/>
    <n v="235094567.47436008"/>
    <n v="206446896.99449995"/>
    <n v="29469312.513920002"/>
    <n v="22557984.796089999"/>
    <n v="16649033.802779999"/>
    <n v="14453147.275119999"/>
    <n v="97811.10686"/>
    <n v="97368.88596"/>
    <n v="0.22653492031232944"/>
    <n v="0.30252191136252826"/>
    <n v="-1484.5631499999872"/>
    <n v="-2.1754121058335074"/>
    <n v="68.252252492708379"/>
    <n v="70.086913388363868"/>
    <n v="13.094328551669562"/>
    <n v="18.040603743999863"/>
    <n v="2.7419565298420628E-2"/>
    <n v="2.839635315149543E-2"/>
    <n v="3.159372588204331E-2"/>
    <n v="3.3055883989294391E-2"/>
    <m/>
    <m/>
    <m/>
    <n v="0"/>
    <m/>
    <n v="0"/>
    <m/>
    <n v="0"/>
    <m/>
    <n v="15.671233649163874"/>
    <n v="91.261669153740314"/>
    <n v="77.181118363242646"/>
    <n v="0.36593549302438805"/>
    <n v="48.563360214723453"/>
    <n v="9.5117689953510229"/>
    <n v="112.20144115292918"/>
    <n v="82.707999379697029"/>
    <s v="Resto"/>
    <n v="2023"/>
    <n v="1"/>
    <d v="2024-05-06T00:00:00"/>
    <x v="46"/>
    <x v="29"/>
  </r>
  <r>
    <n v="2024"/>
    <n v="3"/>
    <n v="46"/>
    <x v="33"/>
    <s v="Automoviles Residentes"/>
    <n v="34"/>
    <s v="86e50149658661312a9e0b35558d84f6c6d3da797f552a9657fe0558ca40cdef"/>
    <s v="866d562d83a77144c090ae01fef5e5dc5d322dfdcb968ee04e0fa262fe1b2619"/>
    <x v="0"/>
    <n v="7826995.3137700008"/>
    <n v="5743980.8185799997"/>
    <n v="27239501.698580001"/>
    <n v="20552374.651209995"/>
    <n v="4120119.408499998"/>
    <n v="3529263.4982999996"/>
    <n v="16414664.502639998"/>
    <n v="13349838.43007"/>
    <n v="0"/>
    <n v="0"/>
    <n v="134.065"/>
    <n v="128.38900000000001"/>
    <n v="7724.5689299999995"/>
    <n v="18944.860940000002"/>
    <n v="4125883.1406100001"/>
    <n v="3531867.7843499999"/>
    <n v="6478331.1112000002"/>
    <n v="5181772.4545299998"/>
    <n v="0"/>
    <n v="0"/>
    <n v="0"/>
    <n v="0"/>
    <n v="0"/>
    <n v="0"/>
    <s v="Automoviles Residentes"/>
    <s v="Automóviles"/>
    <s v="Automóviles"/>
    <x v="46"/>
    <x v="0"/>
    <n v="15865318.86668"/>
    <n v="11419161.885020001"/>
    <n v="243469518.54793006"/>
    <n v="216001262.48099998"/>
    <n v="235094567.47436008"/>
    <n v="206446896.99449995"/>
    <n v="29469312.513920002"/>
    <n v="22557984.796089999"/>
    <n v="16649033.802779999"/>
    <n v="14453147.275119999"/>
    <n v="15864673.41446"/>
    <n v="11418019.376259999"/>
    <n v="26.559816453379675"/>
    <n v="25.463182418562543"/>
    <n v="2083014.4951900011"/>
    <n v="36.26430103060396"/>
    <n v="49.336000239601624"/>
    <n v="50.306280181330841"/>
    <n v="49.333993092367571"/>
    <n v="50.301246942782427"/>
    <n v="3.2147742191510345"/>
    <n v="3.3292965455799526"/>
    <n v="2.6592348362247442"/>
    <n v="2.7823042642937024"/>
    <m/>
    <m/>
    <m/>
    <n v="0"/>
    <m/>
    <n v="0"/>
    <m/>
    <n v="0"/>
    <m/>
    <n v="16.741620751315555"/>
    <n v="52.639860423213605"/>
    <n v="61.442814831204252"/>
    <n v="24.746897972013453"/>
    <n v="16.81873140586212"/>
    <n v="25.021528213507828"/>
    <n v="63.687438474347303"/>
    <n v="68.159453456169743"/>
    <s v="Grandes"/>
    <n v="2023"/>
    <n v="1"/>
    <d v="2024-05-06T00:00:00"/>
    <x v="46"/>
    <x v="0"/>
  </r>
  <r>
    <n v="2024"/>
    <n v="3"/>
    <n v="8"/>
    <x v="20"/>
    <s v="Automoviles Residentes"/>
    <n v="8"/>
    <s v="2c624232cdd221771294dfbb310aca000a0df6ac8b66b696d90ef06fdefb64a3"/>
    <s v="866d562d83a77144c090ae01fef5e5dc5d322dfdcb968ee04e0fa262fe1b2619"/>
    <x v="22"/>
    <n v="189921.03231000001"/>
    <n v="158607.93968000001"/>
    <n v="559741.46519000002"/>
    <n v="619224.39708999998"/>
    <n v="113753.74256000001"/>
    <n v="125443.02273000003"/>
    <n v="407979.52628999995"/>
    <n v="538255.84781000018"/>
    <n v="0"/>
    <n v="0"/>
    <n v="134.065"/>
    <n v="128.38900000000001"/>
    <n v="0"/>
    <n v="0"/>
    <n v="112409.94112999999"/>
    <n v="125443.02273"/>
    <n v="164676.97446"/>
    <n v="150626.41584999999"/>
    <n v="0"/>
    <n v="0"/>
    <n v="0"/>
    <n v="0"/>
    <n v="0"/>
    <n v="0"/>
    <s v="Automoviles Residentes"/>
    <s v="Automóviles"/>
    <s v="Automóviles"/>
    <x v="46"/>
    <x v="0"/>
    <n v="689489.74687000003"/>
    <n v="663569.20615999994"/>
    <n v="243469518.54793006"/>
    <n v="216001262.48099998"/>
    <n v="235094567.47436008"/>
    <n v="206446896.99449995"/>
    <n v="29469312.513920002"/>
    <n v="22557984.796089999"/>
    <n v="16649033.802779999"/>
    <n v="14453147.275119999"/>
    <n v="399994.27876000002"/>
    <n v="293736.31792"/>
    <n v="0.64447052241306857"/>
    <n v="0.70311218450458268"/>
    <n v="31313.092629999999"/>
    <n v="19.742449648596306"/>
    <n v="47.480937202092896"/>
    <n v="53.996707251977391"/>
    <n v="27.54515686015106"/>
    <n v="23.902245343458031"/>
    <n v="7.8006082010882868E-2"/>
    <n v="8.0784951498597768E-2"/>
    <n v="7.3429172523448369E-2"/>
    <n v="7.6827475728165368E-2"/>
    <m/>
    <m/>
    <m/>
    <n v="0"/>
    <m/>
    <n v="0"/>
    <m/>
    <n v="0"/>
    <m/>
    <n v="-9.3183980388926724"/>
    <n v="59.895284464505558"/>
    <n v="79.090002040936938"/>
    <n v="0.68324530965277885"/>
    <n v="-10.389642497735441"/>
    <n v="9.3280840088448613"/>
    <n v="68.260873445488485"/>
    <n v="83.280892014931396"/>
    <s v="Resto"/>
    <n v="2023"/>
    <n v="1"/>
    <d v="2024-05-06T00:00:00"/>
    <x v="46"/>
    <x v="22"/>
  </r>
  <r>
    <n v="2024"/>
    <n v="3"/>
    <n v="88"/>
    <x v="73"/>
    <s v="Vida Gpo y Col"/>
    <n v="60"/>
    <s v="39fa9ec190eee7b6f4dff1100d6343e10918d044c75eac8f9e9a2596173f80c9"/>
    <s v="866d562d83a77144c090ae01fef5e5dc5d322dfdcb968ee04e0fa262fe1b2619"/>
    <x v="35"/>
    <n v="2493.2752099999998"/>
    <n v="2141.7012"/>
    <n v="2648.0694800000001"/>
    <n v="1410.2250099999987"/>
    <n v="-310.65740999999997"/>
    <n v="-697.98949000000005"/>
    <n v="573.20758000000001"/>
    <n v="126.21366"/>
    <n v="0"/>
    <n v="0"/>
    <n v="134.065"/>
    <n v="128.38900000000001"/>
    <n v="0"/>
    <n v="0"/>
    <n v="-310.65740999999997"/>
    <n v="-773.66074000000003"/>
    <n v="1136.4739999999999"/>
    <n v="874.16614000000004"/>
    <n v="0"/>
    <n v="0"/>
    <n v="2493.2752099999998"/>
    <n v="2141.7012"/>
    <n v="0"/>
    <n v="0"/>
    <s v="Vida Gpo y Col"/>
    <s v="Vida"/>
    <s v="Vida"/>
    <x v="47"/>
    <x v="0"/>
    <n v="153057.80162000001"/>
    <n v="105288.88576999999"/>
    <n v="243469518.54793006"/>
    <n v="216001262.48099998"/>
    <n v="235094567.47436008"/>
    <n v="206446896.99449995"/>
    <n v="35783393.388319999"/>
    <n v="29541786.111860003"/>
    <n v="12662600.81103"/>
    <n v="12067277.270140002"/>
    <n v="153057.80162000001"/>
    <n v="105288.88576999999"/>
    <n v="6.967688008074231E-3"/>
    <n v="7.2497349750297634E-3"/>
    <n v="351.57400999999982"/>
    <n v="16.415642387462825"/>
    <n v="1.6289762322538184"/>
    <n v="2.0341189711879695"/>
    <n v="1.6289762322538184"/>
    <n v="2.0341189711879695"/>
    <n v="1.0240605168441927E-3"/>
    <n v="1.0605413969303743E-3"/>
    <n v="9.9152253806312346E-4"/>
    <n v="1.0374102159825915E-3"/>
    <m/>
    <n v="6.967688008074231E-3"/>
    <m/>
    <n v="0"/>
    <m/>
    <n v="351.57400999999982"/>
    <n v="16.415642387462825"/>
    <n v="0"/>
    <m/>
    <n v="-55.492537573882394"/>
    <n v="-12.459812248323763"/>
    <n v="-32.590423444689669"/>
    <n v="-2.4533459961037065E-3"/>
    <n v="-59.845783308068604"/>
    <n v="30.006636953474299"/>
    <n v="-27.335197285639616"/>
    <n v="-88.502711852920768"/>
    <s v="Resto"/>
    <n v="2023"/>
    <n v="1"/>
    <d v="2024-05-06T00:00:00"/>
    <x v="47"/>
    <x v="35"/>
  </r>
  <r>
    <n v="2024"/>
    <n v="3"/>
    <n v="68"/>
    <x v="61"/>
    <s v="Vida Gpo y Col"/>
    <n v="213"/>
    <s v="d48ff4b2f68a10fd7c86f185a6ccede0dc0f2c48538d697cb33b6ada3f1e85db"/>
    <s v="866d562d83a77144c090ae01fef5e5dc5d322dfdcb968ee04e0fa262fe1b2619"/>
    <x v="18"/>
    <n v="960692.43901999993"/>
    <n v="448721.73488999996"/>
    <n v="1095430.6494299998"/>
    <n v="1449861.76449"/>
    <n v="52563.274020000004"/>
    <n v="62581.925040000002"/>
    <n v="206396.35082999998"/>
    <n v="230708.60712999996"/>
    <n v="0"/>
    <n v="0"/>
    <n v="134.065"/>
    <n v="128.38900000000001"/>
    <n v="-217.50644"/>
    <n v="1473.03836"/>
    <n v="6226.8687099999997"/>
    <n v="8471.4018800000013"/>
    <n v="-1630.90905"/>
    <n v="20940.05056"/>
    <n v="958292.20519000001"/>
    <n v="446135.59227999998"/>
    <n v="2400.2338300000001"/>
    <n v="2586.1426099999999"/>
    <n v="0"/>
    <n v="0"/>
    <s v="Vida Gpo y Col"/>
    <s v="Vida"/>
    <s v="Vida"/>
    <x v="47"/>
    <x v="0"/>
    <n v="960692.43901999993"/>
    <n v="448721.73488999996"/>
    <n v="243469518.54793006"/>
    <n v="216001262.48099998"/>
    <n v="235094567.47436008"/>
    <n v="206446896.99449995"/>
    <n v="35783393.388319999"/>
    <n v="29541786.111860003"/>
    <n v="12662600.81103"/>
    <n v="12067277.270140002"/>
    <n v="960692.43901999993"/>
    <n v="448721.73488999996"/>
    <n v="2.6847438100534591"/>
    <n v="1.5189390823930369"/>
    <n v="511970.70412999997"/>
    <n v="114.09536564024583"/>
    <n v="100"/>
    <n v="100"/>
    <n v="100"/>
    <n v="100"/>
    <n v="0.39458427681199665"/>
    <n v="0.40864085008037243"/>
    <n v="0.20774032972583698"/>
    <n v="0.21735455529852529"/>
    <n v="2.678036134780875"/>
    <n v="6.707675272584564E-3"/>
    <m/>
    <n v="512156.61291000003"/>
    <n v="114.79842042922334"/>
    <n v="-185.90877999999975"/>
    <n v="-7.188651518332156"/>
    <n v="0"/>
    <m/>
    <n v="-16.008857211721207"/>
    <n v="5.4713945780212114"/>
    <n v="13.946711329983023"/>
    <n v="0.4151064603901416"/>
    <n v="-26.495416010177543"/>
    <n v="-107.78846758429222"/>
    <n v="-381.80355366842804"/>
    <n v="40.455498690066207"/>
    <s v="Medianas"/>
    <n v="2023"/>
    <n v="1"/>
    <d v="2024-05-06T00:00:00"/>
    <x v="47"/>
    <x v="18"/>
  </r>
  <r>
    <n v="2024"/>
    <n v="3"/>
    <n v="79"/>
    <x v="59"/>
    <s v="Vida Gpo y Col"/>
    <n v="51"/>
    <s v="031b4af5197ec30a926f48cf40e11a7dbc470048a21e4003b7a3c07c5dab1baa"/>
    <s v="866d562d83a77144c090ae01fef5e5dc5d322dfdcb968ee04e0fa262fe1b2619"/>
    <x v="14"/>
    <n v="853937.65632000007"/>
    <n v="902518.09657000005"/>
    <n v="4036253.21637"/>
    <n v="3958839.9158700001"/>
    <n v="489302.74775000004"/>
    <n v="416584.01698000001"/>
    <n v="1522566.7699899999"/>
    <n v="1483321.49064"/>
    <n v="0"/>
    <n v="0"/>
    <n v="134.065"/>
    <n v="128.38900000000001"/>
    <n v="0"/>
    <n v="0"/>
    <n v="489302.74774999998"/>
    <n v="410229.65072999999"/>
    <n v="947564.96163000003"/>
    <n v="973153.70490000001"/>
    <n v="25125.373339999998"/>
    <n v="14148.685230000001"/>
    <n v="239525.41233000002"/>
    <n v="277075.80285000004"/>
    <n v="589286.87064999994"/>
    <n v="611293.60849000001"/>
    <s v="Vida Gpo y Col"/>
    <s v="Vida"/>
    <s v="Vida"/>
    <x v="47"/>
    <x v="0"/>
    <n v="22979281.170580003"/>
    <n v="17603852.661830001"/>
    <n v="243469518.54793006"/>
    <n v="216001262.48099998"/>
    <n v="235094567.47436008"/>
    <n v="206446896.99449995"/>
    <n v="35783393.388319999"/>
    <n v="29541786.111860003"/>
    <n v="12662600.81103"/>
    <n v="12067277.270140002"/>
    <n v="18225464.553270001"/>
    <n v="13962952.188959999"/>
    <n v="2.386407703297174"/>
    <n v="3.0550559575261103"/>
    <n v="-48580.440249999985"/>
    <n v="-5.3827663328446125"/>
    <n v="4.6854095478558708"/>
    <n v="6.4636624429867231"/>
    <n v="3.7161199690322881"/>
    <n v="5.1268214629341209"/>
    <n v="0.35073698810961901"/>
    <n v="0.36323155634514281"/>
    <n v="0.41783000997477404"/>
    <n v="0.43716718909756463"/>
    <n v="7.0215177938381695E-2"/>
    <n v="0.66937590219764664"/>
    <n v="1.6468166231611452"/>
    <n v="10976.688109999997"/>
    <n v="77.580976122966575"/>
    <n v="-37550.390520000015"/>
    <n v="-13.552388961344485"/>
    <n v="-22006.737840000074"/>
    <n v="-3.6000274719640069"/>
    <n v="17.45595793548922"/>
    <n v="57.299586700348215"/>
    <n v="46.157968307030991"/>
    <n v="3.8641567798914069"/>
    <n v="19.275324657613147"/>
    <n v="-2.6294657402172072"/>
    <n v="51.637910598583346"/>
    <n v="42.154661556999841"/>
    <s v="Medianas"/>
    <n v="2023"/>
    <n v="1"/>
    <d v="2024-05-06T00:00:00"/>
    <x v="47"/>
    <x v="14"/>
  </r>
  <r>
    <n v="2024"/>
    <n v="3"/>
    <n v="94"/>
    <x v="19"/>
    <s v="Vida Gpo y Col"/>
    <n v="7"/>
    <s v="7902699be42c8a8e46fbbb4501726517e86b22c56a189f7625a6da49081b2451"/>
    <s v="866d562d83a77144c090ae01fef5e5dc5d322dfdcb968ee04e0fa262fe1b2619"/>
    <x v="27"/>
    <n v="363679.08195999998"/>
    <n v="336981.52695999999"/>
    <n v="1072729.9001599997"/>
    <n v="733083.27812000003"/>
    <n v="66921.490030000001"/>
    <n v="69365.781570000006"/>
    <n v="296379.60442000005"/>
    <n v="266983.82123"/>
    <n v="0"/>
    <n v="0"/>
    <n v="134.065"/>
    <n v="128.38900000000001"/>
    <n v="1056.6160199999999"/>
    <n v="-248.68117000000001"/>
    <n v="33929.213499999998"/>
    <n v="36586.67022"/>
    <n v="141596.13805000001"/>
    <n v="122895.50257"/>
    <n v="363679.08195999998"/>
    <n v="336981.52695999999"/>
    <n v="0"/>
    <n v="0"/>
    <n v="0"/>
    <n v="0"/>
    <s v="Vida Gpo y Col"/>
    <s v="Vida"/>
    <s v="Vida"/>
    <x v="47"/>
    <x v="0"/>
    <n v="2040660.5806099998"/>
    <n v="2232143.8743000003"/>
    <n v="243469518.54793006"/>
    <n v="216001262.48099998"/>
    <n v="235094567.47436008"/>
    <n v="206446896.99449995"/>
    <n v="35783393.388319999"/>
    <n v="29541786.111860003"/>
    <n v="12662600.81103"/>
    <n v="12067277.270140002"/>
    <n v="733947.90046999999"/>
    <n v="736934.18177999998"/>
    <n v="1.0163348065214741"/>
    <n v="1.1406944918090567"/>
    <n v="26697.554999999993"/>
    <n v="7.9225574294370826"/>
    <n v="49.551075999687434"/>
    <n v="45.727493077611172"/>
    <n v="17.821635083051785"/>
    <n v="15.096765528417263"/>
    <n v="0.14937355777799557"/>
    <n v="0.15469480467670255"/>
    <n v="0.15600905434043089"/>
    <n v="0.16322915571309249"/>
    <n v="1.0163348065214741"/>
    <m/>
    <m/>
    <n v="26697.554999999993"/>
    <n v="7.9225574294370826"/>
    <n v="0"/>
    <m/>
    <n v="0"/>
    <m/>
    <n v="-3.5237713533629922"/>
    <n v="18.401248064457143"/>
    <n v="20.584446333235885"/>
    <n v="0.52849719444449961"/>
    <n v="-7.2634560729916036"/>
    <n v="15.216696371251114"/>
    <n v="23.961962499301368"/>
    <n v="29.770552587276832"/>
    <s v="Resto"/>
    <n v="2023"/>
    <n v="1"/>
    <d v="2024-05-06T00:00:00"/>
    <x v="47"/>
    <x v="27"/>
  </r>
  <r>
    <n v="2024"/>
    <n v="3"/>
    <n v="18"/>
    <x v="64"/>
    <s v="Vida Gpo y Col"/>
    <n v="5"/>
    <s v="ef2d127de37b942baad06145e54b0c619a1f22327b2ebbcfbec78f5564afe39d"/>
    <s v="866d562d83a77144c090ae01fef5e5dc5d322dfdcb968ee04e0fa262fe1b2619"/>
    <x v="17"/>
    <n v="847140.39882"/>
    <n v="821724.01997000002"/>
    <n v="4360037.6787099997"/>
    <n v="4052736.4027499994"/>
    <n v="247352.81163000001"/>
    <n v="155713.51038000002"/>
    <n v="781133.26209999993"/>
    <n v="564037.44785"/>
    <n v="0"/>
    <n v="0"/>
    <n v="134.065"/>
    <n v="128.38900000000001"/>
    <n v="0"/>
    <n v="0"/>
    <n v="192098.65134000001"/>
    <n v="118693.12832999999"/>
    <n v="807375.98746000009"/>
    <n v="795297.87595000002"/>
    <n v="181093.92383000001"/>
    <n v="211647.57647999999"/>
    <n v="342.21996999999999"/>
    <n v="373.52616999999998"/>
    <n v="665704.25501999992"/>
    <n v="609702.91732000001"/>
    <s v="Vida Gpo y Col"/>
    <s v="Vida"/>
    <s v="Vida"/>
    <x v="47"/>
    <x v="0"/>
    <n v="4323802.96117"/>
    <n v="3574791.8769999999"/>
    <n v="243469518.54793006"/>
    <n v="216001262.48099998"/>
    <n v="235094567.47436008"/>
    <n v="206446896.99449995"/>
    <n v="35783393.388319999"/>
    <n v="29541786.111860003"/>
    <n v="12662600.81103"/>
    <n v="12067277.270140002"/>
    <n v="3402954.3250000002"/>
    <n v="2742800.4294000003"/>
    <n v="2.3674121389966154"/>
    <n v="2.7815651256106899"/>
    <n v="25416.378849999979"/>
    <n v="3.0930553607192657"/>
    <n v="24.894262981916455"/>
    <n v="29.959307690124426"/>
    <n v="19.592483895028554"/>
    <n v="22.986625466420126"/>
    <n v="0.34794515710730733"/>
    <n v="0.36034026984157808"/>
    <n v="0.38042556350441747"/>
    <n v="0.39803166428405651"/>
    <n v="0.50608370722355966"/>
    <n v="9.5636533485307586E-4"/>
    <n v="1.8603720664382026"/>
    <n v="-30553.652649999975"/>
    <n v="-14.43609851723825"/>
    <n v="-31.30619999999999"/>
    <n v="-8.3812601403537528"/>
    <n v="56001.337699999916"/>
    <n v="9.1850204598263208"/>
    <n v="58.851220440901585"/>
    <n v="29.198561652182214"/>
    <n v="18.949611620904655"/>
    <n v="1.9534123780838026"/>
    <n v="61.844795939586497"/>
    <n v="1.5186902763411059"/>
    <n v="23.79296069286643"/>
    <n v="14.924361288934485"/>
    <s v="Medianas"/>
    <n v="2023"/>
    <n v="1"/>
    <d v="2024-05-06T00:00:00"/>
    <x v="47"/>
    <x v="17"/>
  </r>
  <r>
    <n v="2024"/>
    <n v="3"/>
    <n v="80"/>
    <x v="30"/>
    <s v="Vida Gpo y Col"/>
    <n v="52"/>
    <s v="41cfc0d1f2d127b04555b7246d84019b4d27710a3f3aff6e7764375b1e06e05d"/>
    <s v="866d562d83a77144c090ae01fef5e5dc5d322dfdcb968ee04e0fa262fe1b2619"/>
    <x v="34"/>
    <n v="25128.137500000001"/>
    <n v="20027.149960000002"/>
    <n v="91438.039109999998"/>
    <n v="81127.808000000005"/>
    <n v="12273.769379999996"/>
    <n v="17251.654790000001"/>
    <n v="46739.392179999995"/>
    <n v="31987.630679999991"/>
    <n v="0"/>
    <n v="0"/>
    <n v="134.065"/>
    <n v="128.38900000000001"/>
    <n v="336.69701000000003"/>
    <n v="99.20074000000001"/>
    <n v="9746.0268599999999"/>
    <n v="15825.066030000002"/>
    <n v="20164.519500000002"/>
    <n v="18749.664479999999"/>
    <n v="12103.286459999999"/>
    <n v="9385.0207800000007"/>
    <n v="13024.85104"/>
    <n v="10642.12918"/>
    <n v="0"/>
    <n v="0"/>
    <s v="Vida Gpo y Col"/>
    <s v="Vida"/>
    <s v="Vida"/>
    <x v="47"/>
    <x v="0"/>
    <n v="280605.04624"/>
    <n v="328979.06079000002"/>
    <n v="243469518.54793006"/>
    <n v="216001262.48099998"/>
    <n v="235094567.47436008"/>
    <n v="206446896.99449995"/>
    <n v="35783393.388319999"/>
    <n v="29541786.111860003"/>
    <n v="12662600.81103"/>
    <n v="12067277.270140002"/>
    <n v="25128.137500000001"/>
    <n v="20027.149960000002"/>
    <n v="7.0222902638971171E-2"/>
    <n v="6.7792617156481938E-2"/>
    <n v="5100.9875399999983"/>
    <n v="25.470361734885593"/>
    <n v="100"/>
    <n v="100"/>
    <n v="8.9549841803301131"/>
    <n v="6.0876670727636677"/>
    <n v="1.0320855624911916E-2"/>
    <n v="1.0688523248305399E-2"/>
    <n v="9.2717744933373432E-3"/>
    <n v="9.7008723558259895E-3"/>
    <n v="3.3823752623613985E-2"/>
    <n v="3.6399150015357179E-2"/>
    <m/>
    <n v="2718.2656799999986"/>
    <n v="28.963874920690348"/>
    <n v="2382.7218599999997"/>
    <n v="22.389522056149282"/>
    <n v="0"/>
    <m/>
    <n v="-28.854538712920796"/>
    <n v="48.844723887713506"/>
    <n v="86.141337256956348"/>
    <n v="9.6929292513973073E-2"/>
    <n v="-38.413989290634262"/>
    <n v="7.5460284716518888"/>
    <n v="48.332551936087533"/>
    <n v="84.401862480687981"/>
    <s v="Resto"/>
    <n v="2023"/>
    <n v="1"/>
    <d v="2024-05-06T00:00:00"/>
    <x v="47"/>
    <x v="34"/>
  </r>
  <r>
    <n v="2024"/>
    <n v="3"/>
    <n v="82"/>
    <x v="66"/>
    <s v="Vida Gpo y Col"/>
    <n v="25"/>
    <s v="b7a56873cd771f2c446d369b649430b65a756ba278ff97ec81bb6f55b2e73569"/>
    <s v="866d562d83a77144c090ae01fef5e5dc5d322dfdcb968ee04e0fa262fe1b2619"/>
    <x v="37"/>
    <n v="0"/>
    <n v="0"/>
    <n v="0"/>
    <n v="-197646.77656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Vida Gpo y Col"/>
    <s v="Vida"/>
    <s v="Vida"/>
    <x v="47"/>
    <x v="0"/>
    <n v="0"/>
    <n v="0"/>
    <n v="243469518.54793006"/>
    <n v="216001262.48099998"/>
    <n v="235094567.47436008"/>
    <n v="206446896.99449995"/>
    <n v="35783393.388319999"/>
    <n v="29541786.111860003"/>
    <n v="12662600.81103"/>
    <n v="12067277.27014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7"/>
    <x v="37"/>
  </r>
  <r>
    <n v="2024"/>
    <n v="3"/>
    <n v="41"/>
    <x v="7"/>
    <s v="Vida Gpo y Col"/>
    <n v="29"/>
    <s v="35135aaa6cc23891b40cb3f378c53a17a1127210ce60e125ccf03efcfdaec458"/>
    <s v="866d562d83a77144c090ae01fef5e5dc5d322dfdcb968ee04e0fa262fe1b2619"/>
    <x v="6"/>
    <n v="1790794.4274299999"/>
    <n v="1198865.05987"/>
    <n v="5384407.8596900003"/>
    <n v="4280041.9269499993"/>
    <n v="575078.86438000004"/>
    <n v="547833.38623000006"/>
    <n v="2047246.8915500001"/>
    <n v="2161910.7750900001"/>
    <n v="0"/>
    <n v="0"/>
    <n v="134.065"/>
    <n v="128.38900000000001"/>
    <n v="15398.63644"/>
    <n v="26185.692689999996"/>
    <n v="576580.75665999996"/>
    <n v="506964.50186999998"/>
    <n v="1566000.335"/>
    <n v="987540.31229999999"/>
    <n v="1790794.4274299999"/>
    <n v="1198865.05987"/>
    <n v="0"/>
    <n v="0"/>
    <n v="0"/>
    <n v="0"/>
    <s v="Vida Gpo y Col"/>
    <s v="Vida"/>
    <s v="Vida"/>
    <x v="47"/>
    <x v="0"/>
    <n v="6566357.3494999995"/>
    <n v="6434437.0004799999"/>
    <n v="243469518.54793006"/>
    <n v="216001262.48099998"/>
    <n v="235094567.47436008"/>
    <n v="206446896.99449995"/>
    <n v="35783393.388319999"/>
    <n v="29541786.111860003"/>
    <n v="12662600.81103"/>
    <n v="12067277.270140002"/>
    <n v="2065615.4161099999"/>
    <n v="1489236.7007200001"/>
    <n v="5.0045405364336695"/>
    <n v="4.0582010015592704"/>
    <n v="591929.36755999993"/>
    <n v="49.374144545023803"/>
    <n v="86.695442600949065"/>
    <n v="80.501981940841617"/>
    <n v="27.27226576492005"/>
    <n v="18.632011779438766"/>
    <n v="0.73553126408202074"/>
    <n v="0.76173364900288809"/>
    <n v="0.5550268762783066"/>
    <n v="0.58071352842951163"/>
    <n v="5.0045405364336695"/>
    <m/>
    <m/>
    <n v="591929.36755999993"/>
    <n v="49.374144545023803"/>
    <n v="0"/>
    <m/>
    <n v="0"/>
    <m/>
    <n v="4.9733146673469397"/>
    <n v="32.113058627578248"/>
    <n v="45.696000706652079"/>
    <n v="4.5415540848375056"/>
    <n v="13.731978182537819"/>
    <n v="58.575838929831207"/>
    <n v="36.818686674163445"/>
    <n v="51.336081733136552"/>
    <s v="Grandes"/>
    <n v="2023"/>
    <n v="1"/>
    <d v="2024-05-06T00:00:00"/>
    <x v="47"/>
    <x v="6"/>
  </r>
  <r>
    <n v="2024"/>
    <n v="3"/>
    <n v="39"/>
    <x v="17"/>
    <s v="Vida Gpo y Col"/>
    <n v="27"/>
    <s v="670671cd97404156226e507973f2ab8330d3022ca96e0c93bdbdb320c41adcaf"/>
    <s v="866d562d83a77144c090ae01fef5e5dc5d322dfdcb968ee04e0fa262fe1b2619"/>
    <x v="22"/>
    <n v="406151.98267"/>
    <n v="368943.29877999995"/>
    <n v="798972.39305999991"/>
    <n v="732005.90874999994"/>
    <n v="149200.37807000001"/>
    <n v="83209.263200000001"/>
    <n v="417538.02657999995"/>
    <n v="399837.78759999998"/>
    <n v="0"/>
    <n v="0"/>
    <n v="134.065"/>
    <n v="128.38900000000001"/>
    <n v="42249.191659999997"/>
    <n v="6477.5767699999997"/>
    <n v="137995.78168000001"/>
    <n v="82883.262849999999"/>
    <n v="276847.24845999997"/>
    <n v="283332.14035"/>
    <n v="406151.98267"/>
    <n v="368943.29877999995"/>
    <n v="0"/>
    <n v="0"/>
    <n v="0"/>
    <n v="0"/>
    <s v="Vida Gpo y Col"/>
    <s v="Vida"/>
    <s v="Vida"/>
    <x v="47"/>
    <x v="0"/>
    <n v="7956382.9574300004"/>
    <n v="6735524.3046000004"/>
    <n v="243469518.54793006"/>
    <n v="216001262.48099998"/>
    <n v="235094567.47436008"/>
    <n v="206446896.99449995"/>
    <n v="35783393.388319999"/>
    <n v="29541786.111860003"/>
    <n v="12662600.81103"/>
    <n v="12067277.270140002"/>
    <n v="480290.3922"/>
    <n v="452992.43806000001"/>
    <n v="1.1350292529902193"/>
    <n v="1.2488862297729588"/>
    <n v="37208.683890000044"/>
    <n v="10.085203881745386"/>
    <n v="84.563836642576916"/>
    <n v="81.445796393433938"/>
    <n v="5.104731444465207"/>
    <n v="5.4775735651051187"/>
    <n v="0.16681841122959457"/>
    <n v="0.17276110929883387"/>
    <n v="0.17080608443779496"/>
    <n v="0.17871099258509521"/>
    <n v="1.1350292529902193"/>
    <m/>
    <m/>
    <n v="37208.683890000044"/>
    <n v="10.085203881745386"/>
    <n v="0"/>
    <m/>
    <n v="0"/>
    <m/>
    <n v="79.307414021183178"/>
    <n v="36.735110115472679"/>
    <n v="22.553401423782869"/>
    <n v="1.1782759347513836"/>
    <n v="66.494147231801463"/>
    <n v="-2.2887950099798937"/>
    <n v="49.845458984194387"/>
    <n v="29.253039470783076"/>
    <s v="Resto"/>
    <n v="2023"/>
    <n v="1"/>
    <d v="2024-05-06T00:00:00"/>
    <x v="47"/>
    <x v="22"/>
  </r>
  <r>
    <n v="2024"/>
    <n v="3"/>
    <n v="23"/>
    <x v="16"/>
    <s v="Vida Gpo y Col"/>
    <n v="17"/>
    <s v="4523540f1504cd17100c4835e85b7eefd49911580f8efff0599a8f283be6b9e3"/>
    <s v="866d562d83a77144c090ae01fef5e5dc5d322dfdcb968ee04e0fa262fe1b2619"/>
    <x v="9"/>
    <n v="1514730.89754"/>
    <n v="699222.29920000001"/>
    <n v="2078378.4357400001"/>
    <n v="1490438.8989200001"/>
    <n v="311014.16700999998"/>
    <n v="239453.87207999997"/>
    <n v="1248720.11075"/>
    <n v="1126689.9022399997"/>
    <n v="0"/>
    <n v="0"/>
    <n v="134.065"/>
    <n v="128.38900000000001"/>
    <n v="192.28071"/>
    <n v="406.30615"/>
    <n v="73471.719719999994"/>
    <n v="184585.38455000002"/>
    <n v="122791.73397"/>
    <n v="373041.79411999998"/>
    <n v="1514730.89754"/>
    <n v="699223.20709000004"/>
    <n v="0"/>
    <n v="0"/>
    <n v="0"/>
    <n v="-0.90788999999999997"/>
    <s v="Vida Gpo y Col"/>
    <s v="Vida"/>
    <s v="Vida"/>
    <x v="47"/>
    <x v="0"/>
    <n v="7252607.47162"/>
    <n v="5493499.0403699996"/>
    <n v="243469518.54793006"/>
    <n v="216001262.48099998"/>
    <n v="235094567.47436008"/>
    <n v="206446896.99449995"/>
    <n v="35783393.388319999"/>
    <n v="29541786.111860003"/>
    <n v="12662600.81103"/>
    <n v="12067277.270140002"/>
    <n v="1735477.9002100001"/>
    <n v="907585.70137000002"/>
    <n v="4.2330554877850712"/>
    <n v="2.3668924301069474"/>
    <n v="815508.59834000003"/>
    <n v="116.63080529225778"/>
    <n v="87.280333408838644"/>
    <n v="77.04201356902432"/>
    <n v="20.88532853139035"/>
    <n v="12.728177324900486"/>
    <n v="0.62214395731094618"/>
    <n v="0.64430706069173627"/>
    <n v="0.32371213536842425"/>
    <n v="0.33869353784408213"/>
    <n v="4.2330554877850712"/>
    <m/>
    <m/>
    <n v="815507.69044999999"/>
    <n v="116.6305240130613"/>
    <n v="0"/>
    <m/>
    <n v="0.90788999999999997"/>
    <m/>
    <n v="29.884793387718609"/>
    <n v="20.532635038679331"/>
    <n v="34.245743071118575"/>
    <n v="2.4561634031697905"/>
    <n v="-60.196350377839281"/>
    <n v="-67.083652313097005"/>
    <n v="59.834418282545244"/>
    <n v="49.481153977782618"/>
    <s v="Grandes"/>
    <n v="2023"/>
    <n v="1"/>
    <d v="2024-05-06T00:00:00"/>
    <x v="47"/>
    <x v="9"/>
  </r>
  <r>
    <n v="2024"/>
    <n v="3"/>
    <n v="61"/>
    <x v="2"/>
    <s v="Vida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49184.98127000002"/>
    <n v="106156.35036"/>
    <n v="124729.42488999999"/>
    <n v="141970.59249000001"/>
    <n v="0"/>
    <n v="0"/>
    <n v="0"/>
    <n v="0"/>
    <n v="0"/>
    <n v="0"/>
    <s v="Vida Gpo y Col"/>
    <s v="Vida"/>
    <s v="Vida"/>
    <x v="47"/>
    <x v="0"/>
    <n v="0"/>
    <n v="0"/>
    <n v="243469518.54793006"/>
    <n v="216001262.48099998"/>
    <n v="235094567.47436008"/>
    <n v="206446896.99449995"/>
    <n v="35783393.388319999"/>
    <n v="29541786.111860003"/>
    <n v="12662600.81103"/>
    <n v="12067277.27014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0.533261330179762"/>
    <n v="-12.144182325092734"/>
    <n v="119.60688618709467"/>
    <n v="74.773478435315639"/>
    <m/>
    <n v="2023"/>
    <n v="1"/>
    <d v="2024-05-06T00:00:00"/>
    <x v="47"/>
    <x v="2"/>
  </r>
  <r>
    <n v="2024"/>
    <n v="3"/>
    <n v="10"/>
    <x v="4"/>
    <s v="Vida Gpo y Col"/>
    <n v="10"/>
    <s v="4a44dc15364204a80fe80e9039455cc1608281820fe2b24f1e5233ade6af1dd5"/>
    <s v="866d562d83a77144c090ae01fef5e5dc5d322dfdcb968ee04e0fa262fe1b2619"/>
    <x v="29"/>
    <n v="284922.89150000003"/>
    <n v="330752.33506000001"/>
    <n v="1338754.2661600001"/>
    <n v="1694777.7935800003"/>
    <n v="25066.104940000005"/>
    <n v="0"/>
    <n v="802818.61423000006"/>
    <n v="-215687.80110000001"/>
    <n v="0"/>
    <n v="0"/>
    <n v="134.065"/>
    <n v="128.38900000000001"/>
    <n v="1998.60998"/>
    <n v="0"/>
    <n v="-12410.514209999998"/>
    <n v="158756.61079999999"/>
    <n v="279407.75397999998"/>
    <n v="331303.74819999997"/>
    <n v="220182.29817999998"/>
    <n v="0"/>
    <n v="64740.59332"/>
    <n v="0"/>
    <n v="0"/>
    <n v="0"/>
    <s v="Vida Gpo y Col"/>
    <s v="Vida"/>
    <s v="Vida"/>
    <x v="47"/>
    <x v="0"/>
    <n v="1600535.0540100001"/>
    <n v="1504539.56809"/>
    <n v="243469518.54793006"/>
    <n v="216001262.48099998"/>
    <n v="235094567.47436008"/>
    <n v="206446896.99449995"/>
    <n v="35783393.388319999"/>
    <n v="29541786.111860003"/>
    <n v="12662600.81103"/>
    <n v="12067277.270140002"/>
    <n v="299255.71986000001"/>
    <n v="346573.36047000001"/>
    <n v="0.79624335346854291"/>
    <n v="1.1196084549783345"/>
    <n v="-45829.443559999985"/>
    <n v="-13.856120940668893"/>
    <n v="95.210508134412507"/>
    <n v="95.435013992839913"/>
    <n v="17.801727665142401"/>
    <n v="21.983624895946555"/>
    <n v="0.11702610380112505"/>
    <n v="0.12119501295200041"/>
    <n v="0.15312518605723141"/>
    <n v="0.16021182196253198"/>
    <n v="0.6153197819742533"/>
    <n v="0.18092357149428953"/>
    <m/>
    <n v="220182.29817999998"/>
    <m/>
    <n v="64740.59332"/>
    <m/>
    <n v="0"/>
    <m/>
    <m/>
    <n v="8.7975047592832691"/>
    <m/>
    <n v="0.19795384308542441"/>
    <n v="-107.81732121104213"/>
    <n v="-15.664173587517539"/>
    <n v="-4.4417214745186859"/>
    <n v="47.918748780397898"/>
    <s v="Resto"/>
    <n v="2023"/>
    <n v="1"/>
    <d v="2024-05-06T00:00:00"/>
    <x v="47"/>
    <x v="29"/>
  </r>
  <r>
    <n v="2024"/>
    <n v="3"/>
    <n v="22"/>
    <x v="15"/>
    <s v="Vida Gpo y Col"/>
    <n v="16"/>
    <s v="b17ef6d19c7a5b1ee83b907c595526dcb1eb06db8227d650d5dda0a9f4ce8cd9"/>
    <s v="866d562d83a77144c090ae01fef5e5dc5d322dfdcb968ee04e0fa262fe1b2619"/>
    <x v="10"/>
    <n v="902287.86184000003"/>
    <n v="827534.83883000002"/>
    <n v="2189380.8673200002"/>
    <n v="2364310.8698399998"/>
    <n v="418281.90969"/>
    <n v="568876.86372000002"/>
    <n v="1781350.7026099996"/>
    <n v="1955497.3722000001"/>
    <n v="0"/>
    <n v="0"/>
    <n v="134.065"/>
    <n v="128.38900000000001"/>
    <n v="-2297.355"/>
    <n v="56166.708119999996"/>
    <n v="418281.90969000006"/>
    <n v="568876.86372000002"/>
    <n v="452482.29758000001"/>
    <n v="528032.76251999999"/>
    <n v="902287.86184000003"/>
    <n v="827534.83883000002"/>
    <n v="0"/>
    <n v="0"/>
    <n v="0"/>
    <n v="0"/>
    <s v="Vida Gpo y Col"/>
    <s v="Vida"/>
    <s v="Vida"/>
    <x v="47"/>
    <x v="0"/>
    <n v="7962644.3306700001"/>
    <n v="6926531.7595299995"/>
    <n v="243469518.54793006"/>
    <n v="216001262.48099998"/>
    <n v="235094567.47436008"/>
    <n v="206446896.99449995"/>
    <n v="35783393.388319999"/>
    <n v="29541786.111860003"/>
    <n v="12662600.81103"/>
    <n v="12067277.270140002"/>
    <n v="1603832.41613"/>
    <n v="1539068.4426800001"/>
    <n v="2.5215268212503132"/>
    <n v="2.8012349547740225"/>
    <n v="74753.023010000004"/>
    <n v="9.0332176365757189"/>
    <n v="56.258238252671923"/>
    <n v="53.768553488693641"/>
    <n v="11.331510291934373"/>
    <n v="11.94731891168218"/>
    <n v="0.37059582128445095"/>
    <n v="0.38379783571068926"/>
    <n v="0.38311574169747831"/>
    <n v="0.40084634396420438"/>
    <n v="2.5215268212503132"/>
    <m/>
    <m/>
    <n v="74753.023010000004"/>
    <n v="9.0332176365757189"/>
    <n v="0"/>
    <m/>
    <n v="0"/>
    <m/>
    <n v="-26.472328834966042"/>
    <n v="46.357922718478576"/>
    <n v="68.743554594547291"/>
    <n v="3.3032859199481956"/>
    <n v="-26.472328834966032"/>
    <n v="-14.307912368816012"/>
    <n v="92.441607534059784"/>
    <n v="107.73514525975139"/>
    <s v="Medianas"/>
    <n v="2023"/>
    <n v="1"/>
    <d v="2024-05-06T00:00:00"/>
    <x v="47"/>
    <x v="10"/>
  </r>
  <r>
    <n v="2024"/>
    <n v="3"/>
    <n v="48"/>
    <x v="3"/>
    <s v="Vida Gpo y Col"/>
    <n v="36"/>
    <s v="76a50887d8f1c2e9301755428990ad81479ee21c25b43215cf524541e0503269"/>
    <s v="866d562d83a77144c090ae01fef5e5dc5d322dfdcb968ee04e0fa262fe1b2619"/>
    <x v="16"/>
    <n v="997367.26231999998"/>
    <n v="826523.39539000008"/>
    <n v="2147373.57479"/>
    <n v="1646057.2798299999"/>
    <n v="118524.02547999997"/>
    <n v="245763.71479000003"/>
    <n v="1104940.0863999997"/>
    <n v="933592.39043999976"/>
    <n v="0"/>
    <n v="0"/>
    <n v="134.065"/>
    <n v="128.38900000000001"/>
    <n v="34558.086559999996"/>
    <n v="20114.938019999998"/>
    <n v="83294.074460000003"/>
    <n v="225688.13339"/>
    <n v="601810.33175000001"/>
    <n v="449924.01278999995"/>
    <n v="147637.89185000001"/>
    <n v="39458.212269999996"/>
    <n v="849729.37047000008"/>
    <n v="787065.18311999994"/>
    <n v="0"/>
    <n v="0"/>
    <s v="Vida Gpo y Col"/>
    <s v="Vida"/>
    <s v="Vida"/>
    <x v="47"/>
    <x v="0"/>
    <n v="16982442.389800001"/>
    <n v="15398992.57395"/>
    <n v="243469518.54793006"/>
    <n v="216001262.48099998"/>
    <n v="235094567.47436008"/>
    <n v="206446896.99449995"/>
    <n v="35783393.388319999"/>
    <n v="29541786.111860003"/>
    <n v="12662600.81103"/>
    <n v="12067277.270140002"/>
    <n v="1884808.5469200001"/>
    <n v="1725044.36372"/>
    <n v="2.7872349933294731"/>
    <n v="2.7978111826426755"/>
    <n v="170843.8669299999"/>
    <n v="20.670179196728753"/>
    <n v="52.916104606476658"/>
    <n v="47.913167497190059"/>
    <n v="5.8729318164449591"/>
    <n v="5.3673861547813475"/>
    <n v="0.40964769153377839"/>
    <n v="0.42424088018485367"/>
    <n v="0.38264748358251066"/>
    <n v="0.40035641485665918"/>
    <n v="0.41258773377873736"/>
    <n v="2.374647259550736"/>
    <m/>
    <n v="108179.67958000003"/>
    <n v="274.16264791663872"/>
    <n v="62664.187350000138"/>
    <n v="7.9617531932480334"/>
    <n v="0"/>
    <m/>
    <n v="-51.773179543092326"/>
    <n v="11.883689184292894"/>
    <n v="29.734634997722591"/>
    <n v="0.9360164412413392"/>
    <n v="-63.09328576170028"/>
    <n v="33.758215752510253"/>
    <n v="13.840585657243496"/>
    <n v="50.161388806633653"/>
    <s v="Medianas"/>
    <n v="2023"/>
    <n v="1"/>
    <d v="2024-05-06T00:00:00"/>
    <x v="47"/>
    <x v="16"/>
  </r>
  <r>
    <n v="2024"/>
    <n v="3"/>
    <n v="74"/>
    <x v="0"/>
    <s v="Vida Gpo y Col"/>
    <n v="46"/>
    <s v="25fc0e7096fc653718202dc30b0c580b8ab87eac11a700cba03a7c021bc35b0c"/>
    <s v="866d562d83a77144c090ae01fef5e5dc5d322dfdcb968ee04e0fa262fe1b2619"/>
    <x v="20"/>
    <n v="314769.85541000002"/>
    <n v="3674.2459700000004"/>
    <n v="369809.52254999999"/>
    <n v="62266.583019999998"/>
    <n v="100376.70913"/>
    <n v="81932.374610000013"/>
    <n v="351246.73921000003"/>
    <n v="375576.77307"/>
    <n v="0"/>
    <n v="0"/>
    <n v="134.065"/>
    <n v="128.38900000000001"/>
    <n v="0"/>
    <n v="0"/>
    <n v="99760.433269999994"/>
    <n v="81796.590540000005"/>
    <n v="131882.47617000001"/>
    <n v="-15642.113630000002"/>
    <n v="314769.85541000002"/>
    <n v="3674.2459700000004"/>
    <n v="0"/>
    <n v="0"/>
    <n v="0"/>
    <n v="0"/>
    <s v="Vida Gpo y Col"/>
    <s v="Vida"/>
    <s v="Vida"/>
    <x v="47"/>
    <x v="0"/>
    <n v="1149390.6832699999"/>
    <n v="7438742.8628900005"/>
    <n v="243469518.54793006"/>
    <n v="216001262.48099998"/>
    <n v="235094567.47436008"/>
    <n v="206446896.99449995"/>
    <n v="35783393.388319999"/>
    <n v="29541786.111860003"/>
    <n v="12662600.81103"/>
    <n v="12067277.270140002"/>
    <n v="314769.85541000002"/>
    <n v="3674.2459700000004"/>
    <n v="0.87965345263410244"/>
    <n v="1.2437453700624141E-2"/>
    <n v="311095.60944000003"/>
    <n v="8466.9238798947354"/>
    <n v="100"/>
    <n v="100"/>
    <n v="27.385801885437623"/>
    <n v="4.9393372478700404E-2"/>
    <n v="0.12928511843589716"/>
    <n v="0.13389073971023577"/>
    <n v="1.7010298587135323E-3"/>
    <n v="1.7797535460646267E-3"/>
    <n v="0.87965345263410244"/>
    <m/>
    <m/>
    <n v="311095.60944000003"/>
    <n v="8466.9238798947354"/>
    <n v="0"/>
    <m/>
    <n v="0"/>
    <m/>
    <n v="22.511656238203081"/>
    <n v="31.8889205572927"/>
    <n v="2229.909899309218"/>
    <n v="0.79270215201418148"/>
    <n v="21.961603303276256"/>
    <n v="-943.12439667400622"/>
    <n v="75.643433583553701"/>
    <n v="-522.92543370304111"/>
    <s v="Resto"/>
    <n v="2023"/>
    <n v="1"/>
    <d v="2024-05-06T00:00:00"/>
    <x v="47"/>
    <x v="20"/>
  </r>
  <r>
    <n v="2024"/>
    <n v="3"/>
    <n v="13"/>
    <x v="23"/>
    <s v="Vida Gpo y Col"/>
    <n v="13"/>
    <s v="3fdba35f04dc8c462986c992bcf875546257113072a909c162f7e470e581e278"/>
    <s v="866d562d83a77144c090ae01fef5e5dc5d322dfdcb968ee04e0fa262fe1b2619"/>
    <x v="32"/>
    <n v="74734.273849999998"/>
    <n v="74746.818840000007"/>
    <n v="219549.97622000001"/>
    <n v="263719.61227000004"/>
    <n v="31864.054969999997"/>
    <n v="43540.773379999991"/>
    <n v="148647.97935999997"/>
    <n v="146730.26979999998"/>
    <n v="0"/>
    <n v="0"/>
    <n v="134.065"/>
    <n v="128.38900000000001"/>
    <n v="-78.495899999999992"/>
    <n v="1479.7091699999999"/>
    <n v="23067.903719999998"/>
    <n v="36770.061780000004"/>
    <n v="51822.566760000002"/>
    <n v="62801.524950000006"/>
    <n v="20792.151710000002"/>
    <n v="-3332.5020299999996"/>
    <n v="53942.122139999999"/>
    <n v="78079.32087000001"/>
    <n v="0"/>
    <n v="0"/>
    <s v="Vida Gpo y Col"/>
    <s v="Vida"/>
    <s v="Vida"/>
    <x v="47"/>
    <x v="0"/>
    <n v="509825.93995999999"/>
    <n v="378273.63062999997"/>
    <n v="243469518.54793006"/>
    <n v="216001262.48099998"/>
    <n v="235094567.47436008"/>
    <n v="206446896.99449995"/>
    <n v="35783393.388319999"/>
    <n v="29541786.111860003"/>
    <n v="12662600.81103"/>
    <n v="12067277.270140002"/>
    <n v="77057.257830000002"/>
    <n v="76756.726450000002"/>
    <n v="0.20885183537230956"/>
    <n v="0.25302064863976437"/>
    <n v="-12.54499000000942"/>
    <n v="-1.6783309570489457E-2"/>
    <n v="96.985379384866178"/>
    <n v="97.381457361513114"/>
    <n v="14.658782143541679"/>
    <n v="19.759986630712824"/>
    <n v="3.0695536055486802E-2"/>
    <n v="3.1789026285412005E-2"/>
    <n v="3.460480646337654E-2"/>
    <n v="3.6206317425052585E-2"/>
    <n v="5.8105589607906599E-2"/>
    <n v="0.15074624576440301"/>
    <m/>
    <n v="24124.653740000002"/>
    <n v="-723.92015137047053"/>
    <n v="-24137.198730000011"/>
    <n v="-30.913689387985077"/>
    <n v="0"/>
    <m/>
    <n v="-26.817893903932301"/>
    <n v="42.636468287568704"/>
    <n v="58.25100526779822"/>
    <n v="0.25163910199430911"/>
    <n v="-37.264441223900505"/>
    <n v="-17.481992990999817"/>
    <n v="44.513240393575593"/>
    <n v="58.549632049977795"/>
    <s v="Resto"/>
    <n v="2023"/>
    <n v="1"/>
    <d v="2024-05-06T00:00:00"/>
    <x v="47"/>
    <x v="32"/>
  </r>
  <r>
    <n v="2024"/>
    <n v="3"/>
    <n v="201.1"/>
    <x v="1"/>
    <s v="Vida Gpo y Col"/>
    <n v="201.1"/>
    <m/>
    <m/>
    <x v="1"/>
    <n v="35783393.388320006"/>
    <n v="29541786.111860003"/>
    <n v="89602069.471989989"/>
    <n v="70833297.867660001"/>
    <n v="12662600.81103"/>
    <n v="12067277.270139998"/>
    <n v="51838507.099160001"/>
    <n v="45986760.450960003"/>
    <n v="0"/>
    <n v="0"/>
    <n v="0"/>
    <n v="0"/>
    <n v="402355.40235000011"/>
    <n v="455328.66362000006"/>
    <n v="10794861.123890007"/>
    <n v="10509452.079469999"/>
    <n v="18666375.349690001"/>
    <n v="17184962.287519999"/>
    <n v="13945957.227289995"/>
    <n v="12301230.499220001"/>
    <n v="20140694.539340001"/>
    <n v="15363963.743009999"/>
    <n v="1696741.6216899999"/>
    <n v="1545839.5345700001"/>
    <s v="Vida Gpo y Col"/>
    <s v="Vida"/>
    <s v="Vida"/>
    <x v="47"/>
    <x v="0"/>
    <n v="202978176.79399005"/>
    <n v="178259425.20360994"/>
    <n v="243469518.54793006"/>
    <n v="216001262.48099998"/>
    <n v="235094567.47436008"/>
    <n v="206446896.99449995"/>
    <n v="35783393.388319999"/>
    <n v="29541786.111860003"/>
    <n v="12662600.81103"/>
    <n v="12067277.270140002"/>
    <n v="100637127.48425001"/>
    <n v="82441927.491270006"/>
    <n v="100.00000000000003"/>
    <n v="100"/>
    <n v="6241607.2764600031"/>
    <n v="21.128063323003389"/>
    <n v="35.556850918583905"/>
    <n v="35.833449084494369"/>
    <n v="17.629182581848628"/>
    <n v="16.572355755168086"/>
    <n v="14.697278575870513"/>
    <n v="15.220850814522807"/>
    <n v="13.676672891881164"/>
    <n v="14.309629518261561"/>
    <n v="38.973266386306655"/>
    <n v="56.285032335457863"/>
    <n v="4.7417012782354808"/>
    <n v="1644726.7280699946"/>
    <n v="13.370424431720739"/>
    <n v="4776730.7963300012"/>
    <n v="31.090484696719134"/>
    <n v="150902.08711999981"/>
    <n v="9.7618209228925945"/>
    <n v="4.9333708637250506"/>
    <n v="35.386808270573852"/>
    <n v="40.848164103711397"/>
    <n v="100"/>
    <n v="2.7157366745840905"/>
    <n v="8.6204033351055429"/>
    <n v="57.830515682142227"/>
    <n v="61.154932455697832"/>
    <m/>
    <n v="2023"/>
    <n v="1"/>
    <d v="2024-05-06T00:00:00"/>
    <x v="47"/>
    <x v="1"/>
  </r>
  <r>
    <n v="2024"/>
    <n v="3"/>
    <n v="120"/>
    <x v="58"/>
    <s v="Vida Gpo y Col"/>
    <n v="234"/>
    <s v="114bd151f8fb0c58642d2170da4ae7d7c57977260ac2cc8905306cab6b2acabc"/>
    <s v="866d562d83a77144c090ae01fef5e5dc5d322dfdcb968ee04e0fa262fe1b2619"/>
    <x v="8"/>
    <n v="1252267.0356099999"/>
    <n v="0"/>
    <n v="4670907.14004"/>
    <n v="0"/>
    <n v="615424.17279999994"/>
    <n v="0"/>
    <n v="2819192.6903200001"/>
    <n v="0"/>
    <n v="0"/>
    <n v="0"/>
    <n v="134.065"/>
    <n v="128.38900000000001"/>
    <n v="4082.6276699999999"/>
    <n v="0"/>
    <n v="339839.08100999997"/>
    <n v="0"/>
    <n v="795310.48334000004"/>
    <n v="0"/>
    <n v="1252267.0356099999"/>
    <n v="0"/>
    <n v="0"/>
    <n v="0"/>
    <n v="0"/>
    <n v="0"/>
    <s v="Vida Gpo y Col"/>
    <s v="Vida"/>
    <s v="Vida"/>
    <x v="47"/>
    <x v="0"/>
    <n v="1287243.6983399999"/>
    <n v="0"/>
    <n v="243469518.54793006"/>
    <n v="216001262.48099998"/>
    <n v="235094567.47436008"/>
    <n v="206446896.99449995"/>
    <n v="35783393.388319999"/>
    <n v="29541786.111860003"/>
    <n v="12662600.81103"/>
    <n v="12067277.270140002"/>
    <n v="1256337.9776300001"/>
    <n v="0"/>
    <n v="3.4995759681605558"/>
    <m/>
    <m/>
    <m/>
    <n v="99.675967606449362"/>
    <m/>
    <n v="97.282825095581742"/>
    <m/>
    <n v="0.51434242901477434"/>
    <n v="0.53266523725461024"/>
    <m/>
    <m/>
    <n v="3.4995759681605558"/>
    <m/>
    <m/>
    <n v="1252267.0356099999"/>
    <m/>
    <n v="0"/>
    <m/>
    <n v="0"/>
    <m/>
    <m/>
    <n v="49.144803408501183"/>
    <m/>
    <n v="4.8601719503304803"/>
    <m/>
    <m/>
    <n v="42.730366080779639"/>
    <m/>
    <s v="Medianas"/>
    <n v="2023"/>
    <n v="1"/>
    <d v="2024-05-06T00:00:00"/>
    <x v="47"/>
    <x v="8"/>
  </r>
  <r>
    <n v="2024"/>
    <n v="3"/>
    <n v="1"/>
    <x v="14"/>
    <s v="Vida Gpo y Col"/>
    <n v="30"/>
    <s v="624b60c58c9d8bfb6ff1886c2fd605d2adeb6ea4da576068201b6c6958ce93f4"/>
    <s v="866d562d83a77144c090ae01fef5e5dc5d322dfdcb968ee04e0fa262fe1b2619"/>
    <x v="0"/>
    <n v="8911219.2086599991"/>
    <n v="4200678.2263899995"/>
    <n v="13698075.420919999"/>
    <n v="5119148.5241699992"/>
    <n v="1573560.38326"/>
    <n v="1501400.9943599999"/>
    <n v="6910671.7899099998"/>
    <n v="6697054.8095100001"/>
    <n v="0"/>
    <n v="0"/>
    <n v="134.065"/>
    <n v="128.38900000000001"/>
    <n v="11424.03083"/>
    <n v="102183.87533"/>
    <n v="1324584.5362900002"/>
    <n v="1116813.6593500001"/>
    <n v="3326680.0554499999"/>
    <n v="2251722.09778"/>
    <n v="154631.03799000001"/>
    <n v="276252.40735000005"/>
    <n v="8756588.1706700008"/>
    <n v="3924425.81904"/>
    <n v="0"/>
    <n v="0"/>
    <s v="Vida Gpo y Col"/>
    <s v="Vida"/>
    <s v="Vida"/>
    <x v="47"/>
    <x v="0"/>
    <n v="18341736.750830002"/>
    <n v="11640133.15574"/>
    <n v="243469518.54793006"/>
    <n v="216001262.48099998"/>
    <n v="235094567.47436008"/>
    <n v="206446896.99449995"/>
    <n v="35783393.388319999"/>
    <n v="29541786.111860003"/>
    <n v="12662600.81103"/>
    <n v="12067277.270140002"/>
    <n v="12104723.47659"/>
    <n v="6687033.3928900007"/>
    <n v="24.903225672187634"/>
    <n v="14.219445670901978"/>
    <n v="4710540.9822699996"/>
    <n v="112.13762941129075"/>
    <n v="73.617701601312106"/>
    <n v="62.818263041072555"/>
    <n v="48.58438069261215"/>
    <n v="36.087888086731681"/>
    <n v="3.6600964514191174"/>
    <n v="3.7904828275676241"/>
    <n v="1.9447470714480208"/>
    <n v="2.0347499950565551"/>
    <n v="0.43213072698821486"/>
    <n v="24.471094945199425"/>
    <m/>
    <n v="-121621.36936000004"/>
    <n v="-44.025451407527804"/>
    <n v="4832162.3516300004"/>
    <n v="123.13042912382156"/>
    <n v="0"/>
    <m/>
    <n v="4.8061370127678193"/>
    <n v="17.658194085617382"/>
    <n v="35.741871037103493"/>
    <n v="12.426834003085055"/>
    <n v="18.603898260066543"/>
    <n v="47.739370623480305"/>
    <n v="39.817010178660652"/>
    <n v="49.598201325602311"/>
    <s v="Grandes"/>
    <n v="2023"/>
    <n v="1"/>
    <d v="2024-05-06T00:00:00"/>
    <x v="47"/>
    <x v="0"/>
  </r>
  <r>
    <n v="2024"/>
    <n v="3"/>
    <n v="60"/>
    <x v="74"/>
    <s v="Vida Gpo y Col"/>
    <n v="210"/>
    <s v="d29d53701d3c859e29e1b90028eec1ca8e2f29439198b6e036c60951fb458aa1"/>
    <s v="866d562d83a77144c090ae01fef5e5dc5d322dfdcb968ee04e0fa262fe1b2619"/>
    <x v="12"/>
    <n v="780274.18437000003"/>
    <n v="564723.90281"/>
    <n v="3629093.5901799998"/>
    <n v="2471835.9802899999"/>
    <n v="587438.49943999993"/>
    <n v="462891.90980000002"/>
    <n v="2388174.8964899997"/>
    <n v="2094121.4419000002"/>
    <n v="0"/>
    <n v="0"/>
    <n v="134.065"/>
    <n v="128.38900000000001"/>
    <n v="10239.427539999999"/>
    <n v="-398.33476999999999"/>
    <n v="444798.63772000006"/>
    <n v="328115.9399"/>
    <n v="636814.22881"/>
    <n v="500111.10097000003"/>
    <n v="398634.18877000001"/>
    <n v="287045.69581"/>
    <n v="372674.44547000004"/>
    <n v="265749.65983000002"/>
    <n v="8965.5501300000014"/>
    <n v="11928.54717"/>
    <s v="Vida Gpo y Col"/>
    <s v="Vida"/>
    <s v="Vida"/>
    <x v="47"/>
    <x v="0"/>
    <n v="987539.39345000009"/>
    <n v="758060.44874999998"/>
    <n v="243469518.54793006"/>
    <n v="216001262.48099998"/>
    <n v="235094567.47436008"/>
    <n v="206446896.99449995"/>
    <n v="35783393.388319999"/>
    <n v="29541786.111860003"/>
    <n v="12662600.81103"/>
    <n v="12067277.270140002"/>
    <n v="987539.39345000009"/>
    <n v="758060.44874999998"/>
    <n v="2.1805483228001741"/>
    <n v="1.9116105596041906"/>
    <n v="215550.28156000003"/>
    <n v="38.169144335390627"/>
    <n v="79.011955325051645"/>
    <n v="74.495893268300534"/>
    <n v="79.011955325051645"/>
    <n v="74.495893268300534"/>
    <n v="0.3204812614834136"/>
    <n v="0.33189800715199358"/>
    <n v="0.26144472320372414"/>
    <n v="0.27354438891132621"/>
    <n v="1.1140200831263742"/>
    <n v="1.0414731812205493"/>
    <n v="2.5055058453250085E-2"/>
    <n v="111588.49296"/>
    <n v="38.874818396114243"/>
    <n v="106924.78564000002"/>
    <n v="40.23515428332054"/>
    <n v="-2962.9970399999984"/>
    <n v="-24.839546658723556"/>
    <n v="26.906192785657513"/>
    <n v="75.286163659804117"/>
    <n v="81.967826666571781"/>
    <n v="4.6391614819626978"/>
    <n v="35.561423152914017"/>
    <n v="27.334551777565984"/>
    <n v="69.847471616830063"/>
    <n v="65.608609619661806"/>
    <s v="Medianas"/>
    <n v="2023"/>
    <n v="1"/>
    <d v="2024-05-06T00:00:00"/>
    <x v="47"/>
    <x v="12"/>
  </r>
  <r>
    <n v="2024"/>
    <n v="3"/>
    <n v="43"/>
    <x v="9"/>
    <s v="Vida Gpo y Col"/>
    <n v="31"/>
    <s v="eb1e33e8a81b697b75855af6bfcdbcbf7cbbde9f94962ceaec1ed8af21f5a50f"/>
    <s v="866d562d83a77144c090ae01fef5e5dc5d322dfdcb968ee04e0fa262fe1b2619"/>
    <x v="13"/>
    <n v="1353995.8053499998"/>
    <n v="1411577.04119"/>
    <n v="5865436.8088299995"/>
    <n v="5713786.1798799997"/>
    <n v="801247.91861999989"/>
    <n v="751206.00242000003"/>
    <n v="3286421.0570700006"/>
    <n v="3498008.9627800006"/>
    <n v="0"/>
    <n v="0"/>
    <n v="134.065"/>
    <n v="128.38900000000001"/>
    <n v="30864.975460000001"/>
    <n v="73844.495250000007"/>
    <n v="704266.16252999997"/>
    <n v="667857.92972000001"/>
    <n v="1557292.6060300001"/>
    <n v="1357748.4018299999"/>
    <n v="1353958.37179"/>
    <n v="1410115.91105"/>
    <n v="0"/>
    <n v="1405.53025"/>
    <n v="37.43356"/>
    <n v="55.599890000000002"/>
    <s v="Vida Gpo y Col"/>
    <s v="Vida"/>
    <s v="Vida"/>
    <x v="47"/>
    <x v="0"/>
    <n v="29454782.112069998"/>
    <n v="26676629.107240003"/>
    <n v="243469518.54793006"/>
    <n v="216001262.48099998"/>
    <n v="235094567.47436008"/>
    <n v="206446896.99449995"/>
    <n v="35783393.388319999"/>
    <n v="29541786.111860003"/>
    <n v="12662600.81103"/>
    <n v="12067277.270140002"/>
    <n v="8010292.7908000005"/>
    <n v="8699615.61809"/>
    <n v="3.7838664171854517"/>
    <n v="4.7782386476060115"/>
    <n v="-57581.235840000212"/>
    <n v="-4.0792131183614018"/>
    <n v="16.903199929284661"/>
    <n v="16.225740344835046"/>
    <n v="4.5968624048831739"/>
    <n v="5.2914370684371805"/>
    <n v="0.55612538827255642"/>
    <n v="0.57593666238062668"/>
    <n v="0.65350406982652054"/>
    <n v="0.6837482479708118"/>
    <n v="3.7837618056423441"/>
    <m/>
    <n v="1.0461154310820232E-4"/>
    <n v="-56157.53925999999"/>
    <n v="-3.9824768176811798"/>
    <n v="-1405.53025"/>
    <m/>
    <n v="-18.166330000000002"/>
    <n v="-32.673320037143959"/>
    <n v="6.6615437095537633"/>
    <n v="59.176543638765708"/>
    <n v="53.217499328744523"/>
    <n v="6.3276725735684378"/>
    <n v="5.4514936769956668"/>
    <n v="14.6966996190937"/>
    <n v="45.223753057261533"/>
    <n v="49.188636776876187"/>
    <s v="Medianas"/>
    <n v="2023"/>
    <n v="1"/>
    <d v="2024-05-06T00:00:00"/>
    <x v="47"/>
    <x v="13"/>
  </r>
  <r>
    <n v="2024"/>
    <n v="3"/>
    <n v="98"/>
    <x v="53"/>
    <s v="Vida Gpo y Col"/>
    <n v="205"/>
    <s v="f8809aff4d69bece79dabe35be0c708b890d7eafb841f121330667b77d2e2590"/>
    <s v="866d562d83a77144c090ae01fef5e5dc5d322dfdcb968ee04e0fa262fe1b2619"/>
    <x v="11"/>
    <n v="738616.09413999994"/>
    <n v="1670851.39271"/>
    <n v="3067442.4061899995"/>
    <n v="3813443.7579300003"/>
    <n v="314936.85417000001"/>
    <n v="525133.89674999996"/>
    <n v="1791877.4470299999"/>
    <n v="2388006.0031499998"/>
    <n v="0"/>
    <n v="0"/>
    <n v="134.065"/>
    <n v="128.38900000000001"/>
    <n v="0"/>
    <n v="0"/>
    <n v="241313.15747999999"/>
    <n v="301308.83064999996"/>
    <n v="706797.99263999995"/>
    <n v="657178.9412"/>
    <n v="736507.62237"/>
    <n v="1670848.9999000002"/>
    <n v="2108.4717700000001"/>
    <n v="2.3928099999999999"/>
    <n v="0"/>
    <n v="0"/>
    <s v="Vida Gpo y Col"/>
    <s v="Vida"/>
    <s v="Vida"/>
    <x v="47"/>
    <x v="0"/>
    <n v="1111095.3272299999"/>
    <n v="1962137.4953599998"/>
    <n v="243469518.54793006"/>
    <n v="216001262.48099998"/>
    <n v="235094567.47436008"/>
    <n v="206446896.99449995"/>
    <n v="35783393.388319999"/>
    <n v="29541786.111860003"/>
    <n v="12662600.81103"/>
    <n v="12067277.270140002"/>
    <n v="768414.44621000008"/>
    <n v="1702679.9857100002"/>
    <n v="2.0641309395242837"/>
    <n v="5.6558915780627466"/>
    <n v="-932235.2985700001"/>
    <n v="-55.794028280275839"/>
    <n v="96.122098925004266"/>
    <n v="98.130676740953888"/>
    <n v="66.476392802532629"/>
    <n v="85.154653874215029"/>
    <n v="0.30337107435261718"/>
    <n v="0.31417829092139909"/>
    <n v="0.77353779025109748"/>
    <n v="0.80933713077533631"/>
    <n v="2.0582386202936309"/>
    <n v="5.8923192306524598E-3"/>
    <m/>
    <n v="-934341.37753000017"/>
    <n v="-55.920156614147665"/>
    <n v="2106.0789600000003"/>
    <n v="88016.974185163068"/>
    <n v="0"/>
    <m/>
    <n v="-40.027323294285132"/>
    <n v="42.638774956114858"/>
    <n v="31.429120449681093"/>
    <n v="2.4871419297658681"/>
    <n v="-19.911687633108532"/>
    <n v="7.5503106276345822"/>
    <n v="34.141743467416759"/>
    <n v="45.848826211596801"/>
    <s v="Medianas"/>
    <n v="2023"/>
    <n v="1"/>
    <d v="2024-05-06T00:00:00"/>
    <x v="47"/>
    <x v="11"/>
  </r>
  <r>
    <n v="2024"/>
    <n v="3"/>
    <n v="27"/>
    <x v="21"/>
    <s v="Vida Gpo y Col"/>
    <n v="21"/>
    <s v="6f4b6612125fb3a0daecd2799dfd6c9c299424fd920f9b308110a2c1fbd8f443"/>
    <s v="866d562d83a77144c090ae01fef5e5dc5d322dfdcb968ee04e0fa262fe1b2619"/>
    <x v="38"/>
    <n v="-1593.18688"/>
    <n v="1331.1598600000002"/>
    <n v="25893.78515"/>
    <n v="16069.529230000002"/>
    <n v="4731.4268899999997"/>
    <n v="4543.4649399999998"/>
    <n v="7555.0963200000006"/>
    <n v="7629.5562700000009"/>
    <n v="0"/>
    <n v="0"/>
    <n v="134.065"/>
    <n v="128.38900000000001"/>
    <n v="0"/>
    <n v="0"/>
    <n v="4731.4268899999997"/>
    <n v="4543.4649400000008"/>
    <n v="-2416.7249500000003"/>
    <n v="3155.1402599999997"/>
    <n v="0"/>
    <n v="0"/>
    <n v="-1593.18688"/>
    <n v="1331.1598600000002"/>
    <n v="0"/>
    <n v="0"/>
    <s v="Vida Gpo y Col"/>
    <s v="Vida"/>
    <s v="Vida"/>
    <x v="47"/>
    <x v="0"/>
    <n v="3037839.4733099998"/>
    <n v="2965779.2021399997"/>
    <n v="243469518.54793006"/>
    <n v="216001262.48099998"/>
    <n v="235094567.47436008"/>
    <n v="206446896.99449995"/>
    <n v="35783393.388319999"/>
    <n v="29541786.111860003"/>
    <n v="12662600.81103"/>
    <n v="12067277.270140002"/>
    <n v="-1593.18688"/>
    <n v="1331.1598600000002"/>
    <n v="-4.4523079818361488E-3"/>
    <n v="4.5060236201005651E-3"/>
    <n v="-2924.34674"/>
    <n v="-219.68411367211749"/>
    <n v="100"/>
    <n v="100"/>
    <n v="-5.2444735608892436E-2"/>
    <n v="4.4883983913552403E-2"/>
    <n v="-6.5436810714617692E-4"/>
    <n v="-6.7767915571837118E-4"/>
    <n v="6.1627411095205634E-4"/>
    <n v="6.4479528604174865E-4"/>
    <m/>
    <n v="-4.4523079818361488E-3"/>
    <m/>
    <n v="0"/>
    <m/>
    <n v="-2924.34674"/>
    <n v="-219.68411367211749"/>
    <n v="0"/>
    <m/>
    <n v="4.1369737080000357"/>
    <n v="-296.97877564746199"/>
    <n v="341.31625182868714"/>
    <n v="3.7365364040210444E-2"/>
    <n v="4.1369737080000135"/>
    <n v="-176.59643473345938"/>
    <n v="-195.77846001879524"/>
    <n v="144.00199565137561"/>
    <s v="Resto"/>
    <n v="2023"/>
    <n v="1"/>
    <d v="2024-05-06T00:00:00"/>
    <x v="47"/>
    <x v="38"/>
  </r>
  <r>
    <n v="2024"/>
    <n v="3"/>
    <n v="77"/>
    <x v="63"/>
    <s v="Vida Gpo y Col"/>
    <n v="49"/>
    <s v="0e17daca5f3e175f448bacace3bc0da47d0655a74c8dd0dc497a3afbdad95f1f"/>
    <s v="866d562d83a77144c090ae01fef5e5dc5d322dfdcb968ee04e0fa262fe1b2619"/>
    <x v="36"/>
    <n v="23180.321329999999"/>
    <n v="27769.43766"/>
    <n v="789567.63888999994"/>
    <n v="675162.90389000007"/>
    <n v="147290.53896000001"/>
    <n v="62233.367660000004"/>
    <n v="444831.40177000005"/>
    <n v="184679.58231"/>
    <n v="0"/>
    <n v="0"/>
    <n v="134.065"/>
    <n v="128.38900000000001"/>
    <n v="0"/>
    <n v="0"/>
    <n v="97878.05674"/>
    <n v="60297.756809999999"/>
    <n v="104112.34047000001"/>
    <n v="98831.497690000018"/>
    <n v="23910.410469999999"/>
    <n v="29181.015940000001"/>
    <n v="-730.08914000000004"/>
    <n v="-1411.5782799999999"/>
    <n v="0"/>
    <n v="0"/>
    <s v="Vida Gpo y Col"/>
    <s v="Vida"/>
    <s v="Vida"/>
    <x v="47"/>
    <x v="0"/>
    <n v="2712146.0854199999"/>
    <n v="1622418.9140099999"/>
    <n v="243469518.54793006"/>
    <n v="216001262.48099998"/>
    <n v="235094567.47436008"/>
    <n v="206446896.99449995"/>
    <n v="35783393.388319999"/>
    <n v="29541786.111860003"/>
    <n v="12662600.81103"/>
    <n v="12067277.270140002"/>
    <n v="2557471.3273800001"/>
    <n v="1473862.7125500001"/>
    <n v="6.4779550330646529E-2"/>
    <n v="9.400053725543539E-2"/>
    <n v="-4589.1163300000007"/>
    <n v="-16.525780558424174"/>
    <n v="0.90637658697613099"/>
    <n v="1.8841264809498284"/>
    <n v="0.85468557370906961"/>
    <n v="1.7116071207136356"/>
    <n v="9.5208309722913664E-3"/>
    <n v="9.8599987141464226E-3"/>
    <n v="1.2856145997036786E-2"/>
    <n v="1.3451128626428239E-2"/>
    <n v="6.6819851908747591E-2"/>
    <n v="-2.040301578101051E-3"/>
    <m/>
    <n v="-5270.6054700000022"/>
    <n v="-18.061761389106735"/>
    <n v="681.48913999999991"/>
    <n v="-48.278522676050237"/>
    <n v="0"/>
    <m/>
    <n v="136.67454373463036"/>
    <n v="635.41198097791857"/>
    <n v="224.10741053515451"/>
    <n v="1.1631934162506312"/>
    <n v="62.324540610053923"/>
    <n v="5.3432791199463203"/>
    <n v="94.011964670224259"/>
    <n v="61.010667873447652"/>
    <s v="Resto"/>
    <n v="2023"/>
    <n v="1"/>
    <d v="2024-05-06T00:00:00"/>
    <x v="47"/>
    <x v="36"/>
  </r>
  <r>
    <n v="2024"/>
    <n v="3"/>
    <n v="111"/>
    <x v="75"/>
    <s v="Vida Gpo y Col"/>
    <n v="230"/>
    <s v="a0eaec5a55dc2f5b2ba523018adc485ff620b9d83509b9f37186a7716e438d21"/>
    <s v="866d562d83a77144c090ae01fef5e5dc5d322dfdcb968ee04e0fa262fe1b2619"/>
    <x v="28"/>
    <n v="193973.10793"/>
    <n v="107624.84264"/>
    <n v="690729.27230000007"/>
    <n v="617131.30477000005"/>
    <n v="101711.46013000001"/>
    <n v="51864.638610000002"/>
    <n v="333200.31520000001"/>
    <n v="265793.41441999999"/>
    <n v="0"/>
    <n v="0"/>
    <n v="134.065"/>
    <n v="128.38900000000001"/>
    <n v="14048.006660000001"/>
    <n v="6173.0976600000004"/>
    <n v="89187.867199999993"/>
    <n v="50845.166570000001"/>
    <n v="138452.79165999999"/>
    <n v="105128.95857"/>
    <n v="116947.35992"/>
    <n v="49877.012430000002"/>
    <n v="77025.74801000001"/>
    <n v="57747.830210000007"/>
    <n v="0"/>
    <n v="0"/>
    <s v="Vida Gpo y Col"/>
    <s v="Vida"/>
    <s v="Vida"/>
    <x v="47"/>
    <x v="0"/>
    <n v="522729.34349"/>
    <n v="421128.09495999996"/>
    <n v="243469518.54793006"/>
    <n v="216001262.48099998"/>
    <n v="235094567.47436008"/>
    <n v="206446896.99449995"/>
    <n v="35783393.388319999"/>
    <n v="29541786.111860003"/>
    <n v="12662600.81103"/>
    <n v="12067277.270140002"/>
    <n v="522729.34349"/>
    <n v="421128.09495999996"/>
    <n v="0.54207577751224245"/>
    <n v="0.36431393224660968"/>
    <n v="86348.265289999996"/>
    <n v="80.230793534194376"/>
    <n v="37.107751907505218"/>
    <n v="25.55631978204222"/>
    <n v="37.107751907505218"/>
    <n v="25.55631978204222"/>
    <n v="7.9670387113290303E-2"/>
    <n v="8.2508545396802982E-2"/>
    <n v="4.9826024812918382E-2"/>
    <n v="5.2131973987900281E-2"/>
    <n v="0.32682020581696036"/>
    <n v="0.21525557169528217"/>
    <m/>
    <n v="67070.34749"/>
    <n v="134.47146134530414"/>
    <n v="19277.917800000003"/>
    <n v="33.382930111652406"/>
    <n v="0"/>
    <m/>
    <n v="96.109455027397132"/>
    <n v="52.435856297515791"/>
    <n v="48.190210863754537"/>
    <n v="0.80324304341492214"/>
    <n v="75.410709053755369"/>
    <n v="31.698053080028711"/>
    <n v="64.417528986356302"/>
    <n v="48.364567918881079"/>
    <s v="Resto"/>
    <n v="2023"/>
    <n v="1"/>
    <d v="2024-05-06T00:00:00"/>
    <x v="47"/>
    <x v="28"/>
  </r>
  <r>
    <n v="2024"/>
    <n v="3"/>
    <n v="5.0999999999999996"/>
    <x v="6"/>
    <s v="Vida Gpo y Col"/>
    <n v="5.0999999999999996"/>
    <m/>
    <m/>
    <x v="3"/>
    <n v="22121425.948479999"/>
    <n v="17404987.815400001"/>
    <n v="45527982.027200006"/>
    <n v="32367066.034700003"/>
    <n v="7247380.9506000001"/>
    <n v="7028803.7664400004"/>
    <n v="27581028.162690002"/>
    <n v="25551348.84471"/>
    <n v="0"/>
    <n v="0"/>
    <n v="0"/>
    <n v="0"/>
    <n v="217547.64049999998"/>
    <n v="274763.97989000002"/>
    <n v="6442883.1875900002"/>
    <n v="6345129.8458399996"/>
    <n v="9078473.8190000001"/>
    <n v="9162975.3185300007"/>
    <n v="5573420.6284800004"/>
    <n v="5246646.33959"/>
    <n v="16224132.087580001"/>
    <n v="11942635.412560001"/>
    <n v="323873.23242000001"/>
    <n v="215706.06324999998"/>
    <s v="Vida Gpo y Col"/>
    <s v="Vida"/>
    <s v="Vida"/>
    <x v="47"/>
    <x v="0"/>
    <n v="60122363.604490004"/>
    <n v="51463084.310699999"/>
    <n v="243469518.54793006"/>
    <n v="216001262.48099998"/>
    <n v="235094567.47436008"/>
    <n v="206446896.99449995"/>
    <n v="35783393.388319999"/>
    <n v="29541786.111860003"/>
    <n v="12662600.81103"/>
    <n v="12067277.270140002"/>
    <n v="34005324.571180001"/>
    <n v="28523773.829740003"/>
    <n v="61.820369321654709"/>
    <n v="58.916504741778297"/>
    <n v="4716438.1330799982"/>
    <n v="27.098198419345486"/>
    <n v="65.052829894846013"/>
    <n v="61.019232305273995"/>
    <n v="36.794005794589133"/>
    <n v="33.820335583309038"/>
    <n v="9.0859118958355829"/>
    <n v="9.4095861874360871"/>
    <n v="8.0578176328626725"/>
    <n v="8.430733553657479"/>
    <n v="15.575439053522553"/>
    <n v="45.33983658709041"/>
    <n v="0.90509368104176213"/>
    <n v="326774.28889000043"/>
    <n v="6.2282507289320499"/>
    <n v="4281496.67502"/>
    <n v="35.850518140386114"/>
    <n v="108167.16917000004"/>
    <n v="50.145632227609639"/>
    <n v="3.1097351899853409"/>
    <n v="32.761816383260687"/>
    <n v="40.383847670498731"/>
    <n v="57.234537033553408"/>
    <n v="1.5406042764292582"/>
    <n v="-0.92220590575111672"/>
    <n v="70.968791848095975"/>
    <n v="69.247483762271415"/>
    <m/>
    <n v="2023"/>
    <n v="1"/>
    <d v="2024-05-06T00:00:00"/>
    <x v="47"/>
    <x v="3"/>
  </r>
  <r>
    <n v="2024"/>
    <n v="3"/>
    <n v="37"/>
    <x v="35"/>
    <s v="Vida Gpo y Col"/>
    <n v="25"/>
    <s v="b7a56873cd771f2c446d369b649430b65a756ba278ff97ec81bb6f55b2e73569"/>
    <s v="866d562d83a77144c090ae01fef5e5dc5d322dfdcb968ee04e0fa262fe1b2619"/>
    <x v="26"/>
    <n v="309749.49841"/>
    <n v="253932.47274999999"/>
    <n v="758172.45204"/>
    <n v="645568.37812999997"/>
    <n v="52778.210010000003"/>
    <n v="87219.198140000008"/>
    <n v="291525.17670000001"/>
    <n v="253565.24864000001"/>
    <n v="0"/>
    <n v="0"/>
    <n v="134.065"/>
    <n v="128.38900000000001"/>
    <n v="-753.15277000000003"/>
    <n v="-1623.0214699999999"/>
    <n v="40004.298820000004"/>
    <n v="67962.94090999999"/>
    <n v="228621.76228"/>
    <n v="221813.7885"/>
    <n v="108289.10451"/>
    <n v="95200.96226"/>
    <n v="92586.113989999998"/>
    <n v="61578.712039999999"/>
    <n v="108874.27991"/>
    <n v="97152.798450000002"/>
    <s v="Vida Gpo y Col"/>
    <s v="Vida"/>
    <s v="Vida"/>
    <x v="47"/>
    <x v="0"/>
    <n v="3691577.5016000001"/>
    <n v="3031903.05106"/>
    <n v="243469518.54793006"/>
    <n v="216001262.48099998"/>
    <n v="235094567.47436008"/>
    <n v="206446896.99449995"/>
    <n v="35783393.388319999"/>
    <n v="29541786.111860003"/>
    <n v="12662600.81103"/>
    <n v="12067277.270140002"/>
    <n v="310410.93948"/>
    <n v="254910.19438"/>
    <n v="0.86562360100566893"/>
    <n v="0.85957048022920612"/>
    <n v="55817.025660000014"/>
    <n v="21.981050731921403"/>
    <n v="99.786914381591046"/>
    <n v="99.616444672847209"/>
    <n v="8.3907082615968029"/>
    <n v="8.3753493589190224"/>
    <n v="0.12722311205828499"/>
    <n v="0.13175527692437297"/>
    <n v="0.11756064285612058"/>
    <n v="0.12300135116914115"/>
    <n v="0.30262391085957346"/>
    <n v="0.25874045254808303"/>
    <n v="0.30425923759801238"/>
    <n v="13088.142250000004"/>
    <n v="13.747909621181599"/>
    <n v="31007.401949999999"/>
    <n v="50.354093034388846"/>
    <n v="11721.481459999995"/>
    <n v="12.064996219365209"/>
    <n v="-39.487852289947689"/>
    <n v="17.038997732335346"/>
    <n v="34.347398422677713"/>
    <n v="0.41680386831768823"/>
    <n v="-41.138069829886049"/>
    <n v="3.0692292963563794"/>
    <n v="17.498027493553099"/>
    <n v="30.639637585018747"/>
    <s v="Resto"/>
    <n v="2023"/>
    <n v="1"/>
    <d v="2024-05-06T00:00:00"/>
    <x v="47"/>
    <x v="26"/>
  </r>
  <r>
    <n v="2024"/>
    <n v="3"/>
    <n v="150.1"/>
    <x v="32"/>
    <s v="Vida Gpo y Col"/>
    <n v="150.1"/>
    <m/>
    <m/>
    <x v="21"/>
    <n v="3599159.4995500003"/>
    <n v="3333057.1944599999"/>
    <n v="10431239.66499"/>
    <n v="10554897.716020001"/>
    <n v="1451077.7605600001"/>
    <n v="1474776.1547899998"/>
    <n v="7011805.6325800018"/>
    <n v="6134872.7285400014"/>
    <n v="0"/>
    <n v="0"/>
    <n v="0"/>
    <n v="0"/>
    <n v="107577.50606"/>
    <n v="29363.838749999999"/>
    <n v="1134654.5712599999"/>
    <n v="1168475.8120999997"/>
    <n v="2301439.69447"/>
    <n v="1983222.6564000002"/>
    <n v="2408117.0589800002"/>
    <n v="1955450.9217700004"/>
    <n v="1082168.1606600001"/>
    <n v="949701.13917999994"/>
    <n v="108874.27991"/>
    <n v="97152.798450000002"/>
    <s v="Vida Gpo y Col"/>
    <s v="Vida"/>
    <s v="Vida"/>
    <x v="47"/>
    <x v="0"/>
    <n v="44064734.705489986"/>
    <n v="45390596.575000003"/>
    <n v="243469518.54793006"/>
    <n v="216001262.48099998"/>
    <n v="235094567.47436008"/>
    <n v="206446896.99449995"/>
    <n v="35783393.388319999"/>
    <n v="29541786.111860003"/>
    <n v="12662600.81103"/>
    <n v="12067277.270140002"/>
    <n v="17000956.02826"/>
    <n v="14508128.876739999"/>
    <n v="10.058183863369415"/>
    <n v="11.282517522262788"/>
    <n v="266102.30509000039"/>
    <n v="7.9837305382067569"/>
    <n v="21.170335912681988"/>
    <n v="22.973721992528532"/>
    <n v="8.1678909985621306"/>
    <n v="7.3430565931265237"/>
    <n v="1.4782793020726577"/>
    <n v="1.5309411604938647"/>
    <n v="1.5430730154890573"/>
    <n v="1.614486457768749"/>
    <n v="6.7297056845537453"/>
    <n v="3.0242189412176566"/>
    <n v="0.30425923759801238"/>
    <n v="452666.13720999984"/>
    <n v="23.148938803345853"/>
    <n v="132467.02148000011"/>
    <n v="13.948284993569239"/>
    <n v="11721.481459999995"/>
    <n v="12.064996219365209"/>
    <n v="-1.6069146597623374"/>
    <n v="40.317128505736605"/>
    <n v="44.246950134587578"/>
    <n v="11.459555443744314"/>
    <n v="-2.8944750494420468"/>
    <n v="16.045451933654075"/>
    <n v="49.301946689561213"/>
    <n v="58.918034660871058"/>
    <s v="Resto"/>
    <n v="2023"/>
    <n v="1"/>
    <d v="2024-05-06T00:00:00"/>
    <x v="47"/>
    <x v="21"/>
  </r>
  <r>
    <n v="2024"/>
    <n v="3"/>
    <n v="106"/>
    <x v="76"/>
    <s v="Vida Gpo y Col"/>
    <n v="227"/>
    <s v="dfe62e836a0a6f2633422230c81287700a56e2639652c73f264e6562220c207a"/>
    <s v="866d562d83a77144c090ae01fef5e5dc5d322dfdcb968ee04e0fa262fe1b2619"/>
    <x v="39"/>
    <n v="-2868.94373"/>
    <n v="2219.3451600000003"/>
    <n v="19257.03542"/>
    <n v="2219.3451600000003"/>
    <n v="2567.5152300000004"/>
    <n v="0.17219999999999999"/>
    <n v="5453.3761599999998"/>
    <n v="14.321689999999998"/>
    <n v="0"/>
    <n v="0"/>
    <n v="134.065"/>
    <n v="128.38900000000001"/>
    <n v="0"/>
    <n v="0"/>
    <n v="2567.51523"/>
    <n v="0.17219999999999999"/>
    <n v="2034.4441499999998"/>
    <n v="375.53040999999996"/>
    <n v="-2868.94373"/>
    <n v="2219.3451600000003"/>
    <n v="0"/>
    <n v="0"/>
    <n v="0"/>
    <n v="0"/>
    <s v="Vida Gpo y Col"/>
    <s v="Vida"/>
    <s v="Vida"/>
    <x v="47"/>
    <x v="0"/>
    <n v="474615.68398999999"/>
    <n v="433447.13457999995"/>
    <n v="243469518.54793006"/>
    <n v="216001262.48099998"/>
    <n v="235094567.47436008"/>
    <n v="206446896.99449995"/>
    <n v="35783393.388319999"/>
    <n v="29541786.111860003"/>
    <n v="12662600.81103"/>
    <n v="12067277.270140002"/>
    <n v="474615.68398999999"/>
    <n v="433447.13457999995"/>
    <n v="-8.0175284072875191E-3"/>
    <n v="7.5125625498622447E-3"/>
    <n v="-5088.2888899999998"/>
    <n v="-229.26983065581376"/>
    <n v="-0.60447722795027725"/>
    <n v="0.51202210902847323"/>
    <n v="-0.60447722795027725"/>
    <n v="0.51202210902847323"/>
    <n v="-1.1783584849186007E-3"/>
    <n v="-1.2203360378852195E-3"/>
    <n v="1.0274686057426259E-3"/>
    <n v="1.0750198682129512E-3"/>
    <n v="-8.0175284072875191E-3"/>
    <m/>
    <m/>
    <n v="-5088.2888899999998"/>
    <n v="-229.26983065581376"/>
    <n v="0"/>
    <m/>
    <n v="0"/>
    <m/>
    <n v="1490907.6829268294"/>
    <n v="-89.493397976125536"/>
    <n v="7.7590454654651361E-3"/>
    <n v="2.0276365561200643E-2"/>
    <n v="1490907.6829268294"/>
    <n v="441.75217128221391"/>
    <n v="126.20229609153932"/>
    <n v="4.5855141265390469E-2"/>
    <s v="Resto"/>
    <n v="2023"/>
    <n v="1"/>
    <d v="2024-05-06T00:00:00"/>
    <x v="47"/>
    <x v="39"/>
  </r>
  <r>
    <n v="2024"/>
    <n v="3"/>
    <n v="50"/>
    <x v="56"/>
    <s v="Vida Gpo y Col"/>
    <n v="38"/>
    <s v="aea92132c4cbeb263e6ac2bf6c183b5d81737f179f21efdc5863739672f0f470"/>
    <s v="866d562d83a77144c090ae01fef5e5dc5d322dfdcb968ee04e0fa262fe1b2619"/>
    <x v="15"/>
    <n v="1376229.2025000001"/>
    <n v="1329566.6796399998"/>
    <n v="2581491.8479400007"/>
    <n v="2440461.9660599995"/>
    <n v="319069.88627000002"/>
    <n v="374945.50903000002"/>
    <n v="1563620.0410500001"/>
    <n v="1153245.1616199997"/>
    <n v="0"/>
    <n v="0"/>
    <n v="134.065"/>
    <n v="128.38900000000001"/>
    <n v="0"/>
    <n v="0"/>
    <n v="297902.07435000001"/>
    <n v="366604.54320999997"/>
    <n v="782643.85603000002"/>
    <n v="756377.46187"/>
    <n v="8615.0652399999999"/>
    <n v="192197.72600999998"/>
    <n v="1367614.13726"/>
    <n v="1137368.9536300001"/>
    <n v="0"/>
    <n v="0"/>
    <s v="Vida Gpo y Col"/>
    <s v="Vida"/>
    <s v="Vida"/>
    <x v="47"/>
    <x v="0"/>
    <n v="12741554.66168"/>
    <n v="8056026.6593599999"/>
    <n v="243469518.54793006"/>
    <n v="216001262.48099998"/>
    <n v="235094567.47436008"/>
    <n v="206446896.99449995"/>
    <n v="35783393.388319999"/>
    <n v="29541786.111860003"/>
    <n v="12662600.81103"/>
    <n v="12067277.270140002"/>
    <n v="12530509.996379999"/>
    <n v="7831081.57259"/>
    <n v="3.8459997003783686"/>
    <n v="4.5006306477394231"/>
    <n v="46662.522860000376"/>
    <n v="3.5096038111180006"/>
    <n v="10.983026252703089"/>
    <n v="16.978072151536377"/>
    <n v="10.801108962307286"/>
    <n v="16.504000493782193"/>
    <n v="0.56525728999175395"/>
    <n v="0.58539387672158549"/>
    <n v="0.61553653176307332"/>
    <n v="0.64402357167684687"/>
    <n v="2.4075596035595746E-2"/>
    <n v="3.8219241043427727"/>
    <m/>
    <n v="-183582.66076999999"/>
    <n v="-95.5176029296248"/>
    <n v="230245.18362999987"/>
    <n v="20.243667008419287"/>
    <n v="0"/>
    <m/>
    <n v="-14.902331515998846"/>
    <n v="23.184356623910542"/>
    <n v="28.200579540059035"/>
    <n v="2.5197816075199029"/>
    <n v="-18.740212071143247"/>
    <n v="3.4726569053315393"/>
    <n v="38.063554968810863"/>
    <n v="48.46846471385328"/>
    <s v="Medianas"/>
    <n v="2023"/>
    <n v="1"/>
    <d v="2024-05-06T00:00:00"/>
    <x v="47"/>
    <x v="15"/>
  </r>
  <r>
    <n v="2024"/>
    <n v="3"/>
    <n v="34"/>
    <x v="54"/>
    <s v="Vida Gpo y Col"/>
    <n v="23"/>
    <s v="535fa30d7e25dd8a49f1536779734ec8286108d115da5045d77f3b4185d8f790"/>
    <s v="866d562d83a77144c090ae01fef5e5dc5d322dfdcb968ee04e0fa262fe1b2619"/>
    <x v="4"/>
    <n v="7510928.7432599999"/>
    <n v="9514357.5459500011"/>
    <n v="19234412.099339999"/>
    <n v="17457634.020230003"/>
    <n v="4186787.7665400002"/>
    <n v="4330615.55956"/>
    <n v="15183701.39666"/>
    <n v="14086178.125539999"/>
    <n v="0"/>
    <n v="0"/>
    <n v="134.065"/>
    <n v="128.38900000000001"/>
    <n v="66276.206059999997"/>
    <n v="49804.325810000002"/>
    <n v="4125128.52984"/>
    <n v="4275802.4808700001"/>
    <n v="3040522.39108"/>
    <n v="4945968.8846999994"/>
    <n v="1385436.0082099999"/>
    <n v="1616114.65118"/>
    <n v="5801619.50263"/>
    <n v="7682535.9236300001"/>
    <n v="323873.23242000001"/>
    <n v="215706.97113999998"/>
    <s v="Vida Gpo y Col"/>
    <s v="Vida"/>
    <s v="Vida"/>
    <x v="47"/>
    <x v="0"/>
    <n v="25559096.22566"/>
    <n v="26097031.675279997"/>
    <n v="243469518.54793006"/>
    <n v="216001262.48099998"/>
    <n v="235094567.47436008"/>
    <n v="206446896.99449995"/>
    <n v="35783393.388319999"/>
    <n v="29541786.111860003"/>
    <n v="12662600.81103"/>
    <n v="12067277.270140002"/>
    <n v="15703738.81435"/>
    <n v="17646520.229729999"/>
    <n v="20.989984548842788"/>
    <n v="32.206439752572429"/>
    <n v="-2003428.8026900012"/>
    <n v="-21.0569005107739"/>
    <n v="47.828920437702074"/>
    <n v="53.916338304028201"/>
    <n v="29.386519292178331"/>
    <n v="36.457623473562805"/>
    <n v="3.0849565021756011"/>
    <n v="3.1948542341707484"/>
    <n v="4.4047694150801124"/>
    <n v="4.6086222096152296"/>
    <n v="3.8717289698472754"/>
    <n v="16.21316189795375"/>
    <n v="0.90509368104176213"/>
    <n v="-230678.64297000016"/>
    <n v="-14.273655820245857"/>
    <n v="-1880916.4210000001"/>
    <n v="-24.48301497965878"/>
    <n v="108166.26128000004"/>
    <n v="50.145000279011413"/>
    <n v="-3.3211858924418802"/>
    <n v="55.742610663122747"/>
    <n v="45.516636710835229"/>
    <n v="33.064200862219543"/>
    <n v="-3.5238753825537428"/>
    <n v="-38.525242233414801"/>
    <n v="135.67170371584552"/>
    <n v="86.450250305797297"/>
    <s v="Grandes"/>
    <n v="2023"/>
    <n v="1"/>
    <d v="2024-05-06T00:00:00"/>
    <x v="47"/>
    <x v="4"/>
  </r>
  <r>
    <n v="2024"/>
    <n v="3"/>
    <n v="119"/>
    <x v="62"/>
    <s v="Vida Gpo y Col"/>
    <n v="217"/>
    <s v="16badfc6202cb3f8889e0f2779b19218af4cbb736e56acadce8148aba9a7a9f8"/>
    <s v="866d562d83a77144c090ae01fef5e5dc5d322dfdcb968ee04e0fa262fe1b2619"/>
    <x v="23"/>
    <n v="378854.65468000004"/>
    <n v="174262.19602999999"/>
    <n v="633795.85728000011"/>
    <n v="513739.67904000002"/>
    <n v="59650.239739999997"/>
    <n v="52807.358890000003"/>
    <n v="225817.88006000002"/>
    <n v="185971.68899"/>
    <n v="0"/>
    <n v="0"/>
    <n v="134.065"/>
    <n v="128.38900000000001"/>
    <n v="9883.8438399999995"/>
    <n v="9464.6250299999992"/>
    <n v="51695.909729999999"/>
    <n v="41396.848319999997"/>
    <n v="145750.11587000001"/>
    <n v="113838.74392000001"/>
    <n v="72587.079089999999"/>
    <n v="140540.42763999998"/>
    <n v="306267.57558999996"/>
    <n v="33721.768389999997"/>
    <n v="0"/>
    <n v="0"/>
    <s v="Vida Gpo y Col"/>
    <s v="Vida"/>
    <s v="Vida"/>
    <x v="47"/>
    <x v="0"/>
    <n v="531338.51546000002"/>
    <n v="309110.80956000002"/>
    <n v="243469518.54793006"/>
    <n v="216001262.48099998"/>
    <n v="235094567.47436008"/>
    <n v="206446896.99449995"/>
    <n v="35783393.388319999"/>
    <n v="29541786.111860003"/>
    <n v="12662600.81103"/>
    <n v="12067277.270140002"/>
    <n v="378854.65468000004"/>
    <n v="174262.19602999999"/>
    <n v="1.0587443470458042"/>
    <n v="0.58988375100326029"/>
    <n v="204592.45865000004"/>
    <n v="117.40495833920201"/>
    <n v="100"/>
    <n v="100"/>
    <n v="71.301937212665848"/>
    <n v="56.375316113354742"/>
    <n v="0.15560660609160307"/>
    <n v="0.16114989757103543"/>
    <n v="8.0676471067074679E-2"/>
    <n v="8.4410179356991064E-2"/>
    <n v="0.20285130116724209"/>
    <n v="0.85589304587856185"/>
    <m/>
    <n v="-67953.348549999981"/>
    <n v="-48.351459925869335"/>
    <n v="272545.80719999998"/>
    <n v="808.21920146044852"/>
    <n v="0"/>
    <m/>
    <n v="12.958195588334597"/>
    <n v="15.744887651013192"/>
    <n v="30.303393445649558"/>
    <n v="0.47107415475058262"/>
    <n v="24.878853893387422"/>
    <n v="28.032083674803786"/>
    <n v="35.468863555559373"/>
    <n v="36.36446335800364"/>
    <s v="Resto"/>
    <n v="2023"/>
    <n v="1"/>
    <d v="2024-05-06T00:00:00"/>
    <x v="47"/>
    <x v="23"/>
  </r>
  <r>
    <n v="2024"/>
    <n v="3"/>
    <n v="38"/>
    <x v="55"/>
    <s v="Vida Gpo y Col"/>
    <n v="26"/>
    <s v="5f9c4ab08cac7457e9111a30e4664920607ea2c115a1433d7be98e97e64244ca"/>
    <s v="866d562d83a77144c090ae01fef5e5dc5d322dfdcb968ee04e0fa262fe1b2619"/>
    <x v="25"/>
    <n v="202740.73048"/>
    <n v="574231.58086999995"/>
    <n v="555274.13574000006"/>
    <n v="1387673.8581699999"/>
    <n v="95576.880309999979"/>
    <n v="194740.77443999998"/>
    <n v="588253.80096000002"/>
    <n v="859279.00983"/>
    <n v="0"/>
    <n v="0"/>
    <n v="134.065"/>
    <n v="128.38900000000001"/>
    <n v="4606.9278700000004"/>
    <n v="2857.53334"/>
    <n v="58851.819860000003"/>
    <n v="144168.29708000002"/>
    <n v="121465.38757000001"/>
    <n v="323013.09880000004"/>
    <n v="14904.20959"/>
    <n v="18248.174059999998"/>
    <n v="187836.52088999999"/>
    <n v="555983.40680999996"/>
    <n v="0"/>
    <n v="0"/>
    <s v="Vida Gpo y Col"/>
    <s v="Vida"/>
    <s v="Vida"/>
    <x v="47"/>
    <x v="0"/>
    <n v="10667983.633719999"/>
    <n v="10223427.716290001"/>
    <n v="243469518.54793006"/>
    <n v="216001262.48099998"/>
    <n v="235094567.47436008"/>
    <n v="206446896.99449995"/>
    <n v="35783393.388319999"/>
    <n v="29541786.111860003"/>
    <n v="12662600.81103"/>
    <n v="12067277.270140002"/>
    <n v="6466189.7113999994"/>
    <n v="6428564.6628400004"/>
    <n v="0.56657770905030003"/>
    <n v="1.9437943890585068"/>
    <n v="-371490.85038999992"/>
    <n v="-64.693559665799995"/>
    <n v="3.1353971895158712"/>
    <n v="8.9325006589622902"/>
    <n v="1.9004597067356288"/>
    <n v="5.6168204716214687"/>
    <n v="8.3271504247907691E-2"/>
    <n v="8.6237947842887241E-2"/>
    <n v="0.26584640028227186"/>
    <n v="0.27814977567102805"/>
    <n v="4.165119117759486E-2"/>
    <n v="0.52492651787270517"/>
    <m/>
    <n v="-3343.9644699999972"/>
    <n v="-18.324926422802857"/>
    <n v="-368146.88591999997"/>
    <n v="-66.215444815569711"/>
    <n v="0"/>
    <m/>
    <n v="-50.920971437623905"/>
    <n v="47.142416861040395"/>
    <n v="33.913281840917641"/>
    <n v="0.75479659934273469"/>
    <n v="-59.178390081598373"/>
    <n v="-62.396141821726026"/>
    <n v="48.451514490977061"/>
    <n v="44.632337702584834"/>
    <s v="Resto"/>
    <n v="2023"/>
    <n v="1"/>
    <d v="2024-05-06T00:00:00"/>
    <x v="47"/>
    <x v="25"/>
  </r>
  <r>
    <n v="2024"/>
    <n v="3"/>
    <n v="15.1"/>
    <x v="13"/>
    <s v="Vida Gpo y Col"/>
    <n v="15.1"/>
    <m/>
    <m/>
    <x v="7"/>
    <n v="10062807.94029"/>
    <n v="8803741.102"/>
    <n v="33642847.779799998"/>
    <n v="27911334.116939999"/>
    <n v="3964142.0998699996"/>
    <n v="3563697.3489100002"/>
    <n v="17245673.303890001"/>
    <n v="14300538.87771"/>
    <n v="0"/>
    <n v="0"/>
    <n v="0"/>
    <n v="0"/>
    <n v="77230.255789999996"/>
    <n v="151200.84497999999"/>
    <n v="3217323.3650400001"/>
    <n v="2995846.4215300004"/>
    <n v="7286461.8362199999"/>
    <n v="6038764.3125900012"/>
    <n v="5964419.5398300001"/>
    <n v="5099133.2378600007"/>
    <n v="2834394.2911000005"/>
    <n v="2471627.1912700003"/>
    <n v="1263994.1093599999"/>
    <n v="1232980.6728699999"/>
    <s v="Vida Gpo y Col"/>
    <s v="Vida"/>
    <s v="Vida"/>
    <x v="47"/>
    <x v="0"/>
    <n v="98791078.484010011"/>
    <n v="81405744.317910001"/>
    <n v="243469518.54793006"/>
    <n v="216001262.48099998"/>
    <n v="235094567.47436008"/>
    <n v="206446896.99449995"/>
    <n v="35783393.388319999"/>
    <n v="29541786.111860003"/>
    <n v="12662600.81103"/>
    <n v="12067277.270140002"/>
    <n v="49630846.884810001"/>
    <n v="39410024.784790002"/>
    <n v="28.121446814975869"/>
    <n v="29.800977735958906"/>
    <n v="1259066.8382900003"/>
    <n v="14.301497780346706"/>
    <n v="20.275309755735439"/>
    <n v="22.338836755560067"/>
    <n v="10.18594805797037"/>
    <n v="10.814643580456886"/>
    <n v="4.1330873779622683"/>
    <n v="4.2803234665928516"/>
    <n v="4.0757822435294324"/>
    <n v="4.2644095068353316"/>
    <n v="16.668121648230368"/>
    <n v="7.9209768071497964"/>
    <n v="3.5323483595957064"/>
    <n v="865286.30196999945"/>
    <n v="16.969282064360058"/>
    <n v="362767.0998300002"/>
    <n v="14.67725800684363"/>
    <n v="31013.436489999993"/>
    <n v="2.5153221921808688"/>
    <n v="11.236777755060491"/>
    <n v="39.393995427440871"/>
    <n v="40.479351989353859"/>
    <n v="31.30590752270227"/>
    <n v="7.3928003090655725"/>
    <n v="20.661470775216696"/>
    <n v="44.154809801474947"/>
    <n v="49.610255781701376"/>
    <s v="Resto"/>
    <n v="2023"/>
    <n v="1"/>
    <d v="2024-05-06T00:00:00"/>
    <x v="47"/>
    <x v="7"/>
  </r>
  <r>
    <n v="2024"/>
    <n v="3"/>
    <n v="9"/>
    <x v="8"/>
    <s v="Vida Gpo y Col"/>
    <n v="9"/>
    <s v="19581e27de7ced00ff1ce50b2047e7a567c76b1cbaebabe5ef03f7c3017bb5b7"/>
    <s v="866d562d83a77144c090ae01fef5e5dc5d322dfdcb968ee04e0fa262fe1b2619"/>
    <x v="33"/>
    <n v="114045.41748"/>
    <n v="85704.527130000002"/>
    <n v="636155.89124000003"/>
    <n v="423044.99429999996"/>
    <n v="84590.116269999999"/>
    <n v="71914.13132"/>
    <n v="309094.47079999995"/>
    <n v="410887.75218999997"/>
    <n v="0"/>
    <n v="0"/>
    <n v="134.065"/>
    <n v="128.38900000000001"/>
    <n v="21590.381809999999"/>
    <n v="35.835279999999997"/>
    <n v="75537.470419999998"/>
    <n v="63246.588859999996"/>
    <n v="137730.99987999999"/>
    <n v="93907.231610000003"/>
    <n v="71337.820939999991"/>
    <n v="26589.465399999997"/>
    <n v="42707.596539999999"/>
    <n v="59115.061729999994"/>
    <n v="0"/>
    <n v="0"/>
    <s v="Vida Gpo y Col"/>
    <s v="Vida"/>
    <s v="Vida"/>
    <x v="47"/>
    <x v="0"/>
    <n v="808178.50085000007"/>
    <n v="660743.68034000008"/>
    <n v="243469518.54793006"/>
    <n v="216001262.48099998"/>
    <n v="235094567.47436008"/>
    <n v="206446896.99449995"/>
    <n v="35783393.388319999"/>
    <n v="29541786.111860003"/>
    <n v="12662600.81103"/>
    <n v="12067277.270140002"/>
    <n v="142991.82962999999"/>
    <n v="116555.63473999999"/>
    <n v="0.31871045946476778"/>
    <n v="0.29011288215776704"/>
    <n v="28340.890350000001"/>
    <n v="33.068136887344849"/>
    <n v="79.756597125233952"/>
    <n v="73.531002873589614"/>
    <n v="14.11141441649994"/>
    <n v="12.97091893272424"/>
    <n v="4.6841764077973774E-2"/>
    <n v="4.8510443565412481E-2"/>
    <n v="3.9677789909926472E-2"/>
    <n v="4.1514078621527208E-2"/>
    <n v="0.19936013380800621"/>
    <n v="0.11935032565676156"/>
    <m/>
    <n v="44748.35553999999"/>
    <n v="168.29355109937637"/>
    <n v="-16407.465189999995"/>
    <n v="-27.755135002546162"/>
    <n v="0"/>
    <m/>
    <n v="17.62655644631932"/>
    <n v="74.172306208475632"/>
    <n v="83.909372968032145"/>
    <n v="0.66803113777634182"/>
    <n v="19.433271867367562"/>
    <n v="46.667085717106026"/>
    <n v="54.844203908933387"/>
    <n v="67.350072806602668"/>
    <s v="Resto"/>
    <n v="2023"/>
    <n v="1"/>
    <d v="2024-05-06T00:00:00"/>
    <x v="47"/>
    <x v="33"/>
  </r>
  <r>
    <n v="2024"/>
    <n v="3"/>
    <n v="91"/>
    <x v="60"/>
    <s v="Vida Gpo y Col"/>
    <n v="218"/>
    <s v="5966abd0cbfc86f98a186531b2b4ee5f6e910120ce13222f98207203dfc9a9a2"/>
    <s v="866d562d83a77144c090ae01fef5e5dc5d322dfdcb968ee04e0fa262fe1b2619"/>
    <x v="5"/>
    <n v="2393752.6715899999"/>
    <n v="1791864.68399"/>
    <n v="5132708.2115100008"/>
    <n v="4019802.6644299999"/>
    <n v="600939.76940999995"/>
    <n v="409499.95421"/>
    <n v="2190687.97382"/>
    <n v="1479515.23233"/>
    <n v="0"/>
    <n v="0"/>
    <n v="134.065"/>
    <n v="128.38900000000001"/>
    <n v="124256.48646"/>
    <n v="96183.779909999997"/>
    <n v="343117.64507999999"/>
    <n v="260963.8192"/>
    <n v="1022479.3035"/>
    <n v="604702.22962999996"/>
    <n v="727828.2573099999"/>
    <n v="1456191.0141"/>
    <n v="1665924.4142799999"/>
    <n v="335673.66989000002"/>
    <n v="0"/>
    <n v="0"/>
    <s v="Vida Gpo y Col"/>
    <s v="Vida"/>
    <s v="Vida"/>
    <x v="47"/>
    <x v="0"/>
    <n v="2402565.80688"/>
    <n v="1797983.4388299999"/>
    <n v="243469518.54793006"/>
    <n v="216001262.48099998"/>
    <n v="235094567.47436008"/>
    <n v="206446896.99449995"/>
    <n v="35783393.388319999"/>
    <n v="29541786.111860003"/>
    <n v="12662600.81103"/>
    <n v="12067277.270140002"/>
    <n v="2395768.96392"/>
    <n v="1793397.8050299999"/>
    <n v="6.6895630764055509"/>
    <n v="6.0655258866376682"/>
    <n v="601887.98759999988"/>
    <n v="33.59003573080961"/>
    <n v="99.915839450282334"/>
    <n v="99.914513052502912"/>
    <n v="99.633178193714286"/>
    <n v="99.659687919929823"/>
    <n v="0.98318372084789718"/>
    <n v="1.0182084160030911"/>
    <n v="0.82956213468780871"/>
    <n v="0.86795428271210007"/>
    <n v="2.033983332468321"/>
    <n v="4.6555797439372295"/>
    <m/>
    <n v="-728362.75679000013"/>
    <n v="-50.01835265685699"/>
    <n v="1330250.7443899999"/>
    <n v="396.29284740323004"/>
    <n v="0"/>
    <m/>
    <n v="46.749654849002908"/>
    <n v="25.104505429578833"/>
    <n v="22.853285623005519"/>
    <n v="4.7457846802415178"/>
    <n v="31.480925643963744"/>
    <n v="69.088065728751474"/>
    <n v="33.557417143358343"/>
    <n v="43.155756075130782"/>
    <s v="Grandes"/>
    <n v="2023"/>
    <n v="1"/>
    <d v="2024-05-06T00:00:00"/>
    <x v="47"/>
    <x v="5"/>
  </r>
  <r>
    <n v="2024"/>
    <n v="3"/>
    <n v="8"/>
    <x v="20"/>
    <s v="Vida Gpo y Col"/>
    <n v="8"/>
    <s v="2c624232cdd221771294dfbb310aca000a0df6ac8b66b696d90ef06fdefb64a3"/>
    <s v="866d562d83a77144c090ae01fef5e5dc5d322dfdcb968ee04e0fa262fe1b2619"/>
    <x v="31"/>
    <n v="94974.980069999991"/>
    <n v="73630.955959999992"/>
    <n v="241226.33704000001"/>
    <n v="223021.93876999998"/>
    <n v="41783.349229999993"/>
    <n v="25848.521479999999"/>
    <n v="145687.18979999999"/>
    <n v="113844.72166"/>
    <n v="0"/>
    <n v="0"/>
    <n v="134.065"/>
    <n v="128.38900000000001"/>
    <n v="1403.5426100000002"/>
    <n v="-153.74030999999999"/>
    <n v="31118.682840000001"/>
    <n v="22346.528539999999"/>
    <n v="58671.809909999996"/>
    <n v="51230.504549999998"/>
    <n v="16314.87499"/>
    <n v="46127.2065"/>
    <n v="78660.105079999994"/>
    <n v="27503.749459999999"/>
    <n v="0"/>
    <n v="0"/>
    <s v="Vida Gpo y Col"/>
    <s v="Vida"/>
    <s v="Vida"/>
    <x v="47"/>
    <x v="0"/>
    <n v="689489.74687000003"/>
    <n v="663569.20615999994"/>
    <n v="243469518.54793006"/>
    <n v="216001262.48099998"/>
    <n v="235094567.47436008"/>
    <n v="206446896.99449995"/>
    <n v="35783393.388319999"/>
    <n v="29541786.111860003"/>
    <n v="12662600.81103"/>
    <n v="12067277.270140002"/>
    <n v="118956.91813999999"/>
    <n v="96882.227709999992"/>
    <n v="0.2654163595926613"/>
    <n v="0.24924341297847158"/>
    <n v="21344.024109999998"/>
    <n v="28.987840551187659"/>
    <n v="79.839812223635661"/>
    <n v="76.000477797023194"/>
    <n v="13.774676200936614"/>
    <n v="11.096198448703493"/>
    <n v="3.9008981755267638E-2"/>
    <n v="4.0398628130936358E-2"/>
    <n v="3.4088206297626045E-2"/>
    <n v="3.5665808995889933E-2"/>
    <n v="4.5593426014552636E-2"/>
    <n v="0.21982293357810864"/>
    <m/>
    <n v="-29812.33151"/>
    <n v="-64.630689287459887"/>
    <n v="51156.355619999995"/>
    <n v="185.99775166800109"/>
    <n v="0"/>
    <m/>
    <n v="61.646960203620878"/>
    <n v="43.994059487250389"/>
    <n v="35.105508468533543"/>
    <n v="0.32997446459501278"/>
    <n v="39.255109733478101"/>
    <n v="14.525145565836507"/>
    <n v="53.038559553105159"/>
    <n v="43.619575360984811"/>
    <s v="Resto"/>
    <n v="2023"/>
    <n v="1"/>
    <d v="2024-05-06T00:00:00"/>
    <x v="47"/>
    <x v="31"/>
  </r>
  <r>
    <n v="2024"/>
    <n v="3"/>
    <n v="16"/>
    <x v="24"/>
    <s v="Vida Gpo y Col"/>
    <n v="14"/>
    <s v="8527a891e224136950ff32ca212b45bc93f69fbb801c3b1ebedac52775f99e61"/>
    <s v="866d562d83a77144c090ae01fef5e5dc5d322dfdcb968ee04e0fa262fe1b2619"/>
    <x v="24"/>
    <n v="130777.4155"/>
    <n v="76864.518280000004"/>
    <n v="596620.21157999989"/>
    <n v="483273.94398000004"/>
    <n v="68870.75536000001"/>
    <n v="122130.78980999999"/>
    <n v="308731.60351000004"/>
    <n v="287117.37266000005"/>
    <n v="0"/>
    <n v="0"/>
    <n v="134.065"/>
    <n v="128.38900000000001"/>
    <n v="6796.0531700000001"/>
    <n v="3583.2302400000003"/>
    <n v="40264.07028"/>
    <n v="59509.14518"/>
    <n v="76086.061109999995"/>
    <n v="83565.827279999998"/>
    <n v="29754.863410000002"/>
    <n v="54136.294909999997"/>
    <n v="101022.55209"/>
    <n v="22728.22337"/>
    <n v="0"/>
    <n v="0"/>
    <s v="Vida Gpo y Col"/>
    <s v="Vida"/>
    <s v="Vida"/>
    <x v="47"/>
    <x v="0"/>
    <n v="1156642.3969100001"/>
    <n v="764564.70062000002"/>
    <n v="243469518.54793006"/>
    <n v="216001262.48099998"/>
    <n v="235094567.47436008"/>
    <n v="206446896.99449995"/>
    <n v="35783393.388319999"/>
    <n v="29541786.111860003"/>
    <n v="12662600.81103"/>
    <n v="12067277.270140002"/>
    <n v="199697.51095"/>
    <n v="93763.930959999998"/>
    <n v="0.3654695743380415"/>
    <n v="0.26018913680084349"/>
    <n v="53912.897219999999"/>
    <n v="70.140161450836843"/>
    <n v="65.487754393064961"/>
    <n v="81.976638023837396"/>
    <n v="11.306642039871202"/>
    <n v="10.053370004875859"/>
    <n v="5.3714081450510126E-2"/>
    <n v="5.5627578682464825E-2"/>
    <n v="3.5585217140460562E-2"/>
    <n v="3.7232101522963454E-2"/>
    <n v="8.3152715806188021E-2"/>
    <n v="0.28231685853185351"/>
    <m/>
    <n v="-24381.431499999995"/>
    <n v="-45.037126276435082"/>
    <n v="78294.32871999999"/>
    <n v="344.480637335447"/>
    <n v="0"/>
    <m/>
    <n v="-43.609015001751082"/>
    <n v="52.66257564173992"/>
    <n v="158.89098447882705"/>
    <n v="0.54389107251970559"/>
    <n v="-32.339693070348353"/>
    <n v="-8.9507474687445026"/>
    <n v="52.919115134359465"/>
    <n v="71.212297080008042"/>
    <s v="Resto"/>
    <n v="2023"/>
    <n v="1"/>
    <d v="2024-05-06T00:00:00"/>
    <x v="47"/>
    <x v="24"/>
  </r>
  <r>
    <n v="2024"/>
    <n v="3"/>
    <n v="3"/>
    <x v="40"/>
    <s v="Vida Gpo y Col"/>
    <n v="3"/>
    <s v="4e07408562bedb8b60ce05c1decfe3ad16b72230967de01f640b7e4729b49fce"/>
    <s v="866d562d83a77144c090ae01fef5e5dc5d322dfdcb968ee04e0fa262fe1b2619"/>
    <x v="30"/>
    <n v="62939.170530000003"/>
    <n v="499789.25954"/>
    <n v="256914.58435999998"/>
    <n v="647528.04839000001"/>
    <n v="182825.53097999998"/>
    <n v="180205.73319"/>
    <n v="802318.49242999998"/>
    <n v="704152.33574000001"/>
    <n v="0"/>
    <n v="0"/>
    <n v="134.065"/>
    <n v="128.38900000000001"/>
    <n v="2782.27333"/>
    <n v="282.95069000000001"/>
    <n v="179966.52997999999"/>
    <n v="180291.3493"/>
    <n v="14970.683399999994"/>
    <n v="-22668.511800000004"/>
    <n v="-1245.21225"/>
    <n v="459249.60519999999"/>
    <n v="64184.38278"/>
    <n v="40539.654340000001"/>
    <n v="0"/>
    <n v="0"/>
    <s v="Vida Gpo y Col"/>
    <s v="Vida"/>
    <s v="Vida"/>
    <x v="47"/>
    <x v="0"/>
    <n v="5461228.9250799995"/>
    <n v="5252582.0563999992"/>
    <n v="243469518.54793006"/>
    <n v="216001262.48099998"/>
    <n v="235094567.47436008"/>
    <n v="206446896.99449995"/>
    <n v="35783393.388319999"/>
    <n v="29541786.111860003"/>
    <n v="12662600.81103"/>
    <n v="12067277.270140002"/>
    <n v="3126617.3954600003"/>
    <n v="2952744.1178600001"/>
    <n v="0.1758893290163584"/>
    <n v="1.6918044753541559"/>
    <n v="-436850.08901"/>
    <n v="-87.406858124976822"/>
    <n v="2.0130115895021476"/>
    <n v="16.926263827500975"/>
    <n v="1.1524726649153978"/>
    <n v="9.5151156930719942"/>
    <n v="2.5850944670763636E-2"/>
    <n v="2.6771852368245082E-2"/>
    <n v="0.23138256406439417"/>
    <n v="0.24209095259654839"/>
    <n v="-3.4798607177553144E-3"/>
    <n v="0.17936918973411373"/>
    <m/>
    <n v="-460494.81744999997"/>
    <n v="-100.27114062503281"/>
    <n v="23644.728439999999"/>
    <n v="58.324938445935445"/>
    <n v="0"/>
    <m/>
    <n v="1.4537815993000525"/>
    <n v="290.47972739465331"/>
    <n v="36.056343698914056"/>
    <n v="1.443822905802624"/>
    <n v="-0.18016356373234954"/>
    <n v="-166.04175665382672"/>
    <n v="1202.1263503575265"/>
    <n v="-795.33826874334102"/>
    <s v="Resto"/>
    <n v="2023"/>
    <n v="1"/>
    <d v="2024-05-06T00:00:00"/>
    <x v="47"/>
    <x v="30"/>
  </r>
  <r>
    <n v="2024"/>
    <n v="3"/>
    <n v="69"/>
    <x v="77"/>
    <s v="Vida Gpo y Col"/>
    <n v="202"/>
    <s v="c17edaae86e4016a583e098582f6dbf3eccade8ef83747df9ba617ded9d31309"/>
    <s v="866d562d83a77144c090ae01fef5e5dc5d322dfdcb968ee04e0fa262fe1b2619"/>
    <x v="19"/>
    <n v="620506.83565000002"/>
    <n v="318429.82180999999"/>
    <n v="1333730.29721"/>
    <n v="1549719.3600000003"/>
    <n v="223309.88833999998"/>
    <n v="326666.14605000004"/>
    <n v="1485393.2653100002"/>
    <n v="1856383.0292"/>
    <n v="0"/>
    <n v="0"/>
    <n v="134.065"/>
    <n v="128.38900000000001"/>
    <n v="1657.0107700000001"/>
    <n v="935.52278000000001"/>
    <n v="171072.73586000002"/>
    <n v="62022.951909999996"/>
    <n v="373102.84619999997"/>
    <n v="106716.21355"/>
    <n v="620506.83565000002"/>
    <n v="318429.82180999999"/>
    <n v="0"/>
    <n v="0"/>
    <n v="0"/>
    <n v="0"/>
    <s v="Vida Gpo y Col"/>
    <s v="Vida"/>
    <s v="Vida"/>
    <x v="47"/>
    <x v="0"/>
    <n v="620506.83565000002"/>
    <n v="318429.82180999999"/>
    <n v="243469518.54793006"/>
    <n v="216001262.48099998"/>
    <n v="235094567.47436008"/>
    <n v="206446896.99449995"/>
    <n v="35783393.388319999"/>
    <n v="29541786.111860003"/>
    <n v="12662600.81103"/>
    <n v="12067277.270140002"/>
    <n v="620506.83565000002"/>
    <n v="318429.82180999999"/>
    <n v="1.7340637007683533"/>
    <n v="1.0778963079763191"/>
    <n v="302077.01384000003"/>
    <n v="94.864548842489597"/>
    <n v="100"/>
    <n v="100"/>
    <n v="100"/>
    <n v="100"/>
    <n v="0.25486017278497447"/>
    <n v="0.26393924892274417"/>
    <n v="0.14742035215558516"/>
    <n v="0.15424296826243092"/>
    <n v="1.7340637007683533"/>
    <m/>
    <m/>
    <n v="302077.01384000003"/>
    <n v="94.864548842489597"/>
    <n v="0"/>
    <m/>
    <n v="0"/>
    <m/>
    <n v="-31.639721152549484"/>
    <n v="35.988304319979967"/>
    <n v="102.5865429918541"/>
    <n v="1.7635388785649915"/>
    <n v="175.82166051728643"/>
    <n v="249.6215184070312"/>
    <n v="45.851361790013605"/>
    <n v="58.119520780167335"/>
    <s v="Resto"/>
    <n v="2023"/>
    <n v="1"/>
    <d v="2024-05-06T00:00:00"/>
    <x v="47"/>
    <x v="19"/>
  </r>
  <r>
    <n v="2024"/>
    <n v="3"/>
    <n v="10"/>
    <x v="4"/>
    <s v="Daños Sin Autos"/>
    <n v="10"/>
    <s v="4a44dc15364204a80fe80e9039455cc1608281820fe2b24f1e5233ade6af1dd5"/>
    <s v="866d562d83a77144c090ae01fef5e5dc5d322dfdcb968ee04e0fa262fe1b2619"/>
    <x v="22"/>
    <n v="673584.05198999995"/>
    <n v="746587.13984000008"/>
    <n v="2681041.4660099996"/>
    <n v="3082745.2149999999"/>
    <n v="40430.624770000024"/>
    <n v="0"/>
    <n v="1749574.94631"/>
    <n v="-137144.64022"/>
    <n v="0"/>
    <n v="0"/>
    <n v="134.065"/>
    <n v="128.38900000000001"/>
    <n v="3265.4207099999999"/>
    <n v="0"/>
    <n v="16995.88921999999"/>
    <n v="200486.77529000002"/>
    <n v="324308.54573999997"/>
    <n v="500878.57565999997"/>
    <n v="0"/>
    <n v="0"/>
    <n v="0"/>
    <n v="0"/>
    <n v="0"/>
    <n v="0"/>
    <s v="Daños Sin Autos"/>
    <s v="Totales"/>
    <s v="Daños Sin Autos Total"/>
    <x v="48"/>
    <x v="0"/>
    <n v="1600535.0540100001"/>
    <n v="1504539.56809"/>
    <n v="243469518.54793006"/>
    <n v="216001262.48099998"/>
    <n v="235094567.47436008"/>
    <n v="206446896.99449995"/>
    <n v="35972415.092709996"/>
    <n v="42810697.891400002"/>
    <n v="9643938.9465399999"/>
    <n v="7031078.3012399981"/>
    <n v="1131218.7736300002"/>
    <n v="976062.49620000005"/>
    <n v="1.8725016106202592"/>
    <n v="1.7439265805334552"/>
    <n v="-73003.087850000127"/>
    <n v="-9.7782407376646336"/>
    <n v="59.544985257671854"/>
    <n v="76.489686136554596"/>
    <n v="42.084929680383709"/>
    <n v="49.622300115894333"/>
    <n v="0.27666052654447437"/>
    <n v="0.2865162131249428"/>
    <n v="0.34564017416595971"/>
    <n v="0.36163640660575791"/>
    <m/>
    <m/>
    <m/>
    <n v="0"/>
    <m/>
    <n v="0"/>
    <m/>
    <n v="0"/>
    <m/>
    <m/>
    <n v="6.0023132451776418"/>
    <m/>
    <n v="0.41923352059902352"/>
    <n v="-91.522688119744672"/>
    <n v="-35.252062775361551"/>
    <n v="5.24065413731826"/>
    <n v="40.027021524292927"/>
    <s v="Resto"/>
    <n v="2023"/>
    <n v="1"/>
    <d v="2024-05-06T00:00:00"/>
    <x v="48"/>
    <x v="22"/>
  </r>
  <r>
    <n v="2024"/>
    <n v="3"/>
    <n v="16"/>
    <x v="24"/>
    <s v="Daños Sin Autos"/>
    <n v="14"/>
    <s v="8527a891e224136950ff32ca212b45bc93f69fbb801c3b1ebedac52775f99e61"/>
    <s v="866d562d83a77144c090ae01fef5e5dc5d322dfdcb968ee04e0fa262fe1b2619"/>
    <x v="29"/>
    <n v="267434.16128"/>
    <n v="90204.564240000007"/>
    <n v="904851.22918999998"/>
    <n v="448587.13162"/>
    <n v="20405.220559999998"/>
    <n v="45446.162979999994"/>
    <n v="112399.01879999999"/>
    <n v="117066.96419999999"/>
    <n v="0"/>
    <n v="0"/>
    <n v="134.065"/>
    <n v="128.38900000000001"/>
    <n v="0"/>
    <n v="0"/>
    <n v="10314.408370000001"/>
    <n v="-2679.0527599999996"/>
    <n v="58480.698629999999"/>
    <n v="36471.12876"/>
    <n v="0"/>
    <n v="0"/>
    <n v="0"/>
    <n v="0"/>
    <n v="0"/>
    <n v="0"/>
    <s v="Daños Sin Autos"/>
    <s v="Totales"/>
    <s v="Daños Sin Autos Total"/>
    <x v="48"/>
    <x v="0"/>
    <n v="1156642.3969100001"/>
    <n v="764564.70062000002"/>
    <n v="243469518.54793006"/>
    <n v="216001262.48099998"/>
    <n v="235094567.47436008"/>
    <n v="206446896.99449995"/>
    <n v="35972415.092709996"/>
    <n v="42810697.891400002"/>
    <n v="9643938.9465399999"/>
    <n v="7031078.3012399981"/>
    <n v="364160.24387000001"/>
    <n v="148336.95993000001"/>
    <n v="0.74344233099377577"/>
    <n v="0.21070566162884416"/>
    <n v="177229.59703999999"/>
    <n v="196.4751989361198"/>
    <n v="73.438593526280187"/>
    <n v="60.810579023978519"/>
    <n v="23.121594193197243"/>
    <n v="11.798159680515123"/>
    <n v="0.10984297454358838"/>
    <n v="0.11375599366376977"/>
    <n v="4.1761128247078942E-2"/>
    <n v="4.3693833888141798E-2"/>
    <m/>
    <m/>
    <m/>
    <n v="0"/>
    <m/>
    <n v="0"/>
    <m/>
    <n v="0"/>
    <m/>
    <n v="-55.100234602908159"/>
    <n v="7.6299977767746743"/>
    <n v="50.381223348172334"/>
    <n v="0.21158595749220158"/>
    <n v="-485.00206207211846"/>
    <n v="60.347926204409589"/>
    <n v="17.637286509277121"/>
    <n v="-7.3456809566537791"/>
    <s v="Resto"/>
    <n v="2023"/>
    <n v="1"/>
    <d v="2024-05-06T00:00:00"/>
    <x v="48"/>
    <x v="29"/>
  </r>
  <r>
    <n v="2024"/>
    <n v="3"/>
    <n v="127"/>
    <x v="5"/>
    <s v="Daños Sin Autos"/>
    <n v="263"/>
    <s v="4be84111a613654b362415e563cb7607df7b203b5d303802a8a546061bbc7847"/>
    <s v="866d562d83a77144c090ae01fef5e5dc5d322dfdcb968ee04e0fa262fe1b2619"/>
    <x v="28"/>
    <n v="212525.78091999999"/>
    <n v="131577.22926999998"/>
    <n v="1033760.7911400001"/>
    <n v="716177.84077000001"/>
    <n v="77194.529420000006"/>
    <n v="33258.891510000001"/>
    <n v="295721.32565000001"/>
    <n v="52572.99210000001"/>
    <n v="0"/>
    <n v="0"/>
    <n v="134.065"/>
    <n v="128.38900000000001"/>
    <n v="0"/>
    <n v="0"/>
    <n v="535.29494"/>
    <n v="115.39916999999998"/>
    <n v="5815.0023500000007"/>
    <n v="2133.3900800000001"/>
    <n v="0"/>
    <n v="0"/>
    <n v="0"/>
    <n v="0"/>
    <n v="0"/>
    <n v="0"/>
    <s v="Daños Sin Autos"/>
    <s v="Totales"/>
    <s v="Daños Sin Autos Total"/>
    <x v="48"/>
    <x v="0"/>
    <n v="212525.78091999999"/>
    <n v="131577.22926999998"/>
    <n v="243469518.54793006"/>
    <n v="216001262.48099998"/>
    <n v="235094567.47436008"/>
    <n v="206446896.99449995"/>
    <n v="35972415.092709996"/>
    <n v="42810697.891400002"/>
    <n v="9643938.9465399999"/>
    <n v="7031078.3012399981"/>
    <n v="212525.78091999999"/>
    <n v="131577.22926999998"/>
    <n v="0.59080209202597989"/>
    <n v="0.30734661136283831"/>
    <n v="80948.551650000009"/>
    <n v="61.521702576584445"/>
    <n v="100"/>
    <n v="100"/>
    <n v="100"/>
    <n v="100"/>
    <n v="8.7290508556273988E-2"/>
    <n v="9.0400124172660232E-2"/>
    <n v="6.0915027883956856E-2"/>
    <n v="6.3734176287234476E-2"/>
    <m/>
    <m/>
    <m/>
    <n v="0"/>
    <m/>
    <n v="0"/>
    <m/>
    <n v="0"/>
    <m/>
    <n v="132.1019309882586"/>
    <n v="36.32243066503915"/>
    <n v="25.2770876043847"/>
    <n v="0.80044606097071402"/>
    <n v="363.8637695574414"/>
    <n v="172.57098476805515"/>
    <n v="9.2054122729632244"/>
    <n v="5.4091922092372329"/>
    <s v="Resto"/>
    <n v="2023"/>
    <n v="1"/>
    <d v="2024-05-06T00:00:00"/>
    <x v="48"/>
    <x v="28"/>
  </r>
  <r>
    <n v="2024"/>
    <n v="3"/>
    <n v="126"/>
    <x v="41"/>
    <s v="Daños Sin Autos"/>
    <n v="239"/>
    <s v="79bf08685d3138f9b109c3546780f056bc954fd69377b84a2cf23622e464897b"/>
    <s v="866d562d83a77144c090ae01fef5e5dc5d322dfdcb968ee04e0fa262fe1b2619"/>
    <x v="24"/>
    <n v="211802.86790000001"/>
    <n v="192876.43584000002"/>
    <n v="791473.10434000008"/>
    <n v="690016.12424000015"/>
    <n v="47041.093720000004"/>
    <n v="57749.803430000007"/>
    <n v="225519.22879999992"/>
    <n v="421870.28045999992"/>
    <n v="0"/>
    <n v="0"/>
    <n v="134.065"/>
    <n v="128.38900000000001"/>
    <n v="1540.6093900000001"/>
    <n v="1126.9045000000001"/>
    <n v="4243.0603900000006"/>
    <n v="5452.5139099999997"/>
    <n v="3515.4595899999995"/>
    <n v="5515.1693700000005"/>
    <n v="0"/>
    <n v="0"/>
    <n v="0"/>
    <n v="0"/>
    <n v="0"/>
    <n v="0"/>
    <s v="Daños Sin Autos"/>
    <s v="Totales"/>
    <s v="Daños Sin Autos Total"/>
    <x v="48"/>
    <x v="0"/>
    <n v="211802.86790000001"/>
    <n v="192876.43583999999"/>
    <n v="243469518.54793006"/>
    <n v="216001262.48099998"/>
    <n v="235094567.47436008"/>
    <n v="206446896.99449995"/>
    <n v="35972415.092709996"/>
    <n v="42810697.891400002"/>
    <n v="9643938.9465399999"/>
    <n v="7031078.3012399981"/>
    <n v="211802.86790000001"/>
    <n v="192876.43583999999"/>
    <n v="0.58879246042872169"/>
    <n v="0.45053326701022056"/>
    <n v="18926.432059999992"/>
    <n v="9.8127238703748851"/>
    <n v="100"/>
    <n v="100.00000000000003"/>
    <n v="100"/>
    <n v="100.00000000000003"/>
    <n v="8.6993587190383317E-2"/>
    <n v="9.0092625353029351E-2"/>
    <n v="8.9294124314188164E-2"/>
    <n v="9.3426657725515991E-2"/>
    <m/>
    <m/>
    <m/>
    <n v="0"/>
    <m/>
    <n v="0"/>
    <m/>
    <n v="0"/>
    <m/>
    <n v="-18.5432833948609"/>
    <n v="22.209847386112756"/>
    <n v="29.941347256077545"/>
    <n v="0.48777884203504995"/>
    <n v="-22.181576057639052"/>
    <n v="-36.258356649525723"/>
    <n v="120.69717433446594"/>
    <n v="98.863943139428898"/>
    <s v="Resto"/>
    <n v="2023"/>
    <n v="1"/>
    <d v="2024-05-06T00:00:00"/>
    <x v="48"/>
    <x v="24"/>
  </r>
  <r>
    <n v="2024"/>
    <n v="3"/>
    <n v="8"/>
    <x v="20"/>
    <s v="Daños Sin Autos"/>
    <n v="8"/>
    <s v="2c624232cdd221771294dfbb310aca000a0df6ac8b66b696d90ef06fdefb64a3"/>
    <s v="866d562d83a77144c090ae01fef5e5dc5d322dfdcb968ee04e0fa262fe1b2619"/>
    <x v="34"/>
    <n v="163345.88797999997"/>
    <n v="265642.93825000001"/>
    <n v="612988.45506999991"/>
    <n v="760831.03334999993"/>
    <n v="9711.5958599999994"/>
    <n v="-9694.1393600000029"/>
    <n v="97722.717379999987"/>
    <n v="335967.03977999999"/>
    <n v="0"/>
    <n v="0"/>
    <n v="134.065"/>
    <n v="128.38900000000001"/>
    <n v="0"/>
    <n v="0"/>
    <n v="8625.7882099999988"/>
    <n v="8567.0282399999996"/>
    <n v="63536.317009999999"/>
    <n v="54492.905319999991"/>
    <n v="0"/>
    <n v="0"/>
    <n v="0"/>
    <n v="0"/>
    <n v="0"/>
    <n v="0"/>
    <s v="Daños Sin Autos"/>
    <s v="Totales"/>
    <s v="Daños Sin Autos Total"/>
    <x v="48"/>
    <x v="0"/>
    <n v="689489.74687000003"/>
    <n v="663569.20615999994"/>
    <n v="243469518.54793006"/>
    <n v="216001262.48099998"/>
    <n v="235094567.47436008"/>
    <n v="206446896.99449995"/>
    <n v="35972415.092709996"/>
    <n v="42810697.891400002"/>
    <n v="9643938.9465399999"/>
    <n v="7031078.3012399981"/>
    <n v="563340.16674000002"/>
    <n v="559379.25616999995"/>
    <n v="0.45408652034904073"/>
    <n v="0.62050597475394931"/>
    <n v="-102297.05027000004"/>
    <n v="-38.509230075495914"/>
    <n v="28.995959745826088"/>
    <n v="47.488879024371428"/>
    <n v="23.690836407868737"/>
    <n v="40.032439086082022"/>
    <n v="6.7090898669454294E-2"/>
    <n v="6.9480928349318336E-2"/>
    <n v="0.12298212297410374"/>
    <n v="0.12867373746822511"/>
    <m/>
    <m/>
    <m/>
    <n v="0"/>
    <m/>
    <n v="0"/>
    <m/>
    <n v="0"/>
    <m/>
    <n v="-200.1800727156041"/>
    <n v="5.9454180206783569"/>
    <n v="-3.6493119011041522"/>
    <n v="0.10070154854603547"/>
    <n v="0.68588509753761961"/>
    <n v="16.595576317493375"/>
    <n v="13.576153947737296"/>
    <n v="15.721364441282098"/>
    <s v="Resto"/>
    <n v="2023"/>
    <n v="1"/>
    <d v="2024-05-06T00:00:00"/>
    <x v="48"/>
    <x v="34"/>
  </r>
  <r>
    <n v="2024"/>
    <n v="3"/>
    <n v="59"/>
    <x v="38"/>
    <s v="Daños Sin Autos"/>
    <n v="209"/>
    <s v="83f814f7a92e365cbd79f9addceed185761a8d38a06a2d4350bb1fe4b7632b34"/>
    <s v="866d562d83a77144c090ae01fef5e5dc5d322dfdcb968ee04e0fa262fe1b2619"/>
    <x v="30"/>
    <n v="163520.59635000001"/>
    <n v="173836.21695"/>
    <n v="542352.41373000003"/>
    <n v="710710.55739000009"/>
    <n v="60392.378540000005"/>
    <n v="46882.794429999994"/>
    <n v="244049.69450000004"/>
    <n v="152213.22996999999"/>
    <n v="0"/>
    <n v="0"/>
    <n v="134.065"/>
    <n v="128.38900000000001"/>
    <n v="463.88895000000002"/>
    <n v="186.24894"/>
    <n v="4988.0851900000007"/>
    <n v="3101.8980799999999"/>
    <n v="4222.0681500000001"/>
    <n v="4675.4577900000004"/>
    <n v="0"/>
    <n v="0"/>
    <n v="0"/>
    <n v="0"/>
    <n v="0"/>
    <n v="0"/>
    <s v="Daños Sin Autos"/>
    <s v="Totales"/>
    <s v="Daños Sin Autos Total"/>
    <x v="48"/>
    <x v="0"/>
    <n v="163520.59635000001"/>
    <n v="173836.21695"/>
    <n v="243469518.54793006"/>
    <n v="216001262.48099998"/>
    <n v="235094567.47436008"/>
    <n v="206446896.99449995"/>
    <n v="35972415.092709996"/>
    <n v="42810697.891400002"/>
    <n v="9643938.9465399999"/>
    <n v="7031078.3012399981"/>
    <n v="163520.59635000001"/>
    <n v="173836.21695"/>
    <n v="0.45457219352263711"/>
    <n v="0.4060578909294561"/>
    <n v="-10315.620599999995"/>
    <n v="-5.9341032501685431"/>
    <n v="100"/>
    <n v="100"/>
    <n v="100"/>
    <n v="100"/>
    <n v="6.7162656469380133E-2"/>
    <n v="6.9555242431467046E-2"/>
    <n v="8.0479259682702586E-2"/>
    <n v="8.4203841026795012E-2"/>
    <m/>
    <m/>
    <m/>
    <n v="0"/>
    <m/>
    <n v="0"/>
    <m/>
    <n v="0"/>
    <m/>
    <n v="28.815654600476016"/>
    <n v="36.932582126068056"/>
    <n v="26.969520651432926"/>
    <n v="0.62622107911277536"/>
    <n v="60.807514023800579"/>
    <n v="-9.6972245363806451"/>
    <n v="118.143170900735"/>
    <n v="66.344264440466688"/>
    <s v="Resto"/>
    <n v="2023"/>
    <n v="1"/>
    <d v="2024-05-06T00:00:00"/>
    <x v="48"/>
    <x v="30"/>
  </r>
  <r>
    <n v="2024"/>
    <n v="3"/>
    <n v="50"/>
    <x v="56"/>
    <s v="Daños Sin Autos"/>
    <n v="38"/>
    <s v="aea92132c4cbeb263e6ac2bf6c183b5d81737f179f21efdc5863739672f0f470"/>
    <s v="866d562d83a77144c090ae01fef5e5dc5d322dfdcb968ee04e0fa262fe1b2619"/>
    <x v="40"/>
    <n v="0"/>
    <n v="14494.5365"/>
    <n v="-21208.248330000002"/>
    <n v="119365.36701"/>
    <n v="70.757589999999993"/>
    <n v="-2238.6651900000002"/>
    <n v="-989.0854499999997"/>
    <n v="1336.5041800000008"/>
    <n v="0"/>
    <n v="0"/>
    <n v="134.065"/>
    <n v="128.38900000000001"/>
    <n v="0"/>
    <n v="0"/>
    <n v="526.64469000000008"/>
    <n v="-86.947269999999989"/>
    <n v="0"/>
    <n v="546.08054000000004"/>
    <n v="0"/>
    <n v="0"/>
    <n v="0"/>
    <n v="0"/>
    <n v="0"/>
    <n v="0"/>
    <s v="Daños Sin Autos"/>
    <s v="Totales"/>
    <s v="Daños Sin Autos Total"/>
    <x v="48"/>
    <x v="0"/>
    <n v="12741554.66168"/>
    <n v="8056026.6593599999"/>
    <n v="243469518.54793006"/>
    <n v="216001262.48099998"/>
    <n v="235094567.47436008"/>
    <n v="206446896.99449995"/>
    <n v="35972415.092709996"/>
    <n v="42810697.891400002"/>
    <n v="9643938.9465399999"/>
    <n v="7031078.3012399981"/>
    <n v="-0.54688999999999999"/>
    <n v="14490.415949999999"/>
    <m/>
    <n v="3.385727683479723E-2"/>
    <m/>
    <m/>
    <m/>
    <n v="100.02843638177275"/>
    <m/>
    <n v="0.1799216550898492"/>
    <m/>
    <m/>
    <n v="6.7103943437714746E-3"/>
    <n v="7.020951494556082E-3"/>
    <m/>
    <m/>
    <m/>
    <n v="0"/>
    <m/>
    <n v="0"/>
    <m/>
    <n v="0"/>
    <m/>
    <n v="-103.16070443745096"/>
    <m/>
    <n v="-15.444889803823669"/>
    <n v="7.3370010316568856E-4"/>
    <n v="-705.70583757258873"/>
    <m/>
    <m/>
    <n v="-15.922059775285158"/>
    <s v="Resto"/>
    <n v="2023"/>
    <n v="1"/>
    <d v="2024-05-06T00:00:00"/>
    <x v="48"/>
    <x v="40"/>
  </r>
  <r>
    <n v="2024"/>
    <n v="3"/>
    <n v="150.1"/>
    <x v="32"/>
    <s v="Daños Sin Autos"/>
    <n v="150.1"/>
    <m/>
    <m/>
    <x v="21"/>
    <n v="5786417.4976599989"/>
    <n v="5741663.2529799994"/>
    <n v="25356178.36208"/>
    <n v="22933347.464249998"/>
    <n v="1509188.9690800002"/>
    <n v="1090886.8230100002"/>
    <n v="10603511.370139996"/>
    <n v="5682750.4359899992"/>
    <n v="0"/>
    <n v="0"/>
    <n v="0"/>
    <n v="0"/>
    <n v="10555.706920000001"/>
    <n v="2401.5401599999996"/>
    <n v="424279.23548999993"/>
    <n v="366896.57473000017"/>
    <n v="2303899.1462399997"/>
    <n v="2228298.2027400001"/>
    <n v="0"/>
    <n v="0"/>
    <n v="0"/>
    <n v="0"/>
    <n v="0"/>
    <n v="0"/>
    <s v="Daños Sin Autos"/>
    <s v="Totales"/>
    <s v="Daños Sin Autos Total"/>
    <x v="48"/>
    <x v="0"/>
    <n v="48811627.826740012"/>
    <n v="36712074.355119996"/>
    <n v="243469518.54793006"/>
    <n v="216001262.48099998"/>
    <n v="235094567.47436008"/>
    <n v="206446896.99449995"/>
    <n v="35972415.092709996"/>
    <n v="42810697.891400002"/>
    <n v="9643938.9465399999"/>
    <n v="7031078.3012399981"/>
    <n v="27050600.95806"/>
    <n v="21705155.143580001"/>
    <n v="16.085707569944748"/>
    <n v="13.411748781916982"/>
    <n v="44754.244679999538"/>
    <n v="0.77946481199104856"/>
    <n v="21.391086677266138"/>
    <n v="26.452993378756297"/>
    <n v="11.854588251388085"/>
    <n v="15.639713510711079"/>
    <n v="2.3766496652930575"/>
    <n v="2.4613148486687506"/>
    <n v="2.6581618954588522"/>
    <n v="2.7811816678130872"/>
    <m/>
    <m/>
    <m/>
    <n v="0"/>
    <m/>
    <n v="0"/>
    <m/>
    <n v="0"/>
    <m/>
    <n v="38.345146100106973"/>
    <n v="26.081577585618554"/>
    <n v="18.999491522666631"/>
    <n v="15.649092942686648"/>
    <n v="15.640009940738132"/>
    <n v="3.3927659864841253"/>
    <n v="18.415703490425368"/>
    <n v="16.465326511453906"/>
    <s v="Resto"/>
    <n v="2023"/>
    <n v="1"/>
    <d v="2024-05-06T00:00:00"/>
    <x v="48"/>
    <x v="21"/>
  </r>
  <r>
    <n v="2024"/>
    <n v="3"/>
    <n v="18"/>
    <x v="64"/>
    <s v="Daños Sin Autos"/>
    <n v="5"/>
    <s v="ef2d127de37b942baad06145e54b0c619a1f22327b2ebbcfbec78f5564afe39d"/>
    <s v="866d562d83a77144c090ae01fef5e5dc5d322dfdcb968ee04e0fa262fe1b2619"/>
    <x v="19"/>
    <n v="695078.69095000008"/>
    <n v="613148.68365999998"/>
    <n v="3707226.0889800005"/>
    <n v="3432358.3552600001"/>
    <n v="-31584.189349999993"/>
    <n v="47492.741540000003"/>
    <n v="713951.28972999996"/>
    <n v="286423.32952999999"/>
    <n v="0"/>
    <n v="0"/>
    <n v="134.065"/>
    <n v="128.38900000000001"/>
    <n v="0"/>
    <n v="0"/>
    <n v="41997.838629999998"/>
    <n v="48480.517910000002"/>
    <n v="643047.79065999994"/>
    <n v="571927.41041000001"/>
    <n v="0"/>
    <n v="0"/>
    <n v="0"/>
    <n v="0"/>
    <n v="0"/>
    <n v="0"/>
    <s v="Daños Sin Autos"/>
    <s v="Totales"/>
    <s v="Daños Sin Autos Total"/>
    <x v="48"/>
    <x v="0"/>
    <n v="4323802.96117"/>
    <n v="3574791.8769999999"/>
    <n v="243469518.54793006"/>
    <n v="216001262.48099998"/>
    <n v="235094567.47436008"/>
    <n v="206446896.99449995"/>
    <n v="35972415.092709996"/>
    <n v="42810697.891400002"/>
    <n v="9643938.9465399999"/>
    <n v="7031078.3012399981"/>
    <n v="695316.83803999994"/>
    <n v="613436.95163000003"/>
    <n v="1.932254726736047"/>
    <n v="1.4322323948453359"/>
    <n v="81930.007290000096"/>
    <n v="13.362176169235894"/>
    <n v="99.96574984568602"/>
    <n v="99.953007726509782"/>
    <n v="16.075632890586558"/>
    <n v="17.15201065564019"/>
    <n v="0.28548899882642392"/>
    <n v="0.29565918873297947"/>
    <n v="0.28386347219333224"/>
    <n v="0.29700067794011709"/>
    <m/>
    <m/>
    <m/>
    <n v="0"/>
    <m/>
    <n v="0"/>
    <m/>
    <n v="0"/>
    <m/>
    <n v="-166.50319254237769"/>
    <n v="-4.5439731876735054"/>
    <n v="7.7457136915807894"/>
    <n v="-0.32750299981245312"/>
    <n v="-13.371720351739125"/>
    <n v="12.435210999769275"/>
    <n v="6.5310602477764528"/>
    <n v="8.4766907526333757"/>
    <s v="Resto"/>
    <n v="2023"/>
    <n v="1"/>
    <d v="2024-05-06T00:00:00"/>
    <x v="48"/>
    <x v="19"/>
  </r>
  <r>
    <n v="2024"/>
    <n v="3"/>
    <n v="92"/>
    <x v="22"/>
    <s v="Daños Sin Autos"/>
    <n v="219"/>
    <s v="314f04b30f62e0056bd059354a5536fb2e302107eed143b5fa2aa0bbba07f608"/>
    <s v="866d562d83a77144c090ae01fef5e5dc5d322dfdcb968ee04e0fa262fe1b2619"/>
    <x v="0"/>
    <n v="4430492.0824800003"/>
    <n v="4704042.3643700005"/>
    <n v="12221482.559859999"/>
    <n v="11984885.600020001"/>
    <n v="1347465.5369500003"/>
    <n v="480133.34065999999"/>
    <n v="7164218.9104399998"/>
    <n v="4730825.0468999995"/>
    <n v="0"/>
    <n v="0"/>
    <n v="134.065"/>
    <n v="128.38900000000001"/>
    <n v="0"/>
    <n v="0"/>
    <n v="280355.72057"/>
    <n v="235573.10959000001"/>
    <n v="846846.98835"/>
    <n v="600583.56672999985"/>
    <n v="0"/>
    <n v="0"/>
    <n v="0"/>
    <n v="0"/>
    <n v="0"/>
    <n v="0"/>
    <s v="Daños Sin Autos"/>
    <s v="Totales"/>
    <s v="Daños Sin Autos Total"/>
    <x v="48"/>
    <x v="0"/>
    <n v="4430492.0824799994"/>
    <n v="4704042.3643699996"/>
    <n v="243469518.54793006"/>
    <n v="216001262.48099998"/>
    <n v="235094567.47436008"/>
    <n v="206446896.99449995"/>
    <n v="35972415.092709996"/>
    <n v="42810697.891400002"/>
    <n v="9643938.9465399999"/>
    <n v="7031078.3012399981"/>
    <n v="4430492.0824799994"/>
    <n v="4704042.3643699996"/>
    <n v="12.316359830335283"/>
    <n v="10.988006727437558"/>
    <n v="-273550.28189000022"/>
    <n v="-5.8152172259748784"/>
    <n v="100.00000000000003"/>
    <n v="100.00000000000003"/>
    <n v="100.00000000000003"/>
    <n v="100.00000000000003"/>
    <n v="1.81973173024031"/>
    <n v="1.8845574060162831"/>
    <n v="2.1777846621538983"/>
    <n v="2.278572568952355"/>
    <m/>
    <m/>
    <m/>
    <n v="0"/>
    <m/>
    <n v="0"/>
    <m/>
    <n v="0"/>
    <m/>
    <n v="180.64402590700109"/>
    <n v="30.413450963572124"/>
    <n v="10.206824332550477"/>
    <n v="13.972149185301891"/>
    <n v="19.010069127983776"/>
    <n v="41.004022630994008"/>
    <n v="33.105829556794689"/>
    <n v="39.224035195073021"/>
    <s v="Grandes"/>
    <n v="2023"/>
    <n v="1"/>
    <d v="2024-05-06T00:00:00"/>
    <x v="48"/>
    <x v="0"/>
  </r>
  <r>
    <n v="2024"/>
    <n v="3"/>
    <n v="128"/>
    <x v="65"/>
    <s v="Daños Sin Autos"/>
    <n v="267"/>
    <s v="8acc23987b8960d83c44541f9f0eb46454cea080ea94d916f56fccf033db866f"/>
    <s v="866d562d83a77144c090ae01fef5e5dc5d322dfdcb968ee04e0fa262fe1b2619"/>
    <x v="41"/>
    <n v="23288.610760000003"/>
    <n v="0"/>
    <n v="96733.754669999995"/>
    <n v="42995.23371"/>
    <n v="2183.3526700000002"/>
    <n v="0"/>
    <n v="6375.0720200000014"/>
    <n v="3420.6085700000003"/>
    <n v="0"/>
    <n v="0"/>
    <n v="134.065"/>
    <n v="128.38900000000001"/>
    <n v="0"/>
    <n v="0"/>
    <n v="2144.7163999999998"/>
    <n v="0"/>
    <n v="16022.462750000001"/>
    <n v="0"/>
    <n v="0"/>
    <n v="0"/>
    <n v="0"/>
    <n v="0"/>
    <n v="0"/>
    <n v="0"/>
    <s v="Daños Sin Autos"/>
    <s v="Totales"/>
    <s v="Daños Sin Autos Total"/>
    <x v="48"/>
    <x v="0"/>
    <n v="23307.048429999999"/>
    <n v="0"/>
    <n v="243469518.54793006"/>
    <n v="216001262.48099998"/>
    <n v="235094567.47436008"/>
    <n v="206446896.99449995"/>
    <n v="35972415.092709996"/>
    <n v="42810697.891400002"/>
    <n v="9643938.9465399999"/>
    <n v="7031078.3012399981"/>
    <n v="23288.610760000003"/>
    <n v="0"/>
    <n v="6.4740192450185433E-2"/>
    <m/>
    <m/>
    <m/>
    <n v="100"/>
    <m/>
    <n v="99.920892299789173"/>
    <m/>
    <n v="9.5653085851957875E-3"/>
    <n v="9.9060607865981039E-3"/>
    <m/>
    <m/>
    <m/>
    <m/>
    <m/>
    <n v="0"/>
    <m/>
    <n v="0"/>
    <m/>
    <n v="0"/>
    <m/>
    <m/>
    <n v="9.3751949933831078"/>
    <m/>
    <n v="2.2639635963097128E-2"/>
    <m/>
    <m/>
    <n v="13.385685043954929"/>
    <m/>
    <s v="Resto"/>
    <n v="2023"/>
    <n v="1"/>
    <d v="2024-05-06T00:00:00"/>
    <x v="48"/>
    <x v="41"/>
  </r>
  <r>
    <n v="2024"/>
    <n v="3"/>
    <n v="603"/>
    <x v="25"/>
    <s v="Daños Sin Autos"/>
    <n v="242"/>
    <s v="14063697603e22d600d336bee6cff12c8be93509ce84a0642918d89b2aef1753"/>
    <s v="866d562d83a77144c090ae01fef5e5dc5d322dfdcb968ee04e0fa262fe1b2619"/>
    <x v="36"/>
    <n v="120604.40656999999"/>
    <n v="128656.87879999999"/>
    <n v="493976.84310999996"/>
    <n v="408620.86523000005"/>
    <n v="25542.160500000002"/>
    <n v="-217169.86593"/>
    <n v="42241.432990000001"/>
    <n v="-170203.48612000002"/>
    <n v="0"/>
    <n v="0"/>
    <n v="134.065"/>
    <n v="128.38900000000001"/>
    <n v="0"/>
    <n v="0"/>
    <n v="18913.2912"/>
    <n v="-201928.47188"/>
    <n v="143032.79149"/>
    <n v="174526.01066"/>
    <n v="0"/>
    <n v="0"/>
    <n v="0"/>
    <n v="0"/>
    <n v="0"/>
    <n v="0"/>
    <s v="Daños Sin Autos"/>
    <s v="Totales"/>
    <s v="Daños Sin Autos Total"/>
    <x v="48"/>
    <x v="0"/>
    <n v="120604.40656999999"/>
    <n v="128656.87879999999"/>
    <n v="243469518.54793006"/>
    <n v="216001262.48099998"/>
    <n v="235094567.47436008"/>
    <n v="206446896.99449995"/>
    <n v="35972415.092709996"/>
    <n v="42810697.891400002"/>
    <n v="9643938.9465399999"/>
    <n v="7031078.3012399981"/>
    <n v="120604.40656999999"/>
    <n v="128656.87879999999"/>
    <n v="0.33526913958701959"/>
    <n v="0.30052506765101145"/>
    <n v="-8052.4722299999994"/>
    <n v="-6.2588742281846859"/>
    <n v="100"/>
    <n v="100"/>
    <n v="100"/>
    <n v="100"/>
    <n v="4.9535731326571575E-2"/>
    <n v="5.1300380040960908E-2"/>
    <n v="5.9563021679707527E-2"/>
    <n v="6.2319599215592762E-2"/>
    <m/>
    <m/>
    <m/>
    <n v="0"/>
    <m/>
    <n v="0"/>
    <m/>
    <n v="0"/>
    <m/>
    <n v="-111.76137416239551"/>
    <n v="21.178463728168239"/>
    <n v="-168.79771058926079"/>
    <n v="0.26485195148569329"/>
    <n v="-109.36633206001756"/>
    <n v="-18.045000313078262"/>
    <n v="13.22304557086289"/>
    <n v="-115.70107579745444"/>
    <s v="Resto"/>
    <n v="2023"/>
    <n v="1"/>
    <d v="2024-05-06T00:00:00"/>
    <x v="48"/>
    <x v="36"/>
  </r>
  <r>
    <n v="2024"/>
    <n v="3"/>
    <n v="109"/>
    <x v="68"/>
    <s v="Daños Sin Autos"/>
    <n v="228"/>
    <s v="9d693eeee1d1899cbc50b6d45df953d3835acf28ee869879b45565fccc814765"/>
    <s v="866d562d83a77144c090ae01fef5e5dc5d322dfdcb968ee04e0fa262fe1b2619"/>
    <x v="23"/>
    <n v="671133.07495999988"/>
    <n v="685542.54012999998"/>
    <n v="3840625.6658099997"/>
    <n v="3636616.6648000004"/>
    <n v="634282.76856"/>
    <n v="285738.26993000001"/>
    <n v="915661.72503999993"/>
    <n v="266754.97896000004"/>
    <n v="0"/>
    <n v="0"/>
    <n v="134.065"/>
    <n v="128.38900000000001"/>
    <n v="0"/>
    <n v="0"/>
    <n v="-500.96820999999989"/>
    <n v="2167.3376699999999"/>
    <n v="9940.923139999999"/>
    <n v="12371.73554"/>
    <n v="0"/>
    <n v="0"/>
    <n v="0"/>
    <n v="0"/>
    <n v="0"/>
    <n v="0"/>
    <s v="Daños Sin Autos"/>
    <s v="Totales"/>
    <s v="Daños Sin Autos Total"/>
    <x v="48"/>
    <x v="0"/>
    <n v="671133.07496"/>
    <n v="685542.54012999998"/>
    <n v="243469518.54793006"/>
    <n v="216001262.48099998"/>
    <n v="235094567.47436008"/>
    <n v="206446896.99449995"/>
    <n v="35972415.092709996"/>
    <n v="42810697.891400002"/>
    <n v="9643938.9465399999"/>
    <n v="7031078.3012399981"/>
    <n v="671133.07496"/>
    <n v="685542.54012999998"/>
    <n v="1.8656881202730495"/>
    <n v="1.6013346520746972"/>
    <n v="-14409.465170000098"/>
    <n v="-2.1019067857215079"/>
    <n v="99.999999999999972"/>
    <n v="100"/>
    <n v="99.999999999999972"/>
    <n v="100"/>
    <n v="0.2756538391182134"/>
    <n v="0.28547366371330346"/>
    <n v="0.31737895059307908"/>
    <n v="0.33206725318243163"/>
    <m/>
    <m/>
    <m/>
    <n v="0"/>
    <m/>
    <n v="0"/>
    <m/>
    <n v="0"/>
    <m/>
    <n v="121.98033491117104"/>
    <n v="94.509240003974455"/>
    <n v="41.680603785115252"/>
    <n v="6.5770093742408502"/>
    <n v="-123.11445128898626"/>
    <n v="-19.648111553474092"/>
    <n v="-5.0394536095367082"/>
    <n v="17.518461035580785"/>
    <s v="Resto"/>
    <n v="2023"/>
    <n v="1"/>
    <d v="2024-05-06T00:00:00"/>
    <x v="48"/>
    <x v="23"/>
  </r>
  <r>
    <n v="2024"/>
    <n v="3"/>
    <n v="102"/>
    <x v="37"/>
    <s v="Daños Sin Autos"/>
    <n v="224"/>
    <s v="84a5092e4a5b6fe968fd523fb2fc917dbffae44105f82b6b94c8ed5b9a800223"/>
    <s v="866d562d83a77144c090ae01fef5e5dc5d322dfdcb968ee04e0fa262fe1b2619"/>
    <x v="37"/>
    <n v="102437.40072000001"/>
    <n v="100488.68275000001"/>
    <n v="357230.06292"/>
    <n v="372468.69365999999"/>
    <n v="112278.08322"/>
    <n v="-2657.5302300000003"/>
    <n v="182941.79522999999"/>
    <n v="36264.039319999996"/>
    <n v="0"/>
    <n v="0"/>
    <n v="134.065"/>
    <n v="128.38900000000001"/>
    <n v="2601.14572"/>
    <n v="-4724.9663799999998"/>
    <n v="15505.120289999999"/>
    <n v="-1796.71018"/>
    <n v="17285.65827"/>
    <n v="14165.4684"/>
    <n v="0"/>
    <n v="0"/>
    <n v="0"/>
    <n v="0"/>
    <n v="0"/>
    <n v="0"/>
    <s v="Daños Sin Autos"/>
    <s v="Totales"/>
    <s v="Daños Sin Autos Total"/>
    <x v="48"/>
    <x v="0"/>
    <n v="102437.40072000001"/>
    <n v="100488.68275000001"/>
    <n v="243469518.54793006"/>
    <n v="216001262.48099998"/>
    <n v="235094567.47436008"/>
    <n v="206446896.99449995"/>
    <n v="35972415.092709996"/>
    <n v="42810697.891400002"/>
    <n v="9643938.9465399999"/>
    <n v="7031078.3012399981"/>
    <n v="102437.40072000001"/>
    <n v="100488.68275000001"/>
    <n v="0.28476653695892523"/>
    <n v="0.23472797151056629"/>
    <n v="1948.7179699999979"/>
    <n v="1.9392412326153297"/>
    <n v="100"/>
    <n v="100"/>
    <n v="100"/>
    <n v="100"/>
    <n v="4.2074014575189583E-2"/>
    <n v="4.35728489264951E-2"/>
    <n v="4.6522266395937963E-2"/>
    <n v="4.8675317581875391E-2"/>
    <m/>
    <m/>
    <m/>
    <n v="0"/>
    <m/>
    <n v="0"/>
    <m/>
    <n v="0"/>
    <m/>
    <n v="-4324.903331391266"/>
    <n v="109.60653280035706"/>
    <n v="-2.6446064942571854"/>
    <n v="1.1642346954123193"/>
    <n v="-962.97280789047443"/>
    <n v="22.026732769387291"/>
    <n v="89.699333677733279"/>
    <n v="-12.683732929014898"/>
    <s v="Resto"/>
    <n v="2023"/>
    <n v="1"/>
    <d v="2024-05-06T00:00:00"/>
    <x v="48"/>
    <x v="37"/>
  </r>
  <r>
    <n v="2024"/>
    <n v="3"/>
    <n v="23"/>
    <x v="16"/>
    <s v="Daños Sin Autos"/>
    <n v="17"/>
    <s v="4523540f1504cd17100c4835e85b7eefd49911580f8efff0599a8f283be6b9e3"/>
    <s v="866d562d83a77144c090ae01fef5e5dc5d322dfdcb968ee04e0fa262fe1b2619"/>
    <x v="15"/>
    <n v="2070342.57571"/>
    <n v="1646442.8143999998"/>
    <n v="7466316.3775800001"/>
    <n v="6369572.6070799995"/>
    <n v="134771.84927999999"/>
    <n v="195076.79221000001"/>
    <n v="5522577.1816699989"/>
    <n v="1974451.5504099997"/>
    <n v="0"/>
    <n v="0"/>
    <n v="134.065"/>
    <n v="128.38900000000001"/>
    <n v="1024.52385"/>
    <n v="-2919.1334700000002"/>
    <n v="69217.363520000014"/>
    <n v="83934.270349999992"/>
    <n v="234093.69996999999"/>
    <n v="226511.15264999997"/>
    <n v="0"/>
    <n v="0"/>
    <n v="0"/>
    <n v="0"/>
    <n v="0"/>
    <n v="0"/>
    <s v="Daños Sin Autos"/>
    <s v="Totales"/>
    <s v="Daños Sin Autos Total"/>
    <x v="48"/>
    <x v="0"/>
    <n v="7252607.47162"/>
    <n v="5493499.0403699996"/>
    <n v="243469518.54793006"/>
    <n v="216001262.48099998"/>
    <n v="235094567.47436008"/>
    <n v="206446896.99449995"/>
    <n v="35972415.092709996"/>
    <n v="42810697.891400002"/>
    <n v="9643938.9465399999"/>
    <n v="7031078.3012399981"/>
    <n v="3519022.7415200002"/>
    <n v="2673998.4373000003"/>
    <n v="5.7553616302219481"/>
    <n v="3.8458677281473244"/>
    <n v="423899.76131000021"/>
    <n v="25.746400518895562"/>
    <n v="58.832884234665109"/>
    <n v="61.572317748339898"/>
    <n v="28.546182649638858"/>
    <n v="29.970749103637019"/>
    <n v="0.85034980479596534"/>
    <n v="0.88064245718302103"/>
    <n v="0.7622375885626248"/>
    <n v="0.79751395558338833"/>
    <m/>
    <m/>
    <m/>
    <n v="0"/>
    <m/>
    <n v="0"/>
    <m/>
    <n v="0"/>
    <m/>
    <n v="-30.9134378553251"/>
    <n v="6.5096400403098293"/>
    <n v="11.848379458055476"/>
    <n v="1.3974772136892541"/>
    <n v="-17.533847341058085"/>
    <n v="3.3475381813611538"/>
    <n v="29.568229956154518"/>
    <n v="37.05524843613037"/>
    <s v="Medianas"/>
    <n v="2023"/>
    <n v="1"/>
    <d v="2024-05-06T00:00:00"/>
    <x v="48"/>
    <x v="15"/>
  </r>
  <r>
    <n v="2024"/>
    <n v="3"/>
    <n v="39"/>
    <x v="17"/>
    <s v="Daños Sin Autos"/>
    <n v="27"/>
    <s v="670671cd97404156226e507973f2ab8330d3022ca96e0c93bdbdb320c41adcaf"/>
    <s v="866d562d83a77144c090ae01fef5e5dc5d322dfdcb968ee04e0fa262fe1b2619"/>
    <x v="13"/>
    <n v="1935011.5613800001"/>
    <n v="2221411.6282500001"/>
    <n v="6402739.7990500005"/>
    <n v="6453236.3780900007"/>
    <n v="232494.89627000006"/>
    <n v="311647.65210000001"/>
    <n v="3019983.3847200009"/>
    <n v="2337058.8967300002"/>
    <n v="0"/>
    <n v="0"/>
    <n v="134.065"/>
    <n v="128.38900000000001"/>
    <n v="-74.443680000000086"/>
    <n v="2041.6162900000002"/>
    <n v="27001.393779999999"/>
    <n v="23499.36692"/>
    <n v="516813.70339000004"/>
    <n v="248327.39628000004"/>
    <n v="0"/>
    <n v="0"/>
    <n v="0"/>
    <n v="0"/>
    <n v="0"/>
    <n v="0"/>
    <s v="Daños Sin Autos"/>
    <s v="Totales"/>
    <s v="Daños Sin Autos Total"/>
    <x v="48"/>
    <x v="0"/>
    <n v="7956382.9574300004"/>
    <n v="6735524.3046000004"/>
    <n v="243469518.54793006"/>
    <n v="216001262.48099998"/>
    <n v="235094567.47436008"/>
    <n v="206446896.99449995"/>
    <n v="35972415.092709996"/>
    <n v="42810697.891400002"/>
    <n v="9643938.9465399999"/>
    <n v="7031078.3012399981"/>
    <n v="7088156.2311199997"/>
    <n v="5949260.7377399998"/>
    <n v="5.3791538777504559"/>
    <n v="5.1889171110575303"/>
    <n v="-286400.06686999998"/>
    <n v="-12.892705846490159"/>
    <n v="27.299222792021453"/>
    <n v="37.339288462483289"/>
    <n v="24.320241644138132"/>
    <n v="32.980530212516577"/>
    <n v="0.79476542809980899"/>
    <n v="0.82307795631689218"/>
    <n v="1.028425298414819"/>
    <n v="1.0760208366363491"/>
    <m/>
    <m/>
    <m/>
    <n v="0"/>
    <m/>
    <n v="0"/>
    <m/>
    <n v="0"/>
    <m/>
    <n v="-25.39815567248419"/>
    <n v="12.015168328203202"/>
    <n v="14.029261760257917"/>
    <n v="2.41078772438116"/>
    <n v="14.902643428319218"/>
    <n v="108.11787629234027"/>
    <n v="5.2245893641918579"/>
    <n v="9.4630585557718465"/>
    <s v="Medianas"/>
    <n v="2023"/>
    <n v="1"/>
    <d v="2024-05-06T00:00:00"/>
    <x v="48"/>
    <x v="13"/>
  </r>
  <r>
    <n v="2024"/>
    <n v="3"/>
    <n v="13"/>
    <x v="23"/>
    <s v="Daños Sin Autos"/>
    <n v="13"/>
    <s v="3fdba35f04dc8c462986c992bcf875546257113072a909c162f7e470e581e278"/>
    <s v="866d562d83a77144c090ae01fef5e5dc5d322dfdcb968ee04e0fa262fe1b2619"/>
    <x v="42"/>
    <n v="52840.621500000001"/>
    <n v="40357.399720000001"/>
    <n v="201102.37485999998"/>
    <n v="194126.70801"/>
    <n v="1414.2825499999999"/>
    <n v="1650.2309"/>
    <n v="7471.0697799999998"/>
    <n v="5655.1256300000005"/>
    <n v="0"/>
    <n v="0"/>
    <n v="134.065"/>
    <n v="128.38900000000001"/>
    <n v="252.99187000000001"/>
    <n v="143.19711999999998"/>
    <n v="373.84064999999987"/>
    <n v="842.99292999999989"/>
    <n v="32296.799940000001"/>
    <n v="25503.196340000002"/>
    <n v="0"/>
    <n v="0"/>
    <n v="0"/>
    <n v="0"/>
    <n v="0"/>
    <n v="0"/>
    <s v="Daños Sin Autos"/>
    <s v="Totales"/>
    <s v="Daños Sin Autos Total"/>
    <x v="48"/>
    <x v="0"/>
    <n v="509825.93995999999"/>
    <n v="378273.63062999997"/>
    <n v="243469518.54793006"/>
    <n v="216001262.48099998"/>
    <n v="235094567.47436008"/>
    <n v="206446896.99449995"/>
    <n v="35972415.092709996"/>
    <n v="42810697.891400002"/>
    <n v="9643938.9465399999"/>
    <n v="7031078.3012399981"/>
    <n v="150651.72836000001"/>
    <n v="137726.28568"/>
    <n v="0.14689205982922296"/>
    <n v="9.4269427287489202E-2"/>
    <n v="12483.22178"/>
    <n v="30.931680104785507"/>
    <n v="35.074686547061127"/>
    <n v="29.302612439406346"/>
    <n v="10.364443500883024"/>
    <n v="10.668837701635804"/>
    <n v="2.1703177389574398E-2"/>
    <n v="2.2476326045161768E-2"/>
    <n v="1.8683872147992626E-2"/>
    <n v="1.9548562030978447E-2"/>
    <m/>
    <m/>
    <m/>
    <n v="0"/>
    <m/>
    <n v="0"/>
    <m/>
    <n v="0"/>
    <m/>
    <n v="-14.297899160656858"/>
    <n v="2.6765062746281281"/>
    <n v="4.089041691113195"/>
    <n v="1.4664988630059802E-2"/>
    <n v="-55.653169001073366"/>
    <n v="26.638243730040621"/>
    <n v="1.1575160718538973"/>
    <n v="3.3054403015273173"/>
    <s v="Resto"/>
    <n v="2023"/>
    <n v="1"/>
    <d v="2024-05-06T00:00:00"/>
    <x v="48"/>
    <x v="42"/>
  </r>
  <r>
    <n v="2024"/>
    <n v="3"/>
    <n v="41"/>
    <x v="7"/>
    <s v="Daños Sin Autos"/>
    <n v="29"/>
    <s v="35135aaa6cc23891b40cb3f378c53a17a1127210ce60e125ccf03efcfdaec458"/>
    <s v="866d562d83a77144c090ae01fef5e5dc5d322dfdcb968ee04e0fa262fe1b2619"/>
    <x v="9"/>
    <n v="2130720.6824099999"/>
    <n v="2818559.5356300003"/>
    <n v="12677036.768879998"/>
    <n v="7656156.1427299995"/>
    <n v="775904.59605999989"/>
    <n v="1252270.1089600001"/>
    <n v="19492359.865570005"/>
    <n v="5381352.5013999995"/>
    <n v="0"/>
    <n v="0"/>
    <n v="134.065"/>
    <n v="128.38900000000001"/>
    <n v="27851.465089999998"/>
    <n v="192147.08062999998"/>
    <n v="110700.03523000002"/>
    <n v="408169.04499000002"/>
    <n v="414948.19205000001"/>
    <n v="604088.92350999999"/>
    <n v="0"/>
    <n v="0"/>
    <n v="0"/>
    <n v="0"/>
    <n v="0"/>
    <n v="0"/>
    <s v="Daños Sin Autos"/>
    <s v="Totales"/>
    <s v="Daños Sin Autos Total"/>
    <x v="48"/>
    <x v="0"/>
    <n v="6566357.3494999995"/>
    <n v="6434437.0004799999"/>
    <n v="243469518.54793006"/>
    <n v="216001262.48099998"/>
    <n v="235094567.47436008"/>
    <n v="206446896.99449995"/>
    <n v="35972415.092709996"/>
    <n v="42810697.891400002"/>
    <n v="9643938.9465399999"/>
    <n v="7031078.3012399981"/>
    <n v="3041156.7483699997"/>
    <n v="3630168.3822399997"/>
    <n v="5.923207204516558"/>
    <n v="6.5837738566654034"/>
    <n v="-687838.8532200004"/>
    <n v="-24.403914287595697"/>
    <n v="70.062836568750512"/>
    <n v="77.642666643766105"/>
    <n v="32.449051566958133"/>
    <n v="43.804291430932338"/>
    <n v="0.87514884619552102"/>
    <n v="0.90632493353653554"/>
    <n v="1.3048810471086612"/>
    <n v="1.3652709615224154"/>
    <m/>
    <m/>
    <m/>
    <n v="0"/>
    <m/>
    <n v="0"/>
    <m/>
    <n v="0"/>
    <m/>
    <n v="-38.040156791382472"/>
    <n v="36.415124819757956"/>
    <n v="44.429436140333102"/>
    <n v="8.0455154305842509"/>
    <n v="-72.87887540989"/>
    <n v="-31.310081032609595"/>
    <n v="26.678037728782538"/>
    <n v="67.567708842991763"/>
    <s v="Grandes"/>
    <n v="2023"/>
    <n v="1"/>
    <d v="2024-05-06T00:00:00"/>
    <x v="48"/>
    <x v="9"/>
  </r>
  <r>
    <n v="2024"/>
    <n v="3"/>
    <n v="46"/>
    <x v="33"/>
    <s v="Daños Sin Autos"/>
    <n v="34"/>
    <s v="86e50149658661312a9e0b35558d84f6c6d3da797f552a9657fe0558ca40cdef"/>
    <s v="866d562d83a77144c090ae01fef5e5dc5d322dfdcb968ee04e0fa262fe1b2619"/>
    <x v="43"/>
    <n v="645.45222000000001"/>
    <n v="1142.5087599999999"/>
    <n v="1873.8281499999998"/>
    <n v="4098.8138300000001"/>
    <n v="-165.80573999999999"/>
    <n v="1389.1584199999998"/>
    <n v="2073.61996"/>
    <n v="3800.8856500000011"/>
    <n v="0"/>
    <n v="0"/>
    <n v="134.065"/>
    <n v="128.38900000000001"/>
    <n v="0"/>
    <n v="0"/>
    <n v="-165.80573999999999"/>
    <n v="736.01947999999993"/>
    <n v="503.48594000000003"/>
    <n v="736.61605000000009"/>
    <n v="0"/>
    <n v="0"/>
    <n v="0"/>
    <n v="0"/>
    <n v="0"/>
    <n v="0"/>
    <s v="Daños Sin Autos"/>
    <s v="Totales"/>
    <s v="Daños Sin Autos Total"/>
    <x v="48"/>
    <x v="0"/>
    <n v="15865318.86668"/>
    <n v="11419161.885020001"/>
    <n v="243469518.54793006"/>
    <n v="216001262.48099998"/>
    <n v="235094567.47436008"/>
    <n v="206446896.99449995"/>
    <n v="35972415.092709996"/>
    <n v="42810697.891400002"/>
    <n v="9643938.9465399999"/>
    <n v="7031078.3012399981"/>
    <n v="15865318.86668"/>
    <n v="11419161.885020001"/>
    <n v="1.7942977093322943E-3"/>
    <n v="2.6687459356496781E-3"/>
    <n v="-497.05653999999993"/>
    <n v="-43.505709312898389"/>
    <n v="4.0683217615976493E-3"/>
    <n v="1.0005189273117996E-2"/>
    <n v="4.0683217615976493E-3"/>
    <n v="1.0005189273117996E-2"/>
    <n v="2.6510596638524772E-4"/>
    <n v="2.7455003615529922E-4"/>
    <n v="5.2893614920445102E-4"/>
    <n v="5.5341532211571E-4"/>
    <m/>
    <m/>
    <m/>
    <n v="0"/>
    <m/>
    <n v="0"/>
    <m/>
    <n v="0"/>
    <m/>
    <n v="-111.93569700999258"/>
    <n v="-25.688305789698884"/>
    <n v="121.58842615788782"/>
    <n v="-1.7192740530515994E-3"/>
    <n v="-122.52735756396014"/>
    <n v="-31.648795868621114"/>
    <n v="-32.93155316313301"/>
    <n v="99.919012082346001"/>
    <s v="Resto"/>
    <n v="2023"/>
    <n v="1"/>
    <d v="2024-05-06T00:00:00"/>
    <x v="48"/>
    <x v="43"/>
  </r>
  <r>
    <n v="2024"/>
    <n v="3"/>
    <n v="93"/>
    <x v="43"/>
    <s v="Daños Sin Autos"/>
    <n v="220"/>
    <s v="36790ecd55c2030dc553685bef719df653f413a20cdad1bfd1dc934c76686ddd"/>
    <s v="866d562d83a77144c090ae01fef5e5dc5d322dfdcb968ee04e0fa262fe1b2619"/>
    <x v="26"/>
    <n v="299756.76551"/>
    <n v="188782.00154"/>
    <n v="765022.74569000001"/>
    <n v="702233.90714999998"/>
    <n v="35017.314359999997"/>
    <n v="24449.143540000005"/>
    <n v="167749.08891999998"/>
    <n v="83428.405530000004"/>
    <n v="0"/>
    <n v="0"/>
    <n v="134.065"/>
    <n v="128.38900000000001"/>
    <n v="1.61138"/>
    <n v="2.9510900000000002"/>
    <n v="1802.9067400000001"/>
    <n v="9195.719509999999"/>
    <n v="3113.8817800000006"/>
    <n v="-18599.696520000001"/>
    <n v="0"/>
    <n v="0"/>
    <n v="0"/>
    <n v="0"/>
    <n v="0"/>
    <n v="0"/>
    <s v="Daños Sin Autos"/>
    <s v="Totales"/>
    <s v="Daños Sin Autos Total"/>
    <x v="48"/>
    <x v="0"/>
    <n v="300191.93695999996"/>
    <n v="189031.92499999999"/>
    <n v="243469518.54793006"/>
    <n v="216001262.48099998"/>
    <n v="235094567.47436008"/>
    <n v="206446896.99449995"/>
    <n v="35972415.092709996"/>
    <n v="42810697.891400002"/>
    <n v="9643938.9465399999"/>
    <n v="7031078.3012399981"/>
    <n v="300191.93695999996"/>
    <n v="189031.92499999999"/>
    <n v="0.83329619303416558"/>
    <n v="0.44096922226984608"/>
    <n v="110974.76397"/>
    <n v="58.784610325516738"/>
    <n v="99.855035596756238"/>
    <n v="99.867787697765877"/>
    <n v="99.855035596756238"/>
    <n v="99.867787697765877"/>
    <n v="0.12311880653388201"/>
    <n v="0.12750476062901459"/>
    <n v="8.7398563958210995E-2"/>
    <n v="9.1443370807859331E-2"/>
    <m/>
    <m/>
    <m/>
    <n v="0"/>
    <m/>
    <n v="0"/>
    <m/>
    <n v="0"/>
    <m/>
    <n v="43.22511667007862"/>
    <n v="11.681909597744109"/>
    <n v="12.950992859782563"/>
    <n v="0.36310178397140641"/>
    <n v="-80.394065542784261"/>
    <n v="-116.74157305013921"/>
    <n v="57.89901053982851"/>
    <n v="-49.440158876312665"/>
    <s v="Resto"/>
    <n v="2023"/>
    <n v="1"/>
    <d v="2024-05-06T00:00:00"/>
    <x v="48"/>
    <x v="26"/>
  </r>
  <r>
    <n v="2024"/>
    <n v="3"/>
    <n v="48"/>
    <x v="3"/>
    <s v="Daños Sin Autos"/>
    <n v="36"/>
    <s v="76a50887d8f1c2e9301755428990ad81479ee21c25b43215cf524541e0503269"/>
    <s v="866d562d83a77144c090ae01fef5e5dc5d322dfdcb968ee04e0fa262fe1b2619"/>
    <x v="5"/>
    <n v="3011972.6071299994"/>
    <n v="2303405.0878900001"/>
    <n v="9997296.9382499997"/>
    <n v="8734057.78486"/>
    <n v="969088.05958999996"/>
    <n v="1277200.3374000001"/>
    <n v="12481536.770260004"/>
    <n v="3487096.4523000005"/>
    <n v="0"/>
    <n v="0"/>
    <n v="134.065"/>
    <n v="128.38900000000001"/>
    <n v="0"/>
    <n v="0"/>
    <n v="524642.94731000008"/>
    <n v="997126.15460999985"/>
    <n v="1130746.4941100001"/>
    <n v="1169894.1380799999"/>
    <n v="0"/>
    <n v="0"/>
    <n v="0"/>
    <n v="0"/>
    <n v="0"/>
    <n v="0"/>
    <s v="Daños Sin Autos"/>
    <s v="Totales"/>
    <s v="Daños Sin Autos Total"/>
    <x v="48"/>
    <x v="0"/>
    <n v="16982442.389800001"/>
    <n v="15398992.57395"/>
    <n v="243469518.54793006"/>
    <n v="216001262.48099998"/>
    <n v="235094567.47436008"/>
    <n v="206446896.99449995"/>
    <n v="35972415.092709996"/>
    <n v="42810697.891400002"/>
    <n v="9643938.9465399999"/>
    <n v="7031078.3012399981"/>
    <n v="6526073.3186499998"/>
    <n v="5468170.8277099999"/>
    <n v="8.3730063699292518"/>
    <n v="5.3804427429171113"/>
    <n v="708567.51923999935"/>
    <n v="30.761741517601315"/>
    <n v="46.152907882945208"/>
    <n v="42.123868482993913"/>
    <n v="17.735803472762264"/>
    <n v="14.958154417105177"/>
    <n v="1.2371045973613548"/>
    <n v="1.2811749073948684"/>
    <n v="1.0663850115656677"/>
    <n v="1.1157373258806436"/>
    <m/>
    <m/>
    <m/>
    <n v="0"/>
    <m/>
    <n v="0"/>
    <m/>
    <n v="0"/>
    <m/>
    <n v="-24.124036675187945"/>
    <n v="32.174530979994842"/>
    <n v="55.448359653054361"/>
    <n v="10.048674768287331"/>
    <n v="-47.384496446670724"/>
    <n v="-3.3462552461582473"/>
    <n v="46.39792827506767"/>
    <n v="85.232169488981086"/>
    <s v="Grandes"/>
    <n v="2023"/>
    <n v="1"/>
    <d v="2024-05-06T00:00:00"/>
    <x v="48"/>
    <x v="5"/>
  </r>
  <r>
    <n v="2024"/>
    <n v="3"/>
    <n v="77"/>
    <x v="63"/>
    <s v="Daños Sin Autos"/>
    <n v="49"/>
    <s v="0e17daca5f3e175f448bacace3bc0da47d0655a74c8dd0dc497a3afbdad95f1f"/>
    <s v="866d562d83a77144c090ae01fef5e5dc5d322dfdcb968ee04e0fa262fe1b2619"/>
    <x v="4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Daños Sin Autos"/>
    <s v="Totales"/>
    <s v="Daños Sin Autos Total"/>
    <x v="48"/>
    <x v="0"/>
    <n v="2712146.0854199999"/>
    <n v="1622418.9140099999"/>
    <n v="243469518.54793006"/>
    <n v="216001262.48099998"/>
    <n v="235094567.47436008"/>
    <n v="206446896.99449995"/>
    <n v="35972415.092709996"/>
    <n v="42810697.891400002"/>
    <n v="9643938.9465399999"/>
    <n v="7031078.301239998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8"/>
    <x v="40"/>
  </r>
  <r>
    <n v="2024"/>
    <n v="3"/>
    <n v="94"/>
    <x v="19"/>
    <s v="Daños Sin Autos"/>
    <n v="7"/>
    <s v="7902699be42c8a8e46fbbb4501726517e86b22c56a189f7625a6da49081b2451"/>
    <s v="866d562d83a77144c090ae01fef5e5dc5d322dfdcb968ee04e0fa262fe1b2619"/>
    <x v="27"/>
    <n v="637307.20117000001"/>
    <n v="889468.41775999998"/>
    <n v="3194271.78144"/>
    <n v="3354569.1368800001"/>
    <n v="153644.29529999997"/>
    <n v="399398.99652999995"/>
    <n v="1601687.3507499998"/>
    <n v="1937574.9831499998"/>
    <n v="0"/>
    <n v="0"/>
    <n v="134.065"/>
    <n v="128.38900000000001"/>
    <n v="0"/>
    <n v="0"/>
    <n v="82506.996809999997"/>
    <n v="100595.05254999999"/>
    <n v="166945.20280999999"/>
    <n v="148408.33416999999"/>
    <n v="0"/>
    <n v="0"/>
    <n v="0"/>
    <n v="0"/>
    <n v="0"/>
    <n v="0"/>
    <s v="Daños Sin Autos"/>
    <s v="Totales"/>
    <s v="Daños Sin Autos Total"/>
    <x v="48"/>
    <x v="0"/>
    <n v="2040660.5806099998"/>
    <n v="2232143.8743000003"/>
    <n v="243469518.54793006"/>
    <n v="216001262.48099998"/>
    <n v="235094567.47436008"/>
    <n v="206446896.99449995"/>
    <n v="35972415.092709996"/>
    <n v="42810697.891400002"/>
    <n v="9643938.9465399999"/>
    <n v="7031078.3012399981"/>
    <n v="1306712.6801400001"/>
    <n v="1495209.69252"/>
    <n v="1.7716553073445263"/>
    <n v="2.0776779206364684"/>
    <n v="-252161.21658999997"/>
    <n v="-28.349653743191038"/>
    <n v="48.771792824549578"/>
    <n v="59.487871313949661"/>
    <n v="31.230436223719988"/>
    <n v="39.848166957380251"/>
    <n v="0.26176057067469743"/>
    <n v="0.27108546489042373"/>
    <n v="0.4117885273185567"/>
    <n v="0.43084610653348632"/>
    <m/>
    <m/>
    <m/>
    <n v="0"/>
    <m/>
    <n v="0"/>
    <m/>
    <n v="0"/>
    <m/>
    <n v="-61.531126358636378"/>
    <n v="24.108357008665866"/>
    <n v="44.903111628834409"/>
    <n v="1.5931695145698082"/>
    <n v="-17.981058989963216"/>
    <n v="12.490449908807832"/>
    <n v="49.421603868366951"/>
    <n v="67.782616867573992"/>
    <s v="Resto"/>
    <n v="2023"/>
    <n v="1"/>
    <d v="2024-05-06T00:00:00"/>
    <x v="48"/>
    <x v="27"/>
  </r>
  <r>
    <n v="2024"/>
    <n v="3"/>
    <n v="76"/>
    <x v="42"/>
    <s v="Daños Sin Autos"/>
    <n v="48"/>
    <s v="98010bd9270f9b100b6214a21754fd33bdc8d41b2bc9f9dd16ff54d3c34ffd71"/>
    <s v="866d562d83a77144c090ae01fef5e5dc5d322dfdcb968ee04e0fa262fe1b2619"/>
    <x v="17"/>
    <n v="1133682.78908"/>
    <n v="1017302.5173799999"/>
    <n v="1958915.9774800001"/>
    <n v="1674195.0857699998"/>
    <n v="132678.40400999997"/>
    <n v="87458.832719999991"/>
    <n v="1089773.0107500001"/>
    <n v="286110.25070000003"/>
    <n v="0"/>
    <n v="0"/>
    <n v="134.065"/>
    <n v="128.38900000000001"/>
    <n v="0"/>
    <n v="0"/>
    <n v="4077.3793500000002"/>
    <n v="470.59458000000006"/>
    <n v="-30962.09433"/>
    <n v="-24803.694849999996"/>
    <n v="0"/>
    <n v="0"/>
    <n v="0"/>
    <n v="0"/>
    <n v="0"/>
    <n v="0"/>
    <s v="Daños Sin Autos"/>
    <s v="Totales"/>
    <s v="Daños Sin Autos Total"/>
    <x v="48"/>
    <x v="0"/>
    <n v="1133682.78908"/>
    <n v="1017302.51738"/>
    <n v="243469518.54793006"/>
    <n v="216001262.48099998"/>
    <n v="235094567.47436008"/>
    <n v="206446896.99449995"/>
    <n v="35972415.092709996"/>
    <n v="42810697.891400002"/>
    <n v="9643938.9465399999"/>
    <n v="7031078.3012399981"/>
    <n v="1133682.78908"/>
    <n v="1017302.51738"/>
    <n v="3.1515337131471801"/>
    <n v="2.3762810874063329"/>
    <n v="116380.27170000016"/>
    <n v="11.44008490215187"/>
    <n v="100"/>
    <n v="99.999999999999986"/>
    <n v="100"/>
    <n v="99.999999999999986"/>
    <n v="0.46563643606861621"/>
    <n v="0.48222415399013496"/>
    <n v="0.47097063493760111"/>
    <n v="0.49276716297998041"/>
    <m/>
    <m/>
    <m/>
    <n v="0"/>
    <m/>
    <n v="0"/>
    <m/>
    <n v="0"/>
    <m/>
    <n v="51.7038358318487"/>
    <n v="11.703309363783356"/>
    <n v="8.5971312589734694"/>
    <n v="1.3757698461747478"/>
    <n v="766.43143021324215"/>
    <n v="24.828556863172359"/>
    <n v="-13.168939111619846"/>
    <n v="-1.8972761229563349"/>
    <s v="Medianas"/>
    <n v="2023"/>
    <n v="1"/>
    <d v="2024-05-06T00:00:00"/>
    <x v="48"/>
    <x v="17"/>
  </r>
  <r>
    <n v="2024"/>
    <n v="3"/>
    <n v="80"/>
    <x v="30"/>
    <s v="Daños Sin Autos"/>
    <n v="52"/>
    <s v="41cfc0d1f2d127b04555b7246d84019b4d27710a3f3aff6e7764375b1e06e05d"/>
    <s v="866d562d83a77144c090ae01fef5e5dc5d322dfdcb968ee04e0fa262fe1b2619"/>
    <x v="25"/>
    <n v="243973.67116000003"/>
    <n v="298600.28672000003"/>
    <n v="956213.27477999998"/>
    <n v="944514.09936000034"/>
    <n v="59194.870439999999"/>
    <n v="79946.123059999998"/>
    <n v="702281.86810999992"/>
    <n v="491405.75279"/>
    <n v="0"/>
    <n v="0"/>
    <n v="134.065"/>
    <n v="128.38900000000001"/>
    <n v="574.82315000000006"/>
    <n v="-46.24736"/>
    <n v="12275.128180000002"/>
    <n v="16445.313720000002"/>
    <n v="41047.822929999995"/>
    <n v="47466.409929999994"/>
    <n v="0"/>
    <n v="0"/>
    <n v="0"/>
    <n v="0"/>
    <n v="0"/>
    <n v="0"/>
    <s v="Daños Sin Autos"/>
    <s v="Totales"/>
    <s v="Daños Sin Autos Total"/>
    <x v="48"/>
    <x v="0"/>
    <n v="280605.04624"/>
    <n v="328979.06079000002"/>
    <n v="243469518.54793006"/>
    <n v="216001262.48099998"/>
    <n v="235094567.47436008"/>
    <n v="206446896.99449995"/>
    <n v="35972415.092709996"/>
    <n v="42810697.891400002"/>
    <n v="9643938.9465399999"/>
    <n v="7031078.3012399981"/>
    <n v="255476.90874000001"/>
    <n v="308951.91083000001"/>
    <n v="0.67822432975717162"/>
    <n v="0.69748988320039551"/>
    <n v="-54626.615560000006"/>
    <n v="-18.294227430271636"/>
    <n v="95.49734743670831"/>
    <n v="96.649438392470117"/>
    <n v="86.945575081116203"/>
    <n v="90.765742355440693"/>
    <n v="0.10020707011500939"/>
    <n v="0.1037768221448198"/>
    <n v="0.13824006549325871"/>
    <n v="0.14463781779580595"/>
    <m/>
    <m/>
    <m/>
    <n v="0"/>
    <m/>
    <n v="0"/>
    <m/>
    <n v="0"/>
    <m/>
    <n v="-25.956546516240785"/>
    <n v="24.262810883875865"/>
    <n v="26.773625684748971"/>
    <n v="0.61380386964433875"/>
    <n v="-25.357895939245111"/>
    <n v="-13.522377212571302"/>
    <n v="29.904456080248455"/>
    <n v="34.646213489186046"/>
    <s v="Resto"/>
    <n v="2023"/>
    <n v="1"/>
    <d v="2024-05-06T00:00:00"/>
    <x v="48"/>
    <x v="25"/>
  </r>
  <r>
    <n v="2024"/>
    <n v="3"/>
    <n v="9"/>
    <x v="8"/>
    <s v="Daños Sin Autos"/>
    <n v="9"/>
    <s v="19581e27de7ced00ff1ce50b2047e7a567c76b1cbaebabe5ef03f7c3017bb5b7"/>
    <s v="866d562d83a77144c090ae01fef5e5dc5d322dfdcb968ee04e0fa262fe1b2619"/>
    <x v="33"/>
    <n v="203799.98520999998"/>
    <n v="152945.15322000001"/>
    <n v="901868.47649999999"/>
    <n v="752786.13802999991"/>
    <n v="54879.282880000006"/>
    <n v="92999.794200000004"/>
    <n v="304392.29889999999"/>
    <n v="358809.29083999997"/>
    <n v="0"/>
    <n v="0"/>
    <n v="134.065"/>
    <n v="128.38900000000001"/>
    <n v="0"/>
    <n v="1661.3626999999999"/>
    <n v="26118.078439999997"/>
    <n v="33941.200989999998"/>
    <n v="113203.47078"/>
    <n v="74408.864759999997"/>
    <n v="0"/>
    <n v="0"/>
    <n v="0"/>
    <n v="0"/>
    <n v="0"/>
    <n v="0"/>
    <s v="Daños Sin Autos"/>
    <s v="Totales"/>
    <s v="Daños Sin Autos Total"/>
    <x v="48"/>
    <x v="0"/>
    <n v="808178.50085000007"/>
    <n v="660743.68034000008"/>
    <n v="243469518.54793006"/>
    <n v="216001262.48099998"/>
    <n v="235094567.47436008"/>
    <n v="206446896.99449995"/>
    <n v="35972415.092709996"/>
    <n v="42810697.891400002"/>
    <n v="9643938.9465399999"/>
    <n v="7031078.3012399981"/>
    <n v="655313.92440999998"/>
    <n v="536375.58944999997"/>
    <n v="0.56654518381586549"/>
    <n v="0.35725919163472525"/>
    <n v="50854.831989999977"/>
    <n v="33.250371730870839"/>
    <n v="31.099596333694208"/>
    <n v="28.514562599097793"/>
    <n v="25.217199541395097"/>
    <n v="23.147425812880833"/>
    <n v="8.3706570919217294E-2"/>
    <n v="8.6688513222334188E-2"/>
    <n v="7.0807527448342331E-2"/>
    <n v="7.4084500879698229E-2"/>
    <m/>
    <m/>
    <m/>
    <n v="0"/>
    <m/>
    <n v="0"/>
    <m/>
    <n v="0"/>
    <m/>
    <n v="-40.989887824934556"/>
    <n v="26.928011218180998"/>
    <n v="60.805976679906195"/>
    <n v="0.56905464856441568"/>
    <n v="-23.049044588330581"/>
    <n v="52.137075528741093"/>
    <n v="23.071800060581143"/>
    <n v="45.614458840992533"/>
    <s v="Resto"/>
    <n v="2023"/>
    <n v="1"/>
    <d v="2024-05-06T00:00:00"/>
    <x v="48"/>
    <x v="33"/>
  </r>
  <r>
    <n v="2024"/>
    <n v="3"/>
    <n v="5.0999999999999996"/>
    <x v="6"/>
    <s v="Daños Sin Autos"/>
    <n v="5.0999999999999996"/>
    <m/>
    <m/>
    <x v="3"/>
    <n v="15153130.793109998"/>
    <n v="14551798.305920001"/>
    <n v="50878326.293449998"/>
    <n v="41474279.668130003"/>
    <n v="4162118.2035500002"/>
    <n v="3927315.8547300007"/>
    <n v="53090918.745570004"/>
    <n v="16940841.27891"/>
    <n v="0"/>
    <n v="0"/>
    <n v="0"/>
    <n v="0"/>
    <n v="27851.465089999998"/>
    <n v="192147.08062999998"/>
    <n v="1198613.2351800001"/>
    <n v="1933466.5442899999"/>
    <n v="3869824.8528999998"/>
    <n v="3713809.8846800001"/>
    <n v="0"/>
    <n v="0"/>
    <n v="0"/>
    <n v="0"/>
    <n v="0"/>
    <n v="0"/>
    <s v="Daños Sin Autos"/>
    <s v="Totales"/>
    <s v="Daños Sin Autos Total"/>
    <x v="48"/>
    <x v="0"/>
    <n v="54283672.903280005"/>
    <n v="45104136.85407"/>
    <n v="243469518.54793006"/>
    <n v="216001262.48099998"/>
    <n v="235094567.47436008"/>
    <n v="206446896.99449995"/>
    <n v="35972415.092709996"/>
    <n v="42810697.891400002"/>
    <n v="9643938.9465399999"/>
    <n v="7031078.3012399981"/>
    <n v="23453215.011579998"/>
    <n v="21484755.277599998"/>
    <n v="42.124307623095511"/>
    <n v="33.991032668596674"/>
    <n v="601332.48718999699"/>
    <n v="4.1323585892842019"/>
    <n v="64.610036558434132"/>
    <n v="67.730807811861396"/>
    <n v="27.914711703662913"/>
    <n v="32.262668839004533"/>
    <n v="6.2238307626697482"/>
    <n v="6.4455469796266689"/>
    <n v="6.7369042841589941"/>
    <n v="7.0486883153819857"/>
    <m/>
    <m/>
    <m/>
    <n v="0"/>
    <m/>
    <n v="0"/>
    <m/>
    <n v="0"/>
    <m/>
    <n v="5.9786978563796112"/>
    <n v="27.467051267335989"/>
    <n v="26.988525900144449"/>
    <n v="43.157865542515303"/>
    <n v="-38.007035150424585"/>
    <n v="4.2009411645863581"/>
    <n v="30.973320001337367"/>
    <n v="52.061537998103447"/>
    <m/>
    <n v="2023"/>
    <n v="1"/>
    <d v="2024-05-06T00:00:00"/>
    <x v="48"/>
    <x v="3"/>
  </r>
  <r>
    <n v="2024"/>
    <n v="3"/>
    <n v="37"/>
    <x v="35"/>
    <s v="Daños Sin Autos"/>
    <n v="25"/>
    <s v="b7a56873cd771f2c446d369b649430b65a756ba278ff97ec81bb6f55b2e73569"/>
    <s v="866d562d83a77144c090ae01fef5e5dc5d322dfdcb968ee04e0fa262fe1b2619"/>
    <x v="18"/>
    <n v="1754698.6460800001"/>
    <n v="1897319.9114600001"/>
    <n v="5516245.7763700001"/>
    <n v="4331832.5645199995"/>
    <n v="426896.88128999999"/>
    <n v="111802.75306000002"/>
    <n v="2377105.4524000003"/>
    <n v="2655728.8793500001"/>
    <n v="0"/>
    <n v="0"/>
    <n v="134.065"/>
    <n v="128.38900000000001"/>
    <n v="801.65823"/>
    <n v="3465.9318699999999"/>
    <n v="213426.81204999995"/>
    <n v="79631.765330000009"/>
    <n v="548444.20019"/>
    <n v="384377.60953999998"/>
    <n v="0"/>
    <n v="0"/>
    <n v="0"/>
    <n v="0"/>
    <n v="0"/>
    <n v="0"/>
    <s v="Daños Sin Autos"/>
    <s v="Totales"/>
    <s v="Daños Sin Autos Total"/>
    <x v="48"/>
    <x v="0"/>
    <n v="3691577.5016000001"/>
    <n v="3031903.05106"/>
    <n v="243469518.54793006"/>
    <n v="216001262.48099998"/>
    <n v="235094567.47436008"/>
    <n v="206446896.99449995"/>
    <n v="35972415.092709996"/>
    <n v="42810697.891400002"/>
    <n v="9643938.9465399999"/>
    <n v="7031078.3012399981"/>
    <n v="2863008.4902399997"/>
    <n v="2731007.0009299996"/>
    <n v="4.8779005845387324"/>
    <n v="4.4318826950054042"/>
    <n v="-142621.26538"/>
    <n v="-7.516985644779961"/>
    <n v="61.288628799452404"/>
    <n v="69.473271610578038"/>
    <n v="47.532488355438296"/>
    <n v="62.578515193507521"/>
    <n v="0.72070567870062363"/>
    <n v="0.74637992061274294"/>
    <n v="0.87838371390393766"/>
    <n v="0.9190353253459399"/>
    <m/>
    <m/>
    <m/>
    <n v="0"/>
    <m/>
    <n v="0"/>
    <m/>
    <n v="0"/>
    <m/>
    <n v="281.83038396281859"/>
    <n v="24.32878615616923"/>
    <n v="5.8926674613332377"/>
    <n v="4.4265821637450298"/>
    <n v="168.01718028671502"/>
    <n v="42.683701281753919"/>
    <n v="38.914954698410803"/>
    <n v="20.717066591183215"/>
    <s v="Medianas"/>
    <n v="2023"/>
    <n v="1"/>
    <d v="2024-05-06T00:00:00"/>
    <x v="48"/>
    <x v="18"/>
  </r>
  <r>
    <n v="2024"/>
    <n v="3"/>
    <n v="15.1"/>
    <x v="13"/>
    <s v="Daños Sin Autos"/>
    <n v="15.1"/>
    <m/>
    <m/>
    <x v="7"/>
    <n v="15032866.801940002"/>
    <n v="22517236.332499996"/>
    <n v="48320085.612250008"/>
    <n v="58032205.813439995"/>
    <n v="3972631.77391"/>
    <n v="2012875.6235"/>
    <n v="27564856.09849"/>
    <n v="16140638.370539999"/>
    <n v="0"/>
    <n v="0"/>
    <n v="0"/>
    <n v="0"/>
    <n v="9863.1064100000003"/>
    <n v="17445.259410000002"/>
    <n v="1229727.0122699998"/>
    <n v="617167.52090999996"/>
    <n v="4360934.3530299999"/>
    <n v="3066734.1266399999"/>
    <n v="0"/>
    <n v="0"/>
    <n v="0"/>
    <n v="0"/>
    <n v="0"/>
    <n v="0"/>
    <s v="Daños Sin Autos"/>
    <s v="Totales"/>
    <s v="Daños Sin Autos Total"/>
    <x v="48"/>
    <x v="0"/>
    <n v="82302684.338310003"/>
    <n v="77807103.655680001"/>
    <n v="243469518.54793006"/>
    <n v="216001262.48099998"/>
    <n v="235094567.47436008"/>
    <n v="206446896.99449995"/>
    <n v="35972415.092709996"/>
    <n v="42810697.891400002"/>
    <n v="9643938.9465399999"/>
    <n v="7031078.3012399981"/>
    <n v="33144716.127350003"/>
    <n v="36035486.345909998"/>
    <n v="41.789984806959744"/>
    <n v="52.597218549486335"/>
    <n v="-7484369.5305599943"/>
    <n v="-33.238401995885766"/>
    <n v="45.355243786611709"/>
    <n v="62.486283982277058"/>
    <n v="18.265342039327077"/>
    <n v="28.939820754857532"/>
    <n v="6.1744348498313517"/>
    <n v="6.3943913989333332"/>
    <n v="10.42458552041133"/>
    <n v="10.907035494507767"/>
    <m/>
    <m/>
    <m/>
    <n v="0"/>
    <m/>
    <n v="0"/>
    <m/>
    <n v="0"/>
    <m/>
    <n v="97.361015630084708"/>
    <n v="26.426308609328792"/>
    <n v="8.9392658751586627"/>
    <n v="41.193041514798054"/>
    <n v="99.253358384251072"/>
    <n v="42.201252959869784"/>
    <n v="28.198704972836364"/>
    <n v="20.12458515881147"/>
    <s v="Resto"/>
    <n v="2023"/>
    <n v="1"/>
    <d v="2024-05-06T00:00:00"/>
    <x v="48"/>
    <x v="7"/>
  </r>
  <r>
    <n v="2024"/>
    <n v="3"/>
    <n v="107"/>
    <x v="28"/>
    <s v="Daños Sin Autos"/>
    <n v="70"/>
    <s v="ff5a1ae012afa5d4c889c50ad427aaf545d31a4fac04ffc1c4d03d403ba4250a"/>
    <s v="866d562d83a77144c090ae01fef5e5dc5d322dfdcb968ee04e0fa262fe1b2619"/>
    <x v="35"/>
    <n v="112053.45702"/>
    <n v="98970.224990000002"/>
    <n v="394374.2756099999"/>
    <n v="310117.47616000002"/>
    <n v="36709.276280000013"/>
    <n v="43462.452620000004"/>
    <n v="171329.55460999996"/>
    <n v="129884.00641999999"/>
    <n v="0"/>
    <n v="0"/>
    <n v="134.065"/>
    <n v="128.38900000000001"/>
    <n v="0"/>
    <n v="0"/>
    <n v="11734.111069999999"/>
    <n v="15629.05537"/>
    <n v="26620.474679999999"/>
    <n v="22255.149799999996"/>
    <n v="0"/>
    <n v="0"/>
    <n v="0"/>
    <n v="0"/>
    <n v="0"/>
    <n v="0"/>
    <s v="Daños Sin Autos"/>
    <s v="Totales"/>
    <s v="Daños Sin Autos Total"/>
    <x v="48"/>
    <x v="0"/>
    <n v="551156.13301999995"/>
    <n v="285123.98235000001"/>
    <n v="243469518.54793006"/>
    <n v="216001262.48099998"/>
    <n v="235094567.47436008"/>
    <n v="206446896.99449995"/>
    <n v="35972415.092709996"/>
    <n v="42810697.891400002"/>
    <n v="9643938.9465399999"/>
    <n v="7031078.3012399981"/>
    <n v="551156.13301999995"/>
    <n v="285123.98235000001"/>
    <n v="0.31149828759400766"/>
    <n v="0.23118105955913784"/>
    <n v="13083.232029999999"/>
    <n v="13.219361713406164"/>
    <n v="20.330619638761036"/>
    <n v="34.711294425072417"/>
    <n v="20.330619638761036"/>
    <n v="34.711294425072417"/>
    <n v="4.6023608083794215E-2"/>
    <n v="4.7663141783240395E-2"/>
    <n v="4.5819280801058133E-2"/>
    <n v="4.7939797803130318E-2"/>
    <m/>
    <m/>
    <m/>
    <n v="0"/>
    <m/>
    <n v="0"/>
    <m/>
    <n v="0"/>
    <m/>
    <n v="-15.537955023026928"/>
    <n v="32.76050311722905"/>
    <n v="43.914674968548844"/>
    <n v="0.38064608749073808"/>
    <n v="-24.921175386430285"/>
    <n v="19.614897761775584"/>
    <n v="44.079270602998875"/>
    <n v="70.226691397062638"/>
    <s v="Resto"/>
    <n v="2023"/>
    <n v="1"/>
    <d v="2024-05-06T00:00:00"/>
    <x v="48"/>
    <x v="35"/>
  </r>
  <r>
    <n v="2024"/>
    <n v="3"/>
    <n v="201.1"/>
    <x v="1"/>
    <s v="Daños Sin Autos"/>
    <n v="201.1"/>
    <m/>
    <m/>
    <x v="1"/>
    <n v="35972415.092710003"/>
    <n v="42810697.891400009"/>
    <n v="124554590.26777999"/>
    <n v="122439832.94581999"/>
    <n v="9643938.9465399981"/>
    <n v="7031078.3012399981"/>
    <n v="91259286.21420002"/>
    <n v="38764230.085439995"/>
    <n v="0"/>
    <n v="0"/>
    <n v="0"/>
    <n v="0"/>
    <n v="48270.278420000002"/>
    <n v="211993.88019999999"/>
    <n v="2852619.48294"/>
    <n v="2917530.6399300005"/>
    <n v="10534658.352170002"/>
    <n v="9008842.2140599973"/>
    <n v="0"/>
    <n v="0"/>
    <n v="0"/>
    <n v="0"/>
    <n v="0"/>
    <n v="0"/>
    <s v="Daños Sin Autos"/>
    <s v="Totales"/>
    <s v="Daños Sin Autos Total"/>
    <x v="48"/>
    <x v="0"/>
    <n v="185397985.06833002"/>
    <n v="159623314.86486998"/>
    <n v="243469518.54793006"/>
    <n v="216001262.48099998"/>
    <n v="235094567.47436008"/>
    <n v="206446896.99449995"/>
    <n v="35972415.092709996"/>
    <n v="42810697.891400002"/>
    <n v="9643938.9465399999"/>
    <n v="7031078.3012399981"/>
    <n v="83648532.096990004"/>
    <n v="79225396.767090008"/>
    <n v="100.00000000000003"/>
    <n v="100.00000000000003"/>
    <n v="-6838282.7986900061"/>
    <n v="-15.973303719638054"/>
    <n v="43.004239513731321"/>
    <n v="54.036583770298577"/>
    <n v="19.402808007569263"/>
    <n v="26.819827622074911"/>
    <n v="14.774915277794159"/>
    <n v="15.301253227228754"/>
    <n v="19.819651700029183"/>
    <n v="20.736905477702845"/>
    <m/>
    <m/>
    <m/>
    <n v="0"/>
    <m/>
    <n v="0"/>
    <m/>
    <n v="0"/>
    <m/>
    <n v="37.161592196167078"/>
    <n v="26.809261823775611"/>
    <n v="16.42364793742928"/>
    <n v="99.999999999999972"/>
    <n v="-2.2248663339336172"/>
    <n v="16.936872706336015"/>
    <n v="27.078424259979894"/>
    <n v="32.385189690376016"/>
    <m/>
    <n v="2023"/>
    <n v="1"/>
    <d v="2024-05-06T00:00:00"/>
    <x v="48"/>
    <x v="1"/>
  </r>
  <r>
    <n v="2024"/>
    <n v="3"/>
    <n v="103"/>
    <x v="18"/>
    <s v="Daños Sin Autos"/>
    <n v="205"/>
    <s v="f8809aff4d69bece79dabe35be0c708b890d7eafb841f121330667b77d2e2590"/>
    <s v="866d562d83a77144c090ae01fef5e5dc5d322dfdcb968ee04e0fa262fe1b2619"/>
    <x v="14"/>
    <n v="1223904.4493499999"/>
    <n v="1175055.48303"/>
    <n v="1651629.91875"/>
    <n v="2312822.8022400006"/>
    <n v="10603.931130000008"/>
    <n v="-46815.667860000016"/>
    <n v="1077495.82999"/>
    <n v="718589.18510000012"/>
    <n v="0"/>
    <n v="0"/>
    <n v="134.065"/>
    <n v="128.38900000000001"/>
    <n v="1556.1641100000002"/>
    <n v="7886.3938499999995"/>
    <n v="-24332.825960000002"/>
    <n v="-3432.9404500000001"/>
    <n v="-5063.9613899999995"/>
    <n v="17014.944470000002"/>
    <n v="0"/>
    <n v="0"/>
    <n v="0"/>
    <n v="0"/>
    <n v="0"/>
    <n v="0"/>
    <s v="Daños Sin Autos"/>
    <s v="Totales"/>
    <s v="Daños Sin Autos Total"/>
    <x v="48"/>
    <x v="0"/>
    <n v="1311840.66753"/>
    <n v="1251067.9799200001"/>
    <n v="243469518.54793006"/>
    <n v="216001262.48099998"/>
    <n v="235094567.47436008"/>
    <n v="206446896.99449995"/>
    <n v="35972415.092709996"/>
    <n v="42810697.891400002"/>
    <n v="9643938.9465399999"/>
    <n v="7031078.3012399981"/>
    <n v="1311840.66753"/>
    <n v="1251067.9799200001"/>
    <n v="3.4023416170298519"/>
    <n v="2.7447706786065971"/>
    <n v="48848.96631999989"/>
    <n v="4.1571625361925824"/>
    <n v="93.296730284663994"/>
    <n v="93.924191322132572"/>
    <n v="93.296730284663994"/>
    <n v="93.924191322132572"/>
    <n v="0.50269309137729234"/>
    <n v="0.5206009064771272"/>
    <n v="0.54400398846435483"/>
    <n v="0.56918050120235297"/>
    <m/>
    <m/>
    <m/>
    <n v="0"/>
    <m/>
    <n v="0"/>
    <m/>
    <n v="0"/>
    <m/>
    <n v="-122.65038952709284"/>
    <n v="0.86640187766550081"/>
    <n v="-3.9841240295548475"/>
    <n v="0.10995435774512477"/>
    <n v="608.80419612288938"/>
    <n v="-129.761844941243"/>
    <n v="480.5097054659812"/>
    <n v="-20.176030877166887"/>
    <s v="Medianas"/>
    <n v="2023"/>
    <n v="1"/>
    <d v="2024-05-06T00:00:00"/>
    <x v="48"/>
    <x v="14"/>
  </r>
  <r>
    <n v="2024"/>
    <n v="3"/>
    <n v="12"/>
    <x v="31"/>
    <s v="Daños Sin Autos"/>
    <n v="12"/>
    <s v="6b51d431df5d7f141cbececcf79edf3dd861c3b4069f0b11661a3eefacbba918"/>
    <s v="866d562d83a77144c090ae01fef5e5dc5d322dfdcb968ee04e0fa262fe1b2619"/>
    <x v="16"/>
    <n v="1757992.44041"/>
    <n v="3125682.96973"/>
    <n v="5334277.3117199996"/>
    <n v="7079076.1286499994"/>
    <n v="216872.25301000001"/>
    <n v="203607.21513000003"/>
    <n v="1861879.3411799998"/>
    <n v="1231507.21805"/>
    <n v="0"/>
    <n v="0"/>
    <n v="134.065"/>
    <n v="128.38900000000001"/>
    <n v="5740.9326700000001"/>
    <n v="1964.2129800000002"/>
    <n v="81471.993210000001"/>
    <n v="60794.786020000007"/>
    <n v="72800.204360000003"/>
    <n v="10698.847409999997"/>
    <n v="0"/>
    <n v="0"/>
    <n v="0"/>
    <n v="0"/>
    <n v="0"/>
    <n v="0"/>
    <s v="Daños Sin Autos"/>
    <s v="Totales"/>
    <s v="Daños Sin Autos Total"/>
    <x v="48"/>
    <x v="0"/>
    <n v="1911910.06005"/>
    <n v="3306000.0739899999"/>
    <n v="243469518.54793006"/>
    <n v="216001262.48099998"/>
    <n v="235094567.47436008"/>
    <n v="206446896.99449995"/>
    <n v="35972415.092709996"/>
    <n v="42810697.891400002"/>
    <n v="9643938.9465399999"/>
    <n v="7031078.3012399981"/>
    <n v="1844939.9440200001"/>
    <n v="3237161.4129899996"/>
    <n v="4.8870570293354216"/>
    <n v="7.3011726593644273"/>
    <n v="-1367690.52932"/>
    <n v="-43.756533934026663"/>
    <n v="95.287244774995372"/>
    <n v="96.556290248219881"/>
    <n v="91.949536599228182"/>
    <n v="94.545762243665777"/>
    <n v="0.72205853566179257"/>
    <n v="0.74778097141769573"/>
    <n v="1.4470669911037872"/>
    <n v="1.5140372731362839"/>
    <m/>
    <m/>
    <m/>
    <n v="0"/>
    <m/>
    <n v="0"/>
    <m/>
    <n v="0"/>
    <m/>
    <n v="6.5150136607538434"/>
    <n v="12.33635867964375"/>
    <n v="6.5140072458336302"/>
    <n v="2.2487933012870043"/>
    <n v="34.011481154317558"/>
    <n v="580.44903876239152"/>
    <n v="111.91176443285467"/>
    <n v="568.2367800028286"/>
    <s v="Medianas"/>
    <n v="2023"/>
    <n v="1"/>
    <d v="2024-05-06T00:00:00"/>
    <x v="48"/>
    <x v="16"/>
  </r>
  <r>
    <n v="2024"/>
    <n v="3"/>
    <n v="43"/>
    <x v="9"/>
    <s v="Daños Sin Autos"/>
    <n v="31"/>
    <s v="eb1e33e8a81b697b75855af6bfcdbcbf7cbbde9f94962ceaec1ed8af21f5a50f"/>
    <s v="866d562d83a77144c090ae01fef5e5dc5d322dfdcb968ee04e0fa262fe1b2619"/>
    <x v="12"/>
    <n v="1097039.3265499999"/>
    <n v="1069310.3066700001"/>
    <n v="5455812.6659200005"/>
    <n v="4874612.6744200001"/>
    <n v="141134.56758"/>
    <n v="541875.26136"/>
    <n v="2149278.5363200004"/>
    <n v="3021881.4745999989"/>
    <n v="0"/>
    <n v="0"/>
    <n v="134.065"/>
    <n v="128.38900000000001"/>
    <n v="0"/>
    <n v="0"/>
    <n v="90801.772319999989"/>
    <n v="149112.91876"/>
    <n v="450013.21723999997"/>
    <n v="419349.21271999989"/>
    <n v="0"/>
    <n v="0"/>
    <n v="0"/>
    <n v="0"/>
    <n v="0"/>
    <n v="0"/>
    <s v="Daños Sin Autos"/>
    <s v="Totales"/>
    <s v="Daños Sin Autos Total"/>
    <x v="48"/>
    <x v="0"/>
    <n v="29454782.112069998"/>
    <n v="26676629.107240003"/>
    <n v="243469518.54793006"/>
    <n v="216001262.48099998"/>
    <n v="235094567.47436008"/>
    <n v="206446896.99449995"/>
    <n v="35972415.092709996"/>
    <n v="42810697.891400002"/>
    <n v="9643938.9465399999"/>
    <n v="7031078.3012399981"/>
    <n v="8455095.9141700007"/>
    <n v="6754582.9718500003"/>
    <n v="3.04966826309174"/>
    <n v="2.4977642489794771"/>
    <n v="27729.019879999803"/>
    <n v="2.5931686720903624"/>
    <n v="12.97488919920421"/>
    <n v="15.830885653879658"/>
    <n v="3.7244863070993639"/>
    <n v="4.0084161397280536"/>
    <n v="0.45058590212558125"/>
    <n v="0.46663746352609586"/>
    <n v="0.49504817443558197"/>
    <n v="0.51795901136672839"/>
    <m/>
    <m/>
    <m/>
    <n v="0"/>
    <m/>
    <n v="0"/>
    <m/>
    <n v="0"/>
    <m/>
    <n v="-73.954417622649899"/>
    <n v="12.86504176872528"/>
    <n v="50.675211674287937"/>
    <n v="1.4634535573313174"/>
    <n v="-39.105361845845756"/>
    <n v="7.3122837935251983"/>
    <n v="20.177578977991175"/>
    <n v="35.558173054103939"/>
    <s v="Medianas"/>
    <n v="2023"/>
    <n v="1"/>
    <d v="2024-05-06T00:00:00"/>
    <x v="48"/>
    <x v="12"/>
  </r>
  <r>
    <n v="2024"/>
    <n v="3"/>
    <n v="61"/>
    <x v="2"/>
    <s v="Daños Sin Aut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925407.78358000005"/>
    <n v="730197.88136999996"/>
    <n v="1696835.1373799997"/>
    <n v="1860887.66661"/>
    <n v="0"/>
    <n v="0"/>
    <n v="0"/>
    <n v="0"/>
    <n v="0"/>
    <n v="0"/>
    <s v="Daños Sin Autos"/>
    <s v="Totales"/>
    <s v="Daños Sin Autos Total"/>
    <x v="48"/>
    <x v="0"/>
    <n v="0"/>
    <n v="0"/>
    <n v="243469518.54793006"/>
    <n v="216001262.48099998"/>
    <n v="235094567.47436008"/>
    <n v="206446896.99449995"/>
    <n v="35972415.092709996"/>
    <n v="42810697.891400002"/>
    <n v="9643938.9465399999"/>
    <n v="7031078.301239998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6.733835743777632"/>
    <n v="-8.8158211897259022"/>
    <n v="54.5372831569764"/>
    <n v="39.239224079560358"/>
    <m/>
    <n v="2023"/>
    <n v="1"/>
    <d v="2024-05-06T00:00:00"/>
    <x v="48"/>
    <x v="2"/>
  </r>
  <r>
    <n v="2024"/>
    <n v="3"/>
    <n v="601"/>
    <x v="26"/>
    <s v="Daños Sin Autos"/>
    <n v="241"/>
    <s v="749fc650cacb0f06547520d53c31505c8156e0a3be07073eddb2ef3ad9e383ba"/>
    <s v="866d562d83a77144c090ae01fef5e5dc5d322dfdcb968ee04e0fa262fe1b2619"/>
    <x v="38"/>
    <n v="38414.936820000003"/>
    <n v="25310.37225"/>
    <n v="124680.04518"/>
    <n v="78361.615160000016"/>
    <n v="17095.743770000005"/>
    <n v="-272.83399000000003"/>
    <n v="40918.716890000003"/>
    <n v="2795.8835900000013"/>
    <n v="0"/>
    <n v="0"/>
    <n v="134.065"/>
    <n v="128.38900000000001"/>
    <n v="0"/>
    <n v="0"/>
    <n v="17071.971710000002"/>
    <n v="-7497.06286"/>
    <n v="46225.124579999996"/>
    <n v="37646.082750000001"/>
    <n v="0"/>
    <n v="0"/>
    <n v="0"/>
    <n v="0"/>
    <n v="0"/>
    <n v="0"/>
    <s v="Daños Sin Autos"/>
    <s v="Totales"/>
    <s v="Daños Sin Autos Total"/>
    <x v="48"/>
    <x v="0"/>
    <n v="38414.936820000003"/>
    <n v="25310.37225"/>
    <n v="243469518.54793006"/>
    <n v="216001262.48099998"/>
    <n v="235094567.47436008"/>
    <n v="206446896.99449995"/>
    <n v="35972415.092709996"/>
    <n v="42810697.891400002"/>
    <n v="9643938.9465399999"/>
    <n v="7031078.3012399981"/>
    <n v="38414.936820000003"/>
    <n v="25310.37225"/>
    <n v="0.10678998538462045"/>
    <n v="5.9121606272820086E-2"/>
    <n v="13104.564570000002"/>
    <n v="51.775471496670697"/>
    <n v="100"/>
    <n v="100"/>
    <n v="100"/>
    <n v="100"/>
    <n v="1.5778129865746435E-2"/>
    <n v="1.6340206085021347E-2"/>
    <n v="1.1717696442735544E-2"/>
    <n v="1.2259991609694335E-2"/>
    <m/>
    <m/>
    <m/>
    <n v="0"/>
    <m/>
    <n v="0"/>
    <m/>
    <n v="0"/>
    <m/>
    <n v="-6365.9875223024828"/>
    <n v="44.50285536093719"/>
    <n v="-1.0779532884981573"/>
    <n v="0.17726930733145632"/>
    <n v="-327.71546709426951"/>
    <n v="22.78867070173456"/>
    <n v="36.932235153751101"/>
    <n v="-19.914589546504676"/>
    <s v="Resto"/>
    <n v="2023"/>
    <n v="1"/>
    <d v="2024-05-06T00:00:00"/>
    <x v="48"/>
    <x v="38"/>
  </r>
  <r>
    <n v="2024"/>
    <n v="3"/>
    <n v="125"/>
    <x v="67"/>
    <s v="Daños Sin Autos"/>
    <n v="238"/>
    <s v="8ae4c23b80d1e7c8ff79e515fe791ebd68190bae842dda7af193db125f700452"/>
    <s v="866d562d83a77144c090ae01fef5e5dc5d322dfdcb968ee04e0fa262fe1b2619"/>
    <x v="39"/>
    <n v="38187.308450000004"/>
    <n v="35149.466329999996"/>
    <n v="128055.00606000001"/>
    <n v="121182.64186999999"/>
    <n v="8361.926089999999"/>
    <n v="9291.7446999999993"/>
    <n v="40151.212070000001"/>
    <n v="33077.816310000002"/>
    <n v="0"/>
    <n v="0"/>
    <n v="134.065"/>
    <n v="128.38900000000001"/>
    <n v="0"/>
    <n v="0"/>
    <n v="4694.9096"/>
    <n v="5528.1906200000003"/>
    <n v="21495.353489999998"/>
    <n v="13922.54645"/>
    <n v="0"/>
    <n v="0"/>
    <n v="0"/>
    <n v="0"/>
    <n v="0"/>
    <n v="0"/>
    <s v="Daños Sin Autos"/>
    <s v="Totales"/>
    <s v="Daños Sin Autos Total"/>
    <x v="48"/>
    <x v="0"/>
    <n v="38924.525079999999"/>
    <n v="35687.971720000001"/>
    <n v="243469518.54793006"/>
    <n v="216001262.48099998"/>
    <n v="235094567.47436008"/>
    <n v="206446896.99449995"/>
    <n v="35972415.092709996"/>
    <n v="42810697.891400002"/>
    <n v="9643938.9465399999"/>
    <n v="7031078.3012399981"/>
    <n v="38924.525079999999"/>
    <n v="35687.971720000001"/>
    <n v="0.10615719948627766"/>
    <n v="8.2104399276940951E-2"/>
    <n v="3037.8421200000084"/>
    <n v="8.6426408056364146"/>
    <n v="98.106035645946037"/>
    <n v="98.491073143004598"/>
    <n v="98.106035645946037"/>
    <n v="98.491073143004598"/>
    <n v="1.5684636285376457E-2"/>
    <n v="1.6243381912329723E-2"/>
    <n v="1.6272805967090971E-2"/>
    <n v="1.7025911671094979E-2"/>
    <m/>
    <m/>
    <m/>
    <n v="0"/>
    <m/>
    <n v="0"/>
    <m/>
    <n v="0"/>
    <m/>
    <n v="-10.006932390210855"/>
    <n v="21.897133967816991"/>
    <n v="26.434952419375751"/>
    <n v="8.6706543211786363E-2"/>
    <n v="-15.073304762417916"/>
    <n v="54.392399172063797"/>
    <n v="21.841509153055572"/>
    <n v="39.706749335355966"/>
    <s v="Resto"/>
    <n v="2023"/>
    <n v="1"/>
    <d v="2024-05-06T00:00:00"/>
    <x v="48"/>
    <x v="39"/>
  </r>
  <r>
    <n v="2024"/>
    <n v="3"/>
    <n v="1"/>
    <x v="14"/>
    <s v="Daños Sin Autos"/>
    <n v="30"/>
    <s v="624b60c58c9d8bfb6ff1886c2fd605d2adeb6ea4da576068201b6c6958ce93f4"/>
    <s v="866d562d83a77144c090ae01fef5e5dc5d322dfdcb968ee04e0fa262fe1b2619"/>
    <x v="6"/>
    <n v="2562431.6221799999"/>
    <n v="2005730.7910900002"/>
    <n v="5208867.0881399997"/>
    <n v="4256813.2749400008"/>
    <n v="861140.15333999984"/>
    <n v="108389.74032"/>
    <n v="1815725.3445400002"/>
    <n v="656297.26388999994"/>
    <n v="0"/>
    <n v="0"/>
    <n v="134.065"/>
    <n v="128.38900000000001"/>
    <n v="0"/>
    <n v="0"/>
    <n v="103718.28616000002"/>
    <n v="74313.050470000002"/>
    <n v="1018518.02359"/>
    <n v="942569.43078000005"/>
    <n v="0"/>
    <n v="0"/>
    <n v="0"/>
    <n v="0"/>
    <n v="0"/>
    <n v="0"/>
    <s v="Daños Sin Autos"/>
    <s v="Totales"/>
    <s v="Daños Sin Autos Total"/>
    <x v="48"/>
    <x v="0"/>
    <n v="18341736.750830002"/>
    <n v="11640133.15574"/>
    <n v="243469518.54793006"/>
    <n v="216001262.48099998"/>
    <n v="235094567.47436008"/>
    <n v="206446896.99449995"/>
    <n v="35972415.092709996"/>
    <n v="42810697.891400002"/>
    <n v="9643938.9465399999"/>
    <n v="7031078.3012399981"/>
    <n v="4791079.4850300001"/>
    <n v="3687238.6688299999"/>
    <n v="7.1233238457189128"/>
    <n v="4.6851158469269434"/>
    <n v="556700.83108999976"/>
    <n v="27.755511036825876"/>
    <n v="53.483387829119998"/>
    <n v="54.396554474366042"/>
    <n v="13.970496125804688"/>
    <n v="17.231167068745528"/>
    <n v="1.0524650631678778"/>
    <n v="1.0899578198290203"/>
    <n v="0.92857364260379227"/>
    <n v="0.97154804469811706"/>
    <m/>
    <m/>
    <m/>
    <n v="0"/>
    <m/>
    <n v="0"/>
    <m/>
    <n v="0"/>
    <m/>
    <n v="694.4849307671077"/>
    <n v="33.606366151826563"/>
    <n v="5.4040024115647327"/>
    <n v="8.9293405745683927"/>
    <n v="39.569410088838765"/>
    <n v="8.0576125566846013"/>
    <n v="10.183254862238094"/>
    <n v="7.8840929955158927"/>
    <s v="Grandes"/>
    <n v="2023"/>
    <n v="1"/>
    <d v="2024-05-06T00:00:00"/>
    <x v="48"/>
    <x v="6"/>
  </r>
  <r>
    <n v="2024"/>
    <n v="3"/>
    <n v="79"/>
    <x v="59"/>
    <s v="Daños Sin Autos"/>
    <n v="51"/>
    <s v="031b4af5197ec30a926f48cf40e11a7dbc470048a21e4003b7a3c07c5dab1baa"/>
    <s v="866d562d83a77144c090ae01fef5e5dc5d322dfdcb968ee04e0fa262fe1b2619"/>
    <x v="8"/>
    <n v="1775315.43358"/>
    <n v="1457505.7337499999"/>
    <n v="5675660.7270300006"/>
    <n v="4754837.3055699989"/>
    <n v="168280.86384000003"/>
    <n v="163250.79629"/>
    <n v="943674.65214999986"/>
    <n v="554117.33970000013"/>
    <n v="0"/>
    <n v="0"/>
    <n v="134.065"/>
    <n v="128.38900000000001"/>
    <n v="0"/>
    <n v="0"/>
    <n v="135162.58614999999"/>
    <n v="151130.24351999999"/>
    <n v="1523456.32788"/>
    <n v="1118330.0019099999"/>
    <n v="0"/>
    <n v="0"/>
    <n v="0"/>
    <n v="0"/>
    <n v="0"/>
    <n v="0"/>
    <s v="Daños Sin Autos"/>
    <s v="Totales"/>
    <s v="Daños Sin Autos Total"/>
    <x v="48"/>
    <x v="0"/>
    <n v="22979281.170580003"/>
    <n v="17603852.661830001"/>
    <n v="243469518.54793006"/>
    <n v="216001262.48099998"/>
    <n v="235094567.47436008"/>
    <n v="206446896.99449995"/>
    <n v="35972415.092709996"/>
    <n v="42810697.891400002"/>
    <n v="9643938.9465399999"/>
    <n v="7031078.3012399981"/>
    <n v="4566295.7302000001"/>
    <n v="3484056.2713200003"/>
    <n v="4.935213354467761"/>
    <n v="3.4045362620514297"/>
    <n v="317809.69983000006"/>
    <n v="21.805039422542173"/>
    <n v="38.878678440352402"/>
    <n v="41.83358764173451"/>
    <n v="7.7257222295225985"/>
    <n v="8.2794701918306419"/>
    <n v="0.72917359190099462"/>
    <n v="0.75514949267112252"/>
    <n v="0.67476722913978615"/>
    <n v="0.70599546661572254"/>
    <m/>
    <m/>
    <m/>
    <n v="0"/>
    <m/>
    <n v="0"/>
    <m/>
    <n v="0"/>
    <m/>
    <n v="3.0811902081412157"/>
    <n v="9.4789275560261661"/>
    <n v="11.200696677190688"/>
    <n v="1.7449391246962938"/>
    <n v="-10.565494369687102"/>
    <n v="36.226008895235175"/>
    <n v="8.8721011345358711"/>
    <n v="13.513921942707796"/>
    <s v="Medianas"/>
    <n v="2023"/>
    <n v="1"/>
    <d v="2024-05-06T00:00:00"/>
    <x v="48"/>
    <x v="8"/>
  </r>
  <r>
    <n v="2024"/>
    <n v="3"/>
    <n v="22"/>
    <x v="15"/>
    <s v="Daños Sin Autos"/>
    <n v="16"/>
    <s v="b17ef6d19c7a5b1ee83b907c595526dcb1eb06db8227d650d5dda0a9f4ce8cd9"/>
    <s v="866d562d83a77144c090ae01fef5e5dc5d322dfdcb968ee04e0fa262fe1b2619"/>
    <x v="4"/>
    <n v="3017513.7989100004"/>
    <n v="2720060.5269400002"/>
    <n v="10773642.93832"/>
    <n v="8842366.86558"/>
    <n v="208519.85761000001"/>
    <n v="809322.32739000011"/>
    <n v="12137077.85476"/>
    <n v="2685270.014419999"/>
    <n v="0"/>
    <n v="0"/>
    <n v="134.065"/>
    <n v="128.38900000000001"/>
    <n v="0"/>
    <n v="0"/>
    <n v="179196.24591"/>
    <n v="218285.18463"/>
    <n v="458765.15480000002"/>
    <n v="396673.82558"/>
    <n v="0"/>
    <n v="0"/>
    <n v="0"/>
    <n v="0"/>
    <n v="0"/>
    <n v="0"/>
    <s v="Daños Sin Autos"/>
    <s v="Totales"/>
    <s v="Daños Sin Autos Total"/>
    <x v="48"/>
    <x v="0"/>
    <n v="7962644.3306700001"/>
    <n v="6926531.7595299995"/>
    <n v="243469518.54793006"/>
    <n v="216001262.48099998"/>
    <n v="235094567.47436008"/>
    <n v="206446896.99449995"/>
    <n v="35972415.092709996"/>
    <n v="42810697.891400002"/>
    <n v="9643938.9465399999"/>
    <n v="7031078.3012399981"/>
    <n v="4664413.3770500002"/>
    <n v="3995135.0344499997"/>
    <n v="8.3884103725955157"/>
    <n v="6.3536934946496579"/>
    <n v="297453.27197000012"/>
    <n v="10.935538714082504"/>
    <n v="64.692246483917373"/>
    <n v="68.084320141495908"/>
    <n v="37.895875711631817"/>
    <n v="39.270166100047888"/>
    <n v="1.2393805257046846"/>
    <n v="1.2835319128499627"/>
    <n v="1.2592799207269743"/>
    <n v="1.3175594143284539"/>
    <m/>
    <m/>
    <m/>
    <n v="0"/>
    <m/>
    <n v="0"/>
    <m/>
    <n v="0"/>
    <m/>
    <n v="-74.235252067929494"/>
    <n v="6.9103199357471858"/>
    <n v="29.753835231764764"/>
    <n v="2.1621855837734398"/>
    <n v="-17.907279775426321"/>
    <n v="15.652993773716384"/>
    <n v="39.060561604361851"/>
    <n v="55.028885334400989"/>
    <s v="Grandes"/>
    <n v="2023"/>
    <n v="1"/>
    <d v="2024-05-06T00:00:00"/>
    <x v="48"/>
    <x v="4"/>
  </r>
  <r>
    <n v="2024"/>
    <n v="3"/>
    <n v="3"/>
    <x v="40"/>
    <s v="Daños Sin Autos"/>
    <n v="3"/>
    <s v="4e07408562bedb8b60ce05c1decfe3ad16b72230967de01f640b7e4729b49fce"/>
    <s v="866d562d83a77144c090ae01fef5e5dc5d322dfdcb968ee04e0fa262fe1b2619"/>
    <x v="10"/>
    <n v="1450258.7519399999"/>
    <n v="1472136.3509099998"/>
    <n v="6055140.9084500009"/>
    <n v="5898780.0978199998"/>
    <n v="446384.84155999997"/>
    <n v="207333.94216999999"/>
    <n v="2342212.9611"/>
    <n v="2077158.5888199999"/>
    <n v="0"/>
    <n v="0"/>
    <n v="134.065"/>
    <n v="128.38900000000001"/>
    <n v="-826.13268999999991"/>
    <n v="80.051400000000001"/>
    <n v="125054.17395"/>
    <n v="36191.44571"/>
    <n v="135706.77062000002"/>
    <n v="77266.370159999991"/>
    <n v="0"/>
    <n v="0"/>
    <n v="0"/>
    <n v="0"/>
    <n v="0"/>
    <n v="0"/>
    <s v="Daños Sin Autos"/>
    <s v="Totales"/>
    <s v="Daños Sin Autos Total"/>
    <x v="48"/>
    <x v="0"/>
    <n v="5461228.9250799995"/>
    <n v="5252582.0563999992"/>
    <n v="243469518.54793006"/>
    <n v="216001262.48099998"/>
    <n v="235094567.47436008"/>
    <n v="206446896.99449995"/>
    <n v="35972415.092709996"/>
    <n v="42810697.891400002"/>
    <n v="9643938.9465399999"/>
    <n v="7031078.3012399981"/>
    <n v="1528052.79161"/>
    <n v="1501980.39956"/>
    <n v="4.0315857253462601"/>
    <n v="3.4387114049026724"/>
    <n v="-21877.598969999934"/>
    <n v="-1.4861122719017406"/>
    <n v="94.908942930693257"/>
    <n v="98.013020099413879"/>
    <n v="26.555538539684193"/>
    <n v="28.026908196822514"/>
    <n v="0.595663375271553"/>
    <n v="0.61688314090803831"/>
    <n v="0.68154062342088984"/>
    <n v="0.71308233368565455"/>
    <m/>
    <m/>
    <m/>
    <n v="0"/>
    <m/>
    <n v="0"/>
    <m/>
    <n v="0"/>
    <m/>
    <n v="115.29752286964872"/>
    <n v="30.779668866874577"/>
    <n v="14.083881703066206"/>
    <n v="4.6286568593442983"/>
    <n v="245.53517135527551"/>
    <n v="75.634975913821336"/>
    <n v="92.150283569985646"/>
    <n v="46.839842010251367"/>
    <s v="Medianas"/>
    <n v="2023"/>
    <n v="1"/>
    <d v="2024-05-06T00:00:00"/>
    <x v="48"/>
    <x v="10"/>
  </r>
  <r>
    <n v="2024"/>
    <n v="3"/>
    <n v="7"/>
    <x v="39"/>
    <s v="Daños Sin Autos"/>
    <n v="264"/>
    <s v="bba58959c32abe688d9cb5222b97de973002a67c412d6a8c8d2a79ac692f32b7"/>
    <s v="866d562d83a77144c090ae01fef5e5dc5d322dfdcb968ee04e0fa262fe1b2619"/>
    <x v="31"/>
    <n v="185162.79790999999"/>
    <n v="191703.76137999998"/>
    <n v="712623.09807999991"/>
    <n v="812141.72821999993"/>
    <n v="-26212.01339"/>
    <n v="23430.442950000004"/>
    <n v="238529.23901999998"/>
    <n v="175666.88244000002"/>
    <n v="0"/>
    <n v="0"/>
    <n v="134.065"/>
    <n v="128.38900000000001"/>
    <n v="1855.2157500000001"/>
    <n v="4052.0895499999997"/>
    <n v="-6284.7953600000001"/>
    <n v="10105.43605"/>
    <n v="45187.763380000004"/>
    <n v="28701.205579999998"/>
    <n v="0"/>
    <n v="0"/>
    <n v="0"/>
    <n v="0"/>
    <n v="0"/>
    <n v="0"/>
    <s v="Daños Sin Autos"/>
    <s v="Totales"/>
    <s v="Daños Sin Autos Total"/>
    <x v="48"/>
    <x v="0"/>
    <n v="185162.79790999999"/>
    <n v="191703.76137999998"/>
    <n v="243469518.54793006"/>
    <n v="216001262.48099998"/>
    <n v="235094567.47436008"/>
    <n v="206446896.99449995"/>
    <n v="35972415.092709996"/>
    <n v="42810697.891400002"/>
    <n v="9643938.9465399999"/>
    <n v="7031078.3012399981"/>
    <n v="185162.79790999999"/>
    <n v="191703.76137999998"/>
    <n v="0.51473552007222401"/>
    <n v="0.4477940580793715"/>
    <n v="-6540.9634699999879"/>
    <n v="-3.412016239490645"/>
    <n v="100"/>
    <n v="100"/>
    <n v="100"/>
    <n v="100"/>
    <n v="7.6051736995384228E-2"/>
    <n v="7.8760985376743864E-2"/>
    <n v="8.8751222644757793E-2"/>
    <n v="9.2858630558689023E-2"/>
    <m/>
    <m/>
    <m/>
    <n v="0"/>
    <m/>
    <n v="0"/>
    <m/>
    <n v="0"/>
    <m/>
    <n v="-211.87160842812833"/>
    <n v="-14.156198591652617"/>
    <n v="12.222213472147578"/>
    <n v="-0.27179779481499311"/>
    <n v="-162.19222336279097"/>
    <n v="57.442039338892492"/>
    <n v="-13.908179759084149"/>
    <n v="35.209099568423078"/>
    <s v="Resto"/>
    <n v="2023"/>
    <n v="1"/>
    <d v="2024-05-06T00:00:00"/>
    <x v="48"/>
    <x v="31"/>
  </r>
  <r>
    <n v="2024"/>
    <n v="3"/>
    <n v="81"/>
    <x v="34"/>
    <s v="Daños Sin Autos"/>
    <n v="53"/>
    <s v="2858dcd1057d3eae7f7d5f782167e24b61153c01551450a628cee722509f6529"/>
    <s v="866d562d83a77144c090ae01fef5e5dc5d322dfdcb968ee04e0fa262fe1b2619"/>
    <x v="32"/>
    <n v="164713.65867"/>
    <n v="188492.09195"/>
    <n v="772207.03990000009"/>
    <n v="745868.70011000009"/>
    <n v="33453.934690000002"/>
    <n v="25885.702219999999"/>
    <n v="1660198.7164699999"/>
    <n v="224852.76886000004"/>
    <n v="0"/>
    <n v="0"/>
    <n v="134.065"/>
    <n v="128.38900000000001"/>
    <n v="0"/>
    <n v="0"/>
    <n v="28905.677489999998"/>
    <n v="18698.03917"/>
    <n v="98952.629669999995"/>
    <n v="93836.618659999993"/>
    <n v="0"/>
    <n v="0"/>
    <n v="0"/>
    <n v="0"/>
    <n v="0"/>
    <n v="0"/>
    <s v="Daños Sin Autos"/>
    <s v="Totales"/>
    <s v="Daños Sin Autos Total"/>
    <x v="48"/>
    <x v="0"/>
    <n v="425847.00738999998"/>
    <n v="401246.10022000002"/>
    <n v="243469518.54793006"/>
    <n v="216001262.48099998"/>
    <n v="235094567.47436008"/>
    <n v="206446896.99449995"/>
    <n v="35972415.092709996"/>
    <n v="42810697.891400002"/>
    <n v="9643938.9465399999"/>
    <n v="7031078.3012399981"/>
    <n v="425847.00738999998"/>
    <n v="401246.10022000002"/>
    <n v="0.45788879686140427"/>
    <n v="0.44029203267874106"/>
    <n v="-23778.433279999997"/>
    <n v="-12.615082698698865"/>
    <n v="38.67906919894159"/>
    <n v="46.976678862835378"/>
    <n v="38.67906919894159"/>
    <n v="46.976678862835378"/>
    <n v="6.7652681802783471E-2"/>
    <n v="7.0062724306874519E-2"/>
    <n v="8.7264347339905124E-2"/>
    <n v="9.1302942642447038E-2"/>
    <m/>
    <m/>
    <m/>
    <n v="0"/>
    <m/>
    <n v="0"/>
    <m/>
    <n v="0"/>
    <m/>
    <n v="29.237114781273267"/>
    <n v="20.310358570216806"/>
    <n v="13.73304415702836"/>
    <n v="0.34689077642908994"/>
    <n v="54.592025544462473"/>
    <n v="5.4520410933997399"/>
    <n v="29.211631450723829"/>
    <n v="19.926164686036866"/>
    <s v="Resto"/>
    <n v="2023"/>
    <n v="1"/>
    <d v="2024-05-06T00:00:00"/>
    <x v="48"/>
    <x v="32"/>
  </r>
  <r>
    <n v="2024"/>
    <n v="3"/>
    <n v="74"/>
    <x v="0"/>
    <s v="Daños Sin Autos"/>
    <n v="46"/>
    <s v="25fc0e7096fc653718202dc30b0c580b8ab87eac11a700cba03a7c021bc35b0c"/>
    <s v="866d562d83a77144c090ae01fef5e5dc5d322dfdcb968ee04e0fa262fe1b2619"/>
    <x v="11"/>
    <n v="834620.82785999996"/>
    <n v="7435068.6169199999"/>
    <n v="2803346.1498999991"/>
    <n v="14283240.16928"/>
    <n v="2062513.2859399999"/>
    <n v="237638.04632000005"/>
    <n v="7180875.7482100008"/>
    <n v="1284034.9870800001"/>
    <n v="0"/>
    <n v="0"/>
    <n v="134.065"/>
    <n v="128.38900000000001"/>
    <n v="1640.4039200000013"/>
    <n v="4926.18649"/>
    <n v="507846.36390000005"/>
    <n v="35835.070169999999"/>
    <n v="915632.2851000001"/>
    <n v="589662.28635000007"/>
    <n v="0"/>
    <n v="0"/>
    <n v="0"/>
    <n v="0"/>
    <n v="0"/>
    <n v="0"/>
    <s v="Daños Sin Autos"/>
    <s v="Totales"/>
    <s v="Daños Sin Autos Total"/>
    <x v="48"/>
    <x v="0"/>
    <n v="1149390.6832699999"/>
    <n v="7438742.8628900005"/>
    <n v="243469518.54793006"/>
    <n v="216001262.48099998"/>
    <n v="235094567.47436008"/>
    <n v="206446896.99449995"/>
    <n v="35972415.092709996"/>
    <n v="42810697.891400002"/>
    <n v="9643938.9465399999"/>
    <n v="7031078.3012399981"/>
    <n v="834620.82785999996"/>
    <n v="7435068.6169199999"/>
    <n v="2.3201690120303891"/>
    <n v="17.367314673965144"/>
    <n v="-6600447.7890600003"/>
    <n v="-88.774537655770231"/>
    <n v="100"/>
    <n v="100"/>
    <n v="72.614198114562384"/>
    <n v="99.950606627521282"/>
    <n v="0.34280300582912365"/>
    <n v="0.35501493583046129"/>
    <n v="3.4421412780279499"/>
    <n v="3.6014436279553674"/>
    <m/>
    <m/>
    <m/>
    <n v="0"/>
    <m/>
    <n v="0"/>
    <m/>
    <n v="0"/>
    <m/>
    <n v="767.92216897905655"/>
    <n v="247.11979585129257"/>
    <n v="3.1961782542155253"/>
    <n v="21.386627366403822"/>
    <n v="1317.1769763273776"/>
    <n v="55.280794837287118"/>
    <n v="55.464008004538201"/>
    <n v="6.0772192828913134"/>
    <s v="Medianas"/>
    <n v="2023"/>
    <n v="1"/>
    <d v="2024-05-06T00:00:00"/>
    <x v="48"/>
    <x v="11"/>
  </r>
  <r>
    <n v="2024"/>
    <n v="3"/>
    <n v="27"/>
    <x v="21"/>
    <s v="Daños Sin Autos"/>
    <n v="21"/>
    <s v="6f4b6612125fb3a0daecd2799dfd6c9c299424fd920f9b308110a2c1fbd8f443"/>
    <s v="866d562d83a77144c090ae01fef5e5dc5d322dfdcb968ee04e0fa262fe1b2619"/>
    <x v="20"/>
    <n v="504806.11164000002"/>
    <n v="487685.72213000001"/>
    <n v="2162834.7891899999"/>
    <n v="2025862.3514700001"/>
    <n v="137847.48578999998"/>
    <n v="104447.40474999993"/>
    <n v="1081559.4736600001"/>
    <n v="869256.79405000014"/>
    <n v="0"/>
    <n v="0"/>
    <n v="134.065"/>
    <n v="128.38900000000001"/>
    <n v="0"/>
    <n v="0"/>
    <n v="120957.04657999999"/>
    <n v="100796.32902"/>
    <n v="419099.41847999993"/>
    <n v="376309.54223999998"/>
    <n v="0"/>
    <n v="0"/>
    <n v="0"/>
    <n v="0"/>
    <n v="0"/>
    <n v="0"/>
    <s v="Daños Sin Autos"/>
    <s v="Totales"/>
    <s v="Daños Sin Autos Total"/>
    <x v="48"/>
    <x v="0"/>
    <n v="3037839.4733099998"/>
    <n v="2965779.2021399997"/>
    <n v="243469518.54793006"/>
    <n v="216001262.48099998"/>
    <n v="235094567.47436008"/>
    <n v="206446896.99449995"/>
    <n v="35972415.092709996"/>
    <n v="42810697.891400002"/>
    <n v="9643938.9465399999"/>
    <n v="7031078.3012399981"/>
    <n v="3018081.29898"/>
    <n v="2954941.60354"/>
    <n v="1.4033144851102912"/>
    <n v="1.1391678859502274"/>
    <n v="17120.389510000008"/>
    <n v="3.5105373672260853"/>
    <n v="16.726060752922919"/>
    <n v="16.504073093889769"/>
    <n v="16.617274088217975"/>
    <n v="16.443763641544979"/>
    <n v="0.20733852625605884"/>
    <n v="0.21472470294110702"/>
    <n v="0.22577910727392073"/>
    <n v="0.23622816774184438"/>
    <m/>
    <m/>
    <m/>
    <n v="0"/>
    <m/>
    <n v="0"/>
    <m/>
    <n v="0"/>
    <m/>
    <n v="31.977894635050831"/>
    <n v="27.307016022877555"/>
    <n v="21.416949484151164"/>
    <n v="1.42936912556312"/>
    <n v="20.001440286579975"/>
    <n v="11.370925112685493"/>
    <n v="28.861182155463251"/>
    <n v="26.785483147731306"/>
    <s v="Resto"/>
    <n v="2023"/>
    <n v="1"/>
    <d v="2024-05-06T00:00:00"/>
    <x v="48"/>
    <x v="20"/>
  </r>
  <r>
    <n v="2024"/>
    <n v="3"/>
    <n v="25"/>
    <x v="36"/>
    <s v="Daños Sin Autos"/>
    <n v="25"/>
    <s v="b7a56873cd771f2c446d369b649430b65a756ba278ff97ec81bb6f55b2e73569"/>
    <s v="866d562d83a77144c090ae01fef5e5dc5d322dfdcb968ee04e0fa262fe1b2619"/>
    <x v="40"/>
    <n v="0"/>
    <n v="0"/>
    <n v="0"/>
    <n v="-1534008.93404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Daños Sin Autos"/>
    <s v="Totales"/>
    <s v="Daños Sin Autos Total"/>
    <x v="48"/>
    <x v="0"/>
    <n v="0"/>
    <n v="0"/>
    <n v="243469518.54793006"/>
    <n v="216001262.48099998"/>
    <n v="235094567.47436008"/>
    <n v="206446896.99449995"/>
    <n v="35972415.092709996"/>
    <n v="42810697.891400002"/>
    <n v="9643938.9465399999"/>
    <n v="7031078.301239998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8"/>
    <x v="40"/>
  </r>
  <r>
    <n v="2024"/>
    <n v="3"/>
    <n v="13"/>
    <x v="23"/>
    <s v="Gastos Medicos"/>
    <n v="13"/>
    <s v="3fdba35f04dc8c462986c992bcf875546257113072a909c162f7e470e581e278"/>
    <s v="866d562d83a77144c090ae01fef5e5dc5d322dfdcb968ee04e0fa262fe1b2619"/>
    <x v="11"/>
    <n v="159434.78209999998"/>
    <n v="146733.88950999998"/>
    <n v="552832.89547999995"/>
    <n v="479891.35573999991"/>
    <n v="104193.21640999996"/>
    <n v="108097.67252999998"/>
    <n v="318655.29096999991"/>
    <n v="288266.00253999996"/>
    <n v="0"/>
    <n v="0"/>
    <n v="134.065"/>
    <n v="128.38900000000001"/>
    <n v="0"/>
    <n v="0"/>
    <n v="43397.887439999999"/>
    <n v="61965.071819999997"/>
    <n v="115027.1205"/>
    <n v="73602.418439999994"/>
    <n v="0"/>
    <n v="0"/>
    <n v="0"/>
    <n v="0"/>
    <n v="0"/>
    <n v="0"/>
    <s v="Gastos Medicos"/>
    <s v="Accidentes y Enfermedades"/>
    <s v="Gastos Medicos"/>
    <x v="49"/>
    <x v="0"/>
    <n v="509825.93995999999"/>
    <n v="378273.63062999997"/>
    <n v="243469518.54793006"/>
    <n v="216001262.48099998"/>
    <n v="235094567.47436008"/>
    <n v="206446896.99449995"/>
    <n v="46398608.00553"/>
    <n v="40943255.055639997"/>
    <n v="26819947.419950001"/>
    <n v="22777189.53074"/>
    <n v="282116.95376999996"/>
    <n v="163790.61850000001"/>
    <n v="0.34361975273266349"/>
    <n v="0.35838354647327231"/>
    <n v="12700.892590000003"/>
    <n v="8.6557322459134056"/>
    <n v="56.5137188564646"/>
    <n v="89.586260100727301"/>
    <n v="31.272395067326102"/>
    <n v="38.790409277437718"/>
    <n v="6.5484493932086704E-2"/>
    <n v="6.7817297444522306E-2"/>
    <n v="6.7931959204593564E-2"/>
    <n v="7.107585129453857E-2"/>
    <m/>
    <m/>
    <m/>
    <n v="0"/>
    <m/>
    <n v="0"/>
    <m/>
    <n v="0"/>
    <m/>
    <n v="-3.6119705712594596"/>
    <n v="65.351622172788097"/>
    <n v="73.669193184327796"/>
    <n v="0.38849150141322014"/>
    <n v="-29.963952004986151"/>
    <n v="56.281713207248821"/>
    <n v="37.728395922072998"/>
    <n v="84.188907285041665"/>
    <s v="Medianas"/>
    <n v="2023"/>
    <n v="1"/>
    <d v="2024-05-06T00:00:00"/>
    <x v="49"/>
    <x v="11"/>
  </r>
  <r>
    <n v="2024"/>
    <n v="3"/>
    <n v="201.1"/>
    <x v="1"/>
    <s v="Gastos Medicos"/>
    <n v="201.1"/>
    <m/>
    <m/>
    <x v="1"/>
    <n v="46398608.005530007"/>
    <n v="40943255.055639997"/>
    <n v="144597061.53527001"/>
    <n v="127087196.75260001"/>
    <n v="26819947.419950001"/>
    <n v="22777189.53074"/>
    <n v="105617940.77778001"/>
    <n v="89832747.28756997"/>
    <n v="0"/>
    <n v="0"/>
    <n v="0"/>
    <n v="0"/>
    <n v="23235.876189999999"/>
    <n v="60249.694040000002"/>
    <n v="25080476.241130002"/>
    <n v="21458799.823729999"/>
    <n v="36057728.673179992"/>
    <n v="30973452.181080002"/>
    <n v="0"/>
    <n v="0"/>
    <n v="0"/>
    <n v="0"/>
    <n v="0"/>
    <n v="0"/>
    <s v="Gastos Medicos"/>
    <s v="Accidentes y Enfermedades"/>
    <s v="Gastos Medicos"/>
    <x v="49"/>
    <x v="0"/>
    <n v="195732768.50258005"/>
    <n v="165710203.61308998"/>
    <n v="243469518.54793006"/>
    <n v="216001262.48099998"/>
    <n v="235094567.47436008"/>
    <n v="206446896.99449995"/>
    <n v="46398608.00553"/>
    <n v="40943255.055639997"/>
    <n v="26819947.419950001"/>
    <n v="22777189.53074"/>
    <n v="49183870.517649993"/>
    <n v="43351508.308020003"/>
    <n v="100.00000000000003"/>
    <n v="100"/>
    <n v="5455352.9498900101"/>
    <n v="13.324179874014508"/>
    <n v="94.33704081682535"/>
    <n v="94.4448224609189"/>
    <n v="23.705079308127399"/>
    <n v="24.707745306521218"/>
    <n v="19.057255414252548"/>
    <n v="19.736146395892511"/>
    <n v="18.95509988477103"/>
    <n v="19.832342191479285"/>
    <m/>
    <m/>
    <m/>
    <n v="0"/>
    <m/>
    <n v="0"/>
    <m/>
    <n v="0"/>
    <m/>
    <n v="17.749151552494702"/>
    <n v="57.803344912316057"/>
    <n v="55.631115551967838"/>
    <n v="100"/>
    <n v="16.877348440498551"/>
    <n v="16.41494936494583"/>
    <n v="69.556450625202714"/>
    <n v="69.281266092896203"/>
    <m/>
    <n v="2023"/>
    <n v="1"/>
    <d v="2024-05-06T00:00:00"/>
    <x v="49"/>
    <x v="1"/>
  </r>
  <r>
    <n v="2024"/>
    <n v="3"/>
    <n v="43"/>
    <x v="9"/>
    <s v="Gastos Medicos"/>
    <n v="31"/>
    <s v="eb1e33e8a81b697b75855af6bfcdbcbf7cbbde9f94962ceaec1ed8af21f5a50f"/>
    <s v="866d562d83a77144c090ae01fef5e5dc5d322dfdcb968ee04e0fa262fe1b2619"/>
    <x v="0"/>
    <n v="12937002.753830001"/>
    <n v="11176894.15676"/>
    <n v="38304621.039070003"/>
    <n v="34249365.458109997"/>
    <n v="6936897.1027199998"/>
    <n v="5537403.0201500012"/>
    <n v="27519841.723130003"/>
    <n v="23053430.335699998"/>
    <n v="0"/>
    <n v="0"/>
    <n v="134.065"/>
    <n v="128.38900000000001"/>
    <n v="9000.3985599999996"/>
    <n v="8166.7485500000003"/>
    <n v="6701264.3988000005"/>
    <n v="5397928.8400600003"/>
    <n v="9954089.7393299993"/>
    <n v="8666728.9084200002"/>
    <n v="0"/>
    <n v="0"/>
    <n v="0"/>
    <n v="0"/>
    <n v="0"/>
    <n v="0"/>
    <s v="Gastos Medicos"/>
    <s v="Accidentes y Enfermedades"/>
    <s v="Gastos Medicos"/>
    <x v="49"/>
    <x v="0"/>
    <n v="29454782.112069998"/>
    <n v="26676629.107240003"/>
    <n v="243469518.54793006"/>
    <n v="216001262.48099998"/>
    <n v="235094567.47436008"/>
    <n v="206446896.99449995"/>
    <n v="46398608.00553"/>
    <n v="40943255.055639997"/>
    <n v="26819947.419950001"/>
    <n v="22777189.53074"/>
    <n v="12989393.407099999"/>
    <n v="11222430.517299999"/>
    <n v="27.88230791813433"/>
    <n v="27.298499207185934"/>
    <n v="1760108.5970700011"/>
    <n v="15.747743267349934"/>
    <n v="99.596665897875098"/>
    <n v="99.5942379819612"/>
    <n v="43.921570034390669"/>
    <n v="41.897700462186975"/>
    <n v="5.3136026353472197"/>
    <n v="5.5028931092765205"/>
    <n v="5.1744577917655219"/>
    <n v="5.4139317759073746"/>
    <m/>
    <m/>
    <m/>
    <n v="0"/>
    <m/>
    <n v="0"/>
    <m/>
    <n v="0"/>
    <m/>
    <n v="25.273473458178742"/>
    <n v="53.620589210018764"/>
    <n v="49.54330731315796"/>
    <n v="25.864693148354174"/>
    <n v="24.145104490216163"/>
    <n v="14.854056755591927"/>
    <n v="67.321719758285568"/>
    <n v="62.283347005532185"/>
    <s v="Grandes"/>
    <n v="2023"/>
    <n v="1"/>
    <d v="2024-05-06T00:00:00"/>
    <x v="49"/>
    <x v="0"/>
  </r>
  <r>
    <n v="2024"/>
    <n v="3"/>
    <n v="16"/>
    <x v="24"/>
    <s v="Gastos Medicos"/>
    <n v="14"/>
    <s v="8527a891e224136950ff32ca212b45bc93f69fbb801c3b1ebedac52775f99e61"/>
    <s v="866d562d83a77144c090ae01fef5e5dc5d322dfdcb968ee04e0fa262fe1b2619"/>
    <x v="10"/>
    <n v="586792.80437999999"/>
    <n v="517113.66564999998"/>
    <n v="2220751.0884500002"/>
    <n v="1954765.3284699998"/>
    <n v="420015.49803999998"/>
    <n v="371992.41457999998"/>
    <n v="1605183.7893599998"/>
    <n v="1399812.2304899995"/>
    <n v="0"/>
    <n v="0"/>
    <n v="134.065"/>
    <n v="128.38900000000001"/>
    <n v="0"/>
    <n v="0"/>
    <n v="356582.33352999995"/>
    <n v="310480.62861000001"/>
    <n v="562730.30703000003"/>
    <n v="490874.01274999999"/>
    <n v="0"/>
    <n v="0"/>
    <n v="0"/>
    <n v="0"/>
    <n v="0"/>
    <n v="0"/>
    <s v="Gastos Medicos"/>
    <s v="Accidentes y Enfermedades"/>
    <s v="Gastos Medicos"/>
    <x v="49"/>
    <x v="0"/>
    <n v="1156642.3969100001"/>
    <n v="764564.70062000002"/>
    <n v="243469518.54793006"/>
    <n v="216001262.48099998"/>
    <n v="235094567.47436008"/>
    <n v="206446896.99449995"/>
    <n v="46398608.00553"/>
    <n v="40943255.055639997"/>
    <n v="26819947.419950001"/>
    <n v="22777189.53074"/>
    <n v="592784.64208999998"/>
    <n v="522463.80973000004"/>
    <n v="1.264677604789487"/>
    <n v="1.2630008653373219"/>
    <n v="69679.138730000006"/>
    <n v="13.47462721612953"/>
    <n v="98.989204968456264"/>
    <n v="98.975978052381279"/>
    <n v="50.732430866068199"/>
    <n v="67.635043212256946"/>
    <n v="0.2410128413115839"/>
    <n v="0.24959862351732007"/>
    <n v="0.23940307557021182"/>
    <n v="0.25048265349504217"/>
    <m/>
    <m/>
    <m/>
    <n v="0"/>
    <m/>
    <n v="0"/>
    <m/>
    <n v="0"/>
    <m/>
    <n v="12.909694278099915"/>
    <n v="71.578160963269582"/>
    <n v="71.936295497511964"/>
    <n v="1.5660563813319472"/>
    <n v="14.848496386519837"/>
    <n v="14.638439276392523"/>
    <n v="63.366470416705312"/>
    <n v="63.250573578057079"/>
    <s v="Medianas"/>
    <n v="2023"/>
    <n v="1"/>
    <d v="2024-05-06T00:00:00"/>
    <x v="49"/>
    <x v="10"/>
  </r>
  <r>
    <n v="2024"/>
    <n v="3"/>
    <n v="3"/>
    <x v="40"/>
    <s v="Gastos Medicos"/>
    <n v="3"/>
    <s v="4e07408562bedb8b60ce05c1decfe3ad16b72230967de01f640b7e4729b49fce"/>
    <s v="866d562d83a77144c090ae01fef5e5dc5d322dfdcb968ee04e0fa262fe1b2619"/>
    <x v="18"/>
    <n v="806558.73800999997"/>
    <n v="797844.23742999998"/>
    <n v="3114793.2847099998"/>
    <n v="2894157.1095500002"/>
    <n v="579991.88289999997"/>
    <n v="532986.44446000003"/>
    <n v="2407618.3301199996"/>
    <n v="2001953.8869799993"/>
    <n v="0"/>
    <n v="0"/>
    <n v="134.065"/>
    <n v="128.38900000000001"/>
    <n v="1674.1999599999999"/>
    <n v="911.86295999999993"/>
    <n v="565819.19539999997"/>
    <n v="517985.19554000004"/>
    <n v="722021.04527999996"/>
    <n v="694954.45810000005"/>
    <n v="0"/>
    <n v="0"/>
    <n v="0"/>
    <n v="0"/>
    <n v="0"/>
    <n v="0"/>
    <s v="Gastos Medicos"/>
    <s v="Accidentes y Enfermedades"/>
    <s v="Gastos Medicos"/>
    <x v="49"/>
    <x v="0"/>
    <n v="5461228.9250799995"/>
    <n v="5252582.0563999992"/>
    <n v="243469518.54793006"/>
    <n v="216001262.48099998"/>
    <n v="235094567.47436008"/>
    <n v="206446896.99449995"/>
    <n v="46398608.00553"/>
    <n v="40943255.055639997"/>
    <n v="26819947.419950001"/>
    <n v="22777189.53074"/>
    <n v="806558.73800999997"/>
    <n v="797857.53898000007"/>
    <n v="1.73832529181451"/>
    <n v="1.9486585430146344"/>
    <n v="8714.5005799999926"/>
    <n v="1.0922558779231206"/>
    <n v="100"/>
    <n v="99.998332841472291"/>
    <n v="14.768813925854335"/>
    <n v="15.189562559196352"/>
    <n v="0.33127709079164203"/>
    <n v="0.34307842442933739"/>
    <n v="0.36937017324154781"/>
    <n v="0.38646463039415685"/>
    <m/>
    <m/>
    <m/>
    <n v="0"/>
    <m/>
    <n v="0"/>
    <m/>
    <n v="0"/>
    <m/>
    <n v="8.8192558982665972"/>
    <n v="71.909441379433545"/>
    <n v="66.803320680342992"/>
    <n v="2.1625392243258963"/>
    <n v="9.2346268333273418"/>
    <n v="3.8947281889520902"/>
    <n v="78.366025353260326"/>
    <n v="74.535128094028991"/>
    <s v="Medianas"/>
    <n v="2023"/>
    <n v="1"/>
    <d v="2024-05-06T00:00:00"/>
    <x v="49"/>
    <x v="18"/>
  </r>
  <r>
    <n v="2024"/>
    <n v="3"/>
    <n v="41"/>
    <x v="7"/>
    <s v="Gastos Medicos"/>
    <n v="29"/>
    <s v="35135aaa6cc23891b40cb3f378c53a17a1127210ce60e125ccf03efcfdaec458"/>
    <s v="866d562d83a77144c090ae01fef5e5dc5d322dfdcb968ee04e0fa262fe1b2619"/>
    <x v="13"/>
    <n v="1428457.33767"/>
    <n v="1284425.2272099999"/>
    <n v="4784630.1481300006"/>
    <n v="4061134.7713800007"/>
    <n v="894301.48509000009"/>
    <n v="770992.1934600001"/>
    <n v="3337864.9810799994"/>
    <n v="2831207.7555499999"/>
    <n v="0"/>
    <n v="0"/>
    <n v="134.065"/>
    <n v="128.38900000000001"/>
    <n v="0"/>
    <n v="0"/>
    <n v="894301.48509000009"/>
    <n v="770992.19345999998"/>
    <n v="1281501.5132000002"/>
    <n v="1154872.3734500001"/>
    <n v="0"/>
    <n v="0"/>
    <n v="0"/>
    <n v="0"/>
    <n v="0"/>
    <n v="0"/>
    <s v="Gastos Medicos"/>
    <s v="Accidentes y Enfermedades"/>
    <s v="Gastos Medicos"/>
    <x v="49"/>
    <x v="0"/>
    <n v="6566357.3494999995"/>
    <n v="6434437.0004799999"/>
    <n v="243469518.54793006"/>
    <n v="216001262.48099998"/>
    <n v="235094567.47436008"/>
    <n v="206446896.99449995"/>
    <n v="46398608.00553"/>
    <n v="40943255.055639997"/>
    <n v="26819947.419950001"/>
    <n v="22777189.53074"/>
    <n v="1459585.18502"/>
    <n v="1315031.9175199999"/>
    <n v="3.0786642079860456"/>
    <n v="3.1370862562454431"/>
    <n v="144032.11046000011"/>
    <n v="11.213740388209548"/>
    <n v="97.867349732686321"/>
    <n v="97.672551525006284"/>
    <n v="21.75418213842369"/>
    <n v="19.961734447227997"/>
    <n v="0.58670890146307586"/>
    <n v="0.60760967512607056"/>
    <n v="0.59463783334274778"/>
    <n v="0.622157681180463"/>
    <m/>
    <m/>
    <m/>
    <n v="0"/>
    <m/>
    <n v="0"/>
    <m/>
    <n v="0"/>
    <m/>
    <n v="15.993584977381147"/>
    <n v="62.606103907080794"/>
    <n v="60.026241864988307"/>
    <n v="3.3344639759613193"/>
    <n v="15.99358497738117"/>
    <n v="10.964773481567969"/>
    <n v="69.785441209262871"/>
    <n v="66.759947781656749"/>
    <s v="Medianas"/>
    <n v="2023"/>
    <n v="1"/>
    <d v="2024-05-06T00:00:00"/>
    <x v="49"/>
    <x v="13"/>
  </r>
  <r>
    <n v="2024"/>
    <n v="3"/>
    <n v="37"/>
    <x v="35"/>
    <s v="Gastos Medicos"/>
    <n v="25"/>
    <s v="b7a56873cd771f2c446d369b649430b65a756ba278ff97ec81bb6f55b2e73569"/>
    <s v="866d562d83a77144c090ae01fef5e5dc5d322dfdcb968ee04e0fa262fe1b2619"/>
    <x v="14"/>
    <n v="515185.56410000002"/>
    <n v="43298.78024"/>
    <n v="1689195.59608"/>
    <n v="973793.65694000002"/>
    <n v="264718.73014"/>
    <n v="177290.20053"/>
    <n v="960220.95307999989"/>
    <n v="607311.1524599999"/>
    <n v="0"/>
    <n v="0"/>
    <n v="134.065"/>
    <n v="128.38900000000001"/>
    <n v="0"/>
    <n v="0"/>
    <n v="257871.21359"/>
    <n v="155902.72169000001"/>
    <n v="395461.46914999996"/>
    <n v="244047.00234000001"/>
    <n v="0"/>
    <n v="0"/>
    <n v="0"/>
    <n v="0"/>
    <n v="0"/>
    <n v="0"/>
    <s v="Gastos Medicos"/>
    <s v="Accidentes y Enfermedades"/>
    <s v="Gastos Medicos"/>
    <x v="49"/>
    <x v="0"/>
    <n v="3691577.5016000001"/>
    <n v="3031903.05106"/>
    <n v="243469518.54793006"/>
    <n v="216001262.48099998"/>
    <n v="235094567.47436008"/>
    <n v="206446896.99449995"/>
    <n v="46398608.00553"/>
    <n v="40943255.055639997"/>
    <n v="26819947.419950001"/>
    <n v="22777189.53074"/>
    <n v="518158.07188"/>
    <n v="45985.855750000002"/>
    <n v="1.1103470260112067"/>
    <n v="0.10575314586287522"/>
    <n v="471886.78386000003"/>
    <n v="1089.8385156449849"/>
    <n v="99.426331858690347"/>
    <n v="94.156734791218923"/>
    <n v="13.95570224048415"/>
    <n v="1.4281056983290439"/>
    <n v="0.21160166873151276"/>
    <n v="0.21913971455601042"/>
    <n v="2.0045614429595598E-2"/>
    <n v="2.0973325765779635E-2"/>
    <m/>
    <m/>
    <m/>
    <n v="0"/>
    <m/>
    <n v="0"/>
    <m/>
    <n v="0"/>
    <m/>
    <n v="49.313797011135918"/>
    <n v="51.383180854931098"/>
    <n v="409.45772501511925"/>
    <n v="0.9870218087865793"/>
    <n v="65.405203189945667"/>
    <n v="62.043157817219651"/>
    <n v="65.20767096330907"/>
    <n v="63.882252269093776"/>
    <s v="Medianas"/>
    <n v="2023"/>
    <n v="1"/>
    <d v="2024-05-06T00:00:00"/>
    <x v="49"/>
    <x v="14"/>
  </r>
  <r>
    <n v="2024"/>
    <n v="3"/>
    <n v="82"/>
    <x v="66"/>
    <s v="Gastos Medicos"/>
    <n v="25"/>
    <s v="b7a56873cd771f2c446d369b649430b65a756ba278ff97ec81bb6f55b2e73569"/>
    <s v="866d562d83a77144c090ae01fef5e5dc5d322dfdcb968ee04e0fa262fe1b2619"/>
    <x v="36"/>
    <n v="0"/>
    <n v="0"/>
    <n v="0"/>
    <n v="-252089.7234799999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49"/>
    <x v="0"/>
    <n v="0"/>
    <n v="0"/>
    <n v="243469518.54793006"/>
    <n v="216001262.48099998"/>
    <n v="235094567.47436008"/>
    <n v="206446896.99449995"/>
    <n v="46398608.00553"/>
    <n v="40943255.055639997"/>
    <n v="26819947.419950001"/>
    <n v="22777189.5307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9"/>
    <x v="36"/>
  </r>
  <r>
    <n v="2024"/>
    <n v="3"/>
    <n v="712"/>
    <x v="45"/>
    <s v="Gastos Medicos"/>
    <n v="249"/>
    <s v="9f484139a27415ae2e8612bf6c65a8101a18eb5e9b7809e74ca63a45a65f17f4"/>
    <s v="866d562d83a77144c090ae01fef5e5dc5d322dfdcb968ee04e0fa262fe1b2619"/>
    <x v="25"/>
    <n v="23174.563829999999"/>
    <n v="19630.436030000001"/>
    <n v="106643.18564000001"/>
    <n v="93101.998930000002"/>
    <n v="13886.597210000002"/>
    <n v="12320.451139999997"/>
    <n v="57136.141990000004"/>
    <n v="52430.005579999997"/>
    <n v="0"/>
    <n v="0"/>
    <n v="134.065"/>
    <n v="128.38900000000001"/>
    <n v="0"/>
    <n v="0"/>
    <n v="13886.597210000002"/>
    <n v="12320.451140000001"/>
    <n v="30132.676640000001"/>
    <n v="22679.91647"/>
    <n v="0"/>
    <n v="0"/>
    <n v="0"/>
    <n v="0"/>
    <n v="0"/>
    <n v="0"/>
    <s v="Gastos Medicos"/>
    <s v="Accidentes y Enfermedades"/>
    <s v="Gastos Medicos"/>
    <x v="49"/>
    <x v="0"/>
    <n v="79025.521110000001"/>
    <n v="43790.384579999998"/>
    <n v="243469518.54793006"/>
    <n v="216001262.48099998"/>
    <n v="235094567.47436008"/>
    <n v="206446896.99449995"/>
    <n v="46398608.00553"/>
    <n v="40943255.055639997"/>
    <n v="26819947.419950001"/>
    <n v="22777189.53074"/>
    <n v="79025.521110000001"/>
    <n v="43790.384579999998"/>
    <n v="4.9946679062522627E-2"/>
    <n v="4.7945469902974602E-2"/>
    <n v="3544.1277999999984"/>
    <n v="18.054248996730003"/>
    <n v="29.325417288602296"/>
    <n v="44.828188238761527"/>
    <n v="29.325417288602296"/>
    <n v="44.828188238761527"/>
    <n v="9.5184661998819337E-3"/>
    <n v="9.8575496996660579E-3"/>
    <n v="9.0881117103316662E-3"/>
    <n v="9.5087096564706337E-3"/>
    <m/>
    <m/>
    <m/>
    <n v="0"/>
    <m/>
    <n v="0"/>
    <m/>
    <n v="0"/>
    <m/>
    <n v="12.711759108522426"/>
    <n v="59.921719829839844"/>
    <n v="62.761984100462165"/>
    <n v="5.1777123170906991E-2"/>
    <n v="12.711759108522379"/>
    <n v="32.860615601729329"/>
    <n v="46.084844622020945"/>
    <n v="54.323176878966706"/>
    <s v="Resto"/>
    <n v="2023"/>
    <n v="1"/>
    <d v="2024-05-06T00:00:00"/>
    <x v="49"/>
    <x v="25"/>
  </r>
  <r>
    <n v="2024"/>
    <n v="3"/>
    <n v="65"/>
    <x v="69"/>
    <s v="Gastos Medicos"/>
    <n v="225"/>
    <s v="0e6523810856a138a75dec70a9cf3778a5c70b83ac915f22c33f05db97cb3e68"/>
    <s v="866d562d83a77144c090ae01fef5e5dc5d322dfdcb968ee04e0fa262fe1b2619"/>
    <x v="16"/>
    <n v="1104104.3804600001"/>
    <n v="874777.11228999996"/>
    <n v="4821936.8789900001"/>
    <n v="4079717.5348500004"/>
    <n v="661010.30914000003"/>
    <n v="758665.86320000002"/>
    <n v="2781707.0738399997"/>
    <n v="2989297.6166599998"/>
    <n v="0"/>
    <n v="0"/>
    <n v="134.065"/>
    <n v="128.38900000000001"/>
    <n v="0"/>
    <n v="0"/>
    <n v="600104.18016999995"/>
    <n v="748648.85083000001"/>
    <n v="1213406.4324400001"/>
    <n v="1017798.1670700001"/>
    <n v="0"/>
    <n v="0"/>
    <n v="0"/>
    <n v="0"/>
    <n v="0"/>
    <n v="0"/>
    <s v="Gastos Medicos"/>
    <s v="Accidentes y Enfermedades"/>
    <s v="Gastos Medicos"/>
    <x v="49"/>
    <x v="0"/>
    <n v="1104104.3804600001"/>
    <n v="874777.11228999996"/>
    <n v="243469518.54793006"/>
    <n v="216001262.48099998"/>
    <n v="235094567.47436008"/>
    <n v="206446896.99449995"/>
    <n v="46398608.00553"/>
    <n v="40943255.055639997"/>
    <n v="26819947.419950001"/>
    <n v="22777189.53074"/>
    <n v="1104104.3804600001"/>
    <n v="874777.11228999996"/>
    <n v="2.3796066906326323"/>
    <n v="2.1365597608231641"/>
    <n v="229327.26817000017"/>
    <n v="26.215508493319529"/>
    <n v="100"/>
    <n v="100"/>
    <n v="100"/>
    <n v="100"/>
    <n v="0.45348772488850314"/>
    <n v="0.46964266010970934"/>
    <n v="0.40498703676185577"/>
    <n v="0.4237298428919013"/>
    <m/>
    <m/>
    <m/>
    <n v="0"/>
    <m/>
    <n v="0"/>
    <m/>
    <n v="0"/>
    <m/>
    <n v="-12.872011091693992"/>
    <n v="59.868461790234448"/>
    <n v="86.72676188497401"/>
    <n v="2.4646219427272551"/>
    <n v="-19.841701552779245"/>
    <n v="19.218767698620432"/>
    <n v="49.456156167168956"/>
    <n v="73.555727948025563"/>
    <s v="Medianas"/>
    <n v="2023"/>
    <n v="1"/>
    <d v="2024-05-06T00:00:00"/>
    <x v="49"/>
    <x v="16"/>
  </r>
  <r>
    <n v="2024"/>
    <n v="3"/>
    <n v="718"/>
    <x v="44"/>
    <s v="Gastos Medicos"/>
    <n v="281"/>
    <s v="71a1c003a2b855d85582c8f6c7648c49d3fe836408a7e1b5d9b222448acb3c1b"/>
    <s v="866d562d83a77144c090ae01fef5e5dc5d322dfdcb968ee04e0fa262fe1b2619"/>
    <x v="32"/>
    <n v="505.346"/>
    <n v="0"/>
    <n v="53295.034549999997"/>
    <n v="4.08683"/>
    <n v="11859.794240000001"/>
    <n v="0.19001999999999999"/>
    <n v="17158.514510000001"/>
    <n v="0.92981000000000003"/>
    <n v="0"/>
    <n v="0"/>
    <n v="134.065"/>
    <n v="128.38900000000001"/>
    <n v="0"/>
    <n v="0"/>
    <n v="10159.505300000001"/>
    <n v="0.19002000000000002"/>
    <n v="10127.600570000001"/>
    <n v="0.78322999999999998"/>
    <n v="0"/>
    <n v="0"/>
    <n v="0"/>
    <n v="0"/>
    <n v="0"/>
    <n v="0"/>
    <s v="Gastos Medicos"/>
    <s v="Accidentes y Enfermedades"/>
    <s v="Gastos Medicos"/>
    <x v="49"/>
    <x v="0"/>
    <n v="4861.5922599999994"/>
    <n v="-25.390689999999999"/>
    <n v="243469518.54793006"/>
    <n v="216001262.48099998"/>
    <n v="235094567.47436008"/>
    <n v="206446896.99449995"/>
    <n v="46398608.00553"/>
    <n v="40943255.055639997"/>
    <n v="26819947.419950001"/>
    <n v="22777189.53074"/>
    <n v="4861.5922599999994"/>
    <n v="-25.390689999999999"/>
    <n v="1.0891404327038657E-3"/>
    <m/>
    <m/>
    <m/>
    <n v="10.394660287697596"/>
    <m/>
    <n v="10.394660287697596"/>
    <m/>
    <n v="2.0756027408027106E-4"/>
    <n v="2.1495435025529211E-4"/>
    <m/>
    <m/>
    <m/>
    <m/>
    <m/>
    <n v="0"/>
    <m/>
    <n v="0"/>
    <m/>
    <n v="0"/>
    <m/>
    <n v="6241239.9852647092"/>
    <n v="2346.8661550699917"/>
    <m/>
    <n v="4.4220050301732136E-2"/>
    <n v="5346445.258393853"/>
    <n v="1292955.7524609631"/>
    <n v="100.31502753075105"/>
    <n v="24.261072737254704"/>
    <s v="Resto"/>
    <n v="2023"/>
    <n v="1"/>
    <d v="2024-05-06T00:00:00"/>
    <x v="49"/>
    <x v="32"/>
  </r>
  <r>
    <n v="2024"/>
    <n v="3"/>
    <n v="22"/>
    <x v="15"/>
    <s v="Gastos Medicos"/>
    <n v="16"/>
    <s v="b17ef6d19c7a5b1ee83b907c595526dcb1eb06db8227d650d5dda0a9f4ce8cd9"/>
    <s v="866d562d83a77144c090ae01fef5e5dc5d322dfdcb968ee04e0fa262fe1b2619"/>
    <x v="15"/>
    <n v="1676512.10277"/>
    <n v="1379289.2015"/>
    <n v="6193299.68872"/>
    <n v="5674838.0227199998"/>
    <n v="983906.68050000002"/>
    <n v="989919.69987999985"/>
    <n v="4338670.8120600004"/>
    <n v="4004859.2250599996"/>
    <n v="0"/>
    <n v="0"/>
    <n v="134.065"/>
    <n v="128.38900000000001"/>
    <n v="60.800609999999999"/>
    <n v="-82.061880000000002"/>
    <n v="983906.68050000002"/>
    <n v="989919.69987999997"/>
    <n v="1624576.67459"/>
    <n v="1370982.93096"/>
    <n v="0"/>
    <n v="0"/>
    <n v="0"/>
    <n v="0"/>
    <n v="0"/>
    <n v="0"/>
    <s v="Gastos Medicos"/>
    <s v="Accidentes y Enfermedades"/>
    <s v="Gastos Medicos"/>
    <x v="49"/>
    <x v="0"/>
    <n v="7962644.3306700001"/>
    <n v="6926531.7595299995"/>
    <n v="243469518.54793006"/>
    <n v="216001262.48099998"/>
    <n v="235094567.47436008"/>
    <n v="206446896.99449995"/>
    <n v="46398608.00553"/>
    <n v="40943255.055639997"/>
    <n v="26819947.419950001"/>
    <n v="22777189.53074"/>
    <n v="1694398.53749"/>
    <n v="1392328.2824000001"/>
    <n v="3.6132810332805363"/>
    <n v="3.3687824761993381"/>
    <n v="297222.90127000003"/>
    <n v="21.548990664667357"/>
    <n v="98.94437853171803"/>
    <n v="99.063505276390401"/>
    <n v="21.054715407952092"/>
    <n v="19.913128956671265"/>
    <n v="0.68859219534701521"/>
    <n v="0.71312243442326417"/>
    <n v="0.63855608326424751"/>
    <n v="0.668108468366442"/>
    <m/>
    <m/>
    <m/>
    <n v="0"/>
    <m/>
    <n v="0"/>
    <m/>
    <n v="0"/>
    <m/>
    <n v="-0.60742496393684231"/>
    <n v="58.687717128576068"/>
    <n v="71.770278401617716"/>
    <n v="3.6685630478459541"/>
    <n v="-0.60742496393686451"/>
    <n v="18.497221074257041"/>
    <n v="60.563880787486504"/>
    <n v="72.205107556432594"/>
    <s v="Medianas"/>
    <n v="2023"/>
    <n v="1"/>
    <d v="2024-05-06T00:00:00"/>
    <x v="49"/>
    <x v="15"/>
  </r>
  <r>
    <n v="2024"/>
    <n v="3"/>
    <n v="34"/>
    <x v="54"/>
    <s v="Gastos Medicos"/>
    <n v="23"/>
    <s v="535fa30d7e25dd8a49f1536779734ec8286108d115da5045d77f3b4185d8f790"/>
    <s v="866d562d83a77144c090ae01fef5e5dc5d322dfdcb968ee04e0fa262fe1b2619"/>
    <x v="4"/>
    <n v="9852875.4778700005"/>
    <n v="8449395.5741900001"/>
    <n v="26879211.966200002"/>
    <n v="22870882.912200004"/>
    <n v="5587695.0379800005"/>
    <n v="4494216.637389998"/>
    <n v="20638814.349550009"/>
    <n v="16916139.479169998"/>
    <n v="0"/>
    <n v="0"/>
    <n v="134.065"/>
    <n v="128.38900000000001"/>
    <n v="-857.76443000000006"/>
    <n v="4978.2348000000002"/>
    <n v="5072829.9990600003"/>
    <n v="4017130.7025100002"/>
    <n v="6394448.3785500005"/>
    <n v="4973503.2981000002"/>
    <n v="0"/>
    <n v="0"/>
    <n v="0"/>
    <n v="0"/>
    <n v="0"/>
    <n v="0"/>
    <s v="Gastos Medicos"/>
    <s v="Accidentes y Enfermedades"/>
    <s v="Gastos Medicos"/>
    <x v="49"/>
    <x v="0"/>
    <n v="25559096.22566"/>
    <n v="26097031.675279997"/>
    <n v="243469518.54793006"/>
    <n v="216001262.48099998"/>
    <n v="235094567.47436008"/>
    <n v="206446896.99449995"/>
    <n v="46398608.00553"/>
    <n v="40943255.055639997"/>
    <n v="26819947.419950001"/>
    <n v="22777189.53074"/>
    <n v="9855357.4113100003"/>
    <n v="8450511.4455500003"/>
    <n v="21.235282482387596"/>
    <n v="20.636843755357656"/>
    <n v="1403479.9036800005"/>
    <n v="16.61041776724419"/>
    <n v="99.974816403541581"/>
    <n v="99.986795221008933"/>
    <n v="38.549389191540456"/>
    <n v="32.376845303037115"/>
    <n v="4.0468620206066319"/>
    <n v="4.1910264383053324"/>
    <n v="3.9117343468921764"/>
    <n v="4.0927694710834546"/>
    <m/>
    <m/>
    <m/>
    <n v="0"/>
    <m/>
    <n v="0"/>
    <m/>
    <n v="0"/>
    <m/>
    <n v="24.330789741925663"/>
    <n v="56.711312860192066"/>
    <n v="53.189800358244391"/>
    <n v="20.834101389116061"/>
    <n v="26.279933980997285"/>
    <n v="28.570305381979665"/>
    <n v="79.331784365898827"/>
    <n v="80.770645191783473"/>
    <s v="Grandes"/>
    <n v="2023"/>
    <n v="1"/>
    <d v="2024-05-06T00:00:00"/>
    <x v="49"/>
    <x v="4"/>
  </r>
  <r>
    <n v="2024"/>
    <n v="3"/>
    <n v="77"/>
    <x v="63"/>
    <s v="Gastos Medicos"/>
    <n v="49"/>
    <s v="0e17daca5f3e175f448bacace3bc0da47d0655a74c8dd0dc497a3afbdad95f1f"/>
    <s v="866d562d83a77144c090ae01fef5e5dc5d322dfdcb968ee04e0fa262fe1b2619"/>
    <x v="29"/>
    <n v="27443.947889999999"/>
    <n v="37721.563889999998"/>
    <n v="135996.33740000002"/>
    <n v="149106.89885"/>
    <n v="11706.102059999999"/>
    <n v="12019.41272"/>
    <n v="47655.74181"/>
    <n v="53354.998869999996"/>
    <n v="0"/>
    <n v="0"/>
    <n v="134.065"/>
    <n v="128.38900000000001"/>
    <n v="0"/>
    <n v="0"/>
    <n v="11706.102060000001"/>
    <n v="12019.41272"/>
    <n v="26936.75171"/>
    <n v="38698.377999999997"/>
    <n v="0"/>
    <n v="0"/>
    <n v="0"/>
    <n v="0"/>
    <n v="0"/>
    <n v="0"/>
    <s v="Gastos Medicos"/>
    <s v="Accidentes y Enfermedades"/>
    <s v="Gastos Medicos"/>
    <x v="49"/>
    <x v="0"/>
    <n v="2712146.0854199999"/>
    <n v="1622418.9140099999"/>
    <n v="243469518.54793006"/>
    <n v="216001262.48099998"/>
    <n v="235094567.47436008"/>
    <n v="206446896.99449995"/>
    <n v="46398608.00553"/>
    <n v="40943255.055639997"/>
    <n v="26819947.419950001"/>
    <n v="22777189.53074"/>
    <n v="154674.75803999999"/>
    <n v="148556.20146000001"/>
    <n v="5.9148213857469822E-2"/>
    <n v="9.2131326243451162E-2"/>
    <n v="-10277.615999999998"/>
    <n v="-27.245996560404006"/>
    <n v="17.743003601727182"/>
    <n v="25.392116599155802"/>
    <n v="1.0118904743934567"/>
    <n v="2.3250199787653298"/>
    <n v="1.1272026187786341E-2"/>
    <n v="1.1673578077465826E-2"/>
    <n v="1.7463584914610433E-2"/>
    <n v="1.8271799886149395E-2"/>
    <m/>
    <m/>
    <m/>
    <n v="0"/>
    <m/>
    <n v="0"/>
    <m/>
    <n v="0"/>
    <m/>
    <n v="-2.6067052301038007"/>
    <n v="42.654584926775271"/>
    <n v="31.863505858478874"/>
    <n v="4.3646998544420793E-2"/>
    <n v="-2.6067052301037785"/>
    <n v="-30.393073037841521"/>
    <n v="43.457734570327673"/>
    <n v="31.059215763513397"/>
    <s v="Resto"/>
    <n v="2023"/>
    <n v="1"/>
    <d v="2024-05-06T00:00:00"/>
    <x v="49"/>
    <x v="29"/>
  </r>
  <r>
    <n v="2024"/>
    <n v="3"/>
    <n v="39"/>
    <x v="17"/>
    <s v="Gastos Medicos"/>
    <n v="27"/>
    <s v="670671cd97404156226e507973f2ab8330d3022ca96e0c93bdbdb320c41adcaf"/>
    <s v="866d562d83a77144c090ae01fef5e5dc5d322dfdcb968ee04e0fa262fe1b2619"/>
    <x v="26"/>
    <n v="56951.498890000003"/>
    <n v="78250.14774"/>
    <n v="439360.53381000005"/>
    <n v="306014.91155000002"/>
    <n v="29164.655979999996"/>
    <n v="32797.242900000005"/>
    <n v="152142.66091999999"/>
    <n v="181311.21789"/>
    <n v="0"/>
    <n v="0"/>
    <n v="134.065"/>
    <n v="128.38900000000001"/>
    <n v="0"/>
    <n v="0"/>
    <n v="14141.86484"/>
    <n v="18524.876820000001"/>
    <n v="10671.38286"/>
    <n v="40962.022039999996"/>
    <n v="0"/>
    <n v="0"/>
    <n v="0"/>
    <n v="0"/>
    <n v="0"/>
    <n v="0"/>
    <s v="Gastos Medicos"/>
    <s v="Accidentes y Enfermedades"/>
    <s v="Gastos Medicos"/>
    <x v="49"/>
    <x v="0"/>
    <n v="7956382.9574300004"/>
    <n v="6735524.3046000004"/>
    <n v="243469518.54793006"/>
    <n v="216001262.48099998"/>
    <n v="235094567.47436008"/>
    <n v="206446896.99449995"/>
    <n v="46398608.00553"/>
    <n v="40943255.055639997"/>
    <n v="26819947.419950001"/>
    <n v="22777189.53074"/>
    <n v="387936.33411"/>
    <n v="333271.12880000001"/>
    <n v="0.1227439816367169"/>
    <n v="0.19111853132747178"/>
    <n v="-21298.648849999998"/>
    <n v="-27.218669184841083"/>
    <n v="14.680630269051134"/>
    <n v="23.47942590219354"/>
    <n v="0.71579635111475282"/>
    <n v="1.1617528822004155"/>
    <n v="2.339163408613238E-2"/>
    <n v="2.4224931907969868E-2"/>
    <n v="3.6226708511429687E-2"/>
    <n v="3.7903281124193743E-2"/>
    <m/>
    <m/>
    <m/>
    <n v="0"/>
    <m/>
    <n v="0"/>
    <m/>
    <n v="0"/>
    <m/>
    <n v="-11.075891138398131"/>
    <n v="51.209637232429294"/>
    <n v="41.913330322358831"/>
    <n v="0.10874240550638026"/>
    <n v="-23.660141023275106"/>
    <n v="-73.94810527278355"/>
    <n v="132.52138945373758"/>
    <n v="45.224517485758383"/>
    <s v="Resto"/>
    <n v="2023"/>
    <n v="1"/>
    <d v="2024-05-06T00:00:00"/>
    <x v="49"/>
    <x v="26"/>
  </r>
  <r>
    <n v="2024"/>
    <n v="3"/>
    <n v="1"/>
    <x v="14"/>
    <s v="Gastos Medicos"/>
    <n v="30"/>
    <s v="624b60c58c9d8bfb6ff1886c2fd605d2adeb6ea4da576068201b6c6958ce93f4"/>
    <s v="866d562d83a77144c090ae01fef5e5dc5d322dfdcb968ee04e0fa262fe1b2619"/>
    <x v="8"/>
    <n v="1389087.8060599999"/>
    <n v="1199960.0142099999"/>
    <n v="4387233.4457099997"/>
    <n v="3801294.6090799998"/>
    <n v="984759.09304999979"/>
    <n v="900648.65251000004"/>
    <n v="4002295.8902200004"/>
    <n v="3401162.5933399997"/>
    <n v="0"/>
    <n v="0"/>
    <n v="134.065"/>
    <n v="128.38900000000001"/>
    <n v="0"/>
    <n v="0"/>
    <n v="935903.48570000008"/>
    <n v="866273.06776000001"/>
    <n v="1057300.23465"/>
    <n v="897273.58165999991"/>
    <n v="0"/>
    <n v="0"/>
    <n v="0"/>
    <n v="0"/>
    <n v="0"/>
    <n v="0"/>
    <s v="Gastos Medicos"/>
    <s v="Accidentes y Enfermedades"/>
    <s v="Gastos Medicos"/>
    <x v="49"/>
    <x v="0"/>
    <n v="18341736.750830002"/>
    <n v="11640133.15574"/>
    <n v="243469518.54793006"/>
    <n v="216001262.48099998"/>
    <n v="235094567.47436008"/>
    <n v="206446896.99449995"/>
    <n v="46398608.00553"/>
    <n v="40943255.055639997"/>
    <n v="26819947.419950001"/>
    <n v="22777189.53074"/>
    <n v="1445933.7892100001"/>
    <n v="1265861.09402"/>
    <n v="2.9938135340061107"/>
    <n v="2.9307880201007701"/>
    <n v="189127.79184999992"/>
    <n v="15.76117450667831"/>
    <n v="96.068562504438148"/>
    <n v="94.793972251669601"/>
    <n v="7.5733711857855583"/>
    <n v="10.308816902307289"/>
    <n v="0.57053869180200489"/>
    <n v="0.59086342189148922"/>
    <n v="0.55553379662100422"/>
    <n v="0.5812439090532654"/>
    <m/>
    <m/>
    <m/>
    <n v="0"/>
    <m/>
    <n v="0"/>
    <m/>
    <n v="0"/>
    <m/>
    <n v="9.3388737445611056"/>
    <n v="70.892501449794196"/>
    <n v="75.056555372217701"/>
    <n v="3.6717413260754097"/>
    <n v="8.0379294395068293"/>
    <n v="17.834767038827003"/>
    <n v="88.51823304567921"/>
    <n v="96.545032135834489"/>
    <s v="Medianas"/>
    <n v="2023"/>
    <n v="1"/>
    <d v="2024-05-06T00:00:00"/>
    <x v="49"/>
    <x v="8"/>
  </r>
  <r>
    <n v="2024"/>
    <n v="3"/>
    <n v="150.1"/>
    <x v="32"/>
    <s v="Gastos Medicos"/>
    <n v="150.1"/>
    <m/>
    <m/>
    <x v="21"/>
    <n v="774624.63204000005"/>
    <n v="900791.36644999986"/>
    <n v="4322593.9800899997"/>
    <n v="3278214.4879500009"/>
    <n v="622826.81546000007"/>
    <n v="382486.61332999996"/>
    <n v="2435568.7835300001"/>
    <n v="1334518.73422"/>
    <n v="0"/>
    <n v="0"/>
    <n v="0"/>
    <n v="0"/>
    <n v="39.328019999999995"/>
    <n v="0"/>
    <n v="569827.88451"/>
    <n v="454979.91665999999"/>
    <n v="1003630.37376"/>
    <n v="873663.04250999994"/>
    <n v="0"/>
    <n v="0"/>
    <n v="0"/>
    <n v="0"/>
    <n v="0"/>
    <n v="0"/>
    <s v="Gastos Medicos"/>
    <s v="Accidentes y Enfermedades"/>
    <s v="Gastos Medicos"/>
    <x v="49"/>
    <x v="0"/>
    <n v="60014550.841369987"/>
    <n v="45597718.819270007"/>
    <n v="243469518.54793006"/>
    <n v="216001262.48099998"/>
    <n v="235094567.47436008"/>
    <n v="206446896.99449995"/>
    <n v="46398608.00553"/>
    <n v="40943255.055639997"/>
    <n v="26819947.419950001"/>
    <n v="22777189.53074"/>
    <n v="2656829.8715399997"/>
    <n v="2468212.5643700003"/>
    <n v="1.6694997228099533"/>
    <n v="2.2000970983520141"/>
    <n v="-126166.7344099998"/>
    <n v="-14.006210439962397"/>
    <n v="29.15597420586807"/>
    <n v="36.495696499297367"/>
    <n v="1.2907280337521514"/>
    <n v="1.9755184903445595"/>
    <n v="0.31816082631613096"/>
    <n v="0.32949490937279202"/>
    <n v="0.41703060255457342"/>
    <n v="0.43633078508997797"/>
    <m/>
    <m/>
    <m/>
    <n v="0"/>
    <m/>
    <n v="0"/>
    <m/>
    <n v="0"/>
    <m/>
    <n v="62.836238904560183"/>
    <n v="80.403693569589279"/>
    <n v="42.461176647082198"/>
    <n v="2.3222521868059691"/>
    <n v="25.242425796087218"/>
    <n v="14.876139303845214"/>
    <n v="56.776667925582736"/>
    <n v="52.077276309280563"/>
    <s v="Resto"/>
    <n v="2023"/>
    <n v="1"/>
    <d v="2024-05-06T00:00:00"/>
    <x v="49"/>
    <x v="21"/>
  </r>
  <r>
    <n v="2024"/>
    <n v="3"/>
    <n v="68"/>
    <x v="61"/>
    <s v="Gastos Medicos"/>
    <n v="213"/>
    <s v="d48ff4b2f68a10fd7c86f185a6ccede0dc0f2c48538d697cb33b6ada3f1e85db"/>
    <s v="866d562d83a77144c090ae01fef5e5dc5d322dfdcb968ee04e0fa262fe1b2619"/>
    <x v="36"/>
    <n v="0"/>
    <n v="0"/>
    <n v="0"/>
    <n v="0"/>
    <n v="0"/>
    <n v="0"/>
    <n v="0"/>
    <n v="-1E-3"/>
    <n v="0"/>
    <n v="0"/>
    <n v="0"/>
    <n v="0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49"/>
    <x v="0"/>
    <n v="960692.43901999993"/>
    <n v="448721.73488999996"/>
    <n v="243469518.54793006"/>
    <n v="216001262.48099998"/>
    <n v="235094567.47436008"/>
    <n v="206446896.99449995"/>
    <n v="46398608.00553"/>
    <n v="40943255.055639997"/>
    <n v="26819947.419950001"/>
    <n v="22777189.5307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49"/>
    <x v="36"/>
  </r>
  <r>
    <n v="2024"/>
    <n v="3"/>
    <n v="79"/>
    <x v="59"/>
    <s v="Gastos Medicos"/>
    <n v="51"/>
    <s v="031b4af5197ec30a926f48cf40e11a7dbc470048a21e4003b7a3c07c5dab1baa"/>
    <s v="866d562d83a77144c090ae01fef5e5dc5d322dfdcb968ee04e0fa262fe1b2619"/>
    <x v="36"/>
    <n v="0"/>
    <n v="0"/>
    <n v="11.086690000000001"/>
    <n v="4.9325499999999991"/>
    <n v="0"/>
    <n v="0"/>
    <n v="0"/>
    <n v="0"/>
    <n v="0"/>
    <n v="0"/>
    <n v="134.065"/>
    <n v="128.38900000000001"/>
    <n v="0"/>
    <n v="0"/>
    <n v="0"/>
    <n v="0"/>
    <n v="2.2128299999999999"/>
    <n v="1.20783"/>
    <n v="0"/>
    <n v="0"/>
    <n v="0"/>
    <n v="0"/>
    <n v="0"/>
    <n v="0"/>
    <s v="Gastos Medicos"/>
    <s v="Accidentes y Enfermedades"/>
    <s v="Gastos Medicos"/>
    <x v="49"/>
    <x v="0"/>
    <n v="22979281.170580003"/>
    <n v="17603852.661830001"/>
    <n v="243469518.54793006"/>
    <n v="216001262.48099998"/>
    <n v="235094567.47436008"/>
    <n v="206446896.99449995"/>
    <n v="46398608.00553"/>
    <n v="40943255.055639997"/>
    <n v="26819947.419950001"/>
    <n v="22777189.53074"/>
    <n v="187520.88711000001"/>
    <n v="156844.20155"/>
    <m/>
    <m/>
    <m/>
    <m/>
    <m/>
    <m/>
    <m/>
    <m/>
    <m/>
    <m/>
    <m/>
    <m/>
    <m/>
    <m/>
    <m/>
    <n v="0"/>
    <m/>
    <n v="0"/>
    <m/>
    <n v="0"/>
    <m/>
    <m/>
    <m/>
    <m/>
    <m/>
    <m/>
    <n v="83.207073843173291"/>
    <m/>
    <m/>
    <s v="Resto"/>
    <n v="2023"/>
    <n v="1"/>
    <d v="2024-05-06T00:00:00"/>
    <x v="49"/>
    <x v="36"/>
  </r>
  <r>
    <n v="2024"/>
    <n v="3"/>
    <n v="15.1"/>
    <x v="13"/>
    <s v="Gastos Medicos"/>
    <n v="15.1"/>
    <m/>
    <m/>
    <x v="7"/>
    <n v="8142557.9802800007"/>
    <n v="6615243.8561399998"/>
    <n v="29242961.544240002"/>
    <n v="25166518.196389999"/>
    <n v="5125536.8114599995"/>
    <n v="4881687.3345400002"/>
    <n v="20598559.43939"/>
    <n v="18175106.823109999"/>
    <n v="0"/>
    <n v="0"/>
    <n v="0"/>
    <n v="0"/>
    <n v="1735.0005699999999"/>
    <n v="829.80107999999996"/>
    <n v="4849045.5712299999"/>
    <n v="4667055.9483000003"/>
    <n v="7334724.7112299995"/>
    <n v="6257462.4797999999"/>
    <n v="0"/>
    <n v="0"/>
    <n v="0"/>
    <n v="0"/>
    <n v="0"/>
    <n v="0"/>
    <s v="Gastos Medicos"/>
    <s v="Accidentes y Enfermedades"/>
    <s v="Gastos Medicos"/>
    <x v="49"/>
    <x v="0"/>
    <n v="45801305.828339994"/>
    <n v="36222904.680689998"/>
    <n v="243469518.54793006"/>
    <n v="216001262.48099998"/>
    <n v="235094567.47436008"/>
    <n v="206446896.99449995"/>
    <n v="46398608.00553"/>
    <n v="40943255.055639997"/>
    <n v="26819947.419950001"/>
    <n v="22777189.53074"/>
    <n v="8910828.5512600001"/>
    <n v="7297798.4431299996"/>
    <n v="17.54914280900309"/>
    <n v="16.157102915120422"/>
    <n v="1527314.1241400009"/>
    <n v="23.087797779705575"/>
    <n v="91.378236416956256"/>
    <n v="90.647116492610962"/>
    <n v="17.778003995776285"/>
    <n v="18.262599077722523"/>
    <n v="3.3443849681236522"/>
    <n v="3.4635245160090928"/>
    <n v="3.0625949960463283"/>
    <n v="3.204331938356157"/>
    <m/>
    <m/>
    <m/>
    <n v="0"/>
    <m/>
    <n v="0"/>
    <m/>
    <n v="0"/>
    <m/>
    <n v="4.9951883479849579"/>
    <n v="62.947501557535681"/>
    <n v="73.794518247562664"/>
    <n v="19.110912975345254"/>
    <n v="3.8994523516755919"/>
    <n v="17.215640284021827"/>
    <n v="66.110805274065115"/>
    <n v="74.583842306141463"/>
    <s v="Resto"/>
    <n v="2023"/>
    <n v="1"/>
    <d v="2024-05-06T00:00:00"/>
    <x v="49"/>
    <x v="7"/>
  </r>
  <r>
    <n v="2024"/>
    <n v="3"/>
    <n v="50"/>
    <x v="56"/>
    <s v="Gastos Medicos"/>
    <n v="38"/>
    <s v="aea92132c4cbeb263e6ac2bf6c183b5d81737f179f21efdc5863739672f0f470"/>
    <s v="866d562d83a77144c090ae01fef5e5dc5d322dfdcb968ee04e0fa262fe1b2619"/>
    <x v="36"/>
    <n v="0"/>
    <n v="-91.735559999999992"/>
    <n v="82.924189999999996"/>
    <n v="304.88735999999994"/>
    <n v="0"/>
    <n v="0"/>
    <n v="0"/>
    <n v="0"/>
    <n v="0"/>
    <n v="0"/>
    <n v="134.065"/>
    <n v="128.38900000000001"/>
    <n v="0"/>
    <n v="0"/>
    <n v="0"/>
    <n v="0"/>
    <n v="0"/>
    <n v="24.361799999999999"/>
    <n v="0"/>
    <n v="0"/>
    <n v="0"/>
    <n v="0"/>
    <n v="0"/>
    <n v="0"/>
    <s v="Gastos Medicos"/>
    <s v="Accidentes y Enfermedades"/>
    <s v="Gastos Medicos"/>
    <x v="49"/>
    <x v="0"/>
    <n v="12741554.66168"/>
    <n v="8056026.6593599999"/>
    <n v="243469518.54793006"/>
    <n v="216001262.48099998"/>
    <n v="235094567.47436008"/>
    <n v="206446896.99449995"/>
    <n v="46398608.00553"/>
    <n v="40943255.055639997"/>
    <n v="26819947.419950001"/>
    <n v="22777189.53074"/>
    <n v="211045.21218999999"/>
    <n v="210454.67082"/>
    <m/>
    <n v="-2.240553660800432E-4"/>
    <m/>
    <m/>
    <m/>
    <n v="-4.3589225006301045E-2"/>
    <m/>
    <n v="-1.1387196676343645E-3"/>
    <m/>
    <m/>
    <n v="-4.2469918437661579E-5"/>
    <n v="-4.4435426899365783E-5"/>
    <m/>
    <m/>
    <m/>
    <n v="0"/>
    <m/>
    <n v="0"/>
    <m/>
    <n v="0"/>
    <m/>
    <m/>
    <m/>
    <m/>
    <m/>
    <m/>
    <m/>
    <m/>
    <m/>
    <s v="Resto"/>
    <n v="2023"/>
    <n v="1"/>
    <d v="2024-05-06T00:00:00"/>
    <x v="49"/>
    <x v="36"/>
  </r>
  <r>
    <n v="2024"/>
    <n v="3"/>
    <n v="714"/>
    <x v="48"/>
    <s v="Gastos Medicos"/>
    <n v="250"/>
    <s v="1e472b39b105d349bcd069c4a711b44a2fffb8e274714bb07ecfff69a9a7f67b"/>
    <s v="866d562d83a77144c090ae01fef5e5dc5d322dfdcb968ee04e0fa262fe1b2619"/>
    <x v="27"/>
    <n v="129569.45876000001"/>
    <n v="116683.04351999999"/>
    <n v="381110.63581000001"/>
    <n v="353615.47005"/>
    <n v="29931.29839"/>
    <n v="0"/>
    <n v="152165.44092999998"/>
    <n v="84117.756779999982"/>
    <n v="0"/>
    <n v="0"/>
    <n v="134.065"/>
    <n v="128.38900000000001"/>
    <n v="39.328019999999995"/>
    <n v="0"/>
    <n v="29931.29839"/>
    <n v="21948.82344"/>
    <n v="121188.12392"/>
    <n v="122349.30139000001"/>
    <n v="0"/>
    <n v="0"/>
    <n v="0"/>
    <n v="0"/>
    <n v="0"/>
    <n v="0"/>
    <s v="Gastos Medicos"/>
    <s v="Accidentes y Enfermedades"/>
    <s v="Gastos Medicos"/>
    <x v="49"/>
    <x v="0"/>
    <n v="176513.31369000001"/>
    <n v="145760.77205999999"/>
    <n v="243469518.54793006"/>
    <n v="216001262.48099998"/>
    <n v="235094567.47436008"/>
    <n v="206446896.99449995"/>
    <n v="46398608.00553"/>
    <n v="40943255.055639997"/>
    <n v="26819947.419950001"/>
    <n v="22777189.53074"/>
    <n v="176513.31369000001"/>
    <n v="145760.77205999999"/>
    <n v="0.27925290074339587"/>
    <n v="0.28498721794696857"/>
    <n v="12886.415240000017"/>
    <n v="11.043948504643897"/>
    <n v="73.404921165071585"/>
    <n v="80.051060289368777"/>
    <n v="73.404921165071585"/>
    <n v="80.051060289368777"/>
    <n v="5.3217938546378081E-2"/>
    <n v="5.5113761305493003E-2"/>
    <n v="5.4019611820678007E-2"/>
    <n v="5.6519640265219676E-2"/>
    <m/>
    <m/>
    <m/>
    <n v="0"/>
    <m/>
    <n v="0"/>
    <m/>
    <n v="0"/>
    <m/>
    <m/>
    <n v="23.100581476875188"/>
    <m/>
    <n v="0.11160088392915947"/>
    <n v="36.368577895854635"/>
    <n v="-0.94906751146754953"/>
    <n v="24.698210865743388"/>
    <n v="17.939475902715653"/>
    <s v="Resto"/>
    <n v="2023"/>
    <n v="1"/>
    <d v="2024-05-06T00:00:00"/>
    <x v="49"/>
    <x v="27"/>
  </r>
  <r>
    <n v="2024"/>
    <n v="3"/>
    <n v="701"/>
    <x v="51"/>
    <s v="Gastos Medicos"/>
    <n v="243"/>
    <s v="72440a20f54075ac43f51a2cf0dbb2a14366b38a5c01b110ae174abc1cb44238"/>
    <s v="866d562d83a77144c090ae01fef5e5dc5d322dfdcb968ee04e0fa262fe1b2619"/>
    <x v="17"/>
    <n v="270210.67804999999"/>
    <n v="156106.53911000001"/>
    <n v="888321.96424999996"/>
    <n v="605607.05807000003"/>
    <n v="113341.64453000001"/>
    <n v="156944.39072"/>
    <n v="398444.17421000008"/>
    <n v="620326.34011999995"/>
    <n v="0"/>
    <n v="0"/>
    <n v="134.065"/>
    <n v="128.38900000000001"/>
    <n v="0"/>
    <n v="0"/>
    <n v="96188.376180000007"/>
    <n v="142379.71743000002"/>
    <n v="198118.0626"/>
    <n v="159015.96746000001"/>
    <n v="0"/>
    <n v="0"/>
    <n v="0"/>
    <n v="0"/>
    <n v="0"/>
    <n v="0"/>
    <s v="Gastos Medicos"/>
    <s v="Accidentes y Enfermedades"/>
    <s v="Gastos Medicos"/>
    <x v="49"/>
    <x v="0"/>
    <n v="796571.0700399999"/>
    <n v="702706.06438999996"/>
    <n v="243469518.54793006"/>
    <n v="216001262.48099998"/>
    <n v="235094567.47436008"/>
    <n v="206446896.99449995"/>
    <n v="46398608.00553"/>
    <n v="40943255.055639997"/>
    <n v="26819947.419950001"/>
    <n v="22777189.53074"/>
    <n v="796571.0700399999"/>
    <n v="702706.06438999996"/>
    <n v="0.58236807021838899"/>
    <n v="0.38127535023255582"/>
    <n v="114104.13893999998"/>
    <n v="73.093759935063858"/>
    <n v="33.921728796456456"/>
    <n v="22.215055059402662"/>
    <n v="33.921728796456456"/>
    <n v="22.215055059402662"/>
    <n v="0.11098337059257198"/>
    <n v="0.11493701490123533"/>
    <n v="7.2271123472591528E-2"/>
    <n v="7.5615832149881573E-2"/>
    <m/>
    <m/>
    <m/>
    <n v="0"/>
    <m/>
    <n v="0"/>
    <m/>
    <n v="0"/>
    <m/>
    <n v="-27.782290268526012"/>
    <n v="41.945657125003471"/>
    <n v="100.53671781770115"/>
    <n v="0.42260203853230111"/>
    <n v="-32.44236052983436"/>
    <n v="24.590043229360603"/>
    <n v="48.551038162635457"/>
    <n v="89.538000305419146"/>
    <s v="Medianas"/>
    <n v="2023"/>
    <n v="1"/>
    <d v="2024-05-06T00:00:00"/>
    <x v="49"/>
    <x v="17"/>
  </r>
  <r>
    <n v="2024"/>
    <n v="3"/>
    <n v="715"/>
    <x v="46"/>
    <s v="Gastos Medicos"/>
    <n v="251"/>
    <s v="c75d3f1f5bcd6914d0331ce5ec17c0db8f2070a2d4285f8e3ff11c6ca19168ff"/>
    <s v="866d562d83a77144c090ae01fef5e5dc5d322dfdcb968ee04e0fa262fe1b2619"/>
    <x v="33"/>
    <n v="6889.2155400000001"/>
    <n v="887.99081999999999"/>
    <n v="28509.384360000004"/>
    <n v="28011.60025"/>
    <n v="2043.3570100000002"/>
    <n v="1817.5292299999999"/>
    <n v="6518.5549200000005"/>
    <n v="8036.5824599999987"/>
    <n v="0"/>
    <n v="0"/>
    <n v="134.065"/>
    <n v="128.38900000000001"/>
    <n v="0"/>
    <n v="0"/>
    <n v="2038.3570099999999"/>
    <n v="1808.5292299999999"/>
    <n v="6878.2209199999998"/>
    <n v="4502.6798200000003"/>
    <n v="0"/>
    <n v="0"/>
    <n v="0"/>
    <n v="0"/>
    <n v="0"/>
    <n v="0"/>
    <s v="Gastos Medicos"/>
    <s v="Accidentes y Enfermedades"/>
    <s v="Gastos Medicos"/>
    <x v="49"/>
    <x v="0"/>
    <n v="48021.339369999994"/>
    <n v="38116.885219999996"/>
    <n v="243469518.54793006"/>
    <n v="216001262.48099998"/>
    <n v="235094567.47436008"/>
    <n v="206446896.99449995"/>
    <n v="46398608.00553"/>
    <n v="40943255.055639997"/>
    <n v="26819947.419950001"/>
    <n v="22777189.53074"/>
    <n v="48021.339369999994"/>
    <n v="38116.885219999996"/>
    <n v="1.4847892719494757E-2"/>
    <n v="2.1688329830963889E-3"/>
    <n v="6001.2247200000002"/>
    <n v="675.82058111816968"/>
    <n v="14.34615450210422"/>
    <n v="2.3296521079169121"/>
    <n v="14.34615450210422"/>
    <n v="2.3296521079169121"/>
    <n v="2.8296008391883237E-3"/>
    <n v="2.9304018438245506E-3"/>
    <n v="4.1110445827977971E-4"/>
    <n v="4.3013037876934399E-4"/>
    <m/>
    <m/>
    <m/>
    <n v="0"/>
    <m/>
    <n v="0"/>
    <m/>
    <n v="0"/>
    <m/>
    <n v="12.424987520008157"/>
    <n v="29.660227614245905"/>
    <n v="204.67883102665408"/>
    <n v="7.6187957344019631E-3"/>
    <n v="12.707993666212403"/>
    <n v="52.758383783992869"/>
    <n v="29.634945339906299"/>
    <n v="40.165619193416241"/>
    <s v="Resto"/>
    <n v="2023"/>
    <n v="1"/>
    <d v="2024-05-06T00:00:00"/>
    <x v="49"/>
    <x v="33"/>
  </r>
  <r>
    <n v="2024"/>
    <n v="3"/>
    <n v="23"/>
    <x v="16"/>
    <s v="Gastos Medicos"/>
    <n v="17"/>
    <s v="4523540f1504cd17100c4835e85b7eefd49911580f8efff0599a8f283be6b9e3"/>
    <s v="866d562d83a77144c090ae01fef5e5dc5d322dfdcb968ee04e0fa262fe1b2619"/>
    <x v="9"/>
    <n v="1985149.32595"/>
    <n v="1897788.4878199999"/>
    <n v="5987742.4390099999"/>
    <n v="5668050.18774"/>
    <n v="1072996.4638800002"/>
    <n v="963372.53937000013"/>
    <n v="4435954.2074100003"/>
    <n v="3928525.3488500002"/>
    <n v="0"/>
    <n v="0"/>
    <n v="134.065"/>
    <n v="128.38900000000001"/>
    <n v="0"/>
    <n v="0"/>
    <n v="910475.34736999997"/>
    <n v="830122.4523"/>
    <n v="1457404.54874"/>
    <n v="1306647.6833499998"/>
    <n v="0"/>
    <n v="0"/>
    <n v="0"/>
    <n v="0"/>
    <n v="0"/>
    <n v="0"/>
    <s v="Gastos Medicos"/>
    <s v="Accidentes y Enfermedades"/>
    <s v="Gastos Medicos"/>
    <x v="49"/>
    <x v="0"/>
    <n v="7252607.47162"/>
    <n v="5493499.0403699996"/>
    <n v="243469518.54793006"/>
    <n v="216001262.48099998"/>
    <n v="235094567.47436008"/>
    <n v="206446896.99449995"/>
    <n v="46398608.00553"/>
    <n v="40943255.055639997"/>
    <n v="26819947.419950001"/>
    <n v="22777189.53074"/>
    <n v="1998106.8298900002"/>
    <n v="1911914.9017"/>
    <n v="4.2784674180600435"/>
    <n v="4.6351675880215018"/>
    <n v="87360.838130000047"/>
    <n v="4.6032968737391711"/>
    <n v="99.351510952959728"/>
    <n v="99.261137937287927"/>
    <n v="27.371525809414599"/>
    <n v="34.54607844424379"/>
    <n v="0.81535846367527864"/>
    <n v="0.84440459312889249"/>
    <n v="0.87860064613600775"/>
    <n v="0.919262297204961"/>
    <m/>
    <m/>
    <m/>
    <n v="0"/>
    <m/>
    <n v="0"/>
    <m/>
    <n v="0"/>
    <m/>
    <n v="11.379183029411323"/>
    <n v="54.051171357928652"/>
    <n v="50.762903534978832"/>
    <n v="4.0007403708847411"/>
    <n v="9.6796436293667512"/>
    <n v="11.537682828433748"/>
    <n v="62.472382713307162"/>
    <n v="63.530702489880177"/>
    <s v="Grandes"/>
    <n v="2023"/>
    <n v="1"/>
    <d v="2024-05-06T00:00:00"/>
    <x v="49"/>
    <x v="9"/>
  </r>
  <r>
    <n v="2024"/>
    <n v="3"/>
    <n v="707"/>
    <x v="47"/>
    <s v="Gastos Medicos"/>
    <n v="9"/>
    <s v="19581e27de7ced00ff1ce50b2047e7a567c76b1cbaebabe5ef03f7c3017bb5b7"/>
    <s v="866d562d83a77144c090ae01fef5e5dc5d322dfdcb968ee04e0fa262fe1b2619"/>
    <x v="31"/>
    <n v="1276.5701200000001"/>
    <n v="18.608799999999999"/>
    <n v="4864.3568000000005"/>
    <n v="18349.557210000006"/>
    <n v="554.43515999999988"/>
    <n v="724.47001"/>
    <n v="648.3611699999999"/>
    <n v="2846.8562600000005"/>
    <n v="0"/>
    <n v="0"/>
    <n v="134.065"/>
    <n v="128.38900000000001"/>
    <n v="0"/>
    <n v="0"/>
    <n v="-570.58801000000005"/>
    <n v="701.22001"/>
    <n v="412.71047999999996"/>
    <n v="1615.2096000000001"/>
    <n v="0"/>
    <n v="0"/>
    <n v="0"/>
    <n v="0"/>
    <n v="0"/>
    <n v="0"/>
    <s v="Gastos Medicos"/>
    <s v="Accidentes y Enfermedades"/>
    <s v="Gastos Medicos"/>
    <x v="49"/>
    <x v="0"/>
    <n v="242648.48286000002"/>
    <n v="240008.10616999998"/>
    <n v="243469518.54793006"/>
    <n v="216001262.48099998"/>
    <n v="235094567.47436008"/>
    <n v="206446896.99449995"/>
    <n v="46398608.00553"/>
    <n v="40943255.055639997"/>
    <n v="26819947.419950001"/>
    <n v="22777189.53074"/>
    <n v="242648.48286000002"/>
    <n v="240008.10616999998"/>
    <n v="2.7513112459060249E-3"/>
    <n v="4.5450221226210514E-5"/>
    <n v="1257.9613200000001"/>
    <n v="6760.0346072825769"/>
    <n v="0.52609853766798043"/>
    <n v="7.7534047899278924E-3"/>
    <n v="0.52609853766798043"/>
    <n v="7.7534047899278924E-3"/>
    <n v="5.2432441137336501E-4"/>
    <n v="5.4300281529866723E-4"/>
    <n v="8.6151348312776071E-6"/>
    <n v="9.0138434003664221E-6"/>
    <m/>
    <m/>
    <m/>
    <n v="0"/>
    <m/>
    <n v="0"/>
    <m/>
    <n v="0"/>
    <m/>
    <n v="-23.470239989644305"/>
    <n v="43.431625988551247"/>
    <n v="3893.1581294871244"/>
    <n v="2.067249242955576E-3"/>
    <n v="-181.37075409470989"/>
    <n v="-74.448487676150506"/>
    <n v="-138.25382141980018"/>
    <n v="43.413561311175961"/>
    <s v="Resto"/>
    <n v="2023"/>
    <n v="1"/>
    <d v="2024-05-06T00:00:00"/>
    <x v="49"/>
    <x v="31"/>
  </r>
  <r>
    <n v="2024"/>
    <n v="3"/>
    <n v="18"/>
    <x v="64"/>
    <s v="Gastos Medicos"/>
    <n v="5"/>
    <s v="ef2d127de37b942baad06145e54b0c619a1f22327b2ebbcfbec78f5564afe39d"/>
    <s v="866d562d83a77144c090ae01fef5e5dc5d322dfdcb968ee04e0fa262fe1b2619"/>
    <x v="20"/>
    <n v="70779.201249999998"/>
    <n v="68261.79608"/>
    <n v="280471.66475999996"/>
    <n v="285925.00757000002"/>
    <n v="5608.2199700000001"/>
    <n v="7709.3515499999994"/>
    <n v="25945.653079999996"/>
    <n v="34120.735959999998"/>
    <n v="0"/>
    <n v="0"/>
    <n v="134.065"/>
    <n v="128.38900000000001"/>
    <n v="0"/>
    <n v="0"/>
    <n v="5608.2199700000001"/>
    <n v="7709.3515499999994"/>
    <n v="70427.962520000001"/>
    <n v="65539.583129999999"/>
    <n v="0"/>
    <n v="0"/>
    <n v="0"/>
    <n v="0"/>
    <n v="0"/>
    <n v="0"/>
    <s v="Gastos Medicos"/>
    <s v="Accidentes y Enfermedades"/>
    <s v="Gastos Medicos"/>
    <x v="49"/>
    <x v="0"/>
    <n v="4323802.96117"/>
    <n v="3574791.8769999999"/>
    <n v="243469518.54793006"/>
    <n v="216001262.48099998"/>
    <n v="235094567.47436008"/>
    <n v="206446896.99449995"/>
    <n v="46398608.00553"/>
    <n v="40943255.055639997"/>
    <n v="26819947.419950001"/>
    <n v="22777189.53074"/>
    <n v="225531.79812999998"/>
    <n v="218554.49596999999"/>
    <n v="0.15254595836488072"/>
    <n v="0.16672293394170873"/>
    <n v="2517.4051699999982"/>
    <n v="3.6878683459335093"/>
    <n v="31.383246990830884"/>
    <n v="31.233306721528159"/>
    <n v="1.6369663901346581"/>
    <n v="1.9095320351148934"/>
    <n v="2.9071072909714654E-2"/>
    <n v="3.010669366391009E-2"/>
    <n v="3.1602498659471713E-2"/>
    <n v="3.3065062770993643E-2"/>
    <m/>
    <m/>
    <m/>
    <n v="0"/>
    <m/>
    <n v="0"/>
    <m/>
    <n v="0"/>
    <m/>
    <n v="-27.25432309543595"/>
    <n v="7.9235423273443626"/>
    <n v="11.293801207581703"/>
    <n v="2.0910629995599207E-2"/>
    <n v="-27.25432309543595"/>
    <n v="7.4586672001006438"/>
    <n v="7.9630586621150483"/>
    <n v="11.762893783911071"/>
    <s v="Resto"/>
    <n v="2023"/>
    <n v="1"/>
    <d v="2024-05-06T00:00:00"/>
    <x v="49"/>
    <x v="20"/>
  </r>
  <r>
    <n v="2024"/>
    <n v="3"/>
    <n v="48"/>
    <x v="3"/>
    <s v="Gastos Medicos"/>
    <n v="36"/>
    <s v="76a50887d8f1c2e9301755428990ad81479ee21c25b43215cf524541e0503269"/>
    <s v="866d562d83a77144c090ae01fef5e5dc5d322dfdcb968ee04e0fa262fe1b2619"/>
    <x v="5"/>
    <n v="8534419.5945999995"/>
    <n v="8141858.0693100002"/>
    <n v="26968077.501230001"/>
    <n v="23644279.676240005"/>
    <n v="4885578.9279000005"/>
    <n v="4378855.34277"/>
    <n v="20661550.745639998"/>
    <n v="17638305.591800004"/>
    <n v="0"/>
    <n v="0"/>
    <n v="134.065"/>
    <n v="128.38900000000001"/>
    <n v="12055.57171"/>
    <n v="39471.501060000002"/>
    <n v="4760458.7487500003"/>
    <n v="4236553.1871300004"/>
    <n v="6836714.1588100009"/>
    <n v="5912296.9696000004"/>
    <n v="0"/>
    <n v="0"/>
    <n v="0"/>
    <n v="0"/>
    <n v="0"/>
    <n v="0"/>
    <s v="Gastos Medicos"/>
    <s v="Accidentes y Enfermedades"/>
    <s v="Gastos Medicos"/>
    <x v="49"/>
    <x v="0"/>
    <n v="16982442.389800001"/>
    <n v="15398992.57395"/>
    <n v="243469518.54793006"/>
    <n v="216001262.48099998"/>
    <n v="235094567.47436008"/>
    <n v="206446896.99449995"/>
    <n v="46398608.00553"/>
    <n v="40943255.055639997"/>
    <n v="26819947.419950001"/>
    <n v="22777189.53074"/>
    <n v="8571560.5242299996"/>
    <n v="8205777.3825200005"/>
    <n v="18.393697486749662"/>
    <n v="19.885712697355377"/>
    <n v="392561.52528999932"/>
    <n v="4.8215225805731565"/>
    <n v="99.566695824814971"/>
    <n v="99.221045000000103"/>
    <n v="50.254370947997117"/>
    <n v="52.872667028123189"/>
    <n v="3.505333910174834"/>
    <n v="3.6302070636025148"/>
    <n v="3.7693567045823073"/>
    <n v="3.9438025893539641"/>
    <m/>
    <m/>
    <m/>
    <n v="0"/>
    <m/>
    <n v="0"/>
    <m/>
    <n v="0"/>
    <m/>
    <n v="11.572055833419114"/>
    <n v="57.245590912723145"/>
    <n v="53.782015179995589"/>
    <n v="18.216213668882382"/>
    <n v="12.366316165026436"/>
    <n v="15.635499941278198"/>
    <n v="69.630799798987155"/>
    <n v="71.656637156651939"/>
    <s v="Grandes"/>
    <n v="2023"/>
    <n v="1"/>
    <d v="2024-05-06T00:00:00"/>
    <x v="49"/>
    <x v="5"/>
  </r>
  <r>
    <n v="2024"/>
    <n v="3"/>
    <n v="61"/>
    <x v="2"/>
    <s v="Gastos Med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6857.711210000001"/>
    <n v="59866.134039999997"/>
    <n v="7272.4236200000005"/>
    <n v="-16086.943630000002"/>
    <n v="0"/>
    <n v="0"/>
    <n v="0"/>
    <n v="0"/>
    <n v="0"/>
    <n v="0"/>
    <s v="Gastos Medicos"/>
    <s v="Accidentes y Enfermedades"/>
    <s v="Gastos Medicos"/>
    <x v="49"/>
    <x v="0"/>
    <n v="0"/>
    <n v="0"/>
    <n v="243469518.54793006"/>
    <n v="216001262.48099998"/>
    <n v="235094567.47436008"/>
    <n v="206446896.99449995"/>
    <n v="46398608.00553"/>
    <n v="40943255.055639997"/>
    <n v="26819947.419950001"/>
    <n v="22777189.5307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1.729184686133774"/>
    <n v="-145.20699386574526"/>
    <n v="644.32043096521375"/>
    <n v="-372.14113144747802"/>
    <m/>
    <n v="2023"/>
    <n v="1"/>
    <d v="2024-05-06T00:00:00"/>
    <x v="49"/>
    <x v="2"/>
  </r>
  <r>
    <n v="2024"/>
    <n v="3"/>
    <n v="5.0999999999999996"/>
    <x v="6"/>
    <s v="Gastos Medicos"/>
    <n v="5.0999999999999996"/>
    <m/>
    <m/>
    <x v="3"/>
    <n v="37481425.393210001"/>
    <n v="33427219.833049998"/>
    <n v="111031506.01094002"/>
    <n v="98642464.068260014"/>
    <n v="21071583.793030001"/>
    <n v="17513015.582869999"/>
    <n v="82583812.554860011"/>
    <n v="70323121.730240002"/>
    <n v="0"/>
    <n v="0"/>
    <n v="0"/>
    <n v="0"/>
    <n v="21461.547599999998"/>
    <n v="59419.892960000005"/>
    <n v="19661602.785390001"/>
    <n v="16336763.958769999"/>
    <n v="27719373.588190001"/>
    <n v="23842326.658769999"/>
    <n v="0"/>
    <n v="0"/>
    <n v="0"/>
    <n v="0"/>
    <n v="0"/>
    <n v="0"/>
    <s v="Gastos Medicos"/>
    <s v="Accidentes y Enfermedades"/>
    <s v="Gastos Medicos"/>
    <x v="49"/>
    <x v="0"/>
    <n v="89916911.832869992"/>
    <n v="83889580.113130003"/>
    <n v="243469518.54793006"/>
    <n v="216001262.48099998"/>
    <n v="235094567.47436008"/>
    <n v="206446896.99449995"/>
    <n v="46398608.00553"/>
    <n v="40943255.055639997"/>
    <n v="26819947.419950001"/>
    <n v="22777189.53074"/>
    <n v="37616212.094850004"/>
    <n v="33585497.300519995"/>
    <n v="80.781357468186968"/>
    <n v="81.642799986527564"/>
    <n v="4054205.5601600036"/>
    <n v="12.128455732808362"/>
    <n v="99.641679227828334"/>
    <n v="99.528732696575119"/>
    <n v="41.684511433040903"/>
    <n v="39.846688692411426"/>
    <n v="15.39470961981276"/>
    <n v="15.943126970510624"/>
    <n v="15.47547428617013"/>
    <n v="16.191679468033151"/>
    <m/>
    <m/>
    <m/>
    <n v="0"/>
    <m/>
    <n v="0"/>
    <m/>
    <n v="0"/>
    <m/>
    <n v="20.319562860668849"/>
    <n v="56.21873653942535"/>
    <n v="52.391481165162936"/>
    <n v="78.566834837848774"/>
    <n v="20.351881406936421"/>
    <n v="16.261193737121694"/>
    <n v="70.930905862053606"/>
    <n v="68.520007265150014"/>
    <m/>
    <n v="2023"/>
    <n v="1"/>
    <d v="2024-05-06T00:00:00"/>
    <x v="49"/>
    <x v="3"/>
  </r>
  <r>
    <n v="2024"/>
    <n v="3"/>
    <n v="38"/>
    <x v="55"/>
    <s v="Gastos Medicos"/>
    <n v="26"/>
    <s v="5f9c4ab08cac7457e9111a30e4664920607ea2c115a1433d7be98e97e64244ca"/>
    <s v="866d562d83a77144c090ae01fef5e5dc5d322dfdcb968ee04e0fa262fe1b2619"/>
    <x v="6"/>
    <n v="4171978.2409600001"/>
    <n v="3761283.5449699997"/>
    <n v="12891853.06543"/>
    <n v="12209885.833970001"/>
    <n v="2588416.2605499993"/>
    <n v="2139168.0431899996"/>
    <n v="9327651.5291299969"/>
    <n v="8786720.9747199994"/>
    <n v="0"/>
    <n v="0"/>
    <n v="134.065"/>
    <n v="128.38900000000001"/>
    <n v="1263.34176"/>
    <n v="6803.4085500000001"/>
    <n v="2216574.2914100001"/>
    <n v="1855028.7767699999"/>
    <n v="3076716.7627600003"/>
    <n v="2983149.7993000001"/>
    <n v="0"/>
    <n v="0"/>
    <n v="0"/>
    <n v="0"/>
    <n v="0"/>
    <n v="0"/>
    <s v="Gastos Medicos"/>
    <s v="Accidentes y Enfermedades"/>
    <s v="Gastos Medicos"/>
    <x v="49"/>
    <x v="0"/>
    <n v="10667983.633719999"/>
    <n v="10223427.716290001"/>
    <n v="243469518.54793006"/>
    <n v="216001262.48099998"/>
    <n v="235094567.47436008"/>
    <n v="206446896.99449995"/>
    <n v="46398608.00553"/>
    <n v="40943255.055639997"/>
    <n v="26819947.419950001"/>
    <n v="22777189.53074"/>
    <n v="4201793.9223199999"/>
    <n v="3794863.05345"/>
    <n v="8.991602162855326"/>
    <n v="9.1865767386071013"/>
    <n v="410694.69599000039"/>
    <n v="10.919003874069166"/>
    <n v="99.290405909684949"/>
    <n v="99.115132535560875"/>
    <n v="39.10746757965547"/>
    <n v="36.790826417022281"/>
    <n v="1.7135525900087953"/>
    <n v="1.7745957661973646"/>
    <n v="1.7413247967941168"/>
    <n v="1.821913334483398"/>
    <m/>
    <m/>
    <m/>
    <n v="0"/>
    <m/>
    <n v="0"/>
    <m/>
    <n v="0"/>
    <m/>
    <n v="21.00107183211588"/>
    <n v="62.042899340586864"/>
    <n v="56.873352344061637"/>
    <n v="9.6510862606114127"/>
    <n v="19.490021889015008"/>
    <n v="3.1365157553253198"/>
    <n v="72.043495138681507"/>
    <n v="62.183561053664981"/>
    <s v="Grandes"/>
    <n v="2023"/>
    <n v="1"/>
    <d v="2024-05-06T00:00:00"/>
    <x v="49"/>
    <x v="6"/>
  </r>
  <r>
    <n v="2024"/>
    <n v="3"/>
    <n v="98"/>
    <x v="53"/>
    <s v="Gastos Medicos"/>
    <n v="205"/>
    <s v="f8809aff4d69bece79dabe35be0c708b890d7eafb841f121330667b77d2e2590"/>
    <s v="866d562d83a77144c090ae01fef5e5dc5d322dfdcb968ee04e0fa262fe1b2619"/>
    <x v="24"/>
    <n v="15562.37765"/>
    <n v="10231.47107"/>
    <n v="58240.922720000002"/>
    <n v="34664.320689999993"/>
    <n v="-351.41407000000004"/>
    <n v="78.409080000000003"/>
    <n v="1012.73159"/>
    <n v="-1522.8949299999999"/>
    <n v="0"/>
    <n v="0"/>
    <n v="134.065"/>
    <n v="128.38900000000001"/>
    <n v="0"/>
    <n v="0"/>
    <n v="-351.41406999999998"/>
    <n v="78.409080000000003"/>
    <n v="14988.009400000001"/>
    <n v="9751.3727899999994"/>
    <n v="0"/>
    <n v="0"/>
    <n v="0"/>
    <n v="0"/>
    <n v="0"/>
    <n v="0"/>
    <s v="Gastos Medicos"/>
    <s v="Accidentes y Enfermedades"/>
    <s v="Gastos Medicos"/>
    <x v="49"/>
    <x v="0"/>
    <n v="1111095.3272299999"/>
    <n v="1962137.4953599998"/>
    <n v="243469518.54793006"/>
    <n v="216001262.48099998"/>
    <n v="235094567.47436008"/>
    <n v="206446896.99449995"/>
    <n v="46398608.00553"/>
    <n v="40943255.055639997"/>
    <n v="26819947.419950001"/>
    <n v="22777189.53074"/>
    <n v="342680.88101999997"/>
    <n v="259457.50964999999"/>
    <n v="3.3540613218709506E-2"/>
    <n v="2.4989393383833068E-2"/>
    <n v="5330.9065800000008"/>
    <n v="52.103031358129037"/>
    <n v="4.5413615150276589"/>
    <n v="3.9434091091839782"/>
    <n v="1.4006338851948519"/>
    <n v="0.52144516346051462"/>
    <n v="6.3919203285960208E-3"/>
    <n v="6.6196245269245823E-3"/>
    <n v="4.7367644765039215E-3"/>
    <n v="4.9559820074566588E-3"/>
    <m/>
    <m/>
    <m/>
    <n v="0"/>
    <m/>
    <n v="0"/>
    <m/>
    <n v="0"/>
    <m/>
    <n v="-548.18032554392937"/>
    <n v="-2.2581001303486556"/>
    <n v="0.76635196897448699"/>
    <n v="-1.3102712861345913E-3"/>
    <n v="-548.18032554392926"/>
    <n v="53.701532315225961"/>
    <n v="-2.3446347051263525"/>
    <n v="0.80408247831944502"/>
    <s v="Resto"/>
    <n v="2023"/>
    <n v="1"/>
    <d v="2024-05-06T00:00:00"/>
    <x v="49"/>
    <x v="24"/>
  </r>
  <r>
    <n v="2024"/>
    <n v="3"/>
    <n v="119"/>
    <x v="62"/>
    <s v="Gastos Medicos"/>
    <n v="217"/>
    <s v="16badfc6202cb3f8889e0f2779b19218af4cbb736e56acadce8148aba9a7a9f8"/>
    <s v="866d562d83a77144c090ae01fef5e5dc5d322dfdcb968ee04e0fa262fe1b2619"/>
    <x v="23"/>
    <n v="133202.08634000001"/>
    <n v="116554.64291"/>
    <n v="524595.99213000003"/>
    <n v="447173.90889999998"/>
    <n v="64490.804230000002"/>
    <n v="69275.088829999993"/>
    <n v="293445.81730000005"/>
    <n v="237207.85384"/>
    <n v="0"/>
    <n v="0"/>
    <n v="134.065"/>
    <n v="128.38900000000001"/>
    <n v="0"/>
    <n v="0"/>
    <n v="58332.32819"/>
    <n v="65677.848620000004"/>
    <n v="129653.63915999999"/>
    <n v="111067.66409000001"/>
    <n v="0"/>
    <n v="0"/>
    <n v="0"/>
    <n v="0"/>
    <n v="0"/>
    <n v="0"/>
    <s v="Gastos Medicos"/>
    <s v="Accidentes y Enfermedades"/>
    <s v="Gastos Medicos"/>
    <x v="49"/>
    <x v="0"/>
    <n v="531338.51546000002"/>
    <n v="309110.80956000002"/>
    <n v="243469518.54793006"/>
    <n v="216001262.48099998"/>
    <n v="235094567.47436008"/>
    <n v="206446896.99449995"/>
    <n v="46398608.00553"/>
    <n v="40943255.055639997"/>
    <n v="26819947.419950001"/>
    <n v="22777189.53074"/>
    <n v="152483.86077999999"/>
    <n v="134848.61353"/>
    <n v="0.28708207436767147"/>
    <n v="0.28467361168917227"/>
    <n v="16647.443430000014"/>
    <n v="14.282951767828479"/>
    <n v="87.354875236390257"/>
    <n v="86.43369765464432"/>
    <n v="25.06915694313669"/>
    <n v="37.706427373377288"/>
    <n v="5.4709964160781582E-2"/>
    <n v="5.6658938473568649E-2"/>
    <n v="5.3960167441267817E-2"/>
    <n v="5.6457444799039615E-2"/>
    <m/>
    <m/>
    <m/>
    <n v="0"/>
    <m/>
    <n v="0"/>
    <m/>
    <n v="0"/>
    <m/>
    <n v="-6.9062121475449212"/>
    <n v="48.415761345799353"/>
    <n v="59.435717960623968"/>
    <n v="0.24045835444863159"/>
    <n v="-11.184167241073684"/>
    <n v="16.733920914137034"/>
    <n v="44.990891553776265"/>
    <n v="59.133186205104785"/>
    <s v="Resto"/>
    <n v="2023"/>
    <n v="1"/>
    <d v="2024-05-06T00:00:00"/>
    <x v="49"/>
    <x v="23"/>
  </r>
  <r>
    <n v="2024"/>
    <n v="3"/>
    <n v="10"/>
    <x v="4"/>
    <s v="Gastos Medicos"/>
    <n v="10"/>
    <s v="4a44dc15364204a80fe80e9039455cc1608281820fe2b24f1e5233ade6af1dd5"/>
    <s v="866d562d83a77144c090ae01fef5e5dc5d322dfdcb968ee04e0fa262fe1b2619"/>
    <x v="19"/>
    <n v="150378.57191999999"/>
    <n v="152986.92473"/>
    <n v="685971.05791000009"/>
    <n v="666474.57128000003"/>
    <n v="97079.787119999994"/>
    <n v="0"/>
    <n v="544455.80447000009"/>
    <n v="-131457.14339000001"/>
    <n v="0"/>
    <n v="0"/>
    <n v="134.065"/>
    <n v="128.38900000000001"/>
    <n v="0"/>
    <n v="0"/>
    <n v="92831.774430000005"/>
    <n v="84056.72954"/>
    <n v="168215.14509999999"/>
    <n v="156442.11222000001"/>
    <n v="0"/>
    <n v="0"/>
    <n v="0"/>
    <n v="0"/>
    <n v="0"/>
    <n v="0"/>
    <s v="Gastos Medicos"/>
    <s v="Accidentes y Enfermedades"/>
    <s v="Gastos Medicos"/>
    <x v="49"/>
    <x v="0"/>
    <n v="1600535.0540100001"/>
    <n v="1504539.56809"/>
    <n v="243469518.54793006"/>
    <n v="216001262.48099998"/>
    <n v="235094567.47436008"/>
    <n v="206446896.99449995"/>
    <n v="46398608.00553"/>
    <n v="40943255.055639997"/>
    <n v="26819947.419950001"/>
    <n v="22777189.53074"/>
    <n v="170060.56052"/>
    <n v="181903.71141999998"/>
    <n v="0.32410147283314439"/>
    <n v="0.37365598930055222"/>
    <n v="-2608.3528100000112"/>
    <n v="-1.7049514620961159"/>
    <n v="88.426482577843018"/>
    <n v="84.10324535752126"/>
    <n v="9.3955188012433517"/>
    <n v="10.16835502200953"/>
    <n v="6.176484547916665E-2"/>
    <n v="6.3965141149593174E-2"/>
    <n v="7.0826865997349026E-2"/>
    <n v="7.4104734417042753E-2"/>
    <m/>
    <m/>
    <m/>
    <n v="0"/>
    <m/>
    <n v="0"/>
    <m/>
    <n v="0"/>
    <m/>
    <m/>
    <n v="64.556928477579604"/>
    <m/>
    <n v="0.36196859598534209"/>
    <n v="10.439431724290715"/>
    <n v="7.5254883182885646"/>
    <n v="55.186335555465995"/>
    <n v="53.730244591554388"/>
    <s v="Resto"/>
    <n v="2023"/>
    <n v="1"/>
    <d v="2024-05-06T00:00:00"/>
    <x v="49"/>
    <x v="19"/>
  </r>
  <r>
    <n v="2024"/>
    <n v="3"/>
    <n v="120"/>
    <x v="58"/>
    <s v="Gastos Medicos"/>
    <n v="234"/>
    <s v="114bd151f8fb0c58642d2170da4ae7d7c57977260ac2cc8905306cab6b2acabc"/>
    <s v="866d562d83a77144c090ae01fef5e5dc5d322dfdcb968ee04e0fa262fe1b2619"/>
    <x v="30"/>
    <n v="112.9983"/>
    <n v="0"/>
    <n v="200.28910999999999"/>
    <n v="0"/>
    <n v="53.511000000000003"/>
    <n v="0"/>
    <n v="251.46159"/>
    <n v="0"/>
    <n v="0"/>
    <n v="0"/>
    <n v="134.065"/>
    <n v="128.38900000000001"/>
    <n v="0"/>
    <n v="0"/>
    <n v="53.511000000000003"/>
    <n v="0"/>
    <n v="52.003019999999999"/>
    <n v="0"/>
    <n v="0"/>
    <n v="0"/>
    <n v="0"/>
    <n v="0"/>
    <n v="0"/>
    <n v="0"/>
    <s v="Gastos Medicos"/>
    <s v="Accidentes y Enfermedades"/>
    <s v="Gastos Medicos"/>
    <x v="49"/>
    <x v="0"/>
    <n v="1287243.6983399999"/>
    <n v="0"/>
    <n v="243469518.54793006"/>
    <n v="216001262.48099998"/>
    <n v="235094567.47436008"/>
    <n v="206446896.99449995"/>
    <n v="46398608.00553"/>
    <n v="40943255.055639997"/>
    <n v="26819947.419950001"/>
    <n v="22777189.53074"/>
    <n v="30905.720710000001"/>
    <n v="0"/>
    <n v="2.4353812508024451E-4"/>
    <m/>
    <m/>
    <m/>
    <n v="0.36562260126630131"/>
    <m/>
    <n v="8.7783144827758754E-3"/>
    <m/>
    <n v="4.6411682527624032E-5"/>
    <n v="4.8065040895648868E-5"/>
    <m/>
    <m/>
    <m/>
    <m/>
    <m/>
    <n v="0"/>
    <m/>
    <n v="0"/>
    <m/>
    <n v="0"/>
    <m/>
    <m/>
    <n v="47.355579685712087"/>
    <m/>
    <n v="1.9951940681358637E-4"/>
    <m/>
    <m/>
    <n v="102.89979312739914"/>
    <m/>
    <s v="Resto"/>
    <n v="2023"/>
    <n v="1"/>
    <d v="2024-05-06T00:00:00"/>
    <x v="49"/>
    <x v="30"/>
  </r>
  <r>
    <n v="2024"/>
    <n v="3"/>
    <n v="112"/>
    <x v="57"/>
    <s v="Gastos Medicos"/>
    <n v="231"/>
    <s v="138d9e809e386a7b800791d1f664f56d1c55f3d1ba411b950862729bc486c5ce"/>
    <s v="866d562d83a77144c090ae01fef5e5dc5d322dfdcb968ee04e0fa262fe1b2619"/>
    <x v="12"/>
    <n v="206213.78668000002"/>
    <n v="215695.18899"/>
    <n v="589966.55371999997"/>
    <n v="641318.74959000002"/>
    <n v="119298.27166"/>
    <n v="114149.80267"/>
    <n v="447898.14445000008"/>
    <n v="30910.019909999999"/>
    <n v="0"/>
    <n v="0"/>
    <n v="134.065"/>
    <n v="128.38900000000001"/>
    <n v="0"/>
    <n v="0"/>
    <n v="114970.73363"/>
    <n v="102508.80128"/>
    <n v="164581.85178999999"/>
    <n v="154041.56756999998"/>
    <n v="0"/>
    <n v="0"/>
    <n v="0"/>
    <n v="0"/>
    <n v="0"/>
    <n v="0"/>
    <s v="Gastos Medicos"/>
    <s v="Accidentes y Enfermedades"/>
    <s v="Gastos Medicos"/>
    <x v="49"/>
    <x v="0"/>
    <n v="210617.18328999999"/>
    <n v="216996.14955"/>
    <n v="243469518.54793006"/>
    <n v="216001262.48099998"/>
    <n v="235094567.47436008"/>
    <n v="206446896.99449995"/>
    <n v="46398608.00553"/>
    <n v="40943255.055639997"/>
    <n v="26819947.419950001"/>
    <n v="22777189.53074"/>
    <n v="210617.18328999999"/>
    <n v="216996.14955"/>
    <n v="0.44443959753150897"/>
    <n v="0.52681495083104701"/>
    <n v="-9481.4023099999758"/>
    <n v="-4.3957412098048927"/>
    <n v="97.909289004241927"/>
    <n v="99.400468366513465"/>
    <n v="97.909289004241927"/>
    <n v="99.400468366513465"/>
    <n v="8.4697989263655696E-2"/>
    <n v="8.7715249610134077E-2"/>
    <n v="9.9858300137932343E-2"/>
    <n v="0.10447974376468659"/>
    <m/>
    <m/>
    <m/>
    <n v="0"/>
    <m/>
    <n v="0"/>
    <m/>
    <n v="0"/>
    <m/>
    <n v="4.5102741043573147"/>
    <n v="57.851743853152534"/>
    <n v="52.921812120386328"/>
    <n v="0.44481172834537352"/>
    <n v="12.15693891099221"/>
    <n v="6.8424934816443406"/>
    <n v="69.85626445417455"/>
    <n v="66.546194574018259"/>
    <s v="Medianas"/>
    <n v="2023"/>
    <n v="1"/>
    <d v="2024-05-06T00:00:00"/>
    <x v="49"/>
    <x v="12"/>
  </r>
  <r>
    <n v="2024"/>
    <n v="3"/>
    <n v="702"/>
    <x v="49"/>
    <s v="Gastos Medicos"/>
    <n v="244"/>
    <s v="82c01ce15b431d420eb6a1febfba7d7a2b69e5bcdcb929cb42cd3e9179d43fc4"/>
    <s v="866d562d83a77144c090ae01fef5e5dc5d322dfdcb968ee04e0fa262fe1b2619"/>
    <x v="34"/>
    <n v="12.61923"/>
    <n v="9.9317199999999985"/>
    <n v="12.61923"/>
    <n v="9.9317199999999985"/>
    <n v="-0.86325000000000007"/>
    <n v="-0.70723000000000003"/>
    <n v="0.15622000000000011"/>
    <n v="0.11261999999999989"/>
    <n v="0"/>
    <n v="0"/>
    <n v="134.065"/>
    <n v="128.38900000000001"/>
    <n v="0"/>
    <n v="0"/>
    <n v="-0.86324999999999996"/>
    <n v="-0.70723000000000003"/>
    <n v="4.6117400000000002"/>
    <n v="3.6053600000000001"/>
    <n v="0"/>
    <n v="0"/>
    <n v="0"/>
    <n v="0"/>
    <n v="0"/>
    <n v="0"/>
    <s v="Gastos Medicos"/>
    <s v="Accidentes y Enfermedades"/>
    <s v="Gastos Medicos"/>
    <x v="49"/>
    <x v="0"/>
    <n v="79363.586750000002"/>
    <n v="51745.073490000002"/>
    <n v="243469518.54793006"/>
    <n v="216001262.48099998"/>
    <n v="235094567.47436008"/>
    <n v="206446896.99449995"/>
    <n v="46398608.00553"/>
    <n v="40943255.055639997"/>
    <n v="26819947.419950001"/>
    <n v="22777189.53074"/>
    <n v="79363.586750000002"/>
    <n v="51745.073490000002"/>
    <n v="2.7197432299037896E-5"/>
    <n v="2.4257279951247766E-5"/>
    <n v="2.6875100000000014"/>
    <n v="27.059864756557793"/>
    <n v="1.5900528840450876E-2"/>
    <n v="1.9193556661813136E-2"/>
    <n v="1.5900528840450876E-2"/>
    <n v="1.9193556661813136E-2"/>
    <n v="5.1830841393460694E-6"/>
    <n v="5.3677250544618734E-6"/>
    <n v="4.5979916440875523E-6"/>
    <n v="4.8107867662765573E-6"/>
    <m/>
    <m/>
    <m/>
    <n v="0"/>
    <m/>
    <n v="0"/>
    <m/>
    <n v="0"/>
    <m/>
    <n v="22.060715750180293"/>
    <n v="-6.8407501884029385"/>
    <n v="-7.1209216530470059"/>
    <n v="-3.2186863996529393E-6"/>
    <n v="22.060715750180272"/>
    <n v="27.913439989349186"/>
    <n v="-18.718531400295767"/>
    <n v="-19.616071626689152"/>
    <s v="Resto"/>
    <n v="2023"/>
    <n v="1"/>
    <d v="2024-05-06T00:00:00"/>
    <x v="49"/>
    <x v="34"/>
  </r>
  <r>
    <n v="2024"/>
    <n v="3"/>
    <n v="704"/>
    <x v="50"/>
    <s v="Gastos Medicos"/>
    <n v="51"/>
    <s v="031b4af5197ec30a926f48cf40e11a7dbc470048a21e4003b7a3c07c5dab1baa"/>
    <s v="866d562d83a77144c090ae01fef5e5dc5d322dfdcb968ee04e0fa262fe1b2619"/>
    <x v="22"/>
    <n v="138788.37399000002"/>
    <n v="292052.94319999998"/>
    <n v="1568428.1156300001"/>
    <n v="1134168.0853599999"/>
    <n v="350982.30249000003"/>
    <n v="247952.65998999999"/>
    <n v="1124093.46866"/>
    <n v="813898.25673000002"/>
    <n v="0"/>
    <n v="0"/>
    <n v="134.065"/>
    <n v="128.38900000000001"/>
    <n v="0"/>
    <n v="0"/>
    <n v="328736.89661"/>
    <n v="232588.3645"/>
    <n v="409488.66417"/>
    <n v="302379.58510000003"/>
    <n v="0"/>
    <n v="0"/>
    <n v="0"/>
    <n v="0"/>
    <n v="0"/>
    <n v="0"/>
    <s v="Gastos Medicos"/>
    <s v="Accidentes y Enfermedades"/>
    <s v="Gastos Medicos"/>
    <x v="49"/>
    <x v="0"/>
    <n v="142204.66168000002"/>
    <n v="295419.76160000003"/>
    <n v="243469518.54793006"/>
    <n v="216001262.48099998"/>
    <n v="235094567.47436008"/>
    <n v="206446896.99449995"/>
    <n v="46398608.00553"/>
    <n v="40943255.055639997"/>
    <n v="26819947.419950001"/>
    <n v="22777189.53074"/>
    <n v="142204.66168000002"/>
    <n v="295419.76160000003"/>
    <n v="0.29912184859825663"/>
    <n v="0.71331149124102"/>
    <n v="-153264.56920999996"/>
    <n v="-52.478351195743045"/>
    <n v="97.597626090706086"/>
    <n v="98.860327290982411"/>
    <n v="97.597626090706086"/>
    <n v="98.860327290982411"/>
    <n v="5.7004414687203547E-2"/>
    <n v="5.9035125941451876E-2"/>
    <n v="0.13520890565428512"/>
    <n v="0.14146637583406288"/>
    <m/>
    <m/>
    <m/>
    <n v="0"/>
    <m/>
    <n v="0"/>
    <m/>
    <n v="0"/>
    <m/>
    <n v="41.552142454997366"/>
    <n v="252.89027632479431"/>
    <n v="84.899901118339429"/>
    <n v="1.3086614115765272"/>
    <n v="41.338496152502067"/>
    <n v="35.422060333397809"/>
    <n v="80.279852746674379"/>
    <n v="76.919334492466035"/>
    <s v="Resto"/>
    <n v="2023"/>
    <n v="1"/>
    <d v="2024-05-06T00:00:00"/>
    <x v="49"/>
    <x v="22"/>
  </r>
  <r>
    <n v="2024"/>
    <n v="3"/>
    <n v="27"/>
    <x v="21"/>
    <s v="Gastos Medicos"/>
    <n v="21"/>
    <s v="6f4b6612125fb3a0daecd2799dfd6c9c299424fd920f9b308110a2c1fbd8f443"/>
    <s v="866d562d83a77144c090ae01fef5e5dc5d322dfdcb968ee04e0fa262fe1b2619"/>
    <x v="28"/>
    <n v="19977.802329999999"/>
    <n v="7593.6014999999998"/>
    <n v="54799.839350000002"/>
    <n v="13374.04233"/>
    <n v="5818.2279200000003"/>
    <n v="-2207.4849100000001"/>
    <n v="12938.274370000003"/>
    <n v="173.46673999999712"/>
    <n v="0"/>
    <n v="0"/>
    <n v="134.065"/>
    <n v="128.38900000000001"/>
    <n v="0"/>
    <n v="0"/>
    <n v="3324.2948300000003"/>
    <n v="-2453.5827799999997"/>
    <n v="4450.6587199999994"/>
    <n v="-2354.7403599999998"/>
    <n v="0"/>
    <n v="0"/>
    <n v="0"/>
    <n v="0"/>
    <n v="0"/>
    <n v="0"/>
    <s v="Gastos Medicos"/>
    <s v="Accidentes y Enfermedades"/>
    <s v="Gastos Medicos"/>
    <x v="49"/>
    <x v="0"/>
    <n v="3037839.4733099998"/>
    <n v="2965779.2021399997"/>
    <n v="243469518.54793006"/>
    <n v="216001262.48099998"/>
    <n v="235094567.47436008"/>
    <n v="206446896.99449995"/>
    <n v="46398608.00553"/>
    <n v="40943255.055639997"/>
    <n v="26819947.419950001"/>
    <n v="22777189.53074"/>
    <n v="21351.361209999999"/>
    <n v="9506.4387399999996"/>
    <n v="4.3056900171701169E-2"/>
    <n v="1.8546648256668029E-2"/>
    <n v="12384.200829999998"/>
    <n v="163.08731541943567"/>
    <n v="93.566879102037348"/>
    <n v="79.878508742170666"/>
    <n v="0.6576319290575412"/>
    <n v="0.25604068888610215"/>
    <n v="8.2054634391808337E-3"/>
    <n v="8.4977728514202353E-3"/>
    <n v="3.5155357023285696E-3"/>
    <n v="3.678234747312431E-3"/>
    <m/>
    <m/>
    <m/>
    <n v="0"/>
    <m/>
    <n v="0"/>
    <m/>
    <n v="0"/>
    <m/>
    <n v="-363.56818538795807"/>
    <n v="29.123463251325504"/>
    <n v="-29.070328618113557"/>
    <n v="2.1693658935632795E-2"/>
    <n v="-235.48737206249876"/>
    <n v="-289.00846970661343"/>
    <n v="74.692198147244156"/>
    <n v="104.19759314780674"/>
    <s v="Resto"/>
    <n v="2023"/>
    <n v="1"/>
    <d v="2024-05-06T00:00:00"/>
    <x v="49"/>
    <x v="28"/>
  </r>
  <r>
    <n v="2024"/>
    <n v="3"/>
    <n v="81"/>
    <x v="34"/>
    <s v="Automoviles"/>
    <n v="53"/>
    <s v="2858dcd1057d3eae7f7d5f782167e24b61153c01551450a628cee722509f6529"/>
    <s v="866d562d83a77144c090ae01fef5e5dc5d322dfdcb968ee04e0fa262fe1b2619"/>
    <x v="23"/>
    <n v="261133.34872000001"/>
    <n v="212754.00827000002"/>
    <n v="930729.72114000004"/>
    <n v="755584.83550999989"/>
    <n v="168375.99963999999"/>
    <n v="108586.64378000001"/>
    <n v="590963.66577999992"/>
    <n v="396009.98433000012"/>
    <n v="0"/>
    <n v="0"/>
    <n v="134.065"/>
    <n v="128.38900000000001"/>
    <n v="0"/>
    <n v="0"/>
    <n v="168092.09963999997"/>
    <n v="108233.20979000001"/>
    <n v="246897.44620999999"/>
    <n v="197776.91609000001"/>
    <n v="0"/>
    <n v="0"/>
    <n v="0"/>
    <n v="0"/>
    <n v="0"/>
    <n v="0"/>
    <s v="Automoviles"/>
    <s v="Totales"/>
    <s v="Automoviles Total"/>
    <x v="50"/>
    <x v="0"/>
    <n v="425847.00738999998"/>
    <n v="401246.10022000002"/>
    <n v="243469518.54793006"/>
    <n v="216001262.48099998"/>
    <n v="235094567.47436008"/>
    <n v="206446896.99449995"/>
    <n v="48656058.580709994"/>
    <n v="37266960.503260002"/>
    <n v="26436819.90505999"/>
    <n v="23028463.164830003"/>
    <n v="261133.34872000001"/>
    <n v="212754.00827000002"/>
    <n v="0.53669235926053405"/>
    <n v="0.57089176417107845"/>
    <n v="48379.340449999989"/>
    <n v="22.739567091306292"/>
    <n v="100"/>
    <n v="100"/>
    <n v="61.320930801058417"/>
    <n v="53.023321137164622"/>
    <n v="0.10725504789158755"/>
    <n v="0.11107587534896135"/>
    <n v="9.8496650355788737E-2"/>
    <n v="0.10305507681022112"/>
    <m/>
    <m/>
    <m/>
    <n v="0"/>
    <m/>
    <n v="0"/>
    <m/>
    <n v="0"/>
    <m/>
    <n v="55.061427242502425"/>
    <n v="64.478934025596629"/>
    <n v="51.038588961480727"/>
    <n v="0.63689959777564975"/>
    <n v="55.305474138798495"/>
    <n v="24.836331302510196"/>
    <n v="68.081749009679228"/>
    <n v="54.724895063460089"/>
    <s v="Resto"/>
    <n v="2023"/>
    <n v="1"/>
    <d v="2024-05-06T00:00:00"/>
    <x v="50"/>
    <x v="23"/>
  </r>
  <r>
    <n v="2024"/>
    <n v="3"/>
    <n v="201.1"/>
    <x v="1"/>
    <s v="Automoviles"/>
    <n v="201.1"/>
    <m/>
    <m/>
    <x v="1"/>
    <n v="48656058.580709971"/>
    <n v="37266960.503259987"/>
    <n v="163227332.53445998"/>
    <n v="126323382.98321003"/>
    <n v="26436819.905059993"/>
    <n v="23028463.164829999"/>
    <n v="104099169.15017998"/>
    <n v="87443940.431209996"/>
    <n v="0"/>
    <n v="0"/>
    <n v="0"/>
    <n v="0"/>
    <n v="68995.835980000018"/>
    <n v="87600.396910000025"/>
    <n v="24978855.572659995"/>
    <n v="21752666.352520004"/>
    <n v="37579974.024940006"/>
    <n v="30243980.102750003"/>
    <n v="0"/>
    <n v="0"/>
    <n v="0"/>
    <n v="0"/>
    <n v="0"/>
    <n v="0"/>
    <s v="Automoviles"/>
    <s v="Totales"/>
    <s v="Automoviles Total"/>
    <x v="50"/>
    <x v="0"/>
    <n v="175223306.09393001"/>
    <n v="144063077.71639001"/>
    <n v="243469518.54793006"/>
    <n v="216001262.48099998"/>
    <n v="235094567.47436008"/>
    <n v="206446896.99449995"/>
    <n v="48656058.580709994"/>
    <n v="37266960.503260002"/>
    <n v="26436819.90505999"/>
    <n v="23028463.164830003"/>
    <n v="48656058.580709971"/>
    <n v="37266960.503259987"/>
    <n v="99.999999999999957"/>
    <n v="99.999999999999957"/>
    <n v="11389098.077449985"/>
    <n v="30.560845112264268"/>
    <n v="100"/>
    <n v="100"/>
    <n v="27.768029074070466"/>
    <n v="25.8685022519272"/>
    <n v="19.984455906800264"/>
    <n v="20.696377250833965"/>
    <n v="17.253121613832274"/>
    <n v="18.05159634065744"/>
    <m/>
    <m/>
    <m/>
    <n v="0"/>
    <m/>
    <n v="0"/>
    <m/>
    <n v="0"/>
    <m/>
    <n v="14.800626146148455"/>
    <n v="54.334076117585596"/>
    <n v="61.79324220126712"/>
    <n v="100.00000000000003"/>
    <n v="14.831235710863755"/>
    <n v="24.256046648843554"/>
    <n v="66.46852804124542"/>
    <n v="71.923954051742328"/>
    <m/>
    <n v="2023"/>
    <n v="1"/>
    <d v="2024-05-06T00:00:00"/>
    <x v="50"/>
    <x v="1"/>
  </r>
  <r>
    <n v="2024"/>
    <n v="3"/>
    <n v="16"/>
    <x v="24"/>
    <s v="Automoviles"/>
    <n v="14"/>
    <s v="8527a891e224136950ff32ca212b45bc93f69fbb801c3b1ebedac52775f99e61"/>
    <s v="866d562d83a77144c090ae01fef5e5dc5d322dfdcb968ee04e0fa262fe1b2619"/>
    <x v="20"/>
    <n v="96726.082590000005"/>
    <n v="58132.395689999998"/>
    <n v="272047.91188000003"/>
    <n v="168294.16992999997"/>
    <n v="55303.221720000009"/>
    <n v="36860.348610000001"/>
    <n v="188083.60925000001"/>
    <n v="140639.34094000002"/>
    <n v="0"/>
    <n v="0"/>
    <n v="134.065"/>
    <n v="128.38900000000001"/>
    <n v="0"/>
    <n v="0"/>
    <n v="53850.221720000001"/>
    <n v="35659.639609999998"/>
    <n v="75084.793459999986"/>
    <n v="47023.314640000004"/>
    <n v="0"/>
    <n v="0"/>
    <n v="0"/>
    <n v="0"/>
    <n v="0"/>
    <n v="0"/>
    <s v="Automoviles"/>
    <s v="Totales"/>
    <s v="Automoviles Total"/>
    <x v="50"/>
    <x v="0"/>
    <n v="1156642.3969100001"/>
    <n v="764564.70062000002"/>
    <n v="243469518.54793006"/>
    <n v="216001262.48099998"/>
    <n v="235094567.47436008"/>
    <n v="206446896.99449995"/>
    <n v="48656058.580709994"/>
    <n v="37266960.503260002"/>
    <n v="26436819.90505999"/>
    <n v="23028463.164830003"/>
    <n v="96726.082590000005"/>
    <n v="58132.395689999998"/>
    <n v="0.1987955568360559"/>
    <n v="0.15598909839967964"/>
    <n v="38593.686900000008"/>
    <n v="66.389293683692003"/>
    <n v="100"/>
    <n v="100"/>
    <n v="8.3626609960352685"/>
    <n v="7.6033324116139989"/>
    <n v="3.9728210400579667E-2"/>
    <n v="4.1143478400686211E-2"/>
    <n v="2.6912988851217231E-2"/>
    <n v="2.8158522378541113E-2"/>
    <m/>
    <m/>
    <m/>
    <n v="0"/>
    <m/>
    <n v="0"/>
    <m/>
    <n v="0"/>
    <m/>
    <n v="50.034451125610246"/>
    <n v="57.175086842313114"/>
    <n v="63.407585688646861"/>
    <n v="0.2091901443464273"/>
    <n v="51.011682420084917"/>
    <n v="59.675671599997557"/>
    <n v="71.719211358938736"/>
    <n v="75.833955736643048"/>
    <s v="Resto"/>
    <n v="2023"/>
    <n v="1"/>
    <d v="2024-05-06T00:00:00"/>
    <x v="50"/>
    <x v="20"/>
  </r>
  <r>
    <n v="2024"/>
    <n v="3"/>
    <n v="94"/>
    <x v="19"/>
    <s v="Automoviles"/>
    <n v="7"/>
    <s v="7902699be42c8a8e46fbbb4501726517e86b22c56a189f7625a6da49081b2451"/>
    <s v="866d562d83a77144c090ae01fef5e5dc5d322dfdcb968ee04e0fa262fe1b2619"/>
    <x v="17"/>
    <n v="669405.47897000005"/>
    <n v="605741.27475999994"/>
    <n v="2393215.14029"/>
    <n v="2281915.0634000003"/>
    <n v="411464.05565000011"/>
    <n v="578730.41623000009"/>
    <n v="1798177.67668"/>
    <n v="2482776.9796500006"/>
    <n v="0"/>
    <n v="0"/>
    <n v="134.065"/>
    <n v="128.38900000000001"/>
    <n v="498.21258000000006"/>
    <n v="-375.17179999999996"/>
    <n v="411826.55752999999"/>
    <n v="578730.41622999997"/>
    <n v="581398.95532000007"/>
    <n v="587089.85684000002"/>
    <n v="0"/>
    <n v="0"/>
    <n v="0"/>
    <n v="0"/>
    <n v="0"/>
    <n v="0"/>
    <s v="Automoviles"/>
    <s v="Totales"/>
    <s v="Automoviles Total"/>
    <x v="50"/>
    <x v="0"/>
    <n v="2040660.5806099998"/>
    <n v="2232143.8743000003"/>
    <n v="243469518.54793006"/>
    <n v="216001262.48099998"/>
    <n v="235094567.47436008"/>
    <n v="206446896.99449995"/>
    <n v="48656058.580709994"/>
    <n v="37266960.503260002"/>
    <n v="26436819.90505999"/>
    <n v="23028463.164830003"/>
    <n v="669405.47897000005"/>
    <n v="605741.27475999994"/>
    <n v="1.3757905972996138"/>
    <n v="1.6254109983211844"/>
    <n v="63664.204210000113"/>
    <n v="10.5101314476588"/>
    <n v="100"/>
    <n v="100"/>
    <n v="32.803371875292434"/>
    <n v="27.137196743196508"/>
    <n v="0.27494426528724542"/>
    <n v="0.28473881219863018"/>
    <n v="0.28043413626495933"/>
    <n v="0.29341263229359066"/>
    <m/>
    <m/>
    <m/>
    <n v="0"/>
    <m/>
    <n v="0"/>
    <m/>
    <n v="0"/>
    <m/>
    <n v="-28.902293000187619"/>
    <n v="61.46708812170332"/>
    <n v="95.540858836026686"/>
    <n v="1.5564052602682601"/>
    <n v="-28.839655566620294"/>
    <n v="-0.96934080084966068"/>
    <n v="70.83372850288869"/>
    <n v="98.576122460198064"/>
    <s v="Medianas"/>
    <n v="2023"/>
    <n v="1"/>
    <d v="2024-05-06T00:00:00"/>
    <x v="50"/>
    <x v="17"/>
  </r>
  <r>
    <n v="2024"/>
    <n v="3"/>
    <n v="150.1"/>
    <x v="32"/>
    <s v="Automoviles"/>
    <n v="150.1"/>
    <m/>
    <m/>
    <x v="21"/>
    <n v="1627768.1504900001"/>
    <n v="1106964.3808300002"/>
    <n v="5322338.69087"/>
    <n v="3305032.8120599994"/>
    <n v="836914.30294999992"/>
    <n v="659925.18128999998"/>
    <n v="3010236.1154799997"/>
    <n v="2610017.19135"/>
    <n v="0"/>
    <n v="0"/>
    <n v="0"/>
    <n v="0"/>
    <n v="-49.832029999999996"/>
    <n v="-413.88109000000003"/>
    <n v="778992.34829999995"/>
    <n v="599799.30875999993"/>
    <n v="1321079.9542099996"/>
    <n v="933354.06629999995"/>
    <n v="0"/>
    <n v="0"/>
    <n v="0"/>
    <n v="0"/>
    <n v="0"/>
    <n v="0"/>
    <s v="Automoviles"/>
    <s v="Totales"/>
    <s v="Automoviles Total"/>
    <x v="50"/>
    <x v="0"/>
    <n v="29770429.678179998"/>
    <n v="24517005.050580002"/>
    <n v="243469518.54793006"/>
    <n v="216001262.48099998"/>
    <n v="235094567.47436008"/>
    <n v="206446896.99449995"/>
    <n v="48656058.580709994"/>
    <n v="37266960.503260002"/>
    <n v="26436819.90505999"/>
    <n v="23028463.164830003"/>
    <n v="1627768.1504900001"/>
    <n v="1106964.3808300002"/>
    <n v="3.3454583005112939"/>
    <n v="2.9703640057609908"/>
    <n v="520803.76965999999"/>
    <n v="47.047924818457318"/>
    <n v="100"/>
    <n v="100"/>
    <n v="5.4677348230652516"/>
    <n v="4.5150881135206706"/>
    <n v="0.66857163894606919"/>
    <n v="0.69238867064315646"/>
    <n v="0.5124805142874439"/>
    <n v="0.53619812016815704"/>
    <m/>
    <m/>
    <m/>
    <n v="0"/>
    <m/>
    <n v="0"/>
    <m/>
    <n v="0"/>
    <m/>
    <n v="26.819573896851079"/>
    <n v="51.414834643254757"/>
    <n v="59.615755729663952"/>
    <n v="3.1657147340547378"/>
    <n v="29.875499508403269"/>
    <n v="41.541136628570307"/>
    <n v="58.966328708381177"/>
    <n v="64.262784126255852"/>
    <s v="Resto"/>
    <n v="2023"/>
    <n v="1"/>
    <d v="2024-05-06T00:00:00"/>
    <x v="50"/>
    <x v="21"/>
  </r>
  <r>
    <n v="2024"/>
    <n v="3"/>
    <n v="25"/>
    <x v="36"/>
    <s v="Automoviles"/>
    <n v="25"/>
    <s v="b7a56873cd771f2c446d369b649430b65a756ba278ff97ec81bb6f55b2e73569"/>
    <s v="866d562d83a77144c090ae01fef5e5dc5d322dfdcb968ee04e0fa262fe1b2619"/>
    <x v="36"/>
    <n v="0"/>
    <n v="0"/>
    <n v="0"/>
    <n v="-678637.52505000005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Automoviles"/>
    <s v="Totales"/>
    <s v="Automoviles Total"/>
    <x v="50"/>
    <x v="0"/>
    <n v="0"/>
    <n v="0"/>
    <n v="243469518.54793006"/>
    <n v="216001262.48099998"/>
    <n v="235094567.47436008"/>
    <n v="206446896.99449995"/>
    <n v="48656058.580709994"/>
    <n v="37266960.503260002"/>
    <n v="26436819.90505999"/>
    <n v="23028463.16483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0"/>
    <x v="36"/>
  </r>
  <r>
    <n v="2024"/>
    <n v="3"/>
    <n v="50"/>
    <x v="56"/>
    <s v="Automoviles"/>
    <n v="38"/>
    <s v="aea92132c4cbeb263e6ac2bf6c183b5d81737f179f21efdc5863739672f0f470"/>
    <s v="866d562d83a77144c090ae01fef5e5dc5d322dfdcb968ee04e0fa262fe1b2619"/>
    <x v="37"/>
    <n v="-0.54688999999999999"/>
    <n v="-4.1205500000000006"/>
    <n v="-10.05241"/>
    <n v="-12.427910000000001"/>
    <n v="98.860230000000001"/>
    <n v="-54.965840000000007"/>
    <n v="-75.089390000000009"/>
    <n v="39.279880000001015"/>
    <n v="0"/>
    <n v="0"/>
    <n v="134.065"/>
    <n v="128.38900000000001"/>
    <n v="0"/>
    <n v="0"/>
    <n v="0"/>
    <n v="0"/>
    <n v="0"/>
    <n v="0"/>
    <n v="0"/>
    <n v="0"/>
    <n v="0"/>
    <n v="0"/>
    <n v="0"/>
    <n v="0"/>
    <s v="Automoviles"/>
    <s v="Totales"/>
    <s v="Automoviles Total"/>
    <x v="50"/>
    <x v="0"/>
    <n v="12741554.66168"/>
    <n v="8056026.6593599999"/>
    <n v="243469518.54793006"/>
    <n v="216001262.48099998"/>
    <n v="235094567.47436008"/>
    <n v="206446896.99449995"/>
    <n v="48656058.580709994"/>
    <n v="37266960.503260002"/>
    <n v="26436819.90505999"/>
    <n v="23028463.164830003"/>
    <n v="-0.54688999999999999"/>
    <n v="-4.1205500000000006"/>
    <n v="-1.1239915766971271E-6"/>
    <n v="-1.1056844841530737E-5"/>
    <n v="3.5736600000000007"/>
    <n v="-86.727742655713442"/>
    <n v="100"/>
    <n v="100"/>
    <n v="-4.2921763828770597E-6"/>
    <n v="-5.1148663903842545E-5"/>
    <n v="-2.246236010411865E-7"/>
    <n v="-2.3262553698083431E-7"/>
    <n v="-1.9076508871620389E-6"/>
    <n v="-1.9959369988059345E-6"/>
    <m/>
    <m/>
    <m/>
    <n v="0"/>
    <m/>
    <n v="0"/>
    <m/>
    <n v="0"/>
    <m/>
    <n v="-279.85758063553652"/>
    <n v="-18076.803379107318"/>
    <n v="1333.9442550145004"/>
    <n v="3.739490239560857E-4"/>
    <m/>
    <m/>
    <m/>
    <m/>
    <s v="Resto"/>
    <n v="2023"/>
    <n v="1"/>
    <d v="2024-05-06T00:00:00"/>
    <x v="50"/>
    <x v="37"/>
  </r>
  <r>
    <n v="2024"/>
    <n v="3"/>
    <n v="89"/>
    <x v="29"/>
    <s v="Automoviles"/>
    <n v="61"/>
    <s v="d029fa3a95e174a19934857f535eb9427d967218a36ea014b70ad704bc6c8d1c"/>
    <s v="866d562d83a77144c090ae01fef5e5dc5d322dfdcb968ee04e0fa262fe1b2619"/>
    <x v="10"/>
    <n v="912531.90619000001"/>
    <n v="822201.80111999996"/>
    <n v="3575883.12463"/>
    <n v="3207941.45365"/>
    <n v="571879.85"/>
    <n v="591466.43057999993"/>
    <n v="2358166.1478999997"/>
    <n v="2204267.5559499995"/>
    <n v="0"/>
    <n v="0"/>
    <n v="134.065"/>
    <n v="128.38900000000001"/>
    <n v="6195.5362999999998"/>
    <n v="7185.2370300000002"/>
    <n v="443351.76987000002"/>
    <n v="450632.70748000004"/>
    <n v="750741.25650000002"/>
    <n v="626107.50834000006"/>
    <n v="0"/>
    <n v="0"/>
    <n v="0"/>
    <n v="0"/>
    <n v="0"/>
    <n v="0"/>
    <s v="Automoviles"/>
    <s v="Totales"/>
    <s v="Automoviles Total"/>
    <x v="50"/>
    <x v="0"/>
    <n v="912531.90619000001"/>
    <n v="822201.80111999996"/>
    <n v="243469518.54793006"/>
    <n v="216001262.48099998"/>
    <n v="235094567.47436008"/>
    <n v="206446896.99449995"/>
    <n v="48656058.580709994"/>
    <n v="37266960.503260002"/>
    <n v="26436819.90505999"/>
    <n v="23028463.164830003"/>
    <n v="912531.90619000001"/>
    <n v="822201.80111999996"/>
    <n v="1.8754743660058384"/>
    <n v="2.2062486181240253"/>
    <n v="90330.105070000049"/>
    <n v="10.986366722494733"/>
    <n v="100"/>
    <n v="100"/>
    <n v="100"/>
    <n v="100"/>
    <n v="0.37480334771777868"/>
    <n v="0.38815525003125506"/>
    <n v="0.38064675718843216"/>
    <n v="0.39826309481508199"/>
    <m/>
    <m/>
    <m/>
    <n v="0"/>
    <m/>
    <n v="0"/>
    <m/>
    <n v="0"/>
    <m/>
    <n v="-3.3115286966993396"/>
    <n v="62.669573098842179"/>
    <n v="71.936893080787073"/>
    <n v="2.1631945599120361"/>
    <n v="-1.6157144142323832"/>
    <n v="19.906125785081485"/>
    <n v="59.055202578972697"/>
    <n v="71.973694849110387"/>
    <s v="Medianas"/>
    <n v="2023"/>
    <n v="1"/>
    <d v="2024-05-06T00:00:00"/>
    <x v="50"/>
    <x v="10"/>
  </r>
  <r>
    <n v="2024"/>
    <n v="3"/>
    <n v="37"/>
    <x v="35"/>
    <s v="Automoviles"/>
    <n v="25"/>
    <s v="b7a56873cd771f2c446d369b649430b65a756ba278ff97ec81bb6f55b2e73569"/>
    <s v="866d562d83a77144c090ae01fef5e5dc5d322dfdcb968ee04e0fa262fe1b2619"/>
    <x v="18"/>
    <n v="1108309.8441600001"/>
    <n v="833687.08947000001"/>
    <n v="3765796.3998600002"/>
    <n v="2398208.3444300001"/>
    <n v="594596.43554999994"/>
    <n v="462728.40209999995"/>
    <n v="2286691.9354500002"/>
    <n v="1638275.28575"/>
    <n v="0"/>
    <n v="0"/>
    <n v="134.065"/>
    <n v="128.38900000000001"/>
    <n v="1917.62085"/>
    <n v="-4943.83734"/>
    <n v="598758.72285000002"/>
    <n v="456854.04798999999"/>
    <n v="865651.39483"/>
    <n v="709307.73141999997"/>
    <n v="0"/>
    <n v="0"/>
    <n v="0"/>
    <n v="0"/>
    <n v="0"/>
    <n v="0"/>
    <s v="Automoviles"/>
    <s v="Totales"/>
    <s v="Automoviles Total"/>
    <x v="50"/>
    <x v="0"/>
    <n v="3691577.5016000001"/>
    <n v="3031903.05106"/>
    <n v="243469518.54793006"/>
    <n v="216001262.48099998"/>
    <n v="235094567.47436008"/>
    <n v="206446896.99449995"/>
    <n v="48656058.580709994"/>
    <n v="37266960.503260002"/>
    <n v="26436819.90505999"/>
    <n v="23028463.164830003"/>
    <n v="1108309.8441600001"/>
    <n v="833687.08947000001"/>
    <n v="2.2778455067862744"/>
    <n v="2.2370675746337607"/>
    <n v="274622.75469000009"/>
    <n v="32.940746973134253"/>
    <n v="100"/>
    <n v="100"/>
    <n v="30.022662227181673"/>
    <n v="27.497155266179448"/>
    <n v="0.45521503092873417"/>
    <n v="0.47143149927565842"/>
    <n v="0.38596398923517095"/>
    <n v="0.40382640844062223"/>
    <m/>
    <m/>
    <m/>
    <n v="0"/>
    <m/>
    <n v="0"/>
    <m/>
    <n v="0"/>
    <m/>
    <n v="28.497933745052919"/>
    <n v="53.648935690962027"/>
    <n v="55.503846460447207"/>
    <n v="2.2491223894754246"/>
    <n v="31.061271205614037"/>
    <n v="22.041725542312584"/>
    <n v="69.16857368058497"/>
    <n v="64.408440476942246"/>
    <s v="Medianas"/>
    <n v="2023"/>
    <n v="1"/>
    <d v="2024-05-06T00:00:00"/>
    <x v="50"/>
    <x v="18"/>
  </r>
  <r>
    <n v="2024"/>
    <n v="3"/>
    <n v="23"/>
    <x v="16"/>
    <s v="Automoviles"/>
    <n v="17"/>
    <s v="4523540f1504cd17100c4835e85b7eefd49911580f8efff0599a8f283be6b9e3"/>
    <s v="866d562d83a77144c090ae01fef5e5dc5d322dfdcb968ee04e0fa262fe1b2619"/>
    <x v="16"/>
    <n v="1448680.1658099999"/>
    <n v="1027555.6229"/>
    <n v="4532679.7903800001"/>
    <n v="3429792.7827300001"/>
    <n v="745693.19654999999"/>
    <n v="664341.95450999972"/>
    <n v="2727941.9768699999"/>
    <n v="2509938.8530000001"/>
    <n v="0"/>
    <n v="0"/>
    <n v="134.065"/>
    <n v="128.38900000000001"/>
    <n v="1718.1777699999998"/>
    <n v="955.45002999999997"/>
    <n v="725944.00437999994"/>
    <n v="658025.16255999997"/>
    <n v="1241322.2026099998"/>
    <n v="903032.73098999995"/>
    <n v="0"/>
    <n v="0"/>
    <n v="0"/>
    <n v="0"/>
    <n v="0"/>
    <n v="0"/>
    <s v="Automoviles"/>
    <s v="Totales"/>
    <s v="Automoviles Total"/>
    <x v="50"/>
    <x v="0"/>
    <n v="7252607.47162"/>
    <n v="5493499.0403699996"/>
    <n v="243469518.54793006"/>
    <n v="216001262.48099998"/>
    <n v="235094567.47436008"/>
    <n v="206446896.99449995"/>
    <n v="48656058.580709994"/>
    <n v="37266960.503260002"/>
    <n v="26436819.90505999"/>
    <n v="23028463.164830003"/>
    <n v="1448680.1658099999"/>
    <n v="1027555.6229"/>
    <n v="2.9773890612346854"/>
    <n v="2.7572831511443292"/>
    <n v="421124.54290999996"/>
    <n v="40.9831383844204"/>
    <n v="100"/>
    <n v="100"/>
    <n v="19.97461149633142"/>
    <n v="18.704938607412441"/>
    <n v="0.59501500411634034"/>
    <n v="0.61621167233819474"/>
    <n v="0.47571741530463807"/>
    <n v="0.49773362441353408"/>
    <m/>
    <m/>
    <m/>
    <n v="0"/>
    <m/>
    <n v="0"/>
    <m/>
    <n v="0"/>
    <m/>
    <n v="12.245386805354276"/>
    <n v="51.47397017981956"/>
    <n v="64.652651370353354"/>
    <n v="2.8206614835972568"/>
    <n v="10.32161772594935"/>
    <n v="37.461485061469602"/>
    <n v="58.481512926590099"/>
    <n v="72.868362350343958"/>
    <s v="Medianas"/>
    <n v="2023"/>
    <n v="1"/>
    <d v="2024-05-06T00:00:00"/>
    <x v="50"/>
    <x v="16"/>
  </r>
  <r>
    <n v="2024"/>
    <n v="3"/>
    <n v="18"/>
    <x v="64"/>
    <s v="Automoviles"/>
    <n v="5"/>
    <s v="ef2d127de37b942baad06145e54b0c619a1f22327b2ebbcfbec78f5564afe39d"/>
    <s v="866d562d83a77144c090ae01fef5e5dc5d322dfdcb968ee04e0fa262fe1b2619"/>
    <x v="34"/>
    <n v="238.14708999999999"/>
    <n v="288.26796999999999"/>
    <n v="1079.0911500000002"/>
    <n v="1276.5599400000001"/>
    <n v="48.018900000000002"/>
    <n v="-76.221029999999971"/>
    <n v="-709.25175000000013"/>
    <n v="-601.49833999999987"/>
    <n v="0"/>
    <n v="0"/>
    <n v="134.065"/>
    <n v="128.38900000000001"/>
    <n v="0"/>
    <n v="0"/>
    <n v="48.018900000000002"/>
    <n v="-76.221029999999999"/>
    <n v="259.77519000000001"/>
    <n v="328.27714000000003"/>
    <n v="0"/>
    <n v="0"/>
    <n v="0"/>
    <n v="0"/>
    <n v="0"/>
    <n v="0"/>
    <s v="Automoviles"/>
    <s v="Totales"/>
    <s v="Automoviles Total"/>
    <x v="50"/>
    <x v="0"/>
    <n v="4323802.96117"/>
    <n v="3574791.8769999999"/>
    <n v="243469518.54793006"/>
    <n v="216001262.48099998"/>
    <n v="235094567.47436008"/>
    <n v="206446896.99449995"/>
    <n v="48656058.580709994"/>
    <n v="37266960.503260002"/>
    <n v="26436819.90505999"/>
    <n v="23028463.164830003"/>
    <n v="238.14708999999999"/>
    <n v="288.26796999999999"/>
    <n v="4.8945002317638388E-4"/>
    <n v="7.735215485974048E-4"/>
    <n v="-50.12088"/>
    <n v="-17.386905662810893"/>
    <n v="100"/>
    <n v="100"/>
    <n v="5.5078155072903357E-3"/>
    <n v="8.0639091706205084E-3"/>
    <n v="9.7813924067508148E-5"/>
    <n v="1.0129842325087875E-4"/>
    <n v="1.3345661348870903E-4"/>
    <n v="1.3963298756080594E-4"/>
    <m/>
    <m/>
    <m/>
    <n v="0"/>
    <m/>
    <n v="0"/>
    <m/>
    <n v="0"/>
    <m/>
    <n v="-162.99954225231542"/>
    <n v="20.16354682309996"/>
    <n v="-26.44103332048995"/>
    <n v="1.8163644558023872E-4"/>
    <n v="-162.99954225231542"/>
    <n v="-20.867109418584562"/>
    <n v="18.484790637627864"/>
    <n v="-23.218500685122333"/>
    <s v="Resto"/>
    <n v="2023"/>
    <n v="1"/>
    <d v="2024-05-06T00:00:00"/>
    <x v="50"/>
    <x v="34"/>
  </r>
  <r>
    <n v="2024"/>
    <n v="3"/>
    <n v="61"/>
    <x v="2"/>
    <s v="Automovi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0528.842199999999"/>
    <n v="41989.907079999997"/>
    <n v="54148.884409999999"/>
    <n v="58485.914990000005"/>
    <n v="0"/>
    <n v="0"/>
    <n v="0"/>
    <n v="0"/>
    <n v="0"/>
    <n v="0"/>
    <s v="Automoviles"/>
    <s v="Totales"/>
    <s v="Automoviles Total"/>
    <x v="50"/>
    <x v="0"/>
    <n v="0"/>
    <n v="0"/>
    <n v="243469518.54793006"/>
    <n v="216001262.48099998"/>
    <n v="235094567.47436008"/>
    <n v="206446896.99449995"/>
    <n v="48656058.580709994"/>
    <n v="37266960.503260002"/>
    <n v="26436819.90505999"/>
    <n v="23028463.16483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7.294808864816378"/>
    <n v="-7.4155129157876036"/>
    <n v="56.3794481320137"/>
    <n v="71.79490495648308"/>
    <m/>
    <n v="2023"/>
    <n v="1"/>
    <d v="2024-05-06T00:00:00"/>
    <x v="50"/>
    <x v="2"/>
  </r>
  <r>
    <n v="2024"/>
    <n v="3"/>
    <n v="129"/>
    <x v="71"/>
    <s v="Automoviles"/>
    <n v="208"/>
    <s v="8df66f64b57424391d363fd6b811fed3c430c77597da265025728bd637bad804"/>
    <s v="866d562d83a77144c090ae01fef5e5dc5d322dfdcb968ee04e0fa262fe1b2619"/>
    <x v="28"/>
    <n v="48627.729460000002"/>
    <n v="19789.335219999997"/>
    <n v="135499.49314999999"/>
    <n v="47226.442609999998"/>
    <n v="23400.596109999999"/>
    <n v="9879.7429499999998"/>
    <n v="76404.782640000005"/>
    <n v="36521.622839999996"/>
    <n v="0"/>
    <n v="0"/>
    <n v="134.065"/>
    <n v="128.38900000000001"/>
    <n v="0"/>
    <n v="0"/>
    <n v="18912.777610000001"/>
    <n v="3272.07431"/>
    <n v="28405.38781"/>
    <n v="4248.4987199999996"/>
    <n v="0"/>
    <n v="0"/>
    <n v="0"/>
    <n v="0"/>
    <n v="0"/>
    <n v="0"/>
    <s v="Automoviles"/>
    <s v="Totales"/>
    <s v="Automoviles Total"/>
    <x v="50"/>
    <x v="0"/>
    <n v="48627.729460000002"/>
    <n v="19789.335219999997"/>
    <n v="243469518.54793006"/>
    <n v="216001262.48099998"/>
    <n v="235094567.47436008"/>
    <n v="206446896.99449995"/>
    <n v="48656058.580709994"/>
    <n v="37266960.503260002"/>
    <n v="26436819.90505999"/>
    <n v="23028463.164830003"/>
    <n v="48627.729460000002"/>
    <n v="19789.335219999997"/>
    <n v="9.9941776786825018E-2"/>
    <n v="5.310155417227784E-2"/>
    <n v="28838.394240000005"/>
    <n v="145.72694797172682"/>
    <n v="100"/>
    <n v="100"/>
    <n v="100"/>
    <n v="100"/>
    <n v="1.9972820314435796E-2"/>
    <n v="2.0684327154987723E-2"/>
    <n v="9.1616757201781248E-3"/>
    <n v="9.5856782097951381E-3"/>
    <m/>
    <m/>
    <m/>
    <n v="0"/>
    <m/>
    <n v="0"/>
    <m/>
    <n v="0"/>
    <m/>
    <n v="136.85430105243782"/>
    <n v="48.121918028783895"/>
    <n v="49.924582307419222"/>
    <n v="8.8515170107585972E-2"/>
    <n v="478.0057485919383"/>
    <n v="568.59824333429481"/>
    <n v="66.581656045343038"/>
    <n v="77.017189497941061"/>
    <s v="Resto"/>
    <n v="2023"/>
    <n v="1"/>
    <d v="2024-05-06T00:00:00"/>
    <x v="50"/>
    <x v="28"/>
  </r>
  <r>
    <n v="2024"/>
    <n v="3"/>
    <n v="12"/>
    <x v="31"/>
    <s v="Automoviles"/>
    <n v="12"/>
    <s v="6b51d431df5d7f141cbececcf79edf3dd861c3b4069f0b11661a3eefacbba918"/>
    <s v="866d562d83a77144c090ae01fef5e5dc5d322dfdcb968ee04e0fa262fe1b2619"/>
    <x v="29"/>
    <n v="86947.50361"/>
    <n v="111478.44326"/>
    <n v="510081.25784000009"/>
    <n v="481742.73835999996"/>
    <n v="77191.04095000001"/>
    <n v="78898.868000000002"/>
    <n v="332834.29708000005"/>
    <n v="283091.37657999992"/>
    <n v="0"/>
    <n v="0"/>
    <n v="134.065"/>
    <n v="128.38900000000001"/>
    <n v="0"/>
    <n v="0"/>
    <n v="67508.122560000003"/>
    <n v="72270.431540000005"/>
    <n v="110662.12367"/>
    <n v="97321.563090000011"/>
    <n v="0"/>
    <n v="0"/>
    <n v="0"/>
    <n v="0"/>
    <n v="0"/>
    <n v="0"/>
    <s v="Automoviles"/>
    <s v="Totales"/>
    <s v="Automoviles Total"/>
    <x v="50"/>
    <x v="0"/>
    <n v="1911910.06005"/>
    <n v="3306000.0739899999"/>
    <n v="243469518.54793006"/>
    <n v="216001262.48099998"/>
    <n v="235094567.47436008"/>
    <n v="206446896.99449995"/>
    <n v="48656058.580709994"/>
    <n v="37266960.503260002"/>
    <n v="26436819.90505999"/>
    <n v="23028463.164830003"/>
    <n v="86947.50361"/>
    <n v="111478.44326"/>
    <n v="0.17869820562175764"/>
    <n v="0.2991347879048204"/>
    <n v="-24530.93965"/>
    <n v="-22.005097068665325"/>
    <n v="100"/>
    <n v="100"/>
    <n v="4.5476774994178415"/>
    <n v="3.3720036529054602"/>
    <n v="3.5711864108723443E-2"/>
    <n v="3.6984054775949973E-2"/>
    <n v="5.1610088746497924E-2"/>
    <n v="5.3998604427059976E-2"/>
    <m/>
    <m/>
    <m/>
    <n v="0"/>
    <m/>
    <n v="0"/>
    <m/>
    <n v="0"/>
    <m/>
    <n v="-2.1645773802483337"/>
    <n v="88.778904218156441"/>
    <n v="70.774999805105821"/>
    <n v="0.29198307976227389"/>
    <n v="-6.5895676537702341"/>
    <n v="13.707713025183388"/>
    <n v="61.003819844730799"/>
    <n v="74.259423343998819"/>
    <s v="Resto"/>
    <n v="2023"/>
    <n v="1"/>
    <d v="2024-05-06T00:00:00"/>
    <x v="50"/>
    <x v="29"/>
  </r>
  <r>
    <n v="2024"/>
    <n v="3"/>
    <n v="93"/>
    <x v="43"/>
    <s v="Automoviles"/>
    <n v="220"/>
    <s v="36790ecd55c2030dc553685bef719df653f413a20cdad1bfd1dc934c76686ddd"/>
    <s v="866d562d83a77144c090ae01fef5e5dc5d322dfdcb968ee04e0fa262fe1b2619"/>
    <x v="30"/>
    <n v="435.17144999999999"/>
    <n v="249.92348999999999"/>
    <n v="834.58672999999999"/>
    <n v="238.05156999999994"/>
    <n v="-138.53265999999999"/>
    <n v="-1049.4840999999999"/>
    <n v="178.18118999999993"/>
    <n v="-85.930539999999866"/>
    <n v="0"/>
    <n v="0"/>
    <n v="134.065"/>
    <n v="128.38900000000001"/>
    <n v="0"/>
    <n v="0"/>
    <n v="-138.53265999999999"/>
    <n v="-1085.6007299999999"/>
    <n v="46.072940000000003"/>
    <n v="86.002809999999997"/>
    <n v="0"/>
    <n v="0"/>
    <n v="0"/>
    <n v="0"/>
    <n v="0"/>
    <n v="0"/>
    <s v="Automoviles"/>
    <s v="Totales"/>
    <s v="Automoviles Total"/>
    <x v="50"/>
    <x v="0"/>
    <n v="300191.93695999996"/>
    <n v="189031.92499999999"/>
    <n v="243469518.54793006"/>
    <n v="216001262.48099998"/>
    <n v="235094567.47436008"/>
    <n v="206446896.99449995"/>
    <n v="48656058.580709994"/>
    <n v="37266960.503260002"/>
    <n v="26436819.90505999"/>
    <n v="23028463.164830003"/>
    <n v="435.17144999999999"/>
    <n v="249.92348999999999"/>
    <n v="8.9438286349919531E-4"/>
    <n v="6.7063019528554638E-4"/>
    <n v="185.24796000000001"/>
    <n v="74.121868256561243"/>
    <n v="100"/>
    <n v="100"/>
    <n v="0.14496440324377727"/>
    <n v="0.13221231810446832"/>
    <n v="1.7873754899397435E-4"/>
    <n v="1.8510485149660498E-4"/>
    <n v="1.1570464317169622E-4"/>
    <n v="1.2105945579150958E-4"/>
    <m/>
    <m/>
    <m/>
    <n v="0"/>
    <m/>
    <n v="0"/>
    <m/>
    <n v="0"/>
    <m/>
    <n v="-86.799927697808855"/>
    <n v="-31.834041502492866"/>
    <n v="-419.92215297569669"/>
    <n v="-5.2401408527008554E-4"/>
    <n v="-87.23907821985344"/>
    <n v="-46.428564369001421"/>
    <n v="-300.68118075382205"/>
    <n v="-1262.2851857979988"/>
    <s v="Resto"/>
    <n v="2023"/>
    <n v="1"/>
    <d v="2024-05-06T00:00:00"/>
    <x v="50"/>
    <x v="30"/>
  </r>
  <r>
    <n v="2024"/>
    <n v="3"/>
    <n v="130"/>
    <x v="70"/>
    <s v="Automoviles"/>
    <n v="282"/>
    <s v="27e1615212f3c6ea846ed6c412df1361ce97f006ee20bb5aa2483a3b61d5cadd"/>
    <s v="866d562d83a77144c090ae01fef5e5dc5d322dfdcb968ee04e0fa262fe1b2619"/>
    <x v="31"/>
    <n v="3160.3379799999998"/>
    <n v="0"/>
    <n v="5151.6574899999996"/>
    <n v="0"/>
    <n v="940.02241000000004"/>
    <n v="0"/>
    <n v="1458.0088300000002"/>
    <n v="0"/>
    <n v="0"/>
    <n v="0"/>
    <n v="134.065"/>
    <n v="128.38900000000001"/>
    <n v="0"/>
    <n v="0"/>
    <n v="433.56693999999999"/>
    <n v="0"/>
    <n v="380.12597"/>
    <n v="0"/>
    <n v="0"/>
    <n v="0"/>
    <n v="0"/>
    <n v="0"/>
    <n v="0"/>
    <n v="0"/>
    <s v="Automoviles"/>
    <s v="Totales"/>
    <s v="Automoviles Total"/>
    <x v="50"/>
    <x v="0"/>
    <n v="3160.3379799999998"/>
    <n v="0"/>
    <n v="243469518.54793006"/>
    <n v="216001262.48099998"/>
    <n v="235094567.47436008"/>
    <n v="206446896.99449995"/>
    <n v="48656058.580709994"/>
    <n v="37266960.503260002"/>
    <n v="26436819.90505999"/>
    <n v="23028463.164830003"/>
    <n v="3160.3379799999998"/>
    <n v="0"/>
    <n v="6.4952609647936756E-3"/>
    <m/>
    <m/>
    <m/>
    <n v="100"/>
    <m/>
    <n v="100"/>
    <m/>
    <n v="1.298042563540802E-3"/>
    <n v="1.3442837126998578E-3"/>
    <m/>
    <m/>
    <m/>
    <m/>
    <m/>
    <n v="0"/>
    <m/>
    <n v="0"/>
    <m/>
    <n v="0"/>
    <m/>
    <m/>
    <n v="29.744363291169261"/>
    <m/>
    <n v="3.5557317914023398E-3"/>
    <m/>
    <m/>
    <n v="114.05875268138087"/>
    <m/>
    <s v="Resto"/>
    <n v="2023"/>
    <n v="1"/>
    <d v="2024-05-06T00:00:00"/>
    <x v="50"/>
    <x v="31"/>
  </r>
  <r>
    <n v="2024"/>
    <n v="3"/>
    <n v="107"/>
    <x v="28"/>
    <s v="Automoviles"/>
    <n v="70"/>
    <s v="ff5a1ae012afa5d4c889c50ad427aaf545d31a4fac04ffc1c4d03d403ba4250a"/>
    <s v="866d562d83a77144c090ae01fef5e5dc5d322dfdcb968ee04e0fa262fe1b2619"/>
    <x v="19"/>
    <n v="439102.67599999998"/>
    <n v="186153.75736000002"/>
    <n v="1348687.8392099999"/>
    <n v="679743.73504000006"/>
    <n v="204146.29626999999"/>
    <n v="98908.154450000031"/>
    <n v="574297.95966999989"/>
    <n v="428788.95120999997"/>
    <n v="0"/>
    <n v="0"/>
    <n v="134.065"/>
    <n v="128.38900000000001"/>
    <n v="0"/>
    <n v="0"/>
    <n v="200212.56472999998"/>
    <n v="98906.720450000008"/>
    <n v="315588.92251"/>
    <n v="163681.47201"/>
    <n v="0"/>
    <n v="0"/>
    <n v="0"/>
    <n v="0"/>
    <n v="0"/>
    <n v="0"/>
    <s v="Automoviles"/>
    <s v="Totales"/>
    <s v="Automoviles Total"/>
    <x v="50"/>
    <x v="0"/>
    <n v="551156.13301999995"/>
    <n v="285123.98235000001"/>
    <n v="243469518.54793006"/>
    <n v="216001262.48099998"/>
    <n v="235094567.47436008"/>
    <n v="206446896.99449995"/>
    <n v="48656058.580709994"/>
    <n v="37266960.503260002"/>
    <n v="26436819.90505999"/>
    <n v="23028463.164830003"/>
    <n v="439102.67599999998"/>
    <n v="186153.75736000002"/>
    <n v="0.90246248629371106"/>
    <n v="0.49951419392981045"/>
    <n v="252948.91863999996"/>
    <n v="135.8817153235461"/>
    <n v="100"/>
    <n v="100"/>
    <n v="79.669380361238979"/>
    <n v="65.28870557492759"/>
    <n v="0.18035221764878015"/>
    <n v="0.18677704071060233"/>
    <n v="8.6181791357064205E-2"/>
    <n v="9.0170285952498194E-2"/>
    <m/>
    <m/>
    <m/>
    <n v="0"/>
    <m/>
    <n v="0"/>
    <m/>
    <n v="0"/>
    <m/>
    <n v="106.39986400029318"/>
    <n v="46.49169941975029"/>
    <n v="53.132505006988929"/>
    <n v="0.77220443685409579"/>
    <n v="102.42564288764662"/>
    <n v="92.80674754117517"/>
    <n v="63.440935485831538"/>
    <n v="60.426338568092405"/>
    <s v="Resto"/>
    <n v="2023"/>
    <n v="1"/>
    <d v="2024-05-06T00:00:00"/>
    <x v="50"/>
    <x v="19"/>
  </r>
  <r>
    <n v="2024"/>
    <n v="3"/>
    <n v="79"/>
    <x v="59"/>
    <s v="Automoviles"/>
    <n v="51"/>
    <s v="031b4af5197ec30a926f48cf40e11a7dbc470048a21e4003b7a3c07c5dab1baa"/>
    <s v="866d562d83a77144c090ae01fef5e5dc5d322dfdcb968ee04e0fa262fe1b2619"/>
    <x v="9"/>
    <n v="2790980.2966199997"/>
    <n v="2026550.5375699999"/>
    <n v="9444996.2004499994"/>
    <n v="6949218.0849399995"/>
    <n v="1760544.96233"/>
    <n v="1441166.60521"/>
    <n v="7121570.0147399995"/>
    <n v="5451622.6584299998"/>
    <n v="0"/>
    <n v="0"/>
    <n v="134.065"/>
    <n v="128.38900000000001"/>
    <n v="0"/>
    <n v="0"/>
    <n v="1735751.3902799999"/>
    <n v="1418614.8726700002"/>
    <n v="2022688.60259"/>
    <n v="1552307.7371800002"/>
    <n v="0"/>
    <n v="0"/>
    <n v="0"/>
    <n v="0"/>
    <n v="0"/>
    <n v="0"/>
    <s v="Automoviles"/>
    <s v="Totales"/>
    <s v="Automoviles Total"/>
    <x v="50"/>
    <x v="0"/>
    <n v="22979281.170580003"/>
    <n v="17603852.661830001"/>
    <n v="243469518.54793006"/>
    <n v="216001262.48099998"/>
    <n v="235094567.47436008"/>
    <n v="206446896.99449995"/>
    <n v="48656058.580709994"/>
    <n v="37266960.503260002"/>
    <n v="26436819.90505999"/>
    <n v="23028463.164830003"/>
    <n v="2790980.2966199997"/>
    <n v="2026550.5375699999"/>
    <n v="5.7361413522436475"/>
    <n v="5.4379281545988256"/>
    <n v="764429.75904999976"/>
    <n v="37.720735055865596"/>
    <n v="100"/>
    <n v="100"/>
    <n v="12.14563795926413"/>
    <n v="11.511971705853455"/>
    <n v="1.1463366392908687"/>
    <n v="1.1871734539014349"/>
    <n v="0.93821235778576084"/>
    <n v="0.98163283976314264"/>
    <m/>
    <m/>
    <m/>
    <n v="0"/>
    <m/>
    <n v="0"/>
    <m/>
    <n v="0"/>
    <m/>
    <n v="22.161098929534372"/>
    <n v="63.079806205084921"/>
    <n v="71.114269222127405"/>
    <n v="6.6594430368420863"/>
    <n v="22.355363934195303"/>
    <n v="30.302037034519792"/>
    <n v="85.814068861485424"/>
    <n v="91.387476767147149"/>
    <s v="Grandes"/>
    <n v="2023"/>
    <n v="1"/>
    <d v="2024-05-06T00:00:00"/>
    <x v="50"/>
    <x v="9"/>
  </r>
  <r>
    <n v="2024"/>
    <n v="3"/>
    <n v="115"/>
    <x v="72"/>
    <s v="Automoviles"/>
    <n v="232"/>
    <s v="835d5e8314340ab852a2f979ab4cd53e994dbe38366afb6eed84fe4957b980c8"/>
    <s v="866d562d83a77144c090ae01fef5e5dc5d322dfdcb968ee04e0fa262fe1b2619"/>
    <x v="24"/>
    <n v="15621.602800000001"/>
    <n v="10270.491199999999"/>
    <n v="51778.351300000009"/>
    <n v="33727.93376"/>
    <n v="10405.648079999999"/>
    <n v="5304.1057500000006"/>
    <n v="34169.17512"/>
    <n v="22625.969060000003"/>
    <n v="0"/>
    <n v="0"/>
    <n v="134.065"/>
    <n v="128.38900000000001"/>
    <n v="0"/>
    <n v="0"/>
    <n v="10405.648080000001"/>
    <n v="5304.1057499999997"/>
    <n v="11321.791569999999"/>
    <n v="7499.2788"/>
    <n v="0"/>
    <n v="0"/>
    <n v="0"/>
    <n v="0"/>
    <n v="0"/>
    <n v="0"/>
    <s v="Automoviles"/>
    <s v="Totales"/>
    <s v="Automoviles Total"/>
    <x v="50"/>
    <x v="0"/>
    <n v="15621.602800000001"/>
    <n v="10270.491199999999"/>
    <n v="243469518.54793006"/>
    <n v="216001262.48099998"/>
    <n v="235094567.47436008"/>
    <n v="206446896.99449995"/>
    <n v="48656058.580709994"/>
    <n v="37266960.503260002"/>
    <n v="26436819.90505999"/>
    <n v="23028463.164830003"/>
    <n v="15621.602800000001"/>
    <n v="10270.491199999999"/>
    <n v="3.2106182160412979E-2"/>
    <n v="2.7559240306441322E-2"/>
    <n v="5351.111600000002"/>
    <n v="52.101807944687238"/>
    <n v="100"/>
    <n v="100"/>
    <n v="100"/>
    <n v="100"/>
    <n v="6.4162458172047068E-3"/>
    <n v="6.6448165807590281E-3"/>
    <n v="4.7548292459186053E-3"/>
    <n v="4.974882814670554E-3"/>
    <m/>
    <m/>
    <m/>
    <n v="0"/>
    <m/>
    <n v="0"/>
    <m/>
    <n v="0"/>
    <m/>
    <n v="96.181007137725302"/>
    <n v="66.61063024851714"/>
    <n v="51.644129250604884"/>
    <n v="3.9360437894454793E-2"/>
    <n v="96.181007137725373"/>
    <n v="50.97173837569553"/>
    <n v="91.908140294442831"/>
    <n v="70.728211224791366"/>
    <s v="Resto"/>
    <n v="2023"/>
    <n v="1"/>
    <d v="2024-05-06T00:00:00"/>
    <x v="50"/>
    <x v="24"/>
  </r>
  <r>
    <n v="2024"/>
    <n v="3"/>
    <n v="5.0999999999999996"/>
    <x v="6"/>
    <s v="Automoviles"/>
    <n v="5.0999999999999996"/>
    <m/>
    <m/>
    <x v="3"/>
    <n v="34680955.679959998"/>
    <n v="26022457.428319998"/>
    <n v="114911057.2401"/>
    <n v="88396652.047150001"/>
    <n v="18419565.816889998"/>
    <n v="16079395.715510001"/>
    <n v="72495102.170770004"/>
    <n v="60981209.07959"/>
    <n v="0"/>
    <n v="0"/>
    <n v="0"/>
    <n v="0"/>
    <n v="59022.572100000005"/>
    <n v="85656.611130000005"/>
    <n v="17208192.66505"/>
    <n v="14837634.644030001"/>
    <n v="25675591.339219999"/>
    <n v="20500461.244259998"/>
    <n v="0"/>
    <n v="0"/>
    <n v="0"/>
    <n v="0"/>
    <n v="0"/>
    <n v="0"/>
    <s v="Automoviles"/>
    <s v="Totales"/>
    <s v="Automoviles Total"/>
    <x v="50"/>
    <x v="0"/>
    <n v="93238207.496559992"/>
    <n v="77834160.53264001"/>
    <n v="243469518.54793006"/>
    <n v="216001262.48099998"/>
    <n v="235094567.47436008"/>
    <n v="206446896.99449995"/>
    <n v="48656058.580709994"/>
    <n v="37266960.503260002"/>
    <n v="26436819.90505999"/>
    <n v="23028463.164830003"/>
    <n v="34680955.679959998"/>
    <n v="26022457.428319998"/>
    <n v="71.277774426450321"/>
    <n v="69.827152729677621"/>
    <n v="8658498.2516399994"/>
    <n v="33.273176737785867"/>
    <n v="100"/>
    <n v="100"/>
    <n v="37.196077242518363"/>
    <n v="33.433208825329849"/>
    <n v="14.244475401602527"/>
    <n v="14.751917091296624"/>
    <n v="12.047363579927687"/>
    <n v="12.604915746935772"/>
    <m/>
    <m/>
    <m/>
    <n v="0"/>
    <m/>
    <n v="0"/>
    <m/>
    <n v="0"/>
    <m/>
    <n v="14.553843582086202"/>
    <n v="53.111471283744173"/>
    <n v="61.790458337001432"/>
    <n v="69.673908900686286"/>
    <n v="15.976657182172938"/>
    <n v="25.243969066349692"/>
    <n v="67.021602103333549"/>
    <n v="72.377077116664609"/>
    <m/>
    <n v="2023"/>
    <n v="1"/>
    <d v="2024-05-06T00:00:00"/>
    <x v="50"/>
    <x v="3"/>
  </r>
  <r>
    <n v="2024"/>
    <n v="3"/>
    <n v="39"/>
    <x v="17"/>
    <s v="Automoviles"/>
    <n v="27"/>
    <s v="670671cd97404156226e507973f2ab8330d3022ca96e0c93bdbdb320c41adcaf"/>
    <s v="866d562d83a77144c090ae01fef5e5dc5d322dfdcb968ee04e0fa262fe1b2619"/>
    <x v="5"/>
    <n v="5153144.6697399998"/>
    <n v="3727849.1094899997"/>
    <n v="15709881.092040002"/>
    <n v="12333396.14923"/>
    <n v="2468116.0129800001"/>
    <n v="2598377.4326399998"/>
    <n v="9813129.1615199987"/>
    <n v="9585204.3978999965"/>
    <n v="0"/>
    <n v="0"/>
    <n v="134.065"/>
    <n v="128.38900000000001"/>
    <n v="-243.92784"/>
    <n v="19447.531889999998"/>
    <n v="1339019.3909799999"/>
    <n v="1397333.08185"/>
    <n v="1682570.64757"/>
    <n v="1453207.67506"/>
    <n v="0"/>
    <n v="0"/>
    <n v="0"/>
    <n v="0"/>
    <n v="0"/>
    <n v="0"/>
    <s v="Automoviles"/>
    <s v="Totales"/>
    <s v="Automoviles Total"/>
    <x v="50"/>
    <x v="0"/>
    <n v="7956382.9574300004"/>
    <n v="6735524.3046000004"/>
    <n v="243469518.54793006"/>
    <n v="216001262.48099998"/>
    <n v="235094567.47436008"/>
    <n v="206446896.99449995"/>
    <n v="48656058.580709994"/>
    <n v="37266960.503260002"/>
    <n v="26436819.90505999"/>
    <n v="23028463.164830003"/>
    <n v="5153144.6697399998"/>
    <n v="3727849.1094899997"/>
    <n v="10.590961989229019"/>
    <n v="10.003094052073012"/>
    <n v="1425295.5602500001"/>
    <n v="38.233724552359696"/>
    <n v="100"/>
    <n v="100"/>
    <n v="64.767428834327035"/>
    <n v="55.346086524312291"/>
    <n v="2.1165461288434502"/>
    <n v="2.1919454477832683"/>
    <n v="1.7258459819501799"/>
    <n v="1.8057181598565346"/>
    <m/>
    <m/>
    <m/>
    <n v="0"/>
    <m/>
    <n v="0"/>
    <m/>
    <n v="0"/>
    <m/>
    <n v="-5.0131831512888247"/>
    <n v="47.895337141864644"/>
    <n v="69.701786642203416"/>
    <n v="9.3359035687480869"/>
    <n v="-4.1732133610402737"/>
    <n v="15.783220557277211"/>
    <n v="79.581763352037356"/>
    <n v="96.155085458952513"/>
    <s v="Grandes"/>
    <n v="2023"/>
    <n v="1"/>
    <d v="2024-05-06T00:00:00"/>
    <x v="50"/>
    <x v="5"/>
  </r>
  <r>
    <n v="2024"/>
    <n v="3"/>
    <n v="22"/>
    <x v="15"/>
    <s v="Automoviles"/>
    <n v="16"/>
    <s v="b17ef6d19c7a5b1ee83b907c595526dcb1eb06db8227d650d5dda0a9f4ce8cd9"/>
    <s v="866d562d83a77144c090ae01fef5e5dc5d322dfdcb968ee04e0fa262fe1b2619"/>
    <x v="8"/>
    <n v="1646899.5781400001"/>
    <n v="1275074.5075099999"/>
    <n v="5602914.1130799996"/>
    <n v="4334168.5855200002"/>
    <n v="1008204.5649600001"/>
    <n v="724390.9987"/>
    <n v="3946531.6837999998"/>
    <n v="2897476.85445"/>
    <n v="0"/>
    <n v="0"/>
    <n v="134.065"/>
    <n v="128.38900000000001"/>
    <n v="947.85804000000007"/>
    <n v="0"/>
    <n v="1007327.96696"/>
    <n v="724390.9987"/>
    <n v="1383326.36754"/>
    <n v="1083023.6731400001"/>
    <n v="0"/>
    <n v="0"/>
    <n v="0"/>
    <n v="0"/>
    <n v="0"/>
    <n v="0"/>
    <s v="Automoviles"/>
    <s v="Totales"/>
    <s v="Automoviles Total"/>
    <x v="50"/>
    <x v="0"/>
    <n v="7962644.3306700001"/>
    <n v="6926531.7595299995"/>
    <n v="243469518.54793006"/>
    <n v="216001262.48099998"/>
    <n v="235094567.47436008"/>
    <n v="206446896.99449995"/>
    <n v="48656058.580709994"/>
    <n v="37266960.503260002"/>
    <n v="26436819.90505999"/>
    <n v="23028463.164830003"/>
    <n v="1646899.5781400001"/>
    <n v="1275074.5075099999"/>
    <n v="3.3847780239086687"/>
    <n v="3.4214609678148022"/>
    <n v="371825.07063000021"/>
    <n v="29.161046545908142"/>
    <n v="100"/>
    <n v="100"/>
    <n v="20.682822310630886"/>
    <n v="18.408556428773529"/>
    <n v="0.67642947173109347"/>
    <n v="0.70052642893146166"/>
    <n v="0.59030882174689081"/>
    <n v="0.61762832286307978"/>
    <m/>
    <m/>
    <m/>
    <n v="0"/>
    <m/>
    <n v="0"/>
    <m/>
    <n v="0"/>
    <m/>
    <n v="39.179609736914877"/>
    <n v="61.218338892202596"/>
    <n v="56.811660372271923"/>
    <n v="3.8136378300441134"/>
    <n v="39.058598017888379"/>
    <n v="27.728174540205131"/>
    <n v="72.819255860159288"/>
    <n v="66.885980118955317"/>
    <s v="Medianas"/>
    <n v="2023"/>
    <n v="1"/>
    <d v="2024-05-06T00:00:00"/>
    <x v="50"/>
    <x v="8"/>
  </r>
  <r>
    <n v="2024"/>
    <n v="3"/>
    <n v="103"/>
    <x v="18"/>
    <s v="Automoviles"/>
    <n v="205"/>
    <s v="f8809aff4d69bece79dabe35be0c708b890d7eafb841f121330667b77d2e2590"/>
    <s v="866d562d83a77144c090ae01fef5e5dc5d322dfdcb968ee04e0fa262fe1b2619"/>
    <x v="26"/>
    <n v="87936.218180000011"/>
    <n v="76012.496889999995"/>
    <n v="345195.19537999999"/>
    <n v="261208.67132999998"/>
    <n v="2699.4515600000004"/>
    <n v="26029.676469999999"/>
    <n v="88498.549129999999"/>
    <n v="75025.123769999991"/>
    <n v="0"/>
    <n v="0"/>
    <n v="134.065"/>
    <n v="128.38900000000001"/>
    <n v="0"/>
    <n v="0"/>
    <n v="2699.45156"/>
    <n v="26029.676469999999"/>
    <n v="106479.19537999999"/>
    <n v="77278.063020000001"/>
    <n v="0"/>
    <n v="0"/>
    <n v="0"/>
    <n v="0"/>
    <n v="0"/>
    <n v="0"/>
    <s v="Automoviles"/>
    <s v="Totales"/>
    <s v="Automoviles Total"/>
    <x v="50"/>
    <x v="0"/>
    <n v="1311840.66753"/>
    <n v="1251067.9799200001"/>
    <n v="243469518.54793006"/>
    <n v="216001262.48099998"/>
    <n v="235094567.47436008"/>
    <n v="206446896.99449995"/>
    <n v="48656058.580709994"/>
    <n v="37266960.503260002"/>
    <n v="26436819.90505999"/>
    <n v="23028463.164830003"/>
    <n v="87936.218180000011"/>
    <n v="76012.496889999995"/>
    <n v="0.18073025383700703"/>
    <n v="0.20396752475520682"/>
    <n v="11923.721290000016"/>
    <n v="15.68652758145177"/>
    <n v="100"/>
    <n v="100"/>
    <n v="6.7032697153359928"/>
    <n v="6.0758086778674194"/>
    <n v="3.6117957888304873E-2"/>
    <n v="3.7404615140496818E-2"/>
    <n v="3.5190765098739293E-2"/>
    <n v="3.6819394234840486E-2"/>
    <m/>
    <m/>
    <m/>
    <n v="0"/>
    <m/>
    <n v="0"/>
    <m/>
    <n v="0"/>
    <m/>
    <n v="-89.62933110939278"/>
    <n v="3.0697835497933168"/>
    <n v="34.243943476384338"/>
    <n v="1.0210954152936252E-2"/>
    <n v="-89.62933110939278"/>
    <n v="37.787091470502517"/>
    <n v="2.5351915464483668"/>
    <n v="33.683137817860896"/>
    <s v="Resto"/>
    <n v="2023"/>
    <n v="1"/>
    <d v="2024-05-06T00:00:00"/>
    <x v="50"/>
    <x v="26"/>
  </r>
  <r>
    <n v="2024"/>
    <n v="3"/>
    <n v="8"/>
    <x v="20"/>
    <s v="Automoviles"/>
    <n v="8"/>
    <s v="2c624232cdd221771294dfbb310aca000a0df6ac8b66b696d90ef06fdefb64a3"/>
    <s v="866d562d83a77144c090ae01fef5e5dc5d322dfdcb968ee04e0fa262fe1b2619"/>
    <x v="22"/>
    <n v="399994.27876000002"/>
    <n v="293736.31792"/>
    <n v="1109521.9196199998"/>
    <n v="1123435.65802"/>
    <n v="182071.48873000001"/>
    <n v="213409.56907"/>
    <n v="694809.35808000015"/>
    <n v="880887.88097000017"/>
    <n v="0"/>
    <n v="0"/>
    <n v="134.065"/>
    <n v="128.38900000000001"/>
    <n v="0"/>
    <n v="0"/>
    <n v="179305.24033999999"/>
    <n v="206102.33662000002"/>
    <n v="317383.09187"/>
    <n v="272518.11789999995"/>
    <n v="0"/>
    <n v="0"/>
    <n v="0"/>
    <n v="0"/>
    <n v="0"/>
    <n v="0"/>
    <s v="Automoviles"/>
    <s v="Totales"/>
    <s v="Automoviles Total"/>
    <x v="50"/>
    <x v="0"/>
    <n v="689489.74687000003"/>
    <n v="663569.20615999994"/>
    <n v="243469518.54793006"/>
    <n v="216001262.48099998"/>
    <n v="235094567.47436008"/>
    <n v="206446896.99449995"/>
    <n v="48656058.580709994"/>
    <n v="37266960.503260002"/>
    <n v="26436819.90505999"/>
    <n v="23028463.164830003"/>
    <n v="399994.27876000002"/>
    <n v="293736.31792"/>
    <n v="0.82208524575926156"/>
    <n v="0.78819499619322275"/>
    <n v="106257.96084000001"/>
    <n v="36.174607754475808"/>
    <n v="100"/>
    <n v="100"/>
    <n v="58.013085847296445"/>
    <n v="44.266116509507562"/>
    <n v="0.16428926345507028"/>
    <n v="0.17014186378578239"/>
    <n v="0.13598824124735745"/>
    <n v="0.1422817790900609"/>
    <m/>
    <m/>
    <m/>
    <n v="0"/>
    <m/>
    <n v="0"/>
    <m/>
    <n v="0"/>
    <m/>
    <n v="-14.684477587657208"/>
    <n v="45.518523238489735"/>
    <n v="72.653450067459062"/>
    <n v="0.68870419885544421"/>
    <n v="-13.001840114703322"/>
    <n v="16.463116036366856"/>
    <n v="56.494893689372503"/>
    <n v="75.628856608949917"/>
    <s v="Resto"/>
    <n v="2023"/>
    <n v="1"/>
    <d v="2024-05-06T00:00:00"/>
    <x v="50"/>
    <x v="22"/>
  </r>
  <r>
    <n v="2024"/>
    <n v="3"/>
    <n v="10"/>
    <x v="4"/>
    <s v="Automoviles"/>
    <n v="10"/>
    <s v="4a44dc15364204a80fe80e9039455cc1608281820fe2b24f1e5233ade6af1dd5"/>
    <s v="866d562d83a77144c090ae01fef5e5dc5d322dfdcb968ee04e0fa262fe1b2619"/>
    <x v="12"/>
    <n v="457634.72164"/>
    <n v="229475.35636000001"/>
    <n v="1779259.48698"/>
    <n v="952688.51982000005"/>
    <n v="281016.07104999991"/>
    <n v="0"/>
    <n v="1071094.1248000001"/>
    <n v="-141041.27615999998"/>
    <n v="0"/>
    <n v="0"/>
    <n v="134.065"/>
    <n v="128.38900000000001"/>
    <n v="-357.73773"/>
    <n v="0"/>
    <n v="278432.03191000002"/>
    <n v="179983.6011"/>
    <n v="452584.86986000004"/>
    <n v="246754.26574"/>
    <n v="0"/>
    <n v="0"/>
    <n v="0"/>
    <n v="0"/>
    <n v="0"/>
    <n v="0"/>
    <s v="Automoviles"/>
    <s v="Totales"/>
    <s v="Automoviles Total"/>
    <x v="50"/>
    <x v="0"/>
    <n v="1600535.0540100001"/>
    <n v="1504539.56809"/>
    <n v="243469518.54793006"/>
    <n v="216001262.48099998"/>
    <n v="235094567.47436008"/>
    <n v="206446896.99449995"/>
    <n v="48656058.580709994"/>
    <n v="37266960.503260002"/>
    <n v="26436819.90505999"/>
    <n v="23028463.164830003"/>
    <n v="457634.72164"/>
    <n v="229475.35636000001"/>
    <n v="0.94055033430396318"/>
    <n v="0.61576085964919569"/>
    <n v="228159.36528"/>
    <n v="99.42652182749616"/>
    <n v="100"/>
    <n v="100"/>
    <n v="28.592608483858967"/>
    <n v="15.252198162612432"/>
    <n v="0.18796386684023808"/>
    <n v="0.19465984542152837"/>
    <n v="0.10623796996565482"/>
    <n v="0.11115466480763503"/>
    <m/>
    <m/>
    <m/>
    <n v="0"/>
    <m/>
    <n v="0"/>
    <m/>
    <n v="0"/>
    <m/>
    <m/>
    <n v="61.406195326031707"/>
    <m/>
    <n v="1.0629722941684587"/>
    <n v="54.698555984165175"/>
    <n v="83.415216147419954"/>
    <n v="61.520402128362917"/>
    <n v="72.940421337901043"/>
    <s v="Medianas"/>
    <n v="2023"/>
    <n v="1"/>
    <d v="2024-05-06T00:00:00"/>
    <x v="50"/>
    <x v="12"/>
  </r>
  <r>
    <n v="2024"/>
    <n v="3"/>
    <n v="1"/>
    <x v="14"/>
    <s v="Automoviles"/>
    <n v="30"/>
    <s v="624b60c58c9d8bfb6ff1886c2fd605d2adeb6ea4da576068201b6c6958ce93f4"/>
    <s v="866d562d83a77144c090ae01fef5e5dc5d322dfdcb968ee04e0fa262fe1b2619"/>
    <x v="13"/>
    <n v="2228647.8628499997"/>
    <n v="1681507.8777399999"/>
    <n v="7275480.6267299987"/>
    <n v="5466143.8480700003"/>
    <n v="1240197.0803300003"/>
    <n v="991964.07032000029"/>
    <n v="4827433.2882499993"/>
    <n v="3678058.6100400002"/>
    <n v="0"/>
    <n v="0"/>
    <n v="134.065"/>
    <n v="128.38900000000001"/>
    <n v="1120.14625"/>
    <n v="112.18408000000001"/>
    <n v="1229909.91285"/>
    <n v="991964.07032000006"/>
    <n v="1831790.31602"/>
    <n v="1454061.8136800001"/>
    <n v="0"/>
    <n v="0"/>
    <n v="0"/>
    <n v="0"/>
    <n v="0"/>
    <n v="0"/>
    <s v="Automoviles"/>
    <s v="Totales"/>
    <s v="Automoviles Total"/>
    <x v="50"/>
    <x v="0"/>
    <n v="18341736.750830002"/>
    <n v="11640133.15574"/>
    <n v="243469518.54793006"/>
    <n v="216001262.48099998"/>
    <n v="235094567.47436008"/>
    <n v="206446896.99449995"/>
    <n v="48656058.580709994"/>
    <n v="37266960.503260002"/>
    <n v="26436819.90505999"/>
    <n v="23028463.164830003"/>
    <n v="2228647.8628499997"/>
    <n v="1681507.8777399999"/>
    <n v="4.5804118291931717"/>
    <n v="4.5120606967474757"/>
    <n v="547139.98510999978"/>
    <n v="32.538651311308357"/>
    <n v="100"/>
    <n v="100"/>
    <n v="12.15069157913385"/>
    <n v="14.445778714402524"/>
    <n v="0.91537038235497314"/>
    <n v="0.94797931181164408"/>
    <n v="0.7784713192997702"/>
    <n v="0.81449898362231032"/>
    <m/>
    <m/>
    <m/>
    <n v="0"/>
    <m/>
    <n v="0"/>
    <m/>
    <n v="0"/>
    <m/>
    <n v="25.024395281768808"/>
    <n v="55.647960406990158"/>
    <n v="58.992531849046792"/>
    <n v="4.6911734648259538"/>
    <n v="23.98734486958185"/>
    <n v="25.977472125757075"/>
    <n v="67.14250545456926"/>
    <n v="68.22021326655269"/>
    <s v="Medianas"/>
    <n v="2023"/>
    <n v="1"/>
    <d v="2024-05-06T00:00:00"/>
    <x v="50"/>
    <x v="13"/>
  </r>
  <r>
    <n v="2024"/>
    <n v="3"/>
    <n v="9"/>
    <x v="8"/>
    <s v="Automoviles"/>
    <n v="9"/>
    <s v="19581e27de7ced00ff1ce50b2047e7a567c76b1cbaebabe5ef03f7c3017bb5b7"/>
    <s v="866d562d83a77144c090ae01fef5e5dc5d322dfdcb968ee04e0fa262fe1b2619"/>
    <x v="11"/>
    <n v="451513.93919999996"/>
    <n v="383430.43622999999"/>
    <n v="1486508.0149300001"/>
    <n v="1321620.4460700001"/>
    <n v="282912.27880999993"/>
    <n v="282374.33663999994"/>
    <n v="1121092.0920500003"/>
    <n v="1162358.1365299998"/>
    <n v="0"/>
    <n v="0"/>
    <n v="134.065"/>
    <n v="128.38900000000001"/>
    <n v="-1187.0678300000002"/>
    <n v="-904.01076999999987"/>
    <n v="282790.30445999996"/>
    <n v="282381.53625"/>
    <n v="387044.93968000001"/>
    <n v="345731.20594000001"/>
    <n v="0"/>
    <n v="0"/>
    <n v="0"/>
    <n v="0"/>
    <n v="0"/>
    <n v="0"/>
    <s v="Automoviles"/>
    <s v="Totales"/>
    <s v="Automoviles Total"/>
    <x v="50"/>
    <x v="0"/>
    <n v="808178.50085000007"/>
    <n v="660743.68034000008"/>
    <n v="243469518.54793006"/>
    <n v="216001262.48099998"/>
    <n v="235094567.47436008"/>
    <n v="206446896.99449995"/>
    <n v="48656058.580709994"/>
    <n v="37266960.503260002"/>
    <n v="26436819.90505999"/>
    <n v="23028463.164830003"/>
    <n v="451513.93919999996"/>
    <n v="383430.43622999999"/>
    <n v="0.92797064203430069"/>
    <n v="1.0288749902113929"/>
    <n v="68083.502969999972"/>
    <n v="17.756415906733135"/>
    <n v="100"/>
    <n v="100"/>
    <n v="55.868095813625473"/>
    <n v="58.030132960590329"/>
    <n v="0.1854498837853962"/>
    <n v="0.19205630485240499"/>
    <n v="0.17751305331547657"/>
    <n v="0.18572836008293947"/>
    <m/>
    <m/>
    <m/>
    <n v="0"/>
    <m/>
    <n v="0"/>
    <m/>
    <n v="0"/>
    <m/>
    <n v="0.19050674944509627"/>
    <n v="62.658592403873229"/>
    <n v="73.644215471360823"/>
    <n v="1.0701448957400912"/>
    <n v="0.14475741418096266"/>
    <n v="11.949668710891492"/>
    <n v="73.063945673544922"/>
    <n v="81.676612176861454"/>
    <s v="Medianas"/>
    <n v="2023"/>
    <n v="1"/>
    <d v="2024-05-06T00:00:00"/>
    <x v="50"/>
    <x v="11"/>
  </r>
  <r>
    <n v="2024"/>
    <n v="3"/>
    <n v="41"/>
    <x v="7"/>
    <s v="Automoviles"/>
    <n v="29"/>
    <s v="35135aaa6cc23891b40cb3f378c53a17a1127210ce60e125ccf03efcfdaec458"/>
    <s v="866d562d83a77144c090ae01fef5e5dc5d322dfdcb968ee04e0fa262fe1b2619"/>
    <x v="14"/>
    <n v="910436.06596000004"/>
    <n v="811608.84661000001"/>
    <n v="3121736.0993100004"/>
    <n v="2978137.0879599997"/>
    <n v="555594.90454000025"/>
    <n v="546409.87813000008"/>
    <n v="2114242.7430199995"/>
    <n v="2150429.8077799994"/>
    <n v="0"/>
    <n v="0"/>
    <n v="134.065"/>
    <n v="128.38900000000001"/>
    <n v="-829.65031999999997"/>
    <n v="327.81564000000003"/>
    <n v="547686.08291999996"/>
    <n v="546398.07828000002"/>
    <n v="859092.21536000003"/>
    <n v="735734.29997000005"/>
    <n v="0"/>
    <n v="0"/>
    <n v="0"/>
    <n v="0"/>
    <n v="0"/>
    <n v="0"/>
    <s v="Automoviles"/>
    <s v="Totales"/>
    <s v="Automoviles Total"/>
    <x v="50"/>
    <x v="0"/>
    <n v="6566357.3494999995"/>
    <n v="6434437.0004799999"/>
    <n v="243469518.54793006"/>
    <n v="216001262.48099998"/>
    <n v="235094567.47436008"/>
    <n v="206446896.99449995"/>
    <n v="48656058.580709994"/>
    <n v="37266960.503260002"/>
    <n v="26436819.90505999"/>
    <n v="23028463.164830003"/>
    <n v="910436.06596000004"/>
    <n v="811608.84661000001"/>
    <n v="1.8711669060694287"/>
    <n v="2.1778240984772634"/>
    <n v="98827.219350000028"/>
    <n v="12.176705535282206"/>
    <n v="100"/>
    <n v="100"/>
    <n v="13.865161725158407"/>
    <n v="12.613517648077915"/>
    <n v="0.3739425252860839"/>
    <n v="0.38726376187288725"/>
    <n v="0.37574264024562876"/>
    <n v="0.39313201526667774"/>
    <m/>
    <m/>
    <m/>
    <n v="0"/>
    <m/>
    <n v="0"/>
    <m/>
    <n v="0"/>
    <m/>
    <n v="1.6809773720479759"/>
    <n v="61.025142271155396"/>
    <n v="67.324288099161734"/>
    <n v="2.1015950728387711"/>
    <n v="0.2357264220354649"/>
    <n v="16.766639178713017"/>
    <n v="63.751722239793985"/>
    <n v="74.265679648519807"/>
    <s v="Medianas"/>
    <n v="2023"/>
    <n v="1"/>
    <d v="2024-05-06T00:00:00"/>
    <x v="50"/>
    <x v="14"/>
  </r>
  <r>
    <n v="2024"/>
    <n v="3"/>
    <n v="27"/>
    <x v="21"/>
    <s v="Automoviles"/>
    <n v="21"/>
    <s v="6f4b6612125fb3a0daecd2799dfd6c9c299424fd920f9b308110a2c1fbd8f443"/>
    <s v="866d562d83a77144c090ae01fef5e5dc5d322dfdcb968ee04e0fa262fe1b2619"/>
    <x v="15"/>
    <n v="2513275.1873400002"/>
    <n v="2467255.8814099999"/>
    <n v="9460463.8073000014"/>
    <n v="8251081.992349999"/>
    <n v="1488781.3477800004"/>
    <n v="1446735.7808199998"/>
    <n v="6342459.1951100007"/>
    <n v="5270173.3532799985"/>
    <n v="0"/>
    <n v="0"/>
    <n v="134.065"/>
    <n v="128.38900000000001"/>
    <n v="0"/>
    <n v="0"/>
    <n v="1465643.2055799998"/>
    <n v="1445871.78082"/>
    <n v="2230350.21379"/>
    <n v="2119321.7061300003"/>
    <n v="0"/>
    <n v="0"/>
    <n v="0"/>
    <n v="0"/>
    <n v="0"/>
    <n v="0"/>
    <s v="Automoviles"/>
    <s v="Totales"/>
    <s v="Automoviles Total"/>
    <x v="50"/>
    <x v="0"/>
    <n v="3037839.4733099998"/>
    <n v="2965779.2021399997"/>
    <n v="243469518.54793006"/>
    <n v="216001262.48099998"/>
    <n v="235094567.47436008"/>
    <n v="206446896.99449995"/>
    <n v="48656058.580709994"/>
    <n v="37266960.503260002"/>
    <n v="26436819.90505999"/>
    <n v="23028463.164830003"/>
    <n v="2513275.1873400002"/>
    <n v="2467255.8814099999"/>
    <n v="5.1653900062024434"/>
    <n v="6.6204913094379449"/>
    <n v="46019.305930000264"/>
    <n v="1.8652019953318"/>
    <n v="100"/>
    <n v="100"/>
    <n v="82.732323726163202"/>
    <n v="83.190814731916547"/>
    <n v="1.032275088203795"/>
    <n v="1.0690486021605341"/>
    <n v="1.1422414170505257"/>
    <n v="1.1951043669480443"/>
    <m/>
    <m/>
    <m/>
    <n v="0"/>
    <m/>
    <n v="0"/>
    <m/>
    <n v="0"/>
    <m/>
    <n v="2.9062367515490406"/>
    <n v="59.236702581530544"/>
    <n v="58.637443798217305"/>
    <n v="5.6314691143886364"/>
    <n v="1.3674397012428674"/>
    <n v="5.2388699336611833"/>
    <n v="65.713590471940037"/>
    <n v="68.223327144619432"/>
    <s v="Medianas"/>
    <n v="2023"/>
    <n v="1"/>
    <d v="2024-05-06T00:00:00"/>
    <x v="50"/>
    <x v="15"/>
  </r>
  <r>
    <n v="2024"/>
    <n v="3"/>
    <n v="48"/>
    <x v="3"/>
    <s v="Automoviles"/>
    <n v="36"/>
    <s v="76a50887d8f1c2e9301755428990ad81479ee21c25b43215cf524541e0503269"/>
    <s v="866d562d83a77144c090ae01fef5e5dc5d322dfdcb968ee04e0fa262fe1b2619"/>
    <x v="6"/>
    <n v="3514100.7115199999"/>
    <n v="3164765.7398200002"/>
    <n v="12481196.191849999"/>
    <n v="10214925.603739999"/>
    <n v="2632015.1815500008"/>
    <n v="1825118.3980900003"/>
    <n v="8677084.9593100026"/>
    <n v="7807448.5532800006"/>
    <n v="0"/>
    <n v="0"/>
    <n v="134.065"/>
    <n v="128.38900000000001"/>
    <n v="11011.80334"/>
    <n v="44824.093670000002"/>
    <n v="2605906.0707100001"/>
    <n v="1805962.3664300002"/>
    <n v="3467695.4780199998"/>
    <n v="2629212.5051199999"/>
    <n v="0"/>
    <n v="0"/>
    <n v="0"/>
    <n v="0"/>
    <n v="0"/>
    <n v="0"/>
    <s v="Automoviles"/>
    <s v="Totales"/>
    <s v="Automoviles Total"/>
    <x v="50"/>
    <x v="0"/>
    <n v="16982442.389800001"/>
    <n v="15398992.57395"/>
    <n v="243469518.54793006"/>
    <n v="216001262.48099998"/>
    <n v="235094567.47436008"/>
    <n v="206446896.99449995"/>
    <n v="48656058.580709994"/>
    <n v="37266960.503260002"/>
    <n v="26436819.90505999"/>
    <n v="23028463.164830003"/>
    <n v="3514100.7115199999"/>
    <n v="3164765.7398200002"/>
    <n v="7.2223291693281286"/>
    <n v="8.4921488017332578"/>
    <n v="349334.97169999965"/>
    <n v="11.038256870155205"/>
    <n v="100"/>
    <n v="100"/>
    <n v="20.692551936055086"/>
    <n v="20.551771322844434"/>
    <n v="1.4433431882883543"/>
    <n v="1.4947604911811734"/>
    <n v="1.4651607603906394"/>
    <n v="1.5329684223368658"/>
    <m/>
    <m/>
    <m/>
    <n v="0"/>
    <m/>
    <n v="0"/>
    <m/>
    <n v="0"/>
    <m/>
    <n v="44.210654185746193"/>
    <n v="74.89868383457744"/>
    <n v="57.669936675749213"/>
    <n v="9.9558690909197995"/>
    <n v="44.294594347573081"/>
    <n v="31.891030917705553"/>
    <n v="75.148065544611541"/>
    <n v="68.688337778447249"/>
    <s v="Grandes"/>
    <n v="2023"/>
    <n v="1"/>
    <d v="2024-05-06T00:00:00"/>
    <x v="50"/>
    <x v="6"/>
  </r>
  <r>
    <n v="2024"/>
    <n v="3"/>
    <n v="46"/>
    <x v="33"/>
    <s v="Automoviles"/>
    <n v="34"/>
    <s v="86e50149658661312a9e0b35558d84f6c6d3da797f552a9657fe0558ca40cdef"/>
    <s v="866d562d83a77144c090ae01fef5e5dc5d322dfdcb968ee04e0fa262fe1b2619"/>
    <x v="0"/>
    <n v="15864673.41446"/>
    <n v="11418019.376259999"/>
    <n v="54778296.818269998"/>
    <n v="41159191.615249999"/>
    <n v="8350775.8543199971"/>
    <n v="7181049.9728799993"/>
    <n v="33464205.993469998"/>
    <n v="26925223.460960004"/>
    <n v="0"/>
    <n v="0"/>
    <n v="134.065"/>
    <n v="128.38900000000001"/>
    <n v="7724.5689299999995"/>
    <n v="18944.860940000002"/>
    <n v="8357115.9221899994"/>
    <n v="7185608.0475300001"/>
    <n v="13431288.937589999"/>
    <n v="10378228.09467"/>
    <n v="0"/>
    <n v="0"/>
    <n v="0"/>
    <n v="0"/>
    <n v="0"/>
    <n v="0"/>
    <s v="Automoviles"/>
    <s v="Totales"/>
    <s v="Automoviles Total"/>
    <x v="50"/>
    <x v="0"/>
    <n v="15865318.86668"/>
    <n v="11419161.885020001"/>
    <n v="243469518.54793006"/>
    <n v="216001262.48099998"/>
    <n v="235094567.47436008"/>
    <n v="206446896.99449995"/>
    <n v="48656058.580709994"/>
    <n v="37266960.503260002"/>
    <n v="26436819.90505999"/>
    <n v="23028463.164830003"/>
    <n v="15864673.41446"/>
    <n v="11418019.376259999"/>
    <n v="32.605751220362208"/>
    <n v="30.638450847799049"/>
    <n v="4446654.0382000003"/>
    <n v="38.944180174061962"/>
    <n v="100"/>
    <n v="100"/>
    <n v="99.995931678238406"/>
    <n v="99.98999481072687"/>
    <n v="6.5160819757142772"/>
    <n v="6.7482092780345653"/>
    <n v="5.2860891853649967"/>
    <n v="5.5307294720754223"/>
    <m/>
    <m/>
    <m/>
    <n v="0"/>
    <m/>
    <n v="0"/>
    <m/>
    <n v="0"/>
    <m/>
    <n v="16.289064772666851"/>
    <n v="52.637552858217731"/>
    <n v="62.892255970511144"/>
    <n v="31.587671604638288"/>
    <n v="16.303531544038186"/>
    <n v="29.417939315555962"/>
    <n v="62.22125040286366"/>
    <n v="69.237330129796916"/>
    <s v="Grandes"/>
    <n v="2023"/>
    <n v="1"/>
    <d v="2024-05-06T00:00:00"/>
    <x v="50"/>
    <x v="0"/>
  </r>
  <r>
    <n v="2024"/>
    <n v="3"/>
    <n v="125"/>
    <x v="67"/>
    <s v="Automoviles"/>
    <n v="238"/>
    <s v="8ae4c23b80d1e7c8ff79e515fe791ebd68190bae842dda7af193db125f700452"/>
    <s v="866d562d83a77144c090ae01fef5e5dc5d322dfdcb968ee04e0fa262fe1b2619"/>
    <x v="32"/>
    <n v="737.21663000000001"/>
    <n v="538.50539000000003"/>
    <n v="1829.5249699999999"/>
    <n v="1344.6686199999999"/>
    <n v="155.62137999999999"/>
    <n v="76.920770000000005"/>
    <n v="348.18653999999998"/>
    <n v="197.35046000000003"/>
    <n v="0"/>
    <n v="0"/>
    <n v="134.065"/>
    <n v="128.38900000000001"/>
    <n v="0"/>
    <n v="0"/>
    <n v="155.62138000000002"/>
    <n v="76.920770000000005"/>
    <n v="523.69389999999999"/>
    <n v="395.13767999999999"/>
    <n v="0"/>
    <n v="0"/>
    <n v="0"/>
    <n v="0"/>
    <n v="0"/>
    <n v="0"/>
    <s v="Automoviles"/>
    <s v="Totales"/>
    <s v="Automoviles Total"/>
    <x v="50"/>
    <x v="0"/>
    <n v="38924.525079999999"/>
    <n v="35687.971720000001"/>
    <n v="243469518.54793006"/>
    <n v="216001262.48099998"/>
    <n v="235094567.47436008"/>
    <n v="206446896.99449995"/>
    <n v="48656058.580709994"/>
    <n v="37266960.503260002"/>
    <n v="26436819.90505999"/>
    <n v="23028463.164830003"/>
    <n v="737.21663000000001"/>
    <n v="538.50539000000003"/>
    <n v="1.5151589575984978E-3"/>
    <n v="1.4449941254342253E-3"/>
    <n v="198.71123999999998"/>
    <n v="36.900510875109347"/>
    <n v="100"/>
    <n v="100"/>
    <n v="1.8939643540539766"/>
    <n v="1.5089268569953911"/>
    <n v="3.0279627379920643E-4"/>
    <n v="3.1358301381438869E-4"/>
    <n v="2.4930659377389906E-4"/>
    <n v="2.6084450666959971E-4"/>
    <m/>
    <m/>
    <m/>
    <n v="0"/>
    <m/>
    <n v="0"/>
    <m/>
    <n v="0"/>
    <m/>
    <n v="102.31386139270313"/>
    <n v="21.109314910598258"/>
    <n v="14.284122578605945"/>
    <n v="5.8865393250348607E-4"/>
    <n v="102.31386139270317"/>
    <n v="32.534538341167575"/>
    <n v="29.71609560470344"/>
    <n v="19.466827360022972"/>
    <s v="Resto"/>
    <n v="2023"/>
    <n v="1"/>
    <d v="2024-05-06T00:00:00"/>
    <x v="50"/>
    <x v="32"/>
  </r>
  <r>
    <n v="2024"/>
    <n v="3"/>
    <n v="3"/>
    <x v="40"/>
    <s v="Automoviles"/>
    <n v="3"/>
    <s v="4e07408562bedb8b60ce05c1decfe3ad16b72230967de01f640b7e4729b49fce"/>
    <s v="866d562d83a77144c090ae01fef5e5dc5d322dfdcb968ee04e0fa262fe1b2619"/>
    <x v="25"/>
    <n v="77794.039669999998"/>
    <n v="29844.048649999997"/>
    <n v="269000.07467999996"/>
    <n v="98565.174480000001"/>
    <n v="32520.427720000003"/>
    <n v="10707.398739999999"/>
    <n v="130135.63733999996"/>
    <n v="42867.321599999996"/>
    <n v="0"/>
    <n v="0"/>
    <n v="134.065"/>
    <n v="128.38900000000001"/>
    <n v="18.173200000000001"/>
    <n v="-413.88109000000003"/>
    <n v="32520.42772"/>
    <n v="10935.640529999999"/>
    <n v="57636.823990000004"/>
    <n v="19842.197820000001"/>
    <n v="0"/>
    <n v="0"/>
    <n v="0"/>
    <n v="0"/>
    <n v="0"/>
    <n v="0"/>
    <s v="Automoviles"/>
    <s v="Totales"/>
    <s v="Automoviles Total"/>
    <x v="50"/>
    <x v="0"/>
    <n v="5461228.9250799995"/>
    <n v="5252582.0563999992"/>
    <n v="243469518.54793006"/>
    <n v="216001262.48099998"/>
    <n v="235094567.47436008"/>
    <n v="206446896.99449995"/>
    <n v="48656058.580709994"/>
    <n v="37266960.503260002"/>
    <n v="26436819.90505999"/>
    <n v="23028463.164830003"/>
    <n v="77794.039669999998"/>
    <n v="29844.048649999997"/>
    <n v="0.15988561741176863"/>
    <n v="8.0081788927726827E-2"/>
    <n v="47949.991020000001"/>
    <n v="160.66851914879186"/>
    <n v="100"/>
    <n v="100"/>
    <n v="1.4244786427600711"/>
    <n v="0.56817862775959049"/>
    <n v="3.1952270712970278E-2"/>
    <n v="3.3090530549364727E-2"/>
    <n v="1.3816608434233182E-2"/>
    <n v="1.4456041279610555E-2"/>
    <m/>
    <m/>
    <m/>
    <n v="0"/>
    <m/>
    <n v="0"/>
    <m/>
    <n v="0"/>
    <m/>
    <n v="203.71921798814049"/>
    <n v="41.803238214586479"/>
    <n v="35.877835697067859"/>
    <n v="0.12301187448712625"/>
    <n v="197.38018208248477"/>
    <n v="190.47600730955722"/>
    <n v="56.423004372417005"/>
    <n v="55.113050626767702"/>
    <s v="Resto"/>
    <n v="2023"/>
    <n v="1"/>
    <d v="2024-05-06T00:00:00"/>
    <x v="50"/>
    <x v="25"/>
  </r>
  <r>
    <n v="2024"/>
    <n v="3"/>
    <n v="15.1"/>
    <x v="13"/>
    <s v="Automoviles"/>
    <n v="15.1"/>
    <m/>
    <m/>
    <x v="7"/>
    <n v="12347334.750260001"/>
    <n v="10137538.694110001"/>
    <n v="42993936.603490002"/>
    <n v="34621698.123999998"/>
    <n v="7180339.7852200018"/>
    <n v="6289142.268029999"/>
    <n v="28593830.863929998"/>
    <n v="23852714.160269998"/>
    <n v="0"/>
    <n v="0"/>
    <n v="0"/>
    <n v="0"/>
    <n v="10023.095909999998"/>
    <n v="2357.66687"/>
    <n v="6991670.5593100004"/>
    <n v="6315232.3997299997"/>
    <n v="10583302.731510002"/>
    <n v="8810164.7921900023"/>
    <n v="0"/>
    <n v="0"/>
    <n v="0"/>
    <n v="0"/>
    <n v="0"/>
    <n v="0"/>
    <s v="Automoviles"/>
    <s v="Totales"/>
    <s v="Automoviles Total"/>
    <x v="50"/>
    <x v="0"/>
    <n v="52214668.919189997"/>
    <n v="41711912.133170001"/>
    <n v="243469518.54793006"/>
    <n v="216001262.48099998"/>
    <n v="235094567.47436008"/>
    <n v="206446896.99449995"/>
    <n v="48656058.580709994"/>
    <n v="37266960.503260002"/>
    <n v="26436819.90505999"/>
    <n v="23028463.164830003"/>
    <n v="12347334.750260001"/>
    <n v="10137538.694110001"/>
    <n v="25.376767273038393"/>
    <n v="27.202483264561376"/>
    <n v="2209796.0561500005"/>
    <n v="21.798151630571951"/>
    <n v="100"/>
    <n v="100"/>
    <n v="23.647252785169137"/>
    <n v="24.303701690166495"/>
    <n v="5.0714088662516792"/>
    <n v="5.2520714888941988"/>
    <n v="4.6932775196171477"/>
    <n v="4.9104824735535155"/>
    <m/>
    <m/>
    <m/>
    <n v="0"/>
    <m/>
    <n v="0"/>
    <m/>
    <n v="0"/>
    <m/>
    <n v="14.170414330111193"/>
    <n v="58.152953090291845"/>
    <n v="62.038157957256892"/>
    <n v="27.160376365259005"/>
    <n v="10.711215625396786"/>
    <n v="20.126047368510559"/>
    <n v="66.063219929384402"/>
    <n v="71.68120629625794"/>
    <s v="Resto"/>
    <n v="2023"/>
    <n v="1"/>
    <d v="2024-05-06T00:00:00"/>
    <x v="50"/>
    <x v="7"/>
  </r>
  <r>
    <n v="2024"/>
    <n v="3"/>
    <n v="80"/>
    <x v="30"/>
    <s v="Automoviles"/>
    <n v="52"/>
    <s v="41cfc0d1f2d127b04555b7246d84019b4d27710a3f3aff6e7764375b1e06e05d"/>
    <s v="866d562d83a77144c090ae01fef5e5dc5d322dfdcb968ee04e0fa262fe1b2619"/>
    <x v="33"/>
    <n v="11503.237580000001"/>
    <n v="10351.624109999999"/>
    <n v="26654.809710000001"/>
    <n v="21685.640399999997"/>
    <n v="4117.53845"/>
    <n v="5989.4694799999988"/>
    <n v="17056.834890000006"/>
    <n v="16403.595150000001"/>
    <n v="0"/>
    <n v="0"/>
    <n v="134.065"/>
    <n v="128.38900000000001"/>
    <n v="-68.005229999999997"/>
    <n v="0"/>
    <n v="4117.53845"/>
    <n v="5989.4694800000007"/>
    <n v="7220.6169400000008"/>
    <n v="6121.7530099999994"/>
    <n v="0"/>
    <n v="0"/>
    <n v="0"/>
    <n v="0"/>
    <n v="0"/>
    <n v="0"/>
    <s v="Automoviles"/>
    <s v="Totales"/>
    <s v="Automoviles Total"/>
    <x v="50"/>
    <x v="0"/>
    <n v="280605.04624"/>
    <n v="328979.06079000002"/>
    <n v="243469518.54793006"/>
    <n v="216001262.48099998"/>
    <n v="235094567.47436008"/>
    <n v="206446896.99449995"/>
    <n v="48656058.580709994"/>
    <n v="37266960.503260002"/>
    <n v="26436819.90505999"/>
    <n v="23028463.164830003"/>
    <n v="11503.237580000001"/>
    <n v="10351.624109999999"/>
    <n v="2.3641942885526967E-2"/>
    <n v="2.7776947650706502E-2"/>
    <n v="1151.6134700000021"/>
    <n v="11.124954478278504"/>
    <n v="100"/>
    <n v="100"/>
    <n v="4.0994407385536977"/>
    <n v="3.1465905717956435"/>
    <n v="4.7247136514690412E-3"/>
    <n v="4.8930256890153652E-3"/>
    <n v="4.7923905587869209E-3"/>
    <n v="5.0141824656612698E-3"/>
    <m/>
    <m/>
    <m/>
    <n v="0"/>
    <m/>
    <n v="0"/>
    <m/>
    <n v="0"/>
    <m/>
    <n v="-31.25370345822347"/>
    <n v="35.794604965465723"/>
    <n v="57.86019098407931"/>
    <n v="1.5575014183956013E-2"/>
    <n v="-31.253703458223491"/>
    <n v="17.950151340718691"/>
    <n v="57.024745727613677"/>
    <n v="97.839123372277342"/>
    <s v="Resto"/>
    <n v="2023"/>
    <n v="1"/>
    <d v="2024-05-06T00:00:00"/>
    <x v="50"/>
    <x v="33"/>
  </r>
  <r>
    <n v="2024"/>
    <n v="3"/>
    <n v="43"/>
    <x v="9"/>
    <s v="Automoviles"/>
    <n v="31"/>
    <s v="eb1e33e8a81b697b75855af6bfcdbcbf7cbbde9f94962ceaec1ed8af21f5a50f"/>
    <s v="866d562d83a77144c090ae01fef5e5dc5d322dfdcb968ee04e0fa262fe1b2619"/>
    <x v="4"/>
    <n v="7358056.5876199994"/>
    <n v="5685272.6651800005"/>
    <n v="22496686.937489994"/>
    <n v="17739920.593990002"/>
    <n v="3208113.80571"/>
    <n v="3033683.3066899995"/>
    <n v="13419112.041730002"/>
    <n v="11211710.009019997"/>
    <n v="0"/>
    <n v="0"/>
    <n v="134.065"/>
    <n v="128.38900000000001"/>
    <n v="40530.127670000002"/>
    <n v="2440.1246299999998"/>
    <n v="3170399.8908899999"/>
    <n v="3030116.2755500004"/>
    <n v="5071347.6734499997"/>
    <n v="4487505.2322299993"/>
    <n v="0"/>
    <n v="0"/>
    <n v="0"/>
    <n v="0"/>
    <n v="0"/>
    <n v="0"/>
    <s v="Automoviles"/>
    <s v="Totales"/>
    <s v="Automoviles Total"/>
    <x v="50"/>
    <x v="0"/>
    <n v="29454782.112069998"/>
    <n v="26676629.107240003"/>
    <n v="243469518.54793006"/>
    <n v="216001262.48099998"/>
    <n v="235094567.47436008"/>
    <n v="206446896.99449995"/>
    <n v="48656058.580709994"/>
    <n v="37266960.503260002"/>
    <n v="26436819.90505999"/>
    <n v="23028463.164830003"/>
    <n v="7358056.5876199994"/>
    <n v="5685272.6651800005"/>
    <n v="15.122590695287325"/>
    <n v="15.255530873473489"/>
    <n v="1672783.9224399989"/>
    <n v="29.42310810676021"/>
    <n v="100"/>
    <n v="100"/>
    <n v="24.980855603086642"/>
    <n v="21.311810582683496"/>
    <n v="3.0221674694655762"/>
    <n v="3.1298284203961817"/>
    <n v="2.6320552944361109"/>
    <n v="2.7538668529038071"/>
    <m/>
    <m/>
    <m/>
    <n v="0"/>
    <m/>
    <n v="0"/>
    <m/>
    <n v="0"/>
    <m/>
    <n v="5.7497926245412501"/>
    <n v="43.600015404987261"/>
    <n v="53.360383667613434"/>
    <n v="12.135021599538033"/>
    <n v="4.6296446269058267"/>
    <n v="13.010401347874723"/>
    <n v="62.515924662155939"/>
    <n v="67.523403734155181"/>
    <s v="Grandes"/>
    <n v="2023"/>
    <n v="1"/>
    <d v="2024-05-06T00:00:00"/>
    <x v="50"/>
    <x v="4"/>
  </r>
  <r>
    <n v="2024"/>
    <n v="3"/>
    <n v="13"/>
    <x v="23"/>
    <s v="Automoviles"/>
    <n v="13"/>
    <s v="3fdba35f04dc8c462986c992bcf875546257113072a909c162f7e470e581e278"/>
    <s v="866d562d83a77144c090ae01fef5e5dc5d322dfdcb968ee04e0fa262fe1b2619"/>
    <x v="27"/>
    <n v="97811.10686"/>
    <n v="97368.88596"/>
    <n v="314257.30903"/>
    <n v="309608.48544999998"/>
    <n v="75578.603459999969"/>
    <n v="66454.954190000004"/>
    <n v="281782.21108000004"/>
    <n v="287606.82343999995"/>
    <n v="0"/>
    <n v="0"/>
    <n v="134.065"/>
    <n v="128.38900000000001"/>
    <n v="0"/>
    <n v="0"/>
    <n v="40869.581330000001"/>
    <n v="28180.905200000001"/>
    <n v="43190.092799999999"/>
    <n v="39233.473570000002"/>
    <n v="0"/>
    <n v="0"/>
    <n v="0"/>
    <n v="0"/>
    <n v="0"/>
    <n v="0"/>
    <s v="Automoviles"/>
    <s v="Totales"/>
    <s v="Automoviles Total"/>
    <x v="50"/>
    <x v="0"/>
    <n v="509825.93995999999"/>
    <n v="378273.63062999997"/>
    <n v="243469518.54793006"/>
    <n v="216001262.48099998"/>
    <n v="235094567.47436008"/>
    <n v="206446896.99449995"/>
    <n v="48656058.580709994"/>
    <n v="37266960.503260002"/>
    <n v="26436819.90505999"/>
    <n v="23028463.164830003"/>
    <n v="97811.10686"/>
    <n v="97368.88596"/>
    <n v="0.20102554484094162"/>
    <n v="0.26127402032554403"/>
    <n v="442.22090000000026"/>
    <n v="0.45417064767658832"/>
    <n v="100"/>
    <n v="100"/>
    <n v="19.185196200035268"/>
    <n v="25.7403313569164"/>
    <n v="4.0173861370142991E-2"/>
    <n v="4.1605005130825705E-2"/>
    <n v="4.5077924472114984E-2"/>
    <n v="4.7164131492174501E-2"/>
    <m/>
    <m/>
    <m/>
    <n v="0"/>
    <m/>
    <n v="0"/>
    <m/>
    <n v="0"/>
    <m/>
    <n v="13.729073146171643"/>
    <n v="77.269960320741404"/>
    <n v="68.250708154656607"/>
    <n v="0.28588386852661607"/>
    <n v="45.025793316248766"/>
    <n v="10.084804810720204"/>
    <n v="94.627213512261775"/>
    <n v="71.828728470141428"/>
    <s v="Resto"/>
    <n v="2023"/>
    <n v="1"/>
    <d v="2024-05-06T00:00:00"/>
    <x v="50"/>
    <x v="27"/>
  </r>
  <r>
    <n v="2024"/>
    <n v="3"/>
    <n v="718"/>
    <x v="44"/>
    <s v="Accidentes y Enfermedades Total"/>
    <n v="281"/>
    <s v="71a1c003a2b855d85582c8f6c7648c49d3fe836408a7e1b5d9b222448acb3c1b"/>
    <s v="866d562d83a77144c090ae01fef5e5dc5d322dfdcb968ee04e0fa262fe1b2619"/>
    <x v="41"/>
    <n v="4861.5922599999994"/>
    <n v="-25.390689999999999"/>
    <n v="66257.422859999991"/>
    <n v="16433.13276"/>
    <n v="13878.278839999997"/>
    <n v="3052.3492699999997"/>
    <n v="27625.288059999999"/>
    <n v="7134.1745200000014"/>
    <n v="0"/>
    <n v="0"/>
    <n v="134.065"/>
    <n v="128.38900000000001"/>
    <n v="0"/>
    <n v="0"/>
    <n v="10510.58567"/>
    <n v="3052.3492700000002"/>
    <n v="12399.01633"/>
    <n v="3308.5948699999999"/>
    <n v="0"/>
    <n v="0"/>
    <n v="0"/>
    <n v="0"/>
    <n v="0"/>
    <n v="0"/>
    <s v="Accidentes y Enfermedades Total"/>
    <s v="Totales"/>
    <s v="Accidentes y Enfermedades Total"/>
    <x v="51"/>
    <x v="0"/>
    <n v="4861.5922599999994"/>
    <n v="-25.390689999999999"/>
    <n v="243469518.54793006"/>
    <n v="216001262.48099998"/>
    <n v="235094567.47436008"/>
    <n v="206446896.99449995"/>
    <n v="49828966.316689998"/>
    <n v="43927311.108600006"/>
    <n v="27998144.910780001"/>
    <n v="23765917.809999999"/>
    <n v="4861.5922599999994"/>
    <n v="-25.390689999999999"/>
    <n v="9.7565585228117212E-3"/>
    <n v="-5.7801603055619436E-5"/>
    <n v="4886.9829499999996"/>
    <n v="-19247.145115000811"/>
    <n v="100"/>
    <n v="100"/>
    <n v="100"/>
    <n v="100"/>
    <n v="1.9967970894241259E-3"/>
    <n v="2.0679304980240408E-3"/>
    <n v="-1.1754880368920728E-5"/>
    <n v="-1.2298896408540566E-5"/>
    <m/>
    <m/>
    <m/>
    <n v="0"/>
    <m/>
    <n v="0"/>
    <m/>
    <n v="0"/>
    <m/>
    <n v="354.67532095368625"/>
    <n v="285.46776648027657"/>
    <n v="-12021.529426730822"/>
    <n v="4.9568565646849354E-2"/>
    <n v="244.34413431330549"/>
    <n v="274.75172443823561"/>
    <n v="84.769512276301683"/>
    <n v="92.255153318302774"/>
    <s v="Resto"/>
    <n v="2023"/>
    <n v="1"/>
    <d v="2024-05-06T00:00:00"/>
    <x v="51"/>
    <x v="41"/>
  </r>
  <r>
    <n v="2024"/>
    <n v="3"/>
    <n v="15.1"/>
    <x v="13"/>
    <s v="Accidentes y Enfermedades Total"/>
    <n v="15.1"/>
    <m/>
    <m/>
    <x v="7"/>
    <n v="9360275.7418899983"/>
    <n v="7737541.1312299995"/>
    <n v="32588887.296719998"/>
    <n v="28847232.768660005"/>
    <n v="5490221.8206599997"/>
    <n v="5233451.9550800007"/>
    <n v="22146986.160039999"/>
    <n v="20359226.173989996"/>
    <n v="0"/>
    <n v="0"/>
    <n v="0"/>
    <n v="0"/>
    <n v="-2354.0930899999998"/>
    <n v="5169.1897399999998"/>
    <n v="5064589.8432600005"/>
    <n v="4813212.6444199998"/>
    <n v="7530536.3810400013"/>
    <n v="6567913.4265800007"/>
    <n v="0"/>
    <n v="0"/>
    <n v="0"/>
    <n v="0"/>
    <n v="0"/>
    <n v="0"/>
    <s v="Accidentes y Enfermedades Total"/>
    <s v="Totales"/>
    <s v="Accidentes y Enfermedades Total"/>
    <x v="51"/>
    <x v="0"/>
    <n v="53591490.656100005"/>
    <n v="42850417.532459997"/>
    <n v="243469518.54793006"/>
    <n v="216001262.48099998"/>
    <n v="235094567.47436008"/>
    <n v="206446896.99449995"/>
    <n v="49828966.316689998"/>
    <n v="43927311.108600006"/>
    <n v="27998144.910780001"/>
    <n v="23765917.809999999"/>
    <n v="9360275.7418899983"/>
    <n v="7737541.1312299995"/>
    <n v="18.784808182454338"/>
    <n v="17.614420131705167"/>
    <n v="1622734.6106599988"/>
    <n v="20.972225971250392"/>
    <n v="100"/>
    <n v="100"/>
    <n v="17.46597384639939"/>
    <n v="18.057096235687006"/>
    <n v="3.8445370072259415"/>
    <n v="3.9814938483896909"/>
    <n v="3.5821740310016073"/>
    <n v="3.7479570988350281"/>
    <m/>
    <m/>
    <m/>
    <n v="0"/>
    <m/>
    <n v="0"/>
    <m/>
    <n v="0"/>
    <m/>
    <n v="4.9063193430247898"/>
    <n v="58.654488094721778"/>
    <n v="67.637145526204961"/>
    <n v="19.609234248038067"/>
    <n v="5.2226489334815662"/>
    <n v="14.65645010734027"/>
    <n v="67.254038583644132"/>
    <n v="73.283740692153174"/>
    <s v="Resto"/>
    <n v="2023"/>
    <n v="1"/>
    <d v="2024-05-06T00:00:00"/>
    <x v="51"/>
    <x v="7"/>
  </r>
  <r>
    <n v="2024"/>
    <n v="3"/>
    <n v="43"/>
    <x v="9"/>
    <s v="Accidentes y Enfermedades Total"/>
    <n v="31"/>
    <s v="eb1e33e8a81b697b75855af6bfcdbcbf7cbbde9f94962ceaec1ed8af21f5a50f"/>
    <s v="866d562d83a77144c090ae01fef5e5dc5d322dfdcb968ee04e0fa262fe1b2619"/>
    <x v="0"/>
    <n v="12989393.407099999"/>
    <n v="11222430.517299999"/>
    <n v="38525165.528569996"/>
    <n v="34393847.142700002"/>
    <n v="6947540.9445899986"/>
    <n v="5548012.2717000004"/>
    <n v="27584794.204440001"/>
    <n v="23100650.285179995"/>
    <n v="0"/>
    <n v="0"/>
    <n v="134.065"/>
    <n v="128.38900000000001"/>
    <n v="12061.22639"/>
    <n v="11482.988809999999"/>
    <n v="6711908.2406700002"/>
    <n v="5408538.0916099995"/>
    <n v="10031943.763219999"/>
    <n v="8709339.1906599998"/>
    <n v="0"/>
    <n v="0"/>
    <n v="0"/>
    <n v="0"/>
    <n v="0"/>
    <n v="0"/>
    <s v="Accidentes y Enfermedades Total"/>
    <s v="Totales"/>
    <s v="Accidentes y Enfermedades Total"/>
    <x v="51"/>
    <x v="0"/>
    <n v="29454782.112069998"/>
    <n v="26676629.107240003"/>
    <n v="243469518.54793006"/>
    <n v="216001262.48099998"/>
    <n v="235094567.47436008"/>
    <n v="206446896.99449995"/>
    <n v="49828966.316689998"/>
    <n v="43927311.108600006"/>
    <n v="27998144.910780001"/>
    <n v="23765917.809999999"/>
    <n v="12989393.407099999"/>
    <n v="11222430.517299999"/>
    <n v="26.067956787514689"/>
    <n v="25.54772926928116"/>
    <n v="1766962.8898000009"/>
    <n v="15.744921628840824"/>
    <n v="100"/>
    <n v="100"/>
    <n v="44.099438107122161"/>
    <n v="42.068398043043018"/>
    <n v="5.3351209977206544"/>
    <n v="5.5251780365008436"/>
    <n v="5.1955393169459612"/>
    <n v="5.43598895438907"/>
    <m/>
    <m/>
    <m/>
    <n v="0"/>
    <m/>
    <n v="0"/>
    <m/>
    <n v="0"/>
    <m/>
    <n v="25.225767434381673"/>
    <n v="53.486261650928782"/>
    <n v="49.436815520019763"/>
    <n v="24.814290256477019"/>
    <n v="24.098381614097431"/>
    <n v="15.186049637134079"/>
    <n v="66.905361504096476"/>
    <n v="62.100441528447767"/>
    <s v="Grandes"/>
    <n v="2023"/>
    <n v="1"/>
    <d v="2024-05-06T00:00:00"/>
    <x v="51"/>
    <x v="0"/>
  </r>
  <r>
    <n v="2024"/>
    <n v="3"/>
    <n v="702"/>
    <x v="49"/>
    <s v="Accidentes y Enfermedades Total"/>
    <n v="244"/>
    <s v="82c01ce15b431d420eb6a1febfba7d7a2b69e5bcdcb929cb42cd3e9179d43fc4"/>
    <s v="866d562d83a77144c090ae01fef5e5dc5d322dfdcb968ee04e0fa262fe1b2619"/>
    <x v="32"/>
    <n v="79363.586750000002"/>
    <n v="51745.073490000002"/>
    <n v="340745.83224999998"/>
    <n v="302859.55154999997"/>
    <n v="51220.723750000005"/>
    <n v="51471.83599"/>
    <n v="215257.03054000001"/>
    <n v="161912.99627000003"/>
    <n v="0"/>
    <n v="0"/>
    <n v="134.065"/>
    <n v="128.38900000000001"/>
    <n v="0"/>
    <n v="0"/>
    <n v="48867.314549999996"/>
    <n v="47888.912200000006"/>
    <n v="85025.966589999996"/>
    <n v="71864.317319999987"/>
    <n v="0"/>
    <n v="0"/>
    <n v="0"/>
    <n v="0"/>
    <n v="0"/>
    <n v="0"/>
    <s v="Accidentes y Enfermedades Total"/>
    <s v="Totales"/>
    <s v="Accidentes y Enfermedades Total"/>
    <x v="51"/>
    <x v="0"/>
    <n v="79363.586750000002"/>
    <n v="51745.073490000002"/>
    <n v="243469518.54793006"/>
    <n v="216001262.48099998"/>
    <n v="235094567.47436008"/>
    <n v="206446896.99449995"/>
    <n v="49828966.316689998"/>
    <n v="43927311.108600006"/>
    <n v="27998144.910780001"/>
    <n v="23765917.809999999"/>
    <n v="79363.586750000002"/>
    <n v="51745.073490000002"/>
    <n v="0.15927199100539541"/>
    <n v="0.11779704285125125"/>
    <n v="27618.51326"/>
    <n v="53.374188878748853"/>
    <n v="100"/>
    <n v="100"/>
    <n v="100"/>
    <n v="100"/>
    <n v="3.2596929267914201E-2"/>
    <n v="3.375815426218029E-2"/>
    <n v="2.3955912523683343E-2"/>
    <n v="2.5064592514257342E-2"/>
    <m/>
    <m/>
    <m/>
    <n v="0"/>
    <m/>
    <n v="0"/>
    <m/>
    <n v="0"/>
    <m/>
    <n v="-0.48786338231412429"/>
    <n v="64.539325712871715"/>
    <n v="99.471954561910508"/>
    <n v="0.18294327682502534"/>
    <n v="2.0430665576905538"/>
    <n v="18.314581924424811"/>
    <n v="57.473400785481147"/>
    <n v="66.637956062058663"/>
    <s v="Resto"/>
    <n v="2023"/>
    <n v="1"/>
    <d v="2024-05-06T00:00:00"/>
    <x v="51"/>
    <x v="32"/>
  </r>
  <r>
    <n v="2024"/>
    <n v="3"/>
    <n v="23"/>
    <x v="16"/>
    <s v="Accidentes y Enfermedades Total"/>
    <n v="17"/>
    <s v="4523540f1504cd17100c4835e85b7eefd49911580f8efff0599a8f283be6b9e3"/>
    <s v="866d562d83a77144c090ae01fef5e5dc5d322dfdcb968ee04e0fa262fe1b2619"/>
    <x v="9"/>
    <n v="1998106.8298900002"/>
    <n v="1911914.9017"/>
    <n v="6026467.1446000002"/>
    <n v="5720565.50019"/>
    <n v="1077116.0361000001"/>
    <n v="977073.23384999984"/>
    <n v="4458538.2383399997"/>
    <n v="4028022.4796399996"/>
    <n v="0"/>
    <n v="0"/>
    <n v="134.065"/>
    <n v="128.38900000000001"/>
    <n v="0"/>
    <n v="0"/>
    <n v="911938.44864999992"/>
    <n v="836722.28350999998"/>
    <n v="1462966.1610899998"/>
    <n v="1312124.3517700001"/>
    <n v="0"/>
    <n v="0"/>
    <n v="0"/>
    <n v="0"/>
    <n v="0"/>
    <n v="0"/>
    <s v="Accidentes y Enfermedades Total"/>
    <s v="Totales"/>
    <s v="Accidentes y Enfermedades Total"/>
    <x v="51"/>
    <x v="0"/>
    <n v="7252607.47162"/>
    <n v="5493499.0403699996"/>
    <n v="243469518.54793006"/>
    <n v="216001262.48099998"/>
    <n v="235094567.47436008"/>
    <n v="206446896.99449995"/>
    <n v="49828966.316689998"/>
    <n v="43927311.108600006"/>
    <n v="27998144.910780001"/>
    <n v="23765917.809999999"/>
    <n v="1998106.8298900002"/>
    <n v="1911914.9017"/>
    <n v="4.0099303228386312"/>
    <n v="4.3524514782460448"/>
    <n v="86191.928190000122"/>
    <n v="4.5081466812859627"/>
    <n v="100"/>
    <n v="100"/>
    <n v="27.55018574641938"/>
    <n v="34.803226279825253"/>
    <n v="0.82068048674300376"/>
    <n v="0.84991620663795986"/>
    <n v="0.88514061433700042"/>
    <n v="0.92610493523229664"/>
    <m/>
    <m/>
    <m/>
    <n v="0"/>
    <m/>
    <n v="0"/>
    <m/>
    <n v="0"/>
    <m/>
    <n v="10.23902802615908"/>
    <n v="53.906829203886844"/>
    <n v="51.104431111511531"/>
    <n v="3.8470978685637238"/>
    <n v="8.9893823341805401"/>
    <n v="11.495999530571964"/>
    <n v="62.334896930941284"/>
    <n v="63.768520291639817"/>
    <s v="Grandes"/>
    <n v="2023"/>
    <n v="1"/>
    <d v="2024-05-06T00:00:00"/>
    <x v="51"/>
    <x v="9"/>
  </r>
  <r>
    <n v="2024"/>
    <n v="3"/>
    <n v="119"/>
    <x v="62"/>
    <s v="Accidentes y Enfermedades Total"/>
    <n v="217"/>
    <s v="16badfc6202cb3f8889e0f2779b19218af4cbb736e56acadce8148aba9a7a9f8"/>
    <s v="866d562d83a77144c090ae01fef5e5dc5d322dfdcb968ee04e0fa262fe1b2619"/>
    <x v="33"/>
    <n v="152483.86077999999"/>
    <n v="134848.61353"/>
    <n v="589872.17453999992"/>
    <n v="503754.88821999996"/>
    <n v="71271.127130000008"/>
    <n v="83477.761240000007"/>
    <n v="334989.78742000001"/>
    <n v="279022.55301999999"/>
    <n v="0"/>
    <n v="0"/>
    <n v="134.065"/>
    <n v="128.38900000000001"/>
    <n v="0"/>
    <n v="0"/>
    <n v="61058.400450000001"/>
    <n v="78865.849819999989"/>
    <n v="146284.00712999998"/>
    <n v="121889.19515"/>
    <n v="0"/>
    <n v="0"/>
    <n v="0"/>
    <n v="0"/>
    <n v="0"/>
    <n v="0"/>
    <s v="Accidentes y Enfermedades Total"/>
    <s v="Totales"/>
    <s v="Accidentes y Enfermedades Total"/>
    <x v="51"/>
    <x v="0"/>
    <n v="531338.51546000002"/>
    <n v="309110.80956000002"/>
    <n v="243469518.54793006"/>
    <n v="216001262.48099998"/>
    <n v="235094567.47436008"/>
    <n v="206446896.99449995"/>
    <n v="49828966.316689998"/>
    <n v="43927311.108600006"/>
    <n v="27998144.910780001"/>
    <n v="23765917.809999999"/>
    <n v="152483.86077999999"/>
    <n v="134848.61353"/>
    <n v="0.30601449729236341"/>
    <n v="0.30698126092129413"/>
    <n v="17635.247249999986"/>
    <n v="13.077811323641564"/>
    <n v="100"/>
    <n v="100"/>
    <n v="28.698062787334148"/>
    <n v="43.624683886645244"/>
    <n v="6.2629548737527727E-2"/>
    <n v="6.4860648384242325E-2"/>
    <n v="6.2429548781855679E-2"/>
    <n v="6.5318789234983063E-2"/>
    <m/>
    <m/>
    <m/>
    <n v="0"/>
    <m/>
    <n v="0"/>
    <m/>
    <n v="0"/>
    <m/>
    <n v="-14.6226179627718"/>
    <n v="46.740111881629396"/>
    <n v="61.904797576156447"/>
    <n v="0.25455660493620347"/>
    <n v="-22.579417340512965"/>
    <n v="20.013924901201531"/>
    <n v="41.739628034483964"/>
    <n v="64.702904734866479"/>
    <s v="Resto"/>
    <n v="2023"/>
    <n v="1"/>
    <d v="2024-05-06T00:00:00"/>
    <x v="51"/>
    <x v="33"/>
  </r>
  <r>
    <n v="2024"/>
    <n v="3"/>
    <n v="38"/>
    <x v="55"/>
    <s v="Accidentes y Enfermedades Total"/>
    <n v="26"/>
    <s v="5f9c4ab08cac7457e9111a30e4664920607ea2c115a1433d7be98e97e64244ca"/>
    <s v="866d562d83a77144c090ae01fef5e5dc5d322dfdcb968ee04e0fa262fe1b2619"/>
    <x v="6"/>
    <n v="4201793.9223199999"/>
    <n v="3794863.05345"/>
    <n v="12945215.46658"/>
    <n v="12267907.178769998"/>
    <n v="2590809.8617599998"/>
    <n v="2145315.75771"/>
    <n v="9340771.7989799995"/>
    <n v="8808758.1432099994"/>
    <n v="0"/>
    <n v="0"/>
    <n v="134.065"/>
    <n v="128.38900000000001"/>
    <n v="1263.34176"/>
    <n v="6803.4085500000001"/>
    <n v="2218633.93095"/>
    <n v="1861176.49129"/>
    <n v="3097162.8729400001"/>
    <n v="3008050.6761599998"/>
    <n v="0"/>
    <n v="0"/>
    <n v="0"/>
    <n v="0"/>
    <n v="0"/>
    <n v="0"/>
    <s v="Accidentes y Enfermedades Total"/>
    <s v="Totales"/>
    <s v="Accidentes y Enfermedades Total"/>
    <x v="51"/>
    <x v="0"/>
    <n v="10667983.633719999"/>
    <n v="10223427.716290001"/>
    <n v="243469518.54793006"/>
    <n v="216001262.48099998"/>
    <n v="235094567.47436008"/>
    <n v="206446896.99449995"/>
    <n v="49828966.316689998"/>
    <n v="43927311.108600006"/>
    <n v="27998144.910780001"/>
    <n v="23765917.809999999"/>
    <n v="4201793.9223199999"/>
    <n v="3794863.05345"/>
    <n v="8.4324324442440375"/>
    <n v="8.6389604955971198"/>
    <n v="406930.86886999989"/>
    <n v="10.723203002017412"/>
    <n v="100"/>
    <n v="100"/>
    <n v="39.386955085295774"/>
    <n v="37.119282874209283"/>
    <n v="1.7257987559920456"/>
    <n v="1.787278186586875"/>
    <n v="1.7568707746714238"/>
    <n v="1.8381787804498222"/>
    <m/>
    <m/>
    <m/>
    <n v="0"/>
    <m/>
    <n v="0"/>
    <m/>
    <n v="0"/>
    <m/>
    <n v="20.765899026702673"/>
    <n v="61.659612766765505"/>
    <n v="56.532099511723956"/>
    <n v="9.2535054376494479"/>
    <n v="19.205993699836732"/>
    <n v="2.9624566330032298"/>
    <n v="71.634396445026098"/>
    <n v="61.873176075142787"/>
    <s v="Grandes"/>
    <n v="2023"/>
    <n v="1"/>
    <d v="2024-05-06T00:00:00"/>
    <x v="51"/>
    <x v="6"/>
  </r>
  <r>
    <n v="2024"/>
    <n v="3"/>
    <n v="77"/>
    <x v="63"/>
    <s v="Accidentes y Enfermedades Total"/>
    <n v="49"/>
    <s v="0e17daca5f3e175f448bacace3bc0da47d0655a74c8dd0dc497a3afbdad95f1f"/>
    <s v="866d562d83a77144c090ae01fef5e5dc5d322dfdcb968ee04e0fa262fe1b2619"/>
    <x v="24"/>
    <n v="154674.75803999999"/>
    <n v="148556.20146000001"/>
    <n v="443431.33447999996"/>
    <n v="405926.03553000005"/>
    <n v="17398.29565"/>
    <n v="19251.366259999999"/>
    <n v="74965.319069999998"/>
    <n v="65556.170149999991"/>
    <n v="0"/>
    <n v="0"/>
    <n v="134.065"/>
    <n v="128.38900000000001"/>
    <n v="0"/>
    <n v="0"/>
    <n v="17322.870649999997"/>
    <n v="19150.691260000003"/>
    <n v="139987.15074000001"/>
    <n v="134625.48856"/>
    <n v="0"/>
    <n v="0"/>
    <n v="0"/>
    <n v="0"/>
    <n v="0"/>
    <n v="0"/>
    <s v="Accidentes y Enfermedades Total"/>
    <s v="Totales"/>
    <s v="Accidentes y Enfermedades Total"/>
    <x v="51"/>
    <x v="0"/>
    <n v="2712146.0854199999"/>
    <n v="1622418.9140099999"/>
    <n v="243469518.54793006"/>
    <n v="216001262.48099998"/>
    <n v="235094567.47436008"/>
    <n v="206446896.99449995"/>
    <n v="49828966.316689998"/>
    <n v="43927311.108600006"/>
    <n v="27998144.910780001"/>
    <n v="23765917.809999999"/>
    <n v="154674.75803999999"/>
    <n v="148556.20146000001"/>
    <n v="0.31041133194888765"/>
    <n v="0.33818642141042854"/>
    <n v="6118.5565799999749"/>
    <n v="4.1186813609039641"/>
    <n v="100"/>
    <n v="100"/>
    <n v="5.7030393337402856"/>
    <n v="9.156463856355435"/>
    <n v="6.3529413851266273E-2"/>
    <n v="6.5792570071560308E-2"/>
    <n v="6.8775617213379672E-2"/>
    <n v="7.1958553808613435E-2"/>
    <m/>
    <m/>
    <m/>
    <n v="0"/>
    <m/>
    <n v="0"/>
    <m/>
    <n v="0"/>
    <m/>
    <n v="-9.6256576544920929"/>
    <n v="11.248309595222175"/>
    <n v="12.958978535260671"/>
    <n v="6.2140887210356606E-2"/>
    <n v="-9.5444106177920105"/>
    <n v="3.9826501187480767"/>
    <n v="12.374614783162489"/>
    <n v="14.225160082865665"/>
    <s v="Resto"/>
    <n v="2023"/>
    <n v="1"/>
    <d v="2024-05-06T00:00:00"/>
    <x v="51"/>
    <x v="24"/>
  </r>
  <r>
    <n v="2024"/>
    <n v="3"/>
    <n v="1"/>
    <x v="14"/>
    <s v="Accidentes y Enfermedades Total"/>
    <n v="30"/>
    <s v="624b60c58c9d8bfb6ff1886c2fd605d2adeb6ea4da576068201b6c6958ce93f4"/>
    <s v="866d562d83a77144c090ae01fef5e5dc5d322dfdcb968ee04e0fa262fe1b2619"/>
    <x v="8"/>
    <n v="1445933.7892100001"/>
    <n v="1265861.09402"/>
    <n v="4599889.9881000007"/>
    <n v="4040234.9295999995"/>
    <n v="1002065.8972699998"/>
    <n v="905167.32787000015"/>
    <n v="4069041.8368800003"/>
    <n v="3436614.1620999989"/>
    <n v="0"/>
    <n v="0"/>
    <n v="134.065"/>
    <n v="128.38900000000001"/>
    <n v="0"/>
    <n v="0"/>
    <n v="952775.21491999994"/>
    <n v="870707.74312"/>
    <n v="1105247.46169"/>
    <n v="947403.26100000006"/>
    <n v="0"/>
    <n v="0"/>
    <n v="0"/>
    <n v="0"/>
    <n v="0"/>
    <n v="0"/>
    <s v="Accidentes y Enfermedades Total"/>
    <s v="Totales"/>
    <s v="Accidentes y Enfermedades Total"/>
    <x v="51"/>
    <x v="0"/>
    <n v="18341736.750830002"/>
    <n v="11640133.15574"/>
    <n v="243469518.54793006"/>
    <n v="216001262.48099998"/>
    <n v="235094567.47436008"/>
    <n v="206446896.99449995"/>
    <n v="49828966.316689998"/>
    <n v="43927311.108600006"/>
    <n v="27998144.910780001"/>
    <n v="23765917.809999999"/>
    <n v="1445933.7892100001"/>
    <n v="1265861.09402"/>
    <n v="2.9017936676035179"/>
    <n v="2.8817176878649695"/>
    <n v="180072.69519000011"/>
    <n v="14.225312401232149"/>
    <n v="100"/>
    <n v="100"/>
    <n v="7.8832981241243063"/>
    <n v="10.874970905257872"/>
    <n v="0.59388698751024538"/>
    <n v="0.61504347154584793"/>
    <n v="0.58604337746930912"/>
    <n v="0.61316547376041419"/>
    <m/>
    <m/>
    <m/>
    <n v="0"/>
    <m/>
    <n v="0"/>
    <m/>
    <n v="0"/>
    <m/>
    <n v="10.705044958705834"/>
    <n v="69.302336299747736"/>
    <n v="71.506054822765492"/>
    <n v="3.5790438990269631"/>
    <n v="9.4253752132636528"/>
    <n v="16.660719588762319"/>
    <n v="86.204696047267149"/>
    <n v="91.904659711742326"/>
    <s v="Medianas"/>
    <n v="2023"/>
    <n v="1"/>
    <d v="2024-05-06T00:00:00"/>
    <x v="51"/>
    <x v="8"/>
  </r>
  <r>
    <n v="2024"/>
    <n v="3"/>
    <n v="714"/>
    <x v="48"/>
    <s v="Accidentes y Enfermedades Total"/>
    <n v="250"/>
    <s v="1e472b39b105d349bcd069c4a711b44a2fffb8e274714bb07ecfff69a9a7f67b"/>
    <s v="866d562d83a77144c090ae01fef5e5dc5d322dfdcb968ee04e0fa262fe1b2619"/>
    <x v="25"/>
    <n v="176513.31369000001"/>
    <n v="145760.77205999999"/>
    <n v="577746.42392999993"/>
    <n v="536531.29524999997"/>
    <n v="45959.256969999995"/>
    <n v="0"/>
    <n v="235811.32752000002"/>
    <n v="132828.66285999995"/>
    <n v="0"/>
    <n v="0"/>
    <n v="134.065"/>
    <n v="128.38900000000001"/>
    <n v="52.390099999999997"/>
    <n v="0"/>
    <n v="45959.256970000002"/>
    <n v="35621.003429999997"/>
    <n v="171528.21479"/>
    <n v="157230.97877000002"/>
    <n v="0"/>
    <n v="0"/>
    <n v="0"/>
    <n v="0"/>
    <n v="0"/>
    <n v="0"/>
    <s v="Accidentes y Enfermedades Total"/>
    <s v="Totales"/>
    <s v="Accidentes y Enfermedades Total"/>
    <x v="51"/>
    <x v="0"/>
    <n v="176513.31369000001"/>
    <n v="145760.77205999999"/>
    <n v="243469518.54793006"/>
    <n v="216001262.48099998"/>
    <n v="235094567.47436008"/>
    <n v="206446896.99449995"/>
    <n v="49828966.316689998"/>
    <n v="43927311.108600006"/>
    <n v="27998144.910780001"/>
    <n v="23765917.809999999"/>
    <n v="176513.31369000001"/>
    <n v="145760.77205999999"/>
    <n v="0.35423836121376179"/>
    <n v="0.33182265971081309"/>
    <n v="30752.541630000022"/>
    <n v="21.09795467970028"/>
    <n v="100"/>
    <n v="100"/>
    <n v="100"/>
    <n v="100"/>
    <n v="7.2499142702847671E-2"/>
    <n v="7.5081834338537379E-2"/>
    <n v="6.7481444499807711E-2"/>
    <n v="7.060448676246428E-2"/>
    <m/>
    <m/>
    <m/>
    <n v="0"/>
    <m/>
    <n v="0"/>
    <m/>
    <n v="0"/>
    <m/>
    <m/>
    <n v="26.03727504131249"/>
    <m/>
    <n v="0.16415107899632489"/>
    <n v="29.022914978563264"/>
    <n v="9.0931419061597296"/>
    <n v="26.793992478885986"/>
    <n v="22.655206822891415"/>
    <s v="Resto"/>
    <n v="2023"/>
    <n v="1"/>
    <d v="2024-05-06T00:00:00"/>
    <x v="51"/>
    <x v="25"/>
  </r>
  <r>
    <n v="2024"/>
    <n v="3"/>
    <n v="34"/>
    <x v="54"/>
    <s v="Accidentes y Enfermedades Total"/>
    <n v="23"/>
    <s v="535fa30d7e25dd8a49f1536779734ec8286108d115da5045d77f3b4185d8f790"/>
    <s v="866d562d83a77144c090ae01fef5e5dc5d322dfdcb968ee04e0fa262fe1b2619"/>
    <x v="4"/>
    <n v="9855357.4113100003"/>
    <n v="8450511.4455500003"/>
    <n v="26918446.286289997"/>
    <n v="22873761.751560003"/>
    <n v="5587729.5631200001"/>
    <n v="4494438.6284799995"/>
    <n v="20639470.565510005"/>
    <n v="16916644.781180002"/>
    <n v="0"/>
    <n v="0"/>
    <n v="134.065"/>
    <n v="128.38900000000001"/>
    <n v="-857.76443000000006"/>
    <n v="4978.2348000000002"/>
    <n v="5072864.5241999999"/>
    <n v="4017352.6935999999"/>
    <n v="6397271.6787700001"/>
    <n v="4973890.2728800001"/>
    <n v="0"/>
    <n v="0"/>
    <n v="0"/>
    <n v="0"/>
    <n v="0"/>
    <n v="0"/>
    <s v="Accidentes y Enfermedades Total"/>
    <s v="Totales"/>
    <s v="Accidentes y Enfermedades Total"/>
    <x v="51"/>
    <x v="0"/>
    <n v="25559096.22566"/>
    <n v="26097031.675279997"/>
    <n v="243469518.54793006"/>
    <n v="216001262.48099998"/>
    <n v="235094567.47436008"/>
    <n v="206446896.99449995"/>
    <n v="49828966.316689998"/>
    <n v="43927311.108600006"/>
    <n v="27998144.910780001"/>
    <n v="23765917.809999999"/>
    <n v="9855357.4113100003"/>
    <n v="8450511.4455500003"/>
    <n v="19.778370172629874"/>
    <n v="19.237488551616753"/>
    <n v="1404845.9657600001"/>
    <n v="16.624389835005605"/>
    <n v="100"/>
    <n v="100"/>
    <n v="38.559099759621915"/>
    <n v="32.381121158520934"/>
    <n v="4.0478814227292474"/>
    <n v="4.1920821553585439"/>
    <n v="3.9122509509838297"/>
    <n v="4.0933099836202116"/>
    <m/>
    <m/>
    <m/>
    <n v="0"/>
    <m/>
    <n v="0"/>
    <m/>
    <n v="0"/>
    <m/>
    <n v="24.325416921083807"/>
    <n v="56.697381230512512"/>
    <n v="53.185403717153115"/>
    <n v="19.957499259061915"/>
    <n v="26.273815397924217"/>
    <n v="28.617064868739629"/>
    <n v="79.297312650247747"/>
    <n v="80.768824264268659"/>
    <s v="Grandes"/>
    <n v="2023"/>
    <n v="1"/>
    <d v="2024-05-06T00:00:00"/>
    <x v="51"/>
    <x v="4"/>
  </r>
  <r>
    <n v="2024"/>
    <n v="3"/>
    <n v="41"/>
    <x v="7"/>
    <s v="Accidentes y Enfermedades Total"/>
    <n v="29"/>
    <s v="35135aaa6cc23891b40cb3f378c53a17a1127210ce60e125ccf03efcfdaec458"/>
    <s v="866d562d83a77144c090ae01fef5e5dc5d322dfdcb968ee04e0fa262fe1b2619"/>
    <x v="13"/>
    <n v="1459585.18502"/>
    <n v="1315031.9175199999"/>
    <n v="4969434.2094999999"/>
    <n v="4230099.6386799999"/>
    <n v="917755.75137000019"/>
    <n v="794152.23099000007"/>
    <n v="3409024.8178799995"/>
    <n v="2918506.9081499986"/>
    <n v="0"/>
    <n v="0"/>
    <n v="134.065"/>
    <n v="128.38900000000001"/>
    <n v="0"/>
    <n v="0"/>
    <n v="916789.47055999993"/>
    <n v="790974.29238999996"/>
    <n v="1311130.6267300001"/>
    <n v="1180667.2929200002"/>
    <n v="0"/>
    <n v="0"/>
    <n v="0"/>
    <n v="0"/>
    <n v="0"/>
    <n v="0"/>
    <s v="Accidentes y Enfermedades Total"/>
    <s v="Totales"/>
    <s v="Accidentes y Enfermedades Total"/>
    <x v="51"/>
    <x v="0"/>
    <n v="6566357.3494999995"/>
    <n v="6434437.0004799999"/>
    <n v="243469518.54793006"/>
    <n v="216001262.48099998"/>
    <n v="235094567.47436008"/>
    <n v="206446896.99449995"/>
    <n v="49828966.316689998"/>
    <n v="43927311.108600006"/>
    <n v="27998144.910780001"/>
    <n v="23765917.809999999"/>
    <n v="1459585.18502"/>
    <n v="1315031.9175199999"/>
    <n v="2.9291901737305723"/>
    <n v="2.9936544813063812"/>
    <n v="144553.26750000007"/>
    <n v="10.992377110710061"/>
    <n v="100"/>
    <n v="100"/>
    <n v="22.228232600395124"/>
    <n v="20.437404506748617"/>
    <n v="0.59949401211497533"/>
    <n v="0.62085023941660644"/>
    <n v="0.60880751455592697"/>
    <n v="0.63698313545251994"/>
    <m/>
    <m/>
    <m/>
    <n v="0"/>
    <m/>
    <n v="0"/>
    <m/>
    <n v="0"/>
    <m/>
    <n v="15.56420992810339"/>
    <n v="62.877847815194464"/>
    <n v="60.390338851066105"/>
    <n v="3.2779162844344047"/>
    <n v="15.906354906913368"/>
    <n v="11.049965946574236"/>
    <n v="69.923579837845821"/>
    <n v="66.993834514868283"/>
    <s v="Medianas"/>
    <n v="2023"/>
    <n v="1"/>
    <d v="2024-05-06T00:00:00"/>
    <x v="51"/>
    <x v="13"/>
  </r>
  <r>
    <n v="2024"/>
    <n v="3"/>
    <n v="701"/>
    <x v="51"/>
    <s v="Accidentes y Enfermedades Total"/>
    <n v="243"/>
    <s v="72440a20f54075ac43f51a2cf0dbb2a14366b38a5c01b110ae174abc1cb44238"/>
    <s v="866d562d83a77144c090ae01fef5e5dc5d322dfdcb968ee04e0fa262fe1b2619"/>
    <x v="10"/>
    <n v="796571.0700399999"/>
    <n v="702706.06438999996"/>
    <n v="2793865.0090399999"/>
    <n v="2796257.0108099999"/>
    <n v="477688.35"/>
    <n v="474349.77591999999"/>
    <n v="1623459.8766600001"/>
    <n v="2008048.6026300001"/>
    <n v="0"/>
    <n v="0"/>
    <n v="134.065"/>
    <n v="128.38900000000001"/>
    <n v="0"/>
    <n v="0"/>
    <n v="354249.84366000001"/>
    <n v="358223.54981"/>
    <n v="529302.81991000008"/>
    <n v="490077.99319000001"/>
    <n v="0"/>
    <n v="0"/>
    <n v="0"/>
    <n v="0"/>
    <n v="0"/>
    <n v="0"/>
    <s v="Accidentes y Enfermedades Total"/>
    <s v="Totales"/>
    <s v="Accidentes y Enfermedades Total"/>
    <x v="51"/>
    <x v="0"/>
    <n v="796571.0700399999"/>
    <n v="702706.06438999996"/>
    <n v="243469518.54793006"/>
    <n v="216001262.48099998"/>
    <n v="235094567.47436008"/>
    <n v="206446896.99449995"/>
    <n v="49828966.316689998"/>
    <n v="43927311.108600006"/>
    <n v="27998144.910780001"/>
    <n v="23765917.809999999"/>
    <n v="796571.0700399999"/>
    <n v="702706.06438999996"/>
    <n v="1.598610464799451"/>
    <n v="1.5997019773250485"/>
    <n v="93865.005649999948"/>
    <n v="13.35764844031646"/>
    <n v="100"/>
    <n v="100"/>
    <n v="100"/>
    <n v="100"/>
    <n v="0.32717486558104181"/>
    <n v="0.33883006255636922"/>
    <n v="0.32532498019626704"/>
    <n v="0.3403810251547259"/>
    <m/>
    <m/>
    <m/>
    <n v="0"/>
    <m/>
    <n v="0"/>
    <m/>
    <n v="0"/>
    <m/>
    <n v="0.70382115676661527"/>
    <n v="59.968076668414881"/>
    <n v="67.503299026139771"/>
    <n v="1.7061428588294711"/>
    <n v="-1.1092811045247064"/>
    <n v="8.0037927156612518"/>
    <n v="66.927632034953987"/>
    <n v="73.095212351459153"/>
    <s v="Medianas"/>
    <n v="2023"/>
    <n v="1"/>
    <d v="2024-05-06T00:00:00"/>
    <x v="51"/>
    <x v="10"/>
  </r>
  <r>
    <n v="2024"/>
    <n v="3"/>
    <n v="128"/>
    <x v="65"/>
    <s v="Accidentes y Enfermedades Total"/>
    <n v="267"/>
    <s v="8acc23987b8960d83c44541f9f0eb46454cea080ea94d916f56fccf033db866f"/>
    <s v="866d562d83a77144c090ae01fef5e5dc5d322dfdcb968ee04e0fa262fe1b2619"/>
    <x v="43"/>
    <n v="18.437669999999997"/>
    <n v="0"/>
    <n v="215.71829"/>
    <n v="1612.8936599999997"/>
    <n v="-36.978459999999998"/>
    <n v="0"/>
    <n v="402.3908100000001"/>
    <n v="4371.2660099999994"/>
    <n v="0"/>
    <n v="0"/>
    <n v="134.065"/>
    <n v="128.38900000000001"/>
    <n v="0"/>
    <n v="0"/>
    <n v="-36.978459999999998"/>
    <n v="0"/>
    <n v="26.10229"/>
    <n v="0"/>
    <n v="0"/>
    <n v="0"/>
    <n v="0"/>
    <n v="0"/>
    <n v="0"/>
    <n v="0"/>
    <s v="Accidentes y Enfermedades Total"/>
    <s v="Totales"/>
    <s v="Accidentes y Enfermedades Total"/>
    <x v="51"/>
    <x v="0"/>
    <n v="23307.048429999999"/>
    <n v="0"/>
    <n v="243469518.54793006"/>
    <n v="216001262.48099998"/>
    <n v="235094567.47436008"/>
    <n v="206446896.99449995"/>
    <n v="49828966.316689998"/>
    <n v="43927311.108600006"/>
    <n v="27998144.910780001"/>
    <n v="23765917.809999999"/>
    <n v="18.437669999999997"/>
    <n v="0"/>
    <n v="3.7001911464144462E-5"/>
    <m/>
    <m/>
    <m/>
    <n v="100"/>
    <m/>
    <n v="7.910770021084132E-2"/>
    <m/>
    <n v="7.5728863760702382E-6"/>
    <n v="7.8426610185328288E-6"/>
    <m/>
    <m/>
    <m/>
    <m/>
    <m/>
    <n v="0"/>
    <m/>
    <n v="0"/>
    <m/>
    <n v="0"/>
    <m/>
    <m/>
    <n v="-200.55928975841312"/>
    <m/>
    <n v="-1.3207467893975485E-4"/>
    <m/>
    <m/>
    <n v="-141.6674935417544"/>
    <m/>
    <s v="Resto"/>
    <n v="2023"/>
    <n v="1"/>
    <d v="2024-05-06T00:00:00"/>
    <x v="51"/>
    <x v="43"/>
  </r>
  <r>
    <n v="2024"/>
    <n v="3"/>
    <n v="27"/>
    <x v="21"/>
    <s v="Accidentes y Enfermedades Total"/>
    <n v="21"/>
    <s v="6f4b6612125fb3a0daecd2799dfd6c9c299424fd920f9b308110a2c1fbd8f443"/>
    <s v="866d562d83a77144c090ae01fef5e5dc5d322dfdcb968ee04e0fa262fe1b2619"/>
    <x v="37"/>
    <n v="21351.361209999999"/>
    <n v="9506.4387399999996"/>
    <n v="89549.193140000003"/>
    <n v="43486.098909999993"/>
    <n v="10010.349930000002"/>
    <n v="3551.0920199999996"/>
    <n v="35563.531230000008"/>
    <n v="22194.52463"/>
    <n v="0"/>
    <n v="0"/>
    <n v="134.065"/>
    <n v="128.38900000000001"/>
    <n v="0"/>
    <n v="0"/>
    <n v="7516.4168399999999"/>
    <n v="3304.99415"/>
    <n v="8347.14509"/>
    <n v="1206.1144099999999"/>
    <n v="0"/>
    <n v="0"/>
    <n v="0"/>
    <n v="0"/>
    <n v="0"/>
    <n v="0"/>
    <s v="Accidentes y Enfermedades Total"/>
    <s v="Totales"/>
    <s v="Accidentes y Enfermedades Total"/>
    <x v="51"/>
    <x v="0"/>
    <n v="3037839.4733099998"/>
    <n v="2965779.2021399997"/>
    <n v="243469518.54793006"/>
    <n v="216001262.48099998"/>
    <n v="235094567.47436008"/>
    <n v="206446896.99449995"/>
    <n v="49828966.316689998"/>
    <n v="43927311.108600006"/>
    <n v="27998144.910780001"/>
    <n v="23765917.809999999"/>
    <n v="21351.361209999999"/>
    <n v="9506.4387399999996"/>
    <n v="4.2849295878025176E-2"/>
    <n v="2.1641294447769754E-2"/>
    <n v="11844.92247"/>
    <n v="124.5989459771136"/>
    <n v="100"/>
    <n v="100"/>
    <n v="0.70284692122772929"/>
    <n v="0.32053764262492956"/>
    <n v="8.7696239501934663E-3"/>
    <n v="9.0820308777779923E-3"/>
    <n v="4.401103322642019E-3"/>
    <n v="4.6047864503641657E-3"/>
    <m/>
    <m/>
    <m/>
    <n v="0"/>
    <m/>
    <n v="0"/>
    <m/>
    <n v="0"/>
    <m/>
    <n v="181.8949740987"/>
    <n v="46.88389574577387"/>
    <n v="37.354598468700587"/>
    <n v="3.5753618541154712E-2"/>
    <n v="127.42602554984855"/>
    <n v="592.06909566730076"/>
    <n v="90.047755956761506"/>
    <n v="274.01995387817317"/>
    <s v="Resto"/>
    <n v="2023"/>
    <n v="1"/>
    <d v="2024-05-06T00:00:00"/>
    <x v="51"/>
    <x v="37"/>
  </r>
  <r>
    <n v="2024"/>
    <n v="3"/>
    <n v="48"/>
    <x v="3"/>
    <s v="Accidentes y Enfermedades Total"/>
    <n v="36"/>
    <s v="76a50887d8f1c2e9301755428990ad81479ee21c25b43215cf524541e0503269"/>
    <s v="866d562d83a77144c090ae01fef5e5dc5d322dfdcb968ee04e0fa262fe1b2619"/>
    <x v="5"/>
    <n v="8571560.5242299996"/>
    <n v="8205777.3825200005"/>
    <n v="27233799.742429998"/>
    <n v="23933925.481160004"/>
    <n v="4916116.2014200008"/>
    <n v="4421166.1429300001"/>
    <n v="20785307.965679996"/>
    <n v="17785077.80452"/>
    <n v="0"/>
    <n v="0"/>
    <n v="134.065"/>
    <n v="128.38900000000001"/>
    <n v="12055.57171"/>
    <n v="39471.501060000002"/>
    <n v="4788660.7721099993"/>
    <n v="4272722.5631999997"/>
    <n v="6871052.2803100003"/>
    <n v="5957925.7406700002"/>
    <n v="0"/>
    <n v="0"/>
    <n v="0"/>
    <n v="0"/>
    <n v="0"/>
    <n v="0"/>
    <s v="Accidentes y Enfermedades Total"/>
    <s v="Totales"/>
    <s v="Accidentes y Enfermedades Total"/>
    <x v="51"/>
    <x v="0"/>
    <n v="16982442.389800001"/>
    <n v="15398992.57395"/>
    <n v="243469518.54793006"/>
    <n v="216001262.48099998"/>
    <n v="235094567.47436008"/>
    <n v="206446896.99449995"/>
    <n v="49828966.316689998"/>
    <n v="43927311.108600006"/>
    <n v="27998144.910780001"/>
    <n v="23765917.809999999"/>
    <n v="8571560.5242299996"/>
    <n v="8205777.3825200005"/>
    <n v="17.201963351503423"/>
    <n v="18.680354375056407"/>
    <n v="365783.14170999918"/>
    <n v="4.4576293586661597"/>
    <n v="100"/>
    <n v="100"/>
    <n v="50.473072880130907"/>
    <n v="53.287754657414801"/>
    <n v="3.5205887682989685"/>
    <n v="3.6460053570420472"/>
    <n v="3.798948806256075"/>
    <n v="3.9747642139366302"/>
    <m/>
    <m/>
    <m/>
    <n v="0"/>
    <m/>
    <n v="0"/>
    <m/>
    <n v="0"/>
    <m/>
    <n v="11.195011508026864"/>
    <n v="57.353806083771715"/>
    <n v="53.878699565357415"/>
    <n v="17.558721183442302"/>
    <n v="12.075162879838253"/>
    <n v="15.326249090464739"/>
    <n v="69.693266427801802"/>
    <n v="71.714934847769854"/>
    <s v="Grandes"/>
    <n v="2023"/>
    <n v="1"/>
    <d v="2024-05-06T00:00:00"/>
    <x v="51"/>
    <x v="5"/>
  </r>
  <r>
    <n v="2024"/>
    <n v="3"/>
    <n v="50"/>
    <x v="56"/>
    <s v="Accidentes y Enfermedades Total"/>
    <n v="38"/>
    <s v="aea92132c4cbeb263e6ac2bf6c183b5d81737f179f21efdc5863739672f0f470"/>
    <s v="866d562d83a77144c090ae01fef5e5dc5d322dfdcb968ee04e0fa262fe1b2619"/>
    <x v="20"/>
    <n v="211045.21218999999"/>
    <n v="210454.67082"/>
    <n v="880794.11989999993"/>
    <n v="839441.52002000005"/>
    <n v="40363.466029999996"/>
    <n v="38218.423689999996"/>
    <n v="29557.893649999991"/>
    <n v="104295.94944000001"/>
    <n v="0"/>
    <n v="0"/>
    <n v="134.065"/>
    <n v="128.38900000000001"/>
    <n v="0"/>
    <n v="0"/>
    <n v="40364.966030000003"/>
    <n v="38221.423689999996"/>
    <n v="198491.08491000001"/>
    <n v="200122.94024"/>
    <n v="0"/>
    <n v="0"/>
    <n v="0"/>
    <n v="0"/>
    <n v="0"/>
    <n v="0"/>
    <s v="Accidentes y Enfermedades Total"/>
    <s v="Totales"/>
    <s v="Accidentes y Enfermedades Total"/>
    <x v="51"/>
    <x v="0"/>
    <n v="12741554.66168"/>
    <n v="8056026.6593599999"/>
    <n v="243469518.54793006"/>
    <n v="216001262.48099998"/>
    <n v="235094567.47436008"/>
    <n v="206446896.99449995"/>
    <n v="49828966.316689998"/>
    <n v="43927311.108600006"/>
    <n v="27998144.910780001"/>
    <n v="23765917.809999999"/>
    <n v="211045.21218999999"/>
    <n v="210454.67082"/>
    <n v="0.42353921381530107"/>
    <n v="0.47909754890232187"/>
    <n v="590.54136999999173"/>
    <n v="0.28060264364722087"/>
    <n v="100"/>
    <n v="100"/>
    <n v="1.6563537008926761"/>
    <n v="2.6123879639286014"/>
    <n v="8.6682395993013417E-2"/>
    <n v="8.9770348356950885E-2"/>
    <n v="9.7432148498906176E-2"/>
    <n v="0.10194130979145055"/>
    <m/>
    <m/>
    <m/>
    <n v="0"/>
    <m/>
    <n v="0"/>
    <m/>
    <n v="0"/>
    <m/>
    <n v="5.6125871579608244"/>
    <n v="19.125506620667394"/>
    <n v="18.159931324445573"/>
    <n v="0.14416478719795123"/>
    <n v="5.6082221253334064"/>
    <n v="-0.81542642140024491"/>
    <n v="20.335908813386919"/>
    <n v="19.098971684186964"/>
    <s v="Resto"/>
    <n v="2023"/>
    <n v="1"/>
    <d v="2024-05-06T00:00:00"/>
    <x v="51"/>
    <x v="20"/>
  </r>
  <r>
    <n v="2024"/>
    <n v="3"/>
    <n v="5.0999999999999996"/>
    <x v="6"/>
    <s v="Accidentes y Enfermedades Total"/>
    <n v="5.0999999999999996"/>
    <m/>
    <m/>
    <x v="3"/>
    <n v="37616212.094849996"/>
    <n v="33585497.300520003"/>
    <n v="111649094.16847"/>
    <n v="99190007.05438"/>
    <n v="21119312.606990002"/>
    <n v="17586006.034669999"/>
    <n v="82808882.772949994"/>
    <n v="70639153.493729994"/>
    <n v="0"/>
    <n v="0"/>
    <n v="0"/>
    <n v="0"/>
    <n v="24522.37543"/>
    <n v="62736.133219999996"/>
    <n v="19704005.916579999"/>
    <n v="16396512.123209998"/>
    <n v="27860396.756330002"/>
    <n v="23961330.232140001"/>
    <n v="0"/>
    <n v="0"/>
    <n v="0"/>
    <n v="0"/>
    <n v="0"/>
    <n v="0"/>
    <s v="Accidentes y Enfermedades Total"/>
    <s v="Totales"/>
    <s v="Accidentes y Enfermedades Total"/>
    <x v="51"/>
    <x v="0"/>
    <n v="89916911.832869992"/>
    <n v="83889580.113130003"/>
    <n v="243469518.54793006"/>
    <n v="216001262.48099998"/>
    <n v="235094567.47436008"/>
    <n v="206446896.99449995"/>
    <n v="49828966.316689998"/>
    <n v="43927311.108600006"/>
    <n v="27998144.910780001"/>
    <n v="23765917.809999999"/>
    <n v="37616212.094849996"/>
    <n v="33585497.300520003"/>
    <n v="75.490653078730645"/>
    <n v="76.456984169797494"/>
    <n v="4030714.7943299934"/>
    <n v="12.001355103554134"/>
    <n v="100"/>
    <n v="100"/>
    <n v="41.834412824105719"/>
    <n v="40.035362264572065"/>
    <n v="15.450070431483917"/>
    <n v="16.00045994212627"/>
    <n v="15.548750463194292"/>
    <n v="16.268346867628029"/>
    <m/>
    <m/>
    <m/>
    <n v="0"/>
    <m/>
    <n v="0"/>
    <m/>
    <n v="0"/>
    <m/>
    <n v="20.091580574658362"/>
    <n v="56.144176754791928"/>
    <n v="52.361904536687376"/>
    <n v="75.431114005194416"/>
    <n v="20.171935156185405"/>
    <n v="16.272329150407838"/>
    <n v="70.724067890753076"/>
    <n v="68.429056168246021"/>
    <m/>
    <n v="2023"/>
    <n v="1"/>
    <d v="2024-05-06T00:00:00"/>
    <x v="51"/>
    <x v="3"/>
  </r>
  <r>
    <n v="2024"/>
    <n v="3"/>
    <n v="68"/>
    <x v="61"/>
    <s v="Accidentes y Enfermedades Total"/>
    <n v="213"/>
    <s v="d48ff4b2f68a10fd7c86f185a6ccede0dc0f2c48538d697cb33b6ada3f1e85db"/>
    <s v="866d562d83a77144c090ae01fef5e5dc5d322dfdcb968ee04e0fa262fe1b2619"/>
    <x v="40"/>
    <n v="0"/>
    <n v="0"/>
    <n v="0"/>
    <n v="0"/>
    <n v="0"/>
    <n v="0"/>
    <n v="0"/>
    <n v="-8.7999999999999992E-4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0"/>
    <n v="960692.43901999993"/>
    <n v="448721.73488999996"/>
    <n v="243469518.54793006"/>
    <n v="216001262.48099998"/>
    <n v="235094567.47436008"/>
    <n v="206446896.99449995"/>
    <n v="49828966.316689998"/>
    <n v="43927311.108600006"/>
    <n v="27998144.910780001"/>
    <n v="23765917.80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1"/>
    <x v="40"/>
  </r>
  <r>
    <n v="2024"/>
    <n v="3"/>
    <n v="705"/>
    <x v="52"/>
    <s v="Accidentes y Enfermedades Total"/>
    <n v="36"/>
    <s v="76a50887d8f1c2e9301755428990ad81479ee21c25b43215cf524541e0503269"/>
    <s v="866d562d83a77144c090ae01fef5e5dc5d322dfdcb968ee04e0fa262fe1b2619"/>
    <x v="17"/>
    <n v="554244.99358000001"/>
    <n v="487258.32735000004"/>
    <n v="670965.63406000007"/>
    <n v="572647.43278999999"/>
    <n v="94382.956310000009"/>
    <n v="114368.80998999999"/>
    <n v="616821.68876000028"/>
    <n v="532469.89928999986"/>
    <n v="0"/>
    <n v="0"/>
    <n v="134.065"/>
    <n v="128.38900000000001"/>
    <n v="0"/>
    <n v="0"/>
    <n v="27719.927609999999"/>
    <n v="13537.33058"/>
    <n v="-97377.245849999992"/>
    <n v="-28789.386170000002"/>
    <n v="0"/>
    <n v="0"/>
    <n v="0"/>
    <n v="0"/>
    <n v="0"/>
    <n v="0"/>
    <s v="Accidentes y Enfermedades Total"/>
    <s v="Totales"/>
    <s v="Accidentes y Enfermedades Total"/>
    <x v="51"/>
    <x v="0"/>
    <n v="554244.99358000001"/>
    <n v="487258.32735000004"/>
    <n v="243469518.54793006"/>
    <n v="216001262.48099998"/>
    <n v="235094567.47436008"/>
    <n v="206446896.99449995"/>
    <n v="49828966.316689998"/>
    <n v="43927311.108600006"/>
    <n v="27998144.910780001"/>
    <n v="23765917.809999999"/>
    <n v="554244.99358000001"/>
    <n v="487258.32735000004"/>
    <n v="1.1122947846388658"/>
    <n v="1.1092377727044749"/>
    <n v="66986.666229999973"/>
    <n v="13.747669864220335"/>
    <n v="100"/>
    <n v="100"/>
    <n v="100"/>
    <n v="100"/>
    <n v="0.22764451044449321"/>
    <n v="0.2357540625180321"/>
    <n v="0.22558124047671271"/>
    <n v="0.23602114366629659"/>
    <m/>
    <m/>
    <m/>
    <n v="0"/>
    <m/>
    <n v="0"/>
    <m/>
    <n v="0"/>
    <m/>
    <n v="-17.474916178412169"/>
    <n v="17.029103988898136"/>
    <n v="23.471904649019638"/>
    <n v="0.33710432105685745"/>
    <n v="104.7665708256642"/>
    <n v="238.24009054931508"/>
    <n v="-28.466534833712387"/>
    <n v="-47.021949339463802"/>
    <s v="Medianas"/>
    <n v="2023"/>
    <n v="1"/>
    <d v="2024-05-06T00:00:00"/>
    <x v="51"/>
    <x v="17"/>
  </r>
  <r>
    <n v="2024"/>
    <n v="3"/>
    <n v="91"/>
    <x v="60"/>
    <s v="Accidentes y Enfermedades Total"/>
    <n v="218"/>
    <s v="5966abd0cbfc86f98a186531b2b4ee5f6e910120ce13222f98207203dfc9a9a2"/>
    <s v="866d562d83a77144c090ae01fef5e5dc5d322dfdcb968ee04e0fa262fe1b2619"/>
    <x v="39"/>
    <n v="6796.8429599999999"/>
    <n v="4585.6337999999996"/>
    <n v="68936.762199999997"/>
    <n v="33725.490760000001"/>
    <n v="11041.24309"/>
    <n v="6354.2792300000001"/>
    <n v="46595.942589999991"/>
    <n v="21545.300080000001"/>
    <n v="0"/>
    <n v="0"/>
    <n v="134.065"/>
    <n v="128.38900000000001"/>
    <n v="0"/>
    <n v="0"/>
    <n v="11041.24309"/>
    <n v="6354.2792300000001"/>
    <n v="10242.35751"/>
    <n v="5553.2494800000004"/>
    <n v="0"/>
    <n v="0"/>
    <n v="0"/>
    <n v="0"/>
    <n v="0"/>
    <n v="0"/>
    <s v="Accidentes y Enfermedades Total"/>
    <s v="Totales"/>
    <s v="Accidentes y Enfermedades Total"/>
    <x v="51"/>
    <x v="0"/>
    <n v="2402565.80688"/>
    <n v="1797983.4388299999"/>
    <n v="243469518.54793006"/>
    <n v="216001262.48099998"/>
    <n v="235094567.47436008"/>
    <n v="206446896.99449995"/>
    <n v="49828966.316689998"/>
    <n v="43927311.108600006"/>
    <n v="27998144.910780001"/>
    <n v="23765917.809999999"/>
    <n v="6796.8429599999999"/>
    <n v="4585.6337999999996"/>
    <n v="1.3640345089244658E-2"/>
    <n v="1.0439140671877439E-2"/>
    <n v="2211.2091600000003"/>
    <n v="48.220360727452771"/>
    <n v="100"/>
    <n v="100"/>
    <n v="0.28289934621297469"/>
    <n v="0.25504316118640141"/>
    <n v="2.7916607386981609E-3"/>
    <n v="2.8911101745221221E-3"/>
    <n v="2.1229662027569692E-3"/>
    <n v="2.2212171104330851E-3"/>
    <m/>
    <m/>
    <m/>
    <n v="0"/>
    <m/>
    <n v="0"/>
    <m/>
    <n v="0"/>
    <m/>
    <n v="73.760747526985853"/>
    <n v="162.44664110938939"/>
    <n v="138.56926887620205"/>
    <n v="3.9435623771447936E-2"/>
    <n v="73.760747526985853"/>
    <n v="84.438994626259785"/>
    <n v="107.79982127376455"/>
    <n v="114.42452302719164"/>
    <s v="Resto"/>
    <n v="2023"/>
    <n v="1"/>
    <d v="2024-05-06T00:00:00"/>
    <x v="51"/>
    <x v="39"/>
  </r>
  <r>
    <n v="2024"/>
    <n v="3"/>
    <n v="120"/>
    <x v="58"/>
    <s v="Accidentes y Enfermedades Total"/>
    <n v="234"/>
    <s v="114bd151f8fb0c58642d2170da4ae7d7c57977260ac2cc8905306cab6b2acabc"/>
    <s v="866d562d83a77144c090ae01fef5e5dc5d322dfdcb968ee04e0fa262fe1b2619"/>
    <x v="35"/>
    <n v="30905.720710000001"/>
    <n v="0"/>
    <n v="146892.54022"/>
    <n v="0"/>
    <n v="14749.75353"/>
    <n v="0"/>
    <n v="69623.603459999984"/>
    <n v="0"/>
    <n v="0"/>
    <n v="0"/>
    <n v="134.065"/>
    <n v="128.38900000000001"/>
    <n v="120.35039"/>
    <n v="0"/>
    <n v="11447.092199999999"/>
    <n v="0"/>
    <n v="28409.135899999997"/>
    <n v="0"/>
    <n v="0"/>
    <n v="0"/>
    <n v="0"/>
    <n v="0"/>
    <n v="0"/>
    <n v="0"/>
    <s v="Accidentes y Enfermedades Total"/>
    <s v="Totales"/>
    <s v="Accidentes y Enfermedades Total"/>
    <x v="51"/>
    <x v="0"/>
    <n v="1287243.6983399999"/>
    <n v="0"/>
    <n v="243469518.54793006"/>
    <n v="216001262.48099998"/>
    <n v="235094567.47436008"/>
    <n v="206446896.99449995"/>
    <n v="49828966.316689998"/>
    <n v="43927311.108600006"/>
    <n v="27998144.910780001"/>
    <n v="23765917.809999999"/>
    <n v="30905.720710000001"/>
    <n v="0"/>
    <n v="6.2023603928641528E-2"/>
    <m/>
    <m/>
    <m/>
    <n v="100"/>
    <m/>
    <n v="2.4009222767884055"/>
    <m/>
    <n v="1.269387679177417E-2"/>
    <n v="1.3146080337807314E-2"/>
    <m/>
    <m/>
    <m/>
    <m/>
    <m/>
    <n v="0"/>
    <m/>
    <n v="0"/>
    <m/>
    <n v="0"/>
    <m/>
    <m/>
    <n v="47.724994567842252"/>
    <m/>
    <n v="5.2681181474708939E-2"/>
    <m/>
    <m/>
    <n v="40.293700731672025"/>
    <m/>
    <s v="Resto"/>
    <n v="2023"/>
    <n v="1"/>
    <d v="2024-05-06T00:00:00"/>
    <x v="51"/>
    <x v="35"/>
  </r>
  <r>
    <n v="2024"/>
    <n v="3"/>
    <n v="22"/>
    <x v="15"/>
    <s v="Accidentes y Enfermedades Total"/>
    <n v="16"/>
    <s v="b17ef6d19c7a5b1ee83b907c595526dcb1eb06db8227d650d5dda0a9f4ce8cd9"/>
    <s v="866d562d83a77144c090ae01fef5e5dc5d322dfdcb968ee04e0fa262fe1b2619"/>
    <x v="15"/>
    <n v="1694398.53749"/>
    <n v="1392328.2824000001"/>
    <n v="6252120.7537899995"/>
    <n v="5722589.6961199995"/>
    <n v="990693.94247000013"/>
    <n v="997531.03516000009"/>
    <n v="4367089.1076199999"/>
    <n v="4028751.3378300001"/>
    <n v="0"/>
    <n v="0"/>
    <n v="134.065"/>
    <n v="128.38900000000001"/>
    <n v="-667.75448999999992"/>
    <n v="332.27679999999998"/>
    <n v="990689.81032000005"/>
    <n v="997524.10954999994"/>
    <n v="1638755.8981999999"/>
    <n v="1374843.2796400001"/>
    <n v="0"/>
    <n v="0"/>
    <n v="0"/>
    <n v="0"/>
    <n v="0"/>
    <n v="0"/>
    <s v="Accidentes y Enfermedades Total"/>
    <s v="Totales"/>
    <s v="Accidentes y Enfermedades Total"/>
    <x v="51"/>
    <x v="0"/>
    <n v="7962644.3306700001"/>
    <n v="6926531.7595299995"/>
    <n v="243469518.54793006"/>
    <n v="216001262.48099998"/>
    <n v="235094567.47436008"/>
    <n v="206446896.99449995"/>
    <n v="49828966.316689998"/>
    <n v="43927311.108600006"/>
    <n v="27998144.910780001"/>
    <n v="23765917.809999999"/>
    <n v="1694398.53749"/>
    <n v="1392328.2824000001"/>
    <n v="3.4004288323405749"/>
    <n v="3.1696187343627615"/>
    <n v="302070.25508999988"/>
    <n v="21.695332839846635"/>
    <n v="100"/>
    <n v="100"/>
    <n v="21.279344739330185"/>
    <n v="20.101377294406237"/>
    <n v="0.69593867338939031"/>
    <n v="0.72073062159328494"/>
    <n v="0.64459265950932709"/>
    <n v="0.67442441745060178"/>
    <m/>
    <m/>
    <m/>
    <n v="0"/>
    <m/>
    <n v="0"/>
    <m/>
    <n v="0"/>
    <m/>
    <n v="-0.68540150120776078"/>
    <n v="58.468767562651827"/>
    <n v="71.644815936693064"/>
    <n v="3.5384270837478153"/>
    <n v="-0.68512622046628113"/>
    <n v="19.195832897339749"/>
    <n v="60.453775416348954"/>
    <n v="72.555477727701415"/>
    <s v="Medianas"/>
    <n v="2023"/>
    <n v="1"/>
    <d v="2024-05-06T00:00:00"/>
    <x v="51"/>
    <x v="15"/>
  </r>
  <r>
    <n v="2024"/>
    <n v="3"/>
    <n v="704"/>
    <x v="50"/>
    <s v="Accidentes y Enfermedades Total"/>
    <n v="51"/>
    <s v="031b4af5197ec30a926f48cf40e11a7dbc470048a21e4003b7a3c07c5dab1baa"/>
    <s v="866d562d83a77144c090ae01fef5e5dc5d322dfdcb968ee04e0fa262fe1b2619"/>
    <x v="31"/>
    <n v="142204.66168000002"/>
    <n v="295419.76160000003"/>
    <n v="1583130.5178899998"/>
    <n v="1145087.99386"/>
    <n v="353669.99042000005"/>
    <n v="249870.94431999998"/>
    <n v="1133773.45104"/>
    <n v="820089.90951000003"/>
    <n v="0"/>
    <n v="0"/>
    <n v="134.065"/>
    <n v="128.38900000000001"/>
    <n v="0"/>
    <n v="0"/>
    <n v="331424.58454000001"/>
    <n v="234506.6489"/>
    <n v="412913.85970999999"/>
    <n v="305396.83589999995"/>
    <n v="0"/>
    <n v="0"/>
    <n v="0"/>
    <n v="0"/>
    <n v="0"/>
    <n v="0"/>
    <s v="Accidentes y Enfermedades Total"/>
    <s v="Totales"/>
    <s v="Accidentes y Enfermedades Total"/>
    <x v="51"/>
    <x v="0"/>
    <n v="142204.66168000002"/>
    <n v="295419.76160000003"/>
    <n v="243469518.54793006"/>
    <n v="216001262.48099998"/>
    <n v="235094567.47436008"/>
    <n v="206446896.99449995"/>
    <n v="49828966.316689998"/>
    <n v="43927311.108600006"/>
    <n v="27998144.910780001"/>
    <n v="23765917.809999999"/>
    <n v="142204.66168000002"/>
    <n v="295419.76160000003"/>
    <n v="0.28538553414135182"/>
    <n v="0.67251956503698518"/>
    <n v="-153215.09992000001"/>
    <n v="-51.863524325584585"/>
    <n v="100"/>
    <n v="100"/>
    <n v="100"/>
    <n v="100"/>
    <n v="5.8407583227715311E-2"/>
    <n v="6.0488280613081015E-2"/>
    <n v="0.13676760876616909"/>
    <n v="0.14309721574932194"/>
    <m/>
    <m/>
    <m/>
    <n v="0"/>
    <m/>
    <n v="0"/>
    <m/>
    <n v="0"/>
    <m/>
    <n v="41.541062880471877"/>
    <n v="248.70492024787185"/>
    <n v="84.581662027852616"/>
    <n v="1.2631907990583622"/>
    <n v="41.328438274399829"/>
    <n v="35.205677063794383"/>
    <n v="80.26482442918433"/>
    <n v="76.787517529090437"/>
    <s v="Resto"/>
    <n v="2023"/>
    <n v="1"/>
    <d v="2024-05-06T00:00:00"/>
    <x v="51"/>
    <x v="31"/>
  </r>
  <r>
    <n v="2024"/>
    <n v="3"/>
    <n v="8"/>
    <x v="20"/>
    <s v="Accidentes y Enfermedades Total"/>
    <n v="8"/>
    <s v="2c624232cdd221771294dfbb310aca000a0df6ac8b66b696d90ef06fdefb64a3"/>
    <s v="866d562d83a77144c090ae01fef5e5dc5d322dfdcb968ee04e0fa262fe1b2619"/>
    <x v="38"/>
    <n v="7192.6619900000005"/>
    <n v="7307.72228"/>
    <n v="82015.519520000002"/>
    <n v="87376.71577000001"/>
    <n v="9150.2456299999994"/>
    <n v="10470.348160000001"/>
    <n v="41293.765870000003"/>
    <n v="26620.625620000003"/>
    <n v="0"/>
    <n v="0"/>
    <n v="134.065"/>
    <n v="128.38900000000001"/>
    <n v="0"/>
    <n v="0"/>
    <n v="9504.2151799999992"/>
    <n v="8746.2216499999995"/>
    <n v="13532.822789999998"/>
    <n v="12434.21688"/>
    <n v="0"/>
    <n v="0"/>
    <n v="0"/>
    <n v="0"/>
    <n v="0"/>
    <n v="0"/>
    <s v="Accidentes y Enfermedades Total"/>
    <s v="Totales"/>
    <s v="Accidentes y Enfermedades Total"/>
    <x v="51"/>
    <x v="0"/>
    <n v="689489.74687000003"/>
    <n v="663569.20615999994"/>
    <n v="243469518.54793006"/>
    <n v="216001262.48099998"/>
    <n v="235094567.47436008"/>
    <n v="206446896.99449995"/>
    <n v="49828966.316689998"/>
    <n v="43927311.108600006"/>
    <n v="27998144.910780001"/>
    <n v="23765917.809999999"/>
    <n v="7192.6619900000005"/>
    <n v="7307.72228"/>
    <n v="1.4434700379467534E-2"/>
    <n v="1.6635942641545633E-2"/>
    <n v="-115.06028999999944"/>
    <n v="-1.5745027737972483"/>
    <n v="100"/>
    <n v="100"/>
    <n v="1.0431862145378854"/>
    <n v="1.1012750760827139"/>
    <n v="2.9542351062660987E-3"/>
    <n v="3.0594760513912972E-3"/>
    <n v="3.3831849851538739E-3"/>
    <n v="3.539758836963623E-3"/>
    <m/>
    <m/>
    <m/>
    <n v="0"/>
    <m/>
    <n v="0"/>
    <m/>
    <n v="0"/>
    <m/>
    <n v="-12.608009875385095"/>
    <n v="127.216399751881"/>
    <n v="143.27786085488736"/>
    <n v="3.2681613939632558E-2"/>
    <n v="8.6665255047589476"/>
    <n v="8.8353446027394469"/>
    <n v="70.230840435027972"/>
    <n v="70.339947697614875"/>
    <s v="Resto"/>
    <n v="2023"/>
    <n v="1"/>
    <d v="2024-05-06T00:00:00"/>
    <x v="51"/>
    <x v="38"/>
  </r>
  <r>
    <n v="2024"/>
    <n v="3"/>
    <n v="79"/>
    <x v="59"/>
    <s v="Accidentes y Enfermedades Total"/>
    <n v="51"/>
    <s v="031b4af5197ec30a926f48cf40e11a7dbc470048a21e4003b7a3c07c5dab1baa"/>
    <s v="866d562d83a77144c090ae01fef5e5dc5d322dfdcb968ee04e0fa262fe1b2619"/>
    <x v="29"/>
    <n v="187520.88711000001"/>
    <n v="156844.20155"/>
    <n v="606070.74554000003"/>
    <n v="576052.7977900001"/>
    <n v="-3199.4510299999993"/>
    <n v="-8122.5313499999993"/>
    <n v="17725.088"/>
    <n v="12097.637330000005"/>
    <n v="0"/>
    <n v="0"/>
    <n v="134.065"/>
    <n v="128.38900000000001"/>
    <n v="0"/>
    <n v="0"/>
    <n v="-3199.4510299999997"/>
    <n v="-8122.5313499999993"/>
    <n v="181875.33591999998"/>
    <n v="138054.56861000002"/>
    <n v="0"/>
    <n v="0"/>
    <n v="0"/>
    <n v="0"/>
    <n v="0"/>
    <n v="0"/>
    <s v="Accidentes y Enfermedades Total"/>
    <s v="Totales"/>
    <s v="Accidentes y Enfermedades Total"/>
    <x v="51"/>
    <x v="0"/>
    <n v="22979281.170580003"/>
    <n v="17603852.661830001"/>
    <n v="243469518.54793006"/>
    <n v="216001262.48099998"/>
    <n v="235094567.47436008"/>
    <n v="206446896.99449995"/>
    <n v="49828966.316689998"/>
    <n v="43927311.108600006"/>
    <n v="27998144.910780001"/>
    <n v="23765917.809999999"/>
    <n v="187520.88711000001"/>
    <n v="156844.20155"/>
    <n v="0.37632907317041953"/>
    <n v="0.3570539547987342"/>
    <n v="30676.685560000013"/>
    <n v="19.558699178445991"/>
    <n v="100"/>
    <n v="100"/>
    <n v="0.81604331187730939"/>
    <n v="0.89096520269157564"/>
    <n v="7.7020272693020558E-2"/>
    <n v="7.9764023951957724E-2"/>
    <n v="7.2612631865425506E-2"/>
    <n v="7.597314555625341E-2"/>
    <m/>
    <m/>
    <m/>
    <n v="0"/>
    <m/>
    <n v="0"/>
    <m/>
    <n v="0"/>
    <m/>
    <n v="-60.610173206656825"/>
    <n v="-1.7061838173382768"/>
    <n v="-5.178725939326891"/>
    <n v="-1.1427367920965823E-2"/>
    <n v="-60.610173206656818"/>
    <n v="31.741627786178018"/>
    <n v="-1.7591450835353046"/>
    <n v="-5.8835657753173711"/>
    <s v="Resto"/>
    <n v="2023"/>
    <n v="1"/>
    <d v="2024-05-06T00:00:00"/>
    <x v="51"/>
    <x v="29"/>
  </r>
  <r>
    <n v="2024"/>
    <n v="3"/>
    <n v="39"/>
    <x v="17"/>
    <s v="Accidentes y Enfermedades Total"/>
    <n v="27"/>
    <s v="670671cd97404156226e507973f2ab8330d3022ca96e0c93bdbdb320c41adcaf"/>
    <s v="866d562d83a77144c090ae01fef5e5dc5d322dfdcb968ee04e0fa262fe1b2619"/>
    <x v="11"/>
    <n v="387936.33411"/>
    <n v="333271.12880000001"/>
    <n v="1418292.2004799999"/>
    <n v="1557415.6711600001"/>
    <n v="73658.639789999987"/>
    <n v="89014.711440000028"/>
    <n v="277456.96114000003"/>
    <n v="411928.4338"/>
    <n v="0"/>
    <n v="0"/>
    <n v="134.065"/>
    <n v="128.38900000000001"/>
    <n v="-3360.53856"/>
    <n v="3925.0499800000002"/>
    <n v="33748.790270000005"/>
    <n v="45879.731740000003"/>
    <n v="140581.08480000001"/>
    <n v="149914.03711"/>
    <n v="0"/>
    <n v="0"/>
    <n v="0"/>
    <n v="0"/>
    <n v="0"/>
    <n v="0"/>
    <s v="Accidentes y Enfermedades Total"/>
    <s v="Totales"/>
    <s v="Accidentes y Enfermedades Total"/>
    <x v="51"/>
    <x v="0"/>
    <n v="7956382.9574300004"/>
    <n v="6735524.3046000004"/>
    <n v="243469518.54793006"/>
    <n v="216001262.48099998"/>
    <n v="235094567.47436008"/>
    <n v="206446896.99449995"/>
    <n v="49828966.316689998"/>
    <n v="43927311.108600006"/>
    <n v="27998144.910780001"/>
    <n v="23765917.809999999"/>
    <n v="387936.33411"/>
    <n v="333271.12880000001"/>
    <n v="0.77853578507821142"/>
    <n v="0.75868775117162313"/>
    <n v="54665.20530999999"/>
    <n v="16.402622545442647"/>
    <n v="100"/>
    <n v="100"/>
    <n v="4.8757876058206691"/>
    <n v="4.9479611939399248"/>
    <n v="0.15933671550495543"/>
    <n v="0.16501288748507945"/>
    <n v="0.15429128745454226"/>
    <n v="0.1614318905499843"/>
    <m/>
    <m/>
    <m/>
    <n v="0"/>
    <m/>
    <n v="0"/>
    <m/>
    <n v="0"/>
    <m/>
    <n v="-17.25116152328453"/>
    <n v="18.98730108871781"/>
    <n v="26.70939776887149"/>
    <n v="0.26308400083192485"/>
    <n v="-26.440741935340697"/>
    <n v="-6.225535973760687"/>
    <n v="24.006636680897202"/>
    <n v="30.604026563793735"/>
    <s v="Medianas"/>
    <n v="2023"/>
    <n v="1"/>
    <d v="2024-05-06T00:00:00"/>
    <x v="51"/>
    <x v="11"/>
  </r>
  <r>
    <n v="2024"/>
    <n v="3"/>
    <n v="80"/>
    <x v="30"/>
    <s v="Accidentes y Enfermedades Total"/>
    <n v="52"/>
    <s v="41cfc0d1f2d127b04555b7246d84019b4d27710a3f3aff6e7764375b1e06e05d"/>
    <s v="866d562d83a77144c090ae01fef5e5dc5d322dfdcb968ee04e0fa262fe1b2619"/>
    <x v="4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0"/>
    <n v="280605.04624"/>
    <n v="328979.06079000002"/>
    <n v="243469518.54793006"/>
    <n v="216001262.48099998"/>
    <n v="235094567.47436008"/>
    <n v="206446896.99449995"/>
    <n v="49828966.316689998"/>
    <n v="43927311.108600006"/>
    <n v="27998144.910780001"/>
    <n v="23765917.80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1"/>
    <x v="40"/>
  </r>
  <r>
    <n v="2024"/>
    <n v="3"/>
    <n v="12"/>
    <x v="31"/>
    <s v="Accidentes y Enfermedades Total"/>
    <n v="12"/>
    <s v="6b51d431df5d7f141cbececcf79edf3dd861c3b4069f0b11661a3eefacbba918"/>
    <s v="866d562d83a77144c090ae01fef5e5dc5d322dfdcb968ee04e0fa262fe1b2619"/>
    <x v="34"/>
    <n v="66970.116030000005"/>
    <n v="68838.660999999993"/>
    <n v="231952.31065000003"/>
    <n v="247148.53742000004"/>
    <n v="12537.877289999999"/>
    <n v="20467.154879999998"/>
    <n v="86057.616339999979"/>
    <n v="80879.659480000017"/>
    <n v="0"/>
    <n v="0"/>
    <n v="134.065"/>
    <n v="128.38900000000001"/>
    <n v="0.24675999999999998"/>
    <n v="582.58601999999996"/>
    <n v="10272.143960000001"/>
    <n v="18303.054469999999"/>
    <n v="46202.46544"/>
    <n v="48677.851190000001"/>
    <n v="0"/>
    <n v="0"/>
    <n v="0"/>
    <n v="0"/>
    <n v="0"/>
    <n v="0"/>
    <s v="Accidentes y Enfermedades Total"/>
    <s v="Totales"/>
    <s v="Accidentes y Enfermedades Total"/>
    <x v="51"/>
    <x v="0"/>
    <n v="1911910.06005"/>
    <n v="3306000.0739899999"/>
    <n v="243469518.54793006"/>
    <n v="216001262.48099998"/>
    <n v="235094567.47436008"/>
    <n v="206446896.99449995"/>
    <n v="49828966.316689998"/>
    <n v="43927311.108600006"/>
    <n v="27998144.910780001"/>
    <n v="23765917.809999999"/>
    <n v="66970.116030000005"/>
    <n v="68838.660999999993"/>
    <n v="0.13439997049982683"/>
    <n v="0.15671039101349157"/>
    <n v="-1868.5449699999881"/>
    <n v="-2.7143830848191386"/>
    <n v="100"/>
    <n v="100"/>
    <n v="3.5027859013539899"/>
    <n v="2.0822341034287652"/>
    <n v="2.7506571019409187E-2"/>
    <n v="2.8486458342898081E-2"/>
    <n v="3.1869564191114495E-2"/>
    <n v="3.3344488099442807E-2"/>
    <m/>
    <m/>
    <m/>
    <n v="0"/>
    <m/>
    <n v="0"/>
    <m/>
    <n v="0"/>
    <m/>
    <n v="-38.741474506299333"/>
    <n v="18.721600070669606"/>
    <n v="29.732064195728618"/>
    <n v="4.4781100069142779E-2"/>
    <n v="-43.877433262099665"/>
    <n v="-5.0852403906204602"/>
    <n v="22.232891388317221"/>
    <n v="37.600374754750959"/>
    <s v="Resto"/>
    <n v="2023"/>
    <n v="1"/>
    <d v="2024-05-06T00:00:00"/>
    <x v="51"/>
    <x v="34"/>
  </r>
  <r>
    <n v="2024"/>
    <n v="3"/>
    <n v="82"/>
    <x v="66"/>
    <s v="Accidentes y Enfermedades Total"/>
    <n v="25"/>
    <s v="b7a56873cd771f2c446d369b649430b65a756ba278ff97ec81bb6f55b2e73569"/>
    <s v="866d562d83a77144c090ae01fef5e5dc5d322dfdcb968ee04e0fa262fe1b2619"/>
    <x v="40"/>
    <n v="0"/>
    <n v="0"/>
    <n v="0"/>
    <n v="-253068.52033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0"/>
    <n v="0"/>
    <n v="0"/>
    <n v="243469518.54793006"/>
    <n v="216001262.48099998"/>
    <n v="235094567.47436008"/>
    <n v="206446896.99449995"/>
    <n v="49828966.316689998"/>
    <n v="43927311.108600006"/>
    <n v="27998144.910780001"/>
    <n v="23765917.80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1"/>
    <x v="40"/>
  </r>
  <r>
    <n v="2024"/>
    <n v="3"/>
    <n v="707"/>
    <x v="47"/>
    <s v="Accidentes y Enfermedades Total"/>
    <n v="9"/>
    <s v="19581e27de7ced00ff1ce50b2047e7a567c76b1cbaebabe5ef03f7c3017bb5b7"/>
    <s v="866d562d83a77144c090ae01fef5e5dc5d322dfdcb968ee04e0fa262fe1b2619"/>
    <x v="23"/>
    <n v="242648.48286000002"/>
    <n v="240008.10616999998"/>
    <n v="1062415.5377800001"/>
    <n v="1164958.2610299999"/>
    <n v="284177.12602999998"/>
    <n v="165561.19089000003"/>
    <n v="1072773.4632799998"/>
    <n v="722307.23962999997"/>
    <n v="0"/>
    <n v="0"/>
    <n v="134.065"/>
    <n v="128.38900000000001"/>
    <n v="0"/>
    <n v="0"/>
    <n v="163603.72900999998"/>
    <n v="119637.61258"/>
    <n v="101099.83442"/>
    <n v="138717.16018000001"/>
    <n v="0"/>
    <n v="0"/>
    <n v="0"/>
    <n v="0"/>
    <n v="0"/>
    <n v="0"/>
    <s v="Accidentes y Enfermedades Total"/>
    <s v="Totales"/>
    <s v="Accidentes y Enfermedades Total"/>
    <x v="51"/>
    <x v="0"/>
    <n v="242648.48286000002"/>
    <n v="240008.10616999998"/>
    <n v="243469518.54793006"/>
    <n v="216001262.48099998"/>
    <n v="235094567.47436008"/>
    <n v="206446896.99449995"/>
    <n v="49828966.316689998"/>
    <n v="43927311.108600006"/>
    <n v="27998144.910780001"/>
    <n v="23765917.809999999"/>
    <n v="242648.48286000002"/>
    <n v="240008.10616999998"/>
    <n v="0.4869627062256075"/>
    <n v="0.54637559211542919"/>
    <n v="2640.3766900000337"/>
    <n v="1.1001197968412813"/>
    <n v="100"/>
    <n v="100"/>
    <n v="100"/>
    <n v="100"/>
    <n v="9.9662776805562028E-2"/>
    <n v="0.10321313906433154"/>
    <n v="0.111114214525071"/>
    <n v="0.11625658203833122"/>
    <m/>
    <m/>
    <m/>
    <n v="0"/>
    <m/>
    <n v="0"/>
    <m/>
    <n v="0"/>
    <m/>
    <n v="71.644770433434005"/>
    <n v="117.11473431876374"/>
    <n v="68.981499638487833"/>
    <n v="1.0149855532770835"/>
    <n v="36.74940972313405"/>
    <n v="-27.118004514501017"/>
    <n v="161.82393368750681"/>
    <n v="86.245719292953879"/>
    <s v="Resto"/>
    <n v="2023"/>
    <n v="1"/>
    <d v="2024-05-06T00:00:00"/>
    <x v="51"/>
    <x v="23"/>
  </r>
  <r>
    <n v="2024"/>
    <n v="3"/>
    <n v="150.1"/>
    <x v="32"/>
    <s v="Accidentes y Enfermedades Total"/>
    <n v="150.1"/>
    <m/>
    <m/>
    <x v="21"/>
    <n v="2852478.4799500001"/>
    <n v="2604272.6768500004"/>
    <n v="10925641.663289998"/>
    <n v="9380238.0892299991"/>
    <n v="1388610.4831300001"/>
    <n v="946459.82024999987"/>
    <n v="5327996.4263400007"/>
    <n v="2922372.6931699994"/>
    <n v="0"/>
    <n v="0"/>
    <n v="0"/>
    <n v="0"/>
    <n v="312.63731999999999"/>
    <n v="671.62281999999993"/>
    <n v="1129143.43973"/>
    <n v="947018.88945999998"/>
    <n v="2539624.1370300003"/>
    <n v="2178781.7549800002"/>
    <n v="0"/>
    <n v="0"/>
    <n v="0"/>
    <n v="0"/>
    <n v="0"/>
    <n v="0"/>
    <s v="Accidentes y Enfermedades Total"/>
    <s v="Totales"/>
    <s v="Accidentes y Enfermedades Total"/>
    <x v="51"/>
    <x v="0"/>
    <n v="60044057.899780005"/>
    <n v="53653482.617849998"/>
    <n v="243469518.54793006"/>
    <n v="216001262.48099998"/>
    <n v="235094567.47436008"/>
    <n v="206446896.99449995"/>
    <n v="49828966.316689998"/>
    <n v="43927311.108600006"/>
    <n v="27998144.910780001"/>
    <n v="23765917.809999999"/>
    <n v="2852478.4799500001"/>
    <n v="2604272.6768500004"/>
    <n v="5.7245387388150073"/>
    <n v="5.9285956984973316"/>
    <n v="248205.80309999967"/>
    <n v="9.5307148635532801"/>
    <n v="100"/>
    <n v="100"/>
    <n v="4.7506424111293306"/>
    <n v="4.8538744360717114"/>
    <n v="1.1715957286819267"/>
    <n v="1.2133323668829981"/>
    <n v="1.2056747478867531"/>
    <n v="1.261473393285917"/>
    <m/>
    <m/>
    <m/>
    <n v="0"/>
    <m/>
    <n v="0"/>
    <m/>
    <n v="0"/>
    <m/>
    <n v="46.716263429250439"/>
    <n v="48.680839939389848"/>
    <n v="36.342577667204608"/>
    <n v="4.9596517467675136"/>
    <n v="19.231353492204285"/>
    <n v="16.561657964375254"/>
    <n v="44.461045367543754"/>
    <n v="43.465523212474899"/>
    <s v="Resto"/>
    <n v="2023"/>
    <n v="1"/>
    <d v="2024-05-06T00:00:00"/>
    <x v="51"/>
    <x v="21"/>
  </r>
  <r>
    <n v="2024"/>
    <n v="3"/>
    <n v="16"/>
    <x v="24"/>
    <s v="Accidentes y Enfermedades Total"/>
    <n v="14"/>
    <s v="8527a891e224136950ff32ca212b45bc93f69fbb801c3b1ebedac52775f99e61"/>
    <s v="866d562d83a77144c090ae01fef5e5dc5d322dfdcb968ee04e0fa262fe1b2619"/>
    <x v="14"/>
    <n v="592784.64208999998"/>
    <n v="522463.80973000004"/>
    <n v="2249766.0304399999"/>
    <n v="1975269.0715800002"/>
    <n v="425034.55773999996"/>
    <n v="389363.91725999996"/>
    <n v="1622026.6919899997"/>
    <n v="1423324.8535899997"/>
    <n v="0"/>
    <n v="0"/>
    <n v="134.065"/>
    <n v="128.38900000000001"/>
    <n v="0"/>
    <n v="0"/>
    <n v="361601.39323000005"/>
    <n v="313267.48091000004"/>
    <n v="569324.03453999991"/>
    <n v="494881.86129000003"/>
    <n v="0"/>
    <n v="0"/>
    <n v="0"/>
    <n v="0"/>
    <n v="0"/>
    <n v="0"/>
    <s v="Accidentes y Enfermedades Total"/>
    <s v="Totales"/>
    <s v="Accidentes y Enfermedades Total"/>
    <x v="51"/>
    <x v="0"/>
    <n v="1156642.3969100001"/>
    <n v="764564.70062000002"/>
    <n v="243469518.54793006"/>
    <n v="216001262.48099998"/>
    <n v="235094567.47436008"/>
    <n v="206446896.99449995"/>
    <n v="49828966.316689998"/>
    <n v="43927311.108600006"/>
    <n v="27998144.910780001"/>
    <n v="23765917.809999999"/>
    <n v="592784.64208999998"/>
    <n v="522463.80973000004"/>
    <n v="1.1896386497816016"/>
    <n v="1.1893826335928699"/>
    <n v="70320.832359999942"/>
    <n v="13.459464761078955"/>
    <n v="100"/>
    <n v="100"/>
    <n v="51.250468050768269"/>
    <n v="68.334806630011073"/>
    <n v="0.24347386302211904"/>
    <n v="0.25214731606022767"/>
    <n v="0.2418799796487103"/>
    <n v="0.2530741887314098"/>
    <m/>
    <m/>
    <m/>
    <n v="0"/>
    <m/>
    <n v="0"/>
    <m/>
    <n v="0"/>
    <m/>
    <n v="9.1612599161777766"/>
    <n v="71.701344394052086"/>
    <n v="74.524571847611085"/>
    <n v="1.5180811410699955"/>
    <n v="15.428959360734297"/>
    <n v="15.042412962146724"/>
    <n v="63.514162637129004"/>
    <n v="63.301467565089389"/>
    <s v="Medianas"/>
    <n v="2023"/>
    <n v="1"/>
    <d v="2024-05-06T00:00:00"/>
    <x v="51"/>
    <x v="14"/>
  </r>
  <r>
    <n v="2024"/>
    <n v="3"/>
    <n v="712"/>
    <x v="45"/>
    <s v="Accidentes y Enfermedades Total"/>
    <n v="249"/>
    <s v="9f484139a27415ae2e8612bf6c65a8101a18eb5e9b7809e74ca63a45a65f17f4"/>
    <s v="866d562d83a77144c090ae01fef5e5dc5d322dfdcb968ee04e0fa262fe1b2619"/>
    <x v="30"/>
    <n v="79025.521110000001"/>
    <n v="43790.384579999998"/>
    <n v="363080.46205999993"/>
    <n v="191887.87335000001"/>
    <n v="34540.461979999993"/>
    <n v="24760.926269999996"/>
    <n v="132123.74002"/>
    <n v="100388.49299000001"/>
    <n v="0"/>
    <n v="0"/>
    <n v="134.065"/>
    <n v="128.38900000000001"/>
    <n v="139.65007"/>
    <n v="89.036799999999999"/>
    <n v="34540.46198"/>
    <n v="24760.92627"/>
    <n v="93281.768970000005"/>
    <n v="46170.785530000001"/>
    <n v="0"/>
    <n v="0"/>
    <n v="0"/>
    <n v="0"/>
    <n v="0"/>
    <n v="0"/>
    <s v="Accidentes y Enfermedades Total"/>
    <s v="Totales"/>
    <s v="Accidentes y Enfermedades Total"/>
    <x v="51"/>
    <x v="0"/>
    <n v="79025.521110000001"/>
    <n v="43790.384579999998"/>
    <n v="243469518.54793006"/>
    <n v="216001262.48099998"/>
    <n v="235094567.47436008"/>
    <n v="206446896.99449995"/>
    <n v="49828966.316689998"/>
    <n v="43927311.108600006"/>
    <n v="27998144.910780001"/>
    <n v="23765917.809999999"/>
    <n v="79025.521110000001"/>
    <n v="43790.384579999998"/>
    <n v="0.158593538962358"/>
    <n v="9.96882883901965E-2"/>
    <n v="35235.136530000003"/>
    <n v="80.463181284990682"/>
    <n v="100"/>
    <n v="100"/>
    <n v="100"/>
    <n v="100"/>
    <n v="3.245807589439284E-2"/>
    <n v="3.3614354410217789E-2"/>
    <n v="2.0273207701205873E-2"/>
    <n v="2.1211452057410502E-2"/>
    <m/>
    <m/>
    <m/>
    <n v="0"/>
    <m/>
    <n v="0"/>
    <m/>
    <n v="0"/>
    <m/>
    <n v="39.495839547201243"/>
    <n v="43.707983819456516"/>
    <n v="56.544208294779033"/>
    <n v="0.1233669662403277"/>
    <n v="39.495839547201243"/>
    <n v="102.03634809156345"/>
    <n v="37.028094944370565"/>
    <n v="53.628990682671628"/>
    <s v="Resto"/>
    <n v="2023"/>
    <n v="1"/>
    <d v="2024-05-06T00:00:00"/>
    <x v="51"/>
    <x v="30"/>
  </r>
  <r>
    <n v="2024"/>
    <n v="3"/>
    <n v="715"/>
    <x v="46"/>
    <s v="Accidentes y Enfermedades Total"/>
    <n v="251"/>
    <s v="c75d3f1f5bcd6914d0331ce5ec17c0db8f2070a2d4285f8e3ff11c6ca19168ff"/>
    <s v="866d562d83a77144c090ae01fef5e5dc5d322dfdcb968ee04e0fa262fe1b2619"/>
    <x v="36"/>
    <n v="48021.339369999994"/>
    <n v="38116.885219999996"/>
    <n v="132433.02294999998"/>
    <n v="107905.42621999999"/>
    <n v="8157.7585199999985"/>
    <n v="5803.7488400000011"/>
    <n v="32592.665779999992"/>
    <n v="22207.725680000003"/>
    <n v="0"/>
    <n v="0"/>
    <n v="134.065"/>
    <n v="128.38900000000001"/>
    <n v="0"/>
    <n v="0"/>
    <n v="8152.7585199999994"/>
    <n v="5794.7488400000002"/>
    <n v="38820.30831"/>
    <n v="22957.976589999998"/>
    <n v="0"/>
    <n v="0"/>
    <n v="0"/>
    <n v="0"/>
    <n v="0"/>
    <n v="0"/>
    <s v="Accidentes y Enfermedades Total"/>
    <s v="Totales"/>
    <s v="Accidentes y Enfermedades Total"/>
    <x v="51"/>
    <x v="0"/>
    <n v="48021.339369999994"/>
    <n v="38116.885219999996"/>
    <n v="243469518.54793006"/>
    <n v="216001262.48099998"/>
    <n v="235094567.47436008"/>
    <n v="206446896.99449995"/>
    <n v="49828966.316689998"/>
    <n v="43927311.108600006"/>
    <n v="27998144.910780001"/>
    <n v="23765917.809999999"/>
    <n v="48021.339369999994"/>
    <n v="38116.885219999996"/>
    <n v="9.6372337055515941E-2"/>
    <n v="8.6772634741436622E-2"/>
    <n v="9904.4541499999978"/>
    <n v="25.98442683035158"/>
    <n v="100"/>
    <n v="100"/>
    <n v="100"/>
    <n v="100"/>
    <n v="1.9723758298945494E-2"/>
    <n v="2.042639261548964E-2"/>
    <n v="1.7646602979162148E-2"/>
    <n v="1.8463288029471076E-2"/>
    <m/>
    <m/>
    <m/>
    <n v="0"/>
    <m/>
    <n v="0"/>
    <m/>
    <n v="0"/>
    <m/>
    <n v="40.560157665265152"/>
    <n v="16.987777989999863"/>
    <n v="15.226188620875988"/>
    <n v="2.9136782261809973E-2"/>
    <n v="40.692180888378225"/>
    <n v="69.092899619513034"/>
    <n v="21.001271949970249"/>
    <n v="25.240677536556372"/>
    <s v="Resto"/>
    <n v="2023"/>
    <n v="1"/>
    <d v="2024-05-06T00:00:00"/>
    <x v="51"/>
    <x v="36"/>
  </r>
  <r>
    <n v="2024"/>
    <n v="3"/>
    <n v="18"/>
    <x v="64"/>
    <s v="Accidentes y Enfermedades Total"/>
    <n v="5"/>
    <s v="ef2d127de37b942baad06145e54b0c619a1f22327b2ebbcfbec78f5564afe39d"/>
    <s v="866d562d83a77144c090ae01fef5e5dc5d322dfdcb968ee04e0fa262fe1b2619"/>
    <x v="27"/>
    <n v="225531.79812999998"/>
    <n v="218554.49596999999"/>
    <n v="970269.44420999987"/>
    <n v="960109.29153000005"/>
    <n v="11982.870139999999"/>
    <n v="14558.29967"/>
    <n v="69248.597080000007"/>
    <n v="72775.44868999999"/>
    <n v="0"/>
    <n v="0"/>
    <n v="134.065"/>
    <n v="128.38900000000001"/>
    <n v="0"/>
    <n v="0"/>
    <n v="9496.9600900000005"/>
    <n v="14558.29967"/>
    <n v="228118.5105"/>
    <n v="221525.76267"/>
    <n v="0"/>
    <n v="0"/>
    <n v="0"/>
    <n v="0"/>
    <n v="0"/>
    <n v="0"/>
    <s v="Accidentes y Enfermedades Total"/>
    <s v="Totales"/>
    <s v="Accidentes y Enfermedades Total"/>
    <x v="51"/>
    <x v="0"/>
    <n v="4323802.96117"/>
    <n v="3574791.8769999999"/>
    <n v="243469518.54793006"/>
    <n v="216001262.48099998"/>
    <n v="235094567.47436008"/>
    <n v="206446896.99449995"/>
    <n v="49828966.316689998"/>
    <n v="43927311.108600006"/>
    <n v="27998144.910780001"/>
    <n v="23765917.809999999"/>
    <n v="225531.79812999998"/>
    <n v="218554.49596999999"/>
    <n v="0.45261183364034396"/>
    <n v="0.49753670428329905"/>
    <n v="6977.302159999992"/>
    <n v="3.1924770657464574"/>
    <n v="100"/>
    <n v="100"/>
    <n v="5.2160517062269687"/>
    <n v="6.1137683951943256"/>
    <n v="9.2632457432490128E-2"/>
    <n v="9.5932373322321435E-2"/>
    <n v="0.10118204563236043"/>
    <n v="0.10586475222043304"/>
    <m/>
    <m/>
    <m/>
    <n v="0"/>
    <m/>
    <n v="0"/>
    <m/>
    <n v="0"/>
    <m/>
    <n v="-17.690455536556492"/>
    <n v="5.3131621524574948"/>
    <n v="6.6611760171698107"/>
    <n v="4.2798800342612298E-2"/>
    <n v="-34.766007670729579"/>
    <n v="2.9760637094932374"/>
    <n v="4.1631694285501659"/>
    <n v="6.5718314179498138"/>
    <s v="Resto"/>
    <n v="2023"/>
    <n v="1"/>
    <d v="2024-05-06T00:00:00"/>
    <x v="51"/>
    <x v="27"/>
  </r>
  <r>
    <n v="2024"/>
    <n v="3"/>
    <n v="201.1"/>
    <x v="1"/>
    <s v="Accidentes y Enfermedades Total"/>
    <n v="201.1"/>
    <m/>
    <m/>
    <x v="1"/>
    <n v="49828966.31668999"/>
    <n v="43927311.108600006"/>
    <n v="155163623.12847996"/>
    <n v="137417477.91227001"/>
    <n v="27998144.910779998"/>
    <n v="23765917.810000002"/>
    <n v="110283865.35932997"/>
    <n v="93920752.360889986"/>
    <n v="0"/>
    <n v="0"/>
    <n v="0"/>
    <n v="0"/>
    <n v="22480.91966"/>
    <n v="68576.945780000009"/>
    <n v="25897739.19957"/>
    <n v="22156743.657089997"/>
    <n v="37930557.274399996"/>
    <n v="32708025.413700003"/>
    <n v="0"/>
    <n v="0"/>
    <n v="0"/>
    <n v="0"/>
    <n v="0"/>
    <n v="0"/>
    <s v="Accidentes y Enfermedades Total"/>
    <s v="Totales"/>
    <s v="Accidentes y Enfermedades Total"/>
    <x v="51"/>
    <x v="0"/>
    <n v="203552460.38875002"/>
    <n v="180393480.26344004"/>
    <n v="243469518.54793006"/>
    <n v="216001262.48099998"/>
    <n v="235094567.47436008"/>
    <n v="206446896.99449995"/>
    <n v="49828966.316689998"/>
    <n v="43927311.108600006"/>
    <n v="27998144.910780001"/>
    <n v="23765917.809999999"/>
    <n v="49828966.31668999"/>
    <n v="43927311.108600006"/>
    <n v="99.999999999999986"/>
    <n v="100"/>
    <n v="5901655.208089985"/>
    <n v="13.435047716668835"/>
    <n v="100"/>
    <n v="100"/>
    <n v="24.479667905524344"/>
    <n v="24.350830775286429"/>
    <n v="20.466203167391782"/>
    <n v="21.195286157398957"/>
    <n v="20.336599242082652"/>
    <n v="21.277777359748978"/>
    <m/>
    <m/>
    <m/>
    <n v="0"/>
    <m/>
    <n v="0"/>
    <m/>
    <n v="0"/>
    <m/>
    <n v="17.807968262009211"/>
    <n v="56.188492317574216"/>
    <n v="54.102828536999056"/>
    <n v="99.999999999999986"/>
    <n v="16.884229922852011"/>
    <n v="15.96712670558369"/>
    <n v="68.276716875575261"/>
    <n v="67.741000494054518"/>
    <m/>
    <n v="2023"/>
    <n v="1"/>
    <d v="2024-05-06T00:00:00"/>
    <x v="51"/>
    <x v="1"/>
  </r>
  <r>
    <n v="2024"/>
    <n v="3"/>
    <n v="112"/>
    <x v="57"/>
    <s v="Accidentes y Enfermedades Total"/>
    <n v="231"/>
    <s v="138d9e809e386a7b800791d1f664f56d1c55f3d1ba411b950862729bc486c5ce"/>
    <s v="866d562d83a77144c090ae01fef5e5dc5d322dfdcb968ee04e0fa262fe1b2619"/>
    <x v="26"/>
    <n v="210617.18328999999"/>
    <n v="216996.14955"/>
    <n v="614321.77152999991"/>
    <n v="670967.10558999993"/>
    <n v="120598.14615999999"/>
    <n v="114667.90077999998"/>
    <n v="450908.07534999994"/>
    <n v="31170.261180000001"/>
    <n v="0"/>
    <n v="0"/>
    <n v="134.065"/>
    <n v="128.38900000000001"/>
    <n v="0"/>
    <n v="0"/>
    <n v="116230.60812999999"/>
    <n v="102996.30339"/>
    <n v="168876.06693"/>
    <n v="155426.43409"/>
    <n v="0"/>
    <n v="0"/>
    <n v="0"/>
    <n v="0"/>
    <n v="0"/>
    <n v="0"/>
    <s v="Accidentes y Enfermedades Total"/>
    <s v="Totales"/>
    <s v="Accidentes y Enfermedades Total"/>
    <x v="51"/>
    <x v="0"/>
    <n v="210617.18328999999"/>
    <n v="216996.14955"/>
    <n v="243469518.54793006"/>
    <n v="216001262.48099998"/>
    <n v="235094567.47436008"/>
    <n v="206446896.99449995"/>
    <n v="49828966.316689998"/>
    <n v="43927311.108600006"/>
    <n v="27998144.910780001"/>
    <n v="23765917.809999999"/>
    <n v="210617.18328999999"/>
    <n v="216996.14955"/>
    <n v="0.42268021766980679"/>
    <n v="0.49398914723809922"/>
    <n v="-6378.9662600000156"/>
    <n v="-2.9396679495136357"/>
    <n v="100"/>
    <n v="100"/>
    <n v="100"/>
    <n v="100"/>
    <n v="8.6506592096676507E-2"/>
    <n v="8.9588281665832353E-2"/>
    <n v="0.10046059317319386"/>
    <n v="0.10510991093064533"/>
    <m/>
    <m/>
    <m/>
    <n v="0"/>
    <m/>
    <n v="0"/>
    <m/>
    <n v="0"/>
    <m/>
    <n v="5.17166996139371"/>
    <n v="57.259405085646655"/>
    <n v="52.843288241655337"/>
    <n v="0.43073620250306877"/>
    <n v="12.849300707315404"/>
    <n v="8.6533754176023603"/>
    <n v="68.825980047355188"/>
    <n v="66.266915272829181"/>
    <s v="Resto"/>
    <n v="2023"/>
    <n v="1"/>
    <d v="2024-05-06T00:00:00"/>
    <x v="51"/>
    <x v="26"/>
  </r>
  <r>
    <n v="2024"/>
    <n v="3"/>
    <n v="98"/>
    <x v="53"/>
    <s v="Accidentes y Enfermedades Total"/>
    <n v="205"/>
    <s v="f8809aff4d69bece79dabe35be0c708b890d7eafb841f121330667b77d2e2590"/>
    <s v="866d562d83a77144c090ae01fef5e5dc5d322dfdcb968ee04e0fa262fe1b2619"/>
    <x v="19"/>
    <n v="342680.88101999997"/>
    <n v="259457.50964999999"/>
    <n v="447052.11896999995"/>
    <n v="328641.94021999999"/>
    <n v="36596.447490000006"/>
    <n v="16151.60982"/>
    <n v="189482.46548999997"/>
    <n v="32642.950059999996"/>
    <n v="0"/>
    <n v="0"/>
    <n v="134.065"/>
    <n v="128.38900000000001"/>
    <n v="0"/>
    <n v="0"/>
    <n v="15640.9105"/>
    <n v="8440.5989000000009"/>
    <n v="55506.087030000002"/>
    <n v="68960.99973000001"/>
    <n v="0"/>
    <n v="0"/>
    <n v="0"/>
    <n v="0"/>
    <n v="0"/>
    <n v="0"/>
    <s v="Accidentes y Enfermedades Total"/>
    <s v="Totales"/>
    <s v="Accidentes y Enfermedades Total"/>
    <x v="51"/>
    <x v="0"/>
    <n v="1111095.3272299999"/>
    <n v="1962137.4953599998"/>
    <n v="243469518.54793006"/>
    <n v="216001262.48099998"/>
    <n v="235094567.47436008"/>
    <n v="206446896.99449995"/>
    <n v="49828966.316689998"/>
    <n v="43927311.108600006"/>
    <n v="27998144.910780001"/>
    <n v="23765917.809999999"/>
    <n v="342680.88101999997"/>
    <n v="259457.50964999999"/>
    <n v="0.68771420792090654"/>
    <n v="0.59065192724533488"/>
    <n v="83223.371369999979"/>
    <n v="32.075915429183645"/>
    <n v="100"/>
    <n v="100"/>
    <n v="30.841717413600829"/>
    <n v="13.223207357463828"/>
    <n v="0.14074898700411193"/>
    <n v="0.14576299431392581"/>
    <n v="0.12011851535952137"/>
    <n v="0.12567760205032885"/>
    <m/>
    <m/>
    <m/>
    <n v="0"/>
    <m/>
    <n v="0"/>
    <m/>
    <n v="0"/>
    <m/>
    <n v="126.58080462471206"/>
    <n v="10.679454126845238"/>
    <n v="6.2251463994193168"/>
    <n v="0.13071025814967277"/>
    <n v="85.305695547267362"/>
    <n v="-19.510901455430517"/>
    <n v="28.178730184216338"/>
    <n v="12.239670151313218"/>
    <s v="Resto"/>
    <n v="2023"/>
    <n v="1"/>
    <d v="2024-05-06T00:00:00"/>
    <x v="51"/>
    <x v="19"/>
  </r>
  <r>
    <n v="2024"/>
    <n v="3"/>
    <n v="10"/>
    <x v="4"/>
    <s v="Accidentes y Enfermedades Total"/>
    <n v="10"/>
    <s v="4a44dc15364204a80fe80e9039455cc1608281820fe2b24f1e5233ade6af1dd5"/>
    <s v="866d562d83a77144c090ae01fef5e5dc5d322dfdcb968ee04e0fa262fe1b2619"/>
    <x v="28"/>
    <n v="170060.56052"/>
    <n v="181903.71141999998"/>
    <n v="820559.37234"/>
    <n v="859708.49583999999"/>
    <n v="112579.50913999999"/>
    <n v="0"/>
    <n v="632743.90740999999"/>
    <n v="-146153.06255"/>
    <n v="0"/>
    <n v="0"/>
    <n v="134.065"/>
    <n v="128.38900000000001"/>
    <n v="0"/>
    <n v="0"/>
    <n v="108331.49645000001"/>
    <n v="104198.09212999999"/>
    <n v="192354.53037999998"/>
    <n v="220544.16613999999"/>
    <n v="0"/>
    <n v="0"/>
    <n v="0"/>
    <n v="0"/>
    <n v="0"/>
    <n v="0"/>
    <s v="Accidentes y Enfermedades Total"/>
    <s v="Totales"/>
    <s v="Accidentes y Enfermedades Total"/>
    <x v="51"/>
    <x v="0"/>
    <n v="1600535.0540100001"/>
    <n v="1504539.56809"/>
    <n v="243469518.54793006"/>
    <n v="216001262.48099998"/>
    <n v="235094567.47436008"/>
    <n v="206446896.99449995"/>
    <n v="49828966.316689998"/>
    <n v="43927311.108600006"/>
    <n v="27998144.910780001"/>
    <n v="23765917.809999999"/>
    <n v="170060.56052"/>
    <n v="181903.71141999998"/>
    <n v="0.34128855782231821"/>
    <n v="0.41410163023701946"/>
    <n v="-11843.150899999979"/>
    <n v="-6.5106702922928079"/>
    <n v="100"/>
    <n v="100"/>
    <n v="10.625231861928185"/>
    <n v="12.090324194725245"/>
    <n v="6.9848809630977046E-2"/>
    <n v="7.2337086452900351E-2"/>
    <n v="8.4214188996233619E-2"/>
    <n v="8.8111622924923957E-2"/>
    <m/>
    <m/>
    <m/>
    <n v="0"/>
    <m/>
    <n v="0"/>
    <m/>
    <n v="0"/>
    <m/>
    <m/>
    <n v="66.199657813523473"/>
    <m/>
    <n v="0.40209631566216375"/>
    <n v="3.9668714037902841"/>
    <n v="-12.781855105659613"/>
    <n v="56.318661294844006"/>
    <n v="47.245907227423885"/>
    <s v="Resto"/>
    <n v="2023"/>
    <n v="1"/>
    <d v="2024-05-06T00:00:00"/>
    <x v="51"/>
    <x v="28"/>
  </r>
  <r>
    <n v="2024"/>
    <n v="3"/>
    <n v="61"/>
    <x v="2"/>
    <s v="Accidentes y Enfermedades Tot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3994.29739000001"/>
    <n v="56315.709600000002"/>
    <n v="98284.322140000004"/>
    <n v="-12864.23245"/>
    <n v="0"/>
    <n v="0"/>
    <n v="0"/>
    <n v="0"/>
    <n v="0"/>
    <n v="0"/>
    <s v="Accidentes y Enfermedades Total"/>
    <s v="Totales"/>
    <s v="Accidentes y Enfermedades Total"/>
    <x v="51"/>
    <x v="0"/>
    <n v="0"/>
    <n v="0"/>
    <n v="243469518.54793006"/>
    <n v="216001262.48099998"/>
    <n v="235094567.47436008"/>
    <n v="206446896.99449995"/>
    <n v="49828966.316689998"/>
    <n v="43927311.108600006"/>
    <n v="27998144.910780001"/>
    <n v="23765917.80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0.17710203903742"/>
    <n v="-864.01233048303641"/>
    <n v="126.15877557091733"/>
    <n v="-437.76968286980855"/>
    <m/>
    <n v="2023"/>
    <n v="1"/>
    <d v="2024-05-06T00:00:00"/>
    <x v="51"/>
    <x v="2"/>
  </r>
  <r>
    <n v="2024"/>
    <n v="3"/>
    <n v="13"/>
    <x v="23"/>
    <s v="Accidentes y Enfermedades Total"/>
    <n v="13"/>
    <s v="3fdba35f04dc8c462986c992bcf875546257113072a909c162f7e470e581e278"/>
    <s v="866d562d83a77144c090ae01fef5e5dc5d322dfdcb968ee04e0fa262fe1b2619"/>
    <x v="22"/>
    <n v="282116.95376999996"/>
    <n v="163790.61850000001"/>
    <n v="747440.22097999998"/>
    <n v="551241.83713"/>
    <n v="122683.52735999999"/>
    <n v="119644.56752999999"/>
    <n v="367315.82387999998"/>
    <n v="323402.80470999994"/>
    <n v="0"/>
    <n v="0"/>
    <n v="134.065"/>
    <n v="128.38900000000001"/>
    <n v="0"/>
    <n v="0"/>
    <n v="61817.686580000001"/>
    <n v="73507.860090000002"/>
    <n v="191847.71878"/>
    <n v="90149.384760000001"/>
    <n v="0"/>
    <n v="0"/>
    <n v="0"/>
    <n v="0"/>
    <n v="0"/>
    <n v="0"/>
    <s v="Accidentes y Enfermedades Total"/>
    <s v="Totales"/>
    <s v="Accidentes y Enfermedades Total"/>
    <x v="51"/>
    <x v="0"/>
    <n v="509825.93995999999"/>
    <n v="378273.63062999997"/>
    <n v="243469518.54793006"/>
    <n v="216001262.48099998"/>
    <n v="235094567.47436008"/>
    <n v="206446896.99449995"/>
    <n v="49828966.316689998"/>
    <n v="43927311.108600006"/>
    <n v="27998144.910780001"/>
    <n v="23765917.809999999"/>
    <n v="282116.95376999996"/>
    <n v="163790.61850000001"/>
    <n v="0.56617059237591716"/>
    <n v="0.37286739016432396"/>
    <n v="118326.33526999995"/>
    <n v="72.24243754229424"/>
    <n v="100"/>
    <n v="100"/>
    <n v="55.335935592475806"/>
    <n v="43.299507350595157"/>
    <n v="0.1158736237096808"/>
    <n v="0.12000147719311645"/>
    <n v="7.5828546842131278E-2"/>
    <n v="7.9337893126271417E-2"/>
    <m/>
    <m/>
    <m/>
    <n v="0"/>
    <m/>
    <n v="0"/>
    <m/>
    <n v="0"/>
    <m/>
    <n v="2.5399898154490064"/>
    <n v="43.486761685375193"/>
    <n v="73.04726523759966"/>
    <n v="0.43818448597558224"/>
    <n v="-15.903297274178618"/>
    <n v="112.81090191657563"/>
    <n v="32.222268251669433"/>
    <n v="81.540057412145558"/>
    <s v="Resto"/>
    <n v="2023"/>
    <n v="1"/>
    <d v="2024-05-06T00:00:00"/>
    <x v="51"/>
    <x v="22"/>
  </r>
  <r>
    <n v="2024"/>
    <n v="3"/>
    <n v="9"/>
    <x v="8"/>
    <s v="Accidentes y Enfermedades Total"/>
    <n v="9"/>
    <s v="19581e27de7ced00ff1ce50b2047e7a567c76b1cbaebabe5ef03f7c3017bb5b7"/>
    <s v="866d562d83a77144c090ae01fef5e5dc5d322dfdcb968ee04e0fa262fe1b2619"/>
    <x v="42"/>
    <n v="9872.7468100000006"/>
    <n v="7812.45615"/>
    <n v="60459.09706"/>
    <n v="58449.427150000003"/>
    <n v="9282.3892000000033"/>
    <n v="7253.9312300000001"/>
    <n v="31578.419740000001"/>
    <n v="25106.135799999993"/>
    <n v="0"/>
    <n v="0"/>
    <n v="134.065"/>
    <n v="128.38900000000001"/>
    <n v="0"/>
    <n v="0"/>
    <n v="9282.3891999999996"/>
    <n v="7253.9312300000001"/>
    <n v="14454.646570000001"/>
    <n v="13964.733910000001"/>
    <n v="0"/>
    <n v="0"/>
    <n v="0"/>
    <n v="0"/>
    <n v="0"/>
    <n v="0"/>
    <s v="Accidentes y Enfermedades Total"/>
    <s v="Totales"/>
    <s v="Accidentes y Enfermedades Total"/>
    <x v="51"/>
    <x v="0"/>
    <n v="808178.50085000007"/>
    <n v="660743.68034000008"/>
    <n v="243469518.54793006"/>
    <n v="216001262.48099998"/>
    <n v="235094567.47436008"/>
    <n v="206446896.99449995"/>
    <n v="49828966.316689998"/>
    <n v="43927311.108600006"/>
    <n v="27998144.910780001"/>
    <n v="23765917.809999999"/>
    <n v="9872.7468100000006"/>
    <n v="7812.45615"/>
    <n v="1.9813268345270019E-2"/>
    <n v="1.7784963278734564E-2"/>
    <n v="2060.2906600000006"/>
    <n v="26.371868468023351"/>
    <n v="100"/>
    <n v="100"/>
    <n v="1.2216047320754462"/>
    <n v="1.182373192881683"/>
    <n v="4.0550237536434875E-3"/>
    <n v="4.199478922913326E-3"/>
    <n v="3.6168567073478117E-3"/>
    <n v="3.7842448899622527E-3"/>
    <m/>
    <m/>
    <m/>
    <n v="0"/>
    <m/>
    <n v="0"/>
    <m/>
    <n v="0"/>
    <m/>
    <n v="27.963567694313561"/>
    <n v="94.020330700651314"/>
    <n v="92.850840897199788"/>
    <n v="3.3153586530749207E-2"/>
    <n v="27.963567694313518"/>
    <n v="3.5082133548508088"/>
    <n v="64.21733769170946"/>
    <n v="51.944643390630851"/>
    <s v="Resto"/>
    <n v="2023"/>
    <n v="1"/>
    <d v="2024-05-06T00:00:00"/>
    <x v="51"/>
    <x v="42"/>
  </r>
  <r>
    <n v="2024"/>
    <n v="3"/>
    <n v="74"/>
    <x v="0"/>
    <s v="Accidentes y Enfermedades Total"/>
    <n v="46"/>
    <s v="25fc0e7096fc653718202dc30b0c580b8ab87eac11a700cba03a7c021bc35b0c"/>
    <s v="866d562d83a77144c090ae01fef5e5dc5d322dfdcb968ee04e0fa262fe1b2619"/>
    <x v="40"/>
    <n v="0"/>
    <n v="0"/>
    <n v="0"/>
    <n v="0"/>
    <n v="-1.9316600000000002"/>
    <n v="-5.3784900000000002"/>
    <n v="-1.7702999999999998"/>
    <n v="-24.731059999999999"/>
    <n v="0"/>
    <n v="0"/>
    <n v="0"/>
    <n v="0"/>
    <n v="0"/>
    <n v="0"/>
    <n v="-6.2213700000000003"/>
    <n v="-22.38036"/>
    <n v="0"/>
    <n v="0"/>
    <n v="0"/>
    <n v="0"/>
    <n v="0"/>
    <n v="0"/>
    <n v="0"/>
    <n v="0"/>
    <s v="Accidentes y Enfermedades Total"/>
    <s v="Totales"/>
    <s v="Accidentes y Enfermedades Total"/>
    <x v="51"/>
    <x v="0"/>
    <n v="1149390.6832699999"/>
    <n v="7438742.8628900005"/>
    <n v="243469518.54793006"/>
    <n v="216001262.48099998"/>
    <n v="235094567.47436008"/>
    <n v="206446896.99449995"/>
    <n v="49828966.316689998"/>
    <n v="43927311.108600006"/>
    <n v="27998144.910780001"/>
    <n v="23765917.809999999"/>
    <n v="0"/>
    <n v="0"/>
    <m/>
    <m/>
    <m/>
    <m/>
    <m/>
    <m/>
    <m/>
    <m/>
    <m/>
    <m/>
    <m/>
    <m/>
    <m/>
    <m/>
    <m/>
    <n v="0"/>
    <m/>
    <n v="0"/>
    <m/>
    <n v="0"/>
    <m/>
    <n v="-64.085458929922709"/>
    <m/>
    <m/>
    <n v="-6.8992428111058939E-6"/>
    <n v="-72.201653592703607"/>
    <m/>
    <m/>
    <m/>
    <s v="Resto"/>
    <n v="2023"/>
    <n v="1"/>
    <d v="2024-05-06T00:00:00"/>
    <x v="51"/>
    <x v="40"/>
  </r>
  <r>
    <n v="2024"/>
    <n v="3"/>
    <n v="65"/>
    <x v="69"/>
    <s v="Accidentes y Enfermedades Total"/>
    <n v="225"/>
    <s v="0e6523810856a138a75dec70a9cf3778a5c70b83ac915f22c33f05db97cb3e68"/>
    <s v="866d562d83a77144c090ae01fef5e5dc5d322dfdcb968ee04e0fa262fe1b2619"/>
    <x v="16"/>
    <n v="1104104.3804600001"/>
    <n v="874777.11228999996"/>
    <n v="4821936.8789900001"/>
    <n v="4079717.5348500004"/>
    <n v="661010.30914000003"/>
    <n v="758665.86320000002"/>
    <n v="2781707.0738399997"/>
    <n v="2989297.6166599998"/>
    <n v="0"/>
    <n v="0"/>
    <n v="134.065"/>
    <n v="128.38900000000001"/>
    <n v="0"/>
    <n v="0"/>
    <n v="600104.18016999995"/>
    <n v="748648.85083000001"/>
    <n v="1213406.4324400001"/>
    <n v="1017798.1670700001"/>
    <n v="0"/>
    <n v="0"/>
    <n v="0"/>
    <n v="0"/>
    <n v="0"/>
    <n v="0"/>
    <s v="Accidentes y Enfermedades Total"/>
    <s v="Totales"/>
    <s v="Accidentes y Enfermedades Total"/>
    <x v="51"/>
    <x v="0"/>
    <n v="1104104.3804600001"/>
    <n v="874777.11228999996"/>
    <n v="243469518.54793006"/>
    <n v="216001262.48099998"/>
    <n v="235094567.47436008"/>
    <n v="206446896.99449995"/>
    <n v="49828966.316689998"/>
    <n v="43927311.108600006"/>
    <n v="27998144.910780001"/>
    <n v="23765917.809999999"/>
    <n v="1104104.3804600001"/>
    <n v="874777.11228999996"/>
    <n v="2.2157882494347172"/>
    <n v="1.9914196662921575"/>
    <n v="229327.26817000017"/>
    <n v="26.215508493319529"/>
    <n v="100"/>
    <n v="100"/>
    <n v="100"/>
    <n v="100"/>
    <n v="0.45348772488850314"/>
    <n v="0.46964266010970934"/>
    <n v="0.40498703676185577"/>
    <n v="0.4237298428919013"/>
    <m/>
    <m/>
    <m/>
    <n v="0"/>
    <m/>
    <n v="0"/>
    <m/>
    <n v="0"/>
    <m/>
    <n v="-12.872011091693992"/>
    <n v="59.868461790234448"/>
    <n v="86.72676188497401"/>
    <n v="2.3609075217176057"/>
    <n v="-19.841701552779245"/>
    <n v="19.218767698620432"/>
    <n v="49.456156167168956"/>
    <n v="73.555727948025563"/>
    <s v="Medianas"/>
    <n v="2023"/>
    <n v="1"/>
    <d v="2024-05-06T00:00:00"/>
    <x v="51"/>
    <x v="16"/>
  </r>
  <r>
    <n v="2024"/>
    <n v="3"/>
    <n v="37"/>
    <x v="35"/>
    <s v="Accidentes y Enfermedades Total"/>
    <n v="25"/>
    <s v="b7a56873cd771f2c446d369b649430b65a756ba278ff97ec81bb6f55b2e73569"/>
    <s v="866d562d83a77144c090ae01fef5e5dc5d322dfdcb968ee04e0fa262fe1b2619"/>
    <x v="12"/>
    <n v="518158.07188"/>
    <n v="45985.855750000002"/>
    <n v="1697795.0907399997"/>
    <n v="978375.65857999993"/>
    <n v="267938.38423999998"/>
    <n v="177610.04125000001"/>
    <n v="972587.7194099999"/>
    <n v="607734.14864000003"/>
    <n v="0"/>
    <n v="0"/>
    <n v="134.065"/>
    <n v="128.38900000000001"/>
    <n v="0"/>
    <n v="0"/>
    <n v="261090.86768999998"/>
    <n v="156222.56240999998"/>
    <n v="398139.15606000001"/>
    <n v="246105.26493999999"/>
    <n v="0"/>
    <n v="0"/>
    <n v="0"/>
    <n v="0"/>
    <n v="0"/>
    <n v="0"/>
    <s v="Accidentes y Enfermedades Total"/>
    <s v="Totales"/>
    <s v="Accidentes y Enfermedades Total"/>
    <x v="51"/>
    <x v="0"/>
    <n v="3691577.5016000001"/>
    <n v="3031903.05106"/>
    <n v="243469518.54793006"/>
    <n v="216001262.48099998"/>
    <n v="235094567.47436008"/>
    <n v="206446896.99449995"/>
    <n v="49828966.316689998"/>
    <n v="43927311.108600006"/>
    <n v="27998144.910780001"/>
    <n v="23765917.809999999"/>
    <n v="518158.07188"/>
    <n v="45985.855750000002"/>
    <n v="1.0398732106679187"/>
    <n v="0.10468625233242873"/>
    <n v="472172.21613000002"/>
    <n v="1026.7770566170229"/>
    <n v="100"/>
    <n v="100"/>
    <n v="14.036223583425253"/>
    <n v="1.516732394656308"/>
    <n v="0.21282256397857621"/>
    <n v="0.22040410267519747"/>
    <n v="2.1289623598401437E-2"/>
    <n v="2.2274907697559208E-2"/>
    <m/>
    <m/>
    <m/>
    <n v="0"/>
    <m/>
    <n v="0"/>
    <m/>
    <n v="0"/>
    <m/>
    <n v="50.857678064978188"/>
    <n v="51.709777147320345"/>
    <n v="386.22754399867836"/>
    <n v="0.95698620424254188"/>
    <n v="67.127503007393543"/>
    <n v="61.77596044402609"/>
    <n v="65.57779201467271"/>
    <n v="63.477944061085708"/>
    <s v="Medianas"/>
    <n v="2023"/>
    <n v="1"/>
    <d v="2024-05-06T00:00:00"/>
    <x v="51"/>
    <x v="12"/>
  </r>
  <r>
    <n v="2024"/>
    <n v="3"/>
    <n v="3"/>
    <x v="40"/>
    <s v="Accidentes y Enfermedades Total"/>
    <n v="3"/>
    <s v="4e07408562bedb8b60ce05c1decfe3ad16b72230967de01f640b7e4729b49fce"/>
    <s v="866d562d83a77144c090ae01fef5e5dc5d322dfdcb968ee04e0fa262fe1b2619"/>
    <x v="18"/>
    <n v="806558.73800999997"/>
    <n v="797857.53898000007"/>
    <n v="3114821.5015799999"/>
    <n v="2894626.1244900003"/>
    <n v="579993.03233000007"/>
    <n v="533228.24200000009"/>
    <n v="2407770.3858599998"/>
    <n v="2002550.2113000001"/>
    <n v="0"/>
    <n v="0"/>
    <n v="134.065"/>
    <n v="128.38900000000001"/>
    <n v="1674.1999599999999"/>
    <n v="911.86295999999993"/>
    <n v="565820.34483000007"/>
    <n v="518226.99307999999"/>
    <n v="722026.11251999997"/>
    <n v="695011.65558999998"/>
    <n v="0"/>
    <n v="0"/>
    <n v="0"/>
    <n v="0"/>
    <n v="0"/>
    <n v="0"/>
    <s v="Accidentes y Enfermedades Total"/>
    <s v="Totales"/>
    <s v="Accidentes y Enfermedades Total"/>
    <x v="51"/>
    <x v="0"/>
    <n v="5461228.9250799995"/>
    <n v="5252582.0563999992"/>
    <n v="243469518.54793006"/>
    <n v="216001262.48099998"/>
    <n v="235094567.47436008"/>
    <n v="206446896.99449995"/>
    <n v="49828966.316689998"/>
    <n v="43927311.108600006"/>
    <n v="27998144.910780001"/>
    <n v="23765917.809999999"/>
    <n v="806558.73800999997"/>
    <n v="797857.53898000007"/>
    <n v="1.6186543643789106"/>
    <n v="1.8163131747524537"/>
    <n v="8701.1990299999015"/>
    <n v="1.0905705097583818"/>
    <n v="100"/>
    <n v="100"/>
    <n v="14.768813925854335"/>
    <n v="15.189815797505762"/>
    <n v="0.33127709079164203"/>
    <n v="0.34307842442933739"/>
    <n v="0.36937633133055492"/>
    <n v="0.38647107347961551"/>
    <m/>
    <m/>
    <m/>
    <n v="0"/>
    <m/>
    <n v="0"/>
    <m/>
    <n v="0"/>
    <m/>
    <n v="8.7701263073758806"/>
    <n v="71.909583889823182"/>
    <n v="66.832512816973775"/>
    <n v="2.0715409330804913"/>
    <n v="9.1838812693133764"/>
    <n v="3.8869070342521406"/>
    <n v="78.365634568975096"/>
    <n v="74.563784493667768"/>
    <s v="Medianas"/>
    <n v="2023"/>
    <n v="1"/>
    <d v="2024-05-06T00:00:00"/>
    <x v="51"/>
    <x v="18"/>
  </r>
  <r>
    <n v="2024"/>
    <n v="3"/>
    <n v="13"/>
    <x v="23"/>
    <s v="Vida Individual"/>
    <n v="13"/>
    <s v="3fdba35f04dc8c462986c992bcf875546257113072a909c162f7e470e581e278"/>
    <s v="866d562d83a77144c090ae01fef5e5dc5d322dfdcb968ee04e0fa262fe1b2619"/>
    <x v="33"/>
    <n v="2322.98398"/>
    <n v="2009.9076100000002"/>
    <n v="17188.342839999998"/>
    <n v="17274.561309999997"/>
    <n v="1919.9982900000002"/>
    <n v="1205.05891"/>
    <n v="8031.1850500000028"/>
    <n v="8600.5661999999993"/>
    <n v="0"/>
    <n v="0"/>
    <n v="134.065"/>
    <n v="128.38900000000001"/>
    <n v="262.90154999999999"/>
    <n v="0"/>
    <n v="1919.99829"/>
    <n v="1205.05891"/>
    <n v="-809.01373000000001"/>
    <n v="3426.4976000000001"/>
    <n v="343.11560000000003"/>
    <n v="613.00193999999999"/>
    <n v="1979.8683799999999"/>
    <n v="1396.9056699999999"/>
    <n v="0"/>
    <n v="0"/>
    <s v="Vida Individual"/>
    <s v="Vida"/>
    <s v="Vida"/>
    <x v="52"/>
    <x v="0"/>
    <n v="509825.93995999999"/>
    <n v="378273.63062999997"/>
    <n v="243469518.54793006"/>
    <n v="216001262.48099998"/>
    <n v="235094567.47436008"/>
    <n v="206446896.99449995"/>
    <n v="64853734.095929988"/>
    <n v="52900141.379409999"/>
    <n v="33417433.997719996"/>
    <n v="28887441.232030004"/>
    <n v="77057.257830000002"/>
    <n v="76756.726450000002"/>
    <n v="3.5818816177398535E-3"/>
    <n v="3.799437123588302E-3"/>
    <n v="313.07636999999977"/>
    <n v="15.576654789619893"/>
    <n v="3.0146206151338206"/>
    <n v="2.6185426384868973"/>
    <n v="0.45564256306422091"/>
    <n v="0.53133696013982723"/>
    <n v="9.5411696456067501E-4"/>
    <n v="9.8810619273597181E-4"/>
    <n v="9.3050734375999151E-4"/>
    <n v="9.7357123757280172E-4"/>
    <n v="5.2906066980271669E-4"/>
    <n v="3.0528209479371367E-3"/>
    <m/>
    <n v="-269.88633999999996"/>
    <n v="-44.026996064645395"/>
    <n v="582.96271000000002"/>
    <n v="41.732432083263006"/>
    <n v="0"/>
    <m/>
    <n v="59.328168446138484"/>
    <n v="82.652239814413193"/>
    <n v="59.955935487004787"/>
    <n v="5.7454988618545573E-3"/>
    <n v="59.328168446138463"/>
    <n v="-123.61051500517613"/>
    <n v="-237.32579791939995"/>
    <n v="35.168823991004686"/>
    <s v="Resto"/>
    <n v="2023"/>
    <n v="1"/>
    <d v="2024-05-06T00:00:00"/>
    <x v="52"/>
    <x v="33"/>
  </r>
  <r>
    <n v="2024"/>
    <n v="3"/>
    <n v="41"/>
    <x v="7"/>
    <s v="Vida Individual"/>
    <n v="29"/>
    <s v="35135aaa6cc23891b40cb3f378c53a17a1127210ce60e125ccf03efcfdaec458"/>
    <s v="866d562d83a77144c090ae01fef5e5dc5d322dfdcb968ee04e0fa262fe1b2619"/>
    <x v="11"/>
    <n v="274820.98868000001"/>
    <n v="290371.64085000003"/>
    <n v="1281390.5210599999"/>
    <n v="1147334.2115"/>
    <n v="352439.45699000004"/>
    <n v="294485.65111999994"/>
    <n v="1518432.6287700003"/>
    <n v="1501573.4098"/>
    <n v="0"/>
    <n v="0"/>
    <n v="134.065"/>
    <n v="128.38900000000001"/>
    <n v="0"/>
    <n v="0"/>
    <n v="351994.61333999998"/>
    <n v="290072.02716"/>
    <n v="287601.12029000005"/>
    <n v="345833.12804000004"/>
    <n v="82998.484420000008"/>
    <n v="91654.275689999995"/>
    <n v="191743.49645999999"/>
    <n v="198581.22021"/>
    <n v="79.007800000000003"/>
    <n v="136.14495000000002"/>
    <s v="Vida Individual"/>
    <s v="Vida"/>
    <s v="Vida"/>
    <x v="52"/>
    <x v="0"/>
    <n v="6566357.3494999995"/>
    <n v="6434437.0004799999"/>
    <n v="243469518.54793006"/>
    <n v="216001262.48099998"/>
    <n v="235094567.47436008"/>
    <n v="206446896.99449995"/>
    <n v="64853734.095929988"/>
    <n v="52900141.379409999"/>
    <n v="33417433.997719996"/>
    <n v="28887441.232030004"/>
    <n v="2065615.4161099999"/>
    <n v="1489236.7007200001"/>
    <n v="0.42375507364539999"/>
    <n v="0.54890522648587781"/>
    <n v="-15550.652170000016"/>
    <n v="-5.3554307591742951"/>
    <n v="13.304557399050948"/>
    <n v="19.49801805915838"/>
    <n v="4.1852883425682954"/>
    <n v="4.5127746348023727"/>
    <n v="0.11287695902101109"/>
    <n v="0.11689806005830933"/>
    <n v="0.13443052948616069"/>
    <n v="0.14065197640521374"/>
    <n v="0.12797795774909548"/>
    <n v="0.29565529129961571"/>
    <n v="1.2182459668881006E-4"/>
    <n v="-8655.791269999987"/>
    <n v="-9.4439579657759296"/>
    <n v="-6837.7237500000047"/>
    <n v="-3.4432882136433141"/>
    <n v="-57.13715000000002"/>
    <n v="-41.967880556715478"/>
    <n v="19.679670520308147"/>
    <n v="128.24328253923085"/>
    <n v="101.41680856228143"/>
    <n v="1.0546574492046465"/>
    <n v="21.34731390208966"/>
    <n v="-16.838180911131428"/>
    <n v="122.38986168936663"/>
    <n v="83.876298607937144"/>
    <s v="Medianas"/>
    <n v="2023"/>
    <n v="1"/>
    <d v="2024-05-06T00:00:00"/>
    <x v="52"/>
    <x v="11"/>
  </r>
  <r>
    <n v="2024"/>
    <n v="3"/>
    <n v="98"/>
    <x v="53"/>
    <s v="Vida Individual"/>
    <n v="205"/>
    <s v="f8809aff4d69bece79dabe35be0c708b890d7eafb841f121330667b77d2e2590"/>
    <s v="866d562d83a77144c090ae01fef5e5dc5d322dfdcb968ee04e0fa262fe1b2619"/>
    <x v="26"/>
    <n v="29798.352070000001"/>
    <n v="31828.593000000001"/>
    <n v="108771.4472"/>
    <n v="109834.52747999999"/>
    <n v="6380.3247899999997"/>
    <n v="3854.6865099999995"/>
    <n v="29565.029500000001"/>
    <n v="17523.122609999999"/>
    <n v="0"/>
    <n v="0"/>
    <n v="134.065"/>
    <n v="128.38900000000001"/>
    <n v="0"/>
    <n v="0"/>
    <n v="6380.3247899999997"/>
    <n v="3854.68651"/>
    <n v="26632.52576"/>
    <n v="19262.001960000001"/>
    <n v="0"/>
    <n v="0"/>
    <n v="0"/>
    <n v="0"/>
    <n v="29798.352070000001"/>
    <n v="31828.593000000001"/>
    <s v="Vida Individual"/>
    <s v="Vida"/>
    <s v="Vida"/>
    <x v="52"/>
    <x v="0"/>
    <n v="1111095.3272299999"/>
    <n v="1962137.4953599998"/>
    <n v="243469518.54793006"/>
    <n v="216001262.48099998"/>
    <n v="235094567.47436008"/>
    <n v="206446896.99449995"/>
    <n v="64853734.095929988"/>
    <n v="52900141.379409999"/>
    <n v="33417433.997719996"/>
    <n v="28887441.232030004"/>
    <n v="768414.44621000008"/>
    <n v="1702679.9857100002"/>
    <n v="4.5947010585270294E-2"/>
    <n v="6.0167311787919821E-2"/>
    <n v="-2030.2409299999999"/>
    <n v="-6.3786700530557567"/>
    <n v="3.8779010749957195"/>
    <n v="1.8693232590461091"/>
    <n v="2.6818897838665516"/>
    <n v="1.6221387683211419"/>
    <n v="1.2239048340720244E-2"/>
    <n v="1.2675049189832883E-2"/>
    <n v="1.4735373596624104E-2"/>
    <n v="1.5417326907484572E-2"/>
    <m/>
    <m/>
    <n v="4.5947010585270294E-2"/>
    <n v="0"/>
    <m/>
    <n v="0"/>
    <m/>
    <n v="-2030.2409299999999"/>
    <n v="-6.3786700530557567"/>
    <n v="65.521236900792744"/>
    <n v="21.41166993064526"/>
    <n v="12.110766284893584"/>
    <n v="1.9092802847864729E-2"/>
    <n v="65.521236900792744"/>
    <n v="38.264578185101584"/>
    <n v="23.956889584925346"/>
    <n v="20.011868537884833"/>
    <s v="Resto"/>
    <n v="2023"/>
    <n v="1"/>
    <d v="2024-05-06T00:00:00"/>
    <x v="52"/>
    <x v="26"/>
  </r>
  <r>
    <n v="2024"/>
    <n v="3"/>
    <n v="43"/>
    <x v="9"/>
    <s v="Vida Individual"/>
    <n v="31"/>
    <s v="eb1e33e8a81b697b75855af6bfcdbcbf7cbbde9f94962ceaec1ed8af21f5a50f"/>
    <s v="866d562d83a77144c090ae01fef5e5dc5d322dfdcb968ee04e0fa262fe1b2619"/>
    <x v="6"/>
    <n v="6656296.9854499996"/>
    <n v="7288038.5768999998"/>
    <n v="30112619.538149998"/>
    <n v="30880187.756549999"/>
    <n v="3718920.3504300006"/>
    <n v="4075843.7567300005"/>
    <n v="17407606.78193"/>
    <n v="18496816.170710001"/>
    <n v="0"/>
    <n v="0"/>
    <n v="134.065"/>
    <n v="128.38900000000001"/>
    <n v="526.16999999999996"/>
    <n v="2084.9708000000001"/>
    <n v="3719245.7155200001"/>
    <n v="4079716.17881"/>
    <n v="3631763.6511599999"/>
    <n v="4301743.9319799999"/>
    <n v="872079.99896999996"/>
    <n v="879674.35754999996"/>
    <n v="4310480.8476100005"/>
    <n v="4210140.1141299997"/>
    <n v="1473736.1388699999"/>
    <n v="2198224.1052199998"/>
    <s v="Vida Individual"/>
    <s v="Vida"/>
    <s v="Vida"/>
    <x v="52"/>
    <x v="0"/>
    <n v="29454782.112069998"/>
    <n v="26676629.107240003"/>
    <n v="243469518.54793006"/>
    <n v="216001262.48099998"/>
    <n v="235094567.47436008"/>
    <n v="206446896.99449995"/>
    <n v="64853734.095929988"/>
    <n v="52900141.379409999"/>
    <n v="33417433.997719996"/>
    <n v="28887441.232030004"/>
    <n v="8010292.7908000005"/>
    <n v="8699615.61809"/>
    <n v="10.26355240486874"/>
    <n v="13.776973722298367"/>
    <n v="-631741.59145000018"/>
    <n v="-8.6681976883650655"/>
    <n v="83.096800070715332"/>
    <n v="83.774259655164954"/>
    <n v="22.59835757780866"/>
    <n v="27.319938166108233"/>
    <n v="2.7339344264319569"/>
    <n v="2.8313274342997947"/>
    <n v="3.3740722129071234"/>
    <n v="3.5302243254807379"/>
    <n v="1.3446874125706338"/>
    <n v="6.6464651691975778"/>
    <n v="2.2723998231005278"/>
    <n v="-7594.3585800000001"/>
    <n v="-0.86331476128862494"/>
    <n v="100340.73348000087"/>
    <n v="2.3833110243347777"/>
    <n v="-724487.96634999989"/>
    <n v="-32.957875615575261"/>
    <n v="-8.7570433903569231"/>
    <n v="55.870709473438296"/>
    <n v="55.925112274360089"/>
    <n v="11.128683161860168"/>
    <n v="-8.8356750198035687"/>
    <n v="-15.57462023341828"/>
    <n v="102.40880389702833"/>
    <n v="94.838657142760113"/>
    <s v="Grandes"/>
    <n v="2023"/>
    <n v="1"/>
    <d v="2024-05-06T00:00:00"/>
    <x v="52"/>
    <x v="6"/>
  </r>
  <r>
    <n v="2024"/>
    <n v="3"/>
    <n v="3"/>
    <x v="40"/>
    <s v="Vida Individual"/>
    <n v="3"/>
    <s v="4e07408562bedb8b60ce05c1decfe3ad16b72230967de01f640b7e4729b49fce"/>
    <s v="866d562d83a77144c090ae01fef5e5dc5d322dfdcb968ee04e0fa262fe1b2619"/>
    <x v="13"/>
    <n v="3063678.22493"/>
    <n v="2452954.8583200001"/>
    <n v="11735434.28083"/>
    <n v="10208801.738159999"/>
    <n v="1386914.56008"/>
    <n v="1536041.6095100001"/>
    <n v="6025827.6731800018"/>
    <n v="6646637.0177599993"/>
    <n v="0"/>
    <n v="0"/>
    <n v="134.065"/>
    <n v="128.38900000000001"/>
    <n v="205.22305"/>
    <n v="154.92394000000002"/>
    <n v="1389381.5688800002"/>
    <n v="1516357.4227799999"/>
    <n v="272889.31451"/>
    <n v="929803.98687999998"/>
    <n v="1014463.35639"/>
    <n v="1045868.34189"/>
    <n v="2049214.8685400002"/>
    <n v="1407086.5164300001"/>
    <n v="0"/>
    <n v="0"/>
    <s v="Vida Individual"/>
    <s v="Vida"/>
    <s v="Vida"/>
    <x v="52"/>
    <x v="0"/>
    <n v="5461228.9250799995"/>
    <n v="5252582.0563999992"/>
    <n v="243469518.54793006"/>
    <n v="216001262.48099998"/>
    <n v="235094567.47436008"/>
    <n v="206446896.99449995"/>
    <n v="64853734.095929988"/>
    <n v="52900141.379409999"/>
    <n v="33417433.997719996"/>
    <n v="28887441.232030004"/>
    <n v="3126617.3954600003"/>
    <n v="2952744.1178600001"/>
    <n v="4.7239812288962195"/>
    <n v="4.6369533130865106"/>
    <n v="610723.36660999991"/>
    <n v="24.897456410114181"/>
    <n v="97.986988410497844"/>
    <n v="83.073736172499025"/>
    <n v="56.098696226786018"/>
    <n v="46.699981684840161"/>
    <n v="1.2583415957783957"/>
    <n v="1.3031684474223895"/>
    <n v="1.1356206117247893"/>
    <n v="1.1881771506526206"/>
    <n v="1.5642327624334347"/>
    <n v="3.1597484664627848"/>
    <m/>
    <n v="-31404.985500000068"/>
    <n v="-3.0027666238799933"/>
    <n v="642128.35211000009"/>
    <n v="45.635314148214626"/>
    <n v="0"/>
    <m/>
    <n v="-9.7085292811548207"/>
    <n v="45.269589632301823"/>
    <n v="62.620052069038771"/>
    <n v="4.1502724601015935"/>
    <n v="-8.3737417044597358"/>
    <n v="-70.650877135331228"/>
    <n v="509.1374029704217"/>
    <n v="163.08355784407925"/>
    <s v="Medianas"/>
    <n v="2023"/>
    <n v="1"/>
    <d v="2024-05-06T00:00:00"/>
    <x v="52"/>
    <x v="13"/>
  </r>
  <r>
    <n v="2024"/>
    <n v="3"/>
    <n v="60"/>
    <x v="74"/>
    <s v="Vida Individual"/>
    <n v="210"/>
    <s v="d29d53701d3c859e29e1b90028eec1ca8e2f29439198b6e036c60951fb458aa1"/>
    <s v="866d562d83a77144c090ae01fef5e5dc5d322dfdcb968ee04e0fa262fe1b2619"/>
    <x v="22"/>
    <n v="207265.20908"/>
    <n v="193336.54594000001"/>
    <n v="863830.69289999991"/>
    <n v="869016.68352999992"/>
    <n v="129342.16433"/>
    <n v="161091.21105000001"/>
    <n v="523709.46191000001"/>
    <n v="602139.45191000006"/>
    <n v="0"/>
    <n v="0"/>
    <n v="134.065"/>
    <n v="128.38900000000001"/>
    <n v="0"/>
    <n v="0"/>
    <n v="97902.688399999999"/>
    <n v="118592.65604"/>
    <n v="168608.11071000001"/>
    <n v="140600.22771000001"/>
    <n v="34945.800890000006"/>
    <n v="24358.493060000001"/>
    <n v="131059.05814000001"/>
    <n v="127466.12281"/>
    <n v="41260.350049999994"/>
    <n v="41511.930070000002"/>
    <s v="Vida Individual"/>
    <s v="Vida"/>
    <s v="Vida"/>
    <x v="52"/>
    <x v="0"/>
    <n v="987539.39345000009"/>
    <n v="758060.44874999998"/>
    <n v="243469518.54793006"/>
    <n v="216001262.48099998"/>
    <n v="235094567.47436008"/>
    <n v="206446896.99449995"/>
    <n v="64853734.095929988"/>
    <n v="52900141.379409999"/>
    <n v="33417433.997719996"/>
    <n v="28887441.232030004"/>
    <n v="987539.39345000009"/>
    <n v="758060.44874999998"/>
    <n v="0.3195887052138256"/>
    <n v="0.36547453541447666"/>
    <n v="13928.66313999999"/>
    <n v="7.2043612201092122"/>
    <n v="20.988044674948352"/>
    <n v="25.504106731699476"/>
    <n v="20.988044674948352"/>
    <n v="25.504106731699476"/>
    <n v="8.5129838969635621E-2"/>
    <n v="8.8162483423869328E-2"/>
    <n v="8.9507137004352644E-2"/>
    <n v="9.364952864617325E-2"/>
    <n v="5.3884022835615088E-2"/>
    <n v="0.20208405879319269"/>
    <n v="6.3620623585017841E-2"/>
    <n v="10587.307830000005"/>
    <n v="43.464543573862628"/>
    <n v="3592.9353300000075"/>
    <n v="2.818737442383501"/>
    <n v="-251.58002000000852"/>
    <n v="-0.60604269561973512"/>
    <n v="-19.708739237267036"/>
    <n v="62.404184910780977"/>
    <n v="83.321655648070276"/>
    <n v="0.38704995823085869"/>
    <n v="-17.446246952274603"/>
    <n v="19.920225917250043"/>
    <n v="58.065230662829237"/>
    <n v="84.347413920699694"/>
    <s v="Resto"/>
    <n v="2023"/>
    <n v="1"/>
    <d v="2024-05-06T00:00:00"/>
    <x v="52"/>
    <x v="22"/>
  </r>
  <r>
    <n v="2024"/>
    <n v="3"/>
    <n v="23"/>
    <x v="16"/>
    <s v="Vida Individual"/>
    <n v="17"/>
    <s v="4523540f1504cd17100c4835e85b7eefd49911580f8efff0599a8f283be6b9e3"/>
    <s v="866d562d83a77144c090ae01fef5e5dc5d322dfdcb968ee04e0fa262fe1b2619"/>
    <x v="19"/>
    <n v="220747.00266999999"/>
    <n v="208363.40216999999"/>
    <n v="1009419.5429299999"/>
    <n v="947826.12786000001"/>
    <n v="138184.85351999998"/>
    <n v="144714.57979000002"/>
    <n v="526789.70629999996"/>
    <n v="538693.7618199999"/>
    <n v="0"/>
    <n v="0"/>
    <n v="134.065"/>
    <n v="128.38900000000001"/>
    <n v="0"/>
    <n v="0"/>
    <n v="137916.11887000001"/>
    <n v="144141.88199000002"/>
    <n v="156635.22546000002"/>
    <n v="152472.40528000001"/>
    <n v="26082.632549999998"/>
    <n v="24551.730180000002"/>
    <n v="168624.26920999997"/>
    <n v="156694.23322000002"/>
    <n v="26040.100910000001"/>
    <n v="27117.438769999997"/>
    <s v="Vida Individual"/>
    <s v="Vida"/>
    <s v="Vida"/>
    <x v="52"/>
    <x v="0"/>
    <n v="7252607.47162"/>
    <n v="5493499.0403699996"/>
    <n v="243469518.54793006"/>
    <n v="216001262.48099998"/>
    <n v="235094567.47436008"/>
    <n v="206446896.99449995"/>
    <n v="64853734.095929988"/>
    <n v="52900141.379409999"/>
    <n v="33417433.997719996"/>
    <n v="28887441.232030004"/>
    <n v="1735477.9002100001"/>
    <n v="907585.70137000002"/>
    <n v="0.34037670420561544"/>
    <n v="0.39388061494122961"/>
    <n v="12383.6005"/>
    <n v="5.9432704453042273"/>
    <n v="12.719666591161355"/>
    <n v="22.957986430975673"/>
    <n v="3.0436915762199961"/>
    <n v="3.7929086842248041"/>
    <n v="9.066720301849332E-2"/>
    <n v="9.3897109168239346E-2"/>
    <n v="9.6463974227154428E-2"/>
    <n v="0.10092832839989409"/>
    <n v="4.0217626499993407E-2"/>
    <n v="0.2600070320709294"/>
    <n v="4.0152045634692594E-2"/>
    <n v="1530.9023699999962"/>
    <n v="6.235415421952939"/>
    <n v="11930.035989999946"/>
    <n v="7.6135769293117939"/>
    <n v="-1077.337859999996"/>
    <n v="-3.972859933925077"/>
    <n v="-4.5121412641874414"/>
    <n v="62.598745101230591"/>
    <n v="69.452974122552462"/>
    <n v="0.41351126340049943"/>
    <n v="-4.3191909485627011"/>
    <n v="2.7302121799386736"/>
    <n v="88.049235709894447"/>
    <n v="94.536373139321952"/>
    <s v="Resto"/>
    <n v="2023"/>
    <n v="1"/>
    <d v="2024-05-06T00:00:00"/>
    <x v="52"/>
    <x v="19"/>
  </r>
  <r>
    <n v="2024"/>
    <n v="3"/>
    <n v="38"/>
    <x v="55"/>
    <s v="Vida Individual"/>
    <n v="26"/>
    <s v="5f9c4ab08cac7457e9111a30e4664920607ea2c115a1433d7be98e97e64244ca"/>
    <s v="866d562d83a77144c090ae01fef5e5dc5d322dfdcb968ee04e0fa262fe1b2619"/>
    <x v="9"/>
    <n v="6263448.98092"/>
    <n v="5854333.0819700006"/>
    <n v="25555198.866300002"/>
    <n v="24573395.5568"/>
    <n v="3931630.0862899995"/>
    <n v="3677241.51682"/>
    <n v="15788952.790720001"/>
    <n v="14845913.937749997"/>
    <n v="0"/>
    <n v="0"/>
    <n v="134.065"/>
    <n v="128.38900000000001"/>
    <n v="0"/>
    <n v="0"/>
    <n v="3882124.0840400001"/>
    <n v="3655841.6854499998"/>
    <n v="5291936.0235600006"/>
    <n v="3721108.3191300002"/>
    <n v="657250.21622000006"/>
    <n v="565585.32520000008"/>
    <n v="3888594.28883"/>
    <n v="3780951.1059299996"/>
    <n v="1717604.47587"/>
    <n v="1507796.65084"/>
    <s v="Vida Individual"/>
    <s v="Vida"/>
    <s v="Vida"/>
    <x v="52"/>
    <x v="0"/>
    <n v="10667983.633719999"/>
    <n v="10223427.716290001"/>
    <n v="243469518.54793006"/>
    <n v="216001262.48099998"/>
    <n v="235094567.47436008"/>
    <n v="206446896.99449995"/>
    <n v="64853734.095929988"/>
    <n v="52900141.379409999"/>
    <n v="33417433.997719996"/>
    <n v="28887441.232030004"/>
    <n v="6466189.7113999994"/>
    <n v="6428564.6628400004"/>
    <n v="9.6578077858327571"/>
    <n v="11.066762638650806"/>
    <n v="409115.89894999936"/>
    <n v="6.9882579829627867"/>
    <n v="96.864602810484129"/>
    <n v="91.067499341037717"/>
    <n v="58.712585207968601"/>
    <n v="57.263896654169244"/>
    <n v="2.5725803452833298"/>
    <n v="2.6642253150333239"/>
    <n v="2.7103235484491499"/>
    <n v="2.8357573628854151"/>
    <n v="1.0134346547383259"/>
    <n v="5.9959450955870794"/>
    <n v="2.6484280355073513"/>
    <n v="91664.891019999981"/>
    <n v="16.20708440191332"/>
    <n v="107643.18290000036"/>
    <n v="2.8469869057860642"/>
    <n v="209807.82502999995"/>
    <n v="13.914862121037007"/>
    <n v="6.9179184534495564"/>
    <n v="62.771008405539952"/>
    <n v="62.812304413376438"/>
    <n v="11.76520640860171"/>
    <n v="6.1896115329771684"/>
    <n v="42.213974163408977"/>
    <n v="73.359240677826847"/>
    <n v="98.24604316556794"/>
    <s v="Grandes"/>
    <n v="2023"/>
    <n v="1"/>
    <d v="2024-05-06T00:00:00"/>
    <x v="52"/>
    <x v="9"/>
  </r>
  <r>
    <n v="2024"/>
    <n v="3"/>
    <n v="61"/>
    <x v="2"/>
    <s v="Vida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6813.046440000002"/>
    <n v="22432.595120000002"/>
    <n v="15355.728640000001"/>
    <n v="15858.364820000001"/>
    <n v="0"/>
    <n v="0"/>
    <n v="0"/>
    <n v="0"/>
    <n v="0"/>
    <n v="0"/>
    <s v="Vida Individual"/>
    <s v="Vida"/>
    <s v="Vida"/>
    <x v="52"/>
    <x v="0"/>
    <n v="0"/>
    <n v="0"/>
    <n v="243469518.54793006"/>
    <n v="216001262.48099998"/>
    <n v="235094567.47436008"/>
    <n v="206446896.99449995"/>
    <n v="64853734.095929988"/>
    <n v="52900141.379409999"/>
    <n v="33417433.997719996"/>
    <n v="28887441.23203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5.050818462772661"/>
    <n v="-3.1695334651785312"/>
    <n v="109.49038521170429"/>
    <n v="141.45591537728291"/>
    <m/>
    <n v="2023"/>
    <n v="1"/>
    <d v="2024-05-06T00:00:00"/>
    <x v="52"/>
    <x v="2"/>
  </r>
  <r>
    <n v="2024"/>
    <n v="3"/>
    <n v="1"/>
    <x v="14"/>
    <s v="Vida Individual"/>
    <n v="30"/>
    <s v="624b60c58c9d8bfb6ff1886c2fd605d2adeb6ea4da576068201b6c6958ce93f4"/>
    <s v="866d562d83a77144c090ae01fef5e5dc5d322dfdcb968ee04e0fa262fe1b2619"/>
    <x v="15"/>
    <n v="3193504.2679299996"/>
    <n v="2486355.1664999998"/>
    <n v="13535952.073689999"/>
    <n v="8139510.5333300009"/>
    <n v="751045.12553999992"/>
    <n v="368446.83754999994"/>
    <n v="2267009.0384500003"/>
    <n v="1879600.7865000002"/>
    <n v="0"/>
    <n v="0"/>
    <n v="134.065"/>
    <n v="128.38900000000001"/>
    <n v="2384.5289299999999"/>
    <n v="676.20263"/>
    <n v="734122.85141"/>
    <n v="372831.09837000002"/>
    <n v="1129299.4198699999"/>
    <n v="1018258.23477"/>
    <n v="910302.82448000007"/>
    <n v="990284.06133000006"/>
    <n v="346832.33555000002"/>
    <n v="300081.84751999995"/>
    <n v="1936369.1079000002"/>
    <n v="1195989.25765"/>
    <s v="Vida Individual"/>
    <s v="Vida"/>
    <s v="Vida"/>
    <x v="52"/>
    <x v="0"/>
    <n v="18341736.750830002"/>
    <n v="11640133.15574"/>
    <n v="243469518.54793006"/>
    <n v="216001262.48099998"/>
    <n v="235094567.47436008"/>
    <n v="206446896.99449995"/>
    <n v="64853734.095929988"/>
    <n v="52900141.379409999"/>
    <n v="33417433.997719996"/>
    <n v="28887441.232030004"/>
    <n v="12104723.47659"/>
    <n v="6687033.3928900007"/>
    <n v="4.9241640630996661"/>
    <n v="4.7000917231343138"/>
    <n v="707149.10142999981"/>
    <n v="28.441194200965334"/>
    <n v="26.38229839868788"/>
    <n v="37.181736958927424"/>
    <n v="17.411133478324984"/>
    <n v="21.360195224862395"/>
    <n v="1.311664920921638"/>
    <n v="1.3583913495909641"/>
    <n v="1.1510836269851459"/>
    <n v="1.2043557944909387"/>
    <n v="1.4036243821111416"/>
    <n v="0.53479162053641272"/>
    <n v="2.9857480604521127"/>
    <n v="-79981.236849999987"/>
    <n v="-8.0765953904762711"/>
    <n v="46750.488030000066"/>
    <n v="15.579245601280235"/>
    <n v="740379.85025000013"/>
    <n v="61.90522577976769"/>
    <n v="103.84083916531912"/>
    <n v="23.517899540081732"/>
    <n v="14.81875327042099"/>
    <n v="2.2474649776857261"/>
    <n v="96.904940231528556"/>
    <n v="10.905012236417754"/>
    <n v="65.006927170343289"/>
    <n v="36.614592019893024"/>
    <s v="Medianas"/>
    <n v="2023"/>
    <n v="1"/>
    <d v="2024-05-06T00:00:00"/>
    <x v="52"/>
    <x v="15"/>
  </r>
  <r>
    <n v="2024"/>
    <n v="3"/>
    <n v="111"/>
    <x v="75"/>
    <s v="Vida Individual"/>
    <n v="230"/>
    <s v="a0eaec5a55dc2f5b2ba523018adc485ff620b9d83509b9f37186a7716e438d21"/>
    <s v="866d562d83a77144c090ae01fef5e5dc5d322dfdcb968ee04e0fa262fe1b2619"/>
    <x v="12"/>
    <n v="328756.23556"/>
    <n v="313503.25231999997"/>
    <n v="1465526.4357399999"/>
    <n v="1366950.0959899998"/>
    <n v="119990.96480999998"/>
    <n v="112168.20132000001"/>
    <n v="504604.98613999999"/>
    <n v="497648.92141999997"/>
    <n v="0"/>
    <n v="0"/>
    <n v="134.065"/>
    <n v="128.38900000000001"/>
    <n v="0"/>
    <n v="0"/>
    <n v="111602.32740000001"/>
    <n v="109402.97278"/>
    <n v="307569.26676999999"/>
    <n v="194544.56500999999"/>
    <n v="84337.477340000012"/>
    <n v="74944.26973"/>
    <n v="244766.82770999998"/>
    <n v="239422.70345"/>
    <n v="-348.06948999999997"/>
    <n v="-863.72086000000002"/>
    <s v="Vida Individual"/>
    <s v="Vida"/>
    <s v="Vida"/>
    <x v="52"/>
    <x v="0"/>
    <n v="522729.34349"/>
    <n v="421128.09495999996"/>
    <n v="243469518.54793006"/>
    <n v="216001262.48099998"/>
    <n v="235094567.47436008"/>
    <n v="206446896.99449995"/>
    <n v="64853734.095929988"/>
    <n v="52900141.379409999"/>
    <n v="33417433.997719996"/>
    <n v="28887441.232030004"/>
    <n v="522729.34349"/>
    <n v="421128.09495999996"/>
    <n v="0.50691951688350301"/>
    <n v="0.59263216344072556"/>
    <n v="15252.98324000003"/>
    <n v="4.865334929422338"/>
    <n v="62.892248092494775"/>
    <n v="74.443680217957791"/>
    <n v="62.892248092494775"/>
    <n v="74.443680217957791"/>
    <n v="0.13502973083477807"/>
    <n v="0.13983999676889805"/>
    <n v="0.14513954627815034"/>
    <n v="0.15185660665481068"/>
    <n v="0.13004259279080241"/>
    <n v="0.37741362332035833"/>
    <n v="-5.3669922765764639E-4"/>
    <n v="9393.2076100000122"/>
    <n v="12.533590151509522"/>
    <n v="5344.1242599999823"/>
    <n v="2.2320875100785953"/>
    <n v="515.65137000000004"/>
    <n v="-59.701159701063609"/>
    <n v="6.9741365181409387"/>
    <n v="36.498460509991112"/>
    <n v="35.778959385565592"/>
    <n v="0.35906696132978588"/>
    <n v="2.0103243669828963"/>
    <n v="58.097074957704578"/>
    <n v="36.285266266039557"/>
    <n v="56.235430053970646"/>
    <s v="Medianas"/>
    <n v="2023"/>
    <n v="1"/>
    <d v="2024-05-06T00:00:00"/>
    <x v="52"/>
    <x v="12"/>
  </r>
  <r>
    <n v="2024"/>
    <n v="3"/>
    <n v="10"/>
    <x v="4"/>
    <s v="Vida Individual"/>
    <n v="10"/>
    <s v="4a44dc15364204a80fe80e9039455cc1608281820fe2b24f1e5233ade6af1dd5"/>
    <s v="866d562d83a77144c090ae01fef5e5dc5d322dfdcb968ee04e0fa262fe1b2619"/>
    <x v="28"/>
    <n v="14332.82836"/>
    <n v="15821.02541"/>
    <n v="65137.573199999999"/>
    <n v="67200.64145000001"/>
    <n v="15855.238450000001"/>
    <n v="0"/>
    <n v="98501.40879999999"/>
    <n v="-24530.923469999998"/>
    <n v="0"/>
    <n v="0"/>
    <n v="134.065"/>
    <n v="128.38900000000001"/>
    <n v="0"/>
    <n v="0"/>
    <n v="15264.45019"/>
    <n v="18064.377250000001"/>
    <n v="29426.905870000002"/>
    <n v="22696.574639999999"/>
    <n v="8476.1888400000007"/>
    <n v="0"/>
    <n v="5836.7186400000001"/>
    <n v="0"/>
    <n v="19.92088"/>
    <n v="0"/>
    <s v="Vida Individual"/>
    <s v="Vida"/>
    <s v="Vida"/>
    <x v="52"/>
    <x v="0"/>
    <n v="1600535.0540100001"/>
    <n v="1504539.56809"/>
    <n v="243469518.54793006"/>
    <n v="216001262.48099998"/>
    <n v="235094567.47436008"/>
    <n v="206446896.99449995"/>
    <n v="64853734.095929988"/>
    <n v="52900141.379409999"/>
    <n v="33417433.997719996"/>
    <n v="28887441.232030004"/>
    <n v="299255.71986000001"/>
    <n v="346573.36047000001"/>
    <n v="2.2100236107915155E-2"/>
    <n v="2.9907340505063225E-2"/>
    <n v="-1488.1970500000007"/>
    <n v="-9.4064512977733763"/>
    <n v="4.7894918655874941"/>
    <n v="4.5649860071600896"/>
    <n v="0.89550230868673308"/>
    <n v="1.0515526308214449"/>
    <n v="5.8869087372752172E-3"/>
    <n v="6.0966225268319603E-3"/>
    <n v="7.3245059905108932E-3"/>
    <n v="7.6634842375090263E-3"/>
    <n v="1.3069700547176264E-2"/>
    <n v="8.9998189331187538E-3"/>
    <n v="3.071662762013602E-5"/>
    <n v="8476.1888400000007"/>
    <m/>
    <n v="5836.7186400000001"/>
    <m/>
    <n v="19.92088"/>
    <m/>
    <m/>
    <n v="110.6218399590184"/>
    <m/>
    <n v="4.7446008125823703E-2"/>
    <n v="-15.499715385981549"/>
    <n v="29.653510878855705"/>
    <n v="51.872426742499378"/>
    <n v="79.590764406201174"/>
    <s v="Resto"/>
    <n v="2023"/>
    <n v="1"/>
    <d v="2024-05-06T00:00:00"/>
    <x v="52"/>
    <x v="28"/>
  </r>
  <r>
    <n v="2024"/>
    <n v="3"/>
    <n v="16"/>
    <x v="24"/>
    <s v="Vida Individual"/>
    <n v="14"/>
    <s v="8527a891e224136950ff32ca212b45bc93f69fbb801c3b1ebedac52775f99e61"/>
    <s v="866d562d83a77144c090ae01fef5e5dc5d322dfdcb968ee04e0fa262fe1b2619"/>
    <x v="20"/>
    <n v="68920.095450000008"/>
    <n v="16899.412680000001"/>
    <n v="172357.99972999998"/>
    <n v="86297.485029999982"/>
    <n v="21569.137469999998"/>
    <n v="22014.913770000003"/>
    <n v="75101.626999999993"/>
    <n v="94590.495110000018"/>
    <n v="0"/>
    <n v="0"/>
    <n v="134.065"/>
    <n v="128.38900000000001"/>
    <n v="0"/>
    <n v="0"/>
    <n v="21069.137469999998"/>
    <n v="19514.913769999999"/>
    <n v="-7885.9754199999998"/>
    <n v="32982.297890000002"/>
    <n v="242.06230000000002"/>
    <n v="447.46298000000007"/>
    <n v="2635.77115"/>
    <n v="3053.7387000000003"/>
    <n v="66042.262000000002"/>
    <n v="13398.210999999999"/>
    <s v="Vida Individual"/>
    <s v="Vida"/>
    <s v="Vida"/>
    <x v="52"/>
    <x v="0"/>
    <n v="1156642.3969100001"/>
    <n v="764564.70062000002"/>
    <n v="243469518.54793006"/>
    <n v="216001262.48099998"/>
    <n v="235094567.47436008"/>
    <n v="206446896.99449995"/>
    <n v="64853734.095929988"/>
    <n v="52900141.379409999"/>
    <n v="33417433.997719996"/>
    <n v="28887441.232030004"/>
    <n v="199697.51095"/>
    <n v="93763.930959999998"/>
    <n v="0.10627004969067033"/>
    <n v="3.1945874319681225E-2"/>
    <n v="52020.682770000007"/>
    <n v="307.82538869865624"/>
    <n v="34.512245606935046"/>
    <n v="18.023361976162612"/>
    <n v="5.9586347201280025"/>
    <n v="2.2103312729839537"/>
    <n v="2.8307484181611102E-2"/>
    <n v="2.9315903038685306E-2"/>
    <n v="7.8237564382229088E-3"/>
    <n v="8.1858400034223941E-3"/>
    <n v="3.7324342749786414E-4"/>
    <n v="4.0641779332262267E-3"/>
    <n v="0.10183262832994625"/>
    <n v="-205.40068000000005"/>
    <n v="-45.903390711785818"/>
    <n v="-417.9675500000003"/>
    <n v="-13.687076435190749"/>
    <n v="52644.051000000007"/>
    <n v="392.9185097920909"/>
    <n v="-2.0248832435013631"/>
    <n v="31.295861285694137"/>
    <n v="130.2702891920857"/>
    <n v="6.4544565185560385E-2"/>
    <n v="7.964286792746611"/>
    <n v="-123.90972104581886"/>
    <n v="-267.17224373494179"/>
    <n v="59.167841595163026"/>
    <s v="Resto"/>
    <n v="2023"/>
    <n v="1"/>
    <d v="2024-05-06T00:00:00"/>
    <x v="52"/>
    <x v="20"/>
  </r>
  <r>
    <n v="2024"/>
    <n v="3"/>
    <n v="8"/>
    <x v="20"/>
    <s v="Vida Individual"/>
    <n v="8"/>
    <s v="2c624232cdd221771294dfbb310aca000a0df6ac8b66b696d90ef06fdefb64a3"/>
    <s v="866d562d83a77144c090ae01fef5e5dc5d322dfdcb968ee04e0fa262fe1b2619"/>
    <x v="25"/>
    <n v="23981.93807"/>
    <n v="23251.27175"/>
    <n v="90096.43802999999"/>
    <n v="82340.677469999995"/>
    <n v="1890.7635200000004"/>
    <n v="15013.49368"/>
    <n v="15258.883959999999"/>
    <n v="30546.422719999999"/>
    <n v="0"/>
    <n v="0"/>
    <n v="134.065"/>
    <n v="128.38900000000001"/>
    <n v="0"/>
    <n v="0"/>
    <n v="1682.43019"/>
    <n v="5869.6623499999996"/>
    <n v="21950.78944"/>
    <n v="-6959.4910499999996"/>
    <n v="3252.8582099999999"/>
    <n v="2951.4265299999997"/>
    <n v="20729.079859999998"/>
    <n v="19850.645219999999"/>
    <n v="0"/>
    <n v="449.2"/>
    <s v="Vida Individual"/>
    <s v="Vida"/>
    <s v="Vida"/>
    <x v="52"/>
    <x v="0"/>
    <n v="689489.74687000003"/>
    <n v="663569.20615999994"/>
    <n v="243469518.54793006"/>
    <n v="216001262.48099998"/>
    <n v="235094567.47436008"/>
    <n v="206446896.99449995"/>
    <n v="64853734.095929988"/>
    <n v="52900141.379409999"/>
    <n v="33417433.997719996"/>
    <n v="28887441.232030004"/>
    <n v="118956.91813999999"/>
    <n v="96882.227709999992"/>
    <n v="3.6978500011312428E-2"/>
    <n v="4.3953137257682171E-2"/>
    <n v="730.66632000000027"/>
    <n v="3.1424789484902016"/>
    <n v="20.160187776364332"/>
    <n v="23.999522202976813"/>
    <n v="3.4782153293603186"/>
    <n v="3.5039708796242195"/>
    <n v="9.8500782410176121E-3"/>
    <n v="1.020097500662814E-2"/>
    <n v="1.0764414745976423E-2"/>
    <n v="1.1262592021724331E-2"/>
    <n v="5.0156837618454703E-3"/>
    <n v="3.1962816249466952E-2"/>
    <m/>
    <n v="301.43168000000014"/>
    <n v="10.213084314858412"/>
    <n v="878.43463999999949"/>
    <n v="4.42521958487756"/>
    <n v="-449.2"/>
    <m/>
    <n v="-87.406238945444443"/>
    <n v="7.8841147637072533"/>
    <n v="64.57063442131934"/>
    <n v="5.6580152746886657E-3"/>
    <n v="-71.336848873427954"/>
    <n v="-415.40796995492946"/>
    <n v="7.6645543642005789"/>
    <n v="-84.340396558164983"/>
    <s v="Resto"/>
    <n v="2023"/>
    <n v="1"/>
    <d v="2024-05-06T00:00:00"/>
    <x v="52"/>
    <x v="25"/>
  </r>
  <r>
    <n v="2024"/>
    <n v="3"/>
    <n v="69"/>
    <x v="77"/>
    <s v="Vida Individual"/>
    <n v="202"/>
    <s v="c17edaae86e4016a583e098582f6dbf3eccade8ef83747df9ba617ded9d31309"/>
    <s v="866d562d83a77144c090ae01fef5e5dc5d322dfdcb968ee04e0fa262fe1b2619"/>
    <x v="30"/>
    <n v="0"/>
    <n v="0"/>
    <n v="0"/>
    <n v="0"/>
    <n v="2.66E-3"/>
    <n v="-7.5379999999999989E-2"/>
    <n v="8.9499999999999892E-3"/>
    <n v="-0.21708"/>
    <n v="0"/>
    <n v="0"/>
    <n v="134.065"/>
    <n v="128.38900000000001"/>
    <n v="0"/>
    <n v="0"/>
    <n v="2.66E-3"/>
    <n v="-7.5379999999999989E-2"/>
    <n v="-6.8159999999999998E-2"/>
    <n v="1.04992"/>
    <n v="0"/>
    <n v="0"/>
    <n v="0"/>
    <n v="0"/>
    <n v="0"/>
    <n v="0"/>
    <s v="Vida Individual"/>
    <s v="Vida"/>
    <s v="Vida"/>
    <x v="52"/>
    <x v="0"/>
    <n v="620506.83565000002"/>
    <n v="318429.82180999999"/>
    <n v="243469518.54793006"/>
    <n v="216001262.48099998"/>
    <n v="235094567.47436008"/>
    <n v="206446896.99449995"/>
    <n v="64853734.095929988"/>
    <n v="52900141.379409999"/>
    <n v="33417433.997719996"/>
    <n v="28887441.232030004"/>
    <n v="620506.83565000002"/>
    <n v="318429.82180999999"/>
    <m/>
    <m/>
    <m/>
    <m/>
    <m/>
    <m/>
    <m/>
    <m/>
    <m/>
    <m/>
    <m/>
    <m/>
    <m/>
    <m/>
    <m/>
    <n v="0"/>
    <m/>
    <n v="0"/>
    <m/>
    <n v="0"/>
    <m/>
    <n v="-103.52878747678429"/>
    <m/>
    <m/>
    <n v="7.9599169708287195E-9"/>
    <n v="-103.52878747678429"/>
    <n v="-106.49192319414813"/>
    <n v="-3.9025821596244135"/>
    <n v="-7.1795946357817737"/>
    <s v="Resto"/>
    <n v="2023"/>
    <n v="1"/>
    <d v="2024-05-06T00:00:00"/>
    <x v="52"/>
    <x v="30"/>
  </r>
  <r>
    <n v="2024"/>
    <n v="3"/>
    <n v="18"/>
    <x v="64"/>
    <s v="Vida Individual"/>
    <n v="5"/>
    <s v="ef2d127de37b942baad06145e54b0c619a1f22327b2ebbcfbec78f5564afe39d"/>
    <s v="866d562d83a77144c090ae01fef5e5dc5d322dfdcb968ee04e0fa262fe1b2619"/>
    <x v="8"/>
    <n v="2555813.92618"/>
    <n v="1921076.40943"/>
    <n v="13810372.205149999"/>
    <n v="6507161.8452500002"/>
    <n v="1297461.3273099998"/>
    <n v="525416.4093099999"/>
    <n v="4141861.7426"/>
    <n v="2019176.1159300001"/>
    <n v="0"/>
    <n v="0"/>
    <n v="134.065"/>
    <n v="128.38900000000001"/>
    <n v="0"/>
    <n v="0"/>
    <n v="1253969.5571700002"/>
    <n v="501937.99300999998"/>
    <n v="1448038.9644000002"/>
    <n v="895333.78849000006"/>
    <n v="1542955.8498"/>
    <n v="1002187.5298299999"/>
    <n v="314621.04555000004"/>
    <n v="317428.59561999998"/>
    <n v="698237.03083000006"/>
    <n v="601460.28398000007"/>
    <s v="Vida Individual"/>
    <s v="Vida"/>
    <s v="Vida"/>
    <x v="52"/>
    <x v="0"/>
    <n v="4323802.96117"/>
    <n v="3574791.8769999999"/>
    <n v="243469518.54793006"/>
    <n v="216001262.48099998"/>
    <n v="235094567.47436008"/>
    <n v="206446896.99449995"/>
    <n v="64853734.095929988"/>
    <n v="52900141.379409999"/>
    <n v="33417433.997719996"/>
    <n v="28887441.232030004"/>
    <n v="3402954.3250000002"/>
    <n v="2742800.4294000003"/>
    <n v="3.9408893902693483"/>
    <n v="3.6315146979507489"/>
    <n v="634737.51674999995"/>
    <n v="33.04072204698678"/>
    <n v="75.105737018083545"/>
    <n v="70.040692309875567"/>
    <n v="59.110323692650624"/>
    <n v="53.739531573574737"/>
    <n v="1.0497469832868855"/>
    <n v="1.0871429117385889"/>
    <n v="0.88938202831059054"/>
    <n v="0.93054264190814173"/>
    <n v="2.3791318592661126"/>
    <n v="0.48512402552584033"/>
    <n v="1.0766335054773959"/>
    <n v="540768.31997000007"/>
    <n v="53.958795522204326"/>
    <n v="-2807.5500699999393"/>
    <n v="-0.88446665131609592"/>
    <n v="96776.746849999996"/>
    <n v="16.090297136430376"/>
    <n v="146.93962813492703"/>
    <n v="50.76509342169625"/>
    <n v="27.350104698120543"/>
    <n v="3.8825881346800086"/>
    <n v="149.82559093609348"/>
    <n v="61.731745525001294"/>
    <n v="86.597777269728837"/>
    <n v="56.061549274994896"/>
    <s v="Medianas"/>
    <n v="2023"/>
    <n v="1"/>
    <d v="2024-05-06T00:00:00"/>
    <x v="52"/>
    <x v="8"/>
  </r>
  <r>
    <n v="2024"/>
    <n v="3"/>
    <n v="120"/>
    <x v="58"/>
    <s v="Vida Individual"/>
    <n v="234"/>
    <s v="114bd151f8fb0c58642d2170da4ae7d7c57977260ac2cc8905306cab6b2acabc"/>
    <s v="866d562d83a77144c090ae01fef5e5dc5d322dfdcb968ee04e0fa262fe1b2619"/>
    <x v="24"/>
    <n v="4070.94202"/>
    <n v="0"/>
    <n v="5710.66759"/>
    <n v="0"/>
    <n v="99.419030000000006"/>
    <n v="0"/>
    <n v="1892.2224900000001"/>
    <n v="0"/>
    <n v="0"/>
    <n v="0"/>
    <n v="134.065"/>
    <n v="128.38900000000001"/>
    <n v="0"/>
    <n v="0"/>
    <n v="49.419129999999996"/>
    <n v="0"/>
    <n v="3184.7625699999999"/>
    <n v="0"/>
    <n v="632.05302000000006"/>
    <n v="0"/>
    <n v="0"/>
    <n v="0"/>
    <n v="3438.8890000000001"/>
    <n v="0"/>
    <s v="Vida Individual"/>
    <s v="Vida"/>
    <s v="Vida"/>
    <x v="52"/>
    <x v="0"/>
    <n v="1287243.6983399999"/>
    <n v="0"/>
    <n v="243469518.54793006"/>
    <n v="216001262.48099998"/>
    <n v="235094567.47436008"/>
    <n v="206446896.99449995"/>
    <n v="64853734.095929988"/>
    <n v="52900141.379409999"/>
    <n v="33417433.997719996"/>
    <n v="28887441.232030004"/>
    <n v="1256337.9776300001"/>
    <n v="0"/>
    <n v="6.277112762664315E-3"/>
    <m/>
    <m/>
    <m/>
    <n v="0.32403239355062463"/>
    <m/>
    <n v="0.31625262762985701"/>
    <m/>
    <n v="1.6720540806419608E-3"/>
    <n v="1.7316189241352784E-3"/>
    <m/>
    <m/>
    <n v="9.7458231019525163E-4"/>
    <m/>
    <n v="5.3025304524690646E-3"/>
    <n v="632.05302000000006"/>
    <m/>
    <n v="0"/>
    <m/>
    <n v="3438.8890000000001"/>
    <m/>
    <m/>
    <n v="2.4421627601564322"/>
    <m/>
    <n v="2.9750647523320664E-4"/>
    <m/>
    <m/>
    <n v="1.5517367123540389"/>
    <m/>
    <s v="Resto"/>
    <n v="2023"/>
    <n v="1"/>
    <d v="2024-05-06T00:00:00"/>
    <x v="52"/>
    <x v="24"/>
  </r>
  <r>
    <n v="2024"/>
    <n v="3"/>
    <n v="106"/>
    <x v="76"/>
    <s v="Vida Individual"/>
    <n v="227"/>
    <s v="dfe62e836a0a6f2633422230c81287700a56e2639652c73f264e6562220c207a"/>
    <s v="866d562d83a77144c090ae01fef5e5dc5d322dfdcb968ee04e0fa262fe1b2619"/>
    <x v="14"/>
    <n v="477484.62772000005"/>
    <n v="431227.78942000004"/>
    <n v="1925838.9258999999"/>
    <n v="1696812.4360200001"/>
    <n v="64231.166749999989"/>
    <n v="48369.105969999997"/>
    <n v="290687.67410999996"/>
    <n v="168654.26156999997"/>
    <n v="0"/>
    <n v="0"/>
    <n v="134.065"/>
    <n v="128.38900000000001"/>
    <n v="0"/>
    <n v="0"/>
    <n v="144828.02297999998"/>
    <n v="93881.816000000006"/>
    <n v="817927.03512999997"/>
    <n v="756991.71620999998"/>
    <n v="103830.50390000001"/>
    <n v="126146.19796999999"/>
    <n v="367586.38147000002"/>
    <n v="299048.80322"/>
    <n v="6067.7423499999995"/>
    <n v="6032.7882300000001"/>
    <s v="Vida Individual"/>
    <s v="Vida"/>
    <s v="Vida"/>
    <x v="52"/>
    <x v="0"/>
    <n v="474615.68398999999"/>
    <n v="433447.13457999995"/>
    <n v="243469518.54793006"/>
    <n v="216001262.48099998"/>
    <n v="235094567.47436008"/>
    <n v="206446896.99449995"/>
    <n v="64853734.095929988"/>
    <n v="52900141.379409999"/>
    <n v="33417433.997719996"/>
    <n v="28887441.232030004"/>
    <n v="474615.68398999999"/>
    <n v="433447.13457999995"/>
    <n v="0.73624847416452066"/>
    <n v="0.81517322671626014"/>
    <n v="46256.838300000003"/>
    <n v="10.726775832841229"/>
    <n v="100.6044772279503"/>
    <n v="99.48797789097155"/>
    <n v="100.6044772279503"/>
    <n v="99.48797789097155"/>
    <n v="0.19611679957628911"/>
    <n v="0.20310321622896521"/>
    <n v="0.19964132823433473"/>
    <n v="0.20888073189663323"/>
    <n v="0.16009949981664368"/>
    <n v="0.56679293273425957"/>
    <n v="9.3560416136174197E-3"/>
    <n v="-22315.694069999983"/>
    <n v="-17.690342181622544"/>
    <n v="68537.57825000002"/>
    <n v="22.918526177675179"/>
    <n v="34.954119999999421"/>
    <n v="0.57940240345548677"/>
    <n v="32.793785334461489"/>
    <n v="13.451986309319583"/>
    <n v="11.216602259111429"/>
    <n v="0.19220855423663694"/>
    <n v="54.266320306373238"/>
    <n v="8.0496678649381259"/>
    <n v="17.706716706947002"/>
    <n v="12.401960812733106"/>
    <s v="Medianas"/>
    <n v="2023"/>
    <n v="1"/>
    <d v="2024-05-06T00:00:00"/>
    <x v="52"/>
    <x v="14"/>
  </r>
  <r>
    <n v="2024"/>
    <n v="3"/>
    <n v="82"/>
    <x v="66"/>
    <s v="Vida Individual"/>
    <n v="25"/>
    <s v="b7a56873cd771f2c446d369b649430b65a756ba278ff97ec81bb6f55b2e73569"/>
    <s v="866d562d83a77144c090ae01fef5e5dc5d322dfdcb968ee04e0fa262fe1b2619"/>
    <x v="30"/>
    <n v="0"/>
    <n v="0"/>
    <n v="0"/>
    <n v="-1189.40174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Vida Individual"/>
    <s v="Vida"/>
    <s v="Vida"/>
    <x v="52"/>
    <x v="0"/>
    <n v="0"/>
    <n v="0"/>
    <n v="243469518.54793006"/>
    <n v="216001262.48099998"/>
    <n v="235094567.47436008"/>
    <n v="206446896.99449995"/>
    <n v="64853734.095929988"/>
    <n v="52900141.379409999"/>
    <n v="33417433.997719996"/>
    <n v="28887441.23203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2"/>
    <x v="30"/>
  </r>
  <r>
    <n v="2024"/>
    <n v="3"/>
    <n v="201.1"/>
    <x v="1"/>
    <s v="Vida Individual"/>
    <n v="201.1"/>
    <m/>
    <m/>
    <x v="1"/>
    <n v="64853734.095929988"/>
    <n v="52900141.379409999"/>
    <n v="239377375.35426995"/>
    <n v="190816739.74155998"/>
    <n v="33417433.997719996"/>
    <n v="28887441.232030004"/>
    <n v="129591756.49005"/>
    <n v="120144575.73163997"/>
    <n v="0"/>
    <n v="0"/>
    <n v="0"/>
    <n v="0"/>
    <n v="2044.4720300000001"/>
    <n v="3853.7684100000001"/>
    <n v="33321708.904800002"/>
    <n v="28797562.14556"/>
    <n v="32636972.985369999"/>
    <n v="31169761.864540003"/>
    <n v="33703835.634010009"/>
    <n v="23242219.206669997"/>
    <n v="23557690.697529998"/>
    <n v="22445456.924580008"/>
    <n v="7592207.7643900001"/>
    <n v="7196644.2227499988"/>
    <s v="Vida Individual"/>
    <s v="Vida"/>
    <s v="Vida"/>
    <x v="52"/>
    <x v="0"/>
    <n v="197549649.15215001"/>
    <n v="167077202.34289998"/>
    <n v="243469518.54793006"/>
    <n v="216001262.48099998"/>
    <n v="235094567.47436008"/>
    <n v="206446896.99449995"/>
    <n v="64853734.095929988"/>
    <n v="52900141.379409999"/>
    <n v="33417433.997719996"/>
    <n v="28887441.232030004"/>
    <n v="99338130.239199996"/>
    <n v="81968173.200590014"/>
    <n v="100"/>
    <n v="100"/>
    <n v="11953592.716519989"/>
    <n v="22.596523194118756"/>
    <n v="65.285841337828941"/>
    <n v="64.537416553074067"/>
    <n v="32.829080878792425"/>
    <n v="31.662094311850332"/>
    <n v="26.637311513458595"/>
    <n v="27.586232550015467"/>
    <n v="24.490663050667692"/>
    <n v="25.624091303643731"/>
    <n v="51.968997782234339"/>
    <n v="36.324339725271734"/>
    <n v="11.706662492493956"/>
    <n v="10461616.427340012"/>
    <n v="45.011263056747012"/>
    <n v="1112233.7729499899"/>
    <n v="4.955273473323607"/>
    <n v="395563.54164000135"/>
    <n v="5.496499887955375"/>
    <n v="15.681530009197209"/>
    <n v="51.527386146015552"/>
    <n v="54.607493437198428"/>
    <n v="100"/>
    <n v="15.710172744388128"/>
    <n v="4.7071617909893559"/>
    <n v="102.09803746118533"/>
    <n v="92.389419818831811"/>
    <m/>
    <n v="2023"/>
    <n v="1"/>
    <d v="2024-05-06T00:00:00"/>
    <x v="52"/>
    <x v="1"/>
  </r>
  <r>
    <n v="2024"/>
    <n v="3"/>
    <n v="77"/>
    <x v="63"/>
    <s v="Vida Individual"/>
    <n v="49"/>
    <s v="0e17daca5f3e175f448bacace3bc0da47d0655a74c8dd0dc497a3afbdad95f1f"/>
    <s v="866d562d83a77144c090ae01fef5e5dc5d322dfdcb968ee04e0fa262fe1b2619"/>
    <x v="16"/>
    <n v="2534291.00605"/>
    <n v="1446093.27489"/>
    <n v="9663172.3114200011"/>
    <n v="5684527.88772"/>
    <n v="740990.46740000008"/>
    <n v="671116.25587999995"/>
    <n v="2589184.4370999997"/>
    <n v="2583810.19967"/>
    <n v="0"/>
    <n v="0"/>
    <n v="134.065"/>
    <n v="128.38900000000001"/>
    <n v="0"/>
    <n v="0"/>
    <n v="739418.82874000003"/>
    <n v="667120.23671000008"/>
    <n v="880451.31677000003"/>
    <n v="963762.95667999994"/>
    <n v="1863294.0551800001"/>
    <n v="882316.90436000004"/>
    <n v="670996.95087000006"/>
    <n v="563776.37052999996"/>
    <n v="0"/>
    <n v="0"/>
    <s v="Vida Individual"/>
    <s v="Vida"/>
    <s v="Vida"/>
    <x v="52"/>
    <x v="0"/>
    <n v="2712146.0854199999"/>
    <n v="1622418.9140099999"/>
    <n v="243469518.54793006"/>
    <n v="216001262.48099998"/>
    <n v="235094567.47436008"/>
    <n v="206446896.99449995"/>
    <n v="64853734.095929988"/>
    <n v="52900141.379409999"/>
    <n v="33417433.997719996"/>
    <n v="28887441.232030004"/>
    <n v="2557471.3273800001"/>
    <n v="1473862.7125500001"/>
    <n v="3.907702526891268"/>
    <n v="2.7336283744845606"/>
    <n v="1088197.73116"/>
    <n v="75.25086728881827"/>
    <n v="99.093623413023863"/>
    <n v="98.115873519050169"/>
    <n v="93.442275092550645"/>
    <n v="89.131929022930933"/>
    <n v="1.0409068951073202"/>
    <n v="1.0779879064310558"/>
    <n v="0.66948371425245823"/>
    <n v="0.70046743058023586"/>
    <n v="2.8730713522583962"/>
    <n v="1.0346311746328722"/>
    <m/>
    <n v="980977.1508200001"/>
    <n v="111.18195128898324"/>
    <n v="107220.5803400001"/>
    <n v="19.018282060882274"/>
    <n v="0"/>
    <m/>
    <n v="10.411640443484371"/>
    <n v="29.238570694173106"/>
    <n v="46.408918949647266"/>
    <n v="2.2173769160449495"/>
    <n v="10.837415513963556"/>
    <n v="-8.6444119202292669"/>
    <n v="83.98179600123855"/>
    <n v="69.220365037489742"/>
    <s v="Medianas"/>
    <n v="2023"/>
    <n v="1"/>
    <d v="2024-05-06T00:00:00"/>
    <x v="52"/>
    <x v="16"/>
  </r>
  <r>
    <n v="2024"/>
    <n v="3"/>
    <n v="37"/>
    <x v="35"/>
    <s v="Vida Individual"/>
    <n v="25"/>
    <s v="b7a56873cd771f2c446d369b649430b65a756ba278ff97ec81bb6f55b2e73569"/>
    <s v="866d562d83a77144c090ae01fef5e5dc5d322dfdcb968ee04e0fa262fe1b2619"/>
    <x v="32"/>
    <n v="661.44106999999997"/>
    <n v="977.72163"/>
    <n v="14325.280559999999"/>
    <n v="16137.291510000001"/>
    <n v="14929.901240000001"/>
    <n v="7494.0033199999998"/>
    <n v="135731.63748000003"/>
    <n v="89922.395999999993"/>
    <n v="0"/>
    <n v="0"/>
    <n v="134.065"/>
    <n v="128.38900000000001"/>
    <n v="-30.579409999999999"/>
    <n v="119.96910000000001"/>
    <n v="14929.901240000001"/>
    <n v="7494.0033200000007"/>
    <n v="9956.8743900000009"/>
    <n v="7942.6462599999995"/>
    <n v="-338.69371999999998"/>
    <n v="166.00934000000001"/>
    <n v="1000.1347900000001"/>
    <n v="811.71229000000005"/>
    <n v="0"/>
    <n v="0"/>
    <s v="Vida Individual"/>
    <s v="Vida"/>
    <s v="Vida"/>
    <x v="52"/>
    <x v="0"/>
    <n v="3691577.5016000001"/>
    <n v="3031903.05106"/>
    <n v="243469518.54793006"/>
    <n v="216001262.48099998"/>
    <n v="235094567.47436008"/>
    <n v="206446896.99449995"/>
    <n v="64853734.095929988"/>
    <n v="52900141.379409999"/>
    <n v="33417433.997719996"/>
    <n v="28887441.232030004"/>
    <n v="310410.93948"/>
    <n v="254910.19438"/>
    <n v="1.0198966631923046E-3"/>
    <n v="1.8482401076919479E-3"/>
    <n v="-316.28056000000004"/>
    <n v="-32.348733043780577"/>
    <n v="0.21308561840895335"/>
    <n v="0.3835553271527814"/>
    <n v="1.7917572357977554E-2"/>
    <n v="3.2247786737711601E-2"/>
    <n v="2.7167305128990386E-4"/>
    <n v="2.8135106527807716E-4"/>
    <n v="4.5264625714213264E-4"/>
    <n v="4.7359473270554801E-4"/>
    <n v="-5.2224243479799147E-4"/>
    <n v="1.5421390979902963E-3"/>
    <m/>
    <n v="-504.70305999999999"/>
    <n v="-304.0208821985558"/>
    <n v="188.42250000000001"/>
    <n v="23.2129662592641"/>
    <n v="0"/>
    <m/>
    <n v="99.224641389670509"/>
    <n v="2257.1778374753781"/>
    <n v="766.4761717504399"/>
    <n v="4.4676982801907045E-2"/>
    <n v="99.224641389670481"/>
    <n v="25.359660547188987"/>
    <n v="149.94566221498752"/>
    <n v="94.351467693337781"/>
    <s v="Resto"/>
    <n v="2023"/>
    <n v="1"/>
    <d v="2024-05-06T00:00:00"/>
    <x v="52"/>
    <x v="32"/>
  </r>
  <r>
    <n v="2024"/>
    <n v="3"/>
    <n v="79"/>
    <x v="59"/>
    <s v="Vida Individual"/>
    <n v="51"/>
    <s v="031b4af5197ec30a926f48cf40e11a7dbc470048a21e4003b7a3c07c5dab1baa"/>
    <s v="866d562d83a77144c090ae01fef5e5dc5d322dfdcb968ee04e0fa262fe1b2619"/>
    <x v="0"/>
    <n v="17371526.896949999"/>
    <n v="13060434.092389999"/>
    <n v="51412883.802809998"/>
    <n v="41247977.584829994"/>
    <n v="7179440.9733800013"/>
    <n v="5293411.4714299999"/>
    <n v="27978760.25172"/>
    <n v="21973910.10334"/>
    <n v="0"/>
    <n v="0"/>
    <n v="134.065"/>
    <n v="128.38900000000001"/>
    <n v="0"/>
    <n v="0"/>
    <n v="7176534.9745800002"/>
    <n v="5288885.5518399999"/>
    <n v="4666292.5273000002"/>
    <n v="4503426.3617700003"/>
    <n v="16325532.6296"/>
    <n v="12099686.129450001"/>
    <n v="1041697.63589"/>
    <n v="955965.95048"/>
    <n v="4296.6314599999996"/>
    <n v="4782.0124599999999"/>
    <s v="Vida Individual"/>
    <s v="Vida"/>
    <s v="Vida"/>
    <x v="52"/>
    <x v="0"/>
    <n v="22979281.170580003"/>
    <n v="17603852.661830001"/>
    <n v="243469518.54793006"/>
    <n v="216001262.48099998"/>
    <n v="235094567.47436008"/>
    <n v="206446896.99449995"/>
    <n v="64853734.095929988"/>
    <n v="52900141.379409999"/>
    <n v="33417433.997719996"/>
    <n v="28887441.232030004"/>
    <n v="18225464.553270001"/>
    <n v="13962952.188959999"/>
    <n v="26.78570037502309"/>
    <n v="24.688845344888684"/>
    <n v="4311092.8045600001"/>
    <n v="33.008801805997948"/>
    <n v="95.314590452144117"/>
    <n v="93.536337557013269"/>
    <n v="75.596476530303661"/>
    <n v="74.190771436690198"/>
    <n v="7.1349904499565495"/>
    <n v="7.3891655956042355"/>
    <n v="6.0464619245171445"/>
    <n v="6.3262922729896722"/>
    <n v="25.172849115290248"/>
    <n v="1.6062261493673555"/>
    <n v="6.6251103654949642E-3"/>
    <n v="4225846.5001499988"/>
    <n v="34.925257192122608"/>
    <n v="85731.685410000035"/>
    <n v="8.9680689324712191"/>
    <n v="-485.38100000000031"/>
    <n v="-10.150140846768107"/>
    <n v="35.629754311173855"/>
    <n v="41.328784832613238"/>
    <n v="40.530134251160483"/>
    <n v="21.484118062056588"/>
    <n v="35.690872949279239"/>
    <n v="3.6164944743537042"/>
    <n v="153.79522249395862"/>
    <n v="117.44136857078055"/>
    <s v="Grandes"/>
    <n v="2023"/>
    <n v="1"/>
    <d v="2024-05-06T00:00:00"/>
    <x v="52"/>
    <x v="0"/>
  </r>
  <r>
    <n v="2024"/>
    <n v="3"/>
    <n v="88"/>
    <x v="73"/>
    <s v="Vida Individual"/>
    <n v="60"/>
    <s v="39fa9ec190eee7b6f4dff1100d6343e10918d044c75eac8f9e9a2596173f80c9"/>
    <s v="866d562d83a77144c090ae01fef5e5dc5d322dfdcb968ee04e0fa262fe1b2619"/>
    <x v="23"/>
    <n v="150564.52640999999"/>
    <n v="103147.18457"/>
    <n v="415779.86870000005"/>
    <n v="397856.56157999998"/>
    <n v="19643.750199999999"/>
    <n v="34538.647420000001"/>
    <n v="119512.91742000001"/>
    <n v="89690.782100000011"/>
    <n v="0"/>
    <n v="0"/>
    <n v="134.065"/>
    <n v="128.38900000000001"/>
    <n v="0"/>
    <n v="0"/>
    <n v="14654.27692"/>
    <n v="30884.603370000001"/>
    <n v="71315.003230000002"/>
    <n v="87760.293620000011"/>
    <n v="84000.421350000004"/>
    <n v="45982.692479999998"/>
    <n v="66564.105060000002"/>
    <n v="57164.492090000007"/>
    <n v="0"/>
    <n v="0"/>
    <s v="Vida Individual"/>
    <s v="Vida"/>
    <s v="Vida"/>
    <x v="52"/>
    <x v="0"/>
    <n v="153057.80162000001"/>
    <n v="105288.88576999999"/>
    <n v="243469518.54793006"/>
    <n v="216001262.48099998"/>
    <n v="235094567.47436008"/>
    <n v="206446896.99449995"/>
    <n v="64853734.095929988"/>
    <n v="52900141.379409999"/>
    <n v="33417433.997719996"/>
    <n v="28887441.232030004"/>
    <n v="153057.80162000001"/>
    <n v="105288.88576999999"/>
    <n v="0.23216015008062418"/>
    <n v="0.19498470491828845"/>
    <n v="47417.341839999994"/>
    <n v="45.97056336309462"/>
    <n v="98.371023767746166"/>
    <n v="97.965881028812035"/>
    <n v="98.371023767746166"/>
    <n v="97.965881028812035"/>
    <n v="6.1841222387088855E-2"/>
    <n v="6.4044238889705896E-2"/>
    <n v="4.7753047081876707E-2"/>
    <n v="4.9963058816402547E-2"/>
    <n v="0.12952287562308862"/>
    <n v="0.10263727445753561"/>
    <m/>
    <n v="38017.728870000006"/>
    <n v="82.678344436954561"/>
    <n v="9399.6129699999947"/>
    <n v="16.443097150589935"/>
    <n v="0"/>
    <m/>
    <n v="-43.125305513194299"/>
    <n v="13.046731968264821"/>
    <n v="33.484818382571198"/>
    <n v="5.8782940070563922E-2"/>
    <n v="-52.551513307648477"/>
    <n v="-18.738873483272201"/>
    <n v="20.548659126801248"/>
    <n v="35.192000956297619"/>
    <s v="Resto"/>
    <n v="2023"/>
    <n v="1"/>
    <d v="2024-05-06T00:00:00"/>
    <x v="52"/>
    <x v="23"/>
  </r>
  <r>
    <n v="2024"/>
    <n v="3"/>
    <n v="34"/>
    <x v="54"/>
    <s v="Vida Individual"/>
    <n v="23"/>
    <s v="535fa30d7e25dd8a49f1536779734ec8286108d115da5045d77f3b4185d8f790"/>
    <s v="866d562d83a77144c090ae01fef5e5dc5d322dfdcb968ee04e0fa262fe1b2619"/>
    <x v="5"/>
    <n v="8192810.0710899998"/>
    <n v="8132162.6837799996"/>
    <n v="32456406.325210005"/>
    <n v="31387749.686670002"/>
    <n v="4879816.5845999988"/>
    <n v="4453220.4935399992"/>
    <n v="18635835.709649995"/>
    <n v="18123427.58656"/>
    <n v="0"/>
    <n v="0"/>
    <n v="134.065"/>
    <n v="128.38900000000001"/>
    <n v="-129.71394000000001"/>
    <n v="-81.368899999999996"/>
    <n v="4879816.5846000006"/>
    <n v="4453220.4935400002"/>
    <n v="7802881.8469200004"/>
    <n v="7425523.8980900003"/>
    <n v="918987.10274"/>
    <n v="893432.73413"/>
    <n v="5688403.8568599997"/>
    <n v="5673612.1742700003"/>
    <n v="1585419.11149"/>
    <n v="1565117.77538"/>
    <s v="Vida Individual"/>
    <s v="Vida"/>
    <s v="Vida"/>
    <x v="52"/>
    <x v="0"/>
    <n v="25559096.22566"/>
    <n v="26097031.675279997"/>
    <n v="243469518.54793006"/>
    <n v="216001262.48099998"/>
    <n v="235094567.47436008"/>
    <n v="206446896.99449995"/>
    <n v="64853734.095929988"/>
    <n v="52900141.379409999"/>
    <n v="33417433.997719996"/>
    <n v="28887441.232030004"/>
    <n v="15703738.81435"/>
    <n v="17646520.229729999"/>
    <n v="12.632749964668811"/>
    <n v="15.372667202256727"/>
    <n v="60647.387310000136"/>
    <n v="0.74577193876070869"/>
    <n v="52.171079562297926"/>
    <n v="46.083661695971806"/>
    <n v="32.054380948199743"/>
    <n v="31.161255367916279"/>
    <n v="3.3650249608051617"/>
    <n v="3.4848997827155346"/>
    <n v="3.7648681264051991"/>
    <n v="3.9391062797115581"/>
    <n v="1.4170149422401148"/>
    <n v="8.7711277325155361"/>
    <n v="2.4446072899131583"/>
    <n v="25554.368610000005"/>
    <n v="2.8602453921597215"/>
    <n v="14791.6825899994"/>
    <n v="0.26071014612314425"/>
    <n v="20301.336110000033"/>
    <n v="1.2971123598076284"/>
    <n v="9.5794962696959409"/>
    <n v="59.56218369835554"/>
    <n v="54.760592805431294"/>
    <n v="14.602607085071039"/>
    <n v="9.579496269695964"/>
    <n v="5.0819033647856671"/>
    <n v="62.538645084395206"/>
    <n v="59.971802052720633"/>
    <s v="Grandes"/>
    <n v="2023"/>
    <n v="1"/>
    <d v="2024-05-06T00:00:00"/>
    <x v="52"/>
    <x v="5"/>
  </r>
  <r>
    <n v="2024"/>
    <n v="3"/>
    <n v="50"/>
    <x v="56"/>
    <s v="Vida Individual"/>
    <n v="38"/>
    <s v="aea92132c4cbeb263e6ac2bf6c183b5d81737f179f21efdc5863739672f0f470"/>
    <s v="866d562d83a77144c090ae01fef5e5dc5d322dfdcb968ee04e0fa262fe1b2619"/>
    <x v="4"/>
    <n v="11154280.793879999"/>
    <n v="6501514.8929500002"/>
    <n v="35016464.892569996"/>
    <n v="16404079.330220001"/>
    <n v="7407268.8747500004"/>
    <n v="5969883.9364500009"/>
    <n v="24935242.870340005"/>
    <n v="22874450.519749999"/>
    <n v="0"/>
    <n v="0"/>
    <n v="134.065"/>
    <n v="128.38900000000001"/>
    <n v="0"/>
    <n v="0"/>
    <n v="7406768.8747500004"/>
    <n v="5968763.1935100006"/>
    <n v="4034136.2152199997"/>
    <n v="3927916.2256499999"/>
    <n v="8368566.6372500006"/>
    <n v="3567007.04049"/>
    <n v="2785714.1566299996"/>
    <n v="2934507.8524599997"/>
    <n v="0"/>
    <n v="0"/>
    <s v="Vida Individual"/>
    <s v="Vida"/>
    <s v="Vida"/>
    <x v="52"/>
    <x v="0"/>
    <n v="12741554.66168"/>
    <n v="8056026.6593599999"/>
    <n v="243469518.54793006"/>
    <n v="216001262.48099998"/>
    <n v="235094567.47436008"/>
    <n v="206446896.99449995"/>
    <n v="64853734.095929988"/>
    <n v="52900141.379409999"/>
    <n v="33417433.997719996"/>
    <n v="28887441.232030004"/>
    <n v="12530509.996379999"/>
    <n v="7831081.57259"/>
    <n v="17.199134250898908"/>
    <n v="12.290165438916096"/>
    <n v="4652765.9009299986"/>
    <n v="71.564335044056946"/>
    <n v="89.016973747296916"/>
    <n v="83.021927848463633"/>
    <n v="87.542541628976409"/>
    <n v="80.70374103586326"/>
    <n v="4.5813869680298964"/>
    <n v="4.7445931710423332"/>
    <n v="3.0099430060145553"/>
    <n v="3.1492432134367268"/>
    <n v="12.903754508370222"/>
    <n v="4.2953797425286915"/>
    <m/>
    <n v="4801559.596760001"/>
    <n v="134.61032014392686"/>
    <n v="-148793.6958300001"/>
    <n v="-5.0704821152639408"/>
    <n v="0"/>
    <m/>
    <n v="24.077267725823525"/>
    <n v="66.407409062304893"/>
    <n v="91.822967950492895"/>
    <n v="22.165881663012733"/>
    <n v="24.092188525816916"/>
    <n v="2.7042325616917218"/>
    <n v="183.60234953905928"/>
    <n v="151.95749732473678"/>
    <s v="Grandes"/>
    <n v="2023"/>
    <n v="1"/>
    <d v="2024-05-06T00:00:00"/>
    <x v="52"/>
    <x v="4"/>
  </r>
  <r>
    <n v="2024"/>
    <n v="3"/>
    <n v="22"/>
    <x v="15"/>
    <s v="Vida Individual"/>
    <n v="16"/>
    <s v="b17ef6d19c7a5b1ee83b907c595526dcb1eb06db8227d650d5dda0a9f4ce8cd9"/>
    <s v="866d562d83a77144c090ae01fef5e5dc5d322dfdcb968ee04e0fa262fe1b2619"/>
    <x v="10"/>
    <n v="701544.55429"/>
    <n v="711533.60385000007"/>
    <n v="2891430.8561599995"/>
    <n v="2968903.86234"/>
    <n v="324322.05227999995"/>
    <n v="381666.49043000001"/>
    <n v="1733864.87173"/>
    <n v="2133370.3139399998"/>
    <n v="0"/>
    <n v="0"/>
    <n v="134.065"/>
    <n v="128.38900000000001"/>
    <n v="0"/>
    <n v="0"/>
    <n v="318854.05127999996"/>
    <n v="377210.76761000004"/>
    <n v="492306.87900000002"/>
    <n v="542559.31137000001"/>
    <n v="109171.02339000002"/>
    <n v="158889.12622000001"/>
    <n v="592373.53090000013"/>
    <n v="552644.47762999998"/>
    <n v="0"/>
    <n v="0"/>
    <s v="Vida Individual"/>
    <s v="Vida"/>
    <s v="Vida"/>
    <x v="52"/>
    <x v="0"/>
    <n v="7962644.3306700001"/>
    <n v="6926531.7595299995"/>
    <n v="243469518.54793006"/>
    <n v="216001262.48099998"/>
    <n v="235094567.47436008"/>
    <n v="206446896.99449995"/>
    <n v="64853734.095929988"/>
    <n v="52900141.379409999"/>
    <n v="33417433.997719996"/>
    <n v="28887441.232030004"/>
    <n v="1603832.41613"/>
    <n v="1539068.4426800001"/>
    <n v="1.0817334792971107"/>
    <n v="1.3450504767969222"/>
    <n v="-9989.0495600000722"/>
    <n v="-1.40387600894053"/>
    <n v="43.741761747328077"/>
    <n v="46.231446511306359"/>
    <n v="8.8104469464727426"/>
    <n v="10.272581265090182"/>
    <n v="0.28814471662574553"/>
    <n v="0.29840951317027431"/>
    <n v="0.3294117801337334"/>
    <n v="0.34465696225453868"/>
    <n v="0.16833421376865831"/>
    <n v="0.91339926552845252"/>
    <m/>
    <n v="-49718.102829999989"/>
    <n v="-31.291066930004785"/>
    <n v="39729.053270000149"/>
    <n v="7.1888989898853284"/>
    <n v="0"/>
    <m/>
    <n v="-15.024750557847932"/>
    <n v="46.229715603484507"/>
    <n v="53.639981072553802"/>
    <n v="0.97051752178856032"/>
    <n v="-15.470586033306278"/>
    <n v="-9.2621085505120391"/>
    <n v="64.767336163913313"/>
    <n v="69.5243376539823"/>
    <s v="Medianas"/>
    <n v="2023"/>
    <n v="1"/>
    <d v="2024-05-06T00:00:00"/>
    <x v="52"/>
    <x v="10"/>
  </r>
  <r>
    <n v="2024"/>
    <n v="3"/>
    <n v="15.1"/>
    <x v="13"/>
    <s v="Vida Individual"/>
    <n v="15.1"/>
    <m/>
    <m/>
    <x v="7"/>
    <n v="14387603.934449999"/>
    <n v="11351589.618729999"/>
    <n v="61563461.519469991"/>
    <n v="43204890.500709996"/>
    <n v="5928861.0174899995"/>
    <n v="4992155.7032000003"/>
    <n v="23199953.575580005"/>
    <n v="22246638.62991"/>
    <n v="0"/>
    <n v="0"/>
    <n v="0"/>
    <n v="0"/>
    <n v="2589.75198"/>
    <n v="831.12657000000002"/>
    <n v="5928015.8762699999"/>
    <n v="4971168.0580700003"/>
    <n v="6662816.7415899998"/>
    <n v="6728515.34014"/>
    <n v="6325209.5256599998"/>
    <n v="5046380.7381499996"/>
    <n v="5417842.8770000003"/>
    <n v="4498790.5745700002"/>
    <n v="2644551.5317899999"/>
    <n v="1806418.3060100002"/>
    <s v="Vida Individual"/>
    <s v="Vida"/>
    <s v="Vida"/>
    <x v="52"/>
    <x v="0"/>
    <n v="65388364.400560006"/>
    <n v="53936606.440949999"/>
    <n v="243469518.54793006"/>
    <n v="216001262.48099998"/>
    <n v="235094567.47436008"/>
    <n v="206446896.99449995"/>
    <n v="64853734.095929988"/>
    <n v="52900141.379409999"/>
    <n v="33417433.997719996"/>
    <n v="28887441.232030004"/>
    <n v="28477315.831540003"/>
    <n v="20201299.571140002"/>
    <n v="22.18469627850298"/>
    <n v="21.458524160293283"/>
    <n v="3036014.3157199994"/>
    <n v="26.745279011061228"/>
    <n v="50.52303391078393"/>
    <n v="56.192373063696934"/>
    <n v="22.003309099939468"/>
    <n v="21.046169508565139"/>
    <n v="5.9094066560194953"/>
    <n v="6.1199219059024585"/>
    <n v="5.2553348477435469"/>
    <n v="5.4985518232480013"/>
    <n v="9.7530383004684218"/>
    <n v="8.3539412996421536"/>
    <n v="4.0777166783924068"/>
    <n v="1278828.7875100002"/>
    <n v="25.341504215926804"/>
    <n v="919052.30243000016"/>
    <n v="20.428874987536936"/>
    <n v="838133.22577999975"/>
    <n v="46.397516178368491"/>
    <n v="18.763543646877157"/>
    <n v="41.208119465214097"/>
    <n v="43.97759142880745"/>
    <n v="17.741820086768222"/>
    <n v="19.24794750494685"/>
    <n v="-0.97642043197947448"/>
    <n v="88.971618253683971"/>
    <n v="73.882094440860186"/>
    <s v="Resto"/>
    <n v="2023"/>
    <n v="1"/>
    <d v="2024-05-06T00:00:00"/>
    <x v="52"/>
    <x v="7"/>
  </r>
  <r>
    <n v="2024"/>
    <n v="3"/>
    <n v="5.0999999999999996"/>
    <x v="6"/>
    <s v="Vida Individual"/>
    <n v="5.0999999999999996"/>
    <m/>
    <m/>
    <x v="3"/>
    <n v="49638363.728289992"/>
    <n v="40836483.327989995"/>
    <n v="174553573.42504001"/>
    <n v="144493389.91507"/>
    <n v="27117076.869449999"/>
    <n v="23469601.174970001"/>
    <n v="104746398.40436"/>
    <n v="96314518.318109989"/>
    <n v="0"/>
    <n v="0"/>
    <n v="0"/>
    <n v="0"/>
    <n v="396.45605999999998"/>
    <n v="2003.6019000000001"/>
    <n v="27064490.233490005"/>
    <n v="23446427.103150003"/>
    <n v="25427010.26416"/>
    <n v="23879718.736620001"/>
    <n v="27142416.58478"/>
    <n v="18005385.586819999"/>
    <n v="17714890.78582"/>
    <n v="17555177.197269998"/>
    <n v="4781056.35769"/>
    <n v="5275920.5438999999"/>
    <s v="Vida Individual"/>
    <s v="Vida"/>
    <s v="Vida"/>
    <x v="52"/>
    <x v="0"/>
    <n v="101402697.80371"/>
    <n v="88656967.819999993"/>
    <n v="243469518.54793006"/>
    <n v="216001262.48099998"/>
    <n v="235094567.47436008"/>
    <n v="206446896.99449995"/>
    <n v="64853734.095929988"/>
    <n v="52900141.379409999"/>
    <n v="33417433.997719996"/>
    <n v="28887441.232030004"/>
    <n v="60936195.8662"/>
    <n v="54568734.272210002"/>
    <n v="76.538944781292301"/>
    <n v="77.195414347010669"/>
    <n v="8801880.4002999961"/>
    <n v="21.553962738674514"/>
    <n v="81.459570986811997"/>
    <n v="74.834946920853582"/>
    <n v="48.95171904043157"/>
    <n v="46.061222633848928"/>
    <n v="20.387917150506894"/>
    <n v="21.114211298695217"/>
    <n v="18.905668818293169"/>
    <n v="19.780623454504109"/>
    <n v="41.851740633209538"/>
    <n v="27.315143889196243"/>
    <n v="7.3720602588865329"/>
    <n v="9137030.9979600012"/>
    <n v="50.746100125999739"/>
    <n v="159713.58855000138"/>
    <n v="0.90978055507657807"/>
    <n v="-494864.18620999996"/>
    <n v="-9.3796747333915071"/>
    <n v="15.541276851223106"/>
    <n v="54.629272265869197"/>
    <n v="57.472140748426185"/>
    <n v="81.146496380602244"/>
    <n v="15.431191773581233"/>
    <n v="6.4795215747964319"/>
    <n v="106.43992334261208"/>
    <n v="98.185524552240494"/>
    <m/>
    <n v="2023"/>
    <n v="1"/>
    <d v="2024-05-06T00:00:00"/>
    <x v="52"/>
    <x v="3"/>
  </r>
  <r>
    <n v="2024"/>
    <n v="3"/>
    <n v="48"/>
    <x v="3"/>
    <s v="Vida Individual"/>
    <n v="36"/>
    <s v="76a50887d8f1c2e9301755428990ad81479ee21c25b43215cf524541e0503269"/>
    <s v="866d562d83a77144c090ae01fef5e5dc5d322dfdcb968ee04e0fa262fe1b2619"/>
    <x v="18"/>
    <n v="887441.28460000001"/>
    <n v="898520.96833000006"/>
    <n v="4056059.7518099998"/>
    <n v="3918926.6349900002"/>
    <n v="670033.9450699999"/>
    <n v="760111.84049999982"/>
    <n v="3000025.2222899999"/>
    <n v="3411437.2922900012"/>
    <n v="0"/>
    <n v="0"/>
    <n v="134.065"/>
    <n v="128.38900000000001"/>
    <n v="0"/>
    <n v="0"/>
    <n v="663400.15607999999"/>
    <n v="743342.58871000004"/>
    <n v="830530.67982000008"/>
    <n v="820753.53128999996"/>
    <n v="243587.13225"/>
    <n v="274137.37630999996"/>
    <n v="639707.43995000003"/>
    <n v="620720.03995999997"/>
    <n v="4146.7124000000003"/>
    <n v="3663.55206"/>
    <s v="Vida Individual"/>
    <s v="Vida"/>
    <s v="Vida"/>
    <x v="52"/>
    <x v="0"/>
    <n v="16982442.389800001"/>
    <n v="15398992.57395"/>
    <n v="243469518.54793006"/>
    <n v="216001262.48099998"/>
    <n v="235094567.47436008"/>
    <n v="206446896.99449995"/>
    <n v="64853734.095929988"/>
    <n v="52900141.379409999"/>
    <n v="33417433.997719996"/>
    <n v="28887441.232030004"/>
    <n v="1884808.5469200001"/>
    <n v="1725044.36372"/>
    <n v="1.3683734590938426"/>
    <n v="1.6985228109044828"/>
    <n v="-11079.683730000048"/>
    <n v="-1.2331024116880474"/>
    <n v="47.083895393523335"/>
    <n v="52.086832502809955"/>
    <n v="5.2256398946067693"/>
    <n v="5.8349334478542456"/>
    <n v="0.36449790096631579"/>
    <n v="0.37748268457831813"/>
    <n v="0.41597949845734639"/>
    <n v="0.43523103587938061"/>
    <n v="0.37559461401203531"/>
    <n v="0.9863848996015574"/>
    <n v="6.3939454802498952E-3"/>
    <n v="-30550.244059999968"/>
    <n v="-11.144136735828813"/>
    <n v="18987.399990000064"/>
    <n v="3.0589313648103911"/>
    <n v="483.16034000000036"/>
    <n v="13.188302829795195"/>
    <n v="-11.85061074311734"/>
    <n v="75.501777604589009"/>
    <n v="84.595893394981218"/>
    <n v="2.0050430715766954"/>
    <n v="-10.754453443698486"/>
    <n v="1.1912405073217336"/>
    <n v="79.876658647189032"/>
    <n v="90.568308313175194"/>
    <s v="Medianas"/>
    <n v="2023"/>
    <n v="1"/>
    <d v="2024-05-06T00:00:00"/>
    <x v="52"/>
    <x v="18"/>
  </r>
  <r>
    <n v="2024"/>
    <n v="3"/>
    <n v="150.1"/>
    <x v="32"/>
    <s v="Vida Individual"/>
    <n v="150.1"/>
    <m/>
    <m/>
    <x v="21"/>
    <n v="827766.43319000001"/>
    <n v="712068.43268999993"/>
    <n v="3260340.4097599997"/>
    <n v="3118459.3257800001"/>
    <n v="371496.11077999999"/>
    <n v="425684.35386000003"/>
    <n v="1645404.5101100001"/>
    <n v="1583418.7836200001"/>
    <n v="0"/>
    <n v="0"/>
    <n v="0"/>
    <n v="0"/>
    <n v="-941.73600999999985"/>
    <n v="1019.03994"/>
    <n v="329202.79504"/>
    <n v="379966.98433999997"/>
    <n v="547145.97962000011"/>
    <n v="561527.78778000001"/>
    <n v="236209.52356999996"/>
    <n v="190452.88169999997"/>
    <n v="424957.03470999998"/>
    <n v="391489.15274000005"/>
    <n v="166599.87491000001"/>
    <n v="114305.37284"/>
    <s v="Vida Individual"/>
    <s v="Vida"/>
    <s v="Vida"/>
    <x v="52"/>
    <x v="0"/>
    <n v="30758586.947880004"/>
    <n v="24483628.081949998"/>
    <n v="243469518.54793006"/>
    <n v="216001262.48099998"/>
    <n v="235094567.47436008"/>
    <n v="206446896.99449995"/>
    <n v="64853734.095929988"/>
    <n v="52900141.379409999"/>
    <n v="33417433.997719996"/>
    <n v="28887441.232030004"/>
    <n v="9924618.5414599981"/>
    <n v="7198139.3572399979"/>
    <n v="1.2763589402047213"/>
    <n v="1.3460614926960366"/>
    <n v="115698.00050000008"/>
    <n v="16.248157506845896"/>
    <n v="8.3405365126328395"/>
    <n v="9.8923957616045701"/>
    <n v="2.691171849320122"/>
    <n v="2.9083452432238026"/>
    <n v="0.33998770693221037"/>
    <n v="0.35209934541778726"/>
    <n v="0.32965938463097422"/>
    <n v="0.34491602589162218"/>
    <n v="0.3642188485563605"/>
    <n v="0.65525453643334464"/>
    <n v="0.25688555521501621"/>
    <n v="45756.641869999992"/>
    <n v="24.025176968482697"/>
    <n v="33467.881969999929"/>
    <n v="8.5488657184397141"/>
    <n v="52294.502070000017"/>
    <n v="45.749819777238066"/>
    <n v="-12.729676951627301"/>
    <n v="44.879339857784409"/>
    <n v="59.781382563454031"/>
    <n v="1.1116835326295442"/>
    <n v="-13.360157959033469"/>
    <n v="-2.5611926022144682"/>
    <n v="60.167269303273606"/>
    <n v="67.666639587365623"/>
    <s v="Resto"/>
    <n v="2023"/>
    <n v="1"/>
    <d v="2024-05-06T00:00:00"/>
    <x v="52"/>
    <x v="21"/>
  </r>
  <r>
    <n v="2024"/>
    <n v="3"/>
    <n v="94"/>
    <x v="19"/>
    <s v="Vida Individual"/>
    <n v="7"/>
    <s v="7902699be42c8a8e46fbbb4501726517e86b22c56a189f7625a6da49081b2451"/>
    <s v="866d562d83a77144c090ae01fef5e5dc5d322dfdcb968ee04e0fa262fe1b2619"/>
    <x v="17"/>
    <n v="370268.81851000001"/>
    <n v="399952.65482"/>
    <n v="1198284.1577099999"/>
    <n v="1565961.25541"/>
    <n v="221431.95126000003"/>
    <n v="294333.30161000002"/>
    <n v="1128455.3012099999"/>
    <n v="1404730.31103"/>
    <n v="0"/>
    <n v="0"/>
    <n v="134.065"/>
    <n v="128.38900000000001"/>
    <n v="0"/>
    <n v="0"/>
    <n v="220443.89899000002"/>
    <n v="299011.13494000002"/>
    <n v="196202.74502999999"/>
    <n v="260674.1214"/>
    <n v="370268.81851000001"/>
    <n v="399952.65482"/>
    <n v="0"/>
    <n v="0"/>
    <n v="0"/>
    <n v="0"/>
    <s v="Vida Individual"/>
    <s v="Vida"/>
    <s v="Vida"/>
    <x v="52"/>
    <x v="0"/>
    <n v="2040660.5806099998"/>
    <n v="2232143.8743000003"/>
    <n v="243469518.54793006"/>
    <n v="216001262.48099998"/>
    <n v="235094567.47436008"/>
    <n v="206446896.99449995"/>
    <n v="64853734.095929988"/>
    <n v="52900141.379409999"/>
    <n v="33417433.997719996"/>
    <n v="28887441.232030004"/>
    <n v="733947.90046999999"/>
    <n v="736934.18177999998"/>
    <n v="0.57092906626210271"/>
    <n v="0.7560521472928825"/>
    <n v="-29683.836309999984"/>
    <n v="-7.4218375480866072"/>
    <n v="50.448924000312566"/>
    <n v="54.272506922388828"/>
    <n v="18.144556817935801"/>
    <n v="17.917870771005969"/>
    <n v="0.15208015390111676"/>
    <n v="0.15749781991469552"/>
    <n v="0.18516218388083766"/>
    <n v="0.19373149252548724"/>
    <n v="0.57092906626210271"/>
    <m/>
    <m/>
    <n v="-29683.836309999984"/>
    <n v="-7.4218375480866072"/>
    <n v="0"/>
    <m/>
    <n v="0"/>
    <m/>
    <n v="-24.768298371686249"/>
    <n v="59.803024232789866"/>
    <n v="73.592035972974273"/>
    <n v="0.66262404011962106"/>
    <n v="-26.275689019328794"/>
    <n v="-24.732557272560928"/>
    <n v="112.35515535539193"/>
    <n v="114.70687359915277"/>
    <s v="Medianas"/>
    <n v="2023"/>
    <n v="1"/>
    <d v="2024-05-06T00:00:00"/>
    <x v="52"/>
    <x v="17"/>
  </r>
  <r>
    <n v="2024"/>
    <n v="3"/>
    <n v="91"/>
    <x v="60"/>
    <s v="Vida Individual"/>
    <n v="218"/>
    <s v="5966abd0cbfc86f98a186531b2b4ee5f6e910120ce13222f98207203dfc9a9a2"/>
    <s v="866d562d83a77144c090ae01fef5e5dc5d322dfdcb968ee04e0fa262fe1b2619"/>
    <x v="31"/>
    <n v="2016.29233"/>
    <n v="1533.12104"/>
    <n v="56737.27362"/>
    <n v="19892.212090000001"/>
    <n v="-737.2699600000002"/>
    <n v="1748.4965099999999"/>
    <n v="961.03046999999958"/>
    <n v="10242.969779999999"/>
    <n v="0"/>
    <n v="0"/>
    <n v="134.065"/>
    <n v="128.38900000000001"/>
    <n v="0"/>
    <n v="0"/>
    <n v="-918.16296"/>
    <n v="1748.4965099999999"/>
    <n v="2357.82503"/>
    <n v="4697.3866699999999"/>
    <n v="30.805990000000001"/>
    <n v="41.460160000000002"/>
    <n v="1985.4863399999999"/>
    <n v="1491.6608800000001"/>
    <n v="0"/>
    <n v="0"/>
    <s v="Vida Individual"/>
    <s v="Vida"/>
    <s v="Vida"/>
    <x v="52"/>
    <x v="0"/>
    <n v="2402565.80688"/>
    <n v="1797983.4388299999"/>
    <n v="243469518.54793006"/>
    <n v="216001262.48099998"/>
    <n v="235094567.47436008"/>
    <n v="206446896.99449995"/>
    <n v="64853734.095929988"/>
    <n v="52900141.379409999"/>
    <n v="33417433.997719996"/>
    <n v="28887441.232030004"/>
    <n v="2395768.96392"/>
    <n v="1793397.8050299999"/>
    <n v="3.1089841750939918E-3"/>
    <n v="2.898141668477142E-3"/>
    <n v="483.17129"/>
    <n v="31.51553448121749"/>
    <n v="8.4160549717653341E-2"/>
    <n v="8.5486947497092208E-2"/>
    <n v="8.3922460072732852E-2"/>
    <n v="8.5268918883793857E-2"/>
    <n v="8.2814979962391767E-4"/>
    <n v="8.5765160448460849E-4"/>
    <n v="7.097741107577356E-4"/>
    <n v="7.4262246723952677E-4"/>
    <n v="4.7500719009382817E-5"/>
    <n v="3.0614834560846091E-3"/>
    <m/>
    <n v="-10.654170000000001"/>
    <n v="-25.697368268718691"/>
    <n v="493.82545999999979"/>
    <n v="33.10574585826771"/>
    <n v="0"/>
    <m/>
    <n v="-142.1659383237774"/>
    <n v="-36.565628358066519"/>
    <n v="114.04817130420439"/>
    <n v="-2.2062434837166215E-3"/>
    <n v="-152.51156949692739"/>
    <n v="-49.805600525536462"/>
    <n v="-38.941098186577484"/>
    <n v="37.22275028297809"/>
    <s v="Resto"/>
    <n v="2023"/>
    <n v="1"/>
    <d v="2024-05-06T00:00:00"/>
    <x v="52"/>
    <x v="31"/>
  </r>
  <r>
    <n v="2024"/>
    <n v="3"/>
    <n v="39"/>
    <x v="17"/>
    <s v="Vida Individual"/>
    <n v="27"/>
    <s v="670671cd97404156226e507973f2ab8330d3022ca96e0c93bdbdb320c41adcaf"/>
    <s v="866d562d83a77144c090ae01fef5e5dc5d322dfdcb968ee04e0fa262fe1b2619"/>
    <x v="27"/>
    <n v="74138.409530000004"/>
    <n v="84049.139280000003"/>
    <n v="215228.45749"/>
    <n v="264047.65138"/>
    <n v="4181.2472900000012"/>
    <n v="17807.752060000006"/>
    <n v="53475.909670000008"/>
    <n v="50703.248329999988"/>
    <n v="0"/>
    <n v="0"/>
    <n v="134.065"/>
    <n v="128.38900000000001"/>
    <n v="-1174.0581499999998"/>
    <n v="899.07083999999998"/>
    <n v="4304.96216"/>
    <n v="15892.55048"/>
    <n v="55497.651610000001"/>
    <n v="76863.614300000001"/>
    <n v="74138.409530000004"/>
    <n v="84049.139280000003"/>
    <n v="0"/>
    <n v="0"/>
    <n v="0"/>
    <n v="0"/>
    <s v="Vida Individual"/>
    <s v="Vida"/>
    <s v="Vida"/>
    <x v="52"/>
    <x v="0"/>
    <n v="7956382.9574300004"/>
    <n v="6735524.3046000004"/>
    <n v="243469518.54793006"/>
    <n v="216001262.48099998"/>
    <n v="235094567.47436008"/>
    <n v="206446896.99449995"/>
    <n v="64853734.095929988"/>
    <n v="52900141.379409999"/>
    <n v="33417433.997719996"/>
    <n v="28887441.232030004"/>
    <n v="480290.3922"/>
    <n v="452992.43806000001"/>
    <n v="0.11431633130073338"/>
    <n v="0.15888263639445382"/>
    <n v="-9910.7297499999986"/>
    <n v="-11.791589818645908"/>
    <n v="15.43616335742308"/>
    <n v="18.554203606566048"/>
    <n v="0.93181047124895477"/>
    <n v="1.2478485041260852"/>
    <n v="3.0450797279333724E-2"/>
    <n v="3.1535568995266425E-2"/>
    <n v="3.8911411125383204E-2"/>
    <n v="4.0712231815351142E-2"/>
    <n v="0.11431633130073338"/>
    <m/>
    <m/>
    <n v="-9910.7297499999986"/>
    <n v="-11.791589818645908"/>
    <n v="0"/>
    <m/>
    <n v="0"/>
    <m/>
    <n v="-76.520072404916448"/>
    <n v="5.6397855261624743"/>
    <n v="21.187310438332432"/>
    <n v="1.2512173407106241E-2"/>
    <n v="-72.912074966081846"/>
    <n v="-27.797239154807741"/>
    <n v="7.7570168018141841"/>
    <n v="20.676298694426603"/>
    <s v="Resto"/>
    <n v="2023"/>
    <n v="1"/>
    <d v="2024-05-06T00:00:00"/>
    <x v="52"/>
    <x v="27"/>
  </r>
  <r>
    <n v="2024"/>
    <n v="3"/>
    <n v="9"/>
    <x v="8"/>
    <s v="Vida Individual"/>
    <n v="9"/>
    <s v="19581e27de7ced00ff1ce50b2047e7a567c76b1cbaebabe5ef03f7c3017bb5b7"/>
    <s v="866d562d83a77144c090ae01fef5e5dc5d322dfdcb968ee04e0fa262fe1b2619"/>
    <x v="29"/>
    <n v="28946.41215"/>
    <n v="30851.107609999999"/>
    <n v="118545.89672"/>
    <n v="140567.28273000001"/>
    <n v="17925.040510000003"/>
    <n v="16013.905240000006"/>
    <n v="53114.13332999999"/>
    <n v="74690.694759999998"/>
    <n v="0"/>
    <n v="0"/>
    <n v="134.065"/>
    <n v="128.38900000000001"/>
    <n v="0"/>
    <n v="0"/>
    <n v="13735.70825"/>
    <n v="12516.488240000001"/>
    <n v="16193.404859999999"/>
    <n v="23969.586360000001"/>
    <n v="4403.8690099999994"/>
    <n v="7291.4657500000003"/>
    <n v="24542.543140000002"/>
    <n v="23559.64186"/>
    <n v="0"/>
    <n v="0"/>
    <s v="Vida Individual"/>
    <s v="Vida"/>
    <s v="Vida"/>
    <x v="52"/>
    <x v="0"/>
    <n v="808178.50085000007"/>
    <n v="660743.68034000008"/>
    <n v="243469518.54793006"/>
    <n v="216001262.48099998"/>
    <n v="235094567.47436008"/>
    <n v="206446896.99449995"/>
    <n v="64853734.095929988"/>
    <n v="52900141.379409999"/>
    <n v="33417433.997719996"/>
    <n v="28887441.232030004"/>
    <n v="142991.82962999999"/>
    <n v="116555.63473999999"/>
    <n v="4.463337779006403E-2"/>
    <n v="5.8319518257484264E-2"/>
    <n v="-1904.695459999999"/>
    <n v="-6.173831695373611"/>
    <n v="20.243402874766055"/>
    <n v="26.4689971264104"/>
    <n v="3.5816854964040337"/>
    <n v="4.6691491009229011"/>
    <n v="1.1889131880918198E-2"/>
    <n v="1.2312667392094016E-2"/>
    <n v="1.4282836709213095E-2"/>
    <n v="1.4943846606142943E-2"/>
    <n v="6.7904632962011236E-3"/>
    <n v="3.7842914493862907E-2"/>
    <m/>
    <n v="-2887.5967400000009"/>
    <n v="-39.60241793633881"/>
    <n v="982.90128000000186"/>
    <n v="4.1719703798587471"/>
    <n v="0"/>
    <m/>
    <n v="11.934223672226473"/>
    <n v="61.924912894602045"/>
    <n v="51.907067462334155"/>
    <n v="5.3639787277571918E-2"/>
    <n v="9.7409112414106325"/>
    <n v="-32.441867720240467"/>
    <n v="84.822854543266203"/>
    <n v="52.218207072973456"/>
    <s v="Resto"/>
    <n v="2023"/>
    <n v="1"/>
    <d v="2024-05-06T00:00:00"/>
    <x v="52"/>
    <x v="29"/>
  </r>
  <r>
    <n v="2024"/>
    <n v="3"/>
    <n v="119"/>
    <x v="62"/>
    <s v="Vida Individual"/>
    <n v="217"/>
    <s v="16badfc6202cb3f8889e0f2779b19218af4cbb736e56acadce8148aba9a7a9f8"/>
    <s v="866d562d83a77144c090ae01fef5e5dc5d322dfdcb968ee04e0fa262fe1b2619"/>
    <x v="30"/>
    <n v="0"/>
    <n v="0"/>
    <n v="107210.92825"/>
    <n v="101357.0241"/>
    <n v="311.53944000000001"/>
    <n v="187.68098000000001"/>
    <n v="3759.3477799999996"/>
    <n v="606.01283000000001"/>
    <n v="0"/>
    <n v="0"/>
    <n v="134.065"/>
    <n v="128.38900000000001"/>
    <n v="0"/>
    <n v="0"/>
    <n v="311.53944000000001"/>
    <n v="187.68098000000001"/>
    <n v="-5918.0420000000004"/>
    <n v="-4187.3033800000003"/>
    <n v="0"/>
    <n v="0"/>
    <n v="0"/>
    <n v="0"/>
    <n v="0"/>
    <n v="0"/>
    <s v="Vida Individual"/>
    <s v="Vida"/>
    <s v="Vida"/>
    <x v="52"/>
    <x v="0"/>
    <n v="531338.51546000002"/>
    <n v="309110.80956000002"/>
    <n v="243469518.54793006"/>
    <n v="216001262.48099998"/>
    <n v="235094567.47436008"/>
    <n v="206446896.99449995"/>
    <n v="64853734.095929988"/>
    <n v="52900141.379409999"/>
    <n v="33417433.997719996"/>
    <n v="28887441.232030004"/>
    <n v="378854.65468000004"/>
    <n v="174262.19602999999"/>
    <m/>
    <m/>
    <m/>
    <m/>
    <m/>
    <m/>
    <m/>
    <m/>
    <m/>
    <m/>
    <m/>
    <m/>
    <m/>
    <m/>
    <m/>
    <n v="0"/>
    <m/>
    <n v="0"/>
    <m/>
    <n v="0"/>
    <m/>
    <n v="65.994146023747319"/>
    <m/>
    <m/>
    <n v="9.3226619381145696E-4"/>
    <n v="65.994146023747319"/>
    <n v="41.3330122738802"/>
    <n v="-5.2642316495895098"/>
    <n v="-4.482144305483784"/>
    <s v="Resto"/>
    <n v="2023"/>
    <n v="1"/>
    <d v="2024-05-06T00:00:00"/>
    <x v="52"/>
    <x v="30"/>
  </r>
  <r>
    <n v="2024"/>
    <n v="3"/>
    <n v="43"/>
    <x v="9"/>
    <s v="Daños"/>
    <n v="31"/>
    <s v="eb1e33e8a81b697b75855af6bfcdbcbf7cbbde9f94962ceaec1ed8af21f5a50f"/>
    <s v="866d562d83a77144c090ae01fef5e5dc5d322dfdcb968ee04e0fa262fe1b2619"/>
    <x v="4"/>
    <n v="8455095.9141700007"/>
    <n v="6754582.9718500003"/>
    <n v="27952499.603410002"/>
    <n v="22614533.268409997"/>
    <n v="3349248.3732900005"/>
    <n v="3575558.5680499999"/>
    <n v="15568390.578050002"/>
    <n v="14233591.483619997"/>
    <n v="0"/>
    <n v="0"/>
    <n v="134.065"/>
    <n v="128.38900000000001"/>
    <n v="40530.127670000002"/>
    <n v="2440.1246299999998"/>
    <n v="3261201.6632099999"/>
    <n v="3179229.1943100002"/>
    <n v="5521360.8906899998"/>
    <n v="4906854.4449499995"/>
    <n v="0"/>
    <n v="0"/>
    <n v="0"/>
    <n v="0"/>
    <n v="0"/>
    <n v="0"/>
    <s v="Daños"/>
    <s v="Totales"/>
    <s v="Daños Total"/>
    <x v="53"/>
    <x v="0"/>
    <n v="29454782.112069998"/>
    <n v="26676629.107240003"/>
    <n v="243469518.54793006"/>
    <n v="216001262.48099998"/>
    <n v="235094567.47436008"/>
    <n v="206446896.99449995"/>
    <n v="84628473.673419982"/>
    <n v="80077658.39463"/>
    <n v="36080758.851599999"/>
    <n v="30059541.466069993"/>
    <n v="8455095.9141700007"/>
    <n v="6754582.9718500003"/>
    <n v="9.9908406085617116"/>
    <n v="8.4350405684476932"/>
    <n v="1700512.9423200004"/>
    <n v="25.175691073852491"/>
    <n v="100"/>
    <n v="100"/>
    <n v="28.705341910186011"/>
    <n v="25.320226722411547"/>
    <n v="3.4727533715911578"/>
    <n v="3.5964658839222778"/>
    <n v="3.1271034688716925"/>
    <n v="3.2718258642705353"/>
    <m/>
    <m/>
    <m/>
    <n v="0"/>
    <m/>
    <n v="0"/>
    <m/>
    <n v="0"/>
    <m/>
    <n v="-6.3293661802167662"/>
    <n v="39.612186630277648"/>
    <n v="52.935297159740067"/>
    <n v="9.2826439351385162"/>
    <n v="2.5783755712456724"/>
    <n v="12.523429268875773"/>
    <n v="59.065178454626434"/>
    <n v="64.7915936773298"/>
    <s v="Grandes"/>
    <n v="2023"/>
    <n v="1"/>
    <d v="2024-05-06T00:00:00"/>
    <x v="53"/>
    <x v="4"/>
  </r>
  <r>
    <n v="2024"/>
    <n v="3"/>
    <n v="107"/>
    <x v="28"/>
    <s v="Daños"/>
    <n v="70"/>
    <s v="ff5a1ae012afa5d4c889c50ad427aaf545d31a4fac04ffc1c4d03d403ba4250a"/>
    <s v="866d562d83a77144c090ae01fef5e5dc5d322dfdcb968ee04e0fa262fe1b2619"/>
    <x v="24"/>
    <n v="551156.13301999995"/>
    <n v="285123.98235000001"/>
    <n v="1743062.1148200002"/>
    <n v="989861.21119999979"/>
    <n v="240855.57255000001"/>
    <n v="142370.60707000009"/>
    <n v="745627.51428"/>
    <n v="558672.95763000008"/>
    <n v="0"/>
    <n v="0"/>
    <n v="134.065"/>
    <n v="128.38900000000001"/>
    <n v="0"/>
    <n v="0"/>
    <n v="211946.67580000003"/>
    <n v="114535.77582"/>
    <n v="342209.39718999999"/>
    <n v="185936.62181000001"/>
    <n v="0"/>
    <n v="0"/>
    <n v="0"/>
    <n v="0"/>
    <n v="0"/>
    <n v="0"/>
    <s v="Daños"/>
    <s v="Totales"/>
    <s v="Daños Total"/>
    <x v="53"/>
    <x v="0"/>
    <n v="551156.13301999995"/>
    <n v="285123.98235000001"/>
    <n v="243469518.54793006"/>
    <n v="216001262.48099998"/>
    <n v="235094567.47436008"/>
    <n v="206446896.99449995"/>
    <n v="84628473.673419982"/>
    <n v="80077658.39463"/>
    <n v="36080758.851599999"/>
    <n v="30059541.466069993"/>
    <n v="551156.13301999995"/>
    <n v="285123.98235000001"/>
    <n v="0.65126559548610463"/>
    <n v="0.35605934047781845"/>
    <n v="266032.15066999994"/>
    <n v="93.304024613206991"/>
    <n v="100"/>
    <n v="100"/>
    <n v="100"/>
    <n v="100"/>
    <n v="0.22637582573257434"/>
    <n v="0.23444018249384269"/>
    <n v="0.13200107215812232"/>
    <n v="0.1381100837556285"/>
    <m/>
    <m/>
    <m/>
    <n v="0"/>
    <m/>
    <n v="0"/>
    <m/>
    <n v="0"/>
    <m/>
    <n v="69.175068862056136"/>
    <n v="43.700062127633082"/>
    <n v="49.932876882743244"/>
    <n v="0.66754575074387401"/>
    <n v="85.048448209830312"/>
    <n v="84.046259342975404"/>
    <n v="61.934791253649855"/>
    <n v="61.599363646091611"/>
    <s v="Resto"/>
    <n v="2023"/>
    <n v="1"/>
    <d v="2024-05-06T00:00:00"/>
    <x v="53"/>
    <x v="24"/>
  </r>
  <r>
    <n v="2024"/>
    <n v="3"/>
    <n v="130"/>
    <x v="70"/>
    <s v="Daños"/>
    <n v="282"/>
    <s v="27e1615212f3c6ea846ed6c412df1361ce97f006ee20bb5aa2483a3b61d5cadd"/>
    <s v="866d562d83a77144c090ae01fef5e5dc5d322dfdcb968ee04e0fa262fe1b2619"/>
    <x v="44"/>
    <n v="3160.3379799999998"/>
    <n v="0"/>
    <n v="5151.6574899999996"/>
    <n v="0"/>
    <n v="940.02241000000004"/>
    <n v="0"/>
    <n v="1458.00883"/>
    <n v="0"/>
    <n v="0"/>
    <n v="0"/>
    <n v="134.065"/>
    <n v="128.38900000000001"/>
    <n v="0"/>
    <n v="0"/>
    <n v="433.56693999999999"/>
    <n v="0"/>
    <n v="380.12597"/>
    <n v="0"/>
    <n v="0"/>
    <n v="0"/>
    <n v="0"/>
    <n v="0"/>
    <n v="0"/>
    <n v="0"/>
    <s v="Daños"/>
    <s v="Totales"/>
    <s v="Daños Total"/>
    <x v="53"/>
    <x v="0"/>
    <n v="3160.3379799999998"/>
    <n v="0"/>
    <n v="243469518.54793006"/>
    <n v="216001262.48099998"/>
    <n v="235094567.47436008"/>
    <n v="206446896.99449995"/>
    <n v="84628473.673419982"/>
    <n v="80077658.39463"/>
    <n v="36080758.851599999"/>
    <n v="30059541.466069993"/>
    <n v="3160.3379799999998"/>
    <n v="0"/>
    <n v="3.7343672204176773E-3"/>
    <m/>
    <m/>
    <m/>
    <n v="100"/>
    <m/>
    <n v="100"/>
    <m/>
    <n v="1.298042563540802E-3"/>
    <n v="1.3442837126998578E-3"/>
    <m/>
    <m/>
    <m/>
    <m/>
    <m/>
    <n v="0"/>
    <m/>
    <n v="0"/>
    <m/>
    <n v="0"/>
    <m/>
    <m/>
    <n v="29.744363291169261"/>
    <m/>
    <n v="2.6053288232276602E-3"/>
    <m/>
    <m/>
    <n v="114.05875268138087"/>
    <m/>
    <s v="Resto"/>
    <n v="2023"/>
    <n v="1"/>
    <d v="2024-05-06T00:00:00"/>
    <x v="53"/>
    <x v="44"/>
  </r>
  <r>
    <n v="2024"/>
    <n v="3"/>
    <n v="93"/>
    <x v="43"/>
    <s v="Daños"/>
    <n v="220"/>
    <s v="36790ecd55c2030dc553685bef719df653f413a20cdad1bfd1dc934c76686ddd"/>
    <s v="866d562d83a77144c090ae01fef5e5dc5d322dfdcb968ee04e0fa262fe1b2619"/>
    <x v="32"/>
    <n v="300191.93695999996"/>
    <n v="189031.92499999999"/>
    <n v="765857.33244999987"/>
    <n v="702471.95869"/>
    <n v="34878.7817"/>
    <n v="23399.659439999996"/>
    <n v="167927.27011000001"/>
    <n v="83342.474989999973"/>
    <n v="0"/>
    <n v="0"/>
    <n v="134.065"/>
    <n v="128.38900000000001"/>
    <n v="1.61138"/>
    <n v="2.9510900000000002"/>
    <n v="1664.37408"/>
    <n v="8110.1187800000007"/>
    <n v="3159.9547200000002"/>
    <n v="-18513.69371"/>
    <n v="0"/>
    <n v="0"/>
    <n v="0"/>
    <n v="0"/>
    <n v="0"/>
    <n v="0"/>
    <s v="Daños"/>
    <s v="Totales"/>
    <s v="Daños Total"/>
    <x v="53"/>
    <x v="0"/>
    <n v="300191.93695999996"/>
    <n v="189031.92499999999"/>
    <n v="243469518.54793006"/>
    <n v="216001262.48099998"/>
    <n v="235094567.47436008"/>
    <n v="206446896.99449995"/>
    <n v="84628473.673419982"/>
    <n v="80077658.39463"/>
    <n v="36080758.851599999"/>
    <n v="30059541.466069993"/>
    <n v="300191.93695999996"/>
    <n v="189031.92499999999"/>
    <n v="0.35471741829875864"/>
    <n v="0.23606075500913556"/>
    <n v="111160.01195999997"/>
    <n v="58.804888094960674"/>
    <n v="100"/>
    <n v="100"/>
    <n v="100"/>
    <n v="100"/>
    <n v="0.12329754408287597"/>
    <n v="0.12768986548051117"/>
    <n v="8.7514268587493879E-2"/>
    <n v="9.1564430249119255E-2"/>
    <m/>
    <m/>
    <m/>
    <n v="0"/>
    <m/>
    <n v="0"/>
    <m/>
    <n v="0"/>
    <m/>
    <n v="49.056791999191617"/>
    <n v="11.6188269589158"/>
    <n v="12.3786812412771"/>
    <n v="9.6668647806040536E-2"/>
    <n v="-79.477808831796168"/>
    <n v="-117.06820243165836"/>
    <n v="52.670820548972927"/>
    <n v="-43.806054626578359"/>
    <s v="Resto"/>
    <n v="2023"/>
    <n v="1"/>
    <d v="2024-05-06T00:00:00"/>
    <x v="53"/>
    <x v="32"/>
  </r>
  <r>
    <n v="2024"/>
    <n v="3"/>
    <n v="126"/>
    <x v="41"/>
    <s v="Daños"/>
    <n v="239"/>
    <s v="79bf08685d3138f9b109c3546780f056bc954fd69377b84a2cf23622e464897b"/>
    <s v="866d562d83a77144c090ae01fef5e5dc5d322dfdcb968ee04e0fa262fe1b2619"/>
    <x v="36"/>
    <n v="211802.86790000001"/>
    <n v="192876.43583999999"/>
    <n v="791473.10433999985"/>
    <n v="690016.12424000003"/>
    <n v="47041.093720000004"/>
    <n v="57749.803430000007"/>
    <n v="225519.22879999998"/>
    <n v="421870.28046000004"/>
    <n v="0"/>
    <n v="0"/>
    <n v="134.065"/>
    <n v="128.38900000000001"/>
    <n v="1540.6093900000001"/>
    <n v="1126.9045000000001"/>
    <n v="4243.0603899999996"/>
    <n v="5452.5139100000006"/>
    <n v="3515.4595899999999"/>
    <n v="5515.1693700000005"/>
    <n v="0"/>
    <n v="0"/>
    <n v="0"/>
    <n v="0"/>
    <n v="0"/>
    <n v="0"/>
    <s v="Daños"/>
    <s v="Totales"/>
    <s v="Daños Total"/>
    <x v="53"/>
    <x v="0"/>
    <n v="211802.86790000001"/>
    <n v="192876.43583999999"/>
    <n v="243469518.54793006"/>
    <n v="216001262.48099998"/>
    <n v="235094567.47436008"/>
    <n v="206446896.99449995"/>
    <n v="84628473.673419982"/>
    <n v="80077658.39463"/>
    <n v="36080758.851599999"/>
    <n v="30059541.466069993"/>
    <n v="211802.86790000001"/>
    <n v="192876.43583999999"/>
    <n v="0.25027376568002885"/>
    <n v="0.24086173310598988"/>
    <n v="18926.432060000021"/>
    <n v="9.8127238703749065"/>
    <n v="100"/>
    <n v="100"/>
    <n v="100"/>
    <n v="100"/>
    <n v="8.6993587190383317E-2"/>
    <n v="9.0092625353029351E-2"/>
    <n v="8.9294124314188164E-2"/>
    <n v="9.3426657725515963E-2"/>
    <m/>
    <m/>
    <m/>
    <n v="0"/>
    <m/>
    <n v="0"/>
    <m/>
    <n v="0"/>
    <m/>
    <n v="-18.5432833948609"/>
    <n v="22.209847386112756"/>
    <n v="29.941347256077545"/>
    <n v="0.13037722935229776"/>
    <n v="-22.181576057639084"/>
    <n v="-36.258356649525716"/>
    <n v="120.6971743344659"/>
    <n v="98.863943139428926"/>
    <s v="Resto"/>
    <n v="2023"/>
    <n v="1"/>
    <d v="2024-05-06T00:00:00"/>
    <x v="53"/>
    <x v="36"/>
  </r>
  <r>
    <n v="2024"/>
    <n v="3"/>
    <n v="39"/>
    <x v="17"/>
    <s v="Daños"/>
    <n v="27"/>
    <s v="670671cd97404156226e507973f2ab8330d3022ca96e0c93bdbdb320c41adcaf"/>
    <s v="866d562d83a77144c090ae01fef5e5dc5d322dfdcb968ee04e0fa262fe1b2619"/>
    <x v="5"/>
    <n v="7088156.2311199997"/>
    <n v="5949260.7377399998"/>
    <n v="22112620.891089998"/>
    <n v="18786632.527320001"/>
    <n v="2700610.90925"/>
    <n v="2910025.0847399998"/>
    <n v="12833112.546240002"/>
    <n v="11922263.29463"/>
    <n v="0"/>
    <n v="0"/>
    <n v="134.065"/>
    <n v="128.38900000000001"/>
    <n v="-318.37152000000015"/>
    <n v="21489.148179999997"/>
    <n v="1366020.78476"/>
    <n v="1420832.4487699999"/>
    <n v="2199384.35096"/>
    <n v="1701535.07134"/>
    <n v="0"/>
    <n v="0"/>
    <n v="0"/>
    <n v="0"/>
    <n v="0"/>
    <n v="0"/>
    <s v="Daños"/>
    <s v="Totales"/>
    <s v="Daños Total"/>
    <x v="53"/>
    <x v="0"/>
    <n v="7956382.9574300004"/>
    <n v="6735524.3046000004"/>
    <n v="243469518.54793006"/>
    <n v="216001262.48099998"/>
    <n v="235094567.47436008"/>
    <n v="206446896.99449995"/>
    <n v="84628473.673419982"/>
    <n v="80077658.39463"/>
    <n v="36080758.851599999"/>
    <n v="30059541.466069993"/>
    <n v="7088156.2311199997"/>
    <n v="5949260.7377399998"/>
    <n v="8.3756162949045834"/>
    <n v="7.4293640161423067"/>
    <n v="1138895.4933799999"/>
    <n v="19.143479225162395"/>
    <n v="100"/>
    <n v="100"/>
    <n v="89.087670478465171"/>
    <n v="88.326616736828868"/>
    <n v="2.911311556943259"/>
    <n v="3.0150234041001602"/>
    <n v="2.7542712803649989"/>
    <n v="2.8817389964928832"/>
    <m/>
    <m/>
    <m/>
    <n v="0"/>
    <m/>
    <n v="0"/>
    <m/>
    <n v="0"/>
    <m/>
    <n v="-7.1963013854470015"/>
    <n v="38.100329919269804"/>
    <n v="48.914061982186006"/>
    <n v="7.4849060696245351"/>
    <n v="-3.8577148246754844"/>
    <n v="29.258831510768179"/>
    <n v="62.109234530278954"/>
    <n v="83.502977558438445"/>
    <s v="Grandes"/>
    <n v="2023"/>
    <n v="1"/>
    <d v="2024-05-06T00:00:00"/>
    <x v="53"/>
    <x v="5"/>
  </r>
  <r>
    <n v="2024"/>
    <n v="3"/>
    <n v="201.1"/>
    <x v="1"/>
    <s v="Daños"/>
    <n v="201.1"/>
    <m/>
    <m/>
    <x v="1"/>
    <n v="84628473.673419997"/>
    <n v="80077658.39463"/>
    <n v="287781922.80227005"/>
    <n v="248763215.92875993"/>
    <n v="36080758.851599991"/>
    <n v="30059541.46607"/>
    <n v="195358455.36437997"/>
    <n v="126208170.51664999"/>
    <n v="0"/>
    <n v="0"/>
    <n v="0"/>
    <n v="0"/>
    <n v="117266.11440000001"/>
    <n v="299594.27710999997"/>
    <n v="27831475.055600002"/>
    <n v="24670196.992449995"/>
    <n v="48114632.377110004"/>
    <n v="39252822.316809997"/>
    <n v="0"/>
    <n v="0"/>
    <n v="0"/>
    <n v="0"/>
    <n v="0"/>
    <n v="0"/>
    <s v="Daños"/>
    <s v="Totales"/>
    <s v="Daños Total"/>
    <x v="53"/>
    <x v="0"/>
    <n v="186377926.64476001"/>
    <n v="160475576.49241"/>
    <n v="243469518.54793006"/>
    <n v="216001262.48099998"/>
    <n v="235094567.47436008"/>
    <n v="206446896.99449995"/>
    <n v="84628473.673419982"/>
    <n v="80077658.39463"/>
    <n v="36080758.851599999"/>
    <n v="30059541.466069993"/>
    <n v="84628473.673419997"/>
    <n v="80077658.39463"/>
    <n v="100.00000000000003"/>
    <n v="100"/>
    <n v="4550815.2787899971"/>
    <n v="5.6830024379124211"/>
    <n v="100"/>
    <n v="100"/>
    <n v="45.406918725264887"/>
    <n v="49.900215437716419"/>
    <n v="34.759371184594436"/>
    <n v="35.997630478062732"/>
    <n v="37.07277331384757"/>
    <n v="38.788501818345757"/>
    <m/>
    <m/>
    <m/>
    <n v="0"/>
    <m/>
    <n v="0"/>
    <m/>
    <n v="0"/>
    <m/>
    <n v="20.030968843375408"/>
    <n v="42.634301772752153"/>
    <n v="37.537987584419412"/>
    <n v="99.999999999999972"/>
    <n v="12.814158168730794"/>
    <n v="22.576236655739645"/>
    <n v="57.844097898252912"/>
    <n v="62.849485811075034"/>
    <m/>
    <n v="2023"/>
    <n v="1"/>
    <d v="2024-05-06T00:00:00"/>
    <x v="53"/>
    <x v="1"/>
  </r>
  <r>
    <n v="2024"/>
    <n v="3"/>
    <n v="18"/>
    <x v="64"/>
    <s v="Daños"/>
    <n v="5"/>
    <s v="ef2d127de37b942baad06145e54b0c619a1f22327b2ebbcfbec78f5564afe39d"/>
    <s v="866d562d83a77144c090ae01fef5e5dc5d322dfdcb968ee04e0fa262fe1b2619"/>
    <x v="26"/>
    <n v="695316.83803999994"/>
    <n v="613436.95163000003"/>
    <n v="3708305.1801299998"/>
    <n v="3433634.9152000002"/>
    <n v="-31536.170449999983"/>
    <n v="47416.520510000002"/>
    <n v="713242.03797999991"/>
    <n v="285821.83119000006"/>
    <n v="0"/>
    <n v="0"/>
    <n v="134.065"/>
    <n v="128.38900000000001"/>
    <n v="0"/>
    <n v="0"/>
    <n v="42045.857530000001"/>
    <n v="48404.296880000002"/>
    <n v="643307.56585000001"/>
    <n v="572255.68754999992"/>
    <n v="0"/>
    <n v="0"/>
    <n v="0"/>
    <n v="0"/>
    <n v="0"/>
    <n v="0"/>
    <s v="Daños"/>
    <s v="Totales"/>
    <s v="Daños Total"/>
    <x v="53"/>
    <x v="0"/>
    <n v="4323802.96117"/>
    <n v="3574791.8769999999"/>
    <n v="243469518.54793006"/>
    <n v="216001262.48099998"/>
    <n v="235094567.47436008"/>
    <n v="206446896.99449995"/>
    <n v="84628473.673419982"/>
    <n v="80077658.39463"/>
    <n v="36080758.851599999"/>
    <n v="30059541.466069993"/>
    <n v="695316.83803999994"/>
    <n v="613436.95163000003"/>
    <n v="0.82161098724670056"/>
    <n v="0.76605255938794659"/>
    <n v="81879.886409999919"/>
    <n v="13.347726476605626"/>
    <n v="100"/>
    <n v="100"/>
    <n v="16.081140706093848"/>
    <n v="17.160074564810813"/>
    <n v="0.28558681275049136"/>
    <n v="0.29576048715623032"/>
    <n v="0.28399692880682098"/>
    <n v="0.29714031092767784"/>
    <m/>
    <m/>
    <m/>
    <n v="0"/>
    <m/>
    <n v="0"/>
    <m/>
    <n v="0"/>
    <m/>
    <n v="-166.50882458435368"/>
    <n v="-4.5355108239426496"/>
    <n v="7.72964856192747"/>
    <n v="-8.7404399058534532E-2"/>
    <n v="-13.13610518042092"/>
    <n v="12.416106968581598"/>
    <n v="6.5358873052339987"/>
    <n v="8.4585086584693414"/>
    <s v="Resto"/>
    <n v="2023"/>
    <n v="1"/>
    <d v="2024-05-06T00:00:00"/>
    <x v="53"/>
    <x v="26"/>
  </r>
  <r>
    <n v="2024"/>
    <n v="3"/>
    <n v="12"/>
    <x v="31"/>
    <s v="Daños"/>
    <n v="12"/>
    <s v="6b51d431df5d7f141cbececcf79edf3dd861c3b4069f0b11661a3eefacbba918"/>
    <s v="866d562d83a77144c090ae01fef5e5dc5d322dfdcb968ee04e0fa262fe1b2619"/>
    <x v="17"/>
    <n v="1844939.9440200001"/>
    <n v="3237161.4129899996"/>
    <n v="5844358.5695599997"/>
    <n v="7560818.8670100011"/>
    <n v="294063.29395999998"/>
    <n v="282506.08312999998"/>
    <n v="2194713.6382599999"/>
    <n v="1514598.5946299997"/>
    <n v="0"/>
    <n v="0"/>
    <n v="134.065"/>
    <n v="128.38900000000001"/>
    <n v="5740.9326700000001"/>
    <n v="1964.21298"/>
    <n v="148980.11577"/>
    <n v="133065.21755999999"/>
    <n v="183462.32803"/>
    <n v="108020.4105"/>
    <n v="0"/>
    <n v="0"/>
    <n v="0"/>
    <n v="0"/>
    <n v="0"/>
    <n v="0"/>
    <s v="Daños"/>
    <s v="Totales"/>
    <s v="Daños Total"/>
    <x v="53"/>
    <x v="0"/>
    <n v="1911910.06005"/>
    <n v="3306000.0739899999"/>
    <n v="243469518.54793006"/>
    <n v="216001262.48099998"/>
    <n v="235094567.47436008"/>
    <n v="206446896.99449995"/>
    <n v="84628473.673419982"/>
    <n v="80077658.39463"/>
    <n v="36080758.851599999"/>
    <n v="30059541.466069993"/>
    <n v="1844939.9440200001"/>
    <n v="3237161.4129899996"/>
    <n v="2.1800463413054048"/>
    <n v="4.0425275637269182"/>
    <n v="-1392221.4689699996"/>
    <n v="-43.00747758154192"/>
    <n v="100"/>
    <n v="100"/>
    <n v="96.497214098646012"/>
    <n v="97.917765896571225"/>
    <n v="0.75777039977051597"/>
    <n v="0.78476502619364585"/>
    <n v="1.4986770798502849"/>
    <n v="1.5680358775633438"/>
    <m/>
    <m/>
    <m/>
    <n v="0"/>
    <m/>
    <n v="0"/>
    <m/>
    <n v="0"/>
    <m/>
    <n v="4.0909599899418003"/>
    <n v="15.938908738636545"/>
    <n v="8.7269693131879897"/>
    <n v="0.8150141607871414"/>
    <n v="11.960224092989492"/>
    <n v="69.840428471617429"/>
    <n v="81.204745066594043"/>
    <n v="123.1852544755882"/>
    <s v="Medianas"/>
    <n v="2023"/>
    <n v="1"/>
    <d v="2024-05-06T00:00:00"/>
    <x v="53"/>
    <x v="17"/>
  </r>
  <r>
    <n v="2024"/>
    <n v="3"/>
    <n v="22"/>
    <x v="15"/>
    <s v="Daños"/>
    <n v="16"/>
    <s v="b17ef6d19c7a5b1ee83b907c595526dcb1eb06db8227d650d5dda0a9f4ce8cd9"/>
    <s v="866d562d83a77144c090ae01fef5e5dc5d322dfdcb968ee04e0fa262fe1b2619"/>
    <x v="15"/>
    <n v="4664413.3770500002"/>
    <n v="3995135.0344499997"/>
    <n v="16376557.051399998"/>
    <n v="13176535.451100001"/>
    <n v="1216724.4225699999"/>
    <n v="1533713.3260900001"/>
    <n v="16083609.538560003"/>
    <n v="5582746.8688699976"/>
    <n v="0"/>
    <n v="0"/>
    <n v="134.065"/>
    <n v="128.38900000000001"/>
    <n v="947.85804000000007"/>
    <n v="0"/>
    <n v="1186524.2128699999"/>
    <n v="942676.18333000003"/>
    <n v="1842091.5223399999"/>
    <n v="1479697.49872"/>
    <n v="0"/>
    <n v="0"/>
    <n v="0"/>
    <n v="0"/>
    <n v="0"/>
    <n v="0"/>
    <s v="Daños"/>
    <s v="Totales"/>
    <s v="Daños Total"/>
    <x v="53"/>
    <x v="0"/>
    <n v="7962644.3306700001"/>
    <n v="6926531.7595299995"/>
    <n v="243469518.54793006"/>
    <n v="216001262.48099998"/>
    <n v="235094567.47436008"/>
    <n v="206446896.99449995"/>
    <n v="84628473.673419982"/>
    <n v="80077658.39463"/>
    <n v="36080758.851599999"/>
    <n v="30059541.466069993"/>
    <n v="4664413.3770500002"/>
    <n v="3995135.0344499997"/>
    <n v="5.5116359477897499"/>
    <n v="4.989075747896635"/>
    <n v="669278.34260000056"/>
    <n v="16.75233344627458"/>
    <n v="100"/>
    <n v="100"/>
    <n v="58.578698022262699"/>
    <n v="57.67872252882141"/>
    <n v="1.9158099974357781"/>
    <n v="1.9840583417814244"/>
    <n v="1.8495887424738648"/>
    <n v="1.9351877371915336"/>
    <m/>
    <m/>
    <m/>
    <n v="0"/>
    <m/>
    <n v="0"/>
    <m/>
    <n v="0"/>
    <m/>
    <n v="-20.668067371372555"/>
    <n v="26.085261408359887"/>
    <n v="38.389524080282875"/>
    <n v="3.372225145192711"/>
    <n v="25.867634491263768"/>
    <n v="24.491088478117028"/>
    <n v="64.41179487991802"/>
    <n v="63.707358034020757"/>
    <s v="Medianas"/>
    <n v="2023"/>
    <n v="1"/>
    <d v="2024-05-06T00:00:00"/>
    <x v="53"/>
    <x v="15"/>
  </r>
  <r>
    <n v="2024"/>
    <n v="3"/>
    <n v="81"/>
    <x v="34"/>
    <s v="Daños"/>
    <n v="53"/>
    <s v="2858dcd1057d3eae7f7d5f782167e24b61153c01551450a628cee722509f6529"/>
    <s v="866d562d83a77144c090ae01fef5e5dc5d322dfdcb968ee04e0fa262fe1b2619"/>
    <x v="33"/>
    <n v="425847.00738999998"/>
    <n v="401246.10022000002"/>
    <n v="1702936.7610399998"/>
    <n v="1501453.5356199997"/>
    <n v="201829.93433000002"/>
    <n v="134472.34600000008"/>
    <n v="2251162.3822499998"/>
    <n v="620862.75319000008"/>
    <n v="0"/>
    <n v="0"/>
    <n v="134.065"/>
    <n v="128.38900000000001"/>
    <n v="0"/>
    <n v="0"/>
    <n v="196997.77713"/>
    <n v="126931.24896"/>
    <n v="345850.07588000002"/>
    <n v="291613.53474999999"/>
    <n v="0"/>
    <n v="0"/>
    <n v="0"/>
    <n v="0"/>
    <n v="0"/>
    <n v="0"/>
    <s v="Daños"/>
    <s v="Totales"/>
    <s v="Daños Total"/>
    <x v="53"/>
    <x v="0"/>
    <n v="425847.00738999998"/>
    <n v="401246.10022000002"/>
    <n v="243469518.54793006"/>
    <n v="216001262.48099998"/>
    <n v="235094567.47436008"/>
    <n v="206446896.99449995"/>
    <n v="84628473.673419982"/>
    <n v="80077658.39463"/>
    <n v="36080758.851599999"/>
    <n v="30059541.466069993"/>
    <n v="425847.00738999998"/>
    <n v="401246.10022000002"/>
    <n v="0.50319589720279867"/>
    <n v="0.50107122044281394"/>
    <n v="24600.907169999962"/>
    <n v="6.1311267963754634"/>
    <n v="100"/>
    <n v="100"/>
    <n v="100"/>
    <n v="100"/>
    <n v="0.17490772969437099"/>
    <n v="0.18113859965583584"/>
    <n v="0.18576099769569387"/>
    <n v="0.19435801945266815"/>
    <m/>
    <m/>
    <m/>
    <n v="0"/>
    <m/>
    <n v="0"/>
    <m/>
    <n v="0"/>
    <m/>
    <n v="50.090290185016848"/>
    <n v="47.394940161023548"/>
    <n v="33.513682980661983"/>
    <n v="0.55938383990238572"/>
    <n v="55.20037716802122"/>
    <n v="18.598773605106132"/>
    <n v="56.960455084113534"/>
    <n v="43.527214561154729"/>
    <s v="Resto"/>
    <n v="2023"/>
    <n v="1"/>
    <d v="2024-05-06T00:00:00"/>
    <x v="53"/>
    <x v="33"/>
  </r>
  <r>
    <n v="2024"/>
    <n v="3"/>
    <n v="5.0999999999999996"/>
    <x v="6"/>
    <s v="Daños"/>
    <n v="5.0999999999999996"/>
    <m/>
    <m/>
    <x v="3"/>
    <n v="42725723.815650001"/>
    <n v="33278415.091150001"/>
    <n v="139808131.98589"/>
    <n v="111236396.73642001"/>
    <n v="20102909.80593"/>
    <n v="17870695.330219999"/>
    <n v="89669563.100079983"/>
    <n v="68713780.004370004"/>
    <n v="0"/>
    <n v="0"/>
    <n v="0"/>
    <n v="0"/>
    <n v="60068.274669999999"/>
    <n v="87810.411500000002"/>
    <n v="17448349.78145"/>
    <n v="15655771.351920001"/>
    <n v="28601287.976920001"/>
    <n v="23183092.114669997"/>
    <n v="0"/>
    <n v="0"/>
    <n v="0"/>
    <n v="0"/>
    <n v="0"/>
    <n v="0"/>
    <s v="Daños"/>
    <s v="Totales"/>
    <s v="Daños Total"/>
    <x v="53"/>
    <x v="0"/>
    <n v="88600663.076810002"/>
    <n v="71870441.026549995"/>
    <n v="243469518.54793006"/>
    <n v="216001262.48099998"/>
    <n v="235094567.47436008"/>
    <n v="206446896.99449995"/>
    <n v="84628473.673419982"/>
    <n v="80077658.39463"/>
    <n v="36080758.851599999"/>
    <n v="30059541.466069993"/>
    <n v="42725723.815650001"/>
    <n v="33278415.091150001"/>
    <n v="50.486227579299062"/>
    <n v="41.557677582367532"/>
    <n v="9447308.7245000005"/>
    <n v="28.388697895088157"/>
    <n v="100"/>
    <n v="100"/>
    <n v="48.222803681062821"/>
    <n v="46.303340588735871"/>
    <n v="17.548695241387641"/>
    <n v="18.173845646309868"/>
    <n v="15.406583604610763"/>
    <n v="16.119600524698892"/>
    <m/>
    <m/>
    <m/>
    <n v="0"/>
    <m/>
    <n v="0"/>
    <m/>
    <n v="0"/>
    <m/>
    <n v="12.490921223055285"/>
    <n v="47.051069029675531"/>
    <n v="53.700560201776248"/>
    <n v="55.71642738616773"/>
    <n v="11.449952795268437"/>
    <n v="23.371325254845665"/>
    <n v="61.005468689137565"/>
    <n v="67.53098885378283"/>
    <m/>
    <n v="2023"/>
    <n v="1"/>
    <d v="2024-05-06T00:00:00"/>
    <x v="53"/>
    <x v="3"/>
  </r>
  <r>
    <n v="2024"/>
    <n v="3"/>
    <n v="59"/>
    <x v="38"/>
    <s v="Daños"/>
    <n v="209"/>
    <s v="83f814f7a92e365cbd79f9addceed185761a8d38a06a2d4350bb1fe4b7632b34"/>
    <s v="866d562d83a77144c090ae01fef5e5dc5d322dfdcb968ee04e0fa262fe1b2619"/>
    <x v="37"/>
    <n v="163520.59635000001"/>
    <n v="173836.21695"/>
    <n v="542352.41373000003"/>
    <n v="710710.55739000009"/>
    <n v="60392.378539999998"/>
    <n v="46882.794429999994"/>
    <n v="244049.69450000001"/>
    <n v="152213.22997000001"/>
    <n v="0"/>
    <n v="0"/>
    <n v="134.065"/>
    <n v="128.38900000000001"/>
    <n v="463.88895000000002"/>
    <n v="186.24894"/>
    <n v="4988.0851900000007"/>
    <n v="3101.8980799999999"/>
    <n v="4222.0681500000001"/>
    <n v="4675.4577900000004"/>
    <n v="0"/>
    <n v="0"/>
    <n v="0"/>
    <n v="0"/>
    <n v="0"/>
    <n v="0"/>
    <s v="Daños"/>
    <s v="Totales"/>
    <s v="Daños Total"/>
    <x v="53"/>
    <x v="0"/>
    <n v="163520.59635000001"/>
    <n v="173836.21695"/>
    <n v="243469518.54793006"/>
    <n v="216001262.48099998"/>
    <n v="235094567.47436008"/>
    <n v="206446896.99449995"/>
    <n v="84628473.673419982"/>
    <n v="80077658.39463"/>
    <n v="36080758.851599999"/>
    <n v="30059541.466069993"/>
    <n v="163520.59635000001"/>
    <n v="173836.21695"/>
    <n v="0.19322172461838735"/>
    <n v="0.21708454072585301"/>
    <n v="-10315.620599999995"/>
    <n v="-5.9341032501685431"/>
    <n v="100"/>
    <n v="100"/>
    <n v="100"/>
    <n v="100"/>
    <n v="6.7162656469380133E-2"/>
    <n v="6.9555242431467046E-2"/>
    <n v="8.0479259682702586E-2"/>
    <n v="8.4203841026795012E-2"/>
    <m/>
    <m/>
    <m/>
    <n v="0"/>
    <m/>
    <n v="0"/>
    <m/>
    <n v="0"/>
    <m/>
    <n v="28.815654600476016"/>
    <n v="36.932582126068056"/>
    <n v="26.969520651432926"/>
    <n v="0.1673811207474698"/>
    <n v="60.807514023800579"/>
    <n v="-9.6972245363806451"/>
    <n v="118.143170900735"/>
    <n v="66.344264440466688"/>
    <s v="Resto"/>
    <n v="2023"/>
    <n v="1"/>
    <d v="2024-05-06T00:00:00"/>
    <x v="53"/>
    <x v="37"/>
  </r>
  <r>
    <n v="2024"/>
    <n v="3"/>
    <n v="109"/>
    <x v="68"/>
    <s v="Daños"/>
    <n v="228"/>
    <s v="9d693eeee1d1899cbc50b6d45df953d3835acf28ee869879b45565fccc814765"/>
    <s v="866d562d83a77144c090ae01fef5e5dc5d322dfdcb968ee04e0fa262fe1b2619"/>
    <x v="29"/>
    <n v="671133.07496"/>
    <n v="685542.54012999998"/>
    <n v="3840625.6658099997"/>
    <n v="3636616.6648000004"/>
    <n v="634282.76855999988"/>
    <n v="285738.26993000001"/>
    <n v="915661.72503999982"/>
    <n v="266754.97896000004"/>
    <n v="0"/>
    <n v="0"/>
    <n v="134.065"/>
    <n v="128.38900000000001"/>
    <n v="0"/>
    <n v="0"/>
    <n v="-500.96821"/>
    <n v="2167.3376699999999"/>
    <n v="9940.9231400000008"/>
    <n v="12371.73554"/>
    <n v="0"/>
    <n v="0"/>
    <n v="0"/>
    <n v="0"/>
    <n v="0"/>
    <n v="0"/>
    <s v="Daños"/>
    <s v="Totales"/>
    <s v="Daños Total"/>
    <x v="53"/>
    <x v="0"/>
    <n v="671133.07496"/>
    <n v="685542.54012999998"/>
    <n v="243469518.54793006"/>
    <n v="216001262.48099998"/>
    <n v="235094567.47436008"/>
    <n v="206446896.99449995"/>
    <n v="84628473.673419982"/>
    <n v="80077658.39463"/>
    <n v="36080758.851599999"/>
    <n v="30059541.466069993"/>
    <n v="671133.07496"/>
    <n v="685542.54012999998"/>
    <n v="0.79303459678345678"/>
    <n v="0.85609713604709059"/>
    <n v="-14409.465169999981"/>
    <n v="-2.1019067857214968"/>
    <n v="100"/>
    <n v="100"/>
    <n v="100"/>
    <n v="100"/>
    <n v="0.27565383911821345"/>
    <n v="0.28547366371330346"/>
    <n v="0.31737895059307908"/>
    <n v="0.33206725318243163"/>
    <m/>
    <m/>
    <m/>
    <n v="0"/>
    <m/>
    <n v="0"/>
    <m/>
    <n v="0"/>
    <m/>
    <n v="121.980334911171"/>
    <n v="94.509240003974412"/>
    <n v="41.680603785115252"/>
    <n v="1.757952960936332"/>
    <n v="-123.11445128898626"/>
    <n v="-19.648111553474081"/>
    <n v="-5.0394536095367091"/>
    <n v="17.518461035580785"/>
    <s v="Resto"/>
    <n v="2023"/>
    <n v="1"/>
    <d v="2024-05-06T00:00:00"/>
    <x v="53"/>
    <x v="29"/>
  </r>
  <r>
    <n v="2024"/>
    <n v="3"/>
    <n v="16"/>
    <x v="24"/>
    <s v="Daños"/>
    <n v="14"/>
    <s v="8527a891e224136950ff32ca212b45bc93f69fbb801c3b1ebedac52775f99e61"/>
    <s v="866d562d83a77144c090ae01fef5e5dc5d322dfdcb968ee04e0fa262fe1b2619"/>
    <x v="31"/>
    <n v="364160.24387000001"/>
    <n v="148336.95993000001"/>
    <n v="1176899.1410699999"/>
    <n v="616881.30154999997"/>
    <n v="75708.442280000017"/>
    <n v="82306.511589999995"/>
    <n v="300482.62805"/>
    <n v="257706.30514000004"/>
    <n v="0"/>
    <n v="0"/>
    <n v="134.065"/>
    <n v="128.38900000000001"/>
    <n v="0"/>
    <n v="0"/>
    <n v="64164.630090000006"/>
    <n v="32980.58685"/>
    <n v="133565.49209000001"/>
    <n v="83494.443400000004"/>
    <n v="0"/>
    <n v="0"/>
    <n v="0"/>
    <n v="0"/>
    <n v="0"/>
    <n v="0"/>
    <s v="Daños"/>
    <s v="Totales"/>
    <s v="Daños Total"/>
    <x v="53"/>
    <x v="0"/>
    <n v="1156642.3969100001"/>
    <n v="764564.70062000002"/>
    <n v="243469518.54793006"/>
    <n v="216001262.48099998"/>
    <n v="235094567.47436008"/>
    <n v="206446896.99449995"/>
    <n v="84628473.673419982"/>
    <n v="80077658.39463"/>
    <n v="36080758.851599999"/>
    <n v="30059541.466069993"/>
    <n v="364160.24387000001"/>
    <n v="148336.95993000001"/>
    <n v="0.43030463396431906"/>
    <n v="0.18524138055958375"/>
    <n v="215823.28393999999"/>
    <n v="145.49528589627744"/>
    <n v="100"/>
    <n v="100"/>
    <n v="31.484255189232513"/>
    <n v="19.401492092129125"/>
    <n v="0.14957118494416805"/>
    <n v="0.15489947206445598"/>
    <n v="6.8674117098296183E-2"/>
    <n v="7.1852356266682918E-2"/>
    <m/>
    <m/>
    <m/>
    <n v="0"/>
    <m/>
    <n v="0"/>
    <m/>
    <n v="0"/>
    <m/>
    <n v="-8.0164608881341799"/>
    <n v="20.789870271238847"/>
    <n v="55.486179323642816"/>
    <n v="0.20983051545946829"/>
    <n v="94.552723945844548"/>
    <n v="59.969318497187565"/>
    <n v="48.039826070317744"/>
    <n v="39.500337396105088"/>
    <s v="Resto"/>
    <n v="2023"/>
    <n v="1"/>
    <d v="2024-05-06T00:00:00"/>
    <x v="53"/>
    <x v="31"/>
  </r>
  <r>
    <n v="2024"/>
    <n v="3"/>
    <n v="102"/>
    <x v="37"/>
    <s v="Daños"/>
    <n v="224"/>
    <s v="84a5092e4a5b6fe968fd523fb2fc917dbffae44105f82b6b94c8ed5b9a800223"/>
    <s v="866d562d83a77144c090ae01fef5e5dc5d322dfdcb968ee04e0fa262fe1b2619"/>
    <x v="39"/>
    <n v="102437.40072000001"/>
    <n v="100488.68275000001"/>
    <n v="357230.06292"/>
    <n v="372468.69365999999"/>
    <n v="112278.08322"/>
    <n v="-2657.5302300000003"/>
    <n v="182941.79522999999"/>
    <n v="36264.039319999996"/>
    <n v="0"/>
    <n v="0"/>
    <n v="134.065"/>
    <n v="128.38900000000001"/>
    <n v="2601.14572"/>
    <n v="-4724.9663799999998"/>
    <n v="15505.120289999999"/>
    <n v="-1796.71018"/>
    <n v="17285.65827"/>
    <n v="14165.4684"/>
    <n v="0"/>
    <n v="0"/>
    <n v="0"/>
    <n v="0"/>
    <n v="0"/>
    <n v="0"/>
    <s v="Daños"/>
    <s v="Totales"/>
    <s v="Daños Total"/>
    <x v="53"/>
    <x v="0"/>
    <n v="102437.40072000001"/>
    <n v="100488.68275000001"/>
    <n v="243469518.54793006"/>
    <n v="216001262.48099998"/>
    <n v="235094567.47436008"/>
    <n v="206446896.99449995"/>
    <n v="84628473.673419982"/>
    <n v="80077658.39463"/>
    <n v="36080758.851599999"/>
    <n v="30059541.466069993"/>
    <n v="102437.40072000001"/>
    <n v="100488.68275000001"/>
    <n v="0.12104365856260672"/>
    <n v="0.12548903747257772"/>
    <n v="1948.7179699999979"/>
    <n v="1.9392412326153297"/>
    <n v="100"/>
    <n v="100"/>
    <n v="100"/>
    <n v="100"/>
    <n v="4.2074014575189583E-2"/>
    <n v="4.35728489264951E-2"/>
    <n v="4.6522266395937963E-2"/>
    <n v="4.8675317581875391E-2"/>
    <m/>
    <m/>
    <m/>
    <n v="0"/>
    <m/>
    <n v="0"/>
    <m/>
    <n v="0"/>
    <m/>
    <n v="-4324.903331391266"/>
    <n v="109.60653280035706"/>
    <n v="-2.6446064942571854"/>
    <n v="0.31118548166295301"/>
    <n v="-962.97280789047443"/>
    <n v="22.026732769387291"/>
    <n v="89.699333677733279"/>
    <n v="-12.683732929014898"/>
    <s v="Resto"/>
    <n v="2023"/>
    <n v="1"/>
    <d v="2024-05-06T00:00:00"/>
    <x v="53"/>
    <x v="39"/>
  </r>
  <r>
    <n v="2024"/>
    <n v="3"/>
    <n v="13"/>
    <x v="23"/>
    <s v="Daños"/>
    <n v="13"/>
    <s v="3fdba35f04dc8c462986c992bcf875546257113072a909c162f7e470e581e278"/>
    <s v="866d562d83a77144c090ae01fef5e5dc5d322dfdcb968ee04e0fa262fe1b2619"/>
    <x v="42"/>
    <n v="150651.72836000001"/>
    <n v="137726.28568"/>
    <n v="515359.68389000004"/>
    <n v="503735.19345999998"/>
    <n v="76992.886009999987"/>
    <n v="68105.185089999984"/>
    <n v="289253.28085999988"/>
    <n v="293261.94907000003"/>
    <n v="0"/>
    <n v="0"/>
    <n v="134.065"/>
    <n v="128.38900000000001"/>
    <n v="252.99187000000001"/>
    <n v="143.19711999999998"/>
    <n v="41243.421979999999"/>
    <n v="29023.898129999998"/>
    <n v="75486.892739999996"/>
    <n v="64736.669909999997"/>
    <n v="0"/>
    <n v="0"/>
    <n v="0"/>
    <n v="0"/>
    <n v="0"/>
    <n v="0"/>
    <s v="Daños"/>
    <s v="Totales"/>
    <s v="Daños Total"/>
    <x v="53"/>
    <x v="0"/>
    <n v="509825.93995999999"/>
    <n v="378273.63062999997"/>
    <n v="243469518.54793006"/>
    <n v="216001262.48099998"/>
    <n v="235094567.47436008"/>
    <n v="206446896.99449995"/>
    <n v="84628473.673419982"/>
    <n v="80077658.39463"/>
    <n v="36080758.851599999"/>
    <n v="30059541.466069993"/>
    <n v="150651.72836000001"/>
    <n v="137726.28568"/>
    <n v="0.17801541469525112"/>
    <n v="0.17199090038481432"/>
    <n v="12925.442680000007"/>
    <n v="9.3848771250766294"/>
    <n v="100"/>
    <n v="100"/>
    <n v="29.549639700918291"/>
    <n v="36.409169058552202"/>
    <n v="6.1877038759717388E-2"/>
    <n v="6.4081331175987466E-2"/>
    <n v="6.37617966201076E-2"/>
    <n v="6.6712693523152941E-2"/>
    <m/>
    <m/>
    <m/>
    <n v="0"/>
    <m/>
    <n v="0"/>
    <m/>
    <n v="0"/>
    <m/>
    <n v="13.049962213970989"/>
    <n v="51.106540129441093"/>
    <n v="49.449663696179904"/>
    <n v="0.21339042875087905"/>
    <n v="42.101594331912025"/>
    <n v="16.606079436809871"/>
    <n v="54.636534215357081"/>
    <n v="44.833783032631125"/>
    <s v="Resto"/>
    <n v="2023"/>
    <n v="1"/>
    <d v="2024-05-06T00:00:00"/>
    <x v="53"/>
    <x v="42"/>
  </r>
  <r>
    <n v="2024"/>
    <n v="3"/>
    <n v="601"/>
    <x v="26"/>
    <s v="Daños"/>
    <n v="241"/>
    <s v="749fc650cacb0f06547520d53c31505c8156e0a3be07073eddb2ef3ad9e383ba"/>
    <s v="866d562d83a77144c090ae01fef5e5dc5d322dfdcb968ee04e0fa262fe1b2619"/>
    <x v="40"/>
    <n v="38414.936820000003"/>
    <n v="25310.37225"/>
    <n v="124680.04518"/>
    <n v="78361.615160000016"/>
    <n v="17095.743770000005"/>
    <n v="-272.83399000000003"/>
    <n v="40918.716890000003"/>
    <n v="2795.8835900000013"/>
    <n v="0"/>
    <n v="0"/>
    <n v="134.065"/>
    <n v="128.38900000000001"/>
    <n v="0"/>
    <n v="0"/>
    <n v="17071.971710000002"/>
    <n v="-7497.06286"/>
    <n v="46225.124579999996"/>
    <n v="37646.082750000001"/>
    <n v="0"/>
    <n v="0"/>
    <n v="0"/>
    <n v="0"/>
    <n v="0"/>
    <n v="0"/>
    <s v="Daños"/>
    <s v="Totales"/>
    <s v="Daños Total"/>
    <x v="53"/>
    <x v="0"/>
    <n v="38414.936820000003"/>
    <n v="25310.37225"/>
    <n v="243469518.54793006"/>
    <n v="216001262.48099998"/>
    <n v="235094567.47436008"/>
    <n v="206446896.99449995"/>
    <n v="84628473.673419982"/>
    <n v="80077658.39463"/>
    <n v="36080758.851599999"/>
    <n v="30059541.466069993"/>
    <n v="38414.936820000003"/>
    <n v="25310.37225"/>
    <n v="4.5392449080722722E-2"/>
    <n v="3.1607283176623598E-2"/>
    <n v="13104.564570000002"/>
    <n v="51.775471496670697"/>
    <n v="100"/>
    <n v="100"/>
    <n v="100"/>
    <n v="100"/>
    <n v="1.5778129865746435E-2"/>
    <n v="1.6340206085021347E-2"/>
    <n v="1.1717696442735544E-2"/>
    <n v="1.2259991609694335E-2"/>
    <m/>
    <m/>
    <m/>
    <n v="0"/>
    <m/>
    <n v="0"/>
    <m/>
    <n v="0"/>
    <m/>
    <n v="-6365.9875223024828"/>
    <n v="44.50285536093719"/>
    <n v="-1.0779532884981573"/>
    <n v="4.7381885287708952E-2"/>
    <n v="-327.71546709426951"/>
    <n v="22.78867070173456"/>
    <n v="36.932235153751101"/>
    <n v="-19.914589546504676"/>
    <s v="Resto"/>
    <n v="2023"/>
    <n v="1"/>
    <d v="2024-05-06T00:00:00"/>
    <x v="53"/>
    <x v="40"/>
  </r>
  <r>
    <n v="2024"/>
    <n v="3"/>
    <n v="74"/>
    <x v="0"/>
    <s v="Daños"/>
    <n v="46"/>
    <s v="25fc0e7096fc653718202dc30b0c580b8ab87eac11a700cba03a7c021bc35b0c"/>
    <s v="866d562d83a77144c090ae01fef5e5dc5d322dfdcb968ee04e0fa262fe1b2619"/>
    <x v="20"/>
    <n v="834620.82785999996"/>
    <n v="7435068.6169199999"/>
    <n v="2803346.1498999991"/>
    <n v="14283240.16928"/>
    <n v="2062513.2859399999"/>
    <n v="237638.04632000002"/>
    <n v="7180875.7482100008"/>
    <n v="1284034.9870800001"/>
    <n v="0"/>
    <n v="0"/>
    <n v="134.065"/>
    <n v="128.38900000000001"/>
    <n v="1640.4039200000007"/>
    <n v="4926.18649"/>
    <n v="507846.3639"/>
    <n v="35835.070169999999"/>
    <n v="915632.28509999998"/>
    <n v="589662.28635000007"/>
    <n v="0"/>
    <n v="0"/>
    <n v="0"/>
    <n v="0"/>
    <n v="0"/>
    <n v="0"/>
    <s v="Daños"/>
    <s v="Totales"/>
    <s v="Daños Total"/>
    <x v="53"/>
    <x v="0"/>
    <n v="1149390.6832699999"/>
    <n v="7438742.8628900005"/>
    <n v="243469518.54793006"/>
    <n v="216001262.48099998"/>
    <n v="235094567.47436008"/>
    <n v="206446896.99449995"/>
    <n v="84628473.673419982"/>
    <n v="80077658.39463"/>
    <n v="36080758.851599999"/>
    <n v="30059541.466069993"/>
    <n v="834620.82785999996"/>
    <n v="7435068.6169199999"/>
    <n v="0.98621751241879796"/>
    <n v="9.2848227158183185"/>
    <n v="-6600447.7890600003"/>
    <n v="-88.774537655770231"/>
    <n v="100"/>
    <n v="100"/>
    <n v="72.614198114562384"/>
    <n v="99.950606627521282"/>
    <n v="0.34280300582912365"/>
    <n v="0.35501493583046129"/>
    <n v="3.4421412780279499"/>
    <n v="3.6014436279553674"/>
    <m/>
    <m/>
    <m/>
    <n v="0"/>
    <m/>
    <n v="0"/>
    <m/>
    <n v="0"/>
    <m/>
    <n v="767.92216897905678"/>
    <n v="247.11979585129257"/>
    <n v="3.1961782542155244"/>
    <n v="5.7163800085888106"/>
    <n v="1317.1769763273774"/>
    <n v="55.280794837287097"/>
    <n v="55.464008004538201"/>
    <n v="6.0772192828913134"/>
    <s v="Resto"/>
    <n v="2023"/>
    <n v="1"/>
    <d v="2024-05-06T00:00:00"/>
    <x v="53"/>
    <x v="20"/>
  </r>
  <r>
    <n v="2024"/>
    <n v="3"/>
    <n v="92"/>
    <x v="22"/>
    <s v="Daños"/>
    <n v="219"/>
    <s v="314f04b30f62e0056bd059354a5536fb2e302107eed143b5fa2aa0bbba07f608"/>
    <s v="866d562d83a77144c090ae01fef5e5dc5d322dfdcb968ee04e0fa262fe1b2619"/>
    <x v="8"/>
    <n v="4430492.0824799994"/>
    <n v="4704042.3643699996"/>
    <n v="12221482.559859999"/>
    <n v="11984885.600019999"/>
    <n v="1347465.5369500001"/>
    <n v="480133.34066000005"/>
    <n v="7164218.9104399988"/>
    <n v="4730825.0469000004"/>
    <n v="0"/>
    <n v="0"/>
    <n v="134.065"/>
    <n v="128.38900000000001"/>
    <n v="0"/>
    <n v="0"/>
    <n v="280355.72057"/>
    <n v="235573.10959000001"/>
    <n v="846846.98835"/>
    <n v="600583.56672999996"/>
    <n v="0"/>
    <n v="0"/>
    <n v="0"/>
    <n v="0"/>
    <n v="0"/>
    <n v="0"/>
    <s v="Daños"/>
    <s v="Totales"/>
    <s v="Daños Total"/>
    <x v="53"/>
    <x v="0"/>
    <n v="4430492.0824799994"/>
    <n v="4704042.3643699996"/>
    <n v="243469518.54793006"/>
    <n v="216001262.48099998"/>
    <n v="235094567.47436008"/>
    <n v="206446896.99449995"/>
    <n v="84628473.673419982"/>
    <n v="80077658.39463"/>
    <n v="36080758.851599999"/>
    <n v="30059541.466069993"/>
    <n v="4430492.0824799994"/>
    <n v="4704042.3643699996"/>
    <n v="5.2352262662531315"/>
    <n v="5.8743505475497919"/>
    <n v="-273550.28189000022"/>
    <n v="-5.8152172259748784"/>
    <n v="100"/>
    <n v="100"/>
    <n v="100"/>
    <n v="100"/>
    <n v="1.8197317302403098"/>
    <n v="1.8845574060162826"/>
    <n v="2.1777846621538979"/>
    <n v="2.278572568952355"/>
    <m/>
    <m/>
    <m/>
    <n v="0"/>
    <m/>
    <n v="0"/>
    <m/>
    <n v="0"/>
    <m/>
    <n v="180.64402590700107"/>
    <n v="30.413450963572124"/>
    <n v="10.206824332550481"/>
    <n v="3.73458203163664"/>
    <n v="19.010069127983776"/>
    <n v="41.004022630993987"/>
    <n v="33.105829556794689"/>
    <n v="39.224035195073014"/>
    <s v="Medianas"/>
    <n v="2023"/>
    <n v="1"/>
    <d v="2024-05-06T00:00:00"/>
    <x v="53"/>
    <x v="8"/>
  </r>
  <r>
    <n v="2024"/>
    <n v="3"/>
    <n v="27"/>
    <x v="21"/>
    <s v="Daños"/>
    <n v="21"/>
    <s v="6f4b6612125fb3a0daecd2799dfd6c9c299424fd920f9b308110a2c1fbd8f443"/>
    <s v="866d562d83a77144c090ae01fef5e5dc5d322dfdcb968ee04e0fa262fe1b2619"/>
    <x v="10"/>
    <n v="3018081.29898"/>
    <n v="2954941.60354"/>
    <n v="11623298.596489999"/>
    <n v="10276944.34382"/>
    <n v="1626628.8335699996"/>
    <n v="1551183.1855700002"/>
    <n v="7424018.6687700022"/>
    <n v="6139430.1473299991"/>
    <n v="0"/>
    <n v="0"/>
    <n v="134.065"/>
    <n v="128.38900000000001"/>
    <n v="0"/>
    <n v="0"/>
    <n v="1586600.2521600001"/>
    <n v="1546668.1098399998"/>
    <n v="2649449.6322699999"/>
    <n v="2495631.2483699997"/>
    <n v="0"/>
    <n v="0"/>
    <n v="0"/>
    <n v="0"/>
    <n v="0"/>
    <n v="0"/>
    <s v="Daños"/>
    <s v="Totales"/>
    <s v="Daños Total"/>
    <x v="53"/>
    <x v="0"/>
    <n v="3037839.4733099998"/>
    <n v="2965779.2021399997"/>
    <n v="243469518.54793006"/>
    <n v="216001262.48099998"/>
    <n v="235094567.47436008"/>
    <n v="206446896.99449995"/>
    <n v="84628473.673419982"/>
    <n v="80077658.39463"/>
    <n v="36080758.851599999"/>
    <n v="30059541.466069993"/>
    <n v="3018081.29898"/>
    <n v="2954941.60354"/>
    <n v="3.5662716908102707"/>
    <n v="3.6900949188321395"/>
    <n v="63139.695439999923"/>
    <n v="2.1367493477488342"/>
    <n v="100"/>
    <n v="100"/>
    <n v="99.34959781438117"/>
    <n v="99.634578373461522"/>
    <n v="1.2396136144598537"/>
    <n v="1.2837733051016411"/>
    <n v="1.3680205243244465"/>
    <n v="1.4313325346898889"/>
    <m/>
    <m/>
    <m/>
    <n v="0"/>
    <m/>
    <n v="0"/>
    <m/>
    <n v="0"/>
    <m/>
    <n v="4.863748440663751"/>
    <n v="53.896123809512353"/>
    <n v="52.494546210716763"/>
    <n v="4.508299950841713"/>
    <n v="2.5818171374937915"/>
    <n v="6.1635060869054792"/>
    <n v="59.884144723318634"/>
    <n v="61.975025791578496"/>
    <s v="Medianas"/>
    <n v="2023"/>
    <n v="1"/>
    <d v="2024-05-06T00:00:00"/>
    <x v="53"/>
    <x v="10"/>
  </r>
  <r>
    <n v="2024"/>
    <n v="3"/>
    <n v="61"/>
    <x v="2"/>
    <s v="Dañ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955936.62578"/>
    <n v="772187.78844999999"/>
    <n v="1750984.0217899999"/>
    <n v="1919373.5815999999"/>
    <n v="0"/>
    <n v="0"/>
    <n v="0"/>
    <n v="0"/>
    <n v="0"/>
    <n v="0"/>
    <s v="Daños"/>
    <s v="Totales"/>
    <s v="Daños Total"/>
    <x v="53"/>
    <x v="0"/>
    <n v="0"/>
    <n v="0"/>
    <n v="243469518.54793006"/>
    <n v="216001262.48099998"/>
    <n v="235094567.47436008"/>
    <n v="206446896.99449995"/>
    <n v="84628473.673419982"/>
    <n v="80077658.39463"/>
    <n v="36080758.851599999"/>
    <n v="30059541.46606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3.795874537052185"/>
    <n v="-8.7731518983203642"/>
    <n v="54.594251796927473"/>
    <n v="40.231239809308001"/>
    <m/>
    <n v="2023"/>
    <n v="1"/>
    <d v="2024-05-06T00:00:00"/>
    <x v="53"/>
    <x v="2"/>
  </r>
  <r>
    <n v="2024"/>
    <n v="3"/>
    <n v="129"/>
    <x v="71"/>
    <s v="Daños"/>
    <n v="208"/>
    <s v="8df66f64b57424391d363fd6b811fed3c430c77597da265025728bd637bad804"/>
    <s v="866d562d83a77144c090ae01fef5e5dc5d322dfdcb968ee04e0fa262fe1b2619"/>
    <x v="41"/>
    <n v="48627.729460000002"/>
    <n v="19789.335219999997"/>
    <n v="135499.49314999999"/>
    <n v="47226.442609999998"/>
    <n v="23400.596109999999"/>
    <n v="9879.7429500000017"/>
    <n v="76404.782640000005"/>
    <n v="36521.622840000004"/>
    <n v="0"/>
    <n v="0"/>
    <n v="134.065"/>
    <n v="128.38900000000001"/>
    <n v="0"/>
    <n v="0"/>
    <n v="18912.777610000001"/>
    <n v="3272.07431"/>
    <n v="28405.38781"/>
    <n v="4248.4987199999996"/>
    <n v="0"/>
    <n v="0"/>
    <n v="0"/>
    <n v="0"/>
    <n v="0"/>
    <n v="0"/>
    <s v="Daños"/>
    <s v="Totales"/>
    <s v="Daños Total"/>
    <x v="53"/>
    <x v="0"/>
    <n v="48627.729460000002"/>
    <n v="19789.335219999997"/>
    <n v="243469518.54793006"/>
    <n v="216001262.48099998"/>
    <n v="235094567.47436008"/>
    <n v="206446896.99449995"/>
    <n v="84628473.673419982"/>
    <n v="80077658.39463"/>
    <n v="36080758.851599999"/>
    <n v="30059541.466069993"/>
    <n v="48627.729460000002"/>
    <n v="19789.335219999997"/>
    <n v="5.7460246355917607E-2"/>
    <n v="2.4712679687106172E-2"/>
    <n v="28838.394240000005"/>
    <n v="145.72694797172682"/>
    <n v="100"/>
    <n v="100"/>
    <n v="100"/>
    <n v="100"/>
    <n v="1.9972820314435796E-2"/>
    <n v="2.0684327154987723E-2"/>
    <n v="9.1616757201781248E-3"/>
    <n v="9.5856782097951381E-3"/>
    <m/>
    <m/>
    <m/>
    <n v="0"/>
    <m/>
    <n v="0"/>
    <m/>
    <n v="0"/>
    <m/>
    <n v="136.85430105243776"/>
    <n v="48.121918028783895"/>
    <n v="49.924582307419236"/>
    <n v="6.4856163935593888E-2"/>
    <n v="478.0057485919383"/>
    <n v="568.59824333429481"/>
    <n v="66.581656045343038"/>
    <n v="77.017189497941061"/>
    <s v="Resto"/>
    <n v="2023"/>
    <n v="1"/>
    <d v="2024-05-06T00:00:00"/>
    <x v="53"/>
    <x v="41"/>
  </r>
  <r>
    <n v="2024"/>
    <n v="3"/>
    <n v="8"/>
    <x v="20"/>
    <s v="Daños"/>
    <n v="8"/>
    <s v="2c624232cdd221771294dfbb310aca000a0df6ac8b66b696d90ef06fdefb64a3"/>
    <s v="866d562d83a77144c090ae01fef5e5dc5d322dfdcb968ee04e0fa262fe1b2619"/>
    <x v="28"/>
    <n v="563340.16674000002"/>
    <n v="559379.25616999995"/>
    <n v="1722510.37469"/>
    <n v="1884266.6913699997"/>
    <n v="191783.08459000001"/>
    <n v="203715.42971"/>
    <n v="792532.07545999996"/>
    <n v="1216854.9207499998"/>
    <n v="0"/>
    <n v="0"/>
    <n v="134.065"/>
    <n v="128.38900000000001"/>
    <n v="0"/>
    <n v="0"/>
    <n v="187931.02855000002"/>
    <n v="214669.36486"/>
    <n v="380919.40888"/>
    <n v="327011.02322000003"/>
    <n v="0"/>
    <n v="0"/>
    <n v="0"/>
    <n v="0"/>
    <n v="0"/>
    <n v="0"/>
    <s v="Daños"/>
    <s v="Totales"/>
    <s v="Daños Total"/>
    <x v="53"/>
    <x v="0"/>
    <n v="689489.74687000003"/>
    <n v="663569.20615999994"/>
    <n v="243469518.54793006"/>
    <n v="216001262.48099998"/>
    <n v="235094567.47436008"/>
    <n v="206446896.99449995"/>
    <n v="84628473.673419982"/>
    <n v="80077658.39463"/>
    <n v="36080758.851599999"/>
    <n v="30059541.466069993"/>
    <n v="563340.16674000002"/>
    <n v="559379.25616999995"/>
    <n v="0.66566268099543113"/>
    <n v="0.69854597072922386"/>
    <n v="3960.9105700000655"/>
    <n v="0.70809035664280984"/>
    <n v="100"/>
    <n v="100"/>
    <n v="81.703922255165182"/>
    <n v="84.298555595589576"/>
    <n v="0.23138016212452456"/>
    <n v="0.23962279213510077"/>
    <n v="0.25897036422146114"/>
    <n v="0.27095551655828604"/>
    <m/>
    <m/>
    <m/>
    <n v="0"/>
    <m/>
    <n v="0"/>
    <m/>
    <n v="0"/>
    <m/>
    <n v="-5.857359522048144"/>
    <n v="34.04392157935974"/>
    <n v="36.418123743953998"/>
    <n v="0.53153838969630052"/>
    <n v="-12.4555901711629"/>
    <n v="16.485189131906598"/>
    <n v="49.336165122844506"/>
    <n v="65.645910876704292"/>
    <s v="Resto"/>
    <n v="2023"/>
    <n v="1"/>
    <d v="2024-05-06T00:00:00"/>
    <x v="53"/>
    <x v="28"/>
  </r>
  <r>
    <n v="2024"/>
    <n v="3"/>
    <n v="125"/>
    <x v="67"/>
    <s v="Daños"/>
    <n v="238"/>
    <s v="8ae4c23b80d1e7c8ff79e515fe791ebd68190bae842dda7af193db125f700452"/>
    <s v="866d562d83a77144c090ae01fef5e5dc5d322dfdcb968ee04e0fa262fe1b2619"/>
    <x v="43"/>
    <n v="38924.525079999999"/>
    <n v="35687.971720000001"/>
    <n v="129884.53103000001"/>
    <n v="122527.31049"/>
    <n v="8517.5474699999977"/>
    <n v="9368.6654699999999"/>
    <n v="40499.398609999997"/>
    <n v="33275.166770000011"/>
    <n v="0"/>
    <n v="0"/>
    <n v="134.065"/>
    <n v="128.38900000000001"/>
    <n v="0"/>
    <n v="0"/>
    <n v="4850.5309800000005"/>
    <n v="5605.11139"/>
    <n v="22019.04739"/>
    <n v="14317.684130000001"/>
    <n v="0"/>
    <n v="0"/>
    <n v="0"/>
    <n v="0"/>
    <n v="0"/>
    <n v="0"/>
    <s v="Daños"/>
    <s v="Totales"/>
    <s v="Daños Total"/>
    <x v="53"/>
    <x v="0"/>
    <n v="38924.525079999999"/>
    <n v="35687.971720000001"/>
    <n v="243469518.54793006"/>
    <n v="216001262.48099998"/>
    <n v="235094567.47436008"/>
    <n v="206446896.99449995"/>
    <n v="84628473.673419982"/>
    <n v="80077658.39463"/>
    <n v="36080758.851599999"/>
    <n v="30059541.466069993"/>
    <n v="38924.525079999999"/>
    <n v="35687.971720000001"/>
    <n v="4.5994596606112929E-2"/>
    <n v="4.4566702417953359E-2"/>
    <n v="3236.5533599999981"/>
    <n v="9.0690313963295068"/>
    <n v="100"/>
    <n v="100"/>
    <n v="100"/>
    <n v="100"/>
    <n v="1.5987432559175663E-2"/>
    <n v="1.6556964926144113E-2"/>
    <n v="1.6522112560864874E-2"/>
    <n v="1.7286756177764581E-2"/>
    <m/>
    <m/>
    <m/>
    <n v="0"/>
    <m/>
    <n v="0"/>
    <m/>
    <n v="0"/>
    <m/>
    <n v="-9.084730399707631"/>
    <n v="21.882212955698822"/>
    <n v="26.251605284560565"/>
    <n v="2.3606896698133852E-2"/>
    <n v="-13.462362431302177"/>
    <n v="53.789168625834158"/>
    <n v="22.028795769806464"/>
    <n v="39.148170466029129"/>
    <s v="Resto"/>
    <n v="2023"/>
    <n v="1"/>
    <d v="2024-05-06T00:00:00"/>
    <x v="53"/>
    <x v="43"/>
  </r>
  <r>
    <n v="2024"/>
    <n v="3"/>
    <n v="9"/>
    <x v="8"/>
    <s v="Daños"/>
    <n v="9"/>
    <s v="19581e27de7ced00ff1ce50b2047e7a567c76b1cbaebabe5ef03f7c3017bb5b7"/>
    <s v="866d562d83a77144c090ae01fef5e5dc5d322dfdcb968ee04e0fa262fe1b2619"/>
    <x v="25"/>
    <n v="655313.92440999998"/>
    <n v="536375.58944999997"/>
    <n v="2388376.4914299999"/>
    <n v="2074406.5841000001"/>
    <n v="337791.56169000006"/>
    <n v="375374.13084"/>
    <n v="1425484.3909500001"/>
    <n v="1521167.4273700002"/>
    <n v="0"/>
    <n v="0"/>
    <n v="134.065"/>
    <n v="128.38900000000001"/>
    <n v="-1187.0678300000002"/>
    <n v="757.35193000000004"/>
    <n v="308908.38289999997"/>
    <n v="316322.73723999999"/>
    <n v="500248.41045999998"/>
    <n v="420140.07069999998"/>
    <n v="0"/>
    <n v="0"/>
    <n v="0"/>
    <n v="0"/>
    <n v="0"/>
    <n v="0"/>
    <s v="Daños"/>
    <s v="Totales"/>
    <s v="Daños Total"/>
    <x v="53"/>
    <x v="0"/>
    <n v="808178.50085000007"/>
    <n v="660743.68034000008"/>
    <n v="243469518.54793006"/>
    <n v="216001262.48099998"/>
    <n v="235094567.47436008"/>
    <n v="206446896.99449995"/>
    <n v="84628473.673419982"/>
    <n v="80077658.39463"/>
    <n v="36080758.851599999"/>
    <n v="30059541.466069993"/>
    <n v="655313.92440999998"/>
    <n v="536375.58944999997"/>
    <n v="0.77434212855929163"/>
    <n v="0.66981927319439361"/>
    <n v="118938.33496000001"/>
    <n v="22.174449639283456"/>
    <n v="100"/>
    <n v="100"/>
    <n v="81.085295355020577"/>
    <n v="81.177558773471162"/>
    <n v="0.26915645470461352"/>
    <n v="0.27874481807473922"/>
    <n v="0.24832058076381891"/>
    <n v="0.25981286096263767"/>
    <m/>
    <m/>
    <m/>
    <n v="0"/>
    <m/>
    <n v="0"/>
    <m/>
    <n v="0"/>
    <m/>
    <n v="-10.012029615865881"/>
    <n v="51.546525887440062"/>
    <n v="69.98344783454985"/>
    <n v="0.93620969303704304"/>
    <n v="-2.3439207705055365"/>
    <n v="19.067055333839168"/>
    <n v="61.750997392664452"/>
    <n v="75.289828154922517"/>
    <s v="Resto"/>
    <n v="2023"/>
    <n v="1"/>
    <d v="2024-05-06T00:00:00"/>
    <x v="53"/>
    <x v="25"/>
  </r>
  <r>
    <n v="2024"/>
    <n v="3"/>
    <n v="10"/>
    <x v="4"/>
    <s v="Daños"/>
    <n v="10"/>
    <s v="4a44dc15364204a80fe80e9039455cc1608281820fe2b24f1e5233ade6af1dd5"/>
    <s v="866d562d83a77144c090ae01fef5e5dc5d322dfdcb968ee04e0fa262fe1b2619"/>
    <x v="23"/>
    <n v="1131218.7736300002"/>
    <n v="976062.49620000005"/>
    <n v="4460300.9529900011"/>
    <n v="4035433.7348200004"/>
    <n v="321446.69581999991"/>
    <n v="0"/>
    <n v="2820669.0711100004"/>
    <n v="-278185.91638000001"/>
    <n v="0"/>
    <n v="0"/>
    <n v="134.065"/>
    <n v="128.38900000000001"/>
    <n v="2907.68298"/>
    <n v="0"/>
    <n v="295427.92112999997"/>
    <n v="380470.37638999999"/>
    <n v="776893.41560000007"/>
    <n v="747632.84140000003"/>
    <n v="0"/>
    <n v="0"/>
    <n v="0"/>
    <n v="0"/>
    <n v="0"/>
    <n v="0"/>
    <s v="Daños"/>
    <s v="Totales"/>
    <s v="Daños Total"/>
    <x v="53"/>
    <x v="0"/>
    <n v="1600535.0540100001"/>
    <n v="1504539.56809"/>
    <n v="243469518.54793006"/>
    <n v="216001262.48099998"/>
    <n v="235094567.47436008"/>
    <n v="206446896.99449995"/>
    <n v="84628473.673419982"/>
    <n v="80077658.39463"/>
    <n v="36080758.851599999"/>
    <n v="30059541.466069993"/>
    <n v="1131218.7736300002"/>
    <n v="976062.49620000005"/>
    <n v="1.3366881435146245"/>
    <n v="1.218894902483131"/>
    <n v="155156.27743000013"/>
    <n v="15.896141695235034"/>
    <n v="100"/>
    <n v="100"/>
    <n v="70.677538164242691"/>
    <n v="64.874498278506749"/>
    <n v="0.46462439338471251"/>
    <n v="0.48117605854647122"/>
    <n v="0.45187814413161453"/>
    <n v="0.47279107141339294"/>
    <m/>
    <m/>
    <m/>
    <n v="0"/>
    <m/>
    <n v="0"/>
    <m/>
    <n v="0"/>
    <m/>
    <m/>
    <n v="28.415961908809244"/>
    <m/>
    <n v="0.89090891115153303"/>
    <n v="-22.351925547240903"/>
    <n v="3.9137625555891065"/>
    <n v="38.026827773001393"/>
    <n v="50.890003130084537"/>
    <s v="Resto"/>
    <n v="2023"/>
    <n v="1"/>
    <d v="2024-05-06T00:00:00"/>
    <x v="53"/>
    <x v="23"/>
  </r>
  <r>
    <n v="2024"/>
    <n v="3"/>
    <n v="76"/>
    <x v="42"/>
    <s v="Daños"/>
    <n v="48"/>
    <s v="98010bd9270f9b100b6214a21754fd33bdc8d41b2bc9f9dd16ff54d3c34ffd71"/>
    <s v="866d562d83a77144c090ae01fef5e5dc5d322dfdcb968ee04e0fa262fe1b2619"/>
    <x v="22"/>
    <n v="1133682.78908"/>
    <n v="1017302.51738"/>
    <n v="1958915.9774799999"/>
    <n v="1674195.0857699998"/>
    <n v="132678.40400999997"/>
    <n v="87458.832719999991"/>
    <n v="1089773.0107499999"/>
    <n v="286110.25070000003"/>
    <n v="0"/>
    <n v="0"/>
    <n v="134.065"/>
    <n v="128.38900000000001"/>
    <n v="0"/>
    <n v="0"/>
    <n v="4077.3793500000002"/>
    <n v="470.59458000000001"/>
    <n v="-30962.09433"/>
    <n v="-24803.69485"/>
    <n v="0"/>
    <n v="0"/>
    <n v="0"/>
    <n v="0"/>
    <n v="0"/>
    <n v="0"/>
    <s v="Daños"/>
    <s v="Totales"/>
    <s v="Daños Total"/>
    <x v="53"/>
    <x v="0"/>
    <n v="1133682.78908"/>
    <n v="1017302.51738"/>
    <n v="243469518.54793006"/>
    <n v="216001262.48099998"/>
    <n v="235094567.47436008"/>
    <n v="206446896.99449995"/>
    <n v="84628473.673419982"/>
    <n v="80077658.39463"/>
    <n v="36080758.851599999"/>
    <n v="30059541.466069993"/>
    <n v="1133682.78908"/>
    <n v="1017302.51738"/>
    <n v="1.3395997113865779"/>
    <n v="1.2703949363337279"/>
    <n v="116380.27170000004"/>
    <n v="11.440084902151849"/>
    <n v="100"/>
    <n v="100"/>
    <n v="100"/>
    <n v="100"/>
    <n v="0.46563643606861621"/>
    <n v="0.48222415399013496"/>
    <n v="0.47097063493760111"/>
    <n v="0.49276716297998052"/>
    <m/>
    <m/>
    <m/>
    <n v="0"/>
    <m/>
    <n v="0"/>
    <m/>
    <n v="0"/>
    <m/>
    <n v="51.7038358318487"/>
    <n v="11.703309363783356"/>
    <n v="8.5971312589734694"/>
    <n v="0.36772620153502222"/>
    <n v="766.43143021324215"/>
    <n v="24.828556863172334"/>
    <n v="-13.168939111619846"/>
    <n v="-1.8972761229563346"/>
    <s v="Resto"/>
    <n v="2023"/>
    <n v="1"/>
    <d v="2024-05-06T00:00:00"/>
    <x v="53"/>
    <x v="22"/>
  </r>
  <r>
    <n v="2024"/>
    <n v="3"/>
    <n v="25"/>
    <x v="36"/>
    <s v="Daños"/>
    <n v="25"/>
    <s v="b7a56873cd771f2c446d369b649430b65a756ba278ff97ec81bb6f55b2e73569"/>
    <s v="866d562d83a77144c090ae01fef5e5dc5d322dfdcb968ee04e0fa262fe1b2619"/>
    <x v="45"/>
    <n v="0"/>
    <n v="0"/>
    <n v="0"/>
    <n v="-2212646.4590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Daños"/>
    <s v="Totales"/>
    <s v="Daños Total"/>
    <x v="53"/>
    <x v="0"/>
    <n v="0"/>
    <n v="0"/>
    <n v="243469518.54793006"/>
    <n v="216001262.48099998"/>
    <n v="235094567.47436008"/>
    <n v="206446896.99449995"/>
    <n v="84628473.673419982"/>
    <n v="80077658.39463"/>
    <n v="36080758.851599999"/>
    <n v="30059541.46606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3"/>
    <x v="45"/>
  </r>
  <r>
    <n v="2024"/>
    <n v="3"/>
    <n v="41"/>
    <x v="7"/>
    <s v="Daños"/>
    <n v="29"/>
    <s v="35135aaa6cc23891b40cb3f378c53a17a1127210ce60e125ccf03efcfdaec458"/>
    <s v="866d562d83a77144c090ae01fef5e5dc5d322dfdcb968ee04e0fa262fe1b2619"/>
    <x v="18"/>
    <n v="3041156.7483699997"/>
    <n v="3630168.3822399997"/>
    <n v="15798772.86819"/>
    <n v="10634293.230690001"/>
    <n v="1331499.5005999999"/>
    <n v="1798679.9870900002"/>
    <n v="21606602.608590003"/>
    <n v="7531782.3091799999"/>
    <n v="0"/>
    <n v="0"/>
    <n v="134.065"/>
    <n v="128.38900000000001"/>
    <n v="27021.814769999997"/>
    <n v="192474.89626999997"/>
    <n v="658386.11814999999"/>
    <n v="954567.12326999998"/>
    <n v="1274040.40741"/>
    <n v="1339823.2234799999"/>
    <n v="0"/>
    <n v="0"/>
    <n v="0"/>
    <n v="0"/>
    <n v="0"/>
    <n v="0"/>
    <s v="Daños"/>
    <s v="Totales"/>
    <s v="Daños Total"/>
    <x v="53"/>
    <x v="0"/>
    <n v="6566357.3494999995"/>
    <n v="6434437.0004799999"/>
    <n v="243469518.54793006"/>
    <n v="216001262.48099998"/>
    <n v="235094567.47436008"/>
    <n v="206446896.99449995"/>
    <n v="84628473.673419982"/>
    <n v="80077658.39463"/>
    <n v="36080758.851599999"/>
    <n v="30059541.466069993"/>
    <n v="3041156.7483699997"/>
    <n v="3630168.3822399997"/>
    <n v="3.5935384585875649"/>
    <n v="4.5333098582256222"/>
    <n v="-589011.63387000002"/>
    <n v="-16.225463170018294"/>
    <n v="100"/>
    <n v="100"/>
    <n v="46.314213292116534"/>
    <n v="56.41780907901024"/>
    <n v="1.2490913714816048"/>
    <n v="1.2935886954094227"/>
    <n v="1.6806236873542897"/>
    <n v="1.758402976789093"/>
    <m/>
    <m/>
    <m/>
    <n v="0"/>
    <m/>
    <n v="0"/>
    <m/>
    <n v="0"/>
    <m/>
    <n v="-25.973518905151639"/>
    <n v="43.782665964641829"/>
    <n v="49.548114514184668"/>
    <n v="3.6903311986215463"/>
    <n v="-31.027781902375974"/>
    <n v="-4.9098130945318674"/>
    <n v="51.677020157346099"/>
    <n v="71.245751420149887"/>
    <s v="Medianas"/>
    <n v="2023"/>
    <n v="1"/>
    <d v="2024-05-06T00:00:00"/>
    <x v="53"/>
    <x v="18"/>
  </r>
  <r>
    <n v="2024"/>
    <n v="3"/>
    <n v="37"/>
    <x v="35"/>
    <s v="Daños"/>
    <n v="25"/>
    <s v="b7a56873cd771f2c446d369b649430b65a756ba278ff97ec81bb6f55b2e73569"/>
    <s v="866d562d83a77144c090ae01fef5e5dc5d322dfdcb968ee04e0fa262fe1b2619"/>
    <x v="14"/>
    <n v="2863008.4902399997"/>
    <n v="2731007.0009299996"/>
    <n v="9282042.1762300003"/>
    <n v="6730040.9089499991"/>
    <n v="1021493.31684"/>
    <n v="574531.15515999985"/>
    <n v="4663797.3878499996"/>
    <n v="4294004.1651000008"/>
    <n v="0"/>
    <n v="0"/>
    <n v="134.065"/>
    <n v="128.38900000000001"/>
    <n v="2719.2790800000002"/>
    <n v="-1477.9054700000002"/>
    <n v="812185.53489999997"/>
    <n v="536485.81331999996"/>
    <n v="1414095.5950199999"/>
    <n v="1093685.3409599999"/>
    <n v="0"/>
    <n v="0"/>
    <n v="0"/>
    <n v="0"/>
    <n v="0"/>
    <n v="0"/>
    <s v="Daños"/>
    <s v="Totales"/>
    <s v="Daños Total"/>
    <x v="53"/>
    <x v="0"/>
    <n v="3691577.5016000001"/>
    <n v="3031903.05106"/>
    <n v="243469518.54793006"/>
    <n v="216001262.48099998"/>
    <n v="235094567.47436008"/>
    <n v="206446896.99449995"/>
    <n v="84628473.673419982"/>
    <n v="80077658.39463"/>
    <n v="36080758.851599999"/>
    <n v="30059541.466069993"/>
    <n v="2863008.4902399997"/>
    <n v="2731007.0009299996"/>
    <n v="3.3830321710495532"/>
    <n v="3.410448127081025"/>
    <n v="132001.48931000009"/>
    <n v="4.8334365040092919"/>
    <n v="100"/>
    <n v="100"/>
    <n v="77.555150582619959"/>
    <n v="90.075670459686947"/>
    <n v="1.1759207096293576"/>
    <n v="1.2178114198884011"/>
    <n v="1.2643477031391082"/>
    <n v="1.3228617337865618"/>
    <m/>
    <m/>
    <m/>
    <n v="0"/>
    <m/>
    <n v="0"/>
    <m/>
    <n v="0"/>
    <m/>
    <n v="77.795983327575442"/>
    <n v="35.679018079138508"/>
    <n v="21.037337325182715"/>
    <n v="2.8311303568791262"/>
    <n v="51.389937018810272"/>
    <n v="29.296383709299299"/>
    <n v="57.434980899471157"/>
    <n v="49.053031363581312"/>
    <s v="Medianas"/>
    <n v="2023"/>
    <n v="1"/>
    <d v="2024-05-06T00:00:00"/>
    <x v="53"/>
    <x v="14"/>
  </r>
  <r>
    <n v="2024"/>
    <n v="3"/>
    <n v="115"/>
    <x v="72"/>
    <s v="Daños"/>
    <n v="232"/>
    <s v="835d5e8314340ab852a2f979ab4cd53e994dbe38366afb6eed84fe4957b980c8"/>
    <s v="866d562d83a77144c090ae01fef5e5dc5d322dfdcb968ee04e0fa262fe1b2619"/>
    <x v="46"/>
    <n v="15621.602800000001"/>
    <n v="10270.491199999999"/>
    <n v="51778.351300000009"/>
    <n v="33727.93376"/>
    <n v="10405.648079999999"/>
    <n v="5304.1057499999997"/>
    <n v="34169.175120000007"/>
    <n v="22625.969059999999"/>
    <n v="0"/>
    <n v="0"/>
    <n v="134.065"/>
    <n v="128.38900000000001"/>
    <n v="0"/>
    <n v="0"/>
    <n v="10405.648080000001"/>
    <n v="5304.1057499999997"/>
    <n v="11321.791569999999"/>
    <n v="7499.2788"/>
    <n v="0"/>
    <n v="0"/>
    <n v="0"/>
    <n v="0"/>
    <n v="0"/>
    <n v="0"/>
    <s v="Daños"/>
    <s v="Totales"/>
    <s v="Daños Total"/>
    <x v="53"/>
    <x v="0"/>
    <n v="15621.602800000001"/>
    <n v="10270.491199999999"/>
    <n v="243469518.54793006"/>
    <n v="216001262.48099998"/>
    <n v="235094567.47436008"/>
    <n v="206446896.99449995"/>
    <n v="84628473.673419982"/>
    <n v="80077658.39463"/>
    <n v="36080758.851599999"/>
    <n v="30059541.466069993"/>
    <n v="15621.602800000001"/>
    <n v="10270.491199999999"/>
    <n v="1.8459038810369584E-2"/>
    <n v="1.2825663744294422E-2"/>
    <n v="5351.111600000002"/>
    <n v="52.101807944687238"/>
    <n v="100"/>
    <n v="100"/>
    <n v="100"/>
    <n v="100"/>
    <n v="6.4162458172047068E-3"/>
    <n v="6.6448165807590281E-3"/>
    <n v="4.7548292459186053E-3"/>
    <n v="4.974882814670554E-3"/>
    <m/>
    <m/>
    <m/>
    <n v="0"/>
    <m/>
    <n v="0"/>
    <m/>
    <n v="0"/>
    <m/>
    <n v="96.181007137725331"/>
    <n v="66.61063024851714"/>
    <n v="51.644129250604884"/>
    <n v="2.8839881452600219E-2"/>
    <n v="96.181007137725373"/>
    <n v="50.97173837569553"/>
    <n v="91.908140294442831"/>
    <n v="70.728211224791366"/>
    <s v="Resto"/>
    <n v="2023"/>
    <n v="1"/>
    <d v="2024-05-06T00:00:00"/>
    <x v="53"/>
    <x v="46"/>
  </r>
  <r>
    <n v="2024"/>
    <n v="3"/>
    <n v="79"/>
    <x v="59"/>
    <s v="Daños"/>
    <n v="51"/>
    <s v="031b4af5197ec30a926f48cf40e11a7dbc470048a21e4003b7a3c07c5dab1baa"/>
    <s v="866d562d83a77144c090ae01fef5e5dc5d322dfdcb968ee04e0fa262fe1b2619"/>
    <x v="13"/>
    <n v="4566295.7302000001"/>
    <n v="3484056.2713200003"/>
    <n v="15120656.927480001"/>
    <n v="11704055.39027"/>
    <n v="1928825.82617"/>
    <n v="1604417.4014999999"/>
    <n v="8065244.6668899991"/>
    <n v="6005739.9981299983"/>
    <n v="0"/>
    <n v="0"/>
    <n v="134.065"/>
    <n v="128.38900000000001"/>
    <n v="0"/>
    <n v="0"/>
    <n v="1870913.97643"/>
    <n v="1569745.11619"/>
    <n v="3546144.93047"/>
    <n v="2670637.7390900003"/>
    <n v="0"/>
    <n v="0"/>
    <n v="0"/>
    <n v="0"/>
    <n v="0"/>
    <n v="0"/>
    <s v="Daños"/>
    <s v="Totales"/>
    <s v="Daños Total"/>
    <x v="53"/>
    <x v="0"/>
    <n v="22979281.170580003"/>
    <n v="17603852.661830001"/>
    <n v="243469518.54793006"/>
    <n v="216001262.48099998"/>
    <n v="235094567.47436008"/>
    <n v="206446896.99449995"/>
    <n v="84628473.673419982"/>
    <n v="80077658.39463"/>
    <n v="36080758.851599999"/>
    <n v="30059541.466069993"/>
    <n v="4566295.7302000001"/>
    <n v="3484056.2713200003"/>
    <n v="5.3956966633018428"/>
    <n v="4.3508468418872255"/>
    <n v="1082239.4588799998"/>
    <n v="31.062628574307528"/>
    <n v="100"/>
    <n v="100"/>
    <n v="19.871360188786731"/>
    <n v="19.791441897684102"/>
    <n v="1.8755102311918637"/>
    <n v="1.9423229465725576"/>
    <n v="1.6129795869255472"/>
    <n v="1.6876283063788653"/>
    <m/>
    <m/>
    <m/>
    <n v="0"/>
    <m/>
    <n v="0"/>
    <m/>
    <n v="0"/>
    <m/>
    <n v="20.219702451912113"/>
    <n v="42.240492953913851"/>
    <n v="46.050272342247105"/>
    <n v="5.3458571481360799"/>
    <n v="19.185844703946643"/>
    <n v="32.782701246419222"/>
    <n v="52.759095105061945"/>
    <n v="58.777912601687376"/>
    <s v="Medianas"/>
    <n v="2023"/>
    <n v="1"/>
    <d v="2024-05-06T00:00:00"/>
    <x v="53"/>
    <x v="13"/>
  </r>
  <r>
    <n v="2024"/>
    <n v="3"/>
    <n v="46"/>
    <x v="33"/>
    <s v="Daños"/>
    <n v="34"/>
    <s v="86e50149658661312a9e0b35558d84f6c6d3da797f552a9657fe0558ca40cdef"/>
    <s v="866d562d83a77144c090ae01fef5e5dc5d322dfdcb968ee04e0fa262fe1b2619"/>
    <x v="0"/>
    <n v="15865318.86668"/>
    <n v="11419161.885020001"/>
    <n v="54780170.646420002"/>
    <n v="41163290.429080002"/>
    <n v="8350610.0485799983"/>
    <n v="7182439.1312999995"/>
    <n v="33466279.613429986"/>
    <n v="26929024.346610002"/>
    <n v="0"/>
    <n v="0"/>
    <n v="134.065"/>
    <n v="128.38900000000001"/>
    <n v="7724.5689299999995"/>
    <n v="18944.860940000002"/>
    <n v="8356950.1164499996"/>
    <n v="7186344.0670100003"/>
    <n v="13431792.423530001"/>
    <n v="10378964.710719999"/>
    <n v="0"/>
    <n v="0"/>
    <n v="0"/>
    <n v="0"/>
    <n v="0"/>
    <n v="0"/>
    <s v="Daños"/>
    <s v="Totales"/>
    <s v="Daños Total"/>
    <x v="53"/>
    <x v="0"/>
    <n v="15865318.86668"/>
    <n v="11419161.885020001"/>
    <n v="243469518.54793006"/>
    <n v="216001262.48099998"/>
    <n v="235094567.47436008"/>
    <n v="206446896.99449995"/>
    <n v="84628473.673419982"/>
    <n v="80077658.39463"/>
    <n v="36080758.851599999"/>
    <n v="30059541.466069993"/>
    <n v="15865318.86668"/>
    <n v="11419161.885020001"/>
    <n v="18.747022341326904"/>
    <n v="14.260109641000401"/>
    <n v="4446156.9816599991"/>
    <n v="38.935930906563307"/>
    <n v="100"/>
    <n v="100"/>
    <n v="100"/>
    <n v="100"/>
    <n v="6.5163470816806619"/>
    <n v="6.7484838280707216"/>
    <n v="5.2866181215142012"/>
    <n v="5.5312828873975395"/>
    <m/>
    <m/>
    <m/>
    <n v="0"/>
    <m/>
    <n v="0"/>
    <m/>
    <n v="0"/>
    <m/>
    <n v="16.264264770296254"/>
    <n v="52.634366310265399"/>
    <n v="62.89812863343446"/>
    <n v="23.144219562914461"/>
    <n v="16.28931259795705"/>
    <n v="29.413605286246547"/>
    <n v="62.217683634018769"/>
    <n v="69.23950767062081"/>
    <s v="Grandes"/>
    <n v="2023"/>
    <n v="1"/>
    <d v="2024-05-06T00:00:00"/>
    <x v="53"/>
    <x v="0"/>
  </r>
  <r>
    <n v="2024"/>
    <n v="3"/>
    <n v="103"/>
    <x v="18"/>
    <s v="Daños"/>
    <n v="205"/>
    <s v="f8809aff4d69bece79dabe35be0c708b890d7eafb841f121330667b77d2e2590"/>
    <s v="866d562d83a77144c090ae01fef5e5dc5d322dfdcb968ee04e0fa262fe1b2619"/>
    <x v="11"/>
    <n v="1311840.66753"/>
    <n v="1251067.9799200001"/>
    <n v="1996825.1141299999"/>
    <n v="2574031.4735699999"/>
    <n v="13303.382689999997"/>
    <n v="-20785.99139000001"/>
    <n v="1165994.3791199999"/>
    <n v="793614.30886999995"/>
    <n v="0"/>
    <n v="0"/>
    <n v="134.065"/>
    <n v="128.38900000000001"/>
    <n v="1556.1641100000002"/>
    <n v="7886.3938499999995"/>
    <n v="-21633.374399999997"/>
    <n v="22596.73602"/>
    <n v="101415.23398999999"/>
    <n v="94293.007489999989"/>
    <n v="0"/>
    <n v="0"/>
    <n v="0"/>
    <n v="0"/>
    <n v="0"/>
    <n v="0"/>
    <s v="Daños"/>
    <s v="Totales"/>
    <s v="Daños Total"/>
    <x v="53"/>
    <x v="0"/>
    <n v="1311840.66753"/>
    <n v="1251067.9799200001"/>
    <n v="243469518.54793006"/>
    <n v="216001262.48099998"/>
    <n v="235094567.47436008"/>
    <n v="206446896.99449995"/>
    <n v="84628473.673419982"/>
    <n v="80077658.39463"/>
    <n v="36080758.851599999"/>
    <n v="30059541.466069993"/>
    <n v="1311840.66753"/>
    <n v="1251067.9799200001"/>
    <n v="1.5501173666352219"/>
    <n v="1.5623183856783411"/>
    <n v="60772.687609999906"/>
    <n v="4.8576646981154381"/>
    <n v="100"/>
    <n v="100"/>
    <n v="100"/>
    <n v="100"/>
    <n v="0.53881104926559731"/>
    <n v="0.55800552161762396"/>
    <n v="0.57919475356309424"/>
    <n v="0.60599989543719346"/>
    <m/>
    <m/>
    <m/>
    <n v="0"/>
    <m/>
    <n v="0"/>
    <m/>
    <n v="0"/>
    <m/>
    <n v="-164.00167516859531"/>
    <n v="1.0141004940065077"/>
    <n v="-1.6614597866479786"/>
    <n v="3.6871127751821269E-2"/>
    <n v="-195.73672224542807"/>
    <n v="7.5532923273821106"/>
    <n v="-21.331483988029991"/>
    <n v="23.964381475897291"/>
    <s v="Medianas"/>
    <n v="2023"/>
    <n v="1"/>
    <d v="2024-05-06T00:00:00"/>
    <x v="53"/>
    <x v="11"/>
  </r>
  <r>
    <n v="2024"/>
    <n v="3"/>
    <n v="23"/>
    <x v="16"/>
    <s v="Daños"/>
    <n v="17"/>
    <s v="4523540f1504cd17100c4835e85b7eefd49911580f8efff0599a8f283be6b9e3"/>
    <s v="866d562d83a77144c090ae01fef5e5dc5d322dfdcb968ee04e0fa262fe1b2619"/>
    <x v="16"/>
    <n v="3519022.7415200002"/>
    <n v="2673998.4373000003"/>
    <n v="11998996.167959999"/>
    <n v="9799365.3898099996"/>
    <n v="880465.04582999984"/>
    <n v="859418.74671999994"/>
    <n v="8250519.1585400002"/>
    <n v="4484390.4034100017"/>
    <n v="0"/>
    <n v="0"/>
    <n v="134.065"/>
    <n v="128.38900000000001"/>
    <n v="2742.7016199999998"/>
    <n v="-1963.6834400000002"/>
    <n v="795161.36789999995"/>
    <n v="741959.43290999997"/>
    <n v="1475415.90258"/>
    <n v="1129543.8836400001"/>
    <n v="0"/>
    <n v="0"/>
    <n v="0"/>
    <n v="0"/>
    <n v="0"/>
    <n v="0"/>
    <s v="Daños"/>
    <s v="Totales"/>
    <s v="Daños Total"/>
    <x v="53"/>
    <x v="0"/>
    <n v="7252607.47162"/>
    <n v="5493499.0403699996"/>
    <n v="243469518.54793006"/>
    <n v="216001262.48099998"/>
    <n v="235094567.47436008"/>
    <n v="206446896.99449995"/>
    <n v="84628473.673419982"/>
    <n v="80077658.39463"/>
    <n v="36080758.851599999"/>
    <n v="30059541.466069993"/>
    <n v="3519022.7415200002"/>
    <n v="2673998.4373000003"/>
    <n v="4.1582018306271911"/>
    <n v="3.3392565303574337"/>
    <n v="845024.30421999982"/>
    <n v="31.601525731377798"/>
    <n v="100"/>
    <n v="100"/>
    <n v="48.520794145970278"/>
    <n v="48.67568771104947"/>
    <n v="1.4453648089123057"/>
    <n v="1.4968541295212159"/>
    <n v="1.2379550038672631"/>
    <n v="1.2952475799969225"/>
    <m/>
    <m/>
    <m/>
    <n v="0"/>
    <m/>
    <n v="0"/>
    <m/>
    <n v="0"/>
    <m/>
    <n v="2.4488992345493843"/>
    <n v="25.020157881949164"/>
    <n v="32.139837283815901"/>
    <n v="2.4402619951851587"/>
    <n v="7.17046412919633"/>
    <n v="30.620503014492328"/>
    <n v="53.894048892216325"/>
    <n v="65.686640745555295"/>
    <s v="Medianas"/>
    <n v="2023"/>
    <n v="1"/>
    <d v="2024-05-06T00:00:00"/>
    <x v="53"/>
    <x v="16"/>
  </r>
  <r>
    <n v="2024"/>
    <n v="3"/>
    <n v="89"/>
    <x v="29"/>
    <s v="Daños"/>
    <n v="61"/>
    <s v="d029fa3a95e174a19934857f535eb9427d967218a36ea014b70ad704bc6c8d1c"/>
    <s v="866d562d83a77144c090ae01fef5e5dc5d322dfdcb968ee04e0fa262fe1b2619"/>
    <x v="27"/>
    <n v="912531.90619000001"/>
    <n v="822201.80111999996"/>
    <n v="3575883.12463"/>
    <n v="3207941.45365"/>
    <n v="571879.85000000009"/>
    <n v="591466.43057999993"/>
    <n v="2358166.1478999997"/>
    <n v="2204267.55595"/>
    <n v="0"/>
    <n v="0"/>
    <n v="134.065"/>
    <n v="128.38900000000001"/>
    <n v="6195.5362999999998"/>
    <n v="7185.2370300000002"/>
    <n v="443351.76987000002"/>
    <n v="450632.70748000004"/>
    <n v="750741.25650000002"/>
    <n v="626107.50834000006"/>
    <n v="0"/>
    <n v="0"/>
    <n v="0"/>
    <n v="0"/>
    <n v="0"/>
    <n v="0"/>
    <s v="Daños"/>
    <s v="Totales"/>
    <s v="Daños Total"/>
    <x v="53"/>
    <x v="0"/>
    <n v="912531.90619000001"/>
    <n v="822201.80111999996"/>
    <n v="243469518.54793006"/>
    <n v="216001262.48099998"/>
    <n v="235094567.47436008"/>
    <n v="206446896.99449995"/>
    <n v="84628473.673419982"/>
    <n v="80077658.39463"/>
    <n v="36080758.851599999"/>
    <n v="30059541.466069993"/>
    <n v="912531.90619000001"/>
    <n v="822201.80111999996"/>
    <n v="1.0782800003122437"/>
    <n v="1.0267555490547868"/>
    <n v="90330.105070000049"/>
    <n v="10.986366722494733"/>
    <n v="100"/>
    <n v="100"/>
    <n v="100"/>
    <n v="100"/>
    <n v="0.37480334771777868"/>
    <n v="0.38815525003125506"/>
    <n v="0.38064675718843216"/>
    <n v="0.39826309481508199"/>
    <m/>
    <m/>
    <m/>
    <n v="0"/>
    <m/>
    <n v="0"/>
    <m/>
    <n v="0"/>
    <m/>
    <n v="-3.3115286966993174"/>
    <n v="62.669573098842193"/>
    <n v="71.936893080787073"/>
    <n v="1.5849995072225045"/>
    <n v="-1.6157144142323832"/>
    <n v="19.906125785081485"/>
    <n v="59.055202578972697"/>
    <n v="71.973694849110387"/>
    <s v="Resto"/>
    <n v="2023"/>
    <n v="1"/>
    <d v="2024-05-06T00:00:00"/>
    <x v="53"/>
    <x v="27"/>
  </r>
  <r>
    <n v="2024"/>
    <n v="3"/>
    <n v="127"/>
    <x v="5"/>
    <s v="Daños"/>
    <n v="263"/>
    <s v="4be84111a613654b362415e563cb7607df7b203b5d303802a8a546061bbc7847"/>
    <s v="866d562d83a77144c090ae01fef5e5dc5d322dfdcb968ee04e0fa262fe1b2619"/>
    <x v="34"/>
    <n v="212525.78091999999"/>
    <n v="131577.22926999998"/>
    <n v="1033760.7911400001"/>
    <n v="716177.84077000001"/>
    <n v="77194.529420000006"/>
    <n v="33258.891510000001"/>
    <n v="295721.32564999996"/>
    <n v="52572.99210000001"/>
    <n v="0"/>
    <n v="0"/>
    <n v="134.065"/>
    <n v="128.38900000000001"/>
    <n v="0"/>
    <n v="0"/>
    <n v="535.29494"/>
    <n v="115.39917"/>
    <n v="5815.0023499999998"/>
    <n v="2133.3900800000001"/>
    <n v="0"/>
    <n v="0"/>
    <n v="0"/>
    <n v="0"/>
    <n v="0"/>
    <n v="0"/>
    <s v="Daños"/>
    <s v="Totales"/>
    <s v="Daños Total"/>
    <x v="53"/>
    <x v="0"/>
    <n v="212525.78091999999"/>
    <n v="131577.22926999998"/>
    <n v="243469518.54793006"/>
    <n v="216001262.48099998"/>
    <n v="235094567.47436008"/>
    <n v="206446896.99449995"/>
    <n v="84628473.673419982"/>
    <n v="80077658.39463"/>
    <n v="36080758.851599999"/>
    <n v="30059541.466069993"/>
    <n v="212525.78091999999"/>
    <n v="131577.22926999998"/>
    <n v="0.25112798529267327"/>
    <n v="0.16431203397778618"/>
    <n v="80948.551650000009"/>
    <n v="61.521702576584445"/>
    <n v="100"/>
    <n v="100"/>
    <n v="100"/>
    <n v="100"/>
    <n v="8.7290508556273988E-2"/>
    <n v="9.0400124172660232E-2"/>
    <n v="6.0915027883956856E-2"/>
    <n v="6.3734176287234476E-2"/>
    <m/>
    <m/>
    <m/>
    <n v="0"/>
    <m/>
    <n v="0"/>
    <m/>
    <n v="0"/>
    <m/>
    <n v="132.1019309882586"/>
    <n v="36.32243066503915"/>
    <n v="25.2770876043847"/>
    <n v="0.21394929562734744"/>
    <n v="363.86376955744134"/>
    <n v="172.57098476805513"/>
    <n v="9.2054122729632262"/>
    <n v="5.4091922092372338"/>
    <s v="Resto"/>
    <n v="2023"/>
    <n v="1"/>
    <d v="2024-05-06T00:00:00"/>
    <x v="53"/>
    <x v="34"/>
  </r>
  <r>
    <n v="2024"/>
    <n v="3"/>
    <n v="150.1"/>
    <x v="32"/>
    <s v="Daños"/>
    <n v="150.1"/>
    <m/>
    <m/>
    <x v="21"/>
    <n v="11115445.98577"/>
    <n v="16635684.416860001"/>
    <n v="41386659.801949993"/>
    <n v="47088503.264800012"/>
    <n v="5838474.6172099989"/>
    <n v="3307007.5604100004"/>
    <n v="26597824.708839994"/>
    <n v="14297232.759439996"/>
    <n v="0"/>
    <n v="0"/>
    <n v="0"/>
    <n v="0"/>
    <n v="17277.048929999997"/>
    <n v="13233.781110000002"/>
    <n v="2908076.7481299997"/>
    <n v="2283961.7122600004"/>
    <n v="5987038.2651199987"/>
    <n v="4960705.7151800003"/>
    <n v="0"/>
    <n v="0"/>
    <n v="0"/>
    <n v="0"/>
    <n v="0"/>
    <n v="0"/>
    <s v="Daños"/>
    <s v="Totales"/>
    <s v="Daños Total"/>
    <x v="53"/>
    <x v="0"/>
    <n v="33171484.535529997"/>
    <n v="31635440.275769997"/>
    <n v="243469518.54793006"/>
    <n v="216001262.48099998"/>
    <n v="235094567.47436008"/>
    <n v="206446896.99449995"/>
    <n v="84628473.673419982"/>
    <n v="80077658.39463"/>
    <n v="36080758.851599999"/>
    <n v="30059541.466069993"/>
    <n v="11115445.98577"/>
    <n v="16635684.416860001"/>
    <n v="13.134404418853565"/>
    <n v="20.774439151152286"/>
    <n v="-5520238.431090001"/>
    <n v="-33.183115841602081"/>
    <n v="100"/>
    <n v="100"/>
    <n v="33.509039891971796"/>
    <n v="52.585594737562388"/>
    <n v="4.565436384835083"/>
    <n v="4.7280743681932487"/>
    <n v="7.701660733729887"/>
    <n v="8.0580937078958375"/>
    <m/>
    <m/>
    <m/>
    <n v="0"/>
    <m/>
    <n v="0"/>
    <m/>
    <n v="0"/>
    <m/>
    <n v="76.548571799640783"/>
    <n v="52.52577921465695"/>
    <n v="19.878999129476156"/>
    <n v="16.181684651433244"/>
    <n v="27.325985042561495"/>
    <n v="20.689244814490216"/>
    <n v="48.572877261737574"/>
    <n v="46.04106438466944"/>
    <s v="Resto"/>
    <n v="2023"/>
    <n v="1"/>
    <d v="2024-05-06T00:00:00"/>
    <x v="53"/>
    <x v="21"/>
  </r>
  <r>
    <n v="2024"/>
    <n v="3"/>
    <n v="48"/>
    <x v="3"/>
    <s v="Daños"/>
    <n v="36"/>
    <s v="76a50887d8f1c2e9301755428990ad81479ee21c25b43215cf524541e0503269"/>
    <s v="866d562d83a77144c090ae01fef5e5dc5d322dfdcb968ee04e0fa262fe1b2619"/>
    <x v="6"/>
    <n v="6526073.3186499998"/>
    <n v="5468170.8277099999"/>
    <n v="22478493.130100001"/>
    <n v="18948983.388599999"/>
    <n v="3601103.2411400001"/>
    <n v="3102318.7354900003"/>
    <n v="21158621.729570001"/>
    <n v="11294545.005580001"/>
    <n v="0"/>
    <n v="0"/>
    <n v="134.065"/>
    <n v="128.38900000000001"/>
    <n v="11011.80334"/>
    <n v="44824.093670000002"/>
    <n v="3130549.0180199998"/>
    <n v="2803088.52104"/>
    <n v="4598441.9721299997"/>
    <n v="3799106.6431999998"/>
    <n v="0"/>
    <n v="0"/>
    <n v="0"/>
    <n v="0"/>
    <n v="0"/>
    <n v="0"/>
    <s v="Daños"/>
    <s v="Totales"/>
    <s v="Daños Total"/>
    <x v="53"/>
    <x v="0"/>
    <n v="16982442.389800001"/>
    <n v="15398992.57395"/>
    <n v="243469518.54793006"/>
    <n v="216001262.48099998"/>
    <n v="235094567.47436008"/>
    <n v="206446896.99449995"/>
    <n v="84628473.673419982"/>
    <n v="80077658.39463"/>
    <n v="36080758.851599999"/>
    <n v="30059541.466069993"/>
    <n v="6526073.3186499998"/>
    <n v="5468170.8277099999"/>
    <n v="7.7114392300563273"/>
    <n v="6.8285848229506856"/>
    <n v="1057902.4909399999"/>
    <n v="19.346551603308914"/>
    <n v="100"/>
    <n v="100"/>
    <n v="38.428355408817353"/>
    <n v="35.509925739949608"/>
    <n v="2.6804477856497093"/>
    <n v="2.775935398576042"/>
    <n v="2.5315457719563073"/>
    <n v="2.6487057482175089"/>
    <m/>
    <m/>
    <m/>
    <n v="0"/>
    <m/>
    <n v="0"/>
    <m/>
    <n v="0"/>
    <m/>
    <n v="16.07779690539175"/>
    <n v="55.180244923833207"/>
    <n v="56.734122492460827"/>
    <n v="9.980674896421446"/>
    <n v="11.682131852850141"/>
    <n v="21.040086630911659"/>
    <n v="68.078471730065743"/>
    <n v="73.782833289432219"/>
    <s v="Grandes"/>
    <n v="2023"/>
    <n v="1"/>
    <d v="2024-05-06T00:00:00"/>
    <x v="53"/>
    <x v="6"/>
  </r>
  <r>
    <n v="2024"/>
    <n v="3"/>
    <n v="80"/>
    <x v="30"/>
    <s v="Daños"/>
    <n v="52"/>
    <s v="41cfc0d1f2d127b04555b7246d84019b4d27710a3f3aff6e7764375b1e06e05d"/>
    <s v="866d562d83a77144c090ae01fef5e5dc5d322dfdcb968ee04e0fa262fe1b2619"/>
    <x v="30"/>
    <n v="255476.90874000001"/>
    <n v="308951.91083000001"/>
    <n v="982868.08448999992"/>
    <n v="966199.73976000003"/>
    <n v="63312.408890000013"/>
    <n v="85935.592539999998"/>
    <n v="719338.70299999998"/>
    <n v="507809.34793999989"/>
    <n v="0"/>
    <n v="0"/>
    <n v="134.065"/>
    <n v="128.38900000000001"/>
    <n v="506.81792000000007"/>
    <n v="-46.24736"/>
    <n v="16392.66663"/>
    <n v="22434.783199999998"/>
    <n v="48268.439869999995"/>
    <n v="53588.162939999995"/>
    <n v="0"/>
    <n v="0"/>
    <n v="0"/>
    <n v="0"/>
    <n v="0"/>
    <n v="0"/>
    <s v="Daños"/>
    <s v="Totales"/>
    <s v="Daños Total"/>
    <x v="53"/>
    <x v="0"/>
    <n v="280605.04624"/>
    <n v="328979.06079000002"/>
    <n v="243469518.54793006"/>
    <n v="216001262.48099998"/>
    <n v="235094567.47436008"/>
    <n v="206446896.99449995"/>
    <n v="84628473.673419982"/>
    <n v="80077658.39463"/>
    <n v="36080758.851599999"/>
    <n v="30059541.466069993"/>
    <n v="255476.90874000001"/>
    <n v="308951.91083000001"/>
    <n v="0.30188055822190718"/>
    <n v="0.38581536601314792"/>
    <n v="-53475.002089999994"/>
    <n v="-17.308519615994378"/>
    <n v="100"/>
    <n v="100"/>
    <n v="91.045015819669899"/>
    <n v="93.912332927236335"/>
    <n v="0.10493178376647841"/>
    <n v="0.10866984783383517"/>
    <n v="0.14303245605204562"/>
    <n v="0.14965200026146722"/>
    <m/>
    <m/>
    <m/>
    <n v="0"/>
    <m/>
    <n v="0"/>
    <m/>
    <n v="0"/>
    <m/>
    <n v="-26.325743479885453"/>
    <n v="24.782047505684098"/>
    <n v="27.815200206768047"/>
    <n v="0.1754741610352589"/>
    <n v="-26.931914233965049"/>
    <n v="-9.9270487699983807"/>
    <n v="33.961459442546513"/>
    <n v="41.865184341398511"/>
    <s v="Resto"/>
    <n v="2023"/>
    <n v="1"/>
    <d v="2024-05-06T00:00:00"/>
    <x v="53"/>
    <x v="30"/>
  </r>
  <r>
    <n v="2024"/>
    <n v="3"/>
    <n v="1"/>
    <x v="14"/>
    <s v="Daños"/>
    <n v="30"/>
    <s v="624b60c58c9d8bfb6ff1886c2fd605d2adeb6ea4da576068201b6c6958ce93f4"/>
    <s v="866d562d83a77144c090ae01fef5e5dc5d322dfdcb968ee04e0fa262fe1b2619"/>
    <x v="9"/>
    <n v="4791079.4850300001"/>
    <n v="3687238.6688299999"/>
    <n v="12484347.714870002"/>
    <n v="9722957.1230100002"/>
    <n v="2101337.23367"/>
    <n v="1100353.8106400003"/>
    <n v="6643158.6327900011"/>
    <n v="4334355.8739300007"/>
    <n v="0"/>
    <n v="0"/>
    <n v="134.065"/>
    <n v="128.38900000000001"/>
    <n v="1120.14625"/>
    <n v="112.18408000000001"/>
    <n v="1333628.1990100001"/>
    <n v="1066277.1207900001"/>
    <n v="2850308.3396100001"/>
    <n v="2396631.2444600002"/>
    <n v="0"/>
    <n v="0"/>
    <n v="0"/>
    <n v="0"/>
    <n v="0"/>
    <n v="0"/>
    <s v="Daños"/>
    <s v="Totales"/>
    <s v="Daños Total"/>
    <x v="53"/>
    <x v="0"/>
    <n v="18341736.750830002"/>
    <n v="11640133.15574"/>
    <n v="243469518.54793006"/>
    <n v="216001262.48099998"/>
    <n v="235094567.47436008"/>
    <n v="206446896.99449995"/>
    <n v="84628473.673419982"/>
    <n v="80077658.39463"/>
    <n v="36080758.851599999"/>
    <n v="30059541.466069993"/>
    <n v="4791079.4850300001"/>
    <n v="3687238.6688299999"/>
    <n v="5.6613091044495318"/>
    <n v="4.6045785338264409"/>
    <n v="1103840.8162000002"/>
    <n v="29.936787806314168"/>
    <n v="100"/>
    <n v="100"/>
    <n v="26.121187704938542"/>
    <n v="31.676945783148046"/>
    <n v="1.9678354455228511"/>
    <n v="2.0379371316406645"/>
    <n v="1.7070449619035624"/>
    <n v="1.7860470283204273"/>
    <m/>
    <m/>
    <m/>
    <n v="0"/>
    <m/>
    <n v="0"/>
    <m/>
    <n v="0"/>
    <m/>
    <n v="90.969233109466515"/>
    <n v="43.859369067779973"/>
    <n v="29.842218241575186"/>
    <n v="5.8239829220687698"/>
    <n v="25.073320341143667"/>
    <n v="18.929783052720772"/>
    <n v="46.78890983396122"/>
    <n v="44.490662602133"/>
    <s v="Grandes"/>
    <n v="2023"/>
    <n v="1"/>
    <d v="2024-05-06T00:00:00"/>
    <x v="53"/>
    <x v="9"/>
  </r>
  <r>
    <n v="2024"/>
    <n v="3"/>
    <n v="50"/>
    <x v="56"/>
    <s v="Daños"/>
    <n v="38"/>
    <s v="aea92132c4cbeb263e6ac2bf6c183b5d81737f179f21efdc5863739672f0f470"/>
    <s v="866d562d83a77144c090ae01fef5e5dc5d322dfdcb968ee04e0fa262fe1b2619"/>
    <x v="47"/>
    <n v="-0.54688999999999999"/>
    <n v="14490.415949999999"/>
    <n v="-21218.300740000002"/>
    <n v="119352.9391"/>
    <n v="169.61781999999999"/>
    <n v="-2293.6310299999996"/>
    <n v="-1064.1748400000001"/>
    <n v="1375.7840600000018"/>
    <n v="0"/>
    <n v="0"/>
    <n v="134.065"/>
    <n v="128.38900000000001"/>
    <n v="0"/>
    <n v="0"/>
    <n v="526.64468999999997"/>
    <n v="-86.947270000000003"/>
    <n v="0"/>
    <n v="546.08054000000004"/>
    <n v="0"/>
    <n v="0"/>
    <n v="0"/>
    <n v="0"/>
    <n v="0"/>
    <n v="0"/>
    <s v="Daños"/>
    <s v="Totales"/>
    <s v="Daños Total"/>
    <x v="53"/>
    <x v="0"/>
    <n v="12741554.66168"/>
    <n v="8056026.6593599999"/>
    <n v="243469518.54793006"/>
    <n v="216001262.48099998"/>
    <n v="235094567.47436008"/>
    <n v="206446896.99449995"/>
    <n v="84628473.673419982"/>
    <n v="80077658.39463"/>
    <n v="36080758.851599999"/>
    <n v="30059541.466069993"/>
    <n v="-0.54688999999999999"/>
    <n v="14490.415949999999"/>
    <n v="-6.4622458170572749E-7"/>
    <n v="1.8095454138518773E-2"/>
    <n v="-14490.962839999998"/>
    <n v="-100.00377414976829"/>
    <n v="100"/>
    <n v="100"/>
    <n v="-4.2921763828770597E-6"/>
    <n v="0.17987050642594535"/>
    <n v="-2.246236010411865E-7"/>
    <n v="-2.3262553698083431E-7"/>
    <n v="6.708486692884312E-3"/>
    <n v="7.0189555575572759E-3"/>
    <m/>
    <m/>
    <m/>
    <n v="0"/>
    <m/>
    <n v="0"/>
    <m/>
    <n v="0"/>
    <m/>
    <n v="-107.39516590861609"/>
    <n v="-31014.979246283532"/>
    <n v="-15.828607252644117"/>
    <n v="4.7010602159903932E-4"/>
    <n v="-705.70583757258851"/>
    <m/>
    <m/>
    <n v="-15.922059775285161"/>
    <s v="Resto"/>
    <n v="2023"/>
    <n v="1"/>
    <d v="2024-05-06T00:00:00"/>
    <x v="53"/>
    <x v="47"/>
  </r>
  <r>
    <n v="2024"/>
    <n v="3"/>
    <n v="77"/>
    <x v="63"/>
    <s v="Daños"/>
    <n v="49"/>
    <s v="0e17daca5f3e175f448bacace3bc0da47d0655a74c8dd0dc497a3afbdad95f1f"/>
    <s v="866d562d83a77144c090ae01fef5e5dc5d322dfdcb968ee04e0fa262fe1b2619"/>
    <x v="45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Daños"/>
    <s v="Totales"/>
    <s v="Daños Total"/>
    <x v="53"/>
    <x v="0"/>
    <n v="2712146.0854199999"/>
    <n v="1622418.9140099999"/>
    <n v="243469518.54793006"/>
    <n v="216001262.48099998"/>
    <n v="235094567.47436008"/>
    <n v="206446896.99449995"/>
    <n v="84628473.673419982"/>
    <n v="80077658.39463"/>
    <n v="36080758.851599999"/>
    <n v="30059541.46606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3"/>
    <x v="45"/>
  </r>
  <r>
    <n v="2024"/>
    <n v="3"/>
    <n v="3"/>
    <x v="40"/>
    <s v="Daños"/>
    <n v="3"/>
    <s v="4e07408562bedb8b60ce05c1decfe3ad16b72230967de01f640b7e4729b49fce"/>
    <s v="866d562d83a77144c090ae01fef5e5dc5d322dfdcb968ee04e0fa262fe1b2619"/>
    <x v="12"/>
    <n v="1528052.79161"/>
    <n v="1501980.39956"/>
    <n v="6324140.9831299996"/>
    <n v="5997345.2723000003"/>
    <n v="478905.26927999995"/>
    <n v="218041.34091000003"/>
    <n v="2472348.5984399994"/>
    <n v="2120025.9104200001"/>
    <n v="0"/>
    <n v="0"/>
    <n v="134.065"/>
    <n v="128.38900000000001"/>
    <n v="-807.95948999999996"/>
    <n v="-333.82969000000003"/>
    <n v="157574.60166999997"/>
    <n v="47127.086240000004"/>
    <n v="193343.59461"/>
    <n v="97108.567980000007"/>
    <n v="0"/>
    <n v="0"/>
    <n v="0"/>
    <n v="0"/>
    <n v="0"/>
    <n v="0"/>
    <s v="Daños"/>
    <s v="Totales"/>
    <s v="Daños Total"/>
    <x v="53"/>
    <x v="0"/>
    <n v="5461228.9250799995"/>
    <n v="5252582.0563999992"/>
    <n v="243469518.54793006"/>
    <n v="216001262.48099998"/>
    <n v="235094567.47436008"/>
    <n v="206446896.99449995"/>
    <n v="84628473.673419982"/>
    <n v="80077658.39463"/>
    <n v="36080758.851599999"/>
    <n v="30059541.466069993"/>
    <n v="1528052.79161"/>
    <n v="1501980.39956"/>
    <n v="1.8056012654874682"/>
    <n v="1.8756547452450516"/>
    <n v="26072.392049999908"/>
    <n v="1.7358676622968972"/>
    <n v="100"/>
    <n v="100"/>
    <n v="27.980017182444261"/>
    <n v="28.595086824582104"/>
    <n v="0.62761564598452324"/>
    <n v="0.64997367145740315"/>
    <n v="0.6953572318551231"/>
    <n v="0.7275383749652653"/>
    <m/>
    <m/>
    <m/>
    <n v="0"/>
    <m/>
    <n v="0"/>
    <m/>
    <n v="0"/>
    <m/>
    <n v="119.63966433213029"/>
    <n v="31.340885073441193"/>
    <n v="14.516923188470003"/>
    <n v="1.3273148473670833"/>
    <n v="234.36101028511192"/>
    <n v="99.100448736737718"/>
    <n v="81.499778664945737"/>
    <n v="48.530307078265288"/>
    <s v="Medianas"/>
    <n v="2023"/>
    <n v="1"/>
    <d v="2024-05-06T00:00:00"/>
    <x v="53"/>
    <x v="12"/>
  </r>
  <r>
    <n v="2024"/>
    <n v="3"/>
    <n v="94"/>
    <x v="19"/>
    <s v="Daños"/>
    <n v="7"/>
    <s v="7902699be42c8a8e46fbbb4501726517e86b22c56a189f7625a6da49081b2451"/>
    <s v="866d562d83a77144c090ae01fef5e5dc5d322dfdcb968ee04e0fa262fe1b2619"/>
    <x v="19"/>
    <n v="1306712.6801400001"/>
    <n v="1495209.69252"/>
    <n v="5587486.9217299996"/>
    <n v="5636484.2002800005"/>
    <n v="565108.35094999999"/>
    <n v="978129.41276000009"/>
    <n v="3399865.0274299993"/>
    <n v="4420351.9628000008"/>
    <n v="0"/>
    <n v="0"/>
    <n v="134.065"/>
    <n v="128.38900000000001"/>
    <n v="498.21258000000006"/>
    <n v="-375.17179999999996"/>
    <n v="494333.55433999997"/>
    <n v="679325.46878"/>
    <n v="748344.15813"/>
    <n v="735498.19100999995"/>
    <n v="0"/>
    <n v="0"/>
    <n v="0"/>
    <n v="0"/>
    <n v="0"/>
    <n v="0"/>
    <s v="Daños"/>
    <s v="Totales"/>
    <s v="Daños Total"/>
    <x v="53"/>
    <x v="0"/>
    <n v="2040660.5806099998"/>
    <n v="2232143.8743000003"/>
    <n v="243469518.54793006"/>
    <n v="216001262.48099998"/>
    <n v="235094567.47436008"/>
    <n v="206446896.99449995"/>
    <n v="84628473.673419982"/>
    <n v="80077658.39463"/>
    <n v="36080758.851599999"/>
    <n v="30059541.466069993"/>
    <n v="1306712.6801400001"/>
    <n v="1495209.69252"/>
    <n v="1.5440579552250757"/>
    <n v="1.8671995691375871"/>
    <n v="-188497.01237999997"/>
    <n v="-12.606727559551222"/>
    <n v="100"/>
    <n v="100"/>
    <n v="64.033808099012418"/>
    <n v="66.985363700576755"/>
    <n v="0.53670483596194285"/>
    <n v="0.55582427708905391"/>
    <n v="0.69222266358351603"/>
    <n v="0.72425873882707692"/>
    <m/>
    <m/>
    <m/>
    <n v="0"/>
    <m/>
    <n v="0"/>
    <m/>
    <n v="0"/>
    <m/>
    <n v="-42.225604957995621"/>
    <n v="43.246565181372141"/>
    <n v="65.417540941129005"/>
    <n v="1.5662318890638862"/>
    <n v="-27.231705999809908"/>
    <n v="1.7465667865694812"/>
    <n v="66.056980464077583"/>
    <n v="92.362629450813131"/>
    <s v="Resto"/>
    <n v="2023"/>
    <n v="1"/>
    <d v="2024-05-06T00:00:00"/>
    <x v="53"/>
    <x v="19"/>
  </r>
  <r>
    <n v="2024"/>
    <n v="3"/>
    <n v="603"/>
    <x v="25"/>
    <s v="Daños"/>
    <n v="242"/>
    <s v="14063697603e22d600d336bee6cff12c8be93509ce84a0642918d89b2aef1753"/>
    <s v="866d562d83a77144c090ae01fef5e5dc5d322dfdcb968ee04e0fa262fe1b2619"/>
    <x v="38"/>
    <n v="120604.40656999999"/>
    <n v="128656.87879999999"/>
    <n v="493976.84310999996"/>
    <n v="408620.86523000005"/>
    <n v="25542.160500000002"/>
    <n v="-217169.86593"/>
    <n v="42241.432990000001"/>
    <n v="-170203.48612000002"/>
    <n v="0"/>
    <n v="0"/>
    <n v="134.065"/>
    <n v="128.38900000000001"/>
    <n v="0"/>
    <n v="0"/>
    <n v="18913.2912"/>
    <n v="-201928.47188"/>
    <n v="143032.79149"/>
    <n v="174526.01066"/>
    <n v="0"/>
    <n v="0"/>
    <n v="0"/>
    <n v="0"/>
    <n v="0"/>
    <n v="0"/>
    <s v="Daños"/>
    <s v="Totales"/>
    <s v="Daños Total"/>
    <x v="53"/>
    <x v="0"/>
    <n v="120604.40656999999"/>
    <n v="128656.87879999999"/>
    <n v="243469518.54793006"/>
    <n v="216001262.48099998"/>
    <n v="235094567.47436008"/>
    <n v="206446896.99449995"/>
    <n v="84628473.673419982"/>
    <n v="80077658.39463"/>
    <n v="36080758.851599999"/>
    <n v="30059541.466069993"/>
    <n v="120604.40656999999"/>
    <n v="128656.87879999999"/>
    <n v="0.14251043571388347"/>
    <n v="0.16066513604327334"/>
    <n v="-8052.4722299999994"/>
    <n v="-6.2588742281846859"/>
    <n v="100"/>
    <n v="100"/>
    <n v="100"/>
    <n v="100"/>
    <n v="4.9535731326571575E-2"/>
    <n v="5.1300380040960908E-2"/>
    <n v="5.9563021679707527E-2"/>
    <n v="6.2319599215592762E-2"/>
    <m/>
    <m/>
    <m/>
    <n v="0"/>
    <m/>
    <n v="0"/>
    <m/>
    <n v="0"/>
    <m/>
    <n v="-111.76137416239551"/>
    <n v="21.178463728168239"/>
    <n v="-168.79771058926079"/>
    <n v="7.079163884843663E-2"/>
    <n v="-109.36633206001756"/>
    <n v="-18.045000313078262"/>
    <n v="13.22304557086289"/>
    <n v="-115.70107579745444"/>
    <s v="Resto"/>
    <n v="2023"/>
    <n v="1"/>
    <d v="2024-05-06T00:00:00"/>
    <x v="53"/>
    <x v="38"/>
  </r>
  <r>
    <n v="2024"/>
    <n v="3"/>
    <n v="7"/>
    <x v="39"/>
    <s v="Daños"/>
    <n v="264"/>
    <s v="bba58959c32abe688d9cb5222b97de973002a67c412d6a8c8d2a79ac692f32b7"/>
    <s v="866d562d83a77144c090ae01fef5e5dc5d322dfdcb968ee04e0fa262fe1b2619"/>
    <x v="35"/>
    <n v="185162.79790999999"/>
    <n v="191703.76137999998"/>
    <n v="712623.09807999991"/>
    <n v="812141.72821999993"/>
    <n v="-26212.01339"/>
    <n v="23430.442950000004"/>
    <n v="238529.23902000001"/>
    <n v="175666.88243999999"/>
    <n v="0"/>
    <n v="0"/>
    <n v="134.065"/>
    <n v="128.38900000000001"/>
    <n v="1855.2157500000001"/>
    <n v="4052.0895499999997"/>
    <n v="-6284.7953600000001"/>
    <n v="10105.43605"/>
    <n v="45187.763380000004"/>
    <n v="28701.205579999998"/>
    <n v="0"/>
    <n v="0"/>
    <n v="0"/>
    <n v="0"/>
    <n v="0"/>
    <n v="0"/>
    <s v="Daños"/>
    <s v="Totales"/>
    <s v="Daños Total"/>
    <x v="53"/>
    <x v="0"/>
    <n v="185162.79790999999"/>
    <n v="191703.76137999998"/>
    <n v="243469518.54793006"/>
    <n v="216001262.48099998"/>
    <n v="235094567.47436008"/>
    <n v="206446896.99449995"/>
    <n v="84628473.673419982"/>
    <n v="80077658.39463"/>
    <n v="36080758.851599999"/>
    <n v="30059541.466069993"/>
    <n v="185162.79790999999"/>
    <n v="191703.76137999998"/>
    <n v="0.2187949160285467"/>
    <n v="0.23939731158879093"/>
    <n v="-6540.9634699999879"/>
    <n v="-3.412016239490645"/>
    <n v="100"/>
    <n v="100"/>
    <n v="100"/>
    <n v="100"/>
    <n v="7.6051736995384228E-2"/>
    <n v="7.8760985376743864E-2"/>
    <n v="8.8751222644757793E-2"/>
    <n v="9.2858630558689023E-2"/>
    <m/>
    <m/>
    <m/>
    <n v="0"/>
    <m/>
    <n v="0"/>
    <m/>
    <n v="0"/>
    <m/>
    <n v="-211.87160842812833"/>
    <n v="-14.156198591652617"/>
    <n v="12.222213472147578"/>
    <n v="-7.2648176546978666E-2"/>
    <n v="-162.19222336279097"/>
    <n v="57.442039338892492"/>
    <n v="-13.908179759084149"/>
    <n v="35.209099568423078"/>
    <s v="Resto"/>
    <n v="2023"/>
    <n v="1"/>
    <d v="2024-05-06T00:00:00"/>
    <x v="53"/>
    <x v="35"/>
  </r>
  <r>
    <n v="2024"/>
    <n v="3"/>
    <n v="15.1"/>
    <x v="13"/>
    <s v="Daños"/>
    <n v="15.1"/>
    <m/>
    <m/>
    <x v="7"/>
    <n v="30787303.872000001"/>
    <n v="30163558.886619996"/>
    <n v="106587131.01443"/>
    <n v="90438315.927540004"/>
    <n v="10139374.428459998"/>
    <n v="8881838.5754400007"/>
    <n v="79091067.555460021"/>
    <n v="43197157.752840005"/>
    <n v="0"/>
    <n v="0"/>
    <n v="0"/>
    <n v="0"/>
    <n v="39920.790799999995"/>
    <n v="198550.08449999997"/>
    <n v="7475048.5260199998"/>
    <n v="6730463.9282699991"/>
    <n v="13526306.135070002"/>
    <n v="11109024.486959998"/>
    <n v="0"/>
    <n v="0"/>
    <n v="0"/>
    <n v="0"/>
    <n v="0"/>
    <n v="0"/>
    <s v="Daños"/>
    <s v="Totales"/>
    <s v="Daños Total"/>
    <x v="53"/>
    <x v="0"/>
    <n v="64605779.032420009"/>
    <n v="56969695.190089993"/>
    <n v="243469518.54793006"/>
    <n v="216001262.48099998"/>
    <n v="235094567.47436008"/>
    <n v="206446896.99449995"/>
    <n v="84628473.673419982"/>
    <n v="80077658.39463"/>
    <n v="36080758.851599999"/>
    <n v="30059541.466069993"/>
    <n v="30787303.872000001"/>
    <n v="30163558.886619996"/>
    <n v="36.379368001847403"/>
    <n v="37.667883266480182"/>
    <n v="623744.98538000509"/>
    <n v="2.06787596823228"/>
    <n v="100"/>
    <n v="100"/>
    <n v="47.654102052620608"/>
    <n v="52.946674167684534"/>
    <n v="12.64523955837171"/>
    <n v="13.095710463559618"/>
    <n v="13.964528975506918"/>
    <n v="14.61080758575102"/>
    <m/>
    <m/>
    <m/>
    <n v="0"/>
    <m/>
    <n v="0"/>
    <m/>
    <n v="0"/>
    <m/>
    <n v="14.158508312651929"/>
    <n v="32.933622478327543"/>
    <n v="29.445592308339393"/>
    <n v="28.101887962399019"/>
    <n v="11.062901542678482"/>
    <n v="21.759621206591628"/>
    <n v="55.263044111054448"/>
    <n v="60.585553089475653"/>
    <s v="Resto"/>
    <n v="2023"/>
    <n v="1"/>
    <d v="2024-05-06T00:00:00"/>
    <x v="53"/>
    <x v="7"/>
  </r>
  <r>
    <n v="2024"/>
    <n v="3"/>
    <n v="128"/>
    <x v="65"/>
    <s v="Daños"/>
    <n v="267"/>
    <s v="8acc23987b8960d83c44541f9f0eb46454cea080ea94d916f56fccf033db866f"/>
    <s v="866d562d83a77144c090ae01fef5e5dc5d322dfdcb968ee04e0fa262fe1b2619"/>
    <x v="48"/>
    <n v="23288.610760000003"/>
    <n v="0"/>
    <n v="96733.754669999995"/>
    <n v="42995.23371"/>
    <n v="2183.3526699999993"/>
    <n v="0"/>
    <n v="6375.0720200000005"/>
    <n v="3420.6085700000003"/>
    <n v="0"/>
    <n v="0"/>
    <n v="134.065"/>
    <n v="128.38900000000001"/>
    <n v="0"/>
    <n v="0"/>
    <n v="2144.7163999999998"/>
    <n v="0"/>
    <n v="16022.462750000001"/>
    <n v="0"/>
    <n v="0"/>
    <n v="0"/>
    <n v="0"/>
    <n v="0"/>
    <n v="0"/>
    <n v="0"/>
    <s v="Daños"/>
    <s v="Totales"/>
    <s v="Daños Total"/>
    <x v="53"/>
    <x v="0"/>
    <n v="23307.048429999999"/>
    <n v="0"/>
    <n v="243469518.54793006"/>
    <n v="216001262.48099998"/>
    <n v="235094567.47436008"/>
    <n v="206446896.99449995"/>
    <n v="84628473.673419982"/>
    <n v="80077658.39463"/>
    <n v="36080758.851599999"/>
    <n v="30059541.466069993"/>
    <n v="23288.610760000003"/>
    <n v="0"/>
    <n v="2.7518646797141121E-2"/>
    <m/>
    <m/>
    <m/>
    <n v="100"/>
    <m/>
    <n v="99.920892299789173"/>
    <m/>
    <n v="9.5653085851957875E-3"/>
    <n v="9.9060607865981039E-3"/>
    <m/>
    <m/>
    <m/>
    <m/>
    <m/>
    <n v="0"/>
    <m/>
    <n v="0"/>
    <m/>
    <n v="0"/>
    <m/>
    <m/>
    <n v="9.3751949933831042"/>
    <m/>
    <n v="6.0512936520546005E-3"/>
    <m/>
    <m/>
    <n v="13.385685043954929"/>
    <m/>
    <s v="Resto"/>
    <n v="2023"/>
    <n v="1"/>
    <d v="2024-05-06T00:00:00"/>
    <x v="53"/>
    <x v="48"/>
  </r>
  <r>
    <n v="2024"/>
    <n v="3"/>
    <n v="37"/>
    <x v="35"/>
    <s v="Vida Total"/>
    <n v="25"/>
    <s v="b7a56873cd771f2c446d369b649430b65a756ba278ff97ec81bb6f55b2e73569"/>
    <s v="866d562d83a77144c090ae01fef5e5dc5d322dfdcb968ee04e0fa262fe1b2619"/>
    <x v="33"/>
    <n v="310410.93948"/>
    <n v="254910.19438"/>
    <n v="772497.73259999999"/>
    <n v="661705.66963999998"/>
    <n v="67708.111250000002"/>
    <n v="94713.201460000011"/>
    <n v="427256.81417999987"/>
    <n v="343487.64463999995"/>
    <n v="0"/>
    <n v="0"/>
    <n v="134.065"/>
    <n v="128.38900000000001"/>
    <n v="-783.73218000000008"/>
    <n v="-1503.0523699999999"/>
    <n v="54934.200060000003"/>
    <n v="75456.944230000008"/>
    <n v="238578.63666999998"/>
    <n v="229756.43476"/>
    <n v="107950.41079000001"/>
    <n v="95366.971600000004"/>
    <n v="93586.248779999994"/>
    <n v="62390.424330000002"/>
    <n v="108874.27991"/>
    <n v="97152.798450000002"/>
    <s v="Vida Total"/>
    <s v="Totales"/>
    <s v="Vida Total"/>
    <x v="54"/>
    <x v="0"/>
    <n v="3691577.5016000001"/>
    <n v="3031903.05106"/>
    <n v="243469518.54793006"/>
    <n v="216001262.48099998"/>
    <n v="235094567.47436008"/>
    <n v="206446896.99449995"/>
    <n v="100637127.48424998"/>
    <n v="82441927.491270006"/>
    <n v="46080034.808749996"/>
    <n v="40954718.502169997"/>
    <n v="310410.93948"/>
    <n v="254910.19438"/>
    <n v="0.30844574685280068"/>
    <n v="0.3091997023080193"/>
    <n v="55500.7451"/>
    <n v="21.772665952019121"/>
    <n v="100"/>
    <n v="100"/>
    <n v="8.4086258339547797"/>
    <n v="8.4075971456567338"/>
    <n v="0.12749478510957488"/>
    <n v="0.13203662798965107"/>
    <n v="0.11801328911326273"/>
    <n v="0.1234749459018467"/>
    <n v="0.1072669833575035"/>
    <n v="9.2993759976551932E-2"/>
    <n v="0.10818500351874527"/>
    <n v="12583.439190000005"/>
    <n v="13.194755981954653"/>
    <n v="31195.824449999993"/>
    <n v="50.000981376559885"/>
    <n v="11721.481459999995"/>
    <n v="12.064996219365209"/>
    <n v="-28.512488009820892"/>
    <n v="21.812411432220959"/>
    <n v="37.155517334394652"/>
    <n v="0.14693589432172718"/>
    <n v="-27.197952924577372"/>
    <n v="3.8398062362064111"/>
    <n v="23.025615715955549"/>
    <n v="32.842146209668144"/>
    <s v="Resto"/>
    <n v="2023"/>
    <n v="1"/>
    <d v="2024-05-06T00:00:00"/>
    <x v="54"/>
    <x v="33"/>
  </r>
  <r>
    <n v="2024"/>
    <n v="3"/>
    <n v="201.1"/>
    <x v="1"/>
    <s v="Vida Total"/>
    <n v="201.1"/>
    <m/>
    <m/>
    <x v="1"/>
    <n v="100637127.48424998"/>
    <n v="82441927.491269991"/>
    <n v="328979444.82625991"/>
    <n v="261650037.61062002"/>
    <n v="46080034.808750004"/>
    <n v="40954718.502169989"/>
    <n v="181430263.58920997"/>
    <n v="166131336.18260002"/>
    <n v="0"/>
    <n v="0"/>
    <n v="0"/>
    <n v="0"/>
    <n v="404399.87437999999"/>
    <n v="459182.43202999997"/>
    <n v="44116570.028689995"/>
    <n v="39307014.225030005"/>
    <n v="51303348.335059993"/>
    <n v="48354724.152059995"/>
    <n v="47649792.861300007"/>
    <n v="35543449.705890007"/>
    <n v="43698385.236869991"/>
    <n v="37809420.66759"/>
    <n v="9288949.3860799987"/>
    <n v="8742483.7573199999"/>
    <s v="Vida Total"/>
    <s v="Totales"/>
    <s v="Vida Total"/>
    <x v="54"/>
    <x v="0"/>
    <n v="202978176.79399005"/>
    <n v="178259425.20361003"/>
    <n v="243469518.54793006"/>
    <n v="216001262.48099998"/>
    <n v="235094567.47436008"/>
    <n v="206446896.99449995"/>
    <n v="100637127.48424998"/>
    <n v="82441927.491270006"/>
    <n v="46080034.808749996"/>
    <n v="40954718.502169997"/>
    <n v="100637127.48424998"/>
    <n v="82441927.491269991"/>
    <n v="100"/>
    <n v="99.999999999999972"/>
    <n v="18195199.992979988"/>
    <n v="22.070323373876398"/>
    <n v="100"/>
    <n v="100"/>
    <n v="49.580269698840709"/>
    <n v="46.248285271369994"/>
    <n v="41.334590089329105"/>
    <n v="42.807083364538265"/>
    <n v="38.167335942548853"/>
    <n v="39.93372082190529"/>
    <n v="47.348124944004731"/>
    <n v="43.421733438992405"/>
    <n v="9.2301416170028787"/>
    <n v="12106343.155409999"/>
    <n v="34.060687005864331"/>
    <n v="5888964.5692799911"/>
    <n v="15.575389586246624"/>
    <n v="546465.62875999883"/>
    <n v="6.2506908097192504"/>
    <n v="12.514592930991464"/>
    <n v="45.788304933446824"/>
    <n v="49.67705116611544"/>
    <n v="100.00000000000003"/>
    <n v="12.235871633814789"/>
    <n v="6.0979030171437465"/>
    <n v="85.991599886554283"/>
    <n v="81.28888110585045"/>
    <m/>
    <n v="2023"/>
    <n v="1"/>
    <d v="2024-05-06T00:00:00"/>
    <x v="54"/>
    <x v="1"/>
  </r>
  <r>
    <n v="2024"/>
    <n v="3"/>
    <n v="98"/>
    <x v="53"/>
    <s v="Vida Total"/>
    <n v="205"/>
    <s v="f8809aff4d69bece79dabe35be0c708b890d7eafb841f121330667b77d2e2590"/>
    <s v="866d562d83a77144c090ae01fef5e5dc5d322dfdcb968ee04e0fa262fe1b2619"/>
    <x v="23"/>
    <n v="768414.44621000008"/>
    <n v="1702679.9857100002"/>
    <n v="3176213.8533899998"/>
    <n v="3923278.2854100005"/>
    <n v="321317.17895999999"/>
    <n v="528988.58325999998"/>
    <n v="1821442.4765300001"/>
    <n v="2405529.1257599993"/>
    <n v="0"/>
    <n v="0"/>
    <n v="134.065"/>
    <n v="128.38900000000001"/>
    <n v="0"/>
    <n v="0"/>
    <n v="247693.48227000001"/>
    <n v="305163.51716000005"/>
    <n v="733430.51839999994"/>
    <n v="676440.94316000002"/>
    <n v="736507.62237"/>
    <n v="1670848.9999000002"/>
    <n v="2108.4717700000001"/>
    <n v="2.3928099999999999"/>
    <n v="29798.352070000001"/>
    <n v="31828.593000000001"/>
    <s v="Vida Total"/>
    <s v="Totales"/>
    <s v="Vida Total"/>
    <x v="54"/>
    <x v="0"/>
    <n v="1111095.3272299999"/>
    <n v="1962137.4953599998"/>
    <n v="243469518.54793006"/>
    <n v="216001262.48099998"/>
    <n v="235094567.47436008"/>
    <n v="206446896.99449995"/>
    <n v="100637127.48424998"/>
    <n v="82441927.491270006"/>
    <n v="46080034.808749996"/>
    <n v="40954718.502169997"/>
    <n v="768414.44621000008"/>
    <n v="1702679.9857100002"/>
    <n v="0.76354966146093484"/>
    <n v="2.0653083176522058"/>
    <n v="-934265.53950000007"/>
    <n v="-54.870295495393449"/>
    <n v="100"/>
    <n v="100"/>
    <n v="69.158282586399196"/>
    <n v="86.776792642536179"/>
    <n v="0.31561012269333744"/>
    <n v="0.32685334011123207"/>
    <n v="0.78827316384772161"/>
    <n v="0.82475445768282096"/>
    <n v="0.73184483776652476"/>
    <n v="2.0951231644901454E-3"/>
    <n v="2.960970052991977E-2"/>
    <n v="-934341.37753000017"/>
    <n v="-55.920156614147665"/>
    <n v="2106.0789600000003"/>
    <n v="88016.974185163068"/>
    <n v="-2030.2409299999999"/>
    <n v="-6.3786700530557567"/>
    <n v="-39.258201570283923"/>
    <n v="41.815608822141684"/>
    <n v="31.067997962013816"/>
    <n v="0.69730237898819047"/>
    <n v="-18.832537855391141"/>
    <n v="8.4249151114024201"/>
    <n v="33.771908320688723"/>
    <n v="45.113105622262587"/>
    <s v="Resto"/>
    <n v="2023"/>
    <n v="1"/>
    <d v="2024-05-06T00:00:00"/>
    <x v="54"/>
    <x v="23"/>
  </r>
  <r>
    <n v="2024"/>
    <n v="3"/>
    <n v="82"/>
    <x v="66"/>
    <s v="Vida Total"/>
    <n v="25"/>
    <s v="b7a56873cd771f2c446d369b649430b65a756ba278ff97ec81bb6f55b2e73569"/>
    <s v="866d562d83a77144c090ae01fef5e5dc5d322dfdcb968ee04e0fa262fe1b2619"/>
    <x v="42"/>
    <n v="0"/>
    <n v="0"/>
    <n v="0"/>
    <n v="-198836.1783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Vida Total"/>
    <s v="Totales"/>
    <s v="Vida Total"/>
    <x v="54"/>
    <x v="0"/>
    <n v="0"/>
    <n v="0"/>
    <n v="243469518.54793006"/>
    <n v="216001262.48099998"/>
    <n v="235094567.47436008"/>
    <n v="206446896.99449995"/>
    <n v="100637127.48424998"/>
    <n v="82441927.491270006"/>
    <n v="46080034.808749996"/>
    <n v="40954718.50216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4"/>
    <x v="42"/>
  </r>
  <r>
    <n v="2024"/>
    <n v="3"/>
    <n v="88"/>
    <x v="73"/>
    <s v="Vida Total"/>
    <n v="60"/>
    <s v="39fa9ec190eee7b6f4dff1100d6343e10918d044c75eac8f9e9a2596173f80c9"/>
    <s v="866d562d83a77144c090ae01fef5e5dc5d322dfdcb968ee04e0fa262fe1b2619"/>
    <x v="30"/>
    <n v="153057.80162000001"/>
    <n v="105288.88576999999"/>
    <n v="418427.93818000006"/>
    <n v="399266.78658999997"/>
    <n v="19333.092789999999"/>
    <n v="33840.657930000001"/>
    <n v="120086.12500000001"/>
    <n v="89816.995760000005"/>
    <n v="0"/>
    <n v="0"/>
    <n v="134.065"/>
    <n v="128.38900000000001"/>
    <n v="0"/>
    <n v="0"/>
    <n v="14343.61951"/>
    <n v="30110.942629999998"/>
    <n v="72451.477230000004"/>
    <n v="88634.459760000012"/>
    <n v="84000.421350000004"/>
    <n v="45982.692479999998"/>
    <n v="69057.380269999994"/>
    <n v="59306.19329000001"/>
    <n v="0"/>
    <n v="0"/>
    <s v="Vida Total"/>
    <s v="Totales"/>
    <s v="Vida Total"/>
    <x v="54"/>
    <x v="0"/>
    <n v="153057.80162000001"/>
    <n v="105288.88576999999"/>
    <n v="243469518.54793006"/>
    <n v="216001262.48099998"/>
    <n v="235094567.47436008"/>
    <n v="206446896.99449995"/>
    <n v="100637127.48424998"/>
    <n v="82441927.491270006"/>
    <n v="46080034.808749996"/>
    <n v="40954718.502169997"/>
    <n v="153057.80162000001"/>
    <n v="105288.88576999999"/>
    <n v="0.15208880206159903"/>
    <n v="0.12771279004988004"/>
    <n v="47768.915850000019"/>
    <n v="45.369381108609687"/>
    <n v="100"/>
    <n v="100"/>
    <n v="100"/>
    <n v="100"/>
    <n v="6.2865282903933062E-2"/>
    <n v="6.5104780286636271E-2"/>
    <n v="4.8744569619939823E-2"/>
    <n v="5.1000469032385136E-2"/>
    <n v="8.3468619832324134E-2"/>
    <n v="6.8620182229274865E-2"/>
    <m/>
    <n v="38017.728870000006"/>
    <n v="82.678344436954561"/>
    <n v="9751.186979999984"/>
    <n v="16.442105687542409"/>
    <n v="0"/>
    <m/>
    <n v="-42.870221879282475"/>
    <n v="12.631236425307279"/>
    <n v="32.140769353304563"/>
    <n v="4.1955464812992935E-2"/>
    <n v="-52.364096713102469"/>
    <n v="-18.258116057591465"/>
    <n v="19.797552870406808"/>
    <n v="33.972049597338227"/>
    <s v="Resto"/>
    <n v="2023"/>
    <n v="1"/>
    <d v="2024-05-06T00:00:00"/>
    <x v="54"/>
    <x v="30"/>
  </r>
  <r>
    <n v="2024"/>
    <n v="3"/>
    <n v="15.1"/>
    <x v="13"/>
    <s v="Vida Total"/>
    <n v="15.1"/>
    <m/>
    <m/>
    <x v="7"/>
    <n v="26495073.980160002"/>
    <n v="21052304.936170004"/>
    <n v="97629876.403659999"/>
    <n v="76540522.929879993"/>
    <n v="12153647.56866"/>
    <n v="10596864.02657"/>
    <n v="49136467.738359995"/>
    <n v="43660209.066770002"/>
    <n v="0"/>
    <n v="0"/>
    <n v="0"/>
    <n v="0"/>
    <n v="183785.18708999999"/>
    <n v="202352.83285999999"/>
    <n v="11099570.479109999"/>
    <n v="10148302.334180003"/>
    <n v="15274730.995449997"/>
    <n v="12514039.88583"/>
    <n v="12094675.31243"/>
    <n v="8984830.7736799996"/>
    <n v="11285148.195900001"/>
    <n v="9317598.0824600011"/>
    <n v="3115250.4718299997"/>
    <n v="2749876.0800300003"/>
    <s v="Vida Total"/>
    <s v="Totales"/>
    <s v="Vida Total"/>
    <x v="54"/>
    <x v="0"/>
    <n v="65619022.652199998"/>
    <n v="56724664.376859993"/>
    <n v="243469518.54793006"/>
    <n v="216001262.48099998"/>
    <n v="235094567.47436008"/>
    <n v="206446896.99449995"/>
    <n v="100637127.48424998"/>
    <n v="82441927.491270006"/>
    <n v="46080034.808749996"/>
    <n v="40954718.502169997"/>
    <n v="26495073.980160002"/>
    <n v="21052304.936170004"/>
    <n v="26.327335291149446"/>
    <n v="25.535920346354459"/>
    <n v="5442769.0439899974"/>
    <n v="25.853554090596354"/>
    <n v="100"/>
    <n v="100"/>
    <n v="40.377123750519175"/>
    <n v="37.113141465774788"/>
    <n v="10.882296124039902"/>
    <n v="11.269964365743846"/>
    <n v="9.7463805046147911"/>
    <n v="10.197443140417301"/>
    <n v="12.018104664526373"/>
    <n v="11.213702614540704"/>
    <n v="3.0955280120823661"/>
    <n v="3109844.5387500003"/>
    <n v="34.612165961544015"/>
    <n v="1967550.1134399995"/>
    <n v="21.116494787898521"/>
    <n v="365374.3917999994"/>
    <n v="13.286940253540935"/>
    <n v="14.690983466302932"/>
    <n v="45.871347925885672"/>
    <n v="50.33588511423995"/>
    <n v="26.375083306907964"/>
    <n v="9.3736677683130978"/>
    <n v="22.060750443555843"/>
    <n v="72.666225561787726"/>
    <n v="81.09533313595405"/>
    <s v="Resto"/>
    <n v="2023"/>
    <n v="1"/>
    <d v="2024-05-06T00:00:00"/>
    <x v="54"/>
    <x v="7"/>
  </r>
  <r>
    <n v="2024"/>
    <n v="3"/>
    <n v="18"/>
    <x v="64"/>
    <s v="Vida Total"/>
    <n v="5"/>
    <s v="ef2d127de37b942baad06145e54b0c619a1f22327b2ebbcfbec78f5564afe39d"/>
    <s v="866d562d83a77144c090ae01fef5e5dc5d322dfdcb968ee04e0fa262fe1b2619"/>
    <x v="13"/>
    <n v="3402954.3250000002"/>
    <n v="2742800.4294000003"/>
    <n v="18170409.883859996"/>
    <n v="10559898.248"/>
    <n v="1544814.13894"/>
    <n v="681129.91969000001"/>
    <n v="4922995.0047000004"/>
    <n v="2583213.56378"/>
    <n v="0"/>
    <n v="0"/>
    <n v="134.065"/>
    <n v="128.38900000000001"/>
    <n v="0"/>
    <n v="0"/>
    <n v="1446068.20851"/>
    <n v="620631.12134000007"/>
    <n v="2255414.9518599999"/>
    <n v="1690631.66444"/>
    <n v="1724049.77363"/>
    <n v="1213835.1063099999"/>
    <n v="314963.26552000002"/>
    <n v="317802.12179"/>
    <n v="1363941.2858500001"/>
    <n v="1211163.2013000001"/>
    <s v="Vida Total"/>
    <s v="Totales"/>
    <s v="Vida Total"/>
    <x v="54"/>
    <x v="0"/>
    <n v="4323802.96117"/>
    <n v="3574791.8769999999"/>
    <n v="243469518.54793006"/>
    <n v="216001262.48099998"/>
    <n v="235094567.47436008"/>
    <n v="206446896.99449995"/>
    <n v="100637127.48424998"/>
    <n v="82441927.491270006"/>
    <n v="46080034.808749996"/>
    <n v="40954718.502169997"/>
    <n v="3402954.3250000002"/>
    <n v="2742800.4294000003"/>
    <n v="3.3814104297964711"/>
    <n v="3.3269484507023961"/>
    <n v="660153.89559999993"/>
    <n v="24.068608438435014"/>
    <n v="100"/>
    <n v="100"/>
    <n v="78.702807587679189"/>
    <n v="76.726157039994874"/>
    <n v="1.3976921403941929"/>
    <n v="1.4474831815801672"/>
    <n v="1.269807591815008"/>
    <n v="1.3285743061921984"/>
    <n v="1.7131349202110513"/>
    <n v="0.31296925239573509"/>
    <n v="1.3553062571896848"/>
    <n v="510214.66732000001"/>
    <n v="42.033276568431766"/>
    <n v="-2838.8562699999893"/>
    <n v="-0.89327794729950893"/>
    <n v="152778.08455000003"/>
    <n v="12.61416169068017"/>
    <n v="126.80168559370952"/>
    <n v="45.396264286914864"/>
    <n v="24.833375129629836"/>
    <n v="3.3524587065777567"/>
    <n v="132.99962873079983"/>
    <n v="33.406643167722592"/>
    <n v="64.11539514347254"/>
    <n v="36.710014037597958"/>
    <s v="Medianas"/>
    <n v="2023"/>
    <n v="1"/>
    <d v="2024-05-06T00:00:00"/>
    <x v="54"/>
    <x v="13"/>
  </r>
  <r>
    <n v="2024"/>
    <n v="3"/>
    <n v="60"/>
    <x v="74"/>
    <s v="Vida Total"/>
    <n v="210"/>
    <s v="d29d53701d3c859e29e1b90028eec1ca8e2f29439198b6e036c60951fb458aa1"/>
    <s v="866d562d83a77144c090ae01fef5e5dc5d322dfdcb968ee04e0fa262fe1b2619"/>
    <x v="19"/>
    <n v="987539.39345000009"/>
    <n v="758060.44874999998"/>
    <n v="4492924.2830800004"/>
    <n v="3340852.6642199997"/>
    <n v="716780.66376999987"/>
    <n v="623983.12084999995"/>
    <n v="2911884.3583999993"/>
    <n v="2696260.8938099998"/>
    <n v="0"/>
    <n v="0"/>
    <n v="134.065"/>
    <n v="128.38900000000001"/>
    <n v="10239.427539999999"/>
    <n v="-398.33476999999999"/>
    <n v="542701.32611999998"/>
    <n v="446708.59593999997"/>
    <n v="805422.33952000004"/>
    <n v="640711.32867999992"/>
    <n v="433579.98965999996"/>
    <n v="311404.18886999995"/>
    <n v="503733.50361000001"/>
    <n v="393215.78263999999"/>
    <n v="50225.900179999997"/>
    <n v="53440.47724"/>
    <s v="Vida Total"/>
    <s v="Totales"/>
    <s v="Vida Total"/>
    <x v="54"/>
    <x v="0"/>
    <n v="987539.39345000009"/>
    <n v="758060.44874999998"/>
    <n v="243469518.54793006"/>
    <n v="216001262.48099998"/>
    <n v="235094567.47436008"/>
    <n v="206446896.99449995"/>
    <n v="100637127.48424998"/>
    <n v="82441927.491270006"/>
    <n v="46080034.808749996"/>
    <n v="40954718.502169997"/>
    <n v="987539.39345000009"/>
    <n v="758060.44874999998"/>
    <n v="0.98128734209405266"/>
    <n v="0.9195084004195232"/>
    <n v="229478.94470000011"/>
    <n v="30.271853000430006"/>
    <n v="100"/>
    <n v="100"/>
    <n v="100"/>
    <n v="100"/>
    <n v="0.40561110045304927"/>
    <n v="0.42006049057586298"/>
    <n v="0.35095186020807678"/>
    <n v="0.36719391755749947"/>
    <n v="0.43083502132734919"/>
    <n v="0.50054439768149772"/>
    <n v="4.9907923085205808E-2"/>
    <n v="122175.80079000001"/>
    <n v="39.233833441143595"/>
    <n v="110517.72097000002"/>
    <n v="28.106125402189686"/>
    <n v="-3214.5770600000033"/>
    <n v="-6.0152476662276193"/>
    <n v="14.871803390064397"/>
    <n v="72.582488204941768"/>
    <n v="82.313108654977825"/>
    <n v="1.5555124182195552"/>
    <n v="21.48889254705395"/>
    <n v="25.707522790230584"/>
    <n v="67.380962693861775"/>
    <n v="69.720726939589724"/>
    <s v="Resto"/>
    <n v="2023"/>
    <n v="1"/>
    <d v="2024-05-06T00:00:00"/>
    <x v="54"/>
    <x v="19"/>
  </r>
  <r>
    <n v="2024"/>
    <n v="3"/>
    <n v="48"/>
    <x v="3"/>
    <s v="Vida Total"/>
    <n v="36"/>
    <s v="76a50887d8f1c2e9301755428990ad81479ee21c25b43215cf524541e0503269"/>
    <s v="866d562d83a77144c090ae01fef5e5dc5d322dfdcb968ee04e0fa262fe1b2619"/>
    <x v="14"/>
    <n v="1884808.5469200001"/>
    <n v="1725044.36372"/>
    <n v="6203433.3266000003"/>
    <n v="5564983.9148200005"/>
    <n v="788557.97055000009"/>
    <n v="1005875.55529"/>
    <n v="4104965.3086899999"/>
    <n v="4345029.6827300005"/>
    <n v="0"/>
    <n v="0"/>
    <n v="134.065"/>
    <n v="128.38900000000001"/>
    <n v="34558.086559999996"/>
    <n v="20114.938019999998"/>
    <n v="746694.23054000002"/>
    <n v="969030.72210000001"/>
    <n v="1432341.0115699999"/>
    <n v="1270677.5440799999"/>
    <n v="391225.02409999998"/>
    <n v="313595.58857999998"/>
    <n v="1489436.8104200002"/>
    <n v="1407785.2230799999"/>
    <n v="4146.7124000000003"/>
    <n v="3663.55206"/>
    <s v="Vida Total"/>
    <s v="Totales"/>
    <s v="Vida Total"/>
    <x v="54"/>
    <x v="0"/>
    <n v="16982442.389800001"/>
    <n v="15398992.57395"/>
    <n v="243469518.54793006"/>
    <n v="216001262.48099998"/>
    <n v="235094567.47436008"/>
    <n v="206446896.99449995"/>
    <n v="100637127.48424998"/>
    <n v="82441927.491270006"/>
    <n v="46080034.808749996"/>
    <n v="40954718.502169997"/>
    <n v="1884808.5469200001"/>
    <n v="1725044.36372"/>
    <n v="1.8728759395631382"/>
    <n v="2.0924357498830553"/>
    <n v="159764.18320000009"/>
    <n v="9.2614535927339361"/>
    <n v="100"/>
    <n v="100"/>
    <n v="11.098571711051729"/>
    <n v="11.202319602635592"/>
    <n v="0.77414559250009429"/>
    <n v="0.80172356476317186"/>
    <n v="0.79862698203985694"/>
    <n v="0.83558745073603979"/>
    <n v="0.38874820245761477"/>
    <n v="1.4800072772875019"/>
    <n v="4.1204598180219062E-3"/>
    <n v="77629.435519999999"/>
    <n v="24.754632509824436"/>
    <n v="81651.587340000318"/>
    <n v="5.8000031539868102"/>
    <n v="483.16034000000036"/>
    <n v="13.188302829795195"/>
    <n v="-21.604818170309947"/>
    <n v="41.837563387464307"/>
    <n v="58.310126768036461"/>
    <n v="1.711279025336724"/>
    <n v="-22.944214924184394"/>
    <n v="12.72261938075312"/>
    <n v="52.131037546815953"/>
    <n v="76.260946501702819"/>
    <s v="Medianas"/>
    <n v="2023"/>
    <n v="1"/>
    <d v="2024-05-06T00:00:00"/>
    <x v="54"/>
    <x v="14"/>
  </r>
  <r>
    <n v="2024"/>
    <n v="3"/>
    <n v="94"/>
    <x v="19"/>
    <s v="Vida Total"/>
    <n v="7"/>
    <s v="7902699be42c8a8e46fbbb4501726517e86b22c56a189f7625a6da49081b2451"/>
    <s v="866d562d83a77144c090ae01fef5e5dc5d322dfdcb968ee04e0fa262fe1b2619"/>
    <x v="27"/>
    <n v="733947.90046999999"/>
    <n v="736934.18177999998"/>
    <n v="2271014.0578699997"/>
    <n v="2299044.5335300006"/>
    <n v="288353.44129000005"/>
    <n v="363699.08318000002"/>
    <n v="1424834.9056300004"/>
    <n v="1671714.1322599999"/>
    <n v="0"/>
    <n v="0"/>
    <n v="134.065"/>
    <n v="128.38900000000001"/>
    <n v="1056.6160199999999"/>
    <n v="-248.68117000000001"/>
    <n v="254373.11249"/>
    <n v="335597.80516000005"/>
    <n v="337798.88308"/>
    <n v="383569.62397000002"/>
    <n v="733947.90046999999"/>
    <n v="736934.18177999998"/>
    <n v="0"/>
    <n v="0"/>
    <n v="0"/>
    <n v="0"/>
    <s v="Vida Total"/>
    <s v="Totales"/>
    <s v="Vida Total"/>
    <x v="54"/>
    <x v="0"/>
    <n v="2040660.5806099998"/>
    <n v="2232143.8743000003"/>
    <n v="243469518.54793006"/>
    <n v="216001262.48099998"/>
    <n v="235094567.47436008"/>
    <n v="206446896.99449995"/>
    <n v="100637127.48424998"/>
    <n v="82441927.491270006"/>
    <n v="46080034.808749996"/>
    <n v="40954718.502169997"/>
    <n v="733947.90046999999"/>
    <n v="736934.18177999998"/>
    <n v="0.72930132130894243"/>
    <n v="0.89388276597249117"/>
    <n v="-2986.2813099999912"/>
    <n v="-0.40523039693814988"/>
    <n v="100"/>
    <n v="100"/>
    <n v="35.966191900987589"/>
    <n v="33.014636299423231"/>
    <n v="0.30145371167911228"/>
    <n v="0.31219262459139807"/>
    <n v="0.34117123822126855"/>
    <n v="0.3569606482385797"/>
    <n v="0.72930132130894243"/>
    <m/>
    <m/>
    <n v="-2986.2813099999912"/>
    <n v="-0.40523039693814988"/>
    <n v="0"/>
    <m/>
    <n v="0"/>
    <m/>
    <n v="-20.716478367560331"/>
    <n v="39.287998658398834"/>
    <n v="49.352994089854363"/>
    <n v="0.62576654398543452"/>
    <n v="-24.202986855434073"/>
    <n v="-11.932837750879843"/>
    <n v="75.303124205344844"/>
    <n v="87.493321730358929"/>
    <s v="Resto"/>
    <n v="2023"/>
    <n v="1"/>
    <d v="2024-05-06T00:00:00"/>
    <x v="54"/>
    <x v="27"/>
  </r>
  <r>
    <n v="2024"/>
    <n v="3"/>
    <n v="9"/>
    <x v="8"/>
    <s v="Vida Total"/>
    <n v="9"/>
    <s v="19581e27de7ced00ff1ce50b2047e7a567c76b1cbaebabe5ef03f7c3017bb5b7"/>
    <s v="866d562d83a77144c090ae01fef5e5dc5d322dfdcb968ee04e0fa262fe1b2619"/>
    <x v="34"/>
    <n v="142991.82962999999"/>
    <n v="116555.63473999999"/>
    <n v="754701.7879600001"/>
    <n v="563612.27703"/>
    <n v="102515.15678"/>
    <n v="87928.036560000008"/>
    <n v="362208.60412999999"/>
    <n v="485578.44694999995"/>
    <n v="0"/>
    <n v="0"/>
    <n v="134.065"/>
    <n v="128.38900000000001"/>
    <n v="21590.381809999999"/>
    <n v="35.835279999999997"/>
    <n v="89273.178670000008"/>
    <n v="75763.077099999995"/>
    <n v="153924.40474"/>
    <n v="117876.81797"/>
    <n v="75741.689949999985"/>
    <n v="33880.931149999997"/>
    <n v="67250.139679999993"/>
    <n v="82674.70358999999"/>
    <n v="0"/>
    <n v="0"/>
    <s v="Vida Total"/>
    <s v="Totales"/>
    <s v="Vida Total"/>
    <x v="54"/>
    <x v="0"/>
    <n v="808178.50085000007"/>
    <n v="660743.68034000008"/>
    <n v="243469518.54793006"/>
    <n v="216001262.48099998"/>
    <n v="235094567.47436008"/>
    <n v="206446896.99449995"/>
    <n v="100637127.48424998"/>
    <n v="82441927.491270006"/>
    <n v="46080034.808749996"/>
    <n v="40954718.502169997"/>
    <n v="142991.82962999999"/>
    <n v="116555.63473999999"/>
    <n v="0.14208655712314389"/>
    <n v="0.14137907529192884"/>
    <n v="26436.194889999999"/>
    <n v="22.68118135083823"/>
    <n v="100"/>
    <n v="100"/>
    <n v="17.693099912903971"/>
    <n v="17.64006803364714"/>
    <n v="5.8730895958891978E-2"/>
    <n v="6.082311095750649E-2"/>
    <n v="5.3960626619139564E-2"/>
    <n v="5.6457925227670153E-2"/>
    <n v="7.526217395449189E-2"/>
    <n v="6.6824383168651996E-2"/>
    <m/>
    <n v="41860.758799999989"/>
    <n v="123.55256298792719"/>
    <n v="-15424.563909999997"/>
    <n v="-18.656932822515358"/>
    <n v="0"/>
    <m/>
    <n v="16.589839590067612"/>
    <n v="71.693017038291046"/>
    <n v="75.438683643343879"/>
    <n v="0.22247196037389649"/>
    <n v="17.832039150373969"/>
    <n v="30.580726041632889"/>
    <n v="57.998066531941426"/>
    <n v="64.273093221164075"/>
    <s v="Resto"/>
    <n v="2023"/>
    <n v="1"/>
    <d v="2024-05-06T00:00:00"/>
    <x v="54"/>
    <x v="34"/>
  </r>
  <r>
    <n v="2024"/>
    <n v="3"/>
    <n v="80"/>
    <x v="30"/>
    <s v="Vida Total"/>
    <n v="52"/>
    <s v="41cfc0d1f2d127b04555b7246d84019b4d27710a3f3aff6e7764375b1e06e05d"/>
    <s v="866d562d83a77144c090ae01fef5e5dc5d322dfdcb968ee04e0fa262fe1b2619"/>
    <x v="37"/>
    <n v="25128.137500000001"/>
    <n v="20027.149960000002"/>
    <n v="91438.039109999998"/>
    <n v="81127.80799999999"/>
    <n v="12273.769379999998"/>
    <n v="17251.654789999997"/>
    <n v="46739.392180000003"/>
    <n v="31987.630679999998"/>
    <n v="0"/>
    <n v="0"/>
    <n v="134.065"/>
    <n v="128.38900000000001"/>
    <n v="336.69701000000003"/>
    <n v="99.20074000000001"/>
    <n v="9746.0268599999999"/>
    <n v="15825.06603"/>
    <n v="20164.519499999999"/>
    <n v="18749.664479999999"/>
    <n v="12103.286459999999"/>
    <n v="9385.0207800000007"/>
    <n v="13024.85104"/>
    <n v="10642.12918"/>
    <n v="0"/>
    <n v="0"/>
    <s v="Vida Total"/>
    <s v="Totales"/>
    <s v="Vida Total"/>
    <x v="54"/>
    <x v="0"/>
    <n v="280605.04624"/>
    <n v="328979.06079000002"/>
    <n v="243469518.54793006"/>
    <n v="216001262.48099998"/>
    <n v="235094567.47436008"/>
    <n v="206446896.99449995"/>
    <n v="100637127.48424998"/>
    <n v="82441927.491270006"/>
    <n v="46080034.808749996"/>
    <n v="40954718.502169997"/>
    <n v="25128.137500000001"/>
    <n v="20027.149960000002"/>
    <n v="2.4969052802041303E-2"/>
    <n v="2.4292432951814151E-2"/>
    <n v="5100.9875399999983"/>
    <n v="25.470361734885593"/>
    <n v="100"/>
    <n v="100"/>
    <n v="8.9549841803301131"/>
    <n v="6.0876670727636677"/>
    <n v="1.0320855624911916E-2"/>
    <n v="1.0688523248305399E-2"/>
    <n v="9.2717744933373432E-3"/>
    <n v="9.7008723558259895E-3"/>
    <n v="1.2026661295449039E-2"/>
    <n v="1.2942391506592266E-2"/>
    <m/>
    <n v="2718.2656799999986"/>
    <n v="28.963874920690348"/>
    <n v="2382.7218599999997"/>
    <n v="22.389522056149282"/>
    <n v="0"/>
    <m/>
    <n v="-28.854538712920764"/>
    <n v="48.844723887713513"/>
    <n v="86.141337256956334"/>
    <n v="2.6635764124182847E-2"/>
    <n v="-38.413989290634255"/>
    <n v="7.5460284716518888"/>
    <n v="48.332551936087548"/>
    <n v="84.401862480687967"/>
    <s v="Resto"/>
    <n v="2023"/>
    <n v="1"/>
    <d v="2024-05-06T00:00:00"/>
    <x v="54"/>
    <x v="37"/>
  </r>
  <r>
    <n v="2024"/>
    <n v="3"/>
    <n v="50"/>
    <x v="56"/>
    <s v="Vida Total"/>
    <n v="38"/>
    <s v="aea92132c4cbeb263e6ac2bf6c183b5d81737f179f21efdc5863739672f0f470"/>
    <s v="866d562d83a77144c090ae01fef5e5dc5d322dfdcb968ee04e0fa262fe1b2619"/>
    <x v="5"/>
    <n v="12530509.996379999"/>
    <n v="7831081.57259"/>
    <n v="37597956.740510002"/>
    <n v="18844541.29628"/>
    <n v="7726338.761020001"/>
    <n v="6344829.4454799993"/>
    <n v="26498862.911390003"/>
    <n v="24027695.681370001"/>
    <n v="0"/>
    <n v="0"/>
    <n v="134.065"/>
    <n v="128.38900000000001"/>
    <n v="0"/>
    <n v="0"/>
    <n v="7704670.9491000008"/>
    <n v="6335367.7367200004"/>
    <n v="4816780.07125"/>
    <n v="4684293.6875200002"/>
    <n v="8377181.7024900001"/>
    <n v="3759204.7664999999"/>
    <n v="4153328.2938899999"/>
    <n v="4071876.8060899996"/>
    <n v="0"/>
    <n v="0"/>
    <s v="Vida Total"/>
    <s v="Totales"/>
    <s v="Vida Total"/>
    <x v="54"/>
    <x v="0"/>
    <n v="12741554.66168"/>
    <n v="8056026.6593599999"/>
    <n v="243469518.54793006"/>
    <n v="216001262.48099998"/>
    <n v="235094567.47436008"/>
    <n v="206446896.99449995"/>
    <n v="100637127.48424998"/>
    <n v="82441927.491270006"/>
    <n v="46080034.808749996"/>
    <n v="40954718.502169997"/>
    <n v="12530509.996379999"/>
    <n v="7831081.57259"/>
    <n v="12.451180105812403"/>
    <n v="9.498906455600828"/>
    <n v="4699428.4237899994"/>
    <n v="60.009953672794424"/>
    <n v="100"/>
    <n v="100"/>
    <n v="98.343650591283705"/>
    <n v="97.207741529645446"/>
    <n v="5.1466442580216505"/>
    <n v="5.3299870477639191"/>
    <n v="3.6254795377776281"/>
    <n v="3.7932667851135742"/>
    <n v="8.3241462787191089"/>
    <n v="4.1270338270932942"/>
    <m/>
    <n v="4617976.9359900001"/>
    <n v="122.84451693461645"/>
    <n v="81451.487800000235"/>
    <n v="2.0003426350762687"/>
    <n v="0"/>
    <m/>
    <n v="21.773781744821786"/>
    <n v="61.660209865776416"/>
    <n v="81.021112941638691"/>
    <n v="16.767215548094313"/>
    <n v="21.613634271669401"/>
    <n v="2.8283107885180847"/>
    <n v="159.95480040882509"/>
    <n v="135.24702248278814"/>
    <s v="Grandes"/>
    <n v="2023"/>
    <n v="1"/>
    <d v="2024-05-06T00:00:00"/>
    <x v="54"/>
    <x v="5"/>
  </r>
  <r>
    <n v="2024"/>
    <n v="3"/>
    <n v="38"/>
    <x v="55"/>
    <s v="Vida Total"/>
    <n v="26"/>
    <s v="5f9c4ab08cac7457e9111a30e4664920607ea2c115a1433d7be98e97e64244ca"/>
    <s v="866d562d83a77144c090ae01fef5e5dc5d322dfdcb968ee04e0fa262fe1b2619"/>
    <x v="15"/>
    <n v="6466189.7113999994"/>
    <n v="6428564.6628400004"/>
    <n v="26110473.002039995"/>
    <n v="25961069.414970003"/>
    <n v="4027206.9665999995"/>
    <n v="3871982.2912599999"/>
    <n v="16377206.59168"/>
    <n v="15705192.947579997"/>
    <n v="0"/>
    <n v="0"/>
    <n v="134.065"/>
    <n v="128.38900000000001"/>
    <n v="4606.9278700000004"/>
    <n v="2857.53334"/>
    <n v="3940975.9039000003"/>
    <n v="3800009.9825300002"/>
    <n v="5413401.4111299999"/>
    <n v="4044121.41793"/>
    <n v="672154.42580999993"/>
    <n v="583833.49925999995"/>
    <n v="4076430.8097199998"/>
    <n v="4336934.5127400002"/>
    <n v="1717604.47587"/>
    <n v="1507796.65084"/>
    <s v="Vida Total"/>
    <s v="Totales"/>
    <s v="Vida Total"/>
    <x v="54"/>
    <x v="0"/>
    <n v="10667983.633719999"/>
    <n v="10223427.716290001"/>
    <n v="243469518.54793006"/>
    <n v="216001262.48099998"/>
    <n v="235094567.47436008"/>
    <n v="206446896.99449995"/>
    <n v="100637127.48424998"/>
    <n v="82441927.491270006"/>
    <n v="46080034.808749996"/>
    <n v="40954718.502169997"/>
    <n v="6466189.7113999994"/>
    <n v="6428564.6628400004"/>
    <n v="6.4252526607657581"/>
    <n v="7.7976884559385615"/>
    <n v="37625.048559999093"/>
    <n v="0.58527914913089063"/>
    <n v="100"/>
    <n v="100"/>
    <n v="60.613044914704226"/>
    <n v="62.88071712579071"/>
    <n v="2.6558518495312375"/>
    <n v="2.7504632628762109"/>
    <n v="2.9761699487314215"/>
    <n v="3.113907138556443"/>
    <n v="0.66789905734858557"/>
    <n v="4.0506231761811495"/>
    <n v="1.7067304272360224"/>
    <n v="88320.926549999975"/>
    <n v="15.127759311849243"/>
    <n v="-260503.70302000036"/>
    <n v="-6.0066321558408404"/>
    <n v="209807.82502999995"/>
    <n v="13.914862121037007"/>
    <n v="4.0089200741020736"/>
    <n v="62.280989985492795"/>
    <n v="60.230899031657906"/>
    <n v="8.7395918499507861"/>
    <n v="3.7096197646340645"/>
    <n v="33.858528261025157"/>
    <n v="72.80036347937029"/>
    <n v="93.963795589377995"/>
    <s v="Medianas"/>
    <n v="2023"/>
    <n v="1"/>
    <d v="2024-05-06T00:00:00"/>
    <x v="54"/>
    <x v="15"/>
  </r>
  <r>
    <n v="2024"/>
    <n v="3"/>
    <n v="10"/>
    <x v="4"/>
    <s v="Vida Total"/>
    <n v="10"/>
    <s v="4a44dc15364204a80fe80e9039455cc1608281820fe2b24f1e5233ade6af1dd5"/>
    <s v="866d562d83a77144c090ae01fef5e5dc5d322dfdcb968ee04e0fa262fe1b2619"/>
    <x v="31"/>
    <n v="299255.71986000001"/>
    <n v="346573.36047000001"/>
    <n v="1403891.8393600001"/>
    <n v="1761978.4350300001"/>
    <n v="40921.343390000009"/>
    <n v="0"/>
    <n v="901320.02303000016"/>
    <n v="-240218.72456999999"/>
    <n v="0"/>
    <n v="0"/>
    <n v="134.065"/>
    <n v="128.38900000000001"/>
    <n v="1998.60998"/>
    <n v="0"/>
    <n v="2853.9359800000002"/>
    <n v="176820.98805000001"/>
    <n v="308834.65985"/>
    <n v="354000.32283999998"/>
    <n v="228658.48701999997"/>
    <n v="0"/>
    <n v="70577.311959999992"/>
    <n v="0"/>
    <n v="19.92088"/>
    <n v="0"/>
    <s v="Vida Total"/>
    <s v="Totales"/>
    <s v="Vida Total"/>
    <x v="54"/>
    <x v="0"/>
    <n v="1600535.0540100001"/>
    <n v="1504539.56809"/>
    <n v="243469518.54793006"/>
    <n v="216001262.48099998"/>
    <n v="235094567.47436008"/>
    <n v="206446896.99449995"/>
    <n v="100637127.48424998"/>
    <n v="82441927.491270006"/>
    <n v="46080034.808749996"/>
    <n v="40954718.502169997"/>
    <n v="299255.71986000001"/>
    <n v="346573.36047000001"/>
    <n v="0.29736115024431164"/>
    <n v="0.42038483453301062"/>
    <n v="-47317.640610000002"/>
    <n v="-13.652994144105858"/>
    <n v="100"/>
    <n v="100"/>
    <n v="18.697229973829131"/>
    <n v="23.035177526767999"/>
    <n v="0.12291301253840026"/>
    <n v="0.12729163547883235"/>
    <n v="0.16044969204774231"/>
    <n v="0.16787530620004099"/>
    <n v="0.22721086415725222"/>
    <n v="7.0130491324929323E-2"/>
    <n v="1.9794762130027687E-5"/>
    <n v="228658.48701999997"/>
    <m/>
    <n v="70577.311959999992"/>
    <m/>
    <n v="19.92088"/>
    <m/>
    <m/>
    <n v="13.674373010863128"/>
    <m/>
    <n v="8.8804931593128009E-2"/>
    <n v="-98.385974418832561"/>
    <n v="-12.758650225981238"/>
    <n v="0.92409834485097875"/>
    <n v="49.949386099831052"/>
    <s v="Resto"/>
    <n v="2023"/>
    <n v="1"/>
    <d v="2024-05-06T00:00:00"/>
    <x v="54"/>
    <x v="31"/>
  </r>
  <r>
    <n v="2024"/>
    <n v="3"/>
    <n v="74"/>
    <x v="0"/>
    <s v="Vida Total"/>
    <n v="46"/>
    <s v="25fc0e7096fc653718202dc30b0c580b8ab87eac11a700cba03a7c021bc35b0c"/>
    <s v="866d562d83a77144c090ae01fef5e5dc5d322dfdcb968ee04e0fa262fe1b2619"/>
    <x v="24"/>
    <n v="314769.85541000002"/>
    <n v="3674.2459700000004"/>
    <n v="369809.52254999999"/>
    <n v="62266.583019999998"/>
    <n v="100376.70913"/>
    <n v="81932.374610000013"/>
    <n v="351246.73921000003"/>
    <n v="375576.77307"/>
    <n v="0"/>
    <n v="0"/>
    <n v="134.065"/>
    <n v="128.38900000000001"/>
    <n v="0"/>
    <n v="0"/>
    <n v="99760.433269999994"/>
    <n v="81796.590540000005"/>
    <n v="131882.47617000001"/>
    <n v="-15642.113630000002"/>
    <n v="314769.85541000002"/>
    <n v="3674.2459700000004"/>
    <n v="0"/>
    <n v="0"/>
    <n v="0"/>
    <n v="0"/>
    <s v="Vida Total"/>
    <s v="Totales"/>
    <s v="Vida Total"/>
    <x v="54"/>
    <x v="0"/>
    <n v="1149390.6832699999"/>
    <n v="7438742.8628900005"/>
    <n v="243469518.54793006"/>
    <n v="216001262.48099998"/>
    <n v="235094567.47436008"/>
    <n v="206446896.99449995"/>
    <n v="100637127.48424998"/>
    <n v="82441927.491270006"/>
    <n v="46080034.808749996"/>
    <n v="40954718.502169997"/>
    <n v="314769.85541000002"/>
    <n v="3674.2459700000004"/>
    <n v="0.31277706675328393"/>
    <n v="4.4567686392207118E-3"/>
    <n v="311095.60944000003"/>
    <n v="8466.9238798947354"/>
    <n v="100"/>
    <n v="100"/>
    <n v="27.385801885437623"/>
    <n v="4.9393372478700404E-2"/>
    <n v="0.12928511843589716"/>
    <n v="0.13389073971023577"/>
    <n v="1.7010298587135323E-3"/>
    <n v="1.7797535460646267E-3"/>
    <n v="0.31277706675328393"/>
    <m/>
    <m/>
    <n v="311095.60944000003"/>
    <n v="8466.9238798947354"/>
    <n v="0"/>
    <m/>
    <n v="0"/>
    <m/>
    <n v="22.511656238203081"/>
    <n v="31.8889205572927"/>
    <n v="2229.909899309218"/>
    <n v="0.21783123547237376"/>
    <n v="21.961603303276256"/>
    <n v="-943.12439667400622"/>
    <n v="75.643433583553701"/>
    <n v="-522.92543370304111"/>
    <s v="Resto"/>
    <n v="2023"/>
    <n v="1"/>
    <d v="2024-05-06T00:00:00"/>
    <x v="54"/>
    <x v="24"/>
  </r>
  <r>
    <n v="2024"/>
    <n v="3"/>
    <n v="43"/>
    <x v="9"/>
    <s v="Vida Total"/>
    <n v="31"/>
    <s v="eb1e33e8a81b697b75855af6bfcdbcbf7cbbde9f94962ceaec1ed8af21f5a50f"/>
    <s v="866d562d83a77144c090ae01fef5e5dc5d322dfdcb968ee04e0fa262fe1b2619"/>
    <x v="9"/>
    <n v="8010292.7908000005"/>
    <n v="8699615.61809"/>
    <n v="35978056.346979998"/>
    <n v="36593973.93643"/>
    <n v="4520168.2690499993"/>
    <n v="4827049.7591500003"/>
    <n v="20694027.839000002"/>
    <n v="21994825.133489996"/>
    <n v="0"/>
    <n v="0"/>
    <n v="134.065"/>
    <n v="128.38900000000001"/>
    <n v="31391.14546"/>
    <n v="75929.466050000003"/>
    <n v="4423511.8780500004"/>
    <n v="4747574.1085299999"/>
    <n v="5189056.2571899993"/>
    <n v="5659492.3338100007"/>
    <n v="2226038.3707600003"/>
    <n v="2289790.2685999996"/>
    <n v="4310480.8476100005"/>
    <n v="4211545.6443799995"/>
    <n v="1473773.5724299999"/>
    <n v="2198279.70511"/>
    <s v="Vida Total"/>
    <s v="Totales"/>
    <s v="Vida Total"/>
    <x v="54"/>
    <x v="0"/>
    <n v="29454782.112069998"/>
    <n v="26676629.107240003"/>
    <n v="243469518.54793006"/>
    <n v="216001262.48099998"/>
    <n v="235094567.47436008"/>
    <n v="206446896.99449995"/>
    <n v="100637127.48424998"/>
    <n v="82441927.491270006"/>
    <n v="46080034.808749996"/>
    <n v="40954718.502169997"/>
    <n v="8010292.7908000005"/>
    <n v="8699615.61809"/>
    <n v="7.9595801182358237"/>
    <n v="10.552416571059945"/>
    <n v="-689322.82728999946"/>
    <n v="-7.9236009675717201"/>
    <n v="100"/>
    <n v="100"/>
    <n v="27.195219982691839"/>
    <n v="32.611375234545413"/>
    <n v="3.2900598147045144"/>
    <n v="3.407264096680422"/>
    <n v="4.0275762827336443"/>
    <n v="4.2139725734515503"/>
    <n v="2.2119454583084974"/>
    <n v="4.28319145763039"/>
    <n v="1.4644432022969356"/>
    <n v="-63751.897839999292"/>
    <n v="-2.7841806611824671"/>
    <n v="98935.203230001032"/>
    <n v="2.3491423715666704"/>
    <n v="-724506.13268000004"/>
    <n v="-32.957868418466177"/>
    <n v="-6.3575373242897744"/>
    <n v="56.429501231734172"/>
    <n v="55.485782028261369"/>
    <n v="9.8093855349946004"/>
    <n v="-6.825848803450052"/>
    <n v="-8.3123370237574221"/>
    <n v="85.246943929751112"/>
    <n v="83.886925337239703"/>
    <s v="Grandes"/>
    <n v="2023"/>
    <n v="1"/>
    <d v="2024-05-06T00:00:00"/>
    <x v="54"/>
    <x v="9"/>
  </r>
  <r>
    <n v="2024"/>
    <n v="3"/>
    <n v="5.0999999999999996"/>
    <x v="6"/>
    <s v="Vida Total"/>
    <n v="5.0999999999999996"/>
    <m/>
    <m/>
    <x v="3"/>
    <n v="66574729.631390005"/>
    <n v="54827203.00226"/>
    <n v="207949996.02582997"/>
    <n v="162749375.49880999"/>
    <n v="31306460.611140002"/>
    <n v="27535558.578049995"/>
    <n v="119691435.70677"/>
    <n v="110266013.71695"/>
    <n v="0"/>
    <n v="0"/>
    <n v="0"/>
    <n v="0"/>
    <n v="111346.19734"/>
    <n v="228512.50092000002"/>
    <n v="30857673.051620007"/>
    <n v="27000724.77995"/>
    <n v="30919077.530689999"/>
    <n v="31461839.203340005"/>
    <n v="30323235.049610004"/>
    <n v="21938913.703769997"/>
    <n v="30338476.055430003"/>
    <n v="27097119.968259998"/>
    <n v="5913018.5263499999"/>
    <n v="5791169.3302299995"/>
    <s v="Vida Total"/>
    <s v="Totales"/>
    <s v="Vida Total"/>
    <x v="54"/>
    <x v="0"/>
    <n v="109076450.92082"/>
    <n v="90073673.259450004"/>
    <n v="243469518.54793006"/>
    <n v="216001262.48099998"/>
    <n v="235094567.47436008"/>
    <n v="206446896.99449995"/>
    <n v="100637127.48424998"/>
    <n v="82441927.491270006"/>
    <n v="46080034.808749996"/>
    <n v="40954718.502169997"/>
    <n v="66574729.631390005"/>
    <n v="54827203.00226"/>
    <n v="66.153249099651774"/>
    <n v="66.504028557636275"/>
    <n v="11747526.629130006"/>
    <n v="21.426456185710883"/>
    <n v="100"/>
    <n v="100"/>
    <n v="61.0349246508923"/>
    <n v="60.869287349184297"/>
    <n v="27.344174346113853"/>
    <n v="28.318276490438592"/>
    <n v="25.382815994921671"/>
    <n v="26.557533099526644"/>
    <n v="30.131260507565344"/>
    <n v="30.146405023511889"/>
    <n v="5.8755835685745357"/>
    <n v="8384321.3458400071"/>
    <n v="38.216665870741082"/>
    <n v="3241356.0871700048"/>
    <n v="11.961994820729082"/>
    <n v="121849.19612000044"/>
    <n v="2.1040516892494532"/>
    <n v="13.694663292924748"/>
    <n v="47.024540369111762"/>
    <n v="50.222438990577302"/>
    <n v="67.939316324464485"/>
    <n v="14.28461014696194"/>
    <n v="-1.7251428600283059"/>
    <n v="99.80140261620339"/>
    <n v="85.820554244913922"/>
    <m/>
    <n v="2023"/>
    <n v="1"/>
    <d v="2024-05-06T00:00:00"/>
    <x v="54"/>
    <x v="3"/>
  </r>
  <r>
    <n v="2024"/>
    <n v="3"/>
    <n v="111"/>
    <x v="75"/>
    <s v="Vida Total"/>
    <n v="230"/>
    <s v="a0eaec5a55dc2f5b2ba523018adc485ff620b9d83509b9f37186a7716e438d21"/>
    <s v="866d562d83a77144c090ae01fef5e5dc5d322dfdcb968ee04e0fa262fe1b2619"/>
    <x v="26"/>
    <n v="522729.34349"/>
    <n v="421128.09495999996"/>
    <n v="2156255.7080399999"/>
    <n v="1984081.4007600001"/>
    <n v="221702.42494"/>
    <n v="164032.83993000002"/>
    <n v="837805.30134000001"/>
    <n v="763442.33584000007"/>
    <n v="0"/>
    <n v="0"/>
    <n v="134.065"/>
    <n v="128.38900000000001"/>
    <n v="14048.006660000001"/>
    <n v="6173.0976600000004"/>
    <n v="200790.19459999999"/>
    <n v="160248.13934999998"/>
    <n v="446022.05843000003"/>
    <n v="299673.52357999998"/>
    <n v="201284.83726"/>
    <n v="124821.28216"/>
    <n v="321792.57572000002"/>
    <n v="297170.53365999996"/>
    <n v="-348.06948999999997"/>
    <n v="-863.72086000000002"/>
    <s v="Vida Total"/>
    <s v="Totales"/>
    <s v="Vida Total"/>
    <x v="54"/>
    <x v="0"/>
    <n v="522729.34349"/>
    <n v="421128.09495999996"/>
    <n v="243469518.54793006"/>
    <n v="216001262.48099998"/>
    <n v="235094567.47436008"/>
    <n v="206446896.99449995"/>
    <n v="100637127.48424998"/>
    <n v="82441927.491270006"/>
    <n v="46080034.808749996"/>
    <n v="40954718.502169997"/>
    <n v="522729.34349"/>
    <n v="421128.09495999996"/>
    <n v="0.51941997606381285"/>
    <n v="0.5108178663151639"/>
    <n v="101601.24853000004"/>
    <n v="24.125972535660534"/>
    <n v="100"/>
    <n v="100"/>
    <n v="100"/>
    <n v="100"/>
    <n v="0.21470011794806837"/>
    <n v="0.22234854216570105"/>
    <n v="0.19496557109106874"/>
    <n v="0.20398858064271094"/>
    <n v="0.20001051529566133"/>
    <n v="0.31975532665154971"/>
    <n v="-3.4586588339822588E-4"/>
    <n v="76463.555099999998"/>
    <n v="61.258427871287616"/>
    <n v="24622.042060000065"/>
    <n v="8.285492426436436"/>
    <n v="515.65137000000004"/>
    <n v="-59.701159701063609"/>
    <n v="35.157341075488361"/>
    <n v="42.412469799342965"/>
    <n v="38.950818502285003"/>
    <n v="0.48112469068252878"/>
    <n v="25.299548197219067"/>
    <n v="48.835990948306531"/>
    <n v="45.01799648806216"/>
    <n v="53.474240044840194"/>
    <s v="Resto"/>
    <n v="2023"/>
    <n v="1"/>
    <d v="2024-05-06T00:00:00"/>
    <x v="54"/>
    <x v="26"/>
  </r>
  <r>
    <n v="2024"/>
    <n v="3"/>
    <n v="3"/>
    <x v="40"/>
    <s v="Vida Total"/>
    <n v="3"/>
    <s v="4e07408562bedb8b60ce05c1decfe3ad16b72230967de01f640b7e4729b49fce"/>
    <s v="866d562d83a77144c090ae01fef5e5dc5d322dfdcb968ee04e0fa262fe1b2619"/>
    <x v="8"/>
    <n v="3126617.3954600003"/>
    <n v="2952744.1178600001"/>
    <n v="11992348.865189999"/>
    <n v="10856329.786549998"/>
    <n v="1569740.0910599998"/>
    <n v="1716247.3426999999"/>
    <n v="6828146.1656100005"/>
    <n v="7350789.3534999993"/>
    <n v="0"/>
    <n v="0"/>
    <n v="134.065"/>
    <n v="128.38900000000001"/>
    <n v="2987.49638"/>
    <n v="437.87463000000002"/>
    <n v="1569348.0988599998"/>
    <n v="1696648.77208"/>
    <n v="287859.99791000003"/>
    <n v="907135.47508"/>
    <n v="1013218.14414"/>
    <n v="1505117.9470900001"/>
    <n v="2113399.2513200003"/>
    <n v="1447626.1707700002"/>
    <n v="0"/>
    <n v="0"/>
    <s v="Vida Total"/>
    <s v="Totales"/>
    <s v="Vida Total"/>
    <x v="54"/>
    <x v="0"/>
    <n v="5461228.9250799995"/>
    <n v="5252582.0563999992"/>
    <n v="243469518.54793006"/>
    <n v="216001262.48099998"/>
    <n v="235094567.47436008"/>
    <n v="206446896.99449995"/>
    <n v="100637127.48424998"/>
    <n v="82441927.491270006"/>
    <n v="46080034.808749996"/>
    <n v="40954718.502169997"/>
    <n v="3126617.3954600003"/>
    <n v="2952744.1178600001"/>
    <n v="3.1068229724157472"/>
    <n v="3.5816049038551094"/>
    <n v="173873.27760000015"/>
    <n v="5.8885318422381427"/>
    <n v="100"/>
    <n v="100"/>
    <n v="57.251168891701418"/>
    <n v="56.215097377912151"/>
    <n v="1.2841925404491594"/>
    <n v="1.3299402997906347"/>
    <n v="1.3670031757891836"/>
    <n v="1.4302681032491689"/>
    <n v="1.0068035221877449"/>
    <n v="2.1000194502280021"/>
    <m/>
    <n v="-491899.80295000016"/>
    <n v="-32.681811010295959"/>
    <n v="665773.08055000007"/>
    <n v="45.990677289004232"/>
    <n v="0"/>
    <m/>
    <n v="-8.5364881852935568"/>
    <n v="50.205698124092137"/>
    <n v="58.123808707943489"/>
    <n v="3.4065514437543931"/>
    <n v="-7.5030657679336032"/>
    <n v="-68.267143572506214"/>
    <n v="545.17755514979876"/>
    <n v="187.03367012852993"/>
    <s v="Medianas"/>
    <n v="2023"/>
    <n v="1"/>
    <d v="2024-05-06T00:00:00"/>
    <x v="54"/>
    <x v="8"/>
  </r>
  <r>
    <n v="2024"/>
    <n v="3"/>
    <n v="120"/>
    <x v="58"/>
    <s v="Vida Total"/>
    <n v="234"/>
    <s v="114bd151f8fb0c58642d2170da4ae7d7c57977260ac2cc8905306cab6b2acabc"/>
    <s v="866d562d83a77144c090ae01fef5e5dc5d322dfdcb968ee04e0fa262fe1b2619"/>
    <x v="11"/>
    <n v="1256337.9776300001"/>
    <n v="0"/>
    <n v="4676617.8076300006"/>
    <n v="0"/>
    <n v="615523.59182999993"/>
    <n v="0"/>
    <n v="2821084.9128100001"/>
    <n v="0"/>
    <n v="0"/>
    <n v="0"/>
    <n v="134.065"/>
    <n v="128.38900000000001"/>
    <n v="4082.6276699999999"/>
    <n v="0"/>
    <n v="339888.50013999996"/>
    <n v="0"/>
    <n v="798495.24590999994"/>
    <n v="0"/>
    <n v="1252899.0886299999"/>
    <n v="0"/>
    <n v="0"/>
    <n v="0"/>
    <n v="3438.8890000000001"/>
    <n v="0"/>
    <s v="Vida Total"/>
    <s v="Totales"/>
    <s v="Vida Total"/>
    <x v="54"/>
    <x v="0"/>
    <n v="1287243.6983399999"/>
    <n v="0"/>
    <n v="243469518.54793006"/>
    <n v="216001262.48099998"/>
    <n v="235094567.47436008"/>
    <n v="206446896.99449995"/>
    <n v="100637127.48424998"/>
    <n v="82441927.491270006"/>
    <n v="46080034.808749996"/>
    <n v="40954718.502169997"/>
    <n v="1256337.9776300001"/>
    <n v="0"/>
    <n v="1.2483841789170909"/>
    <m/>
    <m/>
    <m/>
    <n v="100"/>
    <m/>
    <n v="97.599077723211607"/>
    <m/>
    <n v="0.51601448309541631"/>
    <n v="0.53439685617874566"/>
    <m/>
    <m/>
    <n v="1.2449670613125186"/>
    <m/>
    <n v="3.4171176045721262E-3"/>
    <n v="1252899.0886299999"/>
    <m/>
    <n v="0"/>
    <m/>
    <n v="3438.8890000000001"/>
    <m/>
    <m/>
    <n v="48.993471724156997"/>
    <m/>
    <n v="1.3357706746200635"/>
    <m/>
    <m/>
    <n v="42.566126959547297"/>
    <m/>
    <s v="Medianas"/>
    <n v="2023"/>
    <n v="1"/>
    <d v="2024-05-06T00:00:00"/>
    <x v="54"/>
    <x v="11"/>
  </r>
  <r>
    <n v="2024"/>
    <n v="3"/>
    <n v="22"/>
    <x v="15"/>
    <s v="Vida Total"/>
    <n v="16"/>
    <s v="b17ef6d19c7a5b1ee83b907c595526dcb1eb06db8227d650d5dda0a9f4ce8cd9"/>
    <s v="866d562d83a77144c090ae01fef5e5dc5d322dfdcb968ee04e0fa262fe1b2619"/>
    <x v="12"/>
    <n v="1603832.41613"/>
    <n v="1539068.4426800001"/>
    <n v="5080811.7234799992"/>
    <n v="5333214.7321800012"/>
    <n v="742603.96197000006"/>
    <n v="950543.35415000003"/>
    <n v="3515215.5743399998"/>
    <n v="4088867.6861400004"/>
    <n v="0"/>
    <n v="0"/>
    <n v="134.065"/>
    <n v="128.38900000000001"/>
    <n v="-2297.355"/>
    <n v="56166.708119999996"/>
    <n v="737135.96097000001"/>
    <n v="946087.63133"/>
    <n v="944789.17658000009"/>
    <n v="1070592.0738899999"/>
    <n v="1011458.88523"/>
    <n v="986423.96505"/>
    <n v="592373.53090000013"/>
    <n v="552644.47762999998"/>
    <n v="0"/>
    <n v="0"/>
    <s v="Vida Total"/>
    <s v="Totales"/>
    <s v="Vida Total"/>
    <x v="54"/>
    <x v="0"/>
    <n v="7962644.3306700001"/>
    <n v="6926531.7595299995"/>
    <n v="243469518.54793006"/>
    <n v="216001262.48099998"/>
    <n v="235094567.47436008"/>
    <n v="206446896.99449995"/>
    <n v="100637127.48424998"/>
    <n v="82441927.491270006"/>
    <n v="46080034.808749996"/>
    <n v="40954718.502169997"/>
    <n v="1603832.41613"/>
    <n v="1539068.4426800001"/>
    <n v="1.5936786514311081"/>
    <n v="1.8668516002891564"/>
    <n v="64763.973449999932"/>
    <n v="4.2079982705139241"/>
    <n v="100"/>
    <n v="100"/>
    <n v="20.141957238407119"/>
    <n v="22.219900176772363"/>
    <n v="0.65874053791019649"/>
    <n v="0.68220734888096357"/>
    <n v="0.71252752183121182"/>
    <n v="0.74550330621874317"/>
    <n v="1.0050554010380477"/>
    <n v="0.5886232503930604"/>
    <m/>
    <n v="25034.920180000016"/>
    <n v="2.5379472789604174"/>
    <n v="39729.053270000149"/>
    <n v="7.1888989898853284"/>
    <n v="0"/>
    <m/>
    <n v="-21.875845143953963"/>
    <n v="46.301842667694757"/>
    <n v="61.760954080431041"/>
    <n v="1.6115525195501572"/>
    <n v="-22.085868522164056"/>
    <n v="-11.750777945972878"/>
    <n v="78.021211423941722"/>
    <n v="88.37050585405396"/>
    <s v="Medianas"/>
    <n v="2023"/>
    <n v="1"/>
    <d v="2024-05-06T00:00:00"/>
    <x v="54"/>
    <x v="12"/>
  </r>
  <r>
    <n v="2024"/>
    <n v="3"/>
    <n v="119"/>
    <x v="62"/>
    <s v="Vida Total"/>
    <n v="217"/>
    <s v="16badfc6202cb3f8889e0f2779b19218af4cbb736e56acadce8148aba9a7a9f8"/>
    <s v="866d562d83a77144c090ae01fef5e5dc5d322dfdcb968ee04e0fa262fe1b2619"/>
    <x v="28"/>
    <n v="378854.65468000004"/>
    <n v="174262.19602999999"/>
    <n v="741006.78552999999"/>
    <n v="615096.70313999988"/>
    <n v="59961.779179999998"/>
    <n v="52995.039870000001"/>
    <n v="229577.22784000004"/>
    <n v="186577.70181999999"/>
    <n v="0"/>
    <n v="0"/>
    <n v="134.065"/>
    <n v="128.38900000000001"/>
    <n v="9883.8438399999995"/>
    <n v="9464.6250299999992"/>
    <n v="52007.44917"/>
    <n v="41584.529299999995"/>
    <n v="139832.07386999999"/>
    <n v="109651.44054000001"/>
    <n v="72587.079089999999"/>
    <n v="140540.42763999998"/>
    <n v="306267.57558999996"/>
    <n v="33721.768389999997"/>
    <n v="0"/>
    <n v="0"/>
    <s v="Vida Total"/>
    <s v="Totales"/>
    <s v="Vida Total"/>
    <x v="54"/>
    <x v="0"/>
    <n v="531338.51546000002"/>
    <n v="309110.80956000002"/>
    <n v="243469518.54793006"/>
    <n v="216001262.48099998"/>
    <n v="235094567.47436008"/>
    <n v="206446896.99449995"/>
    <n v="100637127.48424998"/>
    <n v="82441927.491270006"/>
    <n v="46080034.808749996"/>
    <n v="40954718.502169997"/>
    <n v="378854.65468000004"/>
    <n v="174262.19602999999"/>
    <n v="0.37645614908801123"/>
    <n v="0.21137569357345884"/>
    <n v="204592.45865000004"/>
    <n v="117.40495833920201"/>
    <n v="100"/>
    <n v="100"/>
    <n v="71.301937212665848"/>
    <n v="56.375316113354742"/>
    <n v="0.15560660609160307"/>
    <n v="0.16114989757103543"/>
    <n v="8.0676471067074679E-2"/>
    <n v="8.4410179356991064E-2"/>
    <n v="7.2127534742443933E-2"/>
    <n v="0.30432861434556724"/>
    <m/>
    <n v="-67953.348549999981"/>
    <n v="-48.351459925869335"/>
    <n v="272545.80719999998"/>
    <n v="808.21920146044852"/>
    <n v="0"/>
    <m/>
    <n v="13.146021452365787"/>
    <n v="15.82711956664404"/>
    <n v="30.411093787017741"/>
    <n v="0.13012529054907321"/>
    <n v="25.064417093209723"/>
    <n v="27.52415579892935"/>
    <n v="37.192789701703646"/>
    <n v="37.924289088414007"/>
    <s v="Resto"/>
    <n v="2023"/>
    <n v="1"/>
    <d v="2024-05-06T00:00:00"/>
    <x v="54"/>
    <x v="28"/>
  </r>
  <r>
    <n v="2024"/>
    <n v="3"/>
    <n v="13"/>
    <x v="23"/>
    <s v="Vida Total"/>
    <n v="13"/>
    <s v="3fdba35f04dc8c462986c992bcf875546257113072a909c162f7e470e581e278"/>
    <s v="866d562d83a77144c090ae01fef5e5dc5d322dfdcb968ee04e0fa262fe1b2619"/>
    <x v="35"/>
    <n v="77057.257830000002"/>
    <n v="76756.726450000002"/>
    <n v="236738.31906000001"/>
    <n v="280994.17357999994"/>
    <n v="33784.053260000001"/>
    <n v="44745.832289999991"/>
    <n v="156679.16441"/>
    <n v="155330.83599999995"/>
    <n v="0"/>
    <n v="0"/>
    <n v="134.065"/>
    <n v="128.38900000000001"/>
    <n v="184.40564999999998"/>
    <n v="1479.7091699999999"/>
    <n v="24987.902010000002"/>
    <n v="37975.120689999996"/>
    <n v="51013.553030000003"/>
    <n v="66228.022549999994"/>
    <n v="21135.267309999999"/>
    <n v="-2719.5000899999995"/>
    <n v="55921.990519999999"/>
    <n v="79476.226540000003"/>
    <n v="0"/>
    <n v="0"/>
    <s v="Vida Total"/>
    <s v="Totales"/>
    <s v="Vida Total"/>
    <x v="54"/>
    <x v="0"/>
    <n v="509825.93995999999"/>
    <n v="378273.63062999997"/>
    <n v="243469518.54793006"/>
    <n v="216001262.48099998"/>
    <n v="235094567.47436008"/>
    <n v="206446896.99449995"/>
    <n v="100637127.48424998"/>
    <n v="82441927.491270006"/>
    <n v="46080034.808749996"/>
    <n v="40954718.502169997"/>
    <n v="77057.257830000002"/>
    <n v="76756.726450000002"/>
    <n v="7.6569413054898353E-2"/>
    <n v="9.3103993059997267E-2"/>
    <n v="300.53138000000035"/>
    <n v="0.3915375158628942"/>
    <n v="100"/>
    <n v="100"/>
    <n v="15.114424706605901"/>
    <n v="20.291323590852649"/>
    <n v="3.1649653020047477E-2"/>
    <n v="3.2777132478147987E-2"/>
    <n v="3.553531380713653E-2"/>
    <n v="3.7179888662625386E-2"/>
    <n v="2.1001461228419633E-2"/>
    <n v="5.5567951826478709E-2"/>
    <m/>
    <n v="23854.767399999997"/>
    <n v="-877.17472368239578"/>
    <n v="-23554.236020000004"/>
    <n v="-29.636832352810906"/>
    <n v="0"/>
    <m/>
    <n v="-24.497877163075543"/>
    <n v="43.842791985321803"/>
    <n v="58.295649592544585"/>
    <n v="7.3316032421019028E-2"/>
    <n v="-34.199282172182599"/>
    <n v="-22.972857914508261"/>
    <n v="48.982869307897722"/>
    <n v="57.339958567130736"/>
    <s v="Resto"/>
    <n v="2023"/>
    <n v="1"/>
    <d v="2024-05-06T00:00:00"/>
    <x v="54"/>
    <x v="35"/>
  </r>
  <r>
    <n v="2024"/>
    <n v="3"/>
    <n v="69"/>
    <x v="77"/>
    <s v="Vida Total"/>
    <n v="202"/>
    <s v="c17edaae86e4016a583e098582f6dbf3eccade8ef83747df9ba617ded9d31309"/>
    <s v="866d562d83a77144c090ae01fef5e5dc5d322dfdcb968ee04e0fa262fe1b2619"/>
    <x v="20"/>
    <n v="620506.83565000002"/>
    <n v="318429.82180999999"/>
    <n v="1333730.29721"/>
    <n v="1549719.3600000003"/>
    <n v="223309.891"/>
    <n v="326666.07067000004"/>
    <n v="1485393.2742600001"/>
    <n v="1856382.8121200001"/>
    <n v="0"/>
    <n v="0"/>
    <n v="134.065"/>
    <n v="128.38900000000001"/>
    <n v="1657.0107700000001"/>
    <n v="935.52278000000001"/>
    <n v="171072.73852000001"/>
    <n v="62022.876530000001"/>
    <n v="373102.77804"/>
    <n v="106717.26347000001"/>
    <n v="620506.83565000002"/>
    <n v="318429.82180999999"/>
    <n v="0"/>
    <n v="0"/>
    <n v="0"/>
    <n v="0"/>
    <s v="Vida Total"/>
    <s v="Totales"/>
    <s v="Vida Total"/>
    <x v="54"/>
    <x v="0"/>
    <n v="620506.83565000002"/>
    <n v="318429.82180999999"/>
    <n v="243469518.54793006"/>
    <n v="216001262.48099998"/>
    <n v="235094567.47436008"/>
    <n v="206446896.99449995"/>
    <n v="100637127.48424998"/>
    <n v="82441927.491270006"/>
    <n v="46080034.808749996"/>
    <n v="40954718.502169997"/>
    <n v="620506.83565000002"/>
    <n v="318429.82180999999"/>
    <n v="0.6165784449154823"/>
    <n v="0.38624742470233897"/>
    <n v="302077.01384000003"/>
    <n v="94.864548842489597"/>
    <n v="100"/>
    <n v="100"/>
    <n v="100"/>
    <n v="100"/>
    <n v="0.25486017278497447"/>
    <n v="0.26393924892274417"/>
    <n v="0.14742035215558516"/>
    <n v="0.15424296826243092"/>
    <n v="0.6165784449154823"/>
    <m/>
    <m/>
    <n v="302077.01384000003"/>
    <n v="94.864548842489597"/>
    <n v="0"/>
    <m/>
    <n v="0"/>
    <m/>
    <n v="-31.639704563750382"/>
    <n v="35.988304748661797"/>
    <n v="102.58651931944817"/>
    <n v="0.48461311265675605"/>
    <n v="175.82200002809191"/>
    <n v="249.61801484432308"/>
    <n v="45.851370879275379"/>
    <n v="58.118878345709888"/>
    <s v="Resto"/>
    <n v="2023"/>
    <n v="1"/>
    <d v="2024-05-06T00:00:00"/>
    <x v="54"/>
    <x v="20"/>
  </r>
  <r>
    <n v="2024"/>
    <n v="3"/>
    <n v="106"/>
    <x v="76"/>
    <s v="Vida Total"/>
    <n v="227"/>
    <s v="dfe62e836a0a6f2633422230c81287700a56e2639652c73f264e6562220c207a"/>
    <s v="866d562d83a77144c090ae01fef5e5dc5d322dfdcb968ee04e0fa262fe1b2619"/>
    <x v="25"/>
    <n v="474615.68398999999"/>
    <n v="433447.13457999995"/>
    <n v="1945095.96132"/>
    <n v="1699031.7811799999"/>
    <n v="66798.681979999994"/>
    <n v="48369.278169999998"/>
    <n v="296141.05027000001"/>
    <n v="168668.58325999998"/>
    <n v="0"/>
    <n v="0"/>
    <n v="134.065"/>
    <n v="128.38900000000001"/>
    <n v="0"/>
    <n v="0"/>
    <n v="147395.53821"/>
    <n v="93881.988200000007"/>
    <n v="819961.47927999997"/>
    <n v="757367.24661999999"/>
    <n v="100961.56017000001"/>
    <n v="128365.54312999999"/>
    <n v="367586.38147000002"/>
    <n v="299048.80322"/>
    <n v="6067.7423499999995"/>
    <n v="6032.7882300000001"/>
    <s v="Vida Total"/>
    <s v="Totales"/>
    <s v="Vida Total"/>
    <x v="54"/>
    <x v="0"/>
    <n v="474615.68398999999"/>
    <n v="433447.13457999995"/>
    <n v="243469518.54793006"/>
    <n v="216001262.48099998"/>
    <n v="235094567.47436008"/>
    <n v="206446896.99449995"/>
    <n v="100637127.48424998"/>
    <n v="82441927.491270006"/>
    <n v="46080034.808749996"/>
    <n v="40954718.502169997"/>
    <n v="474615.68398999999"/>
    <n v="433447.13457999995"/>
    <n v="0.47161092119235892"/>
    <n v="0.52576055384670484"/>
    <n v="41168.549410000036"/>
    <n v="9.4979401467012448"/>
    <n v="100"/>
    <n v="100"/>
    <n v="100"/>
    <n v="100"/>
    <n v="0.19493844109137048"/>
    <n v="0.20188288019107997"/>
    <n v="0.20066879684007727"/>
    <n v="0.20995575176484615"/>
    <n v="0.10032237872230683"/>
    <n v="0.36525921462486938"/>
    <n v="6.0293278451828032E-3"/>
    <n v="-27403.982959999979"/>
    <n v="-21.348394819820982"/>
    <n v="68537.57825000002"/>
    <n v="22.918526177675179"/>
    <n v="34.954119999999421"/>
    <n v="0.57940240345548677"/>
    <n v="38.101465449262051"/>
    <n v="14.074267714551006"/>
    <n v="11.159210503691225"/>
    <n v="0.14496230798704995"/>
    <n v="57.000869960272091"/>
    <n v="8.2647134450753335"/>
    <n v="17.975910080486532"/>
    <n v="12.395834203152988"/>
    <s v="Resto"/>
    <n v="2023"/>
    <n v="1"/>
    <d v="2024-05-06T00:00:00"/>
    <x v="54"/>
    <x v="25"/>
  </r>
  <r>
    <n v="2024"/>
    <n v="3"/>
    <n v="68"/>
    <x v="61"/>
    <s v="Vida Total"/>
    <n v="213"/>
    <s v="d48ff4b2f68a10fd7c86f185a6ccede0dc0f2c48538d697cb33b6ada3f1e85db"/>
    <s v="866d562d83a77144c090ae01fef5e5dc5d322dfdcb968ee04e0fa262fe1b2619"/>
    <x v="22"/>
    <n v="960692.43901999993"/>
    <n v="448721.73488999996"/>
    <n v="1095430.6494299998"/>
    <n v="1449861.76449"/>
    <n v="52563.274019999997"/>
    <n v="62581.925040000002"/>
    <n v="206396.35083000001"/>
    <n v="230708.60712999999"/>
    <n v="0"/>
    <n v="0"/>
    <n v="134.065"/>
    <n v="128.38900000000001"/>
    <n v="-217.50644"/>
    <n v="1473.03836"/>
    <n v="6226.8687099999997"/>
    <n v="8471.4018800000013"/>
    <n v="-1630.90905"/>
    <n v="20940.05056"/>
    <n v="958292.20519000001"/>
    <n v="446135.59227999998"/>
    <n v="2400.2338300000001"/>
    <n v="2586.1426099999999"/>
    <n v="0"/>
    <n v="0"/>
    <s v="Vida Total"/>
    <s v="Totales"/>
    <s v="Vida Total"/>
    <x v="54"/>
    <x v="0"/>
    <n v="960692.43901999993"/>
    <n v="448721.73488999996"/>
    <n v="243469518.54793006"/>
    <n v="216001262.48099998"/>
    <n v="235094567.47436008"/>
    <n v="206446896.99449995"/>
    <n v="100637127.48424998"/>
    <n v="82441927.491270006"/>
    <n v="46080034.808749996"/>
    <n v="40954718.502169997"/>
    <n v="960692.43901999993"/>
    <n v="448721.73488999996"/>
    <n v="0.95461035408661798"/>
    <n v="0.54428826271379482"/>
    <n v="511970.70412999997"/>
    <n v="114.09536564024583"/>
    <n v="100"/>
    <n v="100"/>
    <n v="100"/>
    <n v="100"/>
    <n v="0.39458427681199665"/>
    <n v="0.40864085008037243"/>
    <n v="0.20774032972583698"/>
    <n v="0.21735455529852529"/>
    <n v="0.95222531598984261"/>
    <n v="2.38503809677561E-3"/>
    <m/>
    <n v="512156.61291000003"/>
    <n v="114.79842042922334"/>
    <n v="-185.90877999999975"/>
    <n v="-7.188651518332156"/>
    <n v="0"/>
    <m/>
    <n v="-16.008857211721217"/>
    <n v="5.4713945780212105"/>
    <n v="13.946711329983023"/>
    <n v="0.11406951891021341"/>
    <n v="-26.495416010177543"/>
    <n v="-107.78846758429222"/>
    <n v="-381.80355366842804"/>
    <n v="40.455498690066207"/>
    <s v="Resto"/>
    <n v="2023"/>
    <n v="1"/>
    <d v="2024-05-06T00:00:00"/>
    <x v="54"/>
    <x v="22"/>
  </r>
  <r>
    <n v="2024"/>
    <n v="3"/>
    <n v="34"/>
    <x v="54"/>
    <s v="Vida Total"/>
    <n v="23"/>
    <s v="535fa30d7e25dd8a49f1536779734ec8286108d115da5045d77f3b4185d8f790"/>
    <s v="866d562d83a77144c090ae01fef5e5dc5d322dfdcb968ee04e0fa262fe1b2619"/>
    <x v="4"/>
    <n v="15703738.81435"/>
    <n v="17646520.229729999"/>
    <n v="51690818.424550004"/>
    <n v="48845383.707900003"/>
    <n v="9066604.3511399999"/>
    <n v="8783836.0530999992"/>
    <n v="33819537.106309995"/>
    <n v="32209605.712099999"/>
    <n v="0"/>
    <n v="0"/>
    <n v="134.065"/>
    <n v="128.38900000000001"/>
    <n v="66146.492119999995"/>
    <n v="49722.956910000001"/>
    <n v="9004945.1144399997"/>
    <n v="8729022.9744099993"/>
    <n v="10843404.238"/>
    <n v="12371492.782790001"/>
    <n v="2304423.1109499997"/>
    <n v="2509547.3853099998"/>
    <n v="11490023.35949"/>
    <n v="13356148.097899999"/>
    <n v="1909292.3439100001"/>
    <n v="1780824.74652"/>
    <s v="Vida Total"/>
    <s v="Totales"/>
    <s v="Vida Total"/>
    <x v="54"/>
    <x v="0"/>
    <n v="25559096.22566"/>
    <n v="26097031.675279997"/>
    <n v="243469518.54793006"/>
    <n v="216001262.48099998"/>
    <n v="235094567.47436008"/>
    <n v="206446896.99449995"/>
    <n v="100637127.48424998"/>
    <n v="82441927.491270006"/>
    <n v="46080034.808749996"/>
    <n v="40954718.502169997"/>
    <n v="15703738.81435"/>
    <n v="17646520.229729999"/>
    <n v="15.60431940667989"/>
    <n v="21.404788518073691"/>
    <n v="-1942781.4153799992"/>
    <n v="-11.009430698449519"/>
    <n v="100"/>
    <n v="100"/>
    <n v="61.440900240378085"/>
    <n v="67.618878841479074"/>
    <n v="6.4499814629807624"/>
    <n v="6.6797540168862826"/>
    <n v="8.1696375414853115"/>
    <n v="8.5477284893267882"/>
    <n v="2.2898339495139592"/>
    <n v="11.417280726030484"/>
    <n v="1.8972047311354452"/>
    <n v="-205124.27436000016"/>
    <n v="-8.1737557760704131"/>
    <n v="-1866124.7384099998"/>
    <n v="-13.972027898548179"/>
    <n v="128467.59739000001"/>
    <n v="7.2139382407530483"/>
    <n v="3.2191891598455591"/>
    <n v="57.735323150274134"/>
    <n v="49.776590164793056"/>
    <n v="19.675775829532078"/>
    <n v="3.1609739238732004"/>
    <n v="-12.35169087206458"/>
    <n v="83.045369487220256"/>
    <n v="70.5575562114295"/>
    <s v="Grandes"/>
    <n v="2023"/>
    <n v="1"/>
    <d v="2024-05-06T00:00:00"/>
    <x v="54"/>
    <x v="4"/>
  </r>
  <r>
    <n v="2024"/>
    <n v="3"/>
    <n v="79"/>
    <x v="59"/>
    <s v="Vida Total"/>
    <n v="51"/>
    <s v="031b4af5197ec30a926f48cf40e11a7dbc470048a21e4003b7a3c07c5dab1baa"/>
    <s v="866d562d83a77144c090ae01fef5e5dc5d322dfdcb968ee04e0fa262fe1b2619"/>
    <x v="0"/>
    <n v="18225464.553270001"/>
    <n v="13962952.188959999"/>
    <n v="55449137.01918"/>
    <n v="45206817.500699997"/>
    <n v="7668743.7211300004"/>
    <n v="5709995.4884099998"/>
    <n v="29501327.021710001"/>
    <n v="23457231.593979999"/>
    <n v="0"/>
    <n v="0"/>
    <n v="134.065"/>
    <n v="128.38900000000001"/>
    <n v="0"/>
    <n v="0"/>
    <n v="7665837.7223300003"/>
    <n v="5699115.2025699997"/>
    <n v="5613857.48893"/>
    <n v="5476580.0666699996"/>
    <n v="16350658.002939999"/>
    <n v="12113834.814679999"/>
    <n v="1281223.04822"/>
    <n v="1233041.75333"/>
    <n v="593583.50210999988"/>
    <n v="616075.62095000001"/>
    <s v="Vida Total"/>
    <s v="Totales"/>
    <s v="Vida Total"/>
    <x v="54"/>
    <x v="0"/>
    <n v="22979281.170580003"/>
    <n v="17603852.661830001"/>
    <n v="243469518.54793006"/>
    <n v="216001262.48099998"/>
    <n v="235094567.47436008"/>
    <n v="206446896.99449995"/>
    <n v="100637127.48424998"/>
    <n v="82441927.491270006"/>
    <n v="46080034.808749996"/>
    <n v="40954718.502169997"/>
    <n v="18225464.553270001"/>
    <n v="13962952.188959999"/>
    <n v="18.110080254548542"/>
    <n v="16.936712439721369"/>
    <n v="4262512.364310002"/>
    <n v="30.527300434933924"/>
    <n v="100"/>
    <n v="100"/>
    <n v="79.312596499335953"/>
    <n v="79.317592899624316"/>
    <n v="7.485727438066168"/>
    <n v="7.7523971519493795"/>
    <n v="6.4642919344919187"/>
    <n v="6.763459462087237"/>
    <n v="16.247142989548195"/>
    <n v="1.2731117036508373"/>
    <n v="0.58982556134951047"/>
    <n v="4236823.1882600002"/>
    <n v="34.975078107600233"/>
    <n v="48181.294890000019"/>
    <n v="3.9075152775548627"/>
    <n v="-22492.118840000127"/>
    <n v="-3.6508698080467528"/>
    <n v="34.303849043240355"/>
    <n v="42.077082308193233"/>
    <n v="40.893898447383407"/>
    <n v="16.642226406638493"/>
    <n v="34.50926064581239"/>
    <n v="2.5066267741698622"/>
    <n v="136.55205422379021"/>
    <n v="104.06339600975305"/>
    <s v="Grandes"/>
    <n v="2023"/>
    <n v="1"/>
    <d v="2024-05-06T00:00:00"/>
    <x v="54"/>
    <x v="0"/>
  </r>
  <r>
    <n v="2024"/>
    <n v="3"/>
    <n v="1"/>
    <x v="14"/>
    <s v="Vida Total"/>
    <n v="30"/>
    <s v="624b60c58c9d8bfb6ff1886c2fd605d2adeb6ea4da576068201b6c6958ce93f4"/>
    <s v="866d562d83a77144c090ae01fef5e5dc5d322dfdcb968ee04e0fa262fe1b2619"/>
    <x v="6"/>
    <n v="12104723.47659"/>
    <n v="6687033.3928900007"/>
    <n v="27234027.494609997"/>
    <n v="13258659.057500001"/>
    <n v="2324605.5088"/>
    <n v="1869847.8319099997"/>
    <n v="9177680.8283600006"/>
    <n v="8576655.5960099995"/>
    <n v="0"/>
    <n v="0"/>
    <n v="134.065"/>
    <n v="128.38900000000001"/>
    <n v="13808.55976"/>
    <n v="102860.07796"/>
    <n v="2058707.3877000001"/>
    <n v="1489644.7577200001"/>
    <n v="4455979.4753199993"/>
    <n v="3269980.3325500004"/>
    <n v="1064933.8624700001"/>
    <n v="1266536.4686800002"/>
    <n v="9103420.5062200017"/>
    <n v="4224507.6665599998"/>
    <n v="1936369.1079000002"/>
    <n v="1195989.25765"/>
    <s v="Vida Total"/>
    <s v="Totales"/>
    <s v="Vida Total"/>
    <x v="54"/>
    <x v="0"/>
    <n v="18341736.750830002"/>
    <n v="11640133.15574"/>
    <n v="243469518.54793006"/>
    <n v="216001262.48099998"/>
    <n v="235094567.47436008"/>
    <n v="206446896.99449995"/>
    <n v="100637127.48424998"/>
    <n v="82441927.491270006"/>
    <n v="46080034.808749996"/>
    <n v="40954718.502169997"/>
    <n v="12104723.47659"/>
    <n v="6687033.3928900007"/>
    <n v="12.028089214375109"/>
    <n v="8.1112045731804479"/>
    <n v="5417690.0836999994"/>
    <n v="81.017841027388428"/>
    <n v="100"/>
    <n v="100"/>
    <n v="65.995514170937142"/>
    <n v="57.448083311594075"/>
    <n v="4.9717613723407563"/>
    <n v="5.1488741771585884"/>
    <n v="3.0958306984331672"/>
    <n v="3.2391057895474944"/>
    <n v="1.0581918314755809"/>
    <n v="9.0457873091068848"/>
    <n v="1.9241100737926446"/>
    <n v="-201602.60621000011"/>
    <n v="-15.917631366755103"/>
    <n v="4878912.8396600019"/>
    <n v="115.49068494490106"/>
    <n v="740379.85025000013"/>
    <n v="61.90522577976769"/>
    <n v="24.320571392458046"/>
    <n v="19.204119063898357"/>
    <n v="27.962292425488982"/>
    <n v="5.0447130052049953"/>
    <n v="38.201230664617512"/>
    <n v="36.269305076985937"/>
    <n v="46.201006963842829"/>
    <n v="45.555159549181248"/>
    <s v="Grandes"/>
    <n v="2023"/>
    <n v="1"/>
    <d v="2024-05-06T00:00:00"/>
    <x v="54"/>
    <x v="6"/>
  </r>
  <r>
    <n v="2024"/>
    <n v="3"/>
    <n v="8"/>
    <x v="20"/>
    <s v="Vida Total"/>
    <n v="8"/>
    <s v="2c624232cdd221771294dfbb310aca000a0df6ac8b66b696d90ef06fdefb64a3"/>
    <s v="866d562d83a77144c090ae01fef5e5dc5d322dfdcb968ee04e0fa262fe1b2619"/>
    <x v="36"/>
    <n v="118956.91813999999"/>
    <n v="96882.227709999992"/>
    <n v="331322.77506999997"/>
    <n v="305362.61623999994"/>
    <n v="43674.112749999986"/>
    <n v="40862.01516000001"/>
    <n v="160946.07376000006"/>
    <n v="144391.14438000001"/>
    <n v="0"/>
    <n v="0"/>
    <n v="134.065"/>
    <n v="128.38900000000001"/>
    <n v="1403.5426100000002"/>
    <n v="-153.74030999999999"/>
    <n v="32801.11303"/>
    <n v="28216.190890000002"/>
    <n v="80622.599349999989"/>
    <n v="44271.013500000001"/>
    <n v="19567.733199999999"/>
    <n v="49078.633029999997"/>
    <n v="99389.184939999992"/>
    <n v="47354.394679999998"/>
    <n v="0"/>
    <n v="449.2"/>
    <s v="Vida Total"/>
    <s v="Totales"/>
    <s v="Vida Total"/>
    <x v="54"/>
    <x v="0"/>
    <n v="689489.74687000003"/>
    <n v="663569.20615999994"/>
    <n v="243469518.54793006"/>
    <n v="216001262.48099998"/>
    <n v="235094567.47436008"/>
    <n v="206446896.99449995"/>
    <n v="100637127.48424998"/>
    <n v="82441927.491270006"/>
    <n v="46080034.808749996"/>
    <n v="40954718.502169997"/>
    <n v="118956.91813999999"/>
    <n v="96882.227709999992"/>
    <n v="0.1182038091842567"/>
    <n v="0.11751572368350935"/>
    <n v="22074.690430000002"/>
    <n v="22.785077254908636"/>
    <n v="100"/>
    <n v="100"/>
    <n v="17.252891530296932"/>
    <n v="14.600169328327711"/>
    <n v="4.8859059996285252E-2"/>
    <n v="5.0599603137564501E-2"/>
    <n v="4.4852621043602464E-2"/>
    <n v="4.6928401017614266E-2"/>
    <n v="1.944385108076779E-2"/>
    <n v="9.8759958103488907E-2"/>
    <m/>
    <n v="-29510.899829999998"/>
    <n v="-60.12983249138388"/>
    <n v="52034.790259999994"/>
    <n v="109.88376181688739"/>
    <n v="-449.2"/>
    <m/>
    <n v="6.8819356534152165"/>
    <n v="36.714226825042715"/>
    <n v="42.176997913707467"/>
    <n v="9.4778818920741886E-2"/>
    <n v="16.249259717139665"/>
    <n v="82.111483284655293"/>
    <n v="40.684762454263392"/>
    <n v="63.735136513195037"/>
    <s v="Resto"/>
    <n v="2023"/>
    <n v="1"/>
    <d v="2024-05-06T00:00:00"/>
    <x v="54"/>
    <x v="36"/>
  </r>
  <r>
    <n v="2024"/>
    <n v="3"/>
    <n v="23"/>
    <x v="16"/>
    <s v="Vida Total"/>
    <n v="17"/>
    <s v="4523540f1504cd17100c4835e85b7eefd49911580f8efff0599a8f283be6b9e3"/>
    <s v="866d562d83a77144c090ae01fef5e5dc5d322dfdcb968ee04e0fa262fe1b2619"/>
    <x v="17"/>
    <n v="1735477.9002100001"/>
    <n v="907585.70137000002"/>
    <n v="3087797.9786700001"/>
    <n v="2438265.02678"/>
    <n v="449199.02052999998"/>
    <n v="384168.45186999993"/>
    <n v="1775509.8170500002"/>
    <n v="1665383.6640599999"/>
    <n v="0"/>
    <n v="0"/>
    <n v="134.065"/>
    <n v="128.38900000000001"/>
    <n v="192.28071"/>
    <n v="406.30615"/>
    <n v="211387.83859"/>
    <n v="328727.26654000004"/>
    <n v="279426.95942999999"/>
    <n v="525514.19939999992"/>
    <n v="1540813.53009"/>
    <n v="723774.93727000011"/>
    <n v="168624.26920999997"/>
    <n v="156694.23322000002"/>
    <n v="26040.100910000001"/>
    <n v="27116.530879999998"/>
    <s v="Vida Total"/>
    <s v="Totales"/>
    <s v="Vida Total"/>
    <x v="54"/>
    <x v="0"/>
    <n v="7252607.47162"/>
    <n v="5493499.0403699996"/>
    <n v="243469518.54793006"/>
    <n v="216001262.48099998"/>
    <n v="235094567.47436008"/>
    <n v="206446896.99449995"/>
    <n v="100637127.48424998"/>
    <n v="82441927.491270006"/>
    <n v="46080034.808749996"/>
    <n v="40954718.502169997"/>
    <n v="1735477.9002100001"/>
    <n v="907585.70137000002"/>
    <n v="1.7244906960223083"/>
    <n v="1.1008787991596956"/>
    <n v="827892.19884000008"/>
    <n v="91.219176061312709"/>
    <n v="100"/>
    <n v="100"/>
    <n v="23.929020107610345"/>
    <n v="16.521086009125288"/>
    <n v="0.71281116032943947"/>
    <n v="0.73820416985997561"/>
    <n v="0.42017610959557866"/>
    <n v="0.4396218662439762"/>
    <n v="1.5310587340950705"/>
    <n v="0.16755671929963442"/>
    <n v="2.5875242627603174E-2"/>
    <n v="817038.5928199999"/>
    <n v="112.88572603823228"/>
    <n v="11930.035989999946"/>
    <n v="7.6135769293117939"/>
    <n v="-1076.4299699999974"/>
    <n v="-3.9696448441859045"/>
    <n v="16.927618169439373"/>
    <n v="25.883303986506828"/>
    <n v="42.328614398629014"/>
    <n v="0.97482352692299401"/>
    <n v="-35.695070015046049"/>
    <n v="-46.82789546904106"/>
    <n v="75.650480906068523"/>
    <n v="62.553450870655979"/>
    <s v="Medianas"/>
    <n v="2023"/>
    <n v="1"/>
    <d v="2024-05-06T00:00:00"/>
    <x v="54"/>
    <x v="17"/>
  </r>
  <r>
    <n v="2024"/>
    <n v="3"/>
    <n v="91"/>
    <x v="60"/>
    <s v="Vida Total"/>
    <n v="218"/>
    <s v="5966abd0cbfc86f98a186531b2b4ee5f6e910120ce13222f98207203dfc9a9a2"/>
    <s v="866d562d83a77144c090ae01fef5e5dc5d322dfdcb968ee04e0fa262fe1b2619"/>
    <x v="18"/>
    <n v="2395768.96392"/>
    <n v="1793397.8050299999"/>
    <n v="5189445.485129999"/>
    <n v="4039694.8765200004"/>
    <n v="600202.49945"/>
    <n v="411248.45072000002"/>
    <n v="2191649.0042899996"/>
    <n v="1489758.20211"/>
    <n v="0"/>
    <n v="0"/>
    <n v="134.065"/>
    <n v="128.38900000000001"/>
    <n v="124256.48646"/>
    <n v="96183.779909999997"/>
    <n v="342199.48212"/>
    <n v="262712.31571"/>
    <n v="1024837.12853"/>
    <n v="609399.61629999999"/>
    <n v="727859.06329999981"/>
    <n v="1456232.47426"/>
    <n v="1667909.90062"/>
    <n v="337165.33077"/>
    <n v="0"/>
    <n v="0"/>
    <s v="Vida Total"/>
    <s v="Totales"/>
    <s v="Vida Total"/>
    <x v="54"/>
    <x v="0"/>
    <n v="2402565.80688"/>
    <n v="1797983.4388299999"/>
    <n v="243469518.54793006"/>
    <n v="216001262.48099998"/>
    <n v="235094567.47436008"/>
    <n v="206446896.99449995"/>
    <n v="100637127.48424998"/>
    <n v="82441927.491270006"/>
    <n v="46080034.808749996"/>
    <n v="40954718.502169997"/>
    <n v="2395768.96392"/>
    <n v="1793397.8050299999"/>
    <n v="2.3806014974890308"/>
    <n v="2.1753467678444416"/>
    <n v="602371.15889000008"/>
    <n v="33.588262303015568"/>
    <n v="100"/>
    <n v="100"/>
    <n v="99.717100653787028"/>
    <n v="99.744956838813607"/>
    <n v="0.98401187064752116"/>
    <n v="1.0190660676075758"/>
    <n v="0.83027190879856627"/>
    <n v="0.86869690517933951"/>
    <n v="0.72325103219377163"/>
    <n v="1.6573504652952591"/>
    <m/>
    <n v="-728373.41096000024"/>
    <n v="-50.017660218031537"/>
    <n v="1330744.5698500001"/>
    <n v="394.68606300977547"/>
    <n v="0"/>
    <m/>
    <n v="45.946446338991805"/>
    <n v="25.052603505971543"/>
    <n v="22.931245347047842"/>
    <n v="1.302521801342106"/>
    <n v="30.256353302348948"/>
    <n v="68.1716071224904"/>
    <n v="33.3906210649142"/>
    <n v="43.110023157722161"/>
    <s v="Medianas"/>
    <n v="2023"/>
    <n v="1"/>
    <d v="2024-05-06T00:00:00"/>
    <x v="54"/>
    <x v="18"/>
  </r>
  <r>
    <n v="2024"/>
    <n v="3"/>
    <n v="61"/>
    <x v="2"/>
    <s v="Vida Tot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65998.02770999999"/>
    <n v="128588.94548000001"/>
    <n v="140085.15353000001"/>
    <n v="157828.95731"/>
    <n v="0"/>
    <n v="0"/>
    <n v="0"/>
    <n v="0"/>
    <n v="0"/>
    <n v="0"/>
    <s v="Vida Total"/>
    <s v="Totales"/>
    <s v="Vida Total"/>
    <x v="54"/>
    <x v="0"/>
    <n v="0"/>
    <n v="0"/>
    <n v="243469518.54793006"/>
    <n v="216001262.48099998"/>
    <n v="235094567.47436008"/>
    <n v="206446896.99449995"/>
    <n v="100637127.48424998"/>
    <n v="82441927.491270006"/>
    <n v="46080034.808749996"/>
    <n v="40954718.50216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9.091989276650821"/>
    <n v="-11.242426030318676"/>
    <n v="118.49794466224475"/>
    <n v="81.47360767734898"/>
    <m/>
    <n v="2023"/>
    <n v="1"/>
    <d v="2024-05-06T00:00:00"/>
    <x v="54"/>
    <x v="2"/>
  </r>
  <r>
    <n v="2024"/>
    <n v="3"/>
    <n v="16"/>
    <x v="24"/>
    <s v="Vida Total"/>
    <n v="14"/>
    <s v="8527a891e224136950ff32ca212b45bc93f69fbb801c3b1ebedac52775f99e61"/>
    <s v="866d562d83a77144c090ae01fef5e5dc5d322dfdcb968ee04e0fa262fe1b2619"/>
    <x v="32"/>
    <n v="199697.51095"/>
    <n v="93763.930959999998"/>
    <n v="768978.21131000004"/>
    <n v="569571.42900999996"/>
    <n v="90439.892829999997"/>
    <n v="144145.70358"/>
    <n v="383833.23051000002"/>
    <n v="381707.86777000007"/>
    <n v="0"/>
    <n v="0"/>
    <n v="134.065"/>
    <n v="128.38900000000001"/>
    <n v="6796.0531700000001"/>
    <n v="3583.2302400000003"/>
    <n v="61333.207750000001"/>
    <n v="79024.058950000006"/>
    <n v="68200.085689999993"/>
    <n v="116548.12517"/>
    <n v="29996.925710000003"/>
    <n v="54583.757890000001"/>
    <n v="103658.32324"/>
    <n v="25781.962069999998"/>
    <n v="66042.262000000002"/>
    <n v="13398.210999999999"/>
    <s v="Vida Total"/>
    <s v="Totales"/>
    <s v="Vida Total"/>
    <x v="54"/>
    <x v="0"/>
    <n v="1156642.3969100001"/>
    <n v="764564.70062000002"/>
    <n v="243469518.54793006"/>
    <n v="216001262.48099998"/>
    <n v="235094567.47436008"/>
    <n v="206446896.99449995"/>
    <n v="100637127.48424998"/>
    <n v="82441927.491270006"/>
    <n v="46080034.808749996"/>
    <n v="40954718.502169997"/>
    <n v="199697.51095"/>
    <n v="93763.930959999998"/>
    <n v="0.19843323825121428"/>
    <n v="0.11373330756965733"/>
    <n v="105933.57999"/>
    <n v="112.97903032157603"/>
    <n v="100"/>
    <n v="100"/>
    <n v="17.265276759999203"/>
    <n v="12.263701277859813"/>
    <n v="8.2021565632121207E-2"/>
    <n v="8.4943481721150127E-2"/>
    <n v="4.3408973578683466E-2"/>
    <n v="4.5417941526385841E-2"/>
    <n v="2.9807017012379072E-2"/>
    <n v="0.10300206875064359"/>
    <n v="6.5624152488191617E-2"/>
    <n v="-24586.832179999998"/>
    <n v="-45.044227679502477"/>
    <n v="77876.361170000004"/>
    <n v="302.05754301615883"/>
    <n v="52644.051000000007"/>
    <n v="392.9185097920909"/>
    <n v="-37.258003128892149"/>
    <n v="45.28844270504915"/>
    <n v="153.73257296720317"/>
    <n v="0.19626698027759873"/>
    <n v="-22.38666481456405"/>
    <n v="-41.48332665967672"/>
    <n v="89.931276668458992"/>
    <n v="67.803801077652295"/>
    <s v="Resto"/>
    <n v="2023"/>
    <n v="1"/>
    <d v="2024-05-06T00:00:00"/>
    <x v="54"/>
    <x v="32"/>
  </r>
  <r>
    <n v="2024"/>
    <n v="3"/>
    <n v="39"/>
    <x v="17"/>
    <s v="Vida Total"/>
    <n v="27"/>
    <s v="670671cd97404156226e507973f2ab8330d3022ca96e0c93bdbdb320c41adcaf"/>
    <s v="866d562d83a77144c090ae01fef5e5dc5d322dfdcb968ee04e0fa262fe1b2619"/>
    <x v="29"/>
    <n v="480290.3922"/>
    <n v="452992.43806000001"/>
    <n v="1014200.85055"/>
    <n v="996053.56013000011"/>
    <n v="153381.62535999998"/>
    <n v="101017.01525999999"/>
    <n v="471013.93624999997"/>
    <n v="450541.03593000001"/>
    <n v="0"/>
    <n v="0"/>
    <n v="134.065"/>
    <n v="128.38900000000001"/>
    <n v="41075.13351"/>
    <n v="7376.64761"/>
    <n v="142300.74384000001"/>
    <n v="98775.813330000004"/>
    <n v="332344.90006999997"/>
    <n v="360195.75464999996"/>
    <n v="480290.3922"/>
    <n v="452992.43805999996"/>
    <n v="0"/>
    <n v="0"/>
    <n v="0"/>
    <n v="0"/>
    <s v="Vida Total"/>
    <s v="Totales"/>
    <s v="Vida Total"/>
    <x v="54"/>
    <x v="0"/>
    <n v="7956382.9574300004"/>
    <n v="6735524.3046000004"/>
    <n v="243469518.54793006"/>
    <n v="216001262.48099998"/>
    <n v="235094567.47436008"/>
    <n v="206446896.99449995"/>
    <n v="100637127.48424998"/>
    <n v="82441927.491270006"/>
    <n v="46080034.808749996"/>
    <n v="40954718.502169997"/>
    <n v="480290.3922"/>
    <n v="452992.43806000001"/>
    <n v="0.47724970317258603"/>
    <n v="0.54946851904689953"/>
    <n v="27297.954139999987"/>
    <n v="6.0261390359863665"/>
    <n v="100"/>
    <n v="100"/>
    <n v="6.036541915714162"/>
    <n v="6.7254220692312048"/>
    <n v="0.19726920850892832"/>
    <n v="0.20429667829410031"/>
    <n v="0.20971749556317817"/>
    <n v="0.21942322440044637"/>
    <n v="0.47724970317258603"/>
    <m/>
    <m/>
    <n v="27297.954140000045"/>
    <n v="6.0261390359863665"/>
    <n v="0"/>
    <m/>
    <n v="0"/>
    <m/>
    <n v="51.837415672223841"/>
    <n v="31.935185015345802"/>
    <n v="22.299934120891443"/>
    <n v="0.33285917859349101"/>
    <n v="44.064360537926042"/>
    <n v="-7.7321440412484899"/>
    <n v="42.81718895341195"/>
    <n v="27.422814415450254"/>
    <s v="Resto"/>
    <n v="2023"/>
    <n v="1"/>
    <d v="2024-05-06T00:00:00"/>
    <x v="54"/>
    <x v="29"/>
  </r>
  <r>
    <n v="2024"/>
    <n v="3"/>
    <n v="41"/>
    <x v="7"/>
    <s v="Vida Total"/>
    <n v="29"/>
    <s v="35135aaa6cc23891b40cb3f378c53a17a1127210ce60e125ccf03efcfdaec458"/>
    <s v="866d562d83a77144c090ae01fef5e5dc5d322dfdcb968ee04e0fa262fe1b2619"/>
    <x v="10"/>
    <n v="2065615.4161099999"/>
    <n v="1489236.7007200001"/>
    <n v="6665798.3807499995"/>
    <n v="5427376.1384500004"/>
    <n v="927518.32137000002"/>
    <n v="842319.03735000012"/>
    <n v="3565679.5203200001"/>
    <n v="3663484.1848900001"/>
    <n v="0"/>
    <n v="0"/>
    <n v="134.065"/>
    <n v="128.38900000000001"/>
    <n v="15398.63644"/>
    <n v="26185.692689999996"/>
    <n v="928575.37"/>
    <n v="797036.52902999998"/>
    <n v="1853601.45529"/>
    <n v="1333373.44034"/>
    <n v="1873792.91185"/>
    <n v="1290519.33556"/>
    <n v="191743.49645999999"/>
    <n v="198581.22021"/>
    <n v="79.007800000000003"/>
    <n v="136.14495000000002"/>
    <s v="Vida Total"/>
    <s v="Totales"/>
    <s v="Vida Total"/>
    <x v="54"/>
    <x v="0"/>
    <n v="6566357.3494999995"/>
    <n v="6434437.0004799999"/>
    <n v="243469518.54793006"/>
    <n v="216001262.48099998"/>
    <n v="235094567.47436008"/>
    <n v="206446896.99449995"/>
    <n v="100637127.48424998"/>
    <n v="82441927.491270006"/>
    <n v="46080034.808749996"/>
    <n v="40954718.502169997"/>
    <n v="2065615.4161099999"/>
    <n v="1489236.7007200001"/>
    <n v="2.0525381315491886"/>
    <n v="1.8064069412711139"/>
    <n v="576378.71538999979"/>
    <n v="38.702962068510558"/>
    <n v="100"/>
    <n v="100"/>
    <n v="31.457554107488345"/>
    <n v="23.144786414241139"/>
    <n v="0.84840822310303188"/>
    <n v="0.87863170906119747"/>
    <n v="0.68945740576446735"/>
    <n v="0.72136550483472539"/>
    <n v="1.8619300438034208"/>
    <n v="0.19052958013930638"/>
    <n v="7.850760646200377E-5"/>
    <n v="583273.57629"/>
    <n v="45.196810324186096"/>
    <n v="-6837.7237500000047"/>
    <n v="-3.4432882136433141"/>
    <n v="-57.13715000000002"/>
    <n v="-41.967880556715478"/>
    <n v="10.114847254081226"/>
    <n v="44.902759445740266"/>
    <n v="56.560453885051643"/>
    <n v="2.01284205886467"/>
    <n v="16.503489636802946"/>
    <n v="39.015927512201372"/>
    <n v="50.095740233151808"/>
    <n v="59.775941601683755"/>
    <s v="Medianas"/>
    <n v="2023"/>
    <n v="1"/>
    <d v="2024-05-06T00:00:00"/>
    <x v="54"/>
    <x v="10"/>
  </r>
  <r>
    <n v="2024"/>
    <n v="3"/>
    <n v="77"/>
    <x v="63"/>
    <s v="Vida Total"/>
    <n v="49"/>
    <s v="0e17daca5f3e175f448bacace3bc0da47d0655a74c8dd0dc497a3afbdad95f1f"/>
    <s v="866d562d83a77144c090ae01fef5e5dc5d322dfdcb968ee04e0fa262fe1b2619"/>
    <x v="16"/>
    <n v="2557471.3273800001"/>
    <n v="1473862.7125500001"/>
    <n v="10452739.950309999"/>
    <n v="6359690.7916099997"/>
    <n v="888281.00636000012"/>
    <n v="733349.62354000006"/>
    <n v="3034015.8388699996"/>
    <n v="2768489.78198"/>
    <n v="0"/>
    <n v="0"/>
    <n v="134.065"/>
    <n v="128.38900000000001"/>
    <n v="0"/>
    <n v="0"/>
    <n v="837296.88548000006"/>
    <n v="727417.99352000002"/>
    <n v="984563.65723999997"/>
    <n v="1062594.4543699999"/>
    <n v="1887204.4656500001"/>
    <n v="911497.92030000011"/>
    <n v="670266.86173"/>
    <n v="562364.79224999994"/>
    <n v="0"/>
    <n v="0"/>
    <s v="Vida Total"/>
    <s v="Totales"/>
    <s v="Vida Total"/>
    <x v="54"/>
    <x v="0"/>
    <n v="2712146.0854199999"/>
    <n v="1622418.9140099999"/>
    <n v="243469518.54793006"/>
    <n v="216001262.48099998"/>
    <n v="235094567.47436008"/>
    <n v="206446896.99449995"/>
    <n v="100637127.48424998"/>
    <n v="82441927.491270006"/>
    <n v="46080034.808749996"/>
    <n v="40954718.502169997"/>
    <n v="2557471.3273800001"/>
    <n v="1473862.7125500001"/>
    <n v="2.5412801331996011"/>
    <n v="1.7877586774109222"/>
    <n v="1083608.6148300001"/>
    <n v="73.521679163400307"/>
    <n v="100"/>
    <n v="100"/>
    <n v="94.296960666259722"/>
    <n v="90.84353614364457"/>
    <n v="1.0504277260796118"/>
    <n v="1.0878479051452024"/>
    <n v="0.68233986024949489"/>
    <n v="0.71391855920666414"/>
    <n v="1.8752566898785474"/>
    <n v="0.66602344332105357"/>
    <m/>
    <n v="975706.54535000003"/>
    <n v="107.04429748220016"/>
    <n v="107902.06948000006"/>
    <n v="19.187202144765859"/>
    <n v="0"/>
    <m/>
    <n v="21.126537445007564"/>
    <n v="34.732784561459738"/>
    <n v="49.756983285858212"/>
    <n v="1.9276916999883149"/>
    <n v="15.105330489323254"/>
    <n v="-7.3434222067593531"/>
    <n v="85.042432688118026"/>
    <n v="68.456784291357692"/>
    <s v="Medianas"/>
    <n v="2023"/>
    <n v="1"/>
    <d v="2024-05-06T00:00:00"/>
    <x v="54"/>
    <x v="16"/>
  </r>
  <r>
    <n v="2024"/>
    <n v="3"/>
    <n v="150.1"/>
    <x v="32"/>
    <s v="Vida Total"/>
    <n v="150.1"/>
    <m/>
    <m/>
    <x v="21"/>
    <n v="7567323.8726999993"/>
    <n v="6562419.5528399991"/>
    <n v="23399572.39677"/>
    <n v="22360139.181929998"/>
    <n v="2619926.6289499993"/>
    <n v="2822295.8975499994"/>
    <n v="12602360.14408"/>
    <n v="12205113.398879997"/>
    <n v="0"/>
    <n v="0"/>
    <n v="0"/>
    <n v="0"/>
    <n v="109268.48995"/>
    <n v="28317.098249999999"/>
    <n v="2159326.4979600003"/>
    <n v="2157987.1109000002"/>
    <n v="5109539.8089200016"/>
    <n v="4378845.0628899988"/>
    <n v="5231882.4992600009"/>
    <n v="4619705.2284399997"/>
    <n v="2074760.9855400005"/>
    <n v="1394702.6168699998"/>
    <n v="260680.3879"/>
    <n v="201438.34706"/>
    <s v="Vida Total"/>
    <s v="Totales"/>
    <s v="Vida Total"/>
    <x v="54"/>
    <x v="0"/>
    <n v="28282703.220969997"/>
    <n v="31461087.567299999"/>
    <n v="243469518.54793006"/>
    <n v="216001262.48099998"/>
    <n v="235094567.47436008"/>
    <n v="206446896.99449995"/>
    <n v="100637127.48424998"/>
    <n v="82441927.491270006"/>
    <n v="46080034.808749996"/>
    <n v="40954718.502169997"/>
    <n v="7567323.8726999993"/>
    <n v="6562419.5528399991"/>
    <n v="7.5194156091988109"/>
    <n v="7.9600510960092619"/>
    <n v="1004904.3198600002"/>
    <n v="15.313015447558676"/>
    <n v="100"/>
    <n v="100"/>
    <n v="26.756013431874731"/>
    <n v="20.858845196632178"/>
    <n v="3.1081196191753571"/>
    <n v="3.2188425083558374"/>
    <n v="3.0381394430123976"/>
    <n v="3.1787445819613511"/>
    <n v="5.1987597719130116"/>
    <n v="2.0616258009398241"/>
    <n v="0.2590300363459771"/>
    <n v="612177.27082000114"/>
    <n v="13.251435763721297"/>
    <n v="680058.36867000069"/>
    <n v="48.760098421281505"/>
    <n v="59242.040840000001"/>
    <n v="29.409514973012698"/>
    <n v="-7.1703774496385879"/>
    <n v="34.621573927893969"/>
    <n v="43.00694088247684"/>
    <n v="5.6856003686275631"/>
    <n v="6.2066499527957397E-2"/>
    <n v="16.686928528769428"/>
    <n v="42.260684498246718"/>
    <n v="49.282107037506094"/>
    <s v="Resto"/>
    <n v="2023"/>
    <n v="1"/>
    <d v="2024-05-06T00:00:00"/>
    <x v="54"/>
    <x v="21"/>
  </r>
  <r>
    <n v="2024"/>
    <n v="3"/>
    <n v="27"/>
    <x v="21"/>
    <s v="Vida Total"/>
    <n v="21"/>
    <s v="6f4b6612125fb3a0daecd2799dfd6c9c299424fd920f9b308110a2c1fbd8f443"/>
    <s v="866d562d83a77144c090ae01fef5e5dc5d322dfdcb968ee04e0fa262fe1b2619"/>
    <x v="39"/>
    <n v="-1593.18688"/>
    <n v="1331.1598600000002"/>
    <n v="25893.78515"/>
    <n v="16069.529230000002"/>
    <n v="4731.4268900000006"/>
    <n v="4543.4649399999998"/>
    <n v="7555.0963200000006"/>
    <n v="7629.5562700000009"/>
    <n v="0"/>
    <n v="0"/>
    <n v="134.065"/>
    <n v="128.38900000000001"/>
    <n v="0"/>
    <n v="0"/>
    <n v="4731.4268899999997"/>
    <n v="4543.4649400000008"/>
    <n v="-2416.7249500000003"/>
    <n v="3155.1402599999997"/>
    <n v="0"/>
    <n v="0"/>
    <n v="-1593.18688"/>
    <n v="1331.1598600000002"/>
    <n v="0"/>
    <n v="0"/>
    <s v="Vida Total"/>
    <s v="Totales"/>
    <s v="Vida Total"/>
    <x v="54"/>
    <x v="0"/>
    <n v="3037839.4733099998"/>
    <n v="2965779.2021399997"/>
    <n v="243469518.54793006"/>
    <n v="216001262.48099998"/>
    <n v="235094567.47436008"/>
    <n v="206446896.99449995"/>
    <n v="100637127.48424998"/>
    <n v="82441927.491270006"/>
    <n v="46080034.808749996"/>
    <n v="40954718.502169997"/>
    <n v="-1593.18688"/>
    <n v="1331.1598600000002"/>
    <n v="-1.5831005115376914E-3"/>
    <n v="1.6146636796440259E-3"/>
    <n v="-2924.34674"/>
    <n v="-219.68411367211749"/>
    <n v="100"/>
    <n v="100"/>
    <n v="-5.2444735608892436E-2"/>
    <n v="4.4883983913552403E-2"/>
    <n v="-6.5436810714617692E-4"/>
    <n v="-6.7767915571837118E-4"/>
    <n v="6.1627411095205634E-4"/>
    <n v="6.4479528604174865E-4"/>
    <m/>
    <n v="-1.5831005115376914E-3"/>
    <m/>
    <n v="0"/>
    <m/>
    <n v="-2924.34674"/>
    <n v="-219.68411367211749"/>
    <n v="0"/>
    <m/>
    <n v="4.1369737080000579"/>
    <n v="-296.9787756474621"/>
    <n v="341.31625182868714"/>
    <n v="1.0267845737611215E-2"/>
    <n v="4.1369737080000135"/>
    <n v="-176.59643473345938"/>
    <n v="-195.77846001879524"/>
    <n v="144.00199565137561"/>
    <s v="Resto"/>
    <n v="2023"/>
    <n v="1"/>
    <d v="2024-05-06T00:00:00"/>
    <x v="54"/>
    <x v="39"/>
  </r>
  <r>
    <n v="2024"/>
    <n v="3"/>
    <n v="702"/>
    <x v="49"/>
    <s v="Total General Sin Pensiones"/>
    <n v="244"/>
    <s v="82c01ce15b431d420eb6a1febfba7d7a2b69e5bcdcb929cb42cd3e9179d43fc4"/>
    <s v="866d562d83a77144c090ae01fef5e5dc5d322dfdcb968ee04e0fa262fe1b2619"/>
    <x v="49"/>
    <n v="79363.586750000002"/>
    <n v="51745.073490000002"/>
    <n v="340745.83224999998"/>
    <n v="302859.55154999997"/>
    <n v="51220.723750000005"/>
    <n v="51471.83599"/>
    <n v="215257.03054000001"/>
    <n v="161912.99627000003"/>
    <n v="0"/>
    <n v="0"/>
    <n v="134.065"/>
    <n v="128.38900000000001"/>
    <n v="0"/>
    <n v="0"/>
    <n v="48867.314549999996"/>
    <n v="47888.912200000006"/>
    <n v="85025.966589999996"/>
    <n v="71864.317319999987"/>
    <n v="0"/>
    <n v="0"/>
    <n v="0"/>
    <n v="0"/>
    <n v="0"/>
    <n v="0"/>
    <s v="Total General Sin Pensiones"/>
    <s v="Totales"/>
    <s v="Total General Sin Pensiones"/>
    <x v="55"/>
    <x v="0"/>
    <n v="79363.586750000002"/>
    <n v="51745.073490000002"/>
    <n v="243469518.54793006"/>
    <n v="216001262.48099998"/>
    <n v="235094567.47436008"/>
    <n v="206446896.99449995"/>
    <n v="235094567.47436008"/>
    <n v="206446896.99449995"/>
    <n v="110158938.57113002"/>
    <n v="94780177.77824004"/>
    <n v="79363.586750000002"/>
    <n v="51745.073490000002"/>
    <n v="3.375815426218029E-2"/>
    <n v="2.5064592514257342E-2"/>
    <n v="27618.51326"/>
    <n v="53.374188878748853"/>
    <n v="100"/>
    <n v="100"/>
    <n v="100"/>
    <n v="100"/>
    <n v="3.2596929267914201E-2"/>
    <n v="3.375815426218029E-2"/>
    <n v="2.3955912523683343E-2"/>
    <n v="2.5064592514257342E-2"/>
    <m/>
    <m/>
    <m/>
    <n v="0"/>
    <m/>
    <n v="0"/>
    <m/>
    <n v="0"/>
    <m/>
    <n v="-0.48786338231412429"/>
    <n v="64.539325712871715"/>
    <n v="99.471954561910508"/>
    <n v="4.6497110824035945E-2"/>
    <n v="2.0430665576905538"/>
    <n v="18.314581924424811"/>
    <n v="57.473400785481147"/>
    <n v="66.637956062058663"/>
    <s v="Resto"/>
    <n v="2023"/>
    <n v="1"/>
    <d v="2024-05-06T00:00:00"/>
    <x v="55"/>
    <x v="49"/>
  </r>
  <r>
    <n v="2024"/>
    <n v="3"/>
    <n v="92"/>
    <x v="22"/>
    <s v="Total General Sin Pensiones"/>
    <n v="219"/>
    <s v="314f04b30f62e0056bd059354a5536fb2e302107eed143b5fa2aa0bbba07f608"/>
    <s v="866d562d83a77144c090ae01fef5e5dc5d322dfdcb968ee04e0fa262fe1b2619"/>
    <x v="12"/>
    <n v="4430492.0824799994"/>
    <n v="4704042.3643699996"/>
    <n v="12221482.559859999"/>
    <n v="11984885.600019999"/>
    <n v="1347465.5369500001"/>
    <n v="480133.34066000005"/>
    <n v="7164218.9104399988"/>
    <n v="4730825.0469000004"/>
    <n v="0"/>
    <n v="0"/>
    <n v="134.065"/>
    <n v="128.38900000000001"/>
    <n v="0"/>
    <n v="0"/>
    <n v="280355.72057"/>
    <n v="235573.10959000001"/>
    <n v="846846.98835"/>
    <n v="600583.56672999996"/>
    <n v="0"/>
    <n v="0"/>
    <n v="0"/>
    <n v="0"/>
    <n v="0"/>
    <n v="0"/>
    <s v="Total General Sin Pensiones"/>
    <s v="Totales"/>
    <s v="Total General Sin Pensiones"/>
    <x v="55"/>
    <x v="0"/>
    <n v="4430492.0824799994"/>
    <n v="4704042.3643699996"/>
    <n v="243469518.54793006"/>
    <n v="216001262.48099998"/>
    <n v="235094567.47436008"/>
    <n v="206446896.99449995"/>
    <n v="235094567.47436008"/>
    <n v="206446896.99449995"/>
    <n v="110158938.57113002"/>
    <n v="94780177.77824004"/>
    <n v="4430492.0824799994"/>
    <n v="4704042.3643699996"/>
    <n v="1.8845574060162826"/>
    <n v="2.278572568952355"/>
    <n v="-273550.28189000022"/>
    <n v="-5.8152172259748784"/>
    <n v="100"/>
    <n v="100"/>
    <n v="100"/>
    <n v="100"/>
    <n v="1.8197317302403098"/>
    <n v="1.8845574060162826"/>
    <n v="2.1777846621538979"/>
    <n v="2.278572568952355"/>
    <m/>
    <m/>
    <m/>
    <n v="0"/>
    <m/>
    <n v="0"/>
    <m/>
    <n v="0"/>
    <m/>
    <n v="180.64402590700107"/>
    <n v="30.413450963572124"/>
    <n v="10.206824332550481"/>
    <n v="1.2232012712068179"/>
    <n v="19.010069127983776"/>
    <n v="41.004022630993987"/>
    <n v="33.105829556794689"/>
    <n v="39.224035195073014"/>
    <s v="Medianas"/>
    <n v="2023"/>
    <n v="1"/>
    <d v="2024-05-06T00:00:00"/>
    <x v="55"/>
    <x v="12"/>
  </r>
  <r>
    <n v="2024"/>
    <n v="3"/>
    <n v="10"/>
    <x v="4"/>
    <s v="Total General Sin Pensiones"/>
    <n v="10"/>
    <s v="4a44dc15364204a80fe80e9039455cc1608281820fe2b24f1e5233ade6af1dd5"/>
    <s v="866d562d83a77144c090ae01fef5e5dc5d322dfdcb968ee04e0fa262fe1b2619"/>
    <x v="29"/>
    <n v="1600535.0540100001"/>
    <n v="1504539.56809"/>
    <n v="6684752.16469"/>
    <n v="6657120.6656900002"/>
    <n v="474947.54834999982"/>
    <n v="0"/>
    <n v="4354733.0015499983"/>
    <n v="-664557.70350000006"/>
    <n v="0"/>
    <n v="0"/>
    <n v="134.065"/>
    <n v="128.38900000000001"/>
    <n v="4906.2929599999998"/>
    <n v="0"/>
    <n v="406613.35356000002"/>
    <n v="661489.45657000004"/>
    <n v="1278082.60583"/>
    <n v="1322177.3303800002"/>
    <n v="228658.48701999997"/>
    <n v="0"/>
    <n v="70577.311959999992"/>
    <n v="0"/>
    <n v="19.92088"/>
    <n v="0"/>
    <s v="Total General Sin Pensiones"/>
    <s v="Totales"/>
    <s v="Total General Sin Pensiones"/>
    <x v="55"/>
    <x v="0"/>
    <n v="1600535.0540100001"/>
    <n v="1504539.56809"/>
    <n v="243469518.54793006"/>
    <n v="216001262.48099998"/>
    <n v="235094567.47436008"/>
    <n v="206446896.99449995"/>
    <n v="235094567.47436008"/>
    <n v="206446896.99449995"/>
    <n v="110158938.57113002"/>
    <n v="94780177.77824004"/>
    <n v="1600535.0540100001"/>
    <n v="1504539.56809"/>
    <n v="0.68080478047820392"/>
    <n v="0.72877800053835784"/>
    <n v="95995.485920000123"/>
    <n v="6.3803895860223614"/>
    <n v="100"/>
    <n v="100"/>
    <n v="100"/>
    <n v="100"/>
    <n v="0.65738621555408971"/>
    <n v="0.68080478047820392"/>
    <n v="0.69654202517559038"/>
    <n v="0.72877800053835784"/>
    <n v="9.7262344033082745E-2"/>
    <n v="3.0020817885422772E-2"/>
    <n v="8.4735603268130025E-6"/>
    <n v="228658.48701999997"/>
    <m/>
    <n v="70577.311959999992"/>
    <m/>
    <n v="19.92088"/>
    <m/>
    <m/>
    <n v="29.674298426645539"/>
    <m/>
    <n v="0.43114753510748882"/>
    <n v="-38.530637257863617"/>
    <n v="-3.3350083636154215"/>
    <n v="31.814324966572965"/>
    <n v="50.030312982289956"/>
    <s v="Resto"/>
    <n v="2023"/>
    <n v="1"/>
    <d v="2024-05-06T00:00:00"/>
    <x v="55"/>
    <x v="29"/>
  </r>
  <r>
    <n v="2024"/>
    <n v="3"/>
    <n v="3"/>
    <x v="40"/>
    <s v="Total General Sin Pensiones"/>
    <n v="3"/>
    <s v="4e07408562bedb8b60ce05c1decfe3ad16b72230967de01f640b7e4729b49fce"/>
    <s v="866d562d83a77144c090ae01fef5e5dc5d322dfdcb968ee04e0fa262fe1b2619"/>
    <x v="17"/>
    <n v="5461228.9250799995"/>
    <n v="5252582.0563999992"/>
    <n v="21431311.3499"/>
    <n v="19748301.183339998"/>
    <n v="2628638.3926699995"/>
    <n v="2467516.9256100003"/>
    <n v="11708265.149910001"/>
    <n v="11473365.47522"/>
    <n v="0"/>
    <n v="0"/>
    <n v="134.065"/>
    <n v="128.38900000000001"/>
    <n v="3853.7368500000002"/>
    <n v="1015.9079"/>
    <n v="2292743.0453600003"/>
    <n v="2262002.8514"/>
    <n v="1203229.7050399999"/>
    <n v="1699255.6986500002"/>
    <n v="1013218.14414"/>
    <n v="1505117.9470900001"/>
    <n v="2113399.2513200003"/>
    <n v="1447626.1707700002"/>
    <n v="0"/>
    <n v="0"/>
    <s v="Total General Sin Pensiones"/>
    <s v="Totales"/>
    <s v="Total General Sin Pensiones"/>
    <x v="55"/>
    <x v="0"/>
    <n v="5461228.9250799995"/>
    <n v="5252582.0563999992"/>
    <n v="243469518.54793006"/>
    <n v="216001262.48099998"/>
    <n v="235094567.47436008"/>
    <n v="206446896.99449995"/>
    <n v="235094567.47436008"/>
    <n v="206446896.99449995"/>
    <n v="110158938.57113002"/>
    <n v="94780177.77824004"/>
    <n v="5461228.9250799995"/>
    <n v="5252582.0563999992"/>
    <n v="2.3229923956773746"/>
    <n v="2.5442775516940492"/>
    <n v="208646.86868000031"/>
    <n v="3.9722724260114139"/>
    <n v="100"/>
    <n v="100"/>
    <n v="100"/>
    <n v="100"/>
    <n v="2.2430852772253247"/>
    <n v="2.3229923956773746"/>
    <n v="2.4317367389748612"/>
    <n v="2.5442775516940492"/>
    <n v="0.43098322306001546"/>
    <n v="0.89895707673061909"/>
    <m/>
    <n v="-491899.80295000016"/>
    <n v="-32.681811010295959"/>
    <n v="665773.08055000007"/>
    <n v="45.990677289004232"/>
    <n v="0"/>
    <m/>
    <n v="6.5297005823037324"/>
    <n v="48.132726694504818"/>
    <n v="46.977218044665456"/>
    <n v="2.386223421145873"/>
    <n v="1.3589812206016738"/>
    <n v="-29.19078005764969"/>
    <n v="190.54907269628794"/>
    <n v="133.11727323892944"/>
    <s v="Medianas"/>
    <n v="2023"/>
    <n v="1"/>
    <d v="2024-05-06T00:00:00"/>
    <x v="55"/>
    <x v="17"/>
  </r>
  <r>
    <n v="2024"/>
    <n v="3"/>
    <n v="98"/>
    <x v="53"/>
    <s v="Total General Sin Pensiones"/>
    <n v="205"/>
    <s v="f8809aff4d69bece79dabe35be0c708b890d7eafb841f121330667b77d2e2590"/>
    <s v="866d562d83a77144c090ae01fef5e5dc5d322dfdcb968ee04e0fa262fe1b2619"/>
    <x v="32"/>
    <n v="1111095.3272299999"/>
    <n v="1962137.4953599998"/>
    <n v="3623265.97236"/>
    <n v="4251920.2256300002"/>
    <n v="357913.62644999998"/>
    <n v="545140.19308"/>
    <n v="2010924.9420200002"/>
    <n v="2438172.0758199994"/>
    <n v="0"/>
    <n v="0"/>
    <n v="134.065"/>
    <n v="128.38900000000001"/>
    <n v="0"/>
    <n v="0"/>
    <n v="263334.39277000003"/>
    <n v="313604.11606000003"/>
    <n v="788936.60543"/>
    <n v="745401.94288999995"/>
    <n v="736507.62237"/>
    <n v="1670848.9999000002"/>
    <n v="2108.4717700000001"/>
    <n v="2.3928099999999999"/>
    <n v="29798.352070000001"/>
    <n v="31828.593000000001"/>
    <s v="Total General Sin Pensiones"/>
    <s v="Totales"/>
    <s v="Total General Sin Pensiones"/>
    <x v="55"/>
    <x v="0"/>
    <n v="1111095.3272299999"/>
    <n v="1962137.4953599998"/>
    <n v="243469518.54793006"/>
    <n v="216001262.48099998"/>
    <n v="235094567.47436008"/>
    <n v="206446896.99449995"/>
    <n v="235094567.47436008"/>
    <n v="206446896.99449995"/>
    <n v="110158938.57113002"/>
    <n v="94780177.77824004"/>
    <n v="1111095.3272299999"/>
    <n v="1962137.4953599998"/>
    <n v="0.47261633442515782"/>
    <n v="0.9504320597331497"/>
    <n v="-851042.16812999989"/>
    <n v="-43.373217735378752"/>
    <n v="100"/>
    <n v="100"/>
    <n v="100"/>
    <n v="100"/>
    <n v="0.45635910969744931"/>
    <n v="0.47261633442515782"/>
    <n v="0.90839167920724273"/>
    <n v="0.9504320597331497"/>
    <n v="0.31328142980178608"/>
    <n v="8.9686111961304862E-4"/>
    <n v="1.2675049189832883E-2"/>
    <n v="-934341.37753000017"/>
    <n v="-55.920156614147665"/>
    <n v="2106.0789600000003"/>
    <n v="88016.974185163068"/>
    <n v="-2030.2409299999999"/>
    <n v="-6.3786700530557567"/>
    <n v="-34.344663814308831"/>
    <n v="32.212683977556757"/>
    <n v="27.782976186385007"/>
    <n v="0.32490656781237404"/>
    <n v="-16.029675860626202"/>
    <n v="5.840427832963746"/>
    <n v="33.378397067337609"/>
    <n v="42.071813610268393"/>
    <s v="Resto"/>
    <n v="2023"/>
    <n v="1"/>
    <d v="2024-05-06T00:00:00"/>
    <x v="55"/>
    <x v="32"/>
  </r>
  <r>
    <n v="2024"/>
    <n v="3"/>
    <n v="59"/>
    <x v="38"/>
    <s v="Total General Sin Pensiones"/>
    <n v="209"/>
    <s v="83f814f7a92e365cbd79f9addceed185761a8d38a06a2d4350bb1fe4b7632b34"/>
    <s v="866d562d83a77144c090ae01fef5e5dc5d322dfdcb968ee04e0fa262fe1b2619"/>
    <x v="50"/>
    <n v="163520.59635000001"/>
    <n v="173836.21695"/>
    <n v="542352.41373000003"/>
    <n v="710710.55739000009"/>
    <n v="60392.378540000005"/>
    <n v="46882.794429999994"/>
    <n v="244049.69449999998"/>
    <n v="152213.22997000001"/>
    <n v="0"/>
    <n v="0"/>
    <n v="134.065"/>
    <n v="128.38900000000001"/>
    <n v="463.88895000000002"/>
    <n v="186.24894"/>
    <n v="4988.0851900000007"/>
    <n v="3101.8980799999999"/>
    <n v="4222.0681500000001"/>
    <n v="4675.4577900000004"/>
    <n v="0"/>
    <n v="0"/>
    <n v="0"/>
    <n v="0"/>
    <n v="0"/>
    <n v="0"/>
    <s v="Total General Sin Pensiones"/>
    <s v="Totales"/>
    <s v="Total General Sin Pensiones"/>
    <x v="55"/>
    <x v="0"/>
    <n v="163520.59635000001"/>
    <n v="173836.21695"/>
    <n v="243469518.54793006"/>
    <n v="216001262.48099998"/>
    <n v="235094567.47436008"/>
    <n v="206446896.99449995"/>
    <n v="235094567.47436008"/>
    <n v="206446896.99449995"/>
    <n v="110158938.57113002"/>
    <n v="94780177.77824004"/>
    <n v="163520.59635000001"/>
    <n v="173836.21695"/>
    <n v="6.9555242431467046E-2"/>
    <n v="8.4203841026795012E-2"/>
    <n v="-10315.620599999995"/>
    <n v="-5.9341032501685431"/>
    <n v="100"/>
    <n v="100"/>
    <n v="100"/>
    <n v="100"/>
    <n v="6.7162656469380133E-2"/>
    <n v="6.9555242431467046E-2"/>
    <n v="8.0479259682702586E-2"/>
    <n v="8.4203841026795012E-2"/>
    <m/>
    <m/>
    <m/>
    <n v="0"/>
    <m/>
    <n v="0"/>
    <m/>
    <n v="0"/>
    <m/>
    <n v="28.815654600476016"/>
    <n v="36.932582126068056"/>
    <n v="26.969520651432926"/>
    <n v="5.4822948844050839E-2"/>
    <n v="60.807514023800579"/>
    <n v="-9.6972245363806451"/>
    <n v="118.143170900735"/>
    <n v="66.344264440466688"/>
    <s v="Resto"/>
    <n v="2023"/>
    <n v="1"/>
    <d v="2024-05-06T00:00:00"/>
    <x v="55"/>
    <x v="50"/>
  </r>
  <r>
    <n v="2024"/>
    <n v="3"/>
    <n v="34"/>
    <x v="54"/>
    <s v="Total General Sin Pensiones"/>
    <n v="23"/>
    <s v="535fa30d7e25dd8a49f1536779734ec8286108d115da5045d77f3b4185d8f790"/>
    <s v="866d562d83a77144c090ae01fef5e5dc5d322dfdcb968ee04e0fa262fe1b2619"/>
    <x v="4"/>
    <n v="25559096.22566"/>
    <n v="26097031.675279997"/>
    <n v="78609264.710840017"/>
    <n v="71719145.45945999"/>
    <n v="14654333.91426"/>
    <n v="13278274.68158"/>
    <n v="54459007.67182"/>
    <n v="49126250.493279994"/>
    <n v="0"/>
    <n v="0"/>
    <n v="134.065"/>
    <n v="128.38900000000001"/>
    <n v="65288.727689999992"/>
    <n v="54701.191709999999"/>
    <n v="14077809.63864"/>
    <n v="12746375.66801"/>
    <n v="17240675.91677"/>
    <n v="17345383.055669997"/>
    <n v="2304423.1109499997"/>
    <n v="2509547.3853099998"/>
    <n v="11490023.35949"/>
    <n v="13356148.097899999"/>
    <n v="1909292.3439100001"/>
    <n v="1780824.74652"/>
    <s v="Total General Sin Pensiones"/>
    <s v="Totales"/>
    <s v="Total General Sin Pensiones"/>
    <x v="55"/>
    <x v="0"/>
    <n v="25559096.22566"/>
    <n v="26097031.675279997"/>
    <n v="243469518.54793006"/>
    <n v="216001262.48099998"/>
    <n v="235094567.47436008"/>
    <n v="206446896.99449995"/>
    <n v="235094567.47436008"/>
    <n v="206446896.99449995"/>
    <n v="110158938.57113002"/>
    <n v="94780177.77824004"/>
    <n v="25559096.22566"/>
    <n v="26097031.675279997"/>
    <n v="10.871836172244826"/>
    <n v="12.641038472946997"/>
    <n v="-537935.44961999729"/>
    <n v="-2.0612897907831718"/>
    <n v="100"/>
    <n v="100"/>
    <n v="100"/>
    <n v="100"/>
    <n v="10.49786288571001"/>
    <n v="10.871836172244826"/>
    <n v="12.08188849246914"/>
    <n v="12.641038472946997"/>
    <n v="0.98021112767793972"/>
    <n v="4.8874048783552286"/>
    <n v="0.81213801085311421"/>
    <n v="-205124.27436000016"/>
    <n v="-8.1737557760704131"/>
    <n v="-1866124.7384099998"/>
    <n v="-13.972027898548179"/>
    <n v="128467.59739000001"/>
    <n v="7.2139382407530483"/>
    <n v="10.363238189287571"/>
    <n v="57.335102089986314"/>
    <n v="50.880402211250853"/>
    <n v="13.30290043126881"/>
    <n v="10.445588654440364"/>
    <n v="-0.60365999738338783"/>
    <n v="81.654627153837495"/>
    <n v="73.485697185818935"/>
    <s v="Grandes"/>
    <n v="2023"/>
    <n v="1"/>
    <d v="2024-05-06T00:00:00"/>
    <x v="55"/>
    <x v="4"/>
  </r>
  <r>
    <n v="2024"/>
    <n v="3"/>
    <n v="126"/>
    <x v="41"/>
    <s v="Total General Sin Pensiones"/>
    <n v="239"/>
    <s v="79bf08685d3138f9b109c3546780f056bc954fd69377b84a2cf23622e464897b"/>
    <s v="866d562d83a77144c090ae01fef5e5dc5d322dfdcb968ee04e0fa262fe1b2619"/>
    <x v="51"/>
    <n v="211802.86790000001"/>
    <n v="192876.43583999999"/>
    <n v="791473.10433999985"/>
    <n v="690016.12424000003"/>
    <n v="47041.093720000004"/>
    <n v="57749.803430000007"/>
    <n v="225519.22879999998"/>
    <n v="421870.28046000004"/>
    <n v="0"/>
    <n v="0"/>
    <n v="134.065"/>
    <n v="128.38900000000001"/>
    <n v="1540.6093900000001"/>
    <n v="1126.9045000000001"/>
    <n v="4243.0603899999996"/>
    <n v="5452.5139100000006"/>
    <n v="3515.4595899999999"/>
    <n v="5515.1693700000005"/>
    <n v="0"/>
    <n v="0"/>
    <n v="0"/>
    <n v="0"/>
    <n v="0"/>
    <n v="0"/>
    <s v="Total General Sin Pensiones"/>
    <s v="Totales"/>
    <s v="Total General Sin Pensiones"/>
    <x v="55"/>
    <x v="0"/>
    <n v="211802.86790000001"/>
    <n v="192876.43583999999"/>
    <n v="243469518.54793006"/>
    <n v="216001262.48099998"/>
    <n v="235094567.47436008"/>
    <n v="206446896.99449995"/>
    <n v="235094567.47436008"/>
    <n v="206446896.99449995"/>
    <n v="110158938.57113002"/>
    <n v="94780177.77824004"/>
    <n v="211802.86790000001"/>
    <n v="192876.43583999999"/>
    <n v="9.0092625353029351E-2"/>
    <n v="9.3426657725515963E-2"/>
    <n v="18926.432060000021"/>
    <n v="9.8127238703749065"/>
    <n v="100"/>
    <n v="100"/>
    <n v="100"/>
    <n v="100"/>
    <n v="8.6993587190383317E-2"/>
    <n v="9.0092625353029351E-2"/>
    <n v="8.9294124314188164E-2"/>
    <n v="9.3426657725515963E-2"/>
    <m/>
    <m/>
    <m/>
    <n v="0"/>
    <m/>
    <n v="0"/>
    <m/>
    <n v="0"/>
    <m/>
    <n v="-18.5432833948609"/>
    <n v="22.209847386112756"/>
    <n v="29.941347256077545"/>
    <n v="4.2702929358406444E-2"/>
    <n v="-22.181576057639084"/>
    <n v="-36.258356649525716"/>
    <n v="120.6971743344659"/>
    <n v="98.863943139428926"/>
    <s v="Resto"/>
    <n v="2023"/>
    <n v="1"/>
    <d v="2024-05-06T00:00:00"/>
    <x v="55"/>
    <x v="51"/>
  </r>
  <r>
    <n v="2024"/>
    <n v="3"/>
    <n v="127"/>
    <x v="5"/>
    <s v="Total General Sin Pensiones"/>
    <n v="263"/>
    <s v="4be84111a613654b362415e563cb7607df7b203b5d303802a8a546061bbc7847"/>
    <s v="866d562d83a77144c090ae01fef5e5dc5d322dfdcb968ee04e0fa262fe1b2619"/>
    <x v="52"/>
    <n v="212525.78091999999"/>
    <n v="131577.22926999998"/>
    <n v="1033760.7911400001"/>
    <n v="716177.84077000001"/>
    <n v="77194.529420000006"/>
    <n v="33258.891510000001"/>
    <n v="295721.32564999996"/>
    <n v="52572.992100000003"/>
    <n v="0"/>
    <n v="0"/>
    <n v="134.065"/>
    <n v="128.38900000000001"/>
    <n v="0"/>
    <n v="0"/>
    <n v="535.29494"/>
    <n v="115.39917"/>
    <n v="5815.0023499999998"/>
    <n v="2133.3900800000001"/>
    <n v="0"/>
    <n v="0"/>
    <n v="0"/>
    <n v="0"/>
    <n v="0"/>
    <n v="0"/>
    <s v="Total General Sin Pensiones"/>
    <s v="Totales"/>
    <s v="Total General Sin Pensiones"/>
    <x v="55"/>
    <x v="0"/>
    <n v="212525.78091999999"/>
    <n v="131577.22926999998"/>
    <n v="243469518.54793006"/>
    <n v="216001262.48099998"/>
    <n v="235094567.47436008"/>
    <n v="206446896.99449995"/>
    <n v="235094567.47436008"/>
    <n v="206446896.99449995"/>
    <n v="110158938.57113002"/>
    <n v="94780177.77824004"/>
    <n v="212525.78091999999"/>
    <n v="131577.22926999998"/>
    <n v="9.0400124172660232E-2"/>
    <n v="6.3734176287234476E-2"/>
    <n v="80948.551650000009"/>
    <n v="61.521702576584445"/>
    <n v="100"/>
    <n v="100"/>
    <n v="100"/>
    <n v="100"/>
    <n v="8.7290508556273988E-2"/>
    <n v="9.0400124172660232E-2"/>
    <n v="6.0915027883956856E-2"/>
    <n v="6.3734176287234476E-2"/>
    <m/>
    <m/>
    <m/>
    <n v="0"/>
    <m/>
    <n v="0"/>
    <m/>
    <n v="0"/>
    <m/>
    <n v="132.1019309882586"/>
    <n v="36.32243066503915"/>
    <n v="25.2770876043847"/>
    <n v="7.0075592976193424E-2"/>
    <n v="363.86376955744134"/>
    <n v="172.57098476805513"/>
    <n v="9.2054122729632262"/>
    <n v="5.4091922092372338"/>
    <s v="Resto"/>
    <n v="2023"/>
    <n v="1"/>
    <d v="2024-05-06T00:00:00"/>
    <x v="55"/>
    <x v="52"/>
  </r>
  <r>
    <n v="2024"/>
    <n v="3"/>
    <n v="128"/>
    <x v="65"/>
    <s v="Total General Sin Pensiones"/>
    <n v="267"/>
    <s v="8acc23987b8960d83c44541f9f0eb46454cea080ea94d916f56fccf033db866f"/>
    <s v="866d562d83a77144c090ae01fef5e5dc5d322dfdcb968ee04e0fa262fe1b2619"/>
    <x v="53"/>
    <n v="23307.048429999999"/>
    <n v="0"/>
    <n v="96949.472959999999"/>
    <n v="44608.127369999995"/>
    <n v="2146.3742099999999"/>
    <n v="0"/>
    <n v="6777.4628300000004"/>
    <n v="7791.8745799999997"/>
    <n v="0"/>
    <n v="0"/>
    <n v="134.065"/>
    <n v="128.38900000000001"/>
    <n v="0"/>
    <n v="0"/>
    <n v="2107.73794"/>
    <n v="0"/>
    <n v="16048.565039999999"/>
    <n v="0"/>
    <n v="0"/>
    <n v="0"/>
    <n v="0"/>
    <n v="0"/>
    <n v="0"/>
    <n v="0"/>
    <s v="Total General Sin Pensiones"/>
    <s v="Totales"/>
    <s v="Total General Sin Pensiones"/>
    <x v="55"/>
    <x v="0"/>
    <n v="23307.048429999999"/>
    <n v="0"/>
    <n v="243469518.54793006"/>
    <n v="216001262.48099998"/>
    <n v="235094567.47436008"/>
    <n v="206446896.99449995"/>
    <n v="235094567.47436008"/>
    <n v="206446896.99449995"/>
    <n v="110158938.57113002"/>
    <n v="94780177.77824004"/>
    <n v="23307.048429999999"/>
    <n v="0"/>
    <n v="9.9139034476166347E-3"/>
    <m/>
    <m/>
    <m/>
    <n v="100"/>
    <m/>
    <n v="100"/>
    <m/>
    <n v="9.5728814715718563E-3"/>
    <n v="9.9139034476166347E-3"/>
    <m/>
    <m/>
    <m/>
    <m/>
    <m/>
    <n v="0"/>
    <m/>
    <n v="0"/>
    <m/>
    <n v="0"/>
    <m/>
    <m/>
    <n v="9.2091206505464829"/>
    <m/>
    <n v="1.9484339971323149E-3"/>
    <m/>
    <m/>
    <n v="13.13349782205824"/>
    <m/>
    <s v="Resto"/>
    <n v="2023"/>
    <n v="1"/>
    <d v="2024-05-06T00:00:00"/>
    <x v="55"/>
    <x v="53"/>
  </r>
  <r>
    <n v="2024"/>
    <n v="3"/>
    <n v="61"/>
    <x v="2"/>
    <s v="Total General Sin Pension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45928.9508800001"/>
    <n v="957092.44352999993"/>
    <n v="1989353.49746"/>
    <n v="2064338.3064600001"/>
    <n v="0"/>
    <n v="0"/>
    <n v="0"/>
    <n v="0"/>
    <n v="0"/>
    <n v="0"/>
    <s v="Total General Sin Pensiones"/>
    <s v="Totales"/>
    <s v="Total General Sin Pensiones"/>
    <x v="55"/>
    <x v="0"/>
    <n v="0"/>
    <n v="0"/>
    <n v="243469518.54793006"/>
    <n v="216001262.48099998"/>
    <n v="235094567.47436008"/>
    <n v="206446896.99449995"/>
    <n v="235094567.47436008"/>
    <n v="206446896.99449995"/>
    <n v="110158938.57113002"/>
    <n v="94780177.77824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178538061035965"/>
    <n v="-3.6323895538511231"/>
    <n v="62.629841929591599"/>
    <n v="46.363158622544567"/>
    <m/>
    <n v="2023"/>
    <n v="1"/>
    <d v="2024-05-06T00:00:00"/>
    <x v="55"/>
    <x v="2"/>
  </r>
  <r>
    <n v="2024"/>
    <n v="3"/>
    <n v="8"/>
    <x v="20"/>
    <s v="Total General Sin Pensiones"/>
    <n v="8"/>
    <s v="2c624232cdd221771294dfbb310aca000a0df6ac8b66b696d90ef06fdefb64a3"/>
    <s v="866d562d83a77144c090ae01fef5e5dc5d322dfdcb968ee04e0fa262fe1b2619"/>
    <x v="38"/>
    <n v="689489.74687000003"/>
    <n v="663569.20615999994"/>
    <n v="2135848.6692799996"/>
    <n v="2277006.0233800001"/>
    <n v="244607.44297000003"/>
    <n v="255047.79303"/>
    <n v="994771.91509000014"/>
    <n v="1387866.6907500001"/>
    <n v="0"/>
    <n v="0"/>
    <n v="134.065"/>
    <n v="128.38900000000001"/>
    <n v="1403.5426100000002"/>
    <n v="-153.74030999999999"/>
    <n v="230236.35676"/>
    <n v="251631.77739999999"/>
    <n v="475074.83101999998"/>
    <n v="383716.2536"/>
    <n v="19567.733199999999"/>
    <n v="49078.633029999997"/>
    <n v="99389.184939999992"/>
    <n v="47354.394679999998"/>
    <n v="0"/>
    <n v="449.2"/>
    <s v="Total General Sin Pensiones"/>
    <s v="Totales"/>
    <s v="Total General Sin Pensiones"/>
    <x v="55"/>
    <x v="0"/>
    <n v="689489.74687000003"/>
    <n v="663569.20615999994"/>
    <n v="243469518.54793006"/>
    <n v="216001262.48099998"/>
    <n v="235094567.47436008"/>
    <n v="206446896.99449995"/>
    <n v="235094567.47436008"/>
    <n v="206446896.99449995"/>
    <n v="110158938.57113002"/>
    <n v="94780177.77824004"/>
    <n v="689489.74687000003"/>
    <n v="663569.20615999994"/>
    <n v="0.29328187132405653"/>
    <n v="0.3214236764128639"/>
    <n v="25920.540710000088"/>
    <n v="3.9062301971484414"/>
    <n v="100"/>
    <n v="100"/>
    <n v="100"/>
    <n v="100"/>
    <n v="0.28319345722707595"/>
    <n v="0.29328187132405653"/>
    <n v="0.30720617025021751"/>
    <n v="0.3214236764128639"/>
    <n v="8.3233455414209422E-3"/>
    <n v="4.2276257596143556E-2"/>
    <m/>
    <n v="-29510.899829999998"/>
    <n v="-60.12983249138388"/>
    <n v="52034.790259999994"/>
    <n v="109.88376181688739"/>
    <n v="-449.2"/>
    <m/>
    <n v="-4.0934877090945569"/>
    <n v="35.476588894964323"/>
    <n v="38.435748775313542"/>
    <n v="0.22204956415048982"/>
    <n v="-8.5026703944427915"/>
    <n v="23.808889136928645"/>
    <n v="48.463177109525169"/>
    <n v="65.577565463857113"/>
    <s v="Resto"/>
    <n v="2023"/>
    <n v="1"/>
    <d v="2024-05-06T00:00:00"/>
    <x v="55"/>
    <x v="38"/>
  </r>
  <r>
    <n v="2024"/>
    <n v="3"/>
    <n v="16"/>
    <x v="24"/>
    <s v="Total General Sin Pensiones"/>
    <n v="14"/>
    <s v="8527a891e224136950ff32ca212b45bc93f69fbb801c3b1ebedac52775f99e61"/>
    <s v="866d562d83a77144c090ae01fef5e5dc5d322dfdcb968ee04e0fa262fe1b2619"/>
    <x v="24"/>
    <n v="1156642.3969100001"/>
    <n v="764564.70062000002"/>
    <n v="4195643.3828200009"/>
    <n v="3161721.8021400003"/>
    <n v="591182.89284999995"/>
    <n v="615816.13242999988"/>
    <n v="2306342.5505499998"/>
    <n v="2062739.0264999997"/>
    <n v="0"/>
    <n v="0"/>
    <n v="134.065"/>
    <n v="128.38900000000001"/>
    <n v="6796.0531700000001"/>
    <n v="3583.2302400000003"/>
    <n v="487099.23106999998"/>
    <n v="425272.12670999998"/>
    <n v="771089.61232000007"/>
    <n v="694924.42986000003"/>
    <n v="29996.925710000003"/>
    <n v="54583.757890000001"/>
    <n v="103658.32324"/>
    <n v="25781.962069999998"/>
    <n v="66042.262000000002"/>
    <n v="13398.210999999999"/>
    <s v="Total General Sin Pensiones"/>
    <s v="Totales"/>
    <s v="Total General Sin Pensiones"/>
    <x v="55"/>
    <x v="0"/>
    <n v="1156642.3969100001"/>
    <n v="764564.70062000002"/>
    <n v="243469518.54793006"/>
    <n v="216001262.48099998"/>
    <n v="235094567.47436008"/>
    <n v="206446896.99449995"/>
    <n v="235094567.47436008"/>
    <n v="206446896.99449995"/>
    <n v="110158938.57113002"/>
    <n v="94780177.77824004"/>
    <n v="1156642.3969100001"/>
    <n v="764564.70062000002"/>
    <n v="0.49199026984583383"/>
    <n v="0.3703444865244786"/>
    <n v="392077.69629000011"/>
    <n v="51.281166390765478"/>
    <n v="100"/>
    <n v="100"/>
    <n v="100"/>
    <n v="100"/>
    <n v="0.4750666135984084"/>
    <n v="0.49199026984583383"/>
    <n v="0.35396307032568991"/>
    <n v="0.3703444865244786"/>
    <n v="1.275951462097121E-2"/>
    <n v="4.409218143728702E-2"/>
    <n v="2.8091785662891899E-2"/>
    <n v="-24586.832179999998"/>
    <n v="-45.044227679502477"/>
    <n v="77876.361170000004"/>
    <n v="302.05754301615883"/>
    <n v="52644.051000000007"/>
    <n v="392.9185097920909"/>
    <n v="-4.0000965032854214"/>
    <n v="51.111985383672618"/>
    <n v="80.544672273075506"/>
    <n v="0.53666357039948331"/>
    <n v="14.538245155709649"/>
    <n v="10.960210806712368"/>
    <n v="63.170249383135911"/>
    <n v="61.196888242319467"/>
    <s v="Resto"/>
    <n v="2023"/>
    <n v="1"/>
    <d v="2024-05-06T00:00:00"/>
    <x v="55"/>
    <x v="24"/>
  </r>
  <r>
    <n v="2024"/>
    <n v="3"/>
    <n v="107"/>
    <x v="28"/>
    <s v="Total General Sin Pensiones"/>
    <n v="70"/>
    <s v="ff5a1ae012afa5d4c889c50ad427aaf545d31a4fac04ffc1c4d03d403ba4250a"/>
    <s v="866d562d83a77144c090ae01fef5e5dc5d322dfdcb968ee04e0fa262fe1b2619"/>
    <x v="40"/>
    <n v="551156.13301999995"/>
    <n v="285123.98235000001"/>
    <n v="1743062.1148200002"/>
    <n v="989861.21119999979"/>
    <n v="240855.57254999998"/>
    <n v="142370.60707000003"/>
    <n v="745627.51428000012"/>
    <n v="558672.95762999996"/>
    <n v="0"/>
    <n v="0"/>
    <n v="134.065"/>
    <n v="128.38900000000001"/>
    <n v="0"/>
    <n v="0"/>
    <n v="211946.67580000003"/>
    <n v="114535.77582"/>
    <n v="342209.39718999999"/>
    <n v="185936.62181000001"/>
    <n v="0"/>
    <n v="0"/>
    <n v="0"/>
    <n v="0"/>
    <n v="0"/>
    <n v="0"/>
    <s v="Total General Sin Pensiones"/>
    <s v="Totales"/>
    <s v="Total General Sin Pensiones"/>
    <x v="55"/>
    <x v="0"/>
    <n v="551156.13301999995"/>
    <n v="285123.98235000001"/>
    <n v="243469518.54793006"/>
    <n v="216001262.48099998"/>
    <n v="235094567.47436008"/>
    <n v="206446896.99449995"/>
    <n v="235094567.47436008"/>
    <n v="206446896.99449995"/>
    <n v="110158938.57113002"/>
    <n v="94780177.77824004"/>
    <n v="551156.13301999995"/>
    <n v="285123.98235000001"/>
    <n v="0.23444018249384269"/>
    <n v="0.1381100837556285"/>
    <n v="266032.15066999994"/>
    <n v="93.304024613206991"/>
    <n v="100"/>
    <n v="100"/>
    <n v="100"/>
    <n v="100"/>
    <n v="0.22637582573257434"/>
    <n v="0.23444018249384269"/>
    <n v="0.13200107215812232"/>
    <n v="0.1381100837556285"/>
    <m/>
    <m/>
    <m/>
    <n v="0"/>
    <m/>
    <n v="0"/>
    <m/>
    <n v="0"/>
    <m/>
    <n v="69.175068862056193"/>
    <n v="43.700062127633075"/>
    <n v="49.93287688274323"/>
    <n v="0.21864369398809946"/>
    <n v="85.048448209830312"/>
    <n v="84.046259342975404"/>
    <n v="61.934791253649855"/>
    <n v="61.599363646091611"/>
    <s v="Resto"/>
    <n v="2023"/>
    <n v="1"/>
    <d v="2024-05-06T00:00:00"/>
    <x v="55"/>
    <x v="40"/>
  </r>
  <r>
    <n v="2024"/>
    <n v="3"/>
    <n v="707"/>
    <x v="47"/>
    <s v="Total General Sin Pensiones"/>
    <n v="9"/>
    <s v="19581e27de7ced00ff1ce50b2047e7a567c76b1cbaebabe5ef03f7c3017bb5b7"/>
    <s v="866d562d83a77144c090ae01fef5e5dc5d322dfdcb968ee04e0fa262fe1b2619"/>
    <x v="54"/>
    <n v="242648.48286000002"/>
    <n v="240008.10616999998"/>
    <n v="1062415.5377800001"/>
    <n v="1164958.2610299999"/>
    <n v="284177.12602999998"/>
    <n v="165561.19089"/>
    <n v="1072773.4632799998"/>
    <n v="722307.23962999997"/>
    <n v="0"/>
    <n v="0"/>
    <n v="134.065"/>
    <n v="128.38900000000001"/>
    <n v="0"/>
    <n v="0"/>
    <n v="163603.72900999998"/>
    <n v="119637.61258"/>
    <n v="101099.83442"/>
    <n v="138717.16018000001"/>
    <n v="0"/>
    <n v="0"/>
    <n v="0"/>
    <n v="0"/>
    <n v="0"/>
    <n v="0"/>
    <s v="Total General Sin Pensiones"/>
    <s v="Totales"/>
    <s v="Total General Sin Pensiones"/>
    <x v="55"/>
    <x v="0"/>
    <n v="242648.48286000002"/>
    <n v="240008.10616999998"/>
    <n v="243469518.54793006"/>
    <n v="216001262.48099998"/>
    <n v="235094567.47436008"/>
    <n v="206446896.99449995"/>
    <n v="235094567.47436008"/>
    <n v="206446896.99449995"/>
    <n v="110158938.57113002"/>
    <n v="94780177.77824004"/>
    <n v="242648.48286000002"/>
    <n v="240008.10616999998"/>
    <n v="0.10321313906433154"/>
    <n v="0.11625658203833122"/>
    <n v="2640.3766900000337"/>
    <n v="1.1001197968412813"/>
    <n v="100"/>
    <n v="100"/>
    <n v="100"/>
    <n v="100"/>
    <n v="9.9662776805562028E-2"/>
    <n v="0.10321313906433154"/>
    <n v="0.111114214525071"/>
    <n v="0.11625658203833122"/>
    <m/>
    <m/>
    <m/>
    <n v="0"/>
    <m/>
    <n v="0"/>
    <m/>
    <n v="0"/>
    <m/>
    <n v="71.644770433434019"/>
    <n v="117.11473431876374"/>
    <n v="68.981499638487819"/>
    <n v="0.25797010185106839"/>
    <n v="36.74940972313405"/>
    <n v="-27.118004514501017"/>
    <n v="161.82393368750681"/>
    <n v="86.245719292953879"/>
    <s v="Resto"/>
    <n v="2023"/>
    <n v="1"/>
    <d v="2024-05-06T00:00:00"/>
    <x v="55"/>
    <x v="54"/>
  </r>
  <r>
    <n v="2024"/>
    <n v="3"/>
    <n v="120"/>
    <x v="58"/>
    <s v="Total General Sin Pensiones"/>
    <n v="234"/>
    <s v="114bd151f8fb0c58642d2170da4ae7d7c57977260ac2cc8905306cab6b2acabc"/>
    <s v="866d562d83a77144c090ae01fef5e5dc5d322dfdcb968ee04e0fa262fe1b2619"/>
    <x v="28"/>
    <n v="1287243.6983399999"/>
    <n v="0"/>
    <n v="4823510.3478500005"/>
    <n v="0"/>
    <n v="630273.34535999992"/>
    <n v="0"/>
    <n v="2890708.51627"/>
    <n v="0"/>
    <n v="0"/>
    <n v="0"/>
    <n v="134.065"/>
    <n v="128.38900000000001"/>
    <n v="4202.9780599999995"/>
    <n v="0"/>
    <n v="351335.59233999997"/>
    <n v="0"/>
    <n v="826904.38180999993"/>
    <n v="0"/>
    <n v="1252899.0886299999"/>
    <n v="0"/>
    <n v="0"/>
    <n v="0"/>
    <n v="3438.8890000000001"/>
    <n v="0"/>
    <s v="Total General Sin Pensiones"/>
    <s v="Totales"/>
    <s v="Total General Sin Pensiones"/>
    <x v="55"/>
    <x v="0"/>
    <n v="1287243.6983399999"/>
    <n v="0"/>
    <n v="243469518.54793006"/>
    <n v="216001262.48099998"/>
    <n v="235094567.47436008"/>
    <n v="206446896.99449995"/>
    <n v="235094567.47436008"/>
    <n v="206446896.99449995"/>
    <n v="110158938.57113002"/>
    <n v="94780177.77824004"/>
    <n v="1287243.6983399999"/>
    <n v="0"/>
    <n v="0.54754293651655284"/>
    <m/>
    <m/>
    <m/>
    <n v="100"/>
    <m/>
    <n v="100"/>
    <m/>
    <n v="0.52870835988719045"/>
    <n v="0.54754293651655284"/>
    <m/>
    <m/>
    <n v="0.53293408779709206"/>
    <m/>
    <n v="1.4627683816535032E-3"/>
    <n v="1252899.0886299999"/>
    <m/>
    <n v="0"/>
    <m/>
    <n v="3438.8890000000001"/>
    <m/>
    <m/>
    <n v="48.963016573535064"/>
    <m/>
    <n v="0.57214907254487579"/>
    <m/>
    <m/>
    <n v="42.488055459443352"/>
    <m/>
    <s v="Resto"/>
    <n v="2023"/>
    <n v="1"/>
    <d v="2024-05-06T00:00:00"/>
    <x v="55"/>
    <x v="28"/>
  </r>
  <r>
    <n v="2024"/>
    <n v="3"/>
    <n v="103"/>
    <x v="18"/>
    <s v="Total General Sin Pensiones"/>
    <n v="205"/>
    <s v="f8809aff4d69bece79dabe35be0c708b890d7eafb841f121330667b77d2e2590"/>
    <s v="866d562d83a77144c090ae01fef5e5dc5d322dfdcb968ee04e0fa262fe1b2619"/>
    <x v="25"/>
    <n v="1311840.66753"/>
    <n v="1251067.9799200001"/>
    <n v="1996825.1141299999"/>
    <n v="2574031.4735699999"/>
    <n v="13303.382689999995"/>
    <n v="-20785.99139000001"/>
    <n v="1165994.3791200002"/>
    <n v="793614.30886999995"/>
    <n v="0"/>
    <n v="0"/>
    <n v="134.065"/>
    <n v="128.38900000000001"/>
    <n v="1556.1641100000002"/>
    <n v="7886.3938499999995"/>
    <n v="-21633.374399999997"/>
    <n v="22596.73602"/>
    <n v="101415.23398999999"/>
    <n v="94293.007489999989"/>
    <n v="0"/>
    <n v="0"/>
    <n v="0"/>
    <n v="0"/>
    <n v="0"/>
    <n v="0"/>
    <s v="Total General Sin Pensiones"/>
    <s v="Totales"/>
    <s v="Total General Sin Pensiones"/>
    <x v="55"/>
    <x v="0"/>
    <n v="1311840.66753"/>
    <n v="1251067.9799200001"/>
    <n v="243469518.54793006"/>
    <n v="216001262.48099998"/>
    <n v="235094567.47436008"/>
    <n v="206446896.99449995"/>
    <n v="235094567.47436008"/>
    <n v="206446896.99449995"/>
    <n v="110158938.57113002"/>
    <n v="94780177.77824004"/>
    <n v="1311840.66753"/>
    <n v="1251067.9799200001"/>
    <n v="0.55800552161762396"/>
    <n v="0.60599989543719346"/>
    <n v="60772.687609999906"/>
    <n v="4.8576646981154381"/>
    <n v="100"/>
    <n v="100"/>
    <n v="100"/>
    <n v="100"/>
    <n v="0.53881104926559731"/>
    <n v="0.55800552161762396"/>
    <n v="0.57919475356309424"/>
    <n v="0.60599989543719346"/>
    <m/>
    <m/>
    <m/>
    <n v="0"/>
    <m/>
    <n v="0"/>
    <m/>
    <n v="0"/>
    <m/>
    <n v="-164.00167516859531"/>
    <n v="1.0141004940065075"/>
    <n v="-1.6614597866479786"/>
    <n v="1.207653492540685E-2"/>
    <n v="-195.73672224542807"/>
    <n v="7.5532923273821106"/>
    <n v="-21.331483988029991"/>
    <n v="23.964381475897291"/>
    <s v="Resto"/>
    <n v="2023"/>
    <n v="1"/>
    <d v="2024-05-06T00:00:00"/>
    <x v="55"/>
    <x v="25"/>
  </r>
  <r>
    <n v="2024"/>
    <n v="3"/>
    <n v="12"/>
    <x v="31"/>
    <s v="Total General Sin Pensiones"/>
    <n v="12"/>
    <s v="6b51d431df5d7f141cbececcf79edf3dd861c3b4069f0b11661a3eefacbba918"/>
    <s v="866d562d83a77144c090ae01fef5e5dc5d322dfdcb968ee04e0fa262fe1b2619"/>
    <x v="26"/>
    <n v="1911910.06005"/>
    <n v="3306000.0739899999"/>
    <n v="6076310.8802100001"/>
    <n v="7807967.4044300001"/>
    <n v="306601.17125000001"/>
    <n v="302973.23800999986"/>
    <n v="2280771.2546000006"/>
    <n v="1595478.2541100001"/>
    <n v="0"/>
    <n v="0"/>
    <n v="134.065"/>
    <n v="128.38900000000001"/>
    <n v="5741.1794300000001"/>
    <n v="2546.799"/>
    <n v="159252.25972999999"/>
    <n v="151368.27202999999"/>
    <n v="229664.79347"/>
    <n v="156698.26168999998"/>
    <n v="0"/>
    <n v="0"/>
    <n v="0"/>
    <n v="0"/>
    <n v="0"/>
    <n v="0"/>
    <s v="Total General Sin Pensiones"/>
    <s v="Totales"/>
    <s v="Total General Sin Pensiones"/>
    <x v="55"/>
    <x v="0"/>
    <n v="1911910.06005"/>
    <n v="3306000.0739899999"/>
    <n v="243469518.54793006"/>
    <n v="216001262.48099998"/>
    <n v="235094567.47436008"/>
    <n v="206446896.99449995"/>
    <n v="235094567.47436008"/>
    <n v="206446896.99449995"/>
    <n v="110158938.57113002"/>
    <n v="94780177.77824004"/>
    <n v="1911910.06005"/>
    <n v="3306000.0739899999"/>
    <n v="0.81325148453654372"/>
    <n v="1.6013803656627867"/>
    <n v="-1394090.01394"/>
    <n v="-42.16848102660439"/>
    <n v="100"/>
    <n v="100"/>
    <n v="100"/>
    <n v="100"/>
    <n v="0.78527697078992509"/>
    <n v="0.81325148453654372"/>
    <n v="1.5305466440413995"/>
    <n v="1.6013803656627867"/>
    <m/>
    <m/>
    <m/>
    <n v="0"/>
    <m/>
    <n v="0"/>
    <m/>
    <n v="0"/>
    <m/>
    <n v="1.1974434652477273"/>
    <n v="16.036380458293202"/>
    <n v="9.1643445622898145"/>
    <n v="0.27832618508032059"/>
    <n v="5.2084810074580545"/>
    <n v="46.564991208614373"/>
    <n v="69.341172116048483"/>
    <n v="96.598564909070632"/>
    <s v="Resto"/>
    <n v="2023"/>
    <n v="1"/>
    <d v="2024-05-06T00:00:00"/>
    <x v="55"/>
    <x v="26"/>
  </r>
  <r>
    <n v="2024"/>
    <n v="3"/>
    <n v="112"/>
    <x v="57"/>
    <s v="Total General Sin Pensiones"/>
    <n v="231"/>
    <s v="138d9e809e386a7b800791d1f664f56d1c55f3d1ba411b950862729bc486c5ce"/>
    <s v="866d562d83a77144c090ae01fef5e5dc5d322dfdcb968ee04e0fa262fe1b2619"/>
    <x v="55"/>
    <n v="210617.18328999999"/>
    <n v="216996.14955"/>
    <n v="614321.77152999991"/>
    <n v="670967.10558999993"/>
    <n v="120598.14616"/>
    <n v="114667.90078"/>
    <n v="450908.07535"/>
    <n v="31170.261179999998"/>
    <n v="0"/>
    <n v="0"/>
    <n v="134.065"/>
    <n v="128.38900000000001"/>
    <n v="0"/>
    <n v="0"/>
    <n v="116230.60812999999"/>
    <n v="102996.30339"/>
    <n v="168876.06693"/>
    <n v="155426.43409"/>
    <n v="0"/>
    <n v="0"/>
    <n v="0"/>
    <n v="0"/>
    <n v="0"/>
    <n v="0"/>
    <s v="Total General Sin Pensiones"/>
    <s v="Totales"/>
    <s v="Total General Sin Pensiones"/>
    <x v="55"/>
    <x v="0"/>
    <n v="210617.18328999999"/>
    <n v="216996.14955"/>
    <n v="243469518.54793006"/>
    <n v="216001262.48099998"/>
    <n v="235094567.47436008"/>
    <n v="206446896.99449995"/>
    <n v="235094567.47436008"/>
    <n v="206446896.99449995"/>
    <n v="110158938.57113002"/>
    <n v="94780177.77824004"/>
    <n v="210617.18328999999"/>
    <n v="216996.14955"/>
    <n v="8.9588281665832353E-2"/>
    <n v="0.10510991093064533"/>
    <n v="-6378.9662600000156"/>
    <n v="-2.9396679495136357"/>
    <n v="100"/>
    <n v="100"/>
    <n v="100"/>
    <n v="100"/>
    <n v="8.6506592096676507E-2"/>
    <n v="8.9588281665832353E-2"/>
    <n v="0.10046059317319386"/>
    <n v="0.10510991093064533"/>
    <m/>
    <m/>
    <m/>
    <n v="0"/>
    <m/>
    <n v="0"/>
    <m/>
    <n v="0"/>
    <m/>
    <n v="5.17166996139371"/>
    <n v="57.259405085646662"/>
    <n v="52.843288241655337"/>
    <n v="0.10947649616479314"/>
    <n v="12.849300707315404"/>
    <n v="8.6533754176023603"/>
    <n v="68.825980047355188"/>
    <n v="66.266915272829181"/>
    <s v="Resto"/>
    <n v="2023"/>
    <n v="1"/>
    <d v="2024-05-06T00:00:00"/>
    <x v="55"/>
    <x v="55"/>
  </r>
  <r>
    <n v="2024"/>
    <n v="3"/>
    <n v="5.0999999999999996"/>
    <x v="6"/>
    <s v="Total General Sin Pensiones"/>
    <n v="5.0999999999999996"/>
    <m/>
    <m/>
    <x v="3"/>
    <n v="113317338.64894"/>
    <n v="97416639.17403999"/>
    <n v="352474842.27871001"/>
    <n v="298278169.39034998"/>
    <n v="53799447.650309995"/>
    <n v="46939915.043170005"/>
    <n v="221829293.37187999"/>
    <n v="187702664.74987999"/>
    <n v="0"/>
    <n v="0"/>
    <n v="0"/>
    <n v="0"/>
    <n v="221825.39483"/>
    <n v="351936.56599000003"/>
    <n v="51018998.490599997"/>
    <n v="44813926.277840003"/>
    <n v="68638285.123819992"/>
    <n v="62548066.165419996"/>
    <n v="22337278.37122"/>
    <n v="18493304.525849998"/>
    <n v="27674584.571960002"/>
    <n v="24433028.385250002"/>
    <n v="5917165.2387500005"/>
    <n v="5794832.8822900001"/>
    <s v="Total General Sin Pensiones"/>
    <s v="Totales"/>
    <s v="Total General Sin Pensiones"/>
    <x v="55"/>
    <x v="0"/>
    <n v="113317338.64894"/>
    <n v="97416639.17403999"/>
    <n v="243469518.54793006"/>
    <n v="216001262.48099998"/>
    <n v="235094567.47436008"/>
    <n v="206446896.99449995"/>
    <n v="235094567.47436008"/>
    <n v="206446896.99449995"/>
    <n v="110158938.57113002"/>
    <n v="94780177.77824004"/>
    <n v="113317338.64894"/>
    <n v="97416639.17403999"/>
    <n v="48.200747412548623"/>
    <n v="47.187262483599021"/>
    <n v="15900699.474900007"/>
    <n v="16.322365059723086"/>
    <n v="100"/>
    <n v="100"/>
    <n v="100"/>
    <n v="100"/>
    <n v="46.54272096350001"/>
    <n v="48.200747412548623"/>
    <n v="45.100032312361606"/>
    <n v="47.187262483599021"/>
    <n v="9.5014013344464665"/>
    <n v="11.77168186796926"/>
    <n v="2.5169298050221172"/>
    <n v="3843973.8453700021"/>
    <n v="20.78575973264747"/>
    <n v="3241556.18671"/>
    <n v="13.267107685541335"/>
    <n v="122332.35646000039"/>
    <n v="2.111059265123405"/>
    <n v="14.613432088301327"/>
    <n v="47.476801248379168"/>
    <n v="48.18469969930841"/>
    <n v="48.838022904125481"/>
    <n v="13.84630343319937"/>
    <n v="9.7368621154382051"/>
    <n v="74.330234793256139"/>
    <n v="71.647181160359523"/>
    <m/>
    <n v="2023"/>
    <n v="1"/>
    <d v="2024-05-06T00:00:00"/>
    <x v="55"/>
    <x v="3"/>
  </r>
  <r>
    <n v="2024"/>
    <n v="3"/>
    <n v="93"/>
    <x v="43"/>
    <s v="Total General Sin Pensiones"/>
    <n v="220"/>
    <s v="36790ecd55c2030dc553685bef719df653f413a20cdad1bfd1dc934c76686ddd"/>
    <s v="866d562d83a77144c090ae01fef5e5dc5d322dfdcb968ee04e0fa262fe1b2619"/>
    <x v="56"/>
    <n v="300191.93695999996"/>
    <n v="189031.92499999999"/>
    <n v="765857.33244999987"/>
    <n v="702471.95869"/>
    <n v="34878.781699999992"/>
    <n v="23399.659439999996"/>
    <n v="167927.27011000001"/>
    <n v="83342.474989999988"/>
    <n v="0"/>
    <n v="0"/>
    <n v="134.065"/>
    <n v="128.38900000000001"/>
    <n v="1.61138"/>
    <n v="2.9510900000000002"/>
    <n v="1664.37408"/>
    <n v="8110.1187800000007"/>
    <n v="3159.9547200000002"/>
    <n v="-18513.69371"/>
    <n v="0"/>
    <n v="0"/>
    <n v="0"/>
    <n v="0"/>
    <n v="0"/>
    <n v="0"/>
    <s v="Total General Sin Pensiones"/>
    <s v="Totales"/>
    <s v="Total General Sin Pensiones"/>
    <x v="55"/>
    <x v="0"/>
    <n v="300191.93695999996"/>
    <n v="189031.92499999999"/>
    <n v="243469518.54793006"/>
    <n v="216001262.48099998"/>
    <n v="235094567.47436008"/>
    <n v="206446896.99449995"/>
    <n v="235094567.47436008"/>
    <n v="206446896.99449995"/>
    <n v="110158938.57113002"/>
    <n v="94780177.77824004"/>
    <n v="300191.93695999996"/>
    <n v="189031.92499999999"/>
    <n v="0.12768986548051117"/>
    <n v="9.1564430249119255E-2"/>
    <n v="111160.01195999997"/>
    <n v="58.804888094960674"/>
    <n v="100"/>
    <n v="100"/>
    <n v="100"/>
    <n v="100"/>
    <n v="0.12329754408287597"/>
    <n v="0.12768986548051117"/>
    <n v="8.7514268587493879E-2"/>
    <n v="9.1564430249119255E-2"/>
    <m/>
    <m/>
    <m/>
    <n v="0"/>
    <m/>
    <n v="0"/>
    <m/>
    <n v="0"/>
    <m/>
    <n v="49.056791999191596"/>
    <n v="11.618826958915799"/>
    <n v="12.3786812412771"/>
    <n v="3.1662234724128754E-2"/>
    <n v="-79.477808831796168"/>
    <n v="-117.06820243165836"/>
    <n v="52.670820548972927"/>
    <n v="-43.806054626578359"/>
    <s v="Resto"/>
    <n v="2023"/>
    <n v="1"/>
    <d v="2024-05-06T00:00:00"/>
    <x v="55"/>
    <x v="56"/>
  </r>
  <r>
    <n v="2024"/>
    <n v="3"/>
    <n v="91"/>
    <x v="60"/>
    <s v="Total General Sin Pensiones"/>
    <n v="218"/>
    <s v="5966abd0cbfc86f98a186531b2b4ee5f6e910120ce13222f98207203dfc9a9a2"/>
    <s v="866d562d83a77144c090ae01fef5e5dc5d322dfdcb968ee04e0fa262fe1b2619"/>
    <x v="27"/>
    <n v="2402565.80688"/>
    <n v="1797983.4388299999"/>
    <n v="5258382.2473300006"/>
    <n v="4073420.3672799999"/>
    <n v="611243.74254000001"/>
    <n v="417602.72995000001"/>
    <n v="2238244.9468799997"/>
    <n v="1511303.5021899999"/>
    <n v="0"/>
    <n v="0"/>
    <n v="134.065"/>
    <n v="128.38900000000001"/>
    <n v="124256.48646"/>
    <n v="96183.779909999997"/>
    <n v="353240.72521"/>
    <n v="269066.59493999998"/>
    <n v="1035079.48604"/>
    <n v="614952.86577999999"/>
    <n v="727859.06329999981"/>
    <n v="1456232.47426"/>
    <n v="1667909.90062"/>
    <n v="337165.33077"/>
    <n v="0"/>
    <n v="0"/>
    <s v="Total General Sin Pensiones"/>
    <s v="Totales"/>
    <s v="Total General Sin Pensiones"/>
    <x v="55"/>
    <x v="0"/>
    <n v="2402565.80688"/>
    <n v="1797983.4388299999"/>
    <n v="243469518.54793006"/>
    <n v="216001262.48099998"/>
    <n v="235094567.47436008"/>
    <n v="206446896.99449995"/>
    <n v="235094567.47436008"/>
    <n v="206446896.99449995"/>
    <n v="110158938.57113002"/>
    <n v="94780177.77824004"/>
    <n v="2402565.80688"/>
    <n v="1797983.4388299999"/>
    <n v="1.0219571777820977"/>
    <n v="0.87091812228977261"/>
    <n v="604582.36805000016"/>
    <n v="33.625580469385156"/>
    <n v="100"/>
    <n v="100"/>
    <n v="100"/>
    <n v="100"/>
    <n v="0.98680353138621923"/>
    <n v="1.0219571777820977"/>
    <n v="0.83239487500132336"/>
    <n v="0.87091812228977261"/>
    <n v="0.3096026722860713"/>
    <n v="0.70946339532150426"/>
    <m/>
    <n v="-728373.41096000024"/>
    <n v="-50.017660218031537"/>
    <n v="1330744.5698500001"/>
    <n v="394.68606300977547"/>
    <n v="0"/>
    <m/>
    <n v="46.369671149703649"/>
    <n v="25.441290340087221"/>
    <n v="23.226172217790072"/>
    <n v="0.55487439373366665"/>
    <n v="31.283753484437661"/>
    <n v="68.31850758628724"/>
    <n v="34.126917784973784"/>
    <n v="43.754019196043366"/>
    <s v="Resto"/>
    <n v="2023"/>
    <n v="1"/>
    <d v="2024-05-06T00:00:00"/>
    <x v="55"/>
    <x v="27"/>
  </r>
  <r>
    <n v="2024"/>
    <n v="3"/>
    <n v="89"/>
    <x v="29"/>
    <s v="Total General Sin Pensiones"/>
    <n v="61"/>
    <s v="d029fa3a95e174a19934857f535eb9427d967218a36ea014b70ad704bc6c8d1c"/>
    <s v="866d562d83a77144c090ae01fef5e5dc5d322dfdcb968ee04e0fa262fe1b2619"/>
    <x v="35"/>
    <n v="912531.90619000001"/>
    <n v="822201.80111999996"/>
    <n v="3575883.12463"/>
    <n v="3207941.45365"/>
    <n v="571879.85"/>
    <n v="591466.43057999993"/>
    <n v="2358166.1479000002"/>
    <n v="2204267.55595"/>
    <n v="0"/>
    <n v="0"/>
    <n v="134.065"/>
    <n v="128.38900000000001"/>
    <n v="6195.5362999999998"/>
    <n v="7185.2370300000002"/>
    <n v="443351.76987000002"/>
    <n v="450632.70748000004"/>
    <n v="750741.25650000002"/>
    <n v="626107.50834000006"/>
    <n v="0"/>
    <n v="0"/>
    <n v="0"/>
    <n v="0"/>
    <n v="0"/>
    <n v="0"/>
    <s v="Total General Sin Pensiones"/>
    <s v="Totales"/>
    <s v="Total General Sin Pensiones"/>
    <x v="55"/>
    <x v="0"/>
    <n v="912531.90619000001"/>
    <n v="822201.80111999996"/>
    <n v="243469518.54793006"/>
    <n v="216001262.48099998"/>
    <n v="235094567.47436008"/>
    <n v="206446896.99449995"/>
    <n v="235094567.47436008"/>
    <n v="206446896.99449995"/>
    <n v="110158938.57113002"/>
    <n v="94780177.77824004"/>
    <n v="912531.90619000001"/>
    <n v="822201.80111999996"/>
    <n v="0.38815525003125506"/>
    <n v="0.39826309481508199"/>
    <n v="90330.105070000049"/>
    <n v="10.986366722494733"/>
    <n v="100"/>
    <n v="100"/>
    <n v="100"/>
    <n v="100"/>
    <n v="0.37480334771777868"/>
    <n v="0.38815525003125506"/>
    <n v="0.38064675718843216"/>
    <n v="0.39826309481508199"/>
    <m/>
    <m/>
    <m/>
    <n v="0"/>
    <m/>
    <n v="0"/>
    <m/>
    <n v="0"/>
    <m/>
    <n v="-3.3115286966993396"/>
    <n v="62.669573098842179"/>
    <n v="71.936893080787073"/>
    <n v="0.51914066839953721"/>
    <n v="-1.6157144142323832"/>
    <n v="19.906125785081485"/>
    <n v="59.055202578972697"/>
    <n v="71.973694849110387"/>
    <s v="Resto"/>
    <n v="2023"/>
    <n v="1"/>
    <d v="2024-05-06T00:00:00"/>
    <x v="55"/>
    <x v="35"/>
  </r>
  <r>
    <n v="2024"/>
    <n v="3"/>
    <n v="60"/>
    <x v="74"/>
    <s v="Total General Sin Pensiones"/>
    <n v="210"/>
    <s v="d29d53701d3c859e29e1b90028eec1ca8e2f29439198b6e036c60951fb458aa1"/>
    <s v="866d562d83a77144c090ae01fef5e5dc5d322dfdcb968ee04e0fa262fe1b2619"/>
    <x v="34"/>
    <n v="987539.39345000009"/>
    <n v="758060.44874999998"/>
    <n v="4492924.2830800004"/>
    <n v="3340852.6642199997"/>
    <n v="716780.66376999987"/>
    <n v="623983.12085000006"/>
    <n v="2911884.3583999998"/>
    <n v="2696260.8938099993"/>
    <n v="0"/>
    <n v="0"/>
    <n v="134.065"/>
    <n v="128.38900000000001"/>
    <n v="10239.427539999999"/>
    <n v="-398.33476999999999"/>
    <n v="542701.32611999998"/>
    <n v="446708.59593999997"/>
    <n v="805422.33952000004"/>
    <n v="640711.32867999992"/>
    <n v="433579.98965999996"/>
    <n v="311404.18886999995"/>
    <n v="503733.50361000001"/>
    <n v="393215.78263999999"/>
    <n v="50225.900179999997"/>
    <n v="53440.47724"/>
    <s v="Total General Sin Pensiones"/>
    <s v="Totales"/>
    <s v="Total General Sin Pensiones"/>
    <x v="55"/>
    <x v="0"/>
    <n v="987539.39345000009"/>
    <n v="758060.44874999998"/>
    <n v="243469518.54793006"/>
    <n v="216001262.48099998"/>
    <n v="235094567.47436008"/>
    <n v="206446896.99449995"/>
    <n v="235094567.47436008"/>
    <n v="206446896.99449995"/>
    <n v="110158938.57113002"/>
    <n v="94780177.77824004"/>
    <n v="987539.39345000009"/>
    <n v="758060.44874999998"/>
    <n v="0.42006049057586298"/>
    <n v="0.36719391755749947"/>
    <n v="229478.94470000011"/>
    <n v="30.271853000430006"/>
    <n v="100"/>
    <n v="100"/>
    <n v="100"/>
    <n v="100"/>
    <n v="0.40561110045304927"/>
    <n v="0.42006049057586298"/>
    <n v="0.35095186020807678"/>
    <n v="0.36719391755749947"/>
    <n v="0.18442790674322457"/>
    <n v="0.21426845759204466"/>
    <n v="2.1364126240593688E-2"/>
    <n v="122175.80079000001"/>
    <n v="39.233833441143595"/>
    <n v="110517.72097000002"/>
    <n v="28.106125402189686"/>
    <n v="-3214.5770600000033"/>
    <n v="-6.0152476662276193"/>
    <n v="14.871803390064375"/>
    <n v="72.582488204941768"/>
    <n v="82.313108654977839"/>
    <n v="0.65067862224105588"/>
    <n v="21.48889254705395"/>
    <n v="25.707522790230584"/>
    <n v="67.380962693861775"/>
    <n v="69.720726939589724"/>
    <s v="Resto"/>
    <n v="2023"/>
    <n v="1"/>
    <d v="2024-05-06T00:00:00"/>
    <x v="55"/>
    <x v="34"/>
  </r>
  <r>
    <n v="2024"/>
    <n v="3"/>
    <n v="704"/>
    <x v="50"/>
    <s v="Total General Sin Pensiones"/>
    <n v="51"/>
    <s v="031b4af5197ec30a926f48cf40e11a7dbc470048a21e4003b7a3c07c5dab1baa"/>
    <s v="866d562d83a77144c090ae01fef5e5dc5d322dfdcb968ee04e0fa262fe1b2619"/>
    <x v="57"/>
    <n v="142204.66168000002"/>
    <n v="295419.76160000003"/>
    <n v="1583130.5178899998"/>
    <n v="1145087.99386"/>
    <n v="353669.99042000005"/>
    <n v="249870.94431999998"/>
    <n v="1133773.45104"/>
    <n v="820089.90950999991"/>
    <n v="0"/>
    <n v="0"/>
    <n v="134.065"/>
    <n v="128.38900000000001"/>
    <n v="0"/>
    <n v="0"/>
    <n v="331424.58454000001"/>
    <n v="234506.6489"/>
    <n v="412913.85970999999"/>
    <n v="305396.83589999995"/>
    <n v="0"/>
    <n v="0"/>
    <n v="0"/>
    <n v="0"/>
    <n v="0"/>
    <n v="0"/>
    <s v="Total General Sin Pensiones"/>
    <s v="Totales"/>
    <s v="Total General Sin Pensiones"/>
    <x v="55"/>
    <x v="0"/>
    <n v="142204.66168000002"/>
    <n v="295419.76160000003"/>
    <n v="243469518.54793006"/>
    <n v="216001262.48099998"/>
    <n v="235094567.47436008"/>
    <n v="206446896.99449995"/>
    <n v="235094567.47436008"/>
    <n v="206446896.99449995"/>
    <n v="110158938.57113002"/>
    <n v="94780177.77824004"/>
    <n v="142204.66168000002"/>
    <n v="295419.76160000003"/>
    <n v="6.0488280613081015E-2"/>
    <n v="0.14309721574932194"/>
    <n v="-153215.09992000001"/>
    <n v="-51.863524325584585"/>
    <n v="100"/>
    <n v="100"/>
    <n v="100"/>
    <n v="100"/>
    <n v="5.8407583227715311E-2"/>
    <n v="6.0488280613081015E-2"/>
    <n v="0.13676760876616909"/>
    <n v="0.14309721574932194"/>
    <m/>
    <m/>
    <m/>
    <n v="0"/>
    <m/>
    <n v="0"/>
    <m/>
    <n v="0"/>
    <m/>
    <n v="41.541062880471877"/>
    <n v="248.70492024787185"/>
    <n v="84.581662027852616"/>
    <n v="0.32105428302727707"/>
    <n v="41.328438274399829"/>
    <n v="35.205677063794383"/>
    <n v="80.26482442918433"/>
    <n v="76.787517529090437"/>
    <s v="Resto"/>
    <n v="2023"/>
    <n v="1"/>
    <d v="2024-05-06T00:00:00"/>
    <x v="55"/>
    <x v="57"/>
  </r>
  <r>
    <n v="2024"/>
    <n v="3"/>
    <n v="69"/>
    <x v="77"/>
    <s v="Total General Sin Pensiones"/>
    <n v="202"/>
    <s v="c17edaae86e4016a583e098582f6dbf3eccade8ef83747df9ba617ded9d31309"/>
    <s v="866d562d83a77144c090ae01fef5e5dc5d322dfdcb968ee04e0fa262fe1b2619"/>
    <x v="41"/>
    <n v="620506.83565000002"/>
    <n v="318429.82180999999"/>
    <n v="1333730.29721"/>
    <n v="1549719.3600000003"/>
    <n v="223309.891"/>
    <n v="326666.07067000004"/>
    <n v="1485393.2742599999"/>
    <n v="1856382.8121200001"/>
    <n v="0"/>
    <n v="0"/>
    <n v="134.065"/>
    <n v="128.38900000000001"/>
    <n v="1657.0107700000001"/>
    <n v="935.52278000000001"/>
    <n v="171072.73852000001"/>
    <n v="62022.876530000001"/>
    <n v="373102.77804"/>
    <n v="106717.26347000001"/>
    <n v="620506.83565000002"/>
    <n v="318429.82180999999"/>
    <n v="0"/>
    <n v="0"/>
    <n v="0"/>
    <n v="0"/>
    <s v="Total General Sin Pensiones"/>
    <s v="Totales"/>
    <s v="Total General Sin Pensiones"/>
    <x v="55"/>
    <x v="0"/>
    <n v="620506.83565000002"/>
    <n v="318429.82180999999"/>
    <n v="243469518.54793006"/>
    <n v="216001262.48099998"/>
    <n v="235094567.47436008"/>
    <n v="206446896.99449995"/>
    <n v="235094567.47436008"/>
    <n v="206446896.99449995"/>
    <n v="110158938.57113002"/>
    <n v="94780177.77824004"/>
    <n v="620506.83565000002"/>
    <n v="318429.82180999999"/>
    <n v="0.26393924892274417"/>
    <n v="0.15424296826243092"/>
    <n v="302077.01384000003"/>
    <n v="94.864548842489597"/>
    <n v="100"/>
    <n v="100"/>
    <n v="100"/>
    <n v="100"/>
    <n v="0.25486017278497447"/>
    <n v="0.26393924892274417"/>
    <n v="0.14742035215558516"/>
    <n v="0.15424296826243092"/>
    <n v="0.26393924892274417"/>
    <m/>
    <m/>
    <n v="302077.01384000003"/>
    <n v="94.864548842489597"/>
    <n v="0"/>
    <m/>
    <n v="0"/>
    <m/>
    <n v="-31.639704563750382"/>
    <n v="35.988304748661797"/>
    <n v="102.58651931944817"/>
    <n v="0.20271608813279188"/>
    <n v="175.82200002809191"/>
    <n v="249.61801484432308"/>
    <n v="45.851370879275379"/>
    <n v="58.118878345709888"/>
    <s v="Resto"/>
    <n v="2023"/>
    <n v="1"/>
    <d v="2024-05-06T00:00:00"/>
    <x v="55"/>
    <x v="41"/>
  </r>
  <r>
    <n v="2024"/>
    <n v="3"/>
    <n v="111"/>
    <x v="75"/>
    <s v="Total General Sin Pensiones"/>
    <n v="230"/>
    <s v="a0eaec5a55dc2f5b2ba523018adc485ff620b9d83509b9f37186a7716e438d21"/>
    <s v="866d562d83a77144c090ae01fef5e5dc5d322dfdcb968ee04e0fa262fe1b2619"/>
    <x v="46"/>
    <n v="522729.34349"/>
    <n v="421128.09495999996"/>
    <n v="2156255.7080399999"/>
    <n v="1984081.4007600001"/>
    <n v="221702.42494000006"/>
    <n v="164032.83992999999"/>
    <n v="837805.30133999989"/>
    <n v="763442.33583999996"/>
    <n v="0"/>
    <n v="0"/>
    <n v="134.065"/>
    <n v="128.38900000000001"/>
    <n v="14048.006660000001"/>
    <n v="6173.0976600000004"/>
    <n v="200790.19459999999"/>
    <n v="160248.13934999998"/>
    <n v="446022.05843000003"/>
    <n v="299673.52357999998"/>
    <n v="201284.83726"/>
    <n v="124821.28216"/>
    <n v="321792.57572000002"/>
    <n v="297170.53365999996"/>
    <n v="-348.06948999999997"/>
    <n v="-863.72086000000002"/>
    <s v="Total General Sin Pensiones"/>
    <s v="Totales"/>
    <s v="Total General Sin Pensiones"/>
    <x v="55"/>
    <x v="0"/>
    <n v="522729.34349"/>
    <n v="421128.09495999996"/>
    <n v="243469518.54793006"/>
    <n v="216001262.48099998"/>
    <n v="235094567.47436008"/>
    <n v="206446896.99449995"/>
    <n v="235094567.47436008"/>
    <n v="206446896.99449995"/>
    <n v="110158938.57113002"/>
    <n v="94780177.77824004"/>
    <n v="522729.34349"/>
    <n v="421128.09495999996"/>
    <n v="0.22234854216570105"/>
    <n v="0.20398858064271094"/>
    <n v="101601.24853000004"/>
    <n v="24.125972535660534"/>
    <n v="100"/>
    <n v="100"/>
    <n v="100"/>
    <n v="100"/>
    <n v="0.21470011794806837"/>
    <n v="0.22234854216570105"/>
    <n v="0.19496557109106874"/>
    <n v="0.20398858064271094"/>
    <n v="8.5618668020456298E-2"/>
    <n v="0.13687792924228054"/>
    <n v="-1.4805509703577527E-4"/>
    <n v="76463.555099999998"/>
    <n v="61.258427871287616"/>
    <n v="24622.042060000065"/>
    <n v="8.285492426436436"/>
    <n v="515.65137000000004"/>
    <n v="-59.701159701063609"/>
    <n v="35.157341075488425"/>
    <n v="42.412469799342979"/>
    <n v="38.950818502284996"/>
    <n v="0.20125686377855395"/>
    <n v="25.299548197219067"/>
    <n v="48.835990948306531"/>
    <n v="45.01799648806216"/>
    <n v="53.474240044840194"/>
    <s v="Resto"/>
    <n v="2023"/>
    <n v="1"/>
    <d v="2024-05-06T00:00:00"/>
    <x v="55"/>
    <x v="46"/>
  </r>
  <r>
    <n v="2024"/>
    <n v="3"/>
    <n v="9"/>
    <x v="8"/>
    <s v="Total General Sin Pensiones"/>
    <n v="9"/>
    <s v="19581e27de7ced00ff1ce50b2047e7a567c76b1cbaebabe5ef03f7c3017bb5b7"/>
    <s v="866d562d83a77144c090ae01fef5e5dc5d322dfdcb968ee04e0fa262fe1b2619"/>
    <x v="37"/>
    <n v="808178.50085000007"/>
    <n v="660743.68034000008"/>
    <n v="3203537.3764499999"/>
    <n v="2696468.28828"/>
    <n v="449589.10767000006"/>
    <n v="470556.09863000002"/>
    <n v="1819271.4148200003"/>
    <n v="2031852.0101200007"/>
    <n v="0"/>
    <n v="0"/>
    <n v="134.065"/>
    <n v="128.38900000000001"/>
    <n v="20403.313979999999"/>
    <n v="793.18721000000005"/>
    <n v="407463.95077"/>
    <n v="399339.74556999997"/>
    <n v="668627.46176999994"/>
    <n v="551981.62258000008"/>
    <n v="75741.689949999985"/>
    <n v="33880.931149999997"/>
    <n v="67250.139679999993"/>
    <n v="82674.70358999999"/>
    <n v="0"/>
    <n v="0"/>
    <s v="Total General Sin Pensiones"/>
    <s v="Totales"/>
    <s v="Total General Sin Pensiones"/>
    <x v="55"/>
    <x v="0"/>
    <n v="808178.50085000007"/>
    <n v="660743.68034000008"/>
    <n v="243469518.54793006"/>
    <n v="216001262.48099998"/>
    <n v="235094567.47436008"/>
    <n v="206446896.99449995"/>
    <n v="235094567.47436008"/>
    <n v="206446896.99449995"/>
    <n v="110158938.57113002"/>
    <n v="94780177.77824004"/>
    <n v="808178.50085000007"/>
    <n v="660743.68034000008"/>
    <n v="0.34376740795515903"/>
    <n v="0.32005503108027011"/>
    <n v="147434.82050999999"/>
    <n v="22.313466612973755"/>
    <n v="100"/>
    <n v="100"/>
    <n v="100"/>
    <n v="100"/>
    <n v="0.33194237441714902"/>
    <n v="0.34376740795515903"/>
    <n v="0.30589806409030629"/>
    <n v="0.32005503108027011"/>
    <n v="3.2217541546663148E-2"/>
    <n v="2.8605569410843332E-2"/>
    <m/>
    <n v="41860.758799999989"/>
    <n v="123.55256298792719"/>
    <n v="-15424.563909999997"/>
    <n v="-18.656932822515358"/>
    <n v="0"/>
    <m/>
    <n v="-4.4557898667224372"/>
    <n v="55.629926705195153"/>
    <n v="71.216133068100646"/>
    <n v="0.40812766853204452"/>
    <n v="2.0344093694966148"/>
    <n v="21.132196148993"/>
    <n v="60.940355290127592"/>
    <n v="72.346565398945444"/>
    <s v="Resto"/>
    <n v="2023"/>
    <n v="1"/>
    <d v="2024-05-06T00:00:00"/>
    <x v="55"/>
    <x v="37"/>
  </r>
  <r>
    <n v="2024"/>
    <n v="3"/>
    <n v="714"/>
    <x v="48"/>
    <s v="Total General Sin Pensiones"/>
    <n v="250"/>
    <s v="1e472b39b105d349bcd069c4a711b44a2fffb8e274714bb07ecfff69a9a7f67b"/>
    <s v="866d562d83a77144c090ae01fef5e5dc5d322dfdcb968ee04e0fa262fe1b2619"/>
    <x v="58"/>
    <n v="176513.31369000001"/>
    <n v="145760.77205999999"/>
    <n v="577746.42392999993"/>
    <n v="536531.29524999997"/>
    <n v="45959.256969999995"/>
    <n v="0"/>
    <n v="235811.32752000002"/>
    <n v="132828.66285999998"/>
    <n v="0"/>
    <n v="0"/>
    <n v="134.065"/>
    <n v="128.38900000000001"/>
    <n v="52.390099999999997"/>
    <n v="0"/>
    <n v="45959.256970000002"/>
    <n v="35621.003429999997"/>
    <n v="171528.21479"/>
    <n v="157230.97877000002"/>
    <n v="0"/>
    <n v="0"/>
    <n v="0"/>
    <n v="0"/>
    <n v="0"/>
    <n v="0"/>
    <s v="Total General Sin Pensiones"/>
    <s v="Totales"/>
    <s v="Total General Sin Pensiones"/>
    <x v="55"/>
    <x v="0"/>
    <n v="176513.31369000001"/>
    <n v="145760.77205999999"/>
    <n v="243469518.54793006"/>
    <n v="216001262.48099998"/>
    <n v="235094567.47436008"/>
    <n v="206446896.99449995"/>
    <n v="235094567.47436008"/>
    <n v="206446896.99449995"/>
    <n v="110158938.57113002"/>
    <n v="94780177.77824004"/>
    <n v="176513.31369000001"/>
    <n v="145760.77205999999"/>
    <n v="7.5081834338537379E-2"/>
    <n v="7.060448676246428E-2"/>
    <n v="30752.541630000022"/>
    <n v="21.09795467970028"/>
    <n v="100"/>
    <n v="100"/>
    <n v="100"/>
    <n v="100"/>
    <n v="7.2499142702847671E-2"/>
    <n v="7.5081834338537379E-2"/>
    <n v="6.7481444499807711E-2"/>
    <n v="7.060448676246428E-2"/>
    <m/>
    <m/>
    <m/>
    <n v="0"/>
    <m/>
    <n v="0"/>
    <m/>
    <n v="0"/>
    <m/>
    <m/>
    <n v="26.03727504131249"/>
    <m/>
    <n v="4.172086039148238E-2"/>
    <n v="29.022914978563264"/>
    <n v="9.0931419061597296"/>
    <n v="26.793992478885986"/>
    <n v="22.655206822891415"/>
    <s v="Resto"/>
    <n v="2023"/>
    <n v="1"/>
    <d v="2024-05-06T00:00:00"/>
    <x v="55"/>
    <x v="58"/>
  </r>
  <r>
    <n v="2024"/>
    <n v="3"/>
    <n v="22"/>
    <x v="15"/>
    <s v="Total General Sin Pensiones"/>
    <n v="16"/>
    <s v="b17ef6d19c7a5b1ee83b907c595526dcb1eb06db8227d650d5dda0a9f4ce8cd9"/>
    <s v="866d562d83a77144c090ae01fef5e5dc5d322dfdcb968ee04e0fa262fe1b2619"/>
    <x v="16"/>
    <n v="7962644.3306700001"/>
    <n v="6926531.7595299995"/>
    <n v="27709489.528669998"/>
    <n v="24232339.8794"/>
    <n v="2950022.3270100006"/>
    <n v="3481787.7153999996"/>
    <n v="23965914.220520001"/>
    <n v="13700365.892839998"/>
    <n v="0"/>
    <n v="0"/>
    <n v="134.065"/>
    <n v="128.38900000000001"/>
    <n v="-2017.2514499999997"/>
    <n v="56498.984919999995"/>
    <n v="2914349.98416"/>
    <n v="2886287.9242099999"/>
    <n v="4437730.9053599993"/>
    <n v="3935565.92563"/>
    <n v="1011458.88523"/>
    <n v="986423.96505"/>
    <n v="592373.53090000013"/>
    <n v="552644.47762999998"/>
    <n v="0"/>
    <n v="0"/>
    <s v="Total General Sin Pensiones"/>
    <s v="Totales"/>
    <s v="Total General Sin Pensiones"/>
    <x v="55"/>
    <x v="0"/>
    <n v="7962644.3306700001"/>
    <n v="6926531.7595299995"/>
    <n v="243469518.54793006"/>
    <n v="216001262.48099998"/>
    <n v="235094567.47436008"/>
    <n v="206446896.99449995"/>
    <n v="235094567.47436008"/>
    <n v="206446896.99449995"/>
    <n v="110158938.57113002"/>
    <n v="94780177.77824004"/>
    <n v="7962644.3306700001"/>
    <n v="6926531.7595299995"/>
    <n v="3.3869963122556723"/>
    <n v="3.355115460860878"/>
    <n v="1036112.5711400006"/>
    <n v="14.958605650142953"/>
    <n v="100"/>
    <n v="100"/>
    <n v="100"/>
    <n v="100"/>
    <n v="3.2704892087353645"/>
    <n v="3.3869963122556723"/>
    <n v="3.206708923814404"/>
    <n v="3.355115460860878"/>
    <n v="0.43023490338215148"/>
    <n v="0.25197244549881215"/>
    <m/>
    <n v="25034.920180000016"/>
    <n v="2.5379472789604174"/>
    <n v="39729.053270000149"/>
    <n v="7.1888989898853284"/>
    <n v="0"/>
    <m/>
    <n v="-15.272768814652105"/>
    <n v="37.048274473936942"/>
    <n v="50.267404182612985"/>
    <n v="2.6779690919998838"/>
    <n v="0.97225435184817854"/>
    <n v="12.759663774393859"/>
    <n v="65.672075353644743"/>
    <n v="73.338573886243992"/>
    <s v="Medianas"/>
    <n v="2023"/>
    <n v="1"/>
    <d v="2024-05-06T00:00:00"/>
    <x v="55"/>
    <x v="16"/>
  </r>
  <r>
    <n v="2024"/>
    <n v="3"/>
    <n v="23"/>
    <x v="16"/>
    <s v="Total General Sin Pensiones"/>
    <n v="17"/>
    <s v="4523540f1504cd17100c4835e85b7eefd49911580f8efff0599a8f283be6b9e3"/>
    <s v="866d562d83a77144c090ae01fef5e5dc5d322dfdcb968ee04e0fa262fe1b2619"/>
    <x v="10"/>
    <n v="7252607.47162"/>
    <n v="5493499.0403699996"/>
    <n v="21113261.291230001"/>
    <n v="17958195.916779999"/>
    <n v="2406780.1024599997"/>
    <n v="2220660.4324400001"/>
    <n v="14484567.213929998"/>
    <n v="10177796.547110002"/>
    <n v="0"/>
    <n v="0"/>
    <n v="134.065"/>
    <n v="128.38900000000001"/>
    <n v="2934.9823299999998"/>
    <n v="-1557.3772900000004"/>
    <n v="1918487.6551400002"/>
    <n v="1907408.9829599999"/>
    <n v="3217809.0230999999"/>
    <n v="2967182.43481"/>
    <n v="1540813.53009"/>
    <n v="723774.93727000011"/>
    <n v="168624.26920999997"/>
    <n v="156694.23322000002"/>
    <n v="26040.100910000001"/>
    <n v="27116.530879999998"/>
    <s v="Total General Sin Pensiones"/>
    <s v="Totales"/>
    <s v="Total General Sin Pensiones"/>
    <x v="55"/>
    <x v="0"/>
    <n v="7252607.47162"/>
    <n v="5493499.0403699996"/>
    <n v="243469518.54793006"/>
    <n v="216001262.48099998"/>
    <n v="235094567.47436008"/>
    <n v="206446896.99449995"/>
    <n v="235094567.47436008"/>
    <n v="206446896.99449995"/>
    <n v="110158938.57113002"/>
    <n v="94780177.77824004"/>
    <n v="7252607.47162"/>
    <n v="5493499.0403699996"/>
    <n v="3.0849745060191514"/>
    <n v="2.6609743814731952"/>
    <n v="1759108.4312500004"/>
    <n v="32.021639001351687"/>
    <n v="100"/>
    <n v="100"/>
    <n v="100"/>
    <n v="100"/>
    <n v="2.9788564559847486"/>
    <n v="3.0849745060191514"/>
    <n v="2.543271727799842"/>
    <n v="2.6609743814731952"/>
    <n v="0.65540158866412113"/>
    <n v="7.1726144513479875E-2"/>
    <n v="1.1076436682374631E-2"/>
    <n v="817038.5928199999"/>
    <n v="112.88572603823228"/>
    <n v="11930.035989999946"/>
    <n v="7.6135769293117939"/>
    <n v="-1076.4299699999974"/>
    <n v="-3.9696448441859045"/>
    <n v="8.3812755566368367"/>
    <n v="33.185031892018308"/>
    <n v="40.423424417134939"/>
    <n v="2.1848250661074888"/>
    <n v="0.58082311024916233"/>
    <n v="8.4466187636369039"/>
    <n v="59.620929687485038"/>
    <n v="64.283508846065899"/>
    <s v="Medianas"/>
    <n v="2023"/>
    <n v="1"/>
    <d v="2024-05-06T00:00:00"/>
    <x v="55"/>
    <x v="10"/>
  </r>
  <r>
    <n v="2024"/>
    <n v="3"/>
    <n v="712"/>
    <x v="45"/>
    <s v="Total General Sin Pensiones"/>
    <n v="249"/>
    <s v="9f484139a27415ae2e8612bf6c65a8101a18eb5e9b7809e74ca63a45a65f17f4"/>
    <s v="866d562d83a77144c090ae01fef5e5dc5d322dfdcb968ee04e0fa262fe1b2619"/>
    <x v="59"/>
    <n v="79025.521110000001"/>
    <n v="43790.384579999998"/>
    <n v="363080.46205999993"/>
    <n v="191887.87335000001"/>
    <n v="34540.46198"/>
    <n v="24760.92627"/>
    <n v="132123.74002"/>
    <n v="100388.49299"/>
    <n v="0"/>
    <n v="0"/>
    <n v="134.065"/>
    <n v="128.38900000000001"/>
    <n v="139.65007"/>
    <n v="89.036799999999999"/>
    <n v="34540.46198"/>
    <n v="24760.92627"/>
    <n v="93281.768970000005"/>
    <n v="46170.785530000001"/>
    <n v="0"/>
    <n v="0"/>
    <n v="0"/>
    <n v="0"/>
    <n v="0"/>
    <n v="0"/>
    <s v="Total General Sin Pensiones"/>
    <s v="Totales"/>
    <s v="Total General Sin Pensiones"/>
    <x v="55"/>
    <x v="0"/>
    <n v="79025.521110000001"/>
    <n v="43790.384579999998"/>
    <n v="243469518.54793006"/>
    <n v="216001262.48099998"/>
    <n v="235094567.47436008"/>
    <n v="206446896.99449995"/>
    <n v="235094567.47436008"/>
    <n v="206446896.99449995"/>
    <n v="110158938.57113002"/>
    <n v="94780177.77824004"/>
    <n v="79025.521110000001"/>
    <n v="43790.384579999998"/>
    <n v="3.3614354410217789E-2"/>
    <n v="2.1211452057410502E-2"/>
    <n v="35235.136530000003"/>
    <n v="80.463181284990682"/>
    <n v="100"/>
    <n v="100"/>
    <n v="100"/>
    <n v="100"/>
    <n v="3.245807589439284E-2"/>
    <n v="3.3614354410217789E-2"/>
    <n v="2.0273207701205873E-2"/>
    <n v="2.1211452057410502E-2"/>
    <m/>
    <m/>
    <m/>
    <n v="0"/>
    <m/>
    <n v="0"/>
    <m/>
    <n v="0"/>
    <m/>
    <n v="39.495839547201243"/>
    <n v="43.707983819456523"/>
    <n v="56.54420829477904"/>
    <n v="3.1355115098260597E-2"/>
    <n v="39.495839547201243"/>
    <n v="102.03634809156345"/>
    <n v="37.028094944370565"/>
    <n v="53.628990682671628"/>
    <s v="Resto"/>
    <n v="2023"/>
    <n v="1"/>
    <d v="2024-05-06T00:00:00"/>
    <x v="55"/>
    <x v="59"/>
  </r>
  <r>
    <n v="2024"/>
    <n v="3"/>
    <n v="603"/>
    <x v="25"/>
    <s v="Total General Sin Pensiones"/>
    <n v="242"/>
    <s v="14063697603e22d600d336bee6cff12c8be93509ce84a0642918d89b2aef1753"/>
    <s v="866d562d83a77144c090ae01fef5e5dc5d322dfdcb968ee04e0fa262fe1b2619"/>
    <x v="60"/>
    <n v="120604.40656999999"/>
    <n v="128656.87879999999"/>
    <n v="493976.84310999996"/>
    <n v="408620.86523000005"/>
    <n v="25542.160500000002"/>
    <n v="-217169.86593"/>
    <n v="42241.432990000001"/>
    <n v="-170203.48612000002"/>
    <n v="0"/>
    <n v="0"/>
    <n v="134.065"/>
    <n v="128.38900000000001"/>
    <n v="0"/>
    <n v="0"/>
    <n v="18913.2912"/>
    <n v="-201928.47188"/>
    <n v="143032.79149"/>
    <n v="174526.01066"/>
    <n v="0"/>
    <n v="0"/>
    <n v="0"/>
    <n v="0"/>
    <n v="0"/>
    <n v="0"/>
    <s v="Total General Sin Pensiones"/>
    <s v="Totales"/>
    <s v="Total General Sin Pensiones"/>
    <x v="55"/>
    <x v="0"/>
    <n v="120604.40656999999"/>
    <n v="128656.87879999999"/>
    <n v="243469518.54793006"/>
    <n v="216001262.48099998"/>
    <n v="235094567.47436008"/>
    <n v="206446896.99449995"/>
    <n v="235094567.47436008"/>
    <n v="206446896.99449995"/>
    <n v="110158938.57113002"/>
    <n v="94780177.77824004"/>
    <n v="120604.40656999999"/>
    <n v="128656.87879999999"/>
    <n v="5.1300380040960908E-2"/>
    <n v="6.2319599215592762E-2"/>
    <n v="-8052.4722299999994"/>
    <n v="-6.2588742281846859"/>
    <n v="100"/>
    <n v="100"/>
    <n v="100"/>
    <n v="100"/>
    <n v="4.9535731326571575E-2"/>
    <n v="5.1300380040960908E-2"/>
    <n v="5.9563021679707527E-2"/>
    <n v="6.2319599215592762E-2"/>
    <m/>
    <m/>
    <m/>
    <n v="0"/>
    <m/>
    <n v="0"/>
    <m/>
    <n v="0"/>
    <m/>
    <n v="-111.76137416239551"/>
    <n v="21.178463728168239"/>
    <n v="-168.79771058926079"/>
    <n v="2.318664361812758E-2"/>
    <n v="-109.36633206001756"/>
    <n v="-18.045000313078262"/>
    <n v="13.22304557086289"/>
    <n v="-115.70107579745444"/>
    <s v="Resto"/>
    <n v="2023"/>
    <n v="1"/>
    <d v="2024-05-06T00:00:00"/>
    <x v="55"/>
    <x v="60"/>
  </r>
  <r>
    <n v="2024"/>
    <n v="3"/>
    <n v="94"/>
    <x v="19"/>
    <s v="Total General Sin Pensiones"/>
    <n v="7"/>
    <s v="7902699be42c8a8e46fbbb4501726517e86b22c56a189f7625a6da49081b2451"/>
    <s v="866d562d83a77144c090ae01fef5e5dc5d322dfdcb968ee04e0fa262fe1b2619"/>
    <x v="20"/>
    <n v="2040660.5806099998"/>
    <n v="2232143.8743000003"/>
    <n v="7858500.9795999993"/>
    <n v="7935528.7338100001"/>
    <n v="853461.79223999986"/>
    <n v="1341828.4959400001"/>
    <n v="4824699.9330599997"/>
    <n v="6092066.0950600002"/>
    <n v="0"/>
    <n v="0"/>
    <n v="134.065"/>
    <n v="128.38900000000001"/>
    <n v="1554.8286000000001"/>
    <n v="-623.85296999999991"/>
    <n v="748706.66683"/>
    <n v="1014923.2739400001"/>
    <n v="1086143.0412099999"/>
    <n v="1119067.81498"/>
    <n v="733947.90046999999"/>
    <n v="736934.18177999998"/>
    <n v="0"/>
    <n v="0"/>
    <n v="0"/>
    <n v="0"/>
    <s v="Total General Sin Pensiones"/>
    <s v="Totales"/>
    <s v="Total General Sin Pensiones"/>
    <x v="55"/>
    <x v="0"/>
    <n v="2040660.5806099998"/>
    <n v="2232143.8743000003"/>
    <n v="243469518.54793006"/>
    <n v="216001262.48099998"/>
    <n v="235094567.47436008"/>
    <n v="206446896.99449995"/>
    <n v="235094567.47436008"/>
    <n v="206446896.99449995"/>
    <n v="110158938.57113002"/>
    <n v="94780177.77824004"/>
    <n v="2040660.5806099998"/>
    <n v="2232143.8743000003"/>
    <n v="0.86801690168045198"/>
    <n v="1.0812193870656568"/>
    <n v="-191483.29369000043"/>
    <n v="-8.5784476482300924"/>
    <n v="100"/>
    <n v="100"/>
    <n v="100"/>
    <n v="100"/>
    <n v="0.83815854764105502"/>
    <n v="0.86801690168045198"/>
    <n v="1.0333939018047849"/>
    <n v="1.0812193870656568"/>
    <n v="0.31219262459139807"/>
    <m/>
    <m/>
    <n v="-2986.2813099999912"/>
    <n v="-0.40523039693814988"/>
    <n v="0"/>
    <m/>
    <n v="0"/>
    <m/>
    <n v="-36.395612790879163"/>
    <n v="41.822819549191308"/>
    <n v="60.113889225030228"/>
    <n v="0.77475491622399439"/>
    <n v="-26.230219953132949"/>
    <n v="-2.9421607278186768"/>
    <n v="68.932602652033339"/>
    <n v="90.693634501331701"/>
    <s v="Resto"/>
    <n v="2023"/>
    <n v="1"/>
    <d v="2024-05-06T00:00:00"/>
    <x v="55"/>
    <x v="20"/>
  </r>
  <r>
    <n v="2024"/>
    <n v="3"/>
    <n v="88"/>
    <x v="73"/>
    <s v="Total General Sin Pensiones"/>
    <n v="60"/>
    <s v="39fa9ec190eee7b6f4dff1100d6343e10918d044c75eac8f9e9a2596173f80c9"/>
    <s v="866d562d83a77144c090ae01fef5e5dc5d322dfdcb968ee04e0fa262fe1b2619"/>
    <x v="61"/>
    <n v="153057.80162000001"/>
    <n v="105288.88576999999"/>
    <n v="418427.93818000006"/>
    <n v="399266.78658999997"/>
    <n v="19333.092789999999"/>
    <n v="33840.657930000001"/>
    <n v="120086.12500000003"/>
    <n v="89816.995760000005"/>
    <n v="0"/>
    <n v="0"/>
    <n v="134.065"/>
    <n v="128.38900000000001"/>
    <n v="0"/>
    <n v="0"/>
    <n v="14343.61951"/>
    <n v="30110.942629999998"/>
    <n v="72451.477230000004"/>
    <n v="88634.459760000012"/>
    <n v="84000.421350000004"/>
    <n v="45982.692479999998"/>
    <n v="69057.380269999994"/>
    <n v="59306.19329000001"/>
    <n v="0"/>
    <n v="0"/>
    <s v="Total General Sin Pensiones"/>
    <s v="Totales"/>
    <s v="Total General Sin Pensiones"/>
    <x v="55"/>
    <x v="0"/>
    <n v="153057.80162000001"/>
    <n v="105288.88576999999"/>
    <n v="243469518.54793006"/>
    <n v="216001262.48099998"/>
    <n v="235094567.47436008"/>
    <n v="206446896.99449995"/>
    <n v="235094567.47436008"/>
    <n v="206446896.99449995"/>
    <n v="110158938.57113002"/>
    <n v="94780177.77824004"/>
    <n v="153057.80162000001"/>
    <n v="105288.88576999999"/>
    <n v="6.5104780286636271E-2"/>
    <n v="5.1000469032385136E-2"/>
    <n v="47768.915850000019"/>
    <n v="45.369381108609687"/>
    <n v="100"/>
    <n v="100"/>
    <n v="100"/>
    <n v="100"/>
    <n v="6.2865282903933062E-2"/>
    <n v="6.5104780286636271E-2"/>
    <n v="4.8744569619939823E-2"/>
    <n v="5.1000469032385136E-2"/>
    <n v="3.5730481674852509E-2"/>
    <n v="2.9374298611783763E-2"/>
    <m/>
    <n v="38017.728870000006"/>
    <n v="82.678344436954561"/>
    <n v="9751.186979999984"/>
    <n v="16.442105687542409"/>
    <n v="0"/>
    <m/>
    <n v="-42.870221879282475"/>
    <n v="12.631236425307279"/>
    <n v="32.140769353304563"/>
    <n v="1.7550180712313738E-2"/>
    <n v="-52.364096713102469"/>
    <n v="-18.258116057591465"/>
    <n v="19.797552870406808"/>
    <n v="33.972049597338227"/>
    <s v="Resto"/>
    <n v="2023"/>
    <n v="1"/>
    <d v="2024-05-06T00:00:00"/>
    <x v="55"/>
    <x v="61"/>
  </r>
  <r>
    <n v="2024"/>
    <n v="3"/>
    <n v="76"/>
    <x v="42"/>
    <s v="Total General Sin Pensiones"/>
    <n v="48"/>
    <s v="98010bd9270f9b100b6214a21754fd33bdc8d41b2bc9f9dd16ff54d3c34ffd71"/>
    <s v="866d562d83a77144c090ae01fef5e5dc5d322dfdcb968ee04e0fa262fe1b2619"/>
    <x v="31"/>
    <n v="1133682.78908"/>
    <n v="1017302.51738"/>
    <n v="1958915.9774799999"/>
    <n v="1674195.0857699998"/>
    <n v="132678.40401"/>
    <n v="87458.832719999991"/>
    <n v="1089773.0107499999"/>
    <n v="286110.25070000003"/>
    <n v="0"/>
    <n v="0"/>
    <n v="134.065"/>
    <n v="128.38900000000001"/>
    <n v="0"/>
    <n v="0"/>
    <n v="4077.3793500000002"/>
    <n v="470.59458000000001"/>
    <n v="-30962.09433"/>
    <n v="-24803.69485"/>
    <n v="0"/>
    <n v="0"/>
    <n v="0"/>
    <n v="0"/>
    <n v="0"/>
    <n v="0"/>
    <s v="Total General Sin Pensiones"/>
    <s v="Totales"/>
    <s v="Total General Sin Pensiones"/>
    <x v="55"/>
    <x v="0"/>
    <n v="1133682.78908"/>
    <n v="1017302.51738"/>
    <n v="243469518.54793006"/>
    <n v="216001262.48099998"/>
    <n v="235094567.47436008"/>
    <n v="206446896.99449995"/>
    <n v="235094567.47436008"/>
    <n v="206446896.99449995"/>
    <n v="110158938.57113002"/>
    <n v="94780177.77824004"/>
    <n v="1133682.78908"/>
    <n v="1017302.51738"/>
    <n v="0.48222415399013496"/>
    <n v="0.49276716297998052"/>
    <n v="116380.27170000004"/>
    <n v="11.440084902151849"/>
    <n v="100"/>
    <n v="100"/>
    <n v="100"/>
    <n v="100"/>
    <n v="0.46563643606861621"/>
    <n v="0.48222415399013496"/>
    <n v="0.47097063493760111"/>
    <n v="0.49276716297998052"/>
    <m/>
    <m/>
    <m/>
    <n v="0"/>
    <m/>
    <n v="0"/>
    <m/>
    <n v="0"/>
    <m/>
    <n v="51.703835831848743"/>
    <n v="11.70330936378336"/>
    <n v="8.5971312589734694"/>
    <n v="0.12044270372515353"/>
    <n v="766.43143021324215"/>
    <n v="24.828556863172334"/>
    <n v="-13.168939111619846"/>
    <n v="-1.8972761229563346"/>
    <s v="Resto"/>
    <n v="2023"/>
    <n v="1"/>
    <d v="2024-05-06T00:00:00"/>
    <x v="55"/>
    <x v="31"/>
  </r>
  <r>
    <n v="2024"/>
    <n v="3"/>
    <n v="41"/>
    <x v="7"/>
    <s v="Total General Sin Pensiones"/>
    <n v="29"/>
    <s v="35135aaa6cc23891b40cb3f378c53a17a1127210ce60e125ccf03efcfdaec458"/>
    <s v="866d562d83a77144c090ae01fef5e5dc5d322dfdcb968ee04e0fa262fe1b2619"/>
    <x v="14"/>
    <n v="6566357.3494999995"/>
    <n v="6434437.0004799999"/>
    <n v="27434005.458439998"/>
    <n v="20291769.007819999"/>
    <n v="3176773.5733400006"/>
    <n v="3435151.2554299994"/>
    <n v="28581306.946790002"/>
    <n v="14113773.402219996"/>
    <n v="0"/>
    <n v="0"/>
    <n v="134.065"/>
    <n v="128.38900000000001"/>
    <n v="42420.451209999999"/>
    <n v="218660.58895999996"/>
    <n v="2503750.9587099999"/>
    <n v="2542577.9446900003"/>
    <n v="4438772.4894300001"/>
    <n v="3853863.9567399998"/>
    <n v="1873792.91185"/>
    <n v="1290519.33556"/>
    <n v="191743.49645999999"/>
    <n v="198581.22021"/>
    <n v="79.007800000000003"/>
    <n v="136.14495000000002"/>
    <s v="Total General Sin Pensiones"/>
    <s v="Totales"/>
    <s v="Total General Sin Pensiones"/>
    <x v="55"/>
    <x v="0"/>
    <n v="6566357.3494999995"/>
    <n v="6434437.0004799999"/>
    <n v="243469518.54793006"/>
    <n v="216001262.48099998"/>
    <n v="235094567.47436008"/>
    <n v="206446896.99449995"/>
    <n v="235094567.47436008"/>
    <n v="206446896.99449995"/>
    <n v="110158938.57113002"/>
    <n v="94780177.77824004"/>
    <n v="6566357.3494999995"/>
    <n v="6434437.0004799999"/>
    <n v="2.7930706438872268"/>
    <n v="3.1167516170763387"/>
    <n v="131920.34901999962"/>
    <n v="2.0502236483185499"/>
    <n v="100"/>
    <n v="100"/>
    <n v="100"/>
    <n v="100"/>
    <n v="2.6969936066996119"/>
    <n v="2.7930706438872268"/>
    <n v="2.9788886076746843"/>
    <n v="3.1167516170763387"/>
    <n v="0.79703794604031419"/>
    <n v="8.1560156204337625E-2"/>
    <n v="3.3606816545693585E-5"/>
    <n v="583273.57629"/>
    <n v="45.196810324186096"/>
    <n v="-6837.7237500000047"/>
    <n v="-3.4432882136433141"/>
    <n v="-57.13715000000002"/>
    <n v="-41.967880556715478"/>
    <n v="-7.5215809400409057"/>
    <n v="48.379541414722098"/>
    <n v="53.386974729471163"/>
    <n v="2.8838091711357099"/>
    <n v="-1.5270716109642923"/>
    <n v="15.177197204043935"/>
    <n v="56.406381824528161"/>
    <n v="65.974771637781899"/>
    <s v="Medianas"/>
    <n v="2023"/>
    <n v="1"/>
    <d v="2024-05-06T00:00:00"/>
    <x v="55"/>
    <x v="14"/>
  </r>
  <r>
    <n v="2024"/>
    <n v="3"/>
    <n v="48"/>
    <x v="3"/>
    <s v="Total General Sin Pensiones"/>
    <n v="36"/>
    <s v="76a50887d8f1c2e9301755428990ad81479ee21c25b43215cf524541e0503269"/>
    <s v="866d562d83a77144c090ae01fef5e5dc5d322dfdcb968ee04e0fa262fe1b2619"/>
    <x v="9"/>
    <n v="16982442.389800001"/>
    <n v="15398992.57395"/>
    <n v="55915726.199129999"/>
    <n v="48447892.78458"/>
    <n v="9305777.413110001"/>
    <n v="8529360.4337100014"/>
    <n v="46048895.003939994"/>
    <n v="33424652.492830001"/>
    <n v="0"/>
    <n v="0"/>
    <n v="134.065"/>
    <n v="128.38900000000001"/>
    <n v="57625.461609999998"/>
    <n v="104410.53275000001"/>
    <n v="8665904.0206700005"/>
    <n v="8044841.8063400006"/>
    <n v="12901835.264010001"/>
    <n v="11027709.92795"/>
    <n v="391225.02409999998"/>
    <n v="313595.58857999998"/>
    <n v="1489436.8104200002"/>
    <n v="1407785.2230799999"/>
    <n v="4146.7124000000003"/>
    <n v="3663.55206"/>
    <s v="Total General Sin Pensiones"/>
    <s v="Totales"/>
    <s v="Total General Sin Pensiones"/>
    <x v="55"/>
    <x v="0"/>
    <n v="16982442.389800001"/>
    <n v="15398992.57395"/>
    <n v="243469518.54793006"/>
    <n v="216001262.48099998"/>
    <n v="235094567.47436008"/>
    <n v="206446896.99449995"/>
    <n v="235094567.47436008"/>
    <n v="206446896.99449995"/>
    <n v="110158938.57113002"/>
    <n v="94780177.77824004"/>
    <n v="16982442.389800001"/>
    <n v="15398992.57395"/>
    <n v="7.2236643203812623"/>
    <n v="7.4590574128901785"/>
    <n v="1583449.8158500008"/>
    <n v="10.282814335066792"/>
    <n v="100"/>
    <n v="100"/>
    <n v="100"/>
    <n v="100"/>
    <n v="6.9751821464487733"/>
    <n v="7.2236643203812623"/>
    <n v="7.1291215602522398"/>
    <n v="7.4590574128901785"/>
    <n v="0.16641176710417513"/>
    <n v="0.63354794898969391"/>
    <n v="1.763848669302939E-3"/>
    <n v="77629.435519999999"/>
    <n v="24.754632509824436"/>
    <n v="81651.587340000318"/>
    <n v="5.8000031539868102"/>
    <n v="483.16034000000036"/>
    <n v="13.188302829795195"/>
    <n v="9.1028745406445779"/>
    <n v="54.796460953692026"/>
    <n v="55.389080764535578"/>
    <n v="8.4475917558893574"/>
    <n v="7.7200053062640883"/>
    <n v="16.994691992305523"/>
    <n v="67.167994656107268"/>
    <n v="72.951155397642012"/>
    <s v="Grandes"/>
    <n v="2023"/>
    <n v="1"/>
    <d v="2024-05-06T00:00:00"/>
    <x v="55"/>
    <x v="9"/>
  </r>
  <r>
    <n v="2024"/>
    <n v="3"/>
    <n v="80"/>
    <x v="30"/>
    <s v="Total General Sin Pensiones"/>
    <n v="52"/>
    <s v="41cfc0d1f2d127b04555b7246d84019b4d27710a3f3aff6e7764375b1e06e05d"/>
    <s v="866d562d83a77144c090ae01fef5e5dc5d322dfdcb968ee04e0fa262fe1b2619"/>
    <x v="47"/>
    <n v="280605.04624"/>
    <n v="328979.06079000002"/>
    <n v="1074306.1236"/>
    <n v="1047327.5477600001"/>
    <n v="75586.178269999975"/>
    <n v="103187.24733"/>
    <n v="766067.09819000005"/>
    <n v="539796.9786200003"/>
    <n v="0"/>
    <n v="0"/>
    <n v="134.065"/>
    <n v="128.38900000000001"/>
    <n v="843.51493000000005"/>
    <n v="52.95338000000001"/>
    <n v="26138.693489999998"/>
    <n v="38259.84923"/>
    <n v="68432.959370000011"/>
    <n v="72337.827420000001"/>
    <n v="12103.286459999999"/>
    <n v="9385.0207800000007"/>
    <n v="13024.85104"/>
    <n v="10642.12918"/>
    <n v="0"/>
    <n v="0"/>
    <s v="Total General Sin Pensiones"/>
    <s v="Totales"/>
    <s v="Total General Sin Pensiones"/>
    <x v="55"/>
    <x v="0"/>
    <n v="280605.04624"/>
    <n v="328979.06079000002"/>
    <n v="243469518.54793006"/>
    <n v="216001262.48099998"/>
    <n v="235094567.47436008"/>
    <n v="206446896.99449995"/>
    <n v="235094567.47436008"/>
    <n v="206446896.99449995"/>
    <n v="110158938.57113002"/>
    <n v="94780177.77824004"/>
    <n v="280605.04624"/>
    <n v="328979.06079000002"/>
    <n v="0.11935837108214055"/>
    <n v="0.1593528726172932"/>
    <n v="-48374.014550000022"/>
    <n v="-14.704283741900227"/>
    <n v="100"/>
    <n v="100"/>
    <n v="100"/>
    <n v="100"/>
    <n v="0.11525263939139031"/>
    <n v="0.11935837108214055"/>
    <n v="0.15230423054538297"/>
    <n v="0.1593528726172932"/>
    <n v="5.1482629267135278E-3"/>
    <n v="5.5402603215918703E-3"/>
    <m/>
    <n v="2718.2656799999986"/>
    <n v="28.963874920690348"/>
    <n v="2382.7218599999997"/>
    <n v="22.389522056149282"/>
    <n v="0"/>
    <m/>
    <n v="-26.748527336648376"/>
    <n v="26.936856369058855"/>
    <n v="31.36590124678737"/>
    <n v="6.8615565155608058E-2"/>
    <n v="-31.681138279279107"/>
    <n v="-5.398099706987292"/>
    <n v="38.196058932180001"/>
    <n v="52.890514678938082"/>
    <s v="Resto"/>
    <n v="2023"/>
    <n v="1"/>
    <d v="2024-05-06T00:00:00"/>
    <x v="55"/>
    <x v="47"/>
  </r>
  <r>
    <n v="2024"/>
    <n v="3"/>
    <n v="50"/>
    <x v="56"/>
    <s v="Total General Sin Pensiones"/>
    <n v="38"/>
    <s v="aea92132c4cbeb263e6ac2bf6c183b5d81737f179f21efdc5863739672f0f470"/>
    <s v="866d562d83a77144c090ae01fef5e5dc5d322dfdcb968ee04e0fa262fe1b2619"/>
    <x v="13"/>
    <n v="12741554.66168"/>
    <n v="8056026.6593599999"/>
    <n v="38457532.559669994"/>
    <n v="19803335.755399998"/>
    <n v="7766871.8448700011"/>
    <n v="6380754.23814"/>
    <n v="26527356.630199999"/>
    <n v="24133367.414870001"/>
    <n v="0"/>
    <n v="0"/>
    <n v="134.065"/>
    <n v="128.38900000000001"/>
    <n v="0"/>
    <n v="0"/>
    <n v="7745562.5598200001"/>
    <n v="6373502.2131400006"/>
    <n v="5015271.1561599998"/>
    <n v="4884962.7083000001"/>
    <n v="8377181.7024900001"/>
    <n v="3759204.7664999999"/>
    <n v="4153328.2938899999"/>
    <n v="4071876.8060899996"/>
    <n v="0"/>
    <n v="0"/>
    <s v="Total General Sin Pensiones"/>
    <s v="Totales"/>
    <s v="Total General Sin Pensiones"/>
    <x v="55"/>
    <x v="0"/>
    <n v="12741554.66168"/>
    <n v="8056026.6593599999"/>
    <n v="243469518.54793006"/>
    <n v="216001262.48099998"/>
    <n v="235094567.47436008"/>
    <n v="206446896.99449995"/>
    <n v="235094567.47436008"/>
    <n v="206446896.99449995"/>
    <n v="110158938.57113002"/>
    <n v="94780177.77824004"/>
    <n v="12741554.66168"/>
    <n v="8056026.6593599999"/>
    <n v="5.4197571634953334"/>
    <n v="3.902227050462582"/>
    <n v="4685528.00232"/>
    <n v="58.161773792990836"/>
    <n v="100"/>
    <n v="100"/>
    <n v="100"/>
    <n v="100"/>
    <n v="5.2333264293910631"/>
    <n v="5.4197571634953334"/>
    <n v="3.7296201729694189"/>
    <n v="3.902227050462582"/>
    <n v="3.5633242369173987"/>
    <n v="1.7666628108465205"/>
    <m/>
    <n v="4617976.9359900001"/>
    <n v="122.84451693461645"/>
    <n v="81451.487800000235"/>
    <n v="2.0003426350762687"/>
    <n v="0"/>
    <m/>
    <n v="21.723413173394015"/>
    <n v="60.957018598591674"/>
    <n v="79.204730916902292"/>
    <n v="7.0506051942892531"/>
    <n v="21.527573079856733"/>
    <n v="2.6675423261388165"/>
    <n v="154.43955707771698"/>
    <n v="130.47187038523006"/>
    <s v="Medianas"/>
    <n v="2023"/>
    <n v="1"/>
    <d v="2024-05-06T00:00:00"/>
    <x v="55"/>
    <x v="13"/>
  </r>
  <r>
    <n v="2024"/>
    <n v="3"/>
    <n v="15.1"/>
    <x v="13"/>
    <s v="Total General Sin Pensiones"/>
    <n v="15.1"/>
    <m/>
    <m/>
    <x v="7"/>
    <n v="83228373.240029991"/>
    <n v="68820024.663420007"/>
    <n v="289597040.31313002"/>
    <n v="229704838.57892001"/>
    <n v="39698090.667269997"/>
    <n v="35508902.639260001"/>
    <n v="190902956.15926999"/>
    <n v="145499012.82457998"/>
    <n v="0"/>
    <n v="0"/>
    <n v="0"/>
    <n v="0"/>
    <n v="98182.980929999991"/>
    <n v="336014.75308999995"/>
    <n v="35211491.220059998"/>
    <n v="31303965.278550003"/>
    <n v="46901168.339079998"/>
    <n v="40068609.073429994"/>
    <n v="16692959.76544"/>
    <n v="10515701.995099999"/>
    <n v="11610862.917020001"/>
    <n v="11082159.542450001"/>
    <n v="3107664.8704300001"/>
    <n v="2746212.5279700002"/>
    <s v="Total General Sin Pensiones"/>
    <s v="Totales"/>
    <s v="Total General Sin Pensiones"/>
    <x v="55"/>
    <x v="0"/>
    <n v="83228373.240029991"/>
    <n v="68820024.663420007"/>
    <n v="243469518.54793006"/>
    <n v="216001262.48099998"/>
    <n v="235094567.47436008"/>
    <n v="206446896.99449995"/>
    <n v="235094567.47436008"/>
    <n v="206446896.99449995"/>
    <n v="110158938.57113002"/>
    <n v="94780177.77824004"/>
    <n v="83228373.240029991"/>
    <n v="68820024.663420007"/>
    <n v="35.402082716822903"/>
    <n v="33.335460917706826"/>
    <n v="14408348.576609984"/>
    <n v="20.936273485918221"/>
    <n v="100"/>
    <n v="100"/>
    <n v="100"/>
    <n v="100"/>
    <n v="34.184309287014678"/>
    <n v="35.402082716822903"/>
    <n v="31.860936307941067"/>
    <n v="33.335460917706826"/>
    <n v="7.1005297760700357"/>
    <n v="4.9388052823833561"/>
    <n v="1.3218786396537763"/>
    <n v="6177257.7703400012"/>
    <n v="58.743180181583867"/>
    <n v="528703.37456999905"/>
    <n v="4.7707612631347818"/>
    <n v="361452.34245999996"/>
    <n v="13.161848865615134"/>
    <n v="11.797571078353375"/>
    <n v="47.697785168503785"/>
    <n v="51.596759537539214"/>
    <n v="36.037103463589382"/>
    <n v="12.48252707521209"/>
    <n v="17.052149859079478"/>
    <n v="75.075936201615519"/>
    <n v="78.125909539765033"/>
    <s v="Resto"/>
    <n v="2023"/>
    <n v="1"/>
    <d v="2024-05-06T00:00:00"/>
    <x v="55"/>
    <x v="7"/>
  </r>
  <r>
    <n v="2024"/>
    <n v="3"/>
    <n v="79"/>
    <x v="59"/>
    <s v="Total General Sin Pensiones"/>
    <n v="51"/>
    <s v="031b4af5197ec30a926f48cf40e11a7dbc470048a21e4003b7a3c07c5dab1baa"/>
    <s v="866d562d83a77144c090ae01fef5e5dc5d322dfdcb968ee04e0fa262fe1b2619"/>
    <x v="5"/>
    <n v="22979281.170580003"/>
    <n v="17603852.661830001"/>
    <n v="71175864.692200005"/>
    <n v="57486925.688660003"/>
    <n v="9594370.0962699987"/>
    <n v="7306290.3585599987"/>
    <n v="37584296.776600003"/>
    <n v="29475069.22944"/>
    <n v="0"/>
    <n v="0"/>
    <n v="134.065"/>
    <n v="128.38900000000001"/>
    <n v="0"/>
    <n v="0"/>
    <n v="9533552.2477299999"/>
    <n v="7260737.7874099994"/>
    <n v="9341877.7553199995"/>
    <n v="8285272.3743700003"/>
    <n v="16350658.002939999"/>
    <n v="12113834.814679999"/>
    <n v="1281223.04822"/>
    <n v="1233041.75333"/>
    <n v="593583.50210999988"/>
    <n v="616075.62095000001"/>
    <s v="Total General Sin Pensiones"/>
    <s v="Totales"/>
    <s v="Total General Sin Pensiones"/>
    <x v="55"/>
    <x v="0"/>
    <n v="22979281.170580003"/>
    <n v="17603852.661830001"/>
    <n v="243469518.54793006"/>
    <n v="216001262.48099998"/>
    <n v="235094567.47436008"/>
    <n v="206446896.99449995"/>
    <n v="235094567.47436008"/>
    <n v="206446896.99449995"/>
    <n v="110158938.57113002"/>
    <n v="94780177.77824004"/>
    <n v="22979281.170580003"/>
    <n v="17603852.661830001"/>
    <n v="9.7744841224738952"/>
    <n v="8.527060914022357"/>
    <n v="5375428.5087500028"/>
    <n v="30.53552317218271"/>
    <n v="100"/>
    <n v="100"/>
    <n v="100"/>
    <n v="100"/>
    <n v="9.4382579419510542"/>
    <n v="9.7744841224738952"/>
    <n v="8.1498841532828905"/>
    <n v="8.527060914022357"/>
    <n v="6.9549280438916297"/>
    <n v="0.54498198830550737"/>
    <n v="0.2524871197522407"/>
    <n v="4236823.1882600002"/>
    <n v="34.975078107600233"/>
    <n v="48181.294890000019"/>
    <n v="3.9075152775548627"/>
    <n v="-22492.118840000127"/>
    <n v="-3.6508698080467528"/>
    <n v="31.316572780731367"/>
    <n v="41.752263811252341"/>
    <n v="41.503928139560315"/>
    <n v="8.7095702089348652"/>
    <n v="31.30280319805825"/>
    <n v="12.752814068232032"/>
    <n v="102.0517769278328"/>
    <n v="87.634267883222066"/>
    <s v="Grandes"/>
    <n v="2023"/>
    <n v="1"/>
    <d v="2024-05-06T00:00:00"/>
    <x v="55"/>
    <x v="5"/>
  </r>
  <r>
    <n v="2024"/>
    <n v="3"/>
    <n v="701"/>
    <x v="51"/>
    <s v="Total General Sin Pensiones"/>
    <n v="243"/>
    <s v="72440a20f54075ac43f51a2cf0dbb2a14366b38a5c01b110ae174abc1cb44238"/>
    <s v="866d562d83a77144c090ae01fef5e5dc5d322dfdcb968ee04e0fa262fe1b2619"/>
    <x v="42"/>
    <n v="796571.0700399999"/>
    <n v="702706.06438999996"/>
    <n v="2793865.0090399999"/>
    <n v="2796257.0108099999"/>
    <n v="477688.35000000003"/>
    <n v="474349.77591999999"/>
    <n v="1623459.8766600001"/>
    <n v="2008048.6026300001"/>
    <n v="0"/>
    <n v="0"/>
    <n v="134.065"/>
    <n v="128.38900000000001"/>
    <n v="0"/>
    <n v="0"/>
    <n v="354249.84366000001"/>
    <n v="358223.54981"/>
    <n v="529302.81991000008"/>
    <n v="490077.99319000001"/>
    <n v="0"/>
    <n v="0"/>
    <n v="0"/>
    <n v="0"/>
    <n v="0"/>
    <n v="0"/>
    <s v="Total General Sin Pensiones"/>
    <s v="Totales"/>
    <s v="Total General Sin Pensiones"/>
    <x v="55"/>
    <x v="0"/>
    <n v="796571.0700399999"/>
    <n v="702706.06438999996"/>
    <n v="243469518.54793006"/>
    <n v="216001262.48099998"/>
    <n v="235094567.47436008"/>
    <n v="206446896.99449995"/>
    <n v="235094567.47436008"/>
    <n v="206446896.99449995"/>
    <n v="110158938.57113002"/>
    <n v="94780177.77824004"/>
    <n v="796571.0700399999"/>
    <n v="702706.06438999996"/>
    <n v="0.33883006255636922"/>
    <n v="0.3403810251547259"/>
    <n v="93865.005649999948"/>
    <n v="13.35764844031646"/>
    <n v="100"/>
    <n v="100"/>
    <n v="100"/>
    <n v="100"/>
    <n v="0.32717486558104181"/>
    <n v="0.33883006255636922"/>
    <n v="0.32532498019626704"/>
    <n v="0.3403810251547259"/>
    <m/>
    <m/>
    <m/>
    <n v="0"/>
    <m/>
    <n v="0"/>
    <m/>
    <n v="0"/>
    <m/>
    <n v="0.70382115676663748"/>
    <n v="59.968076668414895"/>
    <n v="67.503299026139771"/>
    <n v="0.43363557800763936"/>
    <n v="-1.1092811045247064"/>
    <n v="8.0037927156612518"/>
    <n v="66.927632034953987"/>
    <n v="73.095212351459153"/>
    <s v="Resto"/>
    <n v="2023"/>
    <n v="1"/>
    <d v="2024-05-06T00:00:00"/>
    <x v="55"/>
    <x v="42"/>
  </r>
  <r>
    <n v="2024"/>
    <n v="3"/>
    <n v="125"/>
    <x v="67"/>
    <s v="Total General Sin Pensiones"/>
    <n v="238"/>
    <s v="8ae4c23b80d1e7c8ff79e515fe791ebd68190bae842dda7af193db125f700452"/>
    <s v="866d562d83a77144c090ae01fef5e5dc5d322dfdcb968ee04e0fa262fe1b2619"/>
    <x v="62"/>
    <n v="38924.525079999999"/>
    <n v="35687.971720000001"/>
    <n v="129884.53103000001"/>
    <n v="122527.31049"/>
    <n v="8517.5474699999977"/>
    <n v="9368.6654699999999"/>
    <n v="40499.398609999997"/>
    <n v="33275.166770000003"/>
    <n v="0"/>
    <n v="0"/>
    <n v="134.065"/>
    <n v="128.38900000000001"/>
    <n v="0"/>
    <n v="0"/>
    <n v="4850.5309800000005"/>
    <n v="5605.11139"/>
    <n v="22019.04739"/>
    <n v="14317.684130000001"/>
    <n v="0"/>
    <n v="0"/>
    <n v="0"/>
    <n v="0"/>
    <n v="0"/>
    <n v="0"/>
    <s v="Total General Sin Pensiones"/>
    <s v="Totales"/>
    <s v="Total General Sin Pensiones"/>
    <x v="55"/>
    <x v="0"/>
    <n v="38924.525079999999"/>
    <n v="35687.971720000001"/>
    <n v="243469518.54793006"/>
    <n v="216001262.48099998"/>
    <n v="235094567.47436008"/>
    <n v="206446896.99449995"/>
    <n v="235094567.47436008"/>
    <n v="206446896.99449995"/>
    <n v="110158938.57113002"/>
    <n v="94780177.77824004"/>
    <n v="38924.525079999999"/>
    <n v="35687.971720000001"/>
    <n v="1.6556964926144113E-2"/>
    <n v="1.7286756177764581E-2"/>
    <n v="3236.5533599999981"/>
    <n v="9.0690313963295068"/>
    <n v="100"/>
    <n v="100"/>
    <n v="100"/>
    <n v="100"/>
    <n v="1.5987432559175663E-2"/>
    <n v="1.6556964926144113E-2"/>
    <n v="1.6522112560864874E-2"/>
    <n v="1.7286756177764581E-2"/>
    <m/>
    <m/>
    <m/>
    <n v="0"/>
    <m/>
    <n v="0"/>
    <m/>
    <n v="0"/>
    <m/>
    <n v="-9.084730399707631"/>
    <n v="21.882212955698822"/>
    <n v="26.251605284560565"/>
    <n v="7.7320529595518821E-3"/>
    <n v="-13.462362431302177"/>
    <n v="53.789168625834158"/>
    <n v="22.028795769806464"/>
    <n v="39.148170466029129"/>
    <s v="Resto"/>
    <n v="2023"/>
    <n v="1"/>
    <d v="2024-05-06T00:00:00"/>
    <x v="55"/>
    <x v="62"/>
  </r>
  <r>
    <n v="2024"/>
    <n v="3"/>
    <n v="601"/>
    <x v="26"/>
    <s v="Total General Sin Pensiones"/>
    <n v="241"/>
    <s v="749fc650cacb0f06547520d53c31505c8156e0a3be07073eddb2ef3ad9e383ba"/>
    <s v="866d562d83a77144c090ae01fef5e5dc5d322dfdcb968ee04e0fa262fe1b2619"/>
    <x v="63"/>
    <n v="38414.936820000003"/>
    <n v="25310.37225"/>
    <n v="124680.04518"/>
    <n v="78361.615160000016"/>
    <n v="17095.743770000005"/>
    <n v="-272.83399000000003"/>
    <n v="40918.716890000003"/>
    <n v="2795.8835900000013"/>
    <n v="0"/>
    <n v="0"/>
    <n v="134.065"/>
    <n v="128.38900000000001"/>
    <n v="0"/>
    <n v="0"/>
    <n v="17071.971710000002"/>
    <n v="-7497.06286"/>
    <n v="46225.124579999996"/>
    <n v="37646.082750000001"/>
    <n v="0"/>
    <n v="0"/>
    <n v="0"/>
    <n v="0"/>
    <n v="0"/>
    <n v="0"/>
    <s v="Total General Sin Pensiones"/>
    <s v="Totales"/>
    <s v="Total General Sin Pensiones"/>
    <x v="55"/>
    <x v="0"/>
    <n v="38414.936820000003"/>
    <n v="25310.37225"/>
    <n v="243469518.54793006"/>
    <n v="216001262.48099998"/>
    <n v="235094567.47436008"/>
    <n v="206446896.99449995"/>
    <n v="235094567.47436008"/>
    <n v="206446896.99449995"/>
    <n v="110158938.57113002"/>
    <n v="94780177.77824004"/>
    <n v="38414.936820000003"/>
    <n v="25310.37225"/>
    <n v="1.6340206085021347E-2"/>
    <n v="1.2259991609694335E-2"/>
    <n v="13104.564570000002"/>
    <n v="51.775471496670697"/>
    <n v="100"/>
    <n v="100"/>
    <n v="100"/>
    <n v="100"/>
    <n v="1.5778129865746435E-2"/>
    <n v="1.6340206085021347E-2"/>
    <n v="1.1717696442735544E-2"/>
    <n v="1.2259991609694335E-2"/>
    <m/>
    <m/>
    <m/>
    <n v="0"/>
    <m/>
    <n v="0"/>
    <m/>
    <n v="0"/>
    <m/>
    <n v="-6365.9875223024828"/>
    <n v="44.50285536093719"/>
    <n v="-1.0779532884981573"/>
    <n v="1.5519161669265015E-2"/>
    <n v="-327.71546709426951"/>
    <n v="22.78867070173456"/>
    <n v="36.932235153751101"/>
    <n v="-19.914589546504676"/>
    <s v="Resto"/>
    <n v="2023"/>
    <n v="1"/>
    <d v="2024-05-06T00:00:00"/>
    <x v="55"/>
    <x v="63"/>
  </r>
  <r>
    <n v="2024"/>
    <n v="3"/>
    <n v="46"/>
    <x v="33"/>
    <s v="Total General Sin Pensiones"/>
    <n v="34"/>
    <s v="86e50149658661312a9e0b35558d84f6c6d3da797f552a9657fe0558ca40cdef"/>
    <s v="866d562d83a77144c090ae01fef5e5dc5d322dfdcb968ee04e0fa262fe1b2619"/>
    <x v="15"/>
    <n v="15865318.86668"/>
    <n v="11419161.885020001"/>
    <n v="54780170.646420002"/>
    <n v="41163290.429080002"/>
    <n v="8350610.0485799974"/>
    <n v="7182439.1312999995"/>
    <n v="33466279.613430001"/>
    <n v="26929024.346609998"/>
    <n v="0"/>
    <n v="0"/>
    <n v="134.065"/>
    <n v="128.38900000000001"/>
    <n v="7724.5689299999995"/>
    <n v="18944.860940000002"/>
    <n v="8356950.1164499996"/>
    <n v="7186344.0670100003"/>
    <n v="13431792.423530001"/>
    <n v="10378964.710719999"/>
    <n v="0"/>
    <n v="0"/>
    <n v="0"/>
    <n v="0"/>
    <n v="0"/>
    <n v="0"/>
    <s v="Total General Sin Pensiones"/>
    <s v="Totales"/>
    <s v="Total General Sin Pensiones"/>
    <x v="55"/>
    <x v="0"/>
    <n v="15865318.86668"/>
    <n v="11419161.885020001"/>
    <n v="243469518.54793006"/>
    <n v="216001262.48099998"/>
    <n v="235094567.47436008"/>
    <n v="206446896.99449995"/>
    <n v="235094567.47436008"/>
    <n v="206446896.99449995"/>
    <n v="110158938.57113002"/>
    <n v="94780177.77824004"/>
    <n v="15865318.86668"/>
    <n v="11419161.885020001"/>
    <n v="6.7484838280707216"/>
    <n v="5.5312828873975395"/>
    <n v="4446156.9816599991"/>
    <n v="38.935930906563307"/>
    <n v="100"/>
    <n v="100"/>
    <n v="100"/>
    <n v="100"/>
    <n v="6.5163470816806619"/>
    <n v="6.7484838280707216"/>
    <n v="5.2866181215142012"/>
    <n v="5.5312828873975395"/>
    <m/>
    <m/>
    <m/>
    <n v="0"/>
    <m/>
    <n v="0"/>
    <m/>
    <n v="0"/>
    <m/>
    <n v="16.264264770296254"/>
    <n v="52.634366310265392"/>
    <n v="62.89812863343446"/>
    <n v="7.5805106302726202"/>
    <n v="16.28931259795705"/>
    <n v="29.413605286246547"/>
    <n v="62.217683634018769"/>
    <n v="69.23950767062081"/>
    <s v="Medianas"/>
    <n v="2023"/>
    <n v="1"/>
    <d v="2024-05-06T00:00:00"/>
    <x v="55"/>
    <x v="15"/>
  </r>
  <r>
    <n v="2024"/>
    <n v="3"/>
    <n v="705"/>
    <x v="52"/>
    <s v="Total General Sin Pensiones"/>
    <n v="36"/>
    <s v="76a50887d8f1c2e9301755428990ad81479ee21c25b43215cf524541e0503269"/>
    <s v="866d562d83a77144c090ae01fef5e5dc5d322dfdcb968ee04e0fa262fe1b2619"/>
    <x v="43"/>
    <n v="554244.99358000001"/>
    <n v="487258.32735000004"/>
    <n v="670965.63406000007"/>
    <n v="572647.43278999999"/>
    <n v="94382.956310000009"/>
    <n v="114368.80998999999"/>
    <n v="616821.68876000005"/>
    <n v="532469.89928999997"/>
    <n v="0"/>
    <n v="0"/>
    <n v="134.065"/>
    <n v="128.38900000000001"/>
    <n v="0"/>
    <n v="0"/>
    <n v="27719.927609999999"/>
    <n v="13537.33058"/>
    <n v="-97377.245849999992"/>
    <n v="-28789.386170000002"/>
    <n v="0"/>
    <n v="0"/>
    <n v="0"/>
    <n v="0"/>
    <n v="0"/>
    <n v="0"/>
    <s v="Total General Sin Pensiones"/>
    <s v="Totales"/>
    <s v="Total General Sin Pensiones"/>
    <x v="55"/>
    <x v="0"/>
    <n v="554244.99358000001"/>
    <n v="487258.32735000004"/>
    <n v="243469518.54793006"/>
    <n v="216001262.48099998"/>
    <n v="235094567.47436008"/>
    <n v="206446896.99449995"/>
    <n v="235094567.47436008"/>
    <n v="206446896.99449995"/>
    <n v="110158938.57113002"/>
    <n v="94780177.77824004"/>
    <n v="554244.99358000001"/>
    <n v="487258.32735000004"/>
    <n v="0.2357540625180321"/>
    <n v="0.23602114366629659"/>
    <n v="66986.666229999973"/>
    <n v="13.747669864220335"/>
    <n v="100"/>
    <n v="100"/>
    <n v="100"/>
    <n v="100"/>
    <n v="0.22764451044449321"/>
    <n v="0.2357540625180321"/>
    <n v="0.22558124047671271"/>
    <n v="0.23602114366629659"/>
    <m/>
    <m/>
    <m/>
    <n v="0"/>
    <m/>
    <n v="0"/>
    <m/>
    <n v="0"/>
    <m/>
    <n v="-17.474916178412169"/>
    <n v="17.029103988898136"/>
    <n v="23.471904649019638"/>
    <n v="8.5678890459766552E-2"/>
    <n v="104.7665708256642"/>
    <n v="238.24009054931508"/>
    <n v="-28.466534833712387"/>
    <n v="-47.021949339463802"/>
    <s v="Resto"/>
    <n v="2023"/>
    <n v="1"/>
    <d v="2024-05-06T00:00:00"/>
    <x v="55"/>
    <x v="43"/>
  </r>
  <r>
    <n v="2024"/>
    <n v="3"/>
    <n v="81"/>
    <x v="34"/>
    <s v="Total General Sin Pensiones"/>
    <n v="53"/>
    <s v="2858dcd1057d3eae7f7d5f782167e24b61153c01551450a628cee722509f6529"/>
    <s v="866d562d83a77144c090ae01fef5e5dc5d322dfdcb968ee04e0fa262fe1b2619"/>
    <x v="64"/>
    <n v="425847.00738999998"/>
    <n v="401246.10022000002"/>
    <n v="1702936.7610399998"/>
    <n v="1501453.5356199997"/>
    <n v="201829.93433000002"/>
    <n v="134472.34600000002"/>
    <n v="2251162.3822499993"/>
    <n v="620862.75319000008"/>
    <n v="0"/>
    <n v="0"/>
    <n v="134.065"/>
    <n v="128.38900000000001"/>
    <n v="0"/>
    <n v="0"/>
    <n v="196997.77713"/>
    <n v="126931.24896"/>
    <n v="345850.07588000002"/>
    <n v="291613.53474999999"/>
    <n v="0"/>
    <n v="0"/>
    <n v="0"/>
    <n v="0"/>
    <n v="0"/>
    <n v="0"/>
    <s v="Total General Sin Pensiones"/>
    <s v="Totales"/>
    <s v="Total General Sin Pensiones"/>
    <x v="55"/>
    <x v="0"/>
    <n v="425847.00738999998"/>
    <n v="401246.10022000002"/>
    <n v="243469518.54793006"/>
    <n v="216001262.48099998"/>
    <n v="235094567.47436008"/>
    <n v="206446896.99449995"/>
    <n v="235094567.47436008"/>
    <n v="206446896.99449995"/>
    <n v="110158938.57113002"/>
    <n v="94780177.77824004"/>
    <n v="425847.00738999998"/>
    <n v="401246.10022000002"/>
    <n v="0.18113859965583584"/>
    <n v="0.19435801945266815"/>
    <n v="24600.907169999962"/>
    <n v="6.1311267963754634"/>
    <n v="100"/>
    <n v="100"/>
    <n v="100"/>
    <n v="100"/>
    <n v="0.17490772969437099"/>
    <n v="0.18113859965583584"/>
    <n v="0.18576099769569387"/>
    <n v="0.19435801945266815"/>
    <m/>
    <m/>
    <m/>
    <n v="0"/>
    <m/>
    <n v="0"/>
    <m/>
    <n v="0"/>
    <m/>
    <n v="50.090290185016919"/>
    <n v="47.394940161023548"/>
    <n v="33.513682980661969"/>
    <n v="0.18321702891107444"/>
    <n v="55.20037716802122"/>
    <n v="18.598773605106132"/>
    <n v="56.960455084113534"/>
    <n v="43.527214561154729"/>
    <s v="Resto"/>
    <n v="2023"/>
    <n v="1"/>
    <d v="2024-05-06T00:00:00"/>
    <x v="55"/>
    <x v="64"/>
  </r>
  <r>
    <n v="2024"/>
    <n v="3"/>
    <n v="129"/>
    <x v="71"/>
    <s v="Total General Sin Pensiones"/>
    <n v="208"/>
    <s v="8df66f64b57424391d363fd6b811fed3c430c77597da265025728bd637bad804"/>
    <s v="866d562d83a77144c090ae01fef5e5dc5d322dfdcb968ee04e0fa262fe1b2619"/>
    <x v="65"/>
    <n v="48627.729460000002"/>
    <n v="19789.335219999997"/>
    <n v="135499.49314999999"/>
    <n v="47226.442609999998"/>
    <n v="23400.596109999999"/>
    <n v="9879.7429499999998"/>
    <n v="76404.782640000019"/>
    <n v="36521.622839999996"/>
    <n v="0"/>
    <n v="0"/>
    <n v="134.065"/>
    <n v="128.38900000000001"/>
    <n v="0"/>
    <n v="0"/>
    <n v="18912.777610000001"/>
    <n v="3272.07431"/>
    <n v="28405.38781"/>
    <n v="4248.4987199999996"/>
    <n v="0"/>
    <n v="0"/>
    <n v="0"/>
    <n v="0"/>
    <n v="0"/>
    <n v="0"/>
    <s v="Total General Sin Pensiones"/>
    <s v="Totales"/>
    <s v="Total General Sin Pensiones"/>
    <x v="55"/>
    <x v="0"/>
    <n v="48627.729460000002"/>
    <n v="19789.335219999997"/>
    <n v="243469518.54793006"/>
    <n v="216001262.48099998"/>
    <n v="235094567.47436008"/>
    <n v="206446896.99449995"/>
    <n v="235094567.47436008"/>
    <n v="206446896.99449995"/>
    <n v="110158938.57113002"/>
    <n v="94780177.77824004"/>
    <n v="48627.729460000002"/>
    <n v="19789.335219999997"/>
    <n v="2.0684327154987723E-2"/>
    <n v="9.5856782097951381E-3"/>
    <n v="28838.394240000005"/>
    <n v="145.72694797172682"/>
    <n v="100"/>
    <n v="100"/>
    <n v="100"/>
    <n v="100"/>
    <n v="1.9972820314435796E-2"/>
    <n v="2.0684327154987723E-2"/>
    <n v="9.1616757201781248E-3"/>
    <n v="9.5856782097951381E-3"/>
    <m/>
    <m/>
    <m/>
    <n v="0"/>
    <m/>
    <n v="0"/>
    <m/>
    <n v="0"/>
    <m/>
    <n v="136.85430105243782"/>
    <n v="48.121918028783895"/>
    <n v="49.924582307419222"/>
    <n v="2.1242575875847013E-2"/>
    <n v="478.0057485919383"/>
    <n v="568.59824333429481"/>
    <n v="66.581656045343038"/>
    <n v="77.017189497941061"/>
    <s v="Resto"/>
    <n v="2023"/>
    <n v="1"/>
    <d v="2024-05-06T00:00:00"/>
    <x v="55"/>
    <x v="65"/>
  </r>
  <r>
    <n v="2024"/>
    <n v="3"/>
    <n v="43"/>
    <x v="9"/>
    <s v="Total General Sin Pensiones"/>
    <n v="31"/>
    <s v="eb1e33e8a81b697b75855af6bfcdbcbf7cbbde9f94962ceaec1ed8af21f5a50f"/>
    <s v="866d562d83a77144c090ae01fef5e5dc5d322dfdcb968ee04e0fa262fe1b2619"/>
    <x v="0"/>
    <n v="29454782.112069998"/>
    <n v="26676629.107240003"/>
    <n v="102455721.47895999"/>
    <n v="93602354.347540006"/>
    <n v="14816957.586929999"/>
    <n v="13950620.5989"/>
    <n v="63847212.621490002"/>
    <n v="59329066.902290002"/>
    <n v="0"/>
    <n v="0"/>
    <n v="134.065"/>
    <n v="128.38900000000001"/>
    <n v="83982.499519999998"/>
    <n v="89852.579490000004"/>
    <n v="14396621.78193"/>
    <n v="13335341.394450001"/>
    <n v="20742360.9111"/>
    <n v="19275685.969419997"/>
    <n v="2226038.3707600003"/>
    <n v="2289790.2685999996"/>
    <n v="4310480.8476100005"/>
    <n v="4211545.6443799995"/>
    <n v="1473773.5724299999"/>
    <n v="2198279.70511"/>
    <s v="Total General Sin Pensiones"/>
    <s v="Totales"/>
    <s v="Total General Sin Pensiones"/>
    <x v="55"/>
    <x v="0"/>
    <n v="29454782.112069998"/>
    <n v="26676629.107240003"/>
    <n v="243469518.54793006"/>
    <n v="216001262.48099998"/>
    <n v="235094567.47436008"/>
    <n v="206446896.99449995"/>
    <n v="235094567.47436008"/>
    <n v="206446896.99449995"/>
    <n v="110158938.57113002"/>
    <n v="94780177.77824004"/>
    <n v="29454782.112069998"/>
    <n v="26676629.107240003"/>
    <n v="12.528908017103543"/>
    <n v="12.921787392111158"/>
    <n v="2778153.0048299953"/>
    <n v="10.414183117596409"/>
    <n v="100"/>
    <n v="100"/>
    <n v="100"/>
    <n v="100"/>
    <n v="12.097934184016324"/>
    <n v="12.528908017103543"/>
    <n v="12.350219068551299"/>
    <n v="12.921787392111158"/>
    <n v="0.94686933631623671"/>
    <n v="1.8335093379306227"/>
    <n v="0.62688542243356293"/>
    <n v="-63751.897839999292"/>
    <n v="-2.7841806611824671"/>
    <n v="98935.203230001032"/>
    <n v="2.3491423715666704"/>
    <n v="-724506.13268000004"/>
    <n v="-32.957868418466177"/>
    <n v="6.2100247217554694"/>
    <n v="50.304081457992858"/>
    <n v="52.295290168853526"/>
    <n v="13.450526828889728"/>
    <n v="7.9584043339279598"/>
    <n v="7.608937726038989"/>
    <n v="69.40686184968385"/>
    <n v="69.182188460664477"/>
    <s v="Grandes"/>
    <n v="2023"/>
    <n v="1"/>
    <d v="2024-05-06T00:00:00"/>
    <x v="55"/>
    <x v="0"/>
  </r>
  <r>
    <n v="2024"/>
    <n v="3"/>
    <n v="109"/>
    <x v="68"/>
    <s v="Total General Sin Pensiones"/>
    <n v="228"/>
    <s v="9d693eeee1d1899cbc50b6d45df953d3835acf28ee869879b45565fccc814765"/>
    <s v="866d562d83a77144c090ae01fef5e5dc5d322dfdcb968ee04e0fa262fe1b2619"/>
    <x v="39"/>
    <n v="671133.07496"/>
    <n v="685542.54012999998"/>
    <n v="3840625.6658099997"/>
    <n v="3636616.6648000004"/>
    <n v="634282.76855999988"/>
    <n v="285738.26993000001"/>
    <n v="915661.72503999982"/>
    <n v="266754.97896000004"/>
    <n v="0"/>
    <n v="0"/>
    <n v="134.065"/>
    <n v="128.38900000000001"/>
    <n v="0"/>
    <n v="0"/>
    <n v="-500.96821"/>
    <n v="2167.3376699999999"/>
    <n v="9940.9231400000008"/>
    <n v="12371.73554"/>
    <n v="0"/>
    <n v="0"/>
    <n v="0"/>
    <n v="0"/>
    <n v="0"/>
    <n v="0"/>
    <s v="Total General Sin Pensiones"/>
    <s v="Totales"/>
    <s v="Total General Sin Pensiones"/>
    <x v="55"/>
    <x v="0"/>
    <n v="671133.07496"/>
    <n v="685542.54012999998"/>
    <n v="243469518.54793006"/>
    <n v="216001262.48099998"/>
    <n v="235094567.47436008"/>
    <n v="206446896.99449995"/>
    <n v="235094567.47436008"/>
    <n v="206446896.99449995"/>
    <n v="110158938.57113002"/>
    <n v="94780177.77824004"/>
    <n v="671133.07496"/>
    <n v="685542.54012999998"/>
    <n v="0.28547366371330346"/>
    <n v="0.33206725318243163"/>
    <n v="-14409.465169999981"/>
    <n v="-2.1019067857214968"/>
    <n v="100"/>
    <n v="100"/>
    <n v="100"/>
    <n v="100"/>
    <n v="0.27565383911821345"/>
    <n v="0.28547366371330346"/>
    <n v="0.31737895059307908"/>
    <n v="0.33206725318243163"/>
    <m/>
    <m/>
    <m/>
    <n v="0"/>
    <m/>
    <n v="0"/>
    <m/>
    <n v="0"/>
    <m/>
    <n v="121.980334911171"/>
    <n v="94.509240003974412"/>
    <n v="41.680603785115252"/>
    <n v="0.57578874377991696"/>
    <n v="-123.11445128898626"/>
    <n v="-19.648111553474081"/>
    <n v="-5.0394536095367091"/>
    <n v="17.518461035580785"/>
    <s v="Resto"/>
    <n v="2023"/>
    <n v="1"/>
    <d v="2024-05-06T00:00:00"/>
    <x v="55"/>
    <x v="39"/>
  </r>
  <r>
    <n v="2024"/>
    <n v="3"/>
    <n v="115"/>
    <x v="72"/>
    <s v="Total General Sin Pensiones"/>
    <n v="232"/>
    <s v="835d5e8314340ab852a2f979ab4cd53e994dbe38366afb6eed84fe4957b980c8"/>
    <s v="866d562d83a77144c090ae01fef5e5dc5d322dfdcb968ee04e0fa262fe1b2619"/>
    <x v="66"/>
    <n v="15621.602800000001"/>
    <n v="10270.491199999999"/>
    <n v="51778.351300000009"/>
    <n v="33727.93376"/>
    <n v="10405.648079999999"/>
    <n v="5304.1057499999997"/>
    <n v="34169.17512"/>
    <n v="22625.969060000003"/>
    <n v="0"/>
    <n v="0"/>
    <n v="134.065"/>
    <n v="128.38900000000001"/>
    <n v="0"/>
    <n v="0"/>
    <n v="10405.648080000001"/>
    <n v="5304.1057499999997"/>
    <n v="11321.791569999999"/>
    <n v="7499.2788"/>
    <n v="0"/>
    <n v="0"/>
    <n v="0"/>
    <n v="0"/>
    <n v="0"/>
    <n v="0"/>
    <s v="Total General Sin Pensiones"/>
    <s v="Totales"/>
    <s v="Total General Sin Pensiones"/>
    <x v="55"/>
    <x v="0"/>
    <n v="15621.602800000001"/>
    <n v="10270.491199999999"/>
    <n v="243469518.54793006"/>
    <n v="216001262.48099998"/>
    <n v="235094567.47436008"/>
    <n v="206446896.99449995"/>
    <n v="235094567.47436008"/>
    <n v="206446896.99449995"/>
    <n v="110158938.57113002"/>
    <n v="94780177.77824004"/>
    <n v="15621.602800000001"/>
    <n v="10270.491199999999"/>
    <n v="6.6448165807590281E-3"/>
    <n v="4.974882814670554E-3"/>
    <n v="5351.111600000002"/>
    <n v="52.101807944687238"/>
    <n v="100"/>
    <n v="100"/>
    <n v="100"/>
    <n v="100"/>
    <n v="6.4162458172047068E-3"/>
    <n v="6.6448165807590281E-3"/>
    <n v="4.7548292459186053E-3"/>
    <n v="4.974882814670554E-3"/>
    <m/>
    <m/>
    <m/>
    <n v="0"/>
    <m/>
    <n v="0"/>
    <m/>
    <n v="0"/>
    <m/>
    <n v="96.181007137725331"/>
    <n v="66.61063024851714"/>
    <n v="51.644129250604884"/>
    <n v="9.4460315385855274E-3"/>
    <n v="96.181007137725373"/>
    <n v="50.97173837569553"/>
    <n v="91.908140294442831"/>
    <n v="70.728211224791366"/>
    <s v="Resto"/>
    <n v="2023"/>
    <n v="1"/>
    <d v="2024-05-06T00:00:00"/>
    <x v="55"/>
    <x v="66"/>
  </r>
  <r>
    <n v="2024"/>
    <n v="3"/>
    <n v="25"/>
    <x v="36"/>
    <s v="Total General Sin Pensiones"/>
    <n v="25"/>
    <s v="b7a56873cd771f2c446d369b649430b65a756ba278ff97ec81bb6f55b2e73569"/>
    <s v="866d562d83a77144c090ae01fef5e5dc5d322dfdcb968ee04e0fa262fe1b2619"/>
    <x v="67"/>
    <n v="0"/>
    <n v="0"/>
    <n v="0"/>
    <n v="-2212646.4590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Total General Sin Pensiones"/>
    <s v="Totales"/>
    <s v="Total General Sin Pensiones"/>
    <x v="55"/>
    <x v="0"/>
    <n v="0"/>
    <n v="0"/>
    <n v="243469518.54793006"/>
    <n v="216001262.48099998"/>
    <n v="235094567.47436008"/>
    <n v="206446896.99449995"/>
    <n v="235094567.47436008"/>
    <n v="206446896.99449995"/>
    <n v="110158938.57113002"/>
    <n v="94780177.77824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5"/>
    <x v="67"/>
  </r>
  <r>
    <n v="2024"/>
    <n v="3"/>
    <n v="68"/>
    <x v="61"/>
    <s v="Total General Sin Pensiones"/>
    <n v="213"/>
    <s v="d48ff4b2f68a10fd7c86f185a6ccede0dc0f2c48538d697cb33b6ada3f1e85db"/>
    <s v="866d562d83a77144c090ae01fef5e5dc5d322dfdcb968ee04e0fa262fe1b2619"/>
    <x v="36"/>
    <n v="960692.43901999993"/>
    <n v="448721.73488999996"/>
    <n v="1095430.6494299998"/>
    <n v="1449861.76449"/>
    <n v="52563.274020000004"/>
    <n v="62581.925039999995"/>
    <n v="206396.35082999998"/>
    <n v="230708.60624999998"/>
    <n v="0"/>
    <n v="0"/>
    <n v="134.065"/>
    <n v="128.38900000000001"/>
    <n v="-217.50644"/>
    <n v="1473.03836"/>
    <n v="6226.8687099999997"/>
    <n v="8471.4018800000013"/>
    <n v="-1630.90905"/>
    <n v="20940.05056"/>
    <n v="958292.20519000001"/>
    <n v="446135.59227999998"/>
    <n v="2400.2338300000001"/>
    <n v="2586.1426099999999"/>
    <n v="0"/>
    <n v="0"/>
    <s v="Total General Sin Pensiones"/>
    <s v="Totales"/>
    <s v="Total General Sin Pensiones"/>
    <x v="55"/>
    <x v="0"/>
    <n v="960692.43901999993"/>
    <n v="448721.73488999996"/>
    <n v="243469518.54793006"/>
    <n v="216001262.48099998"/>
    <n v="235094567.47436008"/>
    <n v="206446896.99449995"/>
    <n v="235094567.47436008"/>
    <n v="206446896.99449995"/>
    <n v="110158938.57113002"/>
    <n v="94780177.77824004"/>
    <n v="960692.43901999993"/>
    <n v="448721.73488999996"/>
    <n v="0.40864085008037243"/>
    <n v="0.21735455529852529"/>
    <n v="511970.70412999997"/>
    <n v="114.09536564024583"/>
    <n v="100"/>
    <n v="100"/>
    <n v="100"/>
    <n v="100"/>
    <n v="0.39458427681199665"/>
    <n v="0.40864085008037243"/>
    <n v="0.20774032972583698"/>
    <n v="0.21735455529852529"/>
    <n v="0.40761988483400985"/>
    <n v="1.0209652463627323E-3"/>
    <m/>
    <n v="512156.61291000003"/>
    <n v="114.79842042922334"/>
    <n v="-185.90877999999975"/>
    <n v="-7.188651518332156"/>
    <n v="0"/>
    <m/>
    <n v="-16.008857211721196"/>
    <n v="5.4713945780212114"/>
    <n v="13.946711329983019"/>
    <n v="4.7715850117836515E-2"/>
    <n v="-26.495416010177543"/>
    <n v="-107.78846758429222"/>
    <n v="-381.80355366842804"/>
    <n v="40.455498690066207"/>
    <s v="Resto"/>
    <n v="2023"/>
    <n v="1"/>
    <d v="2024-05-06T00:00:00"/>
    <x v="55"/>
    <x v="36"/>
  </r>
  <r>
    <n v="2024"/>
    <n v="3"/>
    <n v="82"/>
    <x v="66"/>
    <s v="Total General Sin Pensiones"/>
    <n v="25"/>
    <s v="b7a56873cd771f2c446d369b649430b65a756ba278ff97ec81bb6f55b2e73569"/>
    <s v="866d562d83a77144c090ae01fef5e5dc5d322dfdcb968ee04e0fa262fe1b2619"/>
    <x v="67"/>
    <n v="0"/>
    <n v="0"/>
    <n v="0"/>
    <n v="-451904.69863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Total General Sin Pensiones"/>
    <s v="Totales"/>
    <s v="Total General Sin Pensiones"/>
    <x v="55"/>
    <x v="0"/>
    <n v="0"/>
    <n v="0"/>
    <n v="243469518.54793006"/>
    <n v="216001262.48099998"/>
    <n v="235094567.47436008"/>
    <n v="206446896.99449995"/>
    <n v="235094567.47436008"/>
    <n v="206446896.99449995"/>
    <n v="110158938.57113002"/>
    <n v="94780177.77824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5"/>
    <x v="67"/>
  </r>
  <r>
    <n v="2024"/>
    <n v="3"/>
    <n v="13"/>
    <x v="23"/>
    <s v="Total General Sin Pensiones"/>
    <n v="13"/>
    <s v="3fdba35f04dc8c462986c992bcf875546257113072a909c162f7e470e581e278"/>
    <s v="866d562d83a77144c090ae01fef5e5dc5d322dfdcb968ee04e0fa262fe1b2619"/>
    <x v="44"/>
    <n v="509825.93995999999"/>
    <n v="378273.63062999997"/>
    <n v="1499538.2239299999"/>
    <n v="1335971.20417"/>
    <n v="233460.46663000001"/>
    <n v="232495.58490999995"/>
    <n v="813248.26914999983"/>
    <n v="771995.58978000004"/>
    <n v="0"/>
    <n v="0"/>
    <n v="134.065"/>
    <n v="128.38900000000001"/>
    <n v="437.39751999999999"/>
    <n v="1622.9062899999999"/>
    <n v="128049.01057"/>
    <n v="140506.87891"/>
    <n v="318348.16454999999"/>
    <n v="221114.07722000001"/>
    <n v="21135.267309999999"/>
    <n v="-2719.5000899999995"/>
    <n v="55921.990519999999"/>
    <n v="79476.226540000003"/>
    <n v="0"/>
    <n v="0"/>
    <s v="Total General Sin Pensiones"/>
    <s v="Totales"/>
    <s v="Total General Sin Pensiones"/>
    <x v="55"/>
    <x v="0"/>
    <n v="509825.93995999999"/>
    <n v="378273.63062999997"/>
    <n v="243469518.54793006"/>
    <n v="216001262.48099998"/>
    <n v="235094567.47436008"/>
    <n v="206446896.99449995"/>
    <n v="235094567.47436008"/>
    <n v="206446896.99449995"/>
    <n v="110158938.57113002"/>
    <n v="94780177.77824004"/>
    <n v="509825.93995999999"/>
    <n v="378273.63062999997"/>
    <n v="0.21685994084725191"/>
    <n v="0.18323047531204972"/>
    <n v="131552.30933000002"/>
    <n v="34.777023476604697"/>
    <n v="100"/>
    <n v="100"/>
    <n v="100"/>
    <n v="100"/>
    <n v="0.20940031548944568"/>
    <n v="0.21685994084725191"/>
    <n v="0.1751256572693754"/>
    <n v="0.18323047531204972"/>
    <n v="8.9901130158207745E-3"/>
    <n v="2.3787019462327207E-2"/>
    <m/>
    <n v="23854.767399999997"/>
    <n v="-877.17472368239578"/>
    <n v="-23554.236020000004"/>
    <n v="-29.636832352810906"/>
    <n v="0"/>
    <m/>
    <n v="0.41501077122543251"/>
    <n v="45.792190693223048"/>
    <n v="61.462276533203649"/>
    <n v="0.2119305701908645"/>
    <n v="-8.8663761067383273"/>
    <n v="43.974625475001218"/>
    <n v="40.222946078864084"/>
    <n v="63.544972204642157"/>
    <s v="Resto"/>
    <n v="2023"/>
    <n v="1"/>
    <d v="2024-05-06T00:00:00"/>
    <x v="55"/>
    <x v="44"/>
  </r>
  <r>
    <n v="2024"/>
    <n v="3"/>
    <n v="27"/>
    <x v="21"/>
    <s v="Total General Sin Pensiones"/>
    <n v="21"/>
    <s v="6f4b6612125fb3a0daecd2799dfd6c9c299424fd920f9b308110a2c1fbd8f443"/>
    <s v="866d562d83a77144c090ae01fef5e5dc5d322dfdcb968ee04e0fa262fe1b2619"/>
    <x v="22"/>
    <n v="3037839.4733099998"/>
    <n v="2965779.2021399997"/>
    <n v="11738741.57478"/>
    <n v="10336499.971960001"/>
    <n v="1641370.61039"/>
    <n v="1559277.7425299999"/>
    <n v="7467137.2963200025"/>
    <n v="6169254.2282299995"/>
    <n v="0"/>
    <n v="0"/>
    <n v="134.065"/>
    <n v="128.38900000000001"/>
    <n v="0"/>
    <n v="0"/>
    <n v="1598848.09589"/>
    <n v="1554516.5689300001"/>
    <n v="2655380.05241"/>
    <n v="2499992.5030399999"/>
    <n v="0"/>
    <n v="0"/>
    <n v="-1593.18688"/>
    <n v="1331.1598600000002"/>
    <n v="0"/>
    <n v="0"/>
    <s v="Total General Sin Pensiones"/>
    <s v="Totales"/>
    <s v="Total General Sin Pensiones"/>
    <x v="55"/>
    <x v="0"/>
    <n v="3037839.4733099998"/>
    <n v="2965779.2021399997"/>
    <n v="243469518.54793006"/>
    <n v="216001262.48099998"/>
    <n v="235094567.47436008"/>
    <n v="206446896.99449995"/>
    <n v="235094567.47436008"/>
    <n v="206446896.99449995"/>
    <n v="110158938.57113002"/>
    <n v="94780177.77824004"/>
    <n v="3037839.4733099998"/>
    <n v="2965779.2021399997"/>
    <n v="1.2921776568237004"/>
    <n v="1.4365821164262946"/>
    <n v="72060.27117000008"/>
    <n v="2.429724745456574"/>
    <n v="100"/>
    <n v="100"/>
    <n v="100"/>
    <n v="100"/>
    <n v="1.247728870302901"/>
    <n v="1.2921776568237004"/>
    <n v="1.3730379017580405"/>
    <n v="1.4365821164262946"/>
    <m/>
    <n v="-6.7767915571837118E-4"/>
    <m/>
    <n v="0"/>
    <m/>
    <n v="-2924.34674"/>
    <n v="-219.68411367211749"/>
    <n v="0"/>
    <m/>
    <n v="5.2648008511171795"/>
    <n v="54.030853993795105"/>
    <n v="52.575651667018278"/>
    <n v="1.4900022019821488"/>
    <n v="2.851788642594788"/>
    <n v="6.2155206138037711"/>
    <n v="60.211648213554191"/>
    <n v="62.18084922413577"/>
    <s v="Resto"/>
    <n v="2023"/>
    <n v="1"/>
    <d v="2024-05-06T00:00:00"/>
    <x v="55"/>
    <x v="22"/>
  </r>
  <r>
    <n v="2024"/>
    <n v="3"/>
    <n v="106"/>
    <x v="76"/>
    <s v="Total General Sin Pensiones"/>
    <n v="227"/>
    <s v="dfe62e836a0a6f2633422230c81287700a56e2639652c73f264e6562220c207a"/>
    <s v="866d562d83a77144c090ae01fef5e5dc5d322dfdcb968ee04e0fa262fe1b2619"/>
    <x v="45"/>
    <n v="474615.68398999999"/>
    <n v="433447.13457999995"/>
    <n v="1945095.96132"/>
    <n v="1699031.7811799999"/>
    <n v="66798.681979999994"/>
    <n v="48369.278169999998"/>
    <n v="296141.05027000001"/>
    <n v="168668.58325999998"/>
    <n v="0"/>
    <n v="0"/>
    <n v="134.065"/>
    <n v="128.38900000000001"/>
    <n v="0"/>
    <n v="0"/>
    <n v="147395.53821"/>
    <n v="93881.988200000007"/>
    <n v="819961.47927999997"/>
    <n v="757367.24661999999"/>
    <n v="100961.56017000001"/>
    <n v="128365.54312999999"/>
    <n v="367586.38147000002"/>
    <n v="299048.80322"/>
    <n v="6067.7423499999995"/>
    <n v="6032.7882300000001"/>
    <s v="Total General Sin Pensiones"/>
    <s v="Totales"/>
    <s v="Total General Sin Pensiones"/>
    <x v="55"/>
    <x v="0"/>
    <n v="474615.68398999999"/>
    <n v="433447.13457999995"/>
    <n v="243469518.54793006"/>
    <n v="216001262.48099998"/>
    <n v="235094567.47436008"/>
    <n v="206446896.99449995"/>
    <n v="235094567.47436008"/>
    <n v="206446896.99449995"/>
    <n v="110158938.57113002"/>
    <n v="94780177.77824004"/>
    <n v="474615.68398999999"/>
    <n v="433447.13457999995"/>
    <n v="0.20188288019107997"/>
    <n v="0.20995575176484615"/>
    <n v="41168.549410000036"/>
    <n v="9.4979401467012448"/>
    <n v="100"/>
    <n v="100"/>
    <n v="100"/>
    <n v="100"/>
    <n v="0.19493844109137048"/>
    <n v="0.20188288019107997"/>
    <n v="0.20066879684007727"/>
    <n v="0.20995575176484615"/>
    <n v="4.294508429294569E-2"/>
    <n v="0.15635681650112557"/>
    <n v="2.5809793970087208E-3"/>
    <n v="-27403.982959999979"/>
    <n v="-21.348394819820982"/>
    <n v="68537.57825000002"/>
    <n v="22.918526177675179"/>
    <n v="34.954119999999421"/>
    <n v="0.57940240345548677"/>
    <n v="38.101465449262051"/>
    <n v="14.074267714551006"/>
    <n v="11.159210503691225"/>
    <n v="6.0638458255357866E-2"/>
    <n v="57.000869960272091"/>
    <n v="8.2647134450753335"/>
    <n v="17.975910080486532"/>
    <n v="12.395834203152988"/>
    <s v="Resto"/>
    <n v="2023"/>
    <n v="1"/>
    <d v="2024-05-06T00:00:00"/>
    <x v="55"/>
    <x v="45"/>
  </r>
  <r>
    <n v="2024"/>
    <n v="3"/>
    <n v="65"/>
    <x v="69"/>
    <s v="Total General Sin Pensiones"/>
    <n v="225"/>
    <s v="0e6523810856a138a75dec70a9cf3778a5c70b83ac915f22c33f05db97cb3e68"/>
    <s v="866d562d83a77144c090ae01fef5e5dc5d322dfdcb968ee04e0fa262fe1b2619"/>
    <x v="30"/>
    <n v="1104104.3804600001"/>
    <n v="874777.11228999996"/>
    <n v="4821936.8789900001"/>
    <n v="4079717.5348500004"/>
    <n v="661010.30913999991"/>
    <n v="758665.86320000002"/>
    <n v="2781707.0738399997"/>
    <n v="2989297.6166599998"/>
    <n v="0"/>
    <n v="0"/>
    <n v="134.065"/>
    <n v="128.38900000000001"/>
    <n v="0"/>
    <n v="0"/>
    <n v="600104.18016999995"/>
    <n v="748648.85083000001"/>
    <n v="1213406.4324400001"/>
    <n v="1017798.1670700001"/>
    <n v="0"/>
    <n v="0"/>
    <n v="0"/>
    <n v="0"/>
    <n v="0"/>
    <n v="0"/>
    <s v="Total General Sin Pensiones"/>
    <s v="Totales"/>
    <s v="Total General Sin Pensiones"/>
    <x v="55"/>
    <x v="0"/>
    <n v="1104104.3804600001"/>
    <n v="874777.11228999996"/>
    <n v="243469518.54793006"/>
    <n v="216001262.48099998"/>
    <n v="235094567.47436008"/>
    <n v="206446896.99449995"/>
    <n v="235094567.47436008"/>
    <n v="206446896.99449995"/>
    <n v="110158938.57113002"/>
    <n v="94780177.77824004"/>
    <n v="1104104.3804600001"/>
    <n v="874777.11228999996"/>
    <n v="0.46964266010970934"/>
    <n v="0.4237298428919013"/>
    <n v="229327.26817000017"/>
    <n v="26.215508493319529"/>
    <n v="100"/>
    <n v="100"/>
    <n v="100"/>
    <n v="100"/>
    <n v="0.45348772488850314"/>
    <n v="0.46964266010970934"/>
    <n v="0.40498703676185577"/>
    <n v="0.4237298428919013"/>
    <m/>
    <m/>
    <m/>
    <n v="0"/>
    <m/>
    <n v="0"/>
    <m/>
    <n v="0"/>
    <m/>
    <n v="-12.872011091694013"/>
    <n v="59.868461790234441"/>
    <n v="86.72676188497401"/>
    <n v="0.60005145085269973"/>
    <n v="-19.841701552779245"/>
    <n v="19.218767698620432"/>
    <n v="49.456156167168956"/>
    <n v="73.555727948025563"/>
    <s v="Resto"/>
    <n v="2023"/>
    <n v="1"/>
    <d v="2024-05-06T00:00:00"/>
    <x v="55"/>
    <x v="30"/>
  </r>
  <r>
    <n v="2024"/>
    <n v="3"/>
    <n v="102"/>
    <x v="37"/>
    <s v="Total General Sin Pensiones"/>
    <n v="224"/>
    <s v="84a5092e4a5b6fe968fd523fb2fc917dbffae44105f82b6b94c8ed5b9a800223"/>
    <s v="866d562d83a77144c090ae01fef5e5dc5d322dfdcb968ee04e0fa262fe1b2619"/>
    <x v="68"/>
    <n v="102437.40072000001"/>
    <n v="100488.68275000001"/>
    <n v="357230.06292"/>
    <n v="372468.69365999999"/>
    <n v="112278.08322"/>
    <n v="-2657.5302300000003"/>
    <n v="182941.79522999999"/>
    <n v="36264.039319999996"/>
    <n v="0"/>
    <n v="0"/>
    <n v="134.065"/>
    <n v="128.38900000000001"/>
    <n v="2601.14572"/>
    <n v="-4724.9663799999998"/>
    <n v="15505.120289999999"/>
    <n v="-1796.71018"/>
    <n v="17285.65827"/>
    <n v="14165.4684"/>
    <n v="0"/>
    <n v="0"/>
    <n v="0"/>
    <n v="0"/>
    <n v="0"/>
    <n v="0"/>
    <s v="Total General Sin Pensiones"/>
    <s v="Totales"/>
    <s v="Total General Sin Pensiones"/>
    <x v="55"/>
    <x v="0"/>
    <n v="102437.40072000001"/>
    <n v="100488.68275000001"/>
    <n v="243469518.54793006"/>
    <n v="216001262.48099998"/>
    <n v="235094567.47436008"/>
    <n v="206446896.99449995"/>
    <n v="235094567.47436008"/>
    <n v="206446896.99449995"/>
    <n v="110158938.57113002"/>
    <n v="94780177.77824004"/>
    <n v="102437.40072000001"/>
    <n v="100488.68275000001"/>
    <n v="4.35728489264951E-2"/>
    <n v="4.8675317581875391E-2"/>
    <n v="1948.7179699999979"/>
    <n v="1.9392412326153297"/>
    <n v="100"/>
    <n v="100"/>
    <n v="100"/>
    <n v="100"/>
    <n v="4.2074014575189583E-2"/>
    <n v="4.35728489264951E-2"/>
    <n v="4.6522266395937963E-2"/>
    <n v="4.8675317581875391E-2"/>
    <m/>
    <m/>
    <m/>
    <n v="0"/>
    <m/>
    <n v="0"/>
    <m/>
    <n v="0"/>
    <m/>
    <n v="-4324.903331391266"/>
    <n v="109.60653280035706"/>
    <n v="-2.6446064942571854"/>
    <n v="0.10192371556621493"/>
    <n v="-962.97280789047443"/>
    <n v="22.026732769387291"/>
    <n v="89.699333677733279"/>
    <n v="-12.683732929014898"/>
    <s v="Resto"/>
    <n v="2023"/>
    <n v="1"/>
    <d v="2024-05-06T00:00:00"/>
    <x v="55"/>
    <x v="68"/>
  </r>
  <r>
    <n v="2024"/>
    <n v="3"/>
    <n v="150.1"/>
    <x v="32"/>
    <s v="Total General Sin Pensiones"/>
    <n v="150.1"/>
    <m/>
    <m/>
    <x v="21"/>
    <n v="38548855.585389994"/>
    <n v="40210233.15704"/>
    <n v="129853108.16516998"/>
    <n v="119847723.48227996"/>
    <n v="16661400.253549991"/>
    <n v="12331360.095809998"/>
    <n v="74340334.781769991"/>
    <n v="53058581.485679999"/>
    <n v="0"/>
    <n v="0"/>
    <n v="0"/>
    <n v="0"/>
    <n v="224138.53268"/>
    <n v="139402.33583999999"/>
    <n v="11615294.573200002"/>
    <n v="10016063.31818"/>
    <n v="21821178.831909996"/>
    <n v="17709329.717099998"/>
    <n v="8619554.7246400006"/>
    <n v="6534443.1849399991"/>
    <n v="4412937.7478900002"/>
    <n v="2294232.7398900008"/>
    <n v="264119.27689999994"/>
    <n v="201438.34706"/>
    <s v="Total General Sin Pensiones"/>
    <s v="Totales"/>
    <s v="Total General Sin Pensiones"/>
    <x v="55"/>
    <x v="0"/>
    <n v="38548855.585389994"/>
    <n v="40210233.15704"/>
    <n v="243469518.54793006"/>
    <n v="216001262.48099998"/>
    <n v="235094567.47436008"/>
    <n v="206446896.99449995"/>
    <n v="235094567.47436008"/>
    <n v="206446896.99449995"/>
    <n v="110158938.57113002"/>
    <n v="94780177.77824004"/>
    <n v="38548855.585389994"/>
    <n v="40210233.15704"/>
    <n v="16.397169870628428"/>
    <n v="19.477276598694171"/>
    <n v="-1661377.5716500059"/>
    <n v="-4.1317282721578312"/>
    <n v="100"/>
    <n v="100"/>
    <n v="100"/>
    <n v="100"/>
    <n v="15.83313419080063"/>
    <n v="16.397169870628428"/>
    <n v="18.615739878176406"/>
    <n v="19.477276598694171"/>
    <n v="3.6664202058093358"/>
    <n v="1.8770904812044562"/>
    <n v="0.11234597197946966"/>
    <n v="2085111.5397000015"/>
    <n v="31.90955190345186"/>
    <n v="2118705.0079999994"/>
    <n v="92.349175005739966"/>
    <n v="62680.929839999939"/>
    <n v="31.116681979787053"/>
    <n v="35.114051686896005"/>
    <n v="43.221517216362336"/>
    <n v="30.667218585005955"/>
    <n v="15.124873632285105"/>
    <n v="15.966664788522866"/>
    <n v="23.21854740125837"/>
    <n v="53.22945502932447"/>
    <n v="56.558116417633599"/>
    <s v="Resto"/>
    <n v="2023"/>
    <n v="1"/>
    <d v="2024-05-06T00:00:00"/>
    <x v="55"/>
    <x v="21"/>
  </r>
  <r>
    <n v="2024"/>
    <n v="3"/>
    <n v="18"/>
    <x v="64"/>
    <s v="Total General Sin Pensiones"/>
    <n v="5"/>
    <s v="ef2d127de37b942baad06145e54b0c619a1f22327b2ebbcfbec78f5564afe39d"/>
    <s v="866d562d83a77144c090ae01fef5e5dc5d322dfdcb968ee04e0fa262fe1b2619"/>
    <x v="11"/>
    <n v="4323802.96117"/>
    <n v="3574791.8769999999"/>
    <n v="22848984.508199997"/>
    <n v="14953642.45473"/>
    <n v="1525260.8386299999"/>
    <n v="743104.73986999993"/>
    <n v="5705485.6397599997"/>
    <n v="2941810.8436600002"/>
    <n v="0"/>
    <n v="0"/>
    <n v="134.065"/>
    <n v="128.38900000000001"/>
    <n v="0"/>
    <n v="0"/>
    <n v="1497611.0261300001"/>
    <n v="683593.71788999997"/>
    <n v="3126841.0282100001"/>
    <n v="2484413.11466"/>
    <n v="1724049.77363"/>
    <n v="1213835.1063099999"/>
    <n v="314963.26552000002"/>
    <n v="317802.12179"/>
    <n v="1363941.2858500001"/>
    <n v="1211163.2013000001"/>
    <s v="Total General Sin Pensiones"/>
    <s v="Totales"/>
    <s v="Total General Sin Pensiones"/>
    <x v="55"/>
    <x v="0"/>
    <n v="4323802.96117"/>
    <n v="3574791.8769999999"/>
    <n v="243469518.54793006"/>
    <n v="216001262.48099998"/>
    <n v="235094567.47436008"/>
    <n v="206446896.99449995"/>
    <n v="235094567.47436008"/>
    <n v="206446896.99449995"/>
    <n v="110158938.57113002"/>
    <n v="94780177.77824004"/>
    <n v="4323802.96117"/>
    <n v="3574791.8769999999"/>
    <n v="1.8391760420587191"/>
    <n v="1.7315793693403092"/>
    <n v="749011.08417000016"/>
    <n v="20.952578777777052"/>
    <n v="100"/>
    <n v="100"/>
    <n v="100"/>
    <n v="100"/>
    <n v="1.7759114105771745"/>
    <n v="1.8391760420587191"/>
    <n v="1.6549865662541894"/>
    <n v="1.7315793693403092"/>
    <n v="0.73334309344176085"/>
    <n v="0.13397300877841448"/>
    <n v="0.58016707935999179"/>
    <n v="510214.66732000001"/>
    <n v="42.033276568431766"/>
    <n v="-2838.8562699999893"/>
    <n v="-0.89327794729950893"/>
    <n v="152778.08455000003"/>
    <n v="12.61416169068017"/>
    <n v="105.2551621318997"/>
    <n v="35.275909941494461"/>
    <n v="20.787356731201388"/>
    <n v="1.3846001590194457"/>
    <n v="119.0791089702476"/>
    <n v="25.858336915031078"/>
    <n v="47.895336303276238"/>
    <n v="27.515299845112594"/>
    <s v="Medianas"/>
    <n v="2023"/>
    <n v="1"/>
    <d v="2024-05-06T00:00:00"/>
    <x v="55"/>
    <x v="11"/>
  </r>
  <r>
    <n v="2024"/>
    <n v="3"/>
    <n v="130"/>
    <x v="70"/>
    <s v="Total General Sin Pensiones"/>
    <n v="282"/>
    <s v="27e1615212f3c6ea846ed6c412df1361ce97f006ee20bb5aa2483a3b61d5cadd"/>
    <s v="866d562d83a77144c090ae01fef5e5dc5d322dfdcb968ee04e0fa262fe1b2619"/>
    <x v="69"/>
    <n v="3160.3379799999998"/>
    <n v="0"/>
    <n v="5151.6574899999996"/>
    <n v="0"/>
    <n v="940.02241000000004"/>
    <n v="0"/>
    <n v="1458.00883"/>
    <n v="0"/>
    <n v="0"/>
    <n v="0"/>
    <n v="134.065"/>
    <n v="128.38900000000001"/>
    <n v="0"/>
    <n v="0"/>
    <n v="433.56693999999999"/>
    <n v="0"/>
    <n v="380.12597"/>
    <n v="0"/>
    <n v="0"/>
    <n v="0"/>
    <n v="0"/>
    <n v="0"/>
    <n v="0"/>
    <n v="0"/>
    <s v="Total General Sin Pensiones"/>
    <s v="Totales"/>
    <s v="Total General Sin Pensiones"/>
    <x v="55"/>
    <x v="0"/>
    <n v="3160.3379799999998"/>
    <n v="0"/>
    <n v="243469518.54793006"/>
    <n v="216001262.48099998"/>
    <n v="235094567.47436008"/>
    <n v="206446896.99449995"/>
    <n v="235094567.47436008"/>
    <n v="206446896.99449995"/>
    <n v="110158938.57113002"/>
    <n v="94780177.77824004"/>
    <n v="3160.3379799999998"/>
    <n v="0"/>
    <n v="1.3442837126998578E-3"/>
    <m/>
    <m/>
    <m/>
    <n v="100"/>
    <m/>
    <n v="100"/>
    <m/>
    <n v="1.298042563540802E-3"/>
    <n v="1.3442837126998578E-3"/>
    <m/>
    <m/>
    <m/>
    <m/>
    <m/>
    <n v="0"/>
    <m/>
    <n v="0"/>
    <m/>
    <n v="0"/>
    <m/>
    <m/>
    <n v="29.744363291169261"/>
    <m/>
    <n v="8.5333284996480258E-4"/>
    <m/>
    <m/>
    <n v="114.05875268138087"/>
    <m/>
    <s v="Resto"/>
    <n v="2023"/>
    <n v="1"/>
    <d v="2024-05-06T00:00:00"/>
    <x v="55"/>
    <x v="69"/>
  </r>
  <r>
    <n v="2024"/>
    <n v="3"/>
    <n v="38"/>
    <x v="55"/>
    <s v="Total General Sin Pensiones"/>
    <n v="26"/>
    <s v="5f9c4ab08cac7457e9111a30e4664920607ea2c115a1433d7be98e97e64244ca"/>
    <s v="866d562d83a77144c090ae01fef5e5dc5d322dfdcb968ee04e0fa262fe1b2619"/>
    <x v="8"/>
    <n v="10667983.633719999"/>
    <n v="10223427.716290001"/>
    <n v="39055688.468620002"/>
    <n v="38228976.593740001"/>
    <n v="6618016.8283600006"/>
    <n v="6017298.0489699999"/>
    <n v="25717978.390659999"/>
    <n v="24513951.090789996"/>
    <n v="0"/>
    <n v="0"/>
    <n v="134.065"/>
    <n v="128.38900000000001"/>
    <n v="5870.2696300000007"/>
    <n v="9660.9418900000001"/>
    <n v="6159609.8348500002"/>
    <n v="5661186.47382"/>
    <n v="8510564.2840700001"/>
    <n v="7052172.0940899998"/>
    <n v="672154.42580999993"/>
    <n v="583833.49925999995"/>
    <n v="4076430.8097199998"/>
    <n v="4336934.5127400002"/>
    <n v="1717604.47587"/>
    <n v="1507796.65084"/>
    <s v="Total General Sin Pensiones"/>
    <s v="Totales"/>
    <s v="Total General Sin Pensiones"/>
    <x v="55"/>
    <x v="0"/>
    <n v="10667983.633719999"/>
    <n v="10223427.716290001"/>
    <n v="243469518.54793006"/>
    <n v="216001262.48099998"/>
    <n v="235094567.47436008"/>
    <n v="206446896.99449995"/>
    <n v="235094567.47436008"/>
    <n v="206446896.99449995"/>
    <n v="110158938.57113002"/>
    <n v="94780177.77824004"/>
    <n v="10667983.633719999"/>
    <n v="10223427.716290001"/>
    <n v="4.5377414494630859"/>
    <n v="4.9520859190062652"/>
    <n v="444555.91742999852"/>
    <n v="4.3484037816557741"/>
    <n v="100"/>
    <n v="100"/>
    <n v="100"/>
    <n v="100"/>
    <n v="4.3816506055232827"/>
    <n v="4.5377414494630859"/>
    <n v="4.7330407234028451"/>
    <n v="4.9520859190062652"/>
    <n v="0.28590810627017427"/>
    <n v="1.7339536398111726"/>
    <n v="0.73060151679486407"/>
    <n v="88320.926549999975"/>
    <n v="15.127759311849243"/>
    <n v="-260503.70302000036"/>
    <n v="-6.0066321558408404"/>
    <n v="209807.82502999995"/>
    <n v="13.914862121037007"/>
    <n v="9.9831980151428255"/>
    <n v="62.03624841944243"/>
    <n v="58.857931174903719"/>
    <n v="6.0076984348271694"/>
    <n v="8.8042208702176605"/>
    <n v="20.680042553161606"/>
    <n v="72.376044986576318"/>
    <n v="80.275784514168322"/>
    <s v="Medianas"/>
    <n v="2023"/>
    <n v="1"/>
    <d v="2024-05-06T00:00:00"/>
    <x v="55"/>
    <x v="8"/>
  </r>
  <r>
    <n v="2024"/>
    <n v="3"/>
    <n v="715"/>
    <x v="46"/>
    <s v="Total General Sin Pensiones"/>
    <n v="251"/>
    <s v="c75d3f1f5bcd6914d0331ce5ec17c0db8f2070a2d4285f8e3ff11c6ca19168ff"/>
    <s v="866d562d83a77144c090ae01fef5e5dc5d322dfdcb968ee04e0fa262fe1b2619"/>
    <x v="70"/>
    <n v="48021.339369999994"/>
    <n v="38116.885219999996"/>
    <n v="132433.02294999998"/>
    <n v="107905.42621999999"/>
    <n v="8157.7585199999985"/>
    <n v="5803.7488400000011"/>
    <n v="32592.665779999992"/>
    <n v="22207.725680000003"/>
    <n v="0"/>
    <n v="0"/>
    <n v="134.065"/>
    <n v="128.38900000000001"/>
    <n v="0"/>
    <n v="0"/>
    <n v="8152.7585199999994"/>
    <n v="5794.7488400000002"/>
    <n v="38820.30831"/>
    <n v="22957.976589999998"/>
    <n v="0"/>
    <n v="0"/>
    <n v="0"/>
    <n v="0"/>
    <n v="0"/>
    <n v="0"/>
    <s v="Total General Sin Pensiones"/>
    <s v="Totales"/>
    <s v="Total General Sin Pensiones"/>
    <x v="55"/>
    <x v="0"/>
    <n v="48021.339369999994"/>
    <n v="38116.885219999996"/>
    <n v="243469518.54793006"/>
    <n v="216001262.48099998"/>
    <n v="235094567.47436008"/>
    <n v="206446896.99449995"/>
    <n v="235094567.47436008"/>
    <n v="206446896.99449995"/>
    <n v="110158938.57113002"/>
    <n v="94780177.77824004"/>
    <n v="48021.339369999994"/>
    <n v="38116.885219999996"/>
    <n v="2.042639261548964E-2"/>
    <n v="1.8463288029471076E-2"/>
    <n v="9904.4541499999978"/>
    <n v="25.98442683035158"/>
    <n v="100"/>
    <n v="100"/>
    <n v="100"/>
    <n v="100"/>
    <n v="1.9723758298945494E-2"/>
    <n v="2.042639261548964E-2"/>
    <n v="1.7646602979162148E-2"/>
    <n v="1.8463288029471076E-2"/>
    <m/>
    <m/>
    <m/>
    <n v="0"/>
    <m/>
    <n v="0"/>
    <m/>
    <n v="0"/>
    <m/>
    <n v="40.560157665265152"/>
    <n v="16.987777989999863"/>
    <n v="15.226188620875988"/>
    <n v="7.4054440119105756E-3"/>
    <n v="40.692180888378225"/>
    <n v="69.092899619513034"/>
    <n v="21.001271949970249"/>
    <n v="25.240677536556372"/>
    <s v="Resto"/>
    <n v="2023"/>
    <n v="1"/>
    <d v="2024-05-06T00:00:00"/>
    <x v="55"/>
    <x v="70"/>
  </r>
  <r>
    <n v="2024"/>
    <n v="3"/>
    <n v="74"/>
    <x v="0"/>
    <s v="Total General Sin Pensiones"/>
    <n v="46"/>
    <s v="25fc0e7096fc653718202dc30b0c580b8ab87eac11a700cba03a7c021bc35b0c"/>
    <s v="866d562d83a77144c090ae01fef5e5dc5d322dfdcb968ee04e0fa262fe1b2619"/>
    <x v="33"/>
    <n v="1149390.6832699999"/>
    <n v="7438742.8628900005"/>
    <n v="3173155.6724499995"/>
    <n v="14345506.752300002"/>
    <n v="2162888.0634099999"/>
    <n v="319565.04244000005"/>
    <n v="7532120.7171200011"/>
    <n v="1659587.0290900001"/>
    <n v="0"/>
    <n v="0"/>
    <n v="134.065"/>
    <n v="128.38900000000001"/>
    <n v="1640.4039200000007"/>
    <n v="4926.18649"/>
    <n v="607600.57579999999"/>
    <n v="117609.28035"/>
    <n v="1047514.76127"/>
    <n v="574020.17272000003"/>
    <n v="314769.85541000002"/>
    <n v="3674.2459700000004"/>
    <n v="0"/>
    <n v="0"/>
    <n v="0"/>
    <n v="0"/>
    <s v="Total General Sin Pensiones"/>
    <s v="Totales"/>
    <s v="Total General Sin Pensiones"/>
    <x v="55"/>
    <x v="0"/>
    <n v="1149390.6832699999"/>
    <n v="7438742.8628900005"/>
    <n v="243469518.54793006"/>
    <n v="216001262.48099998"/>
    <n v="235094567.47436008"/>
    <n v="206446896.99449995"/>
    <n v="235094567.47436008"/>
    <n v="206446896.99449995"/>
    <n v="110158938.57113002"/>
    <n v="94780177.77824004"/>
    <n v="1149390.6832699999"/>
    <n v="7438742.8628900005"/>
    <n v="0.48890567554069708"/>
    <n v="3.6032233815014325"/>
    <n v="-6289352.1796200005"/>
    <n v="-84.548589668235223"/>
    <n v="100"/>
    <n v="100"/>
    <n v="100"/>
    <n v="100"/>
    <n v="0.47208812426502078"/>
    <n v="0.48890567554069708"/>
    <n v="3.4438423078866638"/>
    <n v="3.6032233815014325"/>
    <n v="0.13389073971023577"/>
    <m/>
    <m/>
    <n v="311095.60944000003"/>
    <n v="8466.9238798947354"/>
    <n v="0"/>
    <m/>
    <n v="0"/>
    <m/>
    <n v="576.82248561843028"/>
    <n v="188.17692668750493"/>
    <n v="4.2959549527411269"/>
    <n v="1.9634249307997964"/>
    <n v="416.62638695841656"/>
    <n v="82.487447489230448"/>
    <n v="58.004010851679929"/>
    <n v="20.488701606549352"/>
    <s v="Resto"/>
    <n v="2023"/>
    <n v="1"/>
    <d v="2024-05-06T00:00:00"/>
    <x v="55"/>
    <x v="33"/>
  </r>
  <r>
    <n v="2024"/>
    <n v="3"/>
    <n v="77"/>
    <x v="63"/>
    <s v="Total General Sin Pensiones"/>
    <n v="49"/>
    <s v="0e17daca5f3e175f448bacace3bc0da47d0655a74c8dd0dc497a3afbdad95f1f"/>
    <s v="866d562d83a77144c090ae01fef5e5dc5d322dfdcb968ee04e0fa262fe1b2619"/>
    <x v="23"/>
    <n v="2712146.0854199999"/>
    <n v="1622418.9140099999"/>
    <n v="10896171.28479"/>
    <n v="6765616.8271399997"/>
    <n v="905679.30200999998"/>
    <n v="752600.98979999998"/>
    <n v="3108981.1579399998"/>
    <n v="2834045.9521300001"/>
    <n v="0"/>
    <n v="0"/>
    <n v="134.065"/>
    <n v="128.38900000000001"/>
    <n v="0"/>
    <n v="0"/>
    <n v="854619.75612999999"/>
    <n v="746568.68478000001"/>
    <n v="1124550.80798"/>
    <n v="1197219.9429300001"/>
    <n v="1887204.4656500001"/>
    <n v="911497.92030000011"/>
    <n v="670266.86173"/>
    <n v="562364.79224999994"/>
    <n v="0"/>
    <n v="0"/>
    <s v="Total General Sin Pensiones"/>
    <s v="Totales"/>
    <s v="Total General Sin Pensiones"/>
    <x v="55"/>
    <x v="0"/>
    <n v="2712146.0854199999"/>
    <n v="1622418.9140099999"/>
    <n v="243469518.54793006"/>
    <n v="216001262.48099998"/>
    <n v="235094567.47436008"/>
    <n v="206446896.99449995"/>
    <n v="235094567.47436008"/>
    <n v="206446896.99449995"/>
    <n v="110158938.57113002"/>
    <n v="94780177.77824004"/>
    <n v="2712146.0854199999"/>
    <n v="1622418.9140099999"/>
    <n v="1.1536404752167626"/>
    <n v="0.78587711301527741"/>
    <n v="1089727.17141"/>
    <n v="67.166818754387563"/>
    <n v="100"/>
    <n v="100"/>
    <n v="100"/>
    <n v="100"/>
    <n v="1.1139571399308779"/>
    <n v="1.1536404752167626"/>
    <n v="0.75111547746287455"/>
    <n v="0.78587711301527741"/>
    <n v="0.80274269453539071"/>
    <n v="0.28510521060981164"/>
    <m/>
    <n v="975706.54535000003"/>
    <n v="107.04429748220016"/>
    <n v="107902.06948000006"/>
    <n v="19.187202144765859"/>
    <n v="0"/>
    <m/>
    <n v="20.339903120600432"/>
    <n v="33.393455716812817"/>
    <n v="46.387587281009793"/>
    <n v="0.82215688872601078"/>
    <n v="14.473024860645033"/>
    <n v="-6.0698232917966832"/>
    <n v="75.996544581665475"/>
    <n v="62.358523944472154"/>
    <s v="Resto"/>
    <n v="2023"/>
    <n v="1"/>
    <d v="2024-05-06T00:00:00"/>
    <x v="55"/>
    <x v="23"/>
  </r>
  <r>
    <n v="2024"/>
    <n v="3"/>
    <n v="718"/>
    <x v="44"/>
    <s v="Total General Sin Pensiones"/>
    <n v="281"/>
    <s v="71a1c003a2b855d85582c8f6c7648c49d3fe836408a7e1b5d9b222448acb3c1b"/>
    <s v="866d562d83a77144c090ae01fef5e5dc5d322dfdcb968ee04e0fa262fe1b2619"/>
    <x v="71"/>
    <n v="4861.5922599999994"/>
    <n v="-25.390689999999999"/>
    <n v="66257.422859999991"/>
    <n v="16433.13276"/>
    <n v="13878.278839999997"/>
    <n v="3052.3492700000002"/>
    <n v="27625.288059999999"/>
    <n v="7134.1745200000005"/>
    <n v="0"/>
    <n v="0"/>
    <n v="134.065"/>
    <n v="128.38900000000001"/>
    <n v="0"/>
    <n v="0"/>
    <n v="10510.58567"/>
    <n v="3052.3492700000002"/>
    <n v="12399.01633"/>
    <n v="3308.5948699999999"/>
    <n v="0"/>
    <n v="0"/>
    <n v="0"/>
    <n v="0"/>
    <n v="0"/>
    <n v="0"/>
    <s v="Total General Sin Pensiones"/>
    <s v="Totales"/>
    <s v="Total General Sin Pensiones"/>
    <x v="55"/>
    <x v="0"/>
    <n v="4861.5922599999994"/>
    <n v="-25.390689999999999"/>
    <n v="243469518.54793006"/>
    <n v="216001262.48099998"/>
    <n v="235094567.47436008"/>
    <n v="206446896.99449995"/>
    <n v="235094567.47436008"/>
    <n v="206446896.99449995"/>
    <n v="110158938.57113002"/>
    <n v="94780177.77824004"/>
    <n v="4861.5922599999994"/>
    <n v="-25.390689999999999"/>
    <n v="2.0679304980240408E-3"/>
    <n v="-1.2298896408540566E-5"/>
    <n v="4886.9829499999996"/>
    <n v="-19247.145115000811"/>
    <n v="100"/>
    <n v="100"/>
    <n v="100"/>
    <n v="100"/>
    <n v="1.9967970894241259E-3"/>
    <n v="2.0679304980240408E-3"/>
    <n v="-1.1754880368920728E-5"/>
    <n v="-1.2298896408540566E-5"/>
    <m/>
    <m/>
    <m/>
    <n v="0"/>
    <m/>
    <n v="0"/>
    <m/>
    <n v="0"/>
    <m/>
    <n v="354.67532095368614"/>
    <n v="285.46776648027657"/>
    <n v="-12021.529426730822"/>
    <n v="1.2598413728395489E-2"/>
    <n v="244.34413431330549"/>
    <n v="274.75172443823561"/>
    <n v="84.769512276301683"/>
    <n v="92.255153318302774"/>
    <s v="Resto"/>
    <n v="2023"/>
    <n v="1"/>
    <d v="2024-05-06T00:00:00"/>
    <x v="55"/>
    <x v="71"/>
  </r>
  <r>
    <n v="2024"/>
    <n v="3"/>
    <n v="201.1"/>
    <x v="1"/>
    <s v="Total General Sin Pensiones"/>
    <n v="201.1"/>
    <m/>
    <m/>
    <x v="1"/>
    <n v="235094567.47436002"/>
    <n v="206446896.99450004"/>
    <n v="771924990.75700986"/>
    <n v="647830731.45155013"/>
    <n v="110158938.57112999"/>
    <n v="94780177.77823998"/>
    <n v="487072584.31291991"/>
    <n v="386260259.06014001"/>
    <n v="0"/>
    <n v="0"/>
    <n v="0"/>
    <n v="0"/>
    <n v="544146.9084399998"/>
    <n v="827353.65491999988"/>
    <n v="97845784.283860013"/>
    <n v="86133954.874570027"/>
    <n v="137360632.29481006"/>
    <n v="120326004.95595002"/>
    <n v="47649792.861299992"/>
    <n v="35543449.705889992"/>
    <n v="43698385.236870006"/>
    <n v="37809420.66759"/>
    <n v="9288949.3860800005"/>
    <n v="8742483.757319998"/>
    <s v="Total General Sin Pensiones"/>
    <s v="Totales"/>
    <s v="Total General Sin Pensiones"/>
    <x v="55"/>
    <x v="0"/>
    <n v="235094567.47436002"/>
    <n v="206446896.99450004"/>
    <n v="243469518.54793006"/>
    <n v="216001262.48099998"/>
    <n v="235094567.47436008"/>
    <n v="206446896.99449995"/>
    <n v="235094567.47436008"/>
    <n v="206446896.99449995"/>
    <n v="110158938.57113002"/>
    <n v="94780177.77824004"/>
    <n v="235094567.47436002"/>
    <n v="206446896.99450004"/>
    <n v="99.999999999999972"/>
    <n v="100.00000000000004"/>
    <n v="28647670.479859978"/>
    <n v="13.87653236591062"/>
    <n v="100"/>
    <n v="100"/>
    <n v="100"/>
    <n v="100"/>
    <n v="96.560164441315351"/>
    <n v="99.999999999999972"/>
    <n v="95.576708498479093"/>
    <n v="100.00000000000004"/>
    <n v="20.268351316325838"/>
    <n v="18.587577631557075"/>
    <n v="3.9511544166553629"/>
    <n v="12106343.155409999"/>
    <n v="34.060687005864331"/>
    <n v="5888964.569280006"/>
    <n v="15.575389586246668"/>
    <n v="546465.62876000255"/>
    <n v="6.2506908097192948"/>
    <n v="16.225714229901691"/>
    <n v="46.857288007365035"/>
    <n v="45.91019732341389"/>
    <n v="99.999999999999972"/>
    <n v="13.597227047504079"/>
    <n v="14.157062178783564"/>
    <n v="71.232770735838372"/>
    <n v="71.583823385562155"/>
    <m/>
    <n v="2023"/>
    <n v="1"/>
    <d v="2024-05-06T00:00:00"/>
    <x v="55"/>
    <x v="1"/>
  </r>
  <r>
    <n v="2024"/>
    <n v="3"/>
    <n v="119"/>
    <x v="62"/>
    <s v="Total General Sin Pensiones"/>
    <n v="217"/>
    <s v="16badfc6202cb3f8889e0f2779b19218af4cbb736e56acadce8148aba9a7a9f8"/>
    <s v="866d562d83a77144c090ae01fef5e5dc5d322dfdcb968ee04e0fa262fe1b2619"/>
    <x v="48"/>
    <n v="531338.51546000002"/>
    <n v="309110.80956000002"/>
    <n v="1330878.96007"/>
    <n v="1118851.59136"/>
    <n v="131232.90630999999"/>
    <n v="136472.80111"/>
    <n v="564567.01526000013"/>
    <n v="465600.25483999995"/>
    <n v="0"/>
    <n v="0"/>
    <n v="134.065"/>
    <n v="128.38900000000001"/>
    <n v="9883.8438399999995"/>
    <n v="9464.6250299999992"/>
    <n v="113065.84962000001"/>
    <n v="120450.37912"/>
    <n v="286116.08100000001"/>
    <n v="231540.63569"/>
    <n v="72587.079089999999"/>
    <n v="140540.42763999998"/>
    <n v="306267.57558999996"/>
    <n v="33721.768389999997"/>
    <n v="0"/>
    <n v="0"/>
    <s v="Total General Sin Pensiones"/>
    <s v="Totales"/>
    <s v="Total General Sin Pensiones"/>
    <x v="55"/>
    <x v="0"/>
    <n v="531338.51546000002"/>
    <n v="309110.80956000002"/>
    <n v="243469518.54793006"/>
    <n v="216001262.48099998"/>
    <n v="235094567.47436008"/>
    <n v="206446896.99449995"/>
    <n v="235094567.47436008"/>
    <n v="206446896.99449995"/>
    <n v="110158938.57113002"/>
    <n v="94780177.77824004"/>
    <n v="531338.51546000002"/>
    <n v="309110.80956000002"/>
    <n v="0.22601054595527775"/>
    <n v="0.14972896859197413"/>
    <n v="222227.7059"/>
    <n v="71.8925702457081"/>
    <n v="100"/>
    <n v="100"/>
    <n v="100"/>
    <n v="100"/>
    <n v="0.21823615482913081"/>
    <n v="0.22601054595527775"/>
    <n v="0.14310601984893037"/>
    <n v="0.14972896859197413"/>
    <n v="3.0875693925984275E-2"/>
    <n v="0.13027420364505113"/>
    <m/>
    <n v="-67953.348549999981"/>
    <n v="-48.351459925869335"/>
    <n v="272545.80719999998"/>
    <n v="808.21920146044852"/>
    <n v="0"/>
    <m/>
    <n v="-3.8395158283418995"/>
    <n v="24.698549510642316"/>
    <n v="44.150122509225909"/>
    <n v="0.11913051088928424"/>
    <n v="-6.1307648460309672"/>
    <n v="23.570569005031494"/>
    <n v="39.517474594516067"/>
    <n v="52.021269942985704"/>
    <s v="Resto"/>
    <n v="2023"/>
    <n v="1"/>
    <d v="2024-05-06T00:00:00"/>
    <x v="55"/>
    <x v="48"/>
  </r>
  <r>
    <n v="2024"/>
    <n v="3"/>
    <n v="7"/>
    <x v="39"/>
    <s v="Total General Sin Pensiones"/>
    <n v="264"/>
    <s v="bba58959c32abe688d9cb5222b97de973002a67c412d6a8c8d2a79ac692f32b7"/>
    <s v="866d562d83a77144c090ae01fef5e5dc5d322dfdcb968ee04e0fa262fe1b2619"/>
    <x v="72"/>
    <n v="185162.79790999999"/>
    <n v="191703.76137999998"/>
    <n v="712623.09807999991"/>
    <n v="812141.72821999993"/>
    <n v="-26212.01339"/>
    <n v="23430.442950000004"/>
    <n v="238529.23901999998"/>
    <n v="175666.88243999999"/>
    <n v="0"/>
    <n v="0"/>
    <n v="134.065"/>
    <n v="128.38900000000001"/>
    <n v="1855.2157500000001"/>
    <n v="4052.0895499999997"/>
    <n v="-6284.7953600000001"/>
    <n v="10105.43605"/>
    <n v="45187.763380000004"/>
    <n v="28701.205579999998"/>
    <n v="0"/>
    <n v="0"/>
    <n v="0"/>
    <n v="0"/>
    <n v="0"/>
    <n v="0"/>
    <s v="Total General Sin Pensiones"/>
    <s v="Totales"/>
    <s v="Total General Sin Pensiones"/>
    <x v="55"/>
    <x v="0"/>
    <n v="185162.79790999999"/>
    <n v="191703.76137999998"/>
    <n v="243469518.54793006"/>
    <n v="216001262.48099998"/>
    <n v="235094567.47436008"/>
    <n v="206446896.99449995"/>
    <n v="235094567.47436008"/>
    <n v="206446896.99449995"/>
    <n v="110158938.57113002"/>
    <n v="94780177.77824004"/>
    <n v="185162.79790999999"/>
    <n v="191703.76137999998"/>
    <n v="7.8760985376743864E-2"/>
    <n v="9.2858630558689023E-2"/>
    <n v="-6540.9634699999879"/>
    <n v="-3.412016239490645"/>
    <n v="100"/>
    <n v="100"/>
    <n v="100"/>
    <n v="100"/>
    <n v="7.6051736995384228E-2"/>
    <n v="7.8760985376743864E-2"/>
    <n v="8.8751222644757793E-2"/>
    <n v="9.2858630558689023E-2"/>
    <m/>
    <m/>
    <m/>
    <n v="0"/>
    <m/>
    <n v="0"/>
    <m/>
    <n v="0"/>
    <m/>
    <n v="-211.87160842812833"/>
    <n v="-14.156198591652617"/>
    <n v="12.222213472147578"/>
    <n v="-2.3794722180510854E-2"/>
    <n v="-162.19222336279097"/>
    <n v="57.442039338892492"/>
    <n v="-13.908179759084149"/>
    <n v="35.209099568423078"/>
    <s v="Resto"/>
    <n v="2023"/>
    <n v="1"/>
    <d v="2024-05-06T00:00:00"/>
    <x v="55"/>
    <x v="72"/>
  </r>
  <r>
    <n v="2024"/>
    <n v="3"/>
    <n v="1"/>
    <x v="14"/>
    <s v="Total General Sin Pensiones"/>
    <n v="30"/>
    <s v="624b60c58c9d8bfb6ff1886c2fd605d2adeb6ea4da576068201b6c6958ce93f4"/>
    <s v="866d562d83a77144c090ae01fef5e5dc5d322dfdcb968ee04e0fa262fe1b2619"/>
    <x v="6"/>
    <n v="18341736.750830002"/>
    <n v="11640133.15574"/>
    <n v="44318265.197580002"/>
    <n v="27021851.11011"/>
    <n v="5428008.6397400005"/>
    <n v="3875368.9704199992"/>
    <n v="19889881.298030008"/>
    <n v="16347625.632039998"/>
    <n v="0"/>
    <n v="0"/>
    <n v="134.065"/>
    <n v="128.38900000000001"/>
    <n v="14928.70601"/>
    <n v="102972.26204"/>
    <n v="4345110.8016299997"/>
    <n v="3426629.62163"/>
    <n v="8411535.2766200006"/>
    <n v="6614014.8380100001"/>
    <n v="1064933.8624700001"/>
    <n v="1266536.4686800002"/>
    <n v="9103420.5062200017"/>
    <n v="4224507.6665599998"/>
    <n v="1936369.1079000002"/>
    <n v="1195989.25765"/>
    <s v="Total General Sin Pensiones"/>
    <s v="Totales"/>
    <s v="Total General Sin Pensiones"/>
    <x v="55"/>
    <x v="0"/>
    <n v="18341736.750830002"/>
    <n v="11640133.15574"/>
    <n v="243469518.54793006"/>
    <n v="216001262.48099998"/>
    <n v="235094567.47436008"/>
    <n v="206446896.99449995"/>
    <n v="235094567.47436008"/>
    <n v="206446896.99449995"/>
    <n v="110158938.57113002"/>
    <n v="94780177.77824004"/>
    <n v="18341736.750830002"/>
    <n v="11640133.15574"/>
    <n v="7.8018547803451019"/>
    <n v="5.6383182916283356"/>
    <n v="6701603.5950900018"/>
    <n v="57.573255438107232"/>
    <n v="100"/>
    <n v="100"/>
    <n v="100"/>
    <n v="100"/>
    <n v="7.5334838053738542"/>
    <n v="7.8018547803451019"/>
    <n v="5.3889190378060388"/>
    <n v="5.6383182916283356"/>
    <n v="0.4529810594564862"/>
    <n v="3.872237714388207"/>
    <n v="0.82365540331389619"/>
    <n v="-201602.60621000011"/>
    <n v="-15.917631366755103"/>
    <n v="4878912.8396600019"/>
    <n v="115.49068494490106"/>
    <n v="740379.85025000013"/>
    <n v="61.90522577976769"/>
    <n v="40.0643056485982"/>
    <n v="29.593755016107576"/>
    <n v="33.293166998772442"/>
    <n v="4.9274336791427196"/>
    <n v="26.804215261615894"/>
    <n v="27.17744792890171"/>
    <n v="51.656572299082029"/>
    <n v="51.808617088935826"/>
    <s v="Grandes"/>
    <n v="2023"/>
    <n v="1"/>
    <d v="2024-05-06T00:00:00"/>
    <x v="55"/>
    <x v="6"/>
  </r>
  <r>
    <n v="2024"/>
    <n v="3"/>
    <n v="39"/>
    <x v="17"/>
    <s v="Total General Sin Pensiones"/>
    <n v="27"/>
    <s v="670671cd97404156226e507973f2ab8330d3022ca96e0c93bdbdb320c41adcaf"/>
    <s v="866d562d83a77144c090ae01fef5e5dc5d322dfdcb968ee04e0fa262fe1b2619"/>
    <x v="18"/>
    <n v="7956382.9574300004"/>
    <n v="6735524.3046000004"/>
    <n v="24545113.942120001"/>
    <n v="21340101.758609999"/>
    <n v="2927651.1744000013"/>
    <n v="3100056.8114399998"/>
    <n v="13581583.443629997"/>
    <n v="12784732.764360001"/>
    <n v="0"/>
    <n v="0"/>
    <n v="134.065"/>
    <n v="128.38900000000001"/>
    <n v="37396.223429999998"/>
    <n v="32790.84577"/>
    <n v="1542070.3188699998"/>
    <n v="1565487.9938399999"/>
    <n v="2672310.3358299998"/>
    <n v="2211644.8630999997"/>
    <n v="480290.3922"/>
    <n v="452992.43805999996"/>
    <n v="0"/>
    <n v="0"/>
    <n v="0"/>
    <n v="0"/>
    <s v="Total General Sin Pensiones"/>
    <s v="Totales"/>
    <s v="Total General Sin Pensiones"/>
    <x v="55"/>
    <x v="0"/>
    <n v="7956382.9574300004"/>
    <n v="6735524.3046000004"/>
    <n v="243469518.54793006"/>
    <n v="216001262.48099998"/>
    <n v="235094567.47436008"/>
    <n v="206446896.99449995"/>
    <n v="235094567.47436008"/>
    <n v="206446896.99449995"/>
    <n v="110158938.57113002"/>
    <n v="94780177.77824004"/>
    <n v="7956382.9574300004"/>
    <n v="6735524.3046000004"/>
    <n v="3.3843329698793405"/>
    <n v="3.2625941114433141"/>
    <n v="1220858.65283"/>
    <n v="18.12566620828937"/>
    <n v="100"/>
    <n v="100"/>
    <n v="100"/>
    <n v="100"/>
    <n v="3.2679174809571427"/>
    <n v="3.3843329698793405"/>
    <n v="3.1182800633827195"/>
    <n v="3.2625941114433141"/>
    <n v="0.20429667829410031"/>
    <m/>
    <m/>
    <n v="27297.954140000045"/>
    <n v="6.0261390359863665"/>
    <n v="0"/>
    <m/>
    <n v="0"/>
    <m/>
    <n v="-5.561370243402564"/>
    <n v="36.796257672162938"/>
    <n v="46.025471384949618"/>
    <n v="2.6576610235851232"/>
    <n v="-1.4958706206720018"/>
    <n v="20.829088811496543"/>
    <n v="57.705510404016913"/>
    <n v="70.783877645061864"/>
    <s v="Medianas"/>
    <n v="2023"/>
    <n v="1"/>
    <d v="2024-05-06T00:00:00"/>
    <x v="55"/>
    <x v="18"/>
  </r>
  <r>
    <n v="2024"/>
    <n v="3"/>
    <n v="37"/>
    <x v="35"/>
    <s v="Total General Sin Pensiones"/>
    <n v="25"/>
    <s v="b7a56873cd771f2c446d369b649430b65a756ba278ff97ec81bb6f55b2e73569"/>
    <s v="866d562d83a77144c090ae01fef5e5dc5d322dfdcb968ee04e0fa262fe1b2619"/>
    <x v="19"/>
    <n v="3691577.5016000001"/>
    <n v="3031903.05106"/>
    <n v="11752334.999570001"/>
    <n v="8370122.2371699996"/>
    <n v="1357139.8123300001"/>
    <n v="846854.3978700001"/>
    <n v="6063641.9214400006"/>
    <n v="5245225.9583800007"/>
    <n v="0"/>
    <n v="0"/>
    <n v="134.065"/>
    <n v="128.38900000000001"/>
    <n v="1935.5469000000003"/>
    <n v="-2980.95784"/>
    <n v="1128210.60265"/>
    <n v="768165.31995999999"/>
    <n v="2050813.38775"/>
    <n v="1569547.0406600002"/>
    <n v="107950.41079000001"/>
    <n v="95366.971600000004"/>
    <n v="93586.248779999994"/>
    <n v="62390.424330000002"/>
    <n v="108874.27991"/>
    <n v="97152.798450000002"/>
    <s v="Total General Sin Pensiones"/>
    <s v="Totales"/>
    <s v="Total General Sin Pensiones"/>
    <x v="55"/>
    <x v="0"/>
    <n v="3691577.5016000001"/>
    <n v="3031903.05106"/>
    <n v="243469518.54793006"/>
    <n v="216001262.48099998"/>
    <n v="235094567.47436008"/>
    <n v="206446896.99449995"/>
    <n v="235094567.47436008"/>
    <n v="206446896.99449995"/>
    <n v="110158938.57113002"/>
    <n v="94780177.77824004"/>
    <n v="3691577.5016000001"/>
    <n v="3031903.05106"/>
    <n v="1.5702521505532498"/>
    <n v="1.468611587385968"/>
    <n v="659674.45054000011"/>
    <n v="21.757768616953889"/>
    <n v="100"/>
    <n v="100"/>
    <n v="100"/>
    <n v="100"/>
    <n v="1.5162380587175091"/>
    <n v="1.5702521505532498"/>
    <n v="1.4036506158507727"/>
    <n v="1.468611587385968"/>
    <n v="4.591786698847191E-2"/>
    <n v="3.98079163569812E-2"/>
    <n v="4.6310844644197942E-2"/>
    <n v="12583.439190000005"/>
    <n v="13.194755981954653"/>
    <n v="31195.824449999993"/>
    <n v="50.000981376559885"/>
    <n v="11721.481459999995"/>
    <n v="12.064996219365209"/>
    <n v="60.256570166425874"/>
    <n v="36.763140195263134"/>
    <n v="27.931447134298264"/>
    <n v="1.2319833777752771"/>
    <n v="46.870806756643013"/>
    <n v="30.662753942540366"/>
    <n v="55.012835852792477"/>
    <n v="48.941847556030162"/>
    <s v="Resto"/>
    <n v="2023"/>
    <n v="1"/>
    <d v="2024-05-06T00:00:00"/>
    <x v="55"/>
    <x v="19"/>
  </r>
  <r>
    <n v="2024"/>
    <n v="3"/>
    <n v="88"/>
    <x v="73"/>
    <s v="Total General"/>
    <n v="60"/>
    <s v="39fa9ec190eee7b6f4dff1100d6343e10918d044c75eac8f9e9a2596173f80c9"/>
    <s v="866d562d83a77144c090ae01fef5e5dc5d322dfdcb968ee04e0fa262fe1b2619"/>
    <x v="68"/>
    <n v="153057.80162000001"/>
    <n v="105288.88576999999"/>
    <n v="418427.93818000006"/>
    <n v="399266.78658999997"/>
    <n v="19333.092789999999"/>
    <n v="33840.657930000001"/>
    <n v="120086.12500000001"/>
    <n v="89816.995759999991"/>
    <n v="0"/>
    <n v="0"/>
    <n v="134.065"/>
    <n v="128.38900000000001"/>
    <n v="0"/>
    <n v="0"/>
    <n v="14343.61951"/>
    <n v="30110.942629999998"/>
    <n v="72451.477230000004"/>
    <n v="88634.459760000012"/>
    <n v="84000.421350000004"/>
    <n v="45982.692479999998"/>
    <n v="69057.380269999994"/>
    <n v="59306.19329000001"/>
    <n v="0"/>
    <n v="0"/>
    <s v="Total General"/>
    <s v="Totales"/>
    <s v="Total General"/>
    <x v="56"/>
    <x v="0"/>
    <n v="153057.80162000001"/>
    <n v="105288.88576999999"/>
    <n v="243469518.54793006"/>
    <n v="216001262.48099998"/>
    <n v="235094567.47436008"/>
    <n v="206446896.99449995"/>
    <n v="243469518.54793006"/>
    <n v="216001262.48099998"/>
    <n v="117726739.56692"/>
    <n v="101537495.46480997"/>
    <n v="153057.80162000001"/>
    <n v="105288.88576999999"/>
    <n v="6.2865282903933062E-2"/>
    <n v="4.8744569619939823E-2"/>
    <n v="47768.915850000019"/>
    <n v="45.369381108609687"/>
    <n v="100"/>
    <n v="100"/>
    <n v="100"/>
    <n v="100"/>
    <n v="6.2865282903933062E-2"/>
    <n v="6.5104780286636271E-2"/>
    <n v="4.8744569619939823E-2"/>
    <n v="5.1000469032385136E-2"/>
    <n v="3.4501411860911636E-2"/>
    <n v="2.8363871043021419E-2"/>
    <m/>
    <n v="38017.728870000006"/>
    <n v="82.678344436954561"/>
    <n v="9751.186979999984"/>
    <n v="16.442105687542409"/>
    <n v="0"/>
    <m/>
    <n v="-42.870221879282475"/>
    <n v="12.631236425307279"/>
    <n v="32.140769353304563"/>
    <n v="1.642200647118949E-2"/>
    <n v="-52.364096713102469"/>
    <n v="-18.258116057591465"/>
    <n v="19.797552870406808"/>
    <n v="33.972049597338227"/>
    <s v="Resto"/>
    <n v="2023"/>
    <n v="1"/>
    <d v="2024-05-06T00:00:00"/>
    <x v="56"/>
    <x v="68"/>
  </r>
  <r>
    <n v="2024"/>
    <n v="3"/>
    <n v="707"/>
    <x v="47"/>
    <s v="Total General"/>
    <n v="9"/>
    <s v="19581e27de7ced00ff1ce50b2047e7a567c76b1cbaebabe5ef03f7c3017bb5b7"/>
    <s v="866d562d83a77144c090ae01fef5e5dc5d322dfdcb968ee04e0fa262fe1b2619"/>
    <x v="55"/>
    <n v="242648.48286000002"/>
    <n v="240008.10616999998"/>
    <n v="1062415.5377800001"/>
    <n v="1164958.2610299999"/>
    <n v="284177.12603000004"/>
    <n v="165561.19089"/>
    <n v="1072773.4632799998"/>
    <n v="722307.23962999985"/>
    <n v="0"/>
    <n v="0"/>
    <n v="134.065"/>
    <n v="128.38900000000001"/>
    <n v="0"/>
    <n v="0"/>
    <n v="163603.72900999998"/>
    <n v="119637.61258"/>
    <n v="101099.83442"/>
    <n v="138717.16018000001"/>
    <n v="0"/>
    <n v="0"/>
    <n v="0"/>
    <n v="0"/>
    <n v="0"/>
    <n v="0"/>
    <s v="Total General"/>
    <s v="Totales"/>
    <s v="Total General"/>
    <x v="56"/>
    <x v="0"/>
    <n v="242648.48286000002"/>
    <n v="240008.10616999998"/>
    <n v="243469518.54793006"/>
    <n v="216001262.48099998"/>
    <n v="235094567.47436008"/>
    <n v="206446896.99449995"/>
    <n v="243469518.54793006"/>
    <n v="216001262.48099998"/>
    <n v="117726739.56692"/>
    <n v="101537495.46480997"/>
    <n v="242648.48286000002"/>
    <n v="240008.10616999998"/>
    <n v="9.9662776805562028E-2"/>
    <n v="0.111114214525071"/>
    <n v="2640.3766900000337"/>
    <n v="1.1001197968412813"/>
    <n v="100"/>
    <n v="100"/>
    <n v="100"/>
    <n v="100"/>
    <n v="9.9662776805562028E-2"/>
    <n v="0.10321313906433154"/>
    <n v="0.111114214525071"/>
    <n v="0.11625658203833122"/>
    <m/>
    <m/>
    <m/>
    <n v="0"/>
    <m/>
    <n v="0"/>
    <m/>
    <n v="0"/>
    <m/>
    <n v="71.644770433434076"/>
    <n v="117.11473431876375"/>
    <n v="68.981499638487819"/>
    <n v="0.24138706896614923"/>
    <n v="36.74940972313405"/>
    <n v="-27.118004514501017"/>
    <n v="161.82393368750681"/>
    <n v="86.245719292953879"/>
    <s v="Resto"/>
    <n v="2023"/>
    <n v="1"/>
    <d v="2024-05-06T00:00:00"/>
    <x v="56"/>
    <x v="55"/>
  </r>
  <r>
    <n v="2024"/>
    <n v="3"/>
    <n v="3"/>
    <x v="40"/>
    <s v="Total General"/>
    <n v="3"/>
    <s v="4e07408562bedb8b60ce05c1decfe3ad16b72230967de01f640b7e4729b49fce"/>
    <s v="866d562d83a77144c090ae01fef5e5dc5d322dfdcb968ee04e0fa262fe1b2619"/>
    <x v="17"/>
    <n v="5461228.9250799995"/>
    <n v="5252582.0563999992"/>
    <n v="21431311.3499"/>
    <n v="19748301.183339998"/>
    <n v="2628638.39267"/>
    <n v="2467516.9256099998"/>
    <n v="11708265.149909999"/>
    <n v="11473365.47522"/>
    <n v="0"/>
    <n v="0"/>
    <n v="134.065"/>
    <n v="128.38900000000001"/>
    <n v="3853.7368500000002"/>
    <n v="1015.9079"/>
    <n v="2292743.0453600003"/>
    <n v="2262002.8514"/>
    <n v="1203229.7050399999"/>
    <n v="1699255.6986500002"/>
    <n v="1013218.14414"/>
    <n v="1505117.9470899999"/>
    <n v="2113399.2513200003"/>
    <n v="1447626.1707700002"/>
    <n v="0"/>
    <n v="0"/>
    <s v="Total General"/>
    <s v="Totales"/>
    <s v="Total General"/>
    <x v="56"/>
    <x v="0"/>
    <n v="5461228.9250799995"/>
    <n v="5252582.0563999992"/>
    <n v="243469518.54793006"/>
    <n v="216001262.48099998"/>
    <n v="235094567.47436008"/>
    <n v="206446896.99449995"/>
    <n v="243469518.54793006"/>
    <n v="216001262.48099998"/>
    <n v="117726739.56692"/>
    <n v="101537495.46480997"/>
    <n v="5461228.9250799995"/>
    <n v="5252582.0563999992"/>
    <n v="2.2430852772253247"/>
    <n v="2.4317367389748612"/>
    <n v="208646.86868000031"/>
    <n v="3.9722724260114139"/>
    <n v="100"/>
    <n v="100"/>
    <n v="100"/>
    <n v="100"/>
    <n v="2.2430852772253247"/>
    <n v="2.3229923956773746"/>
    <n v="2.4317367389748612"/>
    <n v="2.5442775516940492"/>
    <n v="0.416158108901232"/>
    <n v="0.86803443154792737"/>
    <m/>
    <n v="-491899.80294999992"/>
    <n v="-32.681811010295945"/>
    <n v="665773.08055000007"/>
    <n v="45.990677289004232"/>
    <n v="0"/>
    <m/>
    <n v="6.5297005823037768"/>
    <n v="48.132726694504832"/>
    <n v="46.977218044665449"/>
    <n v="2.2328303683087984"/>
    <n v="1.3589812206016738"/>
    <n v="-29.19078005764969"/>
    <n v="190.54907269628794"/>
    <n v="133.11727323892944"/>
    <s v="Medianas"/>
    <n v="2023"/>
    <n v="1"/>
    <d v="2024-05-06T00:00:00"/>
    <x v="56"/>
    <x v="17"/>
  </r>
  <r>
    <n v="2024"/>
    <n v="3"/>
    <n v="74"/>
    <x v="0"/>
    <s v="Total General"/>
    <n v="46"/>
    <s v="25fc0e7096fc653718202dc30b0c580b8ab87eac11a700cba03a7c021bc35b0c"/>
    <s v="866d562d83a77144c090ae01fef5e5dc5d322dfdcb968ee04e0fa262fe1b2619"/>
    <x v="30"/>
    <n v="1149390.6832699999"/>
    <n v="7438742.8628900005"/>
    <n v="3173155.6724499995"/>
    <n v="14345506.752300002"/>
    <n v="2162888.0634099995"/>
    <n v="319565.04243999999"/>
    <n v="7532120.7171200002"/>
    <n v="1659587.0290900003"/>
    <n v="0"/>
    <n v="0"/>
    <n v="134.065"/>
    <n v="128.38900000000001"/>
    <n v="1640.4039200000007"/>
    <n v="4926.18649"/>
    <n v="607600.57579999999"/>
    <n v="117609.28035"/>
    <n v="1047514.76127"/>
    <n v="574020.17272000003"/>
    <n v="314769.85541000002"/>
    <n v="3674.2459700000004"/>
    <n v="0"/>
    <n v="0"/>
    <n v="0"/>
    <n v="0"/>
    <s v="Total General"/>
    <s v="Totales"/>
    <s v="Total General"/>
    <x v="56"/>
    <x v="0"/>
    <n v="1149390.6832699999"/>
    <n v="7438742.8628900005"/>
    <n v="243469518.54793006"/>
    <n v="216001262.48099998"/>
    <n v="235094567.47436008"/>
    <n v="206446896.99449995"/>
    <n v="243469518.54793006"/>
    <n v="216001262.48099998"/>
    <n v="117726739.56692"/>
    <n v="101537495.46480997"/>
    <n v="1149390.6832699999"/>
    <n v="7438742.8628900005"/>
    <n v="0.47208812426502078"/>
    <n v="3.4438423078866638"/>
    <n v="-6289352.1796200005"/>
    <n v="-84.548589668235223"/>
    <n v="100"/>
    <n v="100"/>
    <n v="100"/>
    <n v="100"/>
    <n v="0.47208812426502078"/>
    <n v="0.48890567554069708"/>
    <n v="3.4438423078866638"/>
    <n v="3.6032233815014325"/>
    <n v="0.12928511843589716"/>
    <m/>
    <m/>
    <n v="311095.60944000003"/>
    <n v="8466.9238798947354"/>
    <n v="0"/>
    <m/>
    <n v="0"/>
    <m/>
    <n v="576.82248561843016"/>
    <n v="188.1769266875049"/>
    <n v="4.295954952741126"/>
    <n v="1.8372105363374462"/>
    <n v="416.62638695841656"/>
    <n v="82.487447489230448"/>
    <n v="58.004010851679929"/>
    <n v="20.488701606549352"/>
    <s v="Resto"/>
    <n v="2023"/>
    <n v="1"/>
    <d v="2024-05-06T00:00:00"/>
    <x v="56"/>
    <x v="30"/>
  </r>
  <r>
    <n v="2024"/>
    <n v="3"/>
    <n v="10"/>
    <x v="4"/>
    <s v="Total General"/>
    <n v="10"/>
    <s v="4a44dc15364204a80fe80e9039455cc1608281820fe2b24f1e5233ade6af1dd5"/>
    <s v="866d562d83a77144c090ae01fef5e5dc5d322dfdcb968ee04e0fa262fe1b2619"/>
    <x v="24"/>
    <n v="1600535.0540100001"/>
    <n v="1504539.56809"/>
    <n v="6684752.16469"/>
    <n v="6657120.6656900002"/>
    <n v="474947.54834999994"/>
    <n v="0"/>
    <n v="4354733.0015499983"/>
    <n v="-664557.70350000006"/>
    <n v="0"/>
    <n v="0"/>
    <n v="134.065"/>
    <n v="128.38900000000001"/>
    <n v="4906.2929599999998"/>
    <n v="0"/>
    <n v="406613.35356000002"/>
    <n v="661489.45657000004"/>
    <n v="1278082.60583"/>
    <n v="1322177.3303800002"/>
    <n v="228658.48701999997"/>
    <n v="0"/>
    <n v="70577.311959999992"/>
    <n v="0"/>
    <n v="19.92088"/>
    <n v="0"/>
    <s v="Total General"/>
    <s v="Totales"/>
    <s v="Total General"/>
    <x v="56"/>
    <x v="0"/>
    <n v="1600535.0540100001"/>
    <n v="1504539.56809"/>
    <n v="243469518.54793006"/>
    <n v="216001262.48099998"/>
    <n v="235094567.47436008"/>
    <n v="206446896.99449995"/>
    <n v="243469518.54793006"/>
    <n v="216001262.48099998"/>
    <n v="117726739.56692"/>
    <n v="101537495.46480997"/>
    <n v="1600535.0540100001"/>
    <n v="1504539.56809"/>
    <n v="0.65738621555408971"/>
    <n v="0.69654202517559038"/>
    <n v="95995.485920000123"/>
    <n v="6.3803895860223614"/>
    <n v="100"/>
    <n v="100"/>
    <n v="100"/>
    <n v="100"/>
    <n v="0.65738621555408971"/>
    <n v="0.68080478047820392"/>
    <n v="0.69654202517559038"/>
    <n v="0.72877800053835784"/>
    <n v="9.3916679337822592E-2"/>
    <n v="2.8988151116792042E-2"/>
    <n v="8.1820837856046942E-6"/>
    <n v="228658.48701999997"/>
    <m/>
    <n v="70577.311959999992"/>
    <m/>
    <n v="19.92088"/>
    <m/>
    <m/>
    <n v="29.674298426645549"/>
    <m/>
    <n v="0.40343217700344375"/>
    <n v="-38.530637257863617"/>
    <n v="-3.3350083636154215"/>
    <n v="31.814324966572965"/>
    <n v="50.030312982289956"/>
    <s v="Resto"/>
    <n v="2023"/>
    <n v="1"/>
    <d v="2024-05-06T00:00:00"/>
    <x v="56"/>
    <x v="24"/>
  </r>
  <r>
    <n v="2024"/>
    <n v="3"/>
    <n v="112"/>
    <x v="57"/>
    <s v="Total General"/>
    <n v="231"/>
    <s v="138d9e809e386a7b800791d1f664f56d1c55f3d1ba411b950862729bc486c5ce"/>
    <s v="866d562d83a77144c090ae01fef5e5dc5d322dfdcb968ee04e0fa262fe1b2619"/>
    <x v="50"/>
    <n v="210617.18328999999"/>
    <n v="216996.14955"/>
    <n v="614321.77152999991"/>
    <n v="670967.10558999993"/>
    <n v="120598.14615999999"/>
    <n v="114667.90078"/>
    <n v="450908.07535"/>
    <n v="31170.261179999998"/>
    <n v="0"/>
    <n v="0"/>
    <n v="134.065"/>
    <n v="128.38900000000001"/>
    <n v="0"/>
    <n v="0"/>
    <n v="116230.60812999999"/>
    <n v="102996.30339"/>
    <n v="168876.06693"/>
    <n v="155426.43409"/>
    <n v="0"/>
    <n v="0"/>
    <n v="0"/>
    <n v="0"/>
    <n v="0"/>
    <n v="0"/>
    <s v="Total General"/>
    <s v="Totales"/>
    <s v="Total General"/>
    <x v="56"/>
    <x v="0"/>
    <n v="210617.18328999999"/>
    <n v="216996.14955"/>
    <n v="243469518.54793006"/>
    <n v="216001262.48099998"/>
    <n v="235094567.47436008"/>
    <n v="206446896.99449995"/>
    <n v="243469518.54793006"/>
    <n v="216001262.48099998"/>
    <n v="117726739.56692"/>
    <n v="101537495.46480997"/>
    <n v="210617.18328999999"/>
    <n v="216996.14955"/>
    <n v="8.6506592096676507E-2"/>
    <n v="0.10046059317319386"/>
    <n v="-6378.9662600000156"/>
    <n v="-2.9396679495136357"/>
    <n v="100"/>
    <n v="100"/>
    <n v="100"/>
    <n v="100"/>
    <n v="8.6506592096676507E-2"/>
    <n v="8.9588281665832353E-2"/>
    <n v="0.10046059317319386"/>
    <n v="0.10510991093064533"/>
    <m/>
    <m/>
    <m/>
    <n v="0"/>
    <m/>
    <n v="0"/>
    <m/>
    <n v="0"/>
    <m/>
    <n v="5.17166996139371"/>
    <n v="57.259405085646655"/>
    <n v="52.843288241655337"/>
    <n v="0.10243904367320714"/>
    <n v="12.849300707315404"/>
    <n v="8.6533754176023603"/>
    <n v="68.825980047355188"/>
    <n v="66.266915272829181"/>
    <s v="Resto"/>
    <n v="2023"/>
    <n v="1"/>
    <d v="2024-05-06T00:00:00"/>
    <x v="56"/>
    <x v="50"/>
  </r>
  <r>
    <n v="2024"/>
    <n v="3"/>
    <n v="25"/>
    <x v="36"/>
    <s v="Total General"/>
    <n v="25"/>
    <s v="b7a56873cd771f2c446d369b649430b65a756ba278ff97ec81bb6f55b2e73569"/>
    <s v="866d562d83a77144c090ae01fef5e5dc5d322dfdcb968ee04e0fa262fe1b2619"/>
    <x v="73"/>
    <n v="0"/>
    <n v="0"/>
    <n v="0"/>
    <n v="-2212646.45909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Total General"/>
    <s v="Totales"/>
    <s v="Total General"/>
    <x v="56"/>
    <x v="0"/>
    <n v="0"/>
    <n v="0"/>
    <n v="243469518.54793006"/>
    <n v="216001262.48099998"/>
    <n v="235094567.47436008"/>
    <n v="206446896.99449995"/>
    <n v="243469518.54793006"/>
    <n v="216001262.48099998"/>
    <n v="117726739.56692"/>
    <n v="101537495.46480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6"/>
    <x v="73"/>
  </r>
  <r>
    <n v="2024"/>
    <n v="3"/>
    <n v="701"/>
    <x v="51"/>
    <s v="Total General"/>
    <n v="243"/>
    <s v="72440a20f54075ac43f51a2cf0dbb2a14366b38a5c01b110ae174abc1cb44238"/>
    <s v="866d562d83a77144c090ae01fef5e5dc5d322dfdcb968ee04e0fa262fe1b2619"/>
    <x v="41"/>
    <n v="796571.0700399999"/>
    <n v="702706.06438999996"/>
    <n v="2793865.0090399999"/>
    <n v="2796257.0108099999"/>
    <n v="477688.35000000009"/>
    <n v="474349.77591999999"/>
    <n v="1623459.8766599998"/>
    <n v="2008048.6026300001"/>
    <n v="0"/>
    <n v="0"/>
    <n v="134.065"/>
    <n v="128.38900000000001"/>
    <n v="0"/>
    <n v="0"/>
    <n v="354249.84366000001"/>
    <n v="358223.54981"/>
    <n v="529302.81991000008"/>
    <n v="490077.99319000001"/>
    <n v="0"/>
    <n v="0"/>
    <n v="0"/>
    <n v="0"/>
    <n v="0"/>
    <n v="0"/>
    <s v="Total General"/>
    <s v="Totales"/>
    <s v="Total General"/>
    <x v="56"/>
    <x v="0"/>
    <n v="796571.0700399999"/>
    <n v="702706.06438999996"/>
    <n v="243469518.54793006"/>
    <n v="216001262.48099998"/>
    <n v="235094567.47436008"/>
    <n v="206446896.99449995"/>
    <n v="243469518.54793006"/>
    <n v="216001262.48099998"/>
    <n v="117726739.56692"/>
    <n v="101537495.46480997"/>
    <n v="796571.0700399999"/>
    <n v="702706.06438999996"/>
    <n v="0.32717486558104181"/>
    <n v="0.32532498019626704"/>
    <n v="93865.005649999948"/>
    <n v="13.35764844031646"/>
    <n v="100"/>
    <n v="100"/>
    <n v="100"/>
    <n v="100"/>
    <n v="0.32717486558104181"/>
    <n v="0.33883006255636922"/>
    <n v="0.32532498019626704"/>
    <n v="0.3403810251547259"/>
    <m/>
    <m/>
    <m/>
    <n v="0"/>
    <m/>
    <n v="0"/>
    <m/>
    <n v="0"/>
    <m/>
    <n v="0.70382115676663748"/>
    <n v="59.968076668414902"/>
    <n v="67.503299026139771"/>
    <n v="0.40576028161254335"/>
    <n v="-1.1092811045247064"/>
    <n v="8.0037927156612518"/>
    <n v="66.927632034953987"/>
    <n v="73.095212351459153"/>
    <s v="Resto"/>
    <n v="2023"/>
    <n v="1"/>
    <d v="2024-05-06T00:00:00"/>
    <x v="56"/>
    <x v="41"/>
  </r>
  <r>
    <n v="2024"/>
    <n v="3"/>
    <n v="92"/>
    <x v="22"/>
    <s v="Total General"/>
    <n v="219"/>
    <s v="314f04b30f62e0056bd059354a5536fb2e302107eed143b5fa2aa0bbba07f608"/>
    <s v="866d562d83a77144c090ae01fef5e5dc5d322dfdcb968ee04e0fa262fe1b2619"/>
    <x v="12"/>
    <n v="4430492.0824799994"/>
    <n v="4704042.3643699996"/>
    <n v="12221482.559859999"/>
    <n v="11984885.600019999"/>
    <n v="1347465.5369500001"/>
    <n v="480133.34066000005"/>
    <n v="7164218.9104399988"/>
    <n v="4730825.0469000004"/>
    <n v="0"/>
    <n v="0"/>
    <n v="134.065"/>
    <n v="128.38900000000001"/>
    <n v="0"/>
    <n v="0"/>
    <n v="280355.72057"/>
    <n v="235573.10959000001"/>
    <n v="846846.98835"/>
    <n v="600583.56672999996"/>
    <n v="0"/>
    <n v="0"/>
    <n v="0"/>
    <n v="0"/>
    <n v="0"/>
    <n v="0"/>
    <s v="Total General"/>
    <s v="Totales"/>
    <s v="Total General"/>
    <x v="56"/>
    <x v="0"/>
    <n v="4430492.0824799994"/>
    <n v="4704042.3643699996"/>
    <n v="243469518.54793006"/>
    <n v="216001262.48099998"/>
    <n v="235094567.47436008"/>
    <n v="206446896.99449995"/>
    <n v="243469518.54793006"/>
    <n v="216001262.48099998"/>
    <n v="117726739.56692"/>
    <n v="101537495.46480997"/>
    <n v="4430492.0824799994"/>
    <n v="4704042.3643699996"/>
    <n v="1.8197317302403098"/>
    <n v="2.1777846621538979"/>
    <n v="-273550.28189000022"/>
    <n v="-5.8152172259748784"/>
    <n v="100"/>
    <n v="100"/>
    <n v="100"/>
    <n v="100"/>
    <n v="1.8197317302403098"/>
    <n v="1.8845574060162826"/>
    <n v="2.1777846621538979"/>
    <n v="2.278572568952355"/>
    <m/>
    <m/>
    <m/>
    <n v="0"/>
    <m/>
    <n v="0"/>
    <m/>
    <n v="0"/>
    <m/>
    <n v="180.64402590700107"/>
    <n v="30.413450963572124"/>
    <n v="10.206824332550481"/>
    <n v="1.1445705044639018"/>
    <n v="19.010069127983776"/>
    <n v="41.004022630993987"/>
    <n v="33.105829556794689"/>
    <n v="39.224035195073014"/>
    <s v="Medianas"/>
    <n v="2023"/>
    <n v="1"/>
    <d v="2024-05-06T00:00:00"/>
    <x v="56"/>
    <x v="12"/>
  </r>
  <r>
    <n v="2024"/>
    <n v="3"/>
    <n v="13"/>
    <x v="23"/>
    <s v="Total General"/>
    <n v="13"/>
    <s v="3fdba35f04dc8c462986c992bcf875546257113072a909c162f7e470e581e278"/>
    <s v="866d562d83a77144c090ae01fef5e5dc5d322dfdcb968ee04e0fa262fe1b2619"/>
    <x v="56"/>
    <n v="509825.93995999999"/>
    <n v="378273.63062999997"/>
    <n v="1499538.2239299999"/>
    <n v="1335971.20417"/>
    <n v="233460.46662999998"/>
    <n v="232495.58491000001"/>
    <n v="813248.26915000007"/>
    <n v="771995.58978000015"/>
    <n v="0"/>
    <n v="0"/>
    <n v="134.065"/>
    <n v="128.38900000000001"/>
    <n v="437.39751999999999"/>
    <n v="1622.9062899999999"/>
    <n v="128049.01057"/>
    <n v="140506.87891"/>
    <n v="318348.16454999999"/>
    <n v="221114.07722000001"/>
    <n v="21135.267309999999"/>
    <n v="-2719.5000899999995"/>
    <n v="55921.990519999999"/>
    <n v="79476.226540000003"/>
    <n v="0"/>
    <n v="0"/>
    <s v="Total General"/>
    <s v="Totales"/>
    <s v="Total General"/>
    <x v="56"/>
    <x v="0"/>
    <n v="509825.93995999999"/>
    <n v="378273.63062999997"/>
    <n v="243469518.54793006"/>
    <n v="216001262.48099998"/>
    <n v="235094567.47436008"/>
    <n v="206446896.99449995"/>
    <n v="243469518.54793006"/>
    <n v="216001262.48099998"/>
    <n v="117726739.56692"/>
    <n v="101537495.46480997"/>
    <n v="509825.93995999999"/>
    <n v="378273.63062999997"/>
    <n v="0.20940031548944568"/>
    <n v="0.1751256572693754"/>
    <n v="131552.30933000002"/>
    <n v="34.777023476604697"/>
    <n v="100"/>
    <n v="100"/>
    <n v="100"/>
    <n v="100"/>
    <n v="0.20940031548944568"/>
    <n v="0.21685994084725191"/>
    <n v="0.1751256572693754"/>
    <n v="0.18323047531204972"/>
    <n v="8.6808679115366362E-3"/>
    <n v="2.2968785108510841E-2"/>
    <m/>
    <n v="23854.767399999997"/>
    <n v="-877.17472368239578"/>
    <n v="-23554.236020000004"/>
    <n v="-29.636832352810906"/>
    <n v="0"/>
    <m/>
    <n v="0.4150107712253881"/>
    <n v="45.792190693223034"/>
    <n v="61.462276533203678"/>
    <n v="0.19830708595925473"/>
    <n v="-8.8663761067383273"/>
    <n v="43.974625475001218"/>
    <n v="40.222946078864084"/>
    <n v="63.544972204642157"/>
    <s v="Resto"/>
    <n v="2023"/>
    <n v="1"/>
    <d v="2024-05-06T00:00:00"/>
    <x v="56"/>
    <x v="56"/>
  </r>
  <r>
    <n v="2024"/>
    <n v="3"/>
    <n v="80"/>
    <x v="30"/>
    <s v="Total General"/>
    <n v="52"/>
    <s v="41cfc0d1f2d127b04555b7246d84019b4d27710a3f3aff6e7764375b1e06e05d"/>
    <s v="866d562d83a77144c090ae01fef5e5dc5d322dfdcb968ee04e0fa262fe1b2619"/>
    <x v="51"/>
    <n v="280605.04624"/>
    <n v="328979.06079000002"/>
    <n v="1074306.1236"/>
    <n v="1047327.5477600001"/>
    <n v="75586.178270000004"/>
    <n v="103187.24733"/>
    <n v="766067.09818999993"/>
    <n v="539796.97862000018"/>
    <n v="0"/>
    <n v="0"/>
    <n v="134.065"/>
    <n v="128.38900000000001"/>
    <n v="843.51493000000005"/>
    <n v="52.95338000000001"/>
    <n v="26138.693489999998"/>
    <n v="38259.84923"/>
    <n v="68432.959370000011"/>
    <n v="72337.827420000001"/>
    <n v="12103.286459999999"/>
    <n v="9385.0207800000007"/>
    <n v="13024.85104"/>
    <n v="10642.12918"/>
    <n v="0"/>
    <n v="0"/>
    <s v="Total General"/>
    <s v="Totales"/>
    <s v="Total General"/>
    <x v="56"/>
    <x v="0"/>
    <n v="280605.04624"/>
    <n v="328979.06079000002"/>
    <n v="243469518.54793006"/>
    <n v="216001262.48099998"/>
    <n v="235094567.47436008"/>
    <n v="206446896.99449995"/>
    <n v="243469518.54793006"/>
    <n v="216001262.48099998"/>
    <n v="117726739.56692"/>
    <n v="101537495.46480997"/>
    <n v="280605.04624"/>
    <n v="328979.06079000002"/>
    <n v="0.11525263939139031"/>
    <n v="0.15230423054538297"/>
    <n v="-48374.014550000022"/>
    <n v="-14.704283741900227"/>
    <n v="100"/>
    <n v="100"/>
    <n v="100"/>
    <n v="100"/>
    <n v="0.11525263939139031"/>
    <n v="0.11935837108214055"/>
    <n v="0.15230423054538297"/>
    <n v="0.1593528726172932"/>
    <n v="4.9711711479058576E-3"/>
    <n v="5.3496844770060583E-3"/>
    <m/>
    <n v="2718.2656799999986"/>
    <n v="28.963874920690348"/>
    <n v="2382.7218599999997"/>
    <n v="22.389522056149282"/>
    <n v="0"/>
    <m/>
    <n v="-26.748527336648355"/>
    <n v="26.936856369058866"/>
    <n v="31.36590124678737"/>
    <n v="6.4204766519533288E-2"/>
    <n v="-31.681138279279107"/>
    <n v="-5.398099706987292"/>
    <n v="38.196058932180001"/>
    <n v="52.890514678938082"/>
    <s v="Resto"/>
    <n v="2023"/>
    <n v="1"/>
    <d v="2024-05-06T00:00:00"/>
    <x v="56"/>
    <x v="51"/>
  </r>
  <r>
    <n v="2024"/>
    <n v="3"/>
    <n v="60"/>
    <x v="74"/>
    <s v="Total General"/>
    <n v="210"/>
    <s v="d29d53701d3c859e29e1b90028eec1ca8e2f29439198b6e036c60951fb458aa1"/>
    <s v="866d562d83a77144c090ae01fef5e5dc5d322dfdcb968ee04e0fa262fe1b2619"/>
    <x v="37"/>
    <n v="987539.39345000009"/>
    <n v="758060.44874999998"/>
    <n v="4492924.2830800004"/>
    <n v="3340852.6642199997"/>
    <n v="716780.66376999998"/>
    <n v="623983.12085000006"/>
    <n v="2911884.3583999993"/>
    <n v="2696260.8938099998"/>
    <n v="0"/>
    <n v="0"/>
    <n v="134.065"/>
    <n v="128.38900000000001"/>
    <n v="10239.427539999999"/>
    <n v="-398.33476999999999"/>
    <n v="542701.32611999998"/>
    <n v="446708.59593999997"/>
    <n v="805422.33952000004"/>
    <n v="640711.32867999992"/>
    <n v="433579.98965999996"/>
    <n v="311404.18886999995"/>
    <n v="503733.50361000001"/>
    <n v="393215.78263999999"/>
    <n v="50225.900179999997"/>
    <n v="53440.47724"/>
    <s v="Total General"/>
    <s v="Totales"/>
    <s v="Total General"/>
    <x v="56"/>
    <x v="0"/>
    <n v="987539.39345000009"/>
    <n v="758060.44874999998"/>
    <n v="243469518.54793006"/>
    <n v="216001262.48099998"/>
    <n v="235094567.47436008"/>
    <n v="206446896.99449995"/>
    <n v="243469518.54793006"/>
    <n v="216001262.48099998"/>
    <n v="117726739.56692"/>
    <n v="101537495.46480997"/>
    <n v="987539.39345000009"/>
    <n v="758060.44874999998"/>
    <n v="0.40561110045304927"/>
    <n v="0.35095186020807678"/>
    <n v="229478.94470000011"/>
    <n v="30.271853000430006"/>
    <n v="100"/>
    <n v="100"/>
    <n v="100"/>
    <n v="100"/>
    <n v="0.40561110045304927"/>
    <n v="0.42006049057586298"/>
    <n v="0.35095186020807678"/>
    <n v="0.36719391755749947"/>
    <n v="0.17808389002693339"/>
    <n v="0.20689797499674839"/>
    <n v="2.0629235429367471E-2"/>
    <n v="122175.80079000001"/>
    <n v="39.233833441143595"/>
    <n v="110517.72097000002"/>
    <n v="28.106125402189686"/>
    <n v="-3214.5770600000033"/>
    <n v="-6.0152476662276193"/>
    <n v="14.871803390064397"/>
    <n v="72.582488204941782"/>
    <n v="82.313108654977839"/>
    <n v="0.60885119761815609"/>
    <n v="21.48889254705395"/>
    <n v="25.707522790230584"/>
    <n v="67.380962693861775"/>
    <n v="69.720726939589724"/>
    <s v="Resto"/>
    <n v="2023"/>
    <n v="1"/>
    <d v="2024-05-06T00:00:00"/>
    <x v="56"/>
    <x v="37"/>
  </r>
  <r>
    <n v="2024"/>
    <n v="3"/>
    <n v="715"/>
    <x v="46"/>
    <s v="Total General"/>
    <n v="251"/>
    <s v="c75d3f1f5bcd6914d0331ce5ec17c0db8f2070a2d4285f8e3ff11c6ca19168ff"/>
    <s v="866d562d83a77144c090ae01fef5e5dc5d322dfdcb968ee04e0fa262fe1b2619"/>
    <x v="53"/>
    <n v="48021.339369999994"/>
    <n v="38116.885219999996"/>
    <n v="132433.02294999998"/>
    <n v="107905.42621999999"/>
    <n v="8157.7585199999985"/>
    <n v="5803.7488400000011"/>
    <n v="32592.665779999992"/>
    <n v="22207.725680000003"/>
    <n v="0"/>
    <n v="0"/>
    <n v="134.065"/>
    <n v="128.38900000000001"/>
    <n v="0"/>
    <n v="0"/>
    <n v="8152.7585199999994"/>
    <n v="5794.7488400000002"/>
    <n v="38820.30831"/>
    <n v="22957.976589999998"/>
    <n v="0"/>
    <n v="0"/>
    <n v="0"/>
    <n v="0"/>
    <n v="0"/>
    <n v="0"/>
    <s v="Total General"/>
    <s v="Totales"/>
    <s v="Total General"/>
    <x v="56"/>
    <x v="0"/>
    <n v="48021.339369999994"/>
    <n v="38116.885219999996"/>
    <n v="243469518.54793006"/>
    <n v="216001262.48099998"/>
    <n v="235094567.47436008"/>
    <n v="206446896.99449995"/>
    <n v="243469518.54793006"/>
    <n v="216001262.48099998"/>
    <n v="117726739.56692"/>
    <n v="101537495.46480997"/>
    <n v="48021.339369999994"/>
    <n v="38116.885219999996"/>
    <n v="1.9723758298945494E-2"/>
    <n v="1.7646602979162148E-2"/>
    <n v="9904.4541499999978"/>
    <n v="25.98442683035158"/>
    <n v="100"/>
    <n v="100"/>
    <n v="100"/>
    <n v="100"/>
    <n v="1.9723758298945494E-2"/>
    <n v="2.042639261548964E-2"/>
    <n v="1.7646602979162148E-2"/>
    <n v="1.8463288029471076E-2"/>
    <m/>
    <m/>
    <m/>
    <n v="0"/>
    <m/>
    <n v="0"/>
    <m/>
    <n v="0"/>
    <m/>
    <n v="40.560157665265152"/>
    <n v="16.987777989999863"/>
    <n v="15.226188620875988"/>
    <n v="6.9294015531304529E-3"/>
    <n v="40.692180888378225"/>
    <n v="69.092899619513034"/>
    <n v="21.001271949970249"/>
    <n v="25.240677536556372"/>
    <s v="Resto"/>
    <n v="2023"/>
    <n v="1"/>
    <d v="2024-05-06T00:00:00"/>
    <x v="56"/>
    <x v="53"/>
  </r>
  <r>
    <n v="2024"/>
    <n v="3"/>
    <n v="603"/>
    <x v="25"/>
    <s v="Total General"/>
    <n v="242"/>
    <s v="14063697603e22d600d336bee6cff12c8be93509ce84a0642918d89b2aef1753"/>
    <s v="866d562d83a77144c090ae01fef5e5dc5d322dfdcb968ee04e0fa262fe1b2619"/>
    <x v="59"/>
    <n v="120604.40656999999"/>
    <n v="128656.87879999999"/>
    <n v="493976.84310999996"/>
    <n v="408620.86523000005"/>
    <n v="25542.160500000002"/>
    <n v="-217169.86593"/>
    <n v="42241.432990000001"/>
    <n v="-170203.48612000002"/>
    <n v="0"/>
    <n v="0"/>
    <n v="134.065"/>
    <n v="128.38900000000001"/>
    <n v="0"/>
    <n v="0"/>
    <n v="18913.2912"/>
    <n v="-201928.47188"/>
    <n v="143032.79149"/>
    <n v="174526.01066"/>
    <n v="0"/>
    <n v="0"/>
    <n v="0"/>
    <n v="0"/>
    <n v="0"/>
    <n v="0"/>
    <s v="Total General"/>
    <s v="Totales"/>
    <s v="Total General"/>
    <x v="56"/>
    <x v="0"/>
    <n v="120604.40656999999"/>
    <n v="128656.87879999999"/>
    <n v="243469518.54793006"/>
    <n v="216001262.48099998"/>
    <n v="235094567.47436008"/>
    <n v="206446896.99449995"/>
    <n v="243469518.54793006"/>
    <n v="216001262.48099998"/>
    <n v="117726739.56692"/>
    <n v="101537495.46480997"/>
    <n v="120604.40656999999"/>
    <n v="128656.87879999999"/>
    <n v="4.9535731326571575E-2"/>
    <n v="5.9563021679707527E-2"/>
    <n v="-8052.4722299999994"/>
    <n v="-6.2588742281846859"/>
    <n v="100"/>
    <n v="100"/>
    <n v="100"/>
    <n v="100"/>
    <n v="4.9535731326571575E-2"/>
    <n v="5.1300380040960908E-2"/>
    <n v="5.9563021679707527E-2"/>
    <n v="6.2319599215592762E-2"/>
    <m/>
    <m/>
    <m/>
    <n v="0"/>
    <m/>
    <n v="0"/>
    <m/>
    <n v="0"/>
    <m/>
    <n v="-111.76137416239551"/>
    <n v="21.178463728168239"/>
    <n v="-168.79771058926079"/>
    <n v="2.169614192490309E-2"/>
    <n v="-109.36633206001756"/>
    <n v="-18.045000313078262"/>
    <n v="13.22304557086289"/>
    <n v="-115.70107579745444"/>
    <s v="Resto"/>
    <n v="2023"/>
    <n v="1"/>
    <d v="2024-05-06T00:00:00"/>
    <x v="56"/>
    <x v="59"/>
  </r>
  <r>
    <n v="2024"/>
    <n v="3"/>
    <n v="718"/>
    <x v="44"/>
    <s v="Total General"/>
    <n v="281"/>
    <s v="71a1c003a2b855d85582c8f6c7648c49d3fe836408a7e1b5d9b222448acb3c1b"/>
    <s v="866d562d83a77144c090ae01fef5e5dc5d322dfdcb968ee04e0fa262fe1b2619"/>
    <x v="74"/>
    <n v="4861.5922599999994"/>
    <n v="-25.390689999999999"/>
    <n v="66257.422859999991"/>
    <n v="16433.13276"/>
    <n v="13878.278839999999"/>
    <n v="3052.3492700000002"/>
    <n v="27625.288060000003"/>
    <n v="7134.1745200000005"/>
    <n v="0"/>
    <n v="0"/>
    <n v="134.065"/>
    <n v="128.38900000000001"/>
    <n v="0"/>
    <n v="0"/>
    <n v="10510.58567"/>
    <n v="3052.3492700000002"/>
    <n v="12399.01633"/>
    <n v="3308.5948699999999"/>
    <n v="0"/>
    <n v="0"/>
    <n v="0"/>
    <n v="0"/>
    <n v="0"/>
    <n v="0"/>
    <s v="Total General"/>
    <s v="Totales"/>
    <s v="Total General"/>
    <x v="56"/>
    <x v="0"/>
    <n v="4861.5922599999994"/>
    <n v="-25.390689999999999"/>
    <n v="243469518.54793006"/>
    <n v="216001262.48099998"/>
    <n v="235094567.47436008"/>
    <n v="206446896.99449995"/>
    <n v="243469518.54793006"/>
    <n v="216001262.48099998"/>
    <n v="117726739.56692"/>
    <n v="101537495.46480997"/>
    <n v="4861.5922599999994"/>
    <n v="-25.390689999999999"/>
    <n v="1.9967970894241259E-3"/>
    <n v="-1.1754880368920728E-5"/>
    <n v="4886.9829499999996"/>
    <n v="-19247.145115000811"/>
    <n v="100"/>
    <n v="100"/>
    <n v="100"/>
    <n v="100"/>
    <n v="1.9967970894241259E-3"/>
    <n v="2.0679304980240408E-3"/>
    <n v="-1.1754880368920728E-5"/>
    <n v="-1.2298896408540566E-5"/>
    <m/>
    <m/>
    <m/>
    <n v="0"/>
    <m/>
    <n v="0"/>
    <m/>
    <n v="0"/>
    <m/>
    <n v="354.67532095368625"/>
    <n v="285.46776648027657"/>
    <n v="-12021.529426730822"/>
    <n v="1.1788552788477676E-2"/>
    <n v="244.34413431330549"/>
    <n v="274.75172443823561"/>
    <n v="84.769512276301683"/>
    <n v="92.255153318302774"/>
    <s v="Resto"/>
    <n v="2023"/>
    <n v="1"/>
    <d v="2024-05-06T00:00:00"/>
    <x v="56"/>
    <x v="74"/>
  </r>
  <r>
    <n v="2024"/>
    <n v="3"/>
    <n v="59"/>
    <x v="38"/>
    <s v="Total General"/>
    <n v="209"/>
    <s v="83f814f7a92e365cbd79f9addceed185761a8d38a06a2d4350bb1fe4b7632b34"/>
    <s v="866d562d83a77144c090ae01fef5e5dc5d322dfdcb968ee04e0fa262fe1b2619"/>
    <x v="60"/>
    <n v="163520.59635000001"/>
    <n v="173836.21695"/>
    <n v="542352.41373000003"/>
    <n v="710710.55739000009"/>
    <n v="60392.378540000005"/>
    <n v="46882.794429999994"/>
    <n v="244049.69449999998"/>
    <n v="152213.22997000001"/>
    <n v="0"/>
    <n v="0"/>
    <n v="134.065"/>
    <n v="128.38900000000001"/>
    <n v="463.88895000000002"/>
    <n v="186.24894"/>
    <n v="4988.0851900000007"/>
    <n v="3101.8980799999999"/>
    <n v="4222.0681500000001"/>
    <n v="4675.4577900000004"/>
    <n v="0"/>
    <n v="0"/>
    <n v="0"/>
    <n v="0"/>
    <n v="0"/>
    <n v="0"/>
    <s v="Total General"/>
    <s v="Totales"/>
    <s v="Total General"/>
    <x v="56"/>
    <x v="0"/>
    <n v="163520.59635000001"/>
    <n v="173836.21695"/>
    <n v="243469518.54793006"/>
    <n v="216001262.48099998"/>
    <n v="235094567.47436008"/>
    <n v="206446896.99449995"/>
    <n v="243469518.54793006"/>
    <n v="216001262.48099998"/>
    <n v="117726739.56692"/>
    <n v="101537495.46480997"/>
    <n v="163520.59635000001"/>
    <n v="173836.21695"/>
    <n v="6.7162656469380133E-2"/>
    <n v="8.0479259682702586E-2"/>
    <n v="-10315.620599999995"/>
    <n v="-5.9341032501685431"/>
    <n v="100"/>
    <n v="100"/>
    <n v="100"/>
    <n v="100"/>
    <n v="6.7162656469380133E-2"/>
    <n v="6.9555242431467046E-2"/>
    <n v="8.0479259682702586E-2"/>
    <n v="8.4203841026795012E-2"/>
    <m/>
    <m/>
    <m/>
    <n v="0"/>
    <m/>
    <n v="0"/>
    <m/>
    <n v="0"/>
    <m/>
    <n v="28.815654600476016"/>
    <n v="36.932582126068056"/>
    <n v="26.969520651432926"/>
    <n v="5.1298777798624816E-2"/>
    <n v="60.807514023800579"/>
    <n v="-9.6972245363806451"/>
    <n v="118.143170900735"/>
    <n v="66.344264440466688"/>
    <s v="Resto"/>
    <n v="2023"/>
    <n v="1"/>
    <d v="2024-05-06T00:00:00"/>
    <x v="56"/>
    <x v="60"/>
  </r>
  <r>
    <n v="2024"/>
    <n v="3"/>
    <n v="91"/>
    <x v="60"/>
    <s v="Total General"/>
    <n v="218"/>
    <s v="5966abd0cbfc86f98a186531b2b4ee5f6e910120ce13222f98207203dfc9a9a2"/>
    <s v="866d562d83a77144c090ae01fef5e5dc5d322dfdcb968ee04e0fa262fe1b2619"/>
    <x v="26"/>
    <n v="2402565.80688"/>
    <n v="1797983.4388299999"/>
    <n v="5258382.2473300006"/>
    <n v="4073420.3672799999"/>
    <n v="611243.74254000001"/>
    <n v="417602.72994999995"/>
    <n v="2238244.9468799997"/>
    <n v="1511303.5021900001"/>
    <n v="0"/>
    <n v="0"/>
    <n v="134.065"/>
    <n v="128.38900000000001"/>
    <n v="124256.48646"/>
    <n v="96183.779909999997"/>
    <n v="353240.72521"/>
    <n v="269066.59493999998"/>
    <n v="1035079.48604"/>
    <n v="614952.86577999999"/>
    <n v="727859.06329999981"/>
    <n v="1456232.47426"/>
    <n v="1667909.90062"/>
    <n v="337165.33077"/>
    <n v="0"/>
    <n v="0"/>
    <s v="Total General"/>
    <s v="Totales"/>
    <s v="Total General"/>
    <x v="56"/>
    <x v="0"/>
    <n v="2402565.80688"/>
    <n v="1797983.4388299999"/>
    <n v="243469518.54793006"/>
    <n v="216001262.48099998"/>
    <n v="235094567.47436008"/>
    <n v="206446896.99449995"/>
    <n v="243469518.54793006"/>
    <n v="216001262.48099998"/>
    <n v="117726739.56692"/>
    <n v="101537495.46480997"/>
    <n v="2402565.80688"/>
    <n v="1797983.4388299999"/>
    <n v="0.98680353138621923"/>
    <n v="0.83239487500132336"/>
    <n v="604582.36805000016"/>
    <n v="33.625580469385156"/>
    <n v="100"/>
    <n v="100"/>
    <n v="100"/>
    <n v="100"/>
    <n v="0.98680353138621923"/>
    <n v="1.0219571777820977"/>
    <n v="0.83239487500132336"/>
    <n v="0.87091812228977261"/>
    <n v="0.29895284947413714"/>
    <n v="0.68505902117338391"/>
    <m/>
    <n v="-728373.41096000024"/>
    <n v="-50.017660218031537"/>
    <n v="1330744.5698500001"/>
    <n v="394.68606300977547"/>
    <n v="0"/>
    <m/>
    <n v="46.36967114970367"/>
    <n v="25.441290340087221"/>
    <n v="23.226172217790069"/>
    <n v="0.51920553035663375"/>
    <n v="31.283753484437661"/>
    <n v="68.31850758628724"/>
    <n v="34.126917784973784"/>
    <n v="43.754019196043366"/>
    <s v="Resto"/>
    <n v="2023"/>
    <n v="1"/>
    <d v="2024-05-06T00:00:00"/>
    <x v="56"/>
    <x v="26"/>
  </r>
  <r>
    <n v="2024"/>
    <n v="3"/>
    <n v="94"/>
    <x v="19"/>
    <s v="Total General"/>
    <n v="7"/>
    <s v="7902699be42c8a8e46fbbb4501726517e86b22c56a189f7625a6da49081b2451"/>
    <s v="866d562d83a77144c090ae01fef5e5dc5d322dfdcb968ee04e0fa262fe1b2619"/>
    <x v="25"/>
    <n v="2040660.5806099998"/>
    <n v="2232143.8743000003"/>
    <n v="7858500.9795999993"/>
    <n v="7935528.7338100001"/>
    <n v="853461.79223999986"/>
    <n v="1341828.4959399998"/>
    <n v="4824699.9330599997"/>
    <n v="6092066.0950600011"/>
    <n v="0"/>
    <n v="0"/>
    <n v="134.065"/>
    <n v="128.38900000000001"/>
    <n v="1554.8286000000001"/>
    <n v="-623.85296999999991"/>
    <n v="748706.66683"/>
    <n v="1014923.2739400001"/>
    <n v="1086143.0412099999"/>
    <n v="1119067.81498"/>
    <n v="733947.90046999999"/>
    <n v="736934.18177999998"/>
    <n v="0"/>
    <n v="0"/>
    <n v="0"/>
    <n v="0"/>
    <s v="Total General"/>
    <s v="Totales"/>
    <s v="Total General"/>
    <x v="56"/>
    <x v="0"/>
    <n v="2040660.5806099998"/>
    <n v="2232143.8743000003"/>
    <n v="243469518.54793006"/>
    <n v="216001262.48099998"/>
    <n v="235094567.47436008"/>
    <n v="206446896.99449995"/>
    <n v="243469518.54793006"/>
    <n v="216001262.48099998"/>
    <n v="117726739.56692"/>
    <n v="101537495.46480997"/>
    <n v="2040660.5806099998"/>
    <n v="2232143.8743000003"/>
    <n v="0.83815854764105502"/>
    <n v="1.0333939018047849"/>
    <n v="-191483.29369000043"/>
    <n v="-8.5784476482300924"/>
    <n v="100"/>
    <n v="100"/>
    <n v="100"/>
    <n v="100"/>
    <n v="0.83815854764105502"/>
    <n v="0.86801690168045198"/>
    <n v="1.0333939018047849"/>
    <n v="1.0812193870656568"/>
    <n v="0.30145371167911228"/>
    <m/>
    <m/>
    <n v="-2986.2813099999912"/>
    <n v="-0.40523039693814988"/>
    <n v="0"/>
    <m/>
    <n v="0"/>
    <m/>
    <n v="-36.395612790879149"/>
    <n v="41.822819549191308"/>
    <n v="60.113889225030213"/>
    <n v="0.72495152365522042"/>
    <n v="-26.230219953132949"/>
    <n v="-2.9421607278186768"/>
    <n v="68.932602652033339"/>
    <n v="90.693634501331701"/>
    <s v="Resto"/>
    <n v="2023"/>
    <n v="1"/>
    <d v="2024-05-06T00:00:00"/>
    <x v="56"/>
    <x v="25"/>
  </r>
  <r>
    <n v="2024"/>
    <n v="3"/>
    <n v="79"/>
    <x v="59"/>
    <s v="Total General"/>
    <n v="51"/>
    <s v="031b4af5197ec30a926f48cf40e11a7dbc470048a21e4003b7a3c07c5dab1baa"/>
    <s v="866d562d83a77144c090ae01fef5e5dc5d322dfdcb968ee04e0fa262fe1b2619"/>
    <x v="5"/>
    <n v="22979281.170580003"/>
    <n v="17603852.661830001"/>
    <n v="71175864.692200005"/>
    <n v="57486925.688660003"/>
    <n v="9594370.0962699987"/>
    <n v="7306290.3585600005"/>
    <n v="37584296.776600003"/>
    <n v="29475069.229439996"/>
    <n v="0"/>
    <n v="0"/>
    <n v="134.065"/>
    <n v="128.38900000000001"/>
    <n v="0"/>
    <n v="0"/>
    <n v="9533552.2477299999"/>
    <n v="7260737.7874099994"/>
    <n v="9341877.7553199995"/>
    <n v="8285272.3743700003"/>
    <n v="16350658.002939999"/>
    <n v="12113834.814679999"/>
    <n v="1281223.04822"/>
    <n v="1233041.75333"/>
    <n v="593583.50210999988"/>
    <n v="616075.62095000001"/>
    <s v="Total General"/>
    <s v="Totales"/>
    <s v="Total General"/>
    <x v="56"/>
    <x v="0"/>
    <n v="22979281.170580003"/>
    <n v="17603852.661830001"/>
    <n v="243469518.54793006"/>
    <n v="216001262.48099998"/>
    <n v="235094567.47436008"/>
    <n v="206446896.99449995"/>
    <n v="243469518.54793006"/>
    <n v="216001262.48099998"/>
    <n v="117726739.56692"/>
    <n v="101537495.46480997"/>
    <n v="22979281.170580003"/>
    <n v="17603852.661830001"/>
    <n v="9.4382579419510542"/>
    <n v="8.1498841532828905"/>
    <n v="5375428.5087500028"/>
    <n v="30.53552317218271"/>
    <n v="100"/>
    <n v="100"/>
    <n v="100"/>
    <n v="100"/>
    <n v="9.4382579419510542"/>
    <n v="9.7744841224738952"/>
    <n v="8.1498841532828905"/>
    <n v="8.527060914022357"/>
    <n v="6.7156899559569165"/>
    <n v="0.52623550408334785"/>
    <n v="0.2438019780259045"/>
    <n v="4236823.1882600002"/>
    <n v="34.975078107600233"/>
    <n v="48181.294890000019"/>
    <n v="3.9075152775548627"/>
    <n v="-22492.118840000127"/>
    <n v="-3.6508698080467528"/>
    <n v="31.31657278073132"/>
    <n v="41.752263811252341"/>
    <n v="41.503928139560323"/>
    <n v="8.1496949049678058"/>
    <n v="31.30280319805825"/>
    <n v="12.752814068232032"/>
    <n v="102.0517769278328"/>
    <n v="87.634267883222066"/>
    <s v="Grandes"/>
    <n v="2023"/>
    <n v="1"/>
    <d v="2024-05-06T00:00:00"/>
    <x v="56"/>
    <x v="5"/>
  </r>
  <r>
    <n v="2024"/>
    <n v="3"/>
    <n v="61"/>
    <x v="2"/>
    <s v="Total Gener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45928.9508800001"/>
    <n v="957092.44352999993"/>
    <n v="1989353.49746"/>
    <n v="2064338.3064600001"/>
    <n v="0"/>
    <n v="0"/>
    <n v="0"/>
    <n v="0"/>
    <n v="0"/>
    <n v="0"/>
    <s v="Total General"/>
    <s v="Totales"/>
    <s v="Total General"/>
    <x v="56"/>
    <x v="0"/>
    <n v="0"/>
    <n v="0"/>
    <n v="243469518.54793006"/>
    <n v="216001262.48099998"/>
    <n v="235094567.47436008"/>
    <n v="206446896.99449995"/>
    <n v="243469518.54793006"/>
    <n v="216001262.48099998"/>
    <n v="117726739.56692"/>
    <n v="101537495.46480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178538061035965"/>
    <n v="-3.6323895538511231"/>
    <n v="62.629841929591599"/>
    <n v="46.363158622544567"/>
    <m/>
    <n v="2023"/>
    <n v="1"/>
    <d v="2024-05-06T00:00:00"/>
    <x v="56"/>
    <x v="2"/>
  </r>
  <r>
    <n v="2024"/>
    <n v="3"/>
    <n v="38"/>
    <x v="55"/>
    <s v="Total General"/>
    <n v="26"/>
    <s v="5f9c4ab08cac7457e9111a30e4664920607ea2c115a1433d7be98e97e64244ca"/>
    <s v="866d562d83a77144c090ae01fef5e5dc5d322dfdcb968ee04e0fa262fe1b2619"/>
    <x v="8"/>
    <n v="10667983.633719999"/>
    <n v="10223427.716290001"/>
    <n v="39055688.468620002"/>
    <n v="38228976.593740001"/>
    <n v="6618016.8283599997"/>
    <n v="6017298.048969999"/>
    <n v="25717978.390659995"/>
    <n v="24513951.090790004"/>
    <n v="0"/>
    <n v="0"/>
    <n v="134.065"/>
    <n v="128.38900000000001"/>
    <n v="5870.2696300000007"/>
    <n v="9660.9418900000001"/>
    <n v="6159609.8348500002"/>
    <n v="5661186.47382"/>
    <n v="8510564.2840700001"/>
    <n v="7052172.0940899998"/>
    <n v="672154.42580999993"/>
    <n v="583833.49925999995"/>
    <n v="4076430.8097199998"/>
    <n v="4336934.5127400002"/>
    <n v="1717604.47587"/>
    <n v="1507796.65084"/>
    <s v="Total General"/>
    <s v="Totales"/>
    <s v="Total General"/>
    <x v="56"/>
    <x v="0"/>
    <n v="10667983.633719999"/>
    <n v="10223427.716290001"/>
    <n v="243469518.54793006"/>
    <n v="216001262.48099998"/>
    <n v="235094567.47436008"/>
    <n v="206446896.99449995"/>
    <n v="243469518.54793006"/>
    <n v="216001262.48099998"/>
    <n v="117726739.56692"/>
    <n v="101537495.46480997"/>
    <n v="10667983.633719999"/>
    <n v="10223427.716290001"/>
    <n v="4.3816506055232827"/>
    <n v="4.7330407234028451"/>
    <n v="444555.91742999852"/>
    <n v="4.3484037816557741"/>
    <n v="100"/>
    <n v="100"/>
    <n v="100"/>
    <n v="100"/>
    <n v="4.3816506055232827"/>
    <n v="4.5377414494630859"/>
    <n v="4.7330407234028451"/>
    <n v="4.9520859190062652"/>
    <n v="0.27607333756553093"/>
    <n v="1.6743084859378414"/>
    <n v="0.70547002602786513"/>
    <n v="88320.926549999975"/>
    <n v="15.127759311849243"/>
    <n v="-260503.70302000036"/>
    <n v="-6.0066321558408404"/>
    <n v="209807.82502999995"/>
    <n v="13.914862121037007"/>
    <n v="9.9831980151428255"/>
    <n v="62.03624841944243"/>
    <n v="58.857931174903712"/>
    <n v="5.6215069343682007"/>
    <n v="8.8042208702176605"/>
    <n v="20.680042553161606"/>
    <n v="72.376044986576318"/>
    <n v="80.275784514168322"/>
    <s v="Medianas"/>
    <n v="2023"/>
    <n v="1"/>
    <d v="2024-05-06T00:00:00"/>
    <x v="56"/>
    <x v="8"/>
  </r>
  <r>
    <n v="2024"/>
    <n v="3"/>
    <n v="115"/>
    <x v="72"/>
    <s v="Total General"/>
    <n v="232"/>
    <s v="835d5e8314340ab852a2f979ab4cd53e994dbe38366afb6eed84fe4957b980c8"/>
    <s v="866d562d83a77144c090ae01fef5e5dc5d322dfdcb968ee04e0fa262fe1b2619"/>
    <x v="67"/>
    <n v="15621.602800000001"/>
    <n v="10270.491199999999"/>
    <n v="51778.351300000009"/>
    <n v="33727.93376"/>
    <n v="10405.648080000001"/>
    <n v="5304.1057499999997"/>
    <n v="34169.17512"/>
    <n v="22625.969059999999"/>
    <n v="0"/>
    <n v="0"/>
    <n v="134.065"/>
    <n v="128.38900000000001"/>
    <n v="0"/>
    <n v="0"/>
    <n v="10405.648080000001"/>
    <n v="5304.1057499999997"/>
    <n v="11321.791569999999"/>
    <n v="7499.2788"/>
    <n v="0"/>
    <n v="0"/>
    <n v="0"/>
    <n v="0"/>
    <n v="0"/>
    <n v="0"/>
    <s v="Total General"/>
    <s v="Totales"/>
    <s v="Total General"/>
    <x v="56"/>
    <x v="0"/>
    <n v="15621.602800000001"/>
    <n v="10270.491199999999"/>
    <n v="243469518.54793006"/>
    <n v="216001262.48099998"/>
    <n v="235094567.47436008"/>
    <n v="206446896.99449995"/>
    <n v="243469518.54793006"/>
    <n v="216001262.48099998"/>
    <n v="117726739.56692"/>
    <n v="101537495.46480997"/>
    <n v="15621.602800000001"/>
    <n v="10270.491199999999"/>
    <n v="6.4162458172047068E-3"/>
    <n v="4.7548292459186053E-3"/>
    <n v="5351.111600000002"/>
    <n v="52.101807944687238"/>
    <n v="100"/>
    <n v="100"/>
    <n v="100"/>
    <n v="100"/>
    <n v="6.4162458172047068E-3"/>
    <n v="6.6448165807590281E-3"/>
    <n v="4.7548292459186053E-3"/>
    <n v="4.974882814670554E-3"/>
    <m/>
    <m/>
    <m/>
    <n v="0"/>
    <m/>
    <n v="0"/>
    <m/>
    <n v="0"/>
    <m/>
    <n v="96.181007137725373"/>
    <n v="66.61063024851714"/>
    <n v="51.644129250604884"/>
    <n v="8.8388144598917275E-3"/>
    <n v="96.181007137725373"/>
    <n v="50.97173837569553"/>
    <n v="91.908140294442831"/>
    <n v="70.728211224791366"/>
    <s v="Resto"/>
    <n v="2023"/>
    <n v="1"/>
    <d v="2024-05-06T00:00:00"/>
    <x v="56"/>
    <x v="67"/>
  </r>
  <r>
    <n v="2024"/>
    <n v="3"/>
    <n v="103"/>
    <x v="18"/>
    <s v="Total General"/>
    <n v="205"/>
    <s v="f8809aff4d69bece79dabe35be0c708b890d7eafb841f121330667b77d2e2590"/>
    <s v="866d562d83a77144c090ae01fef5e5dc5d322dfdcb968ee04e0fa262fe1b2619"/>
    <x v="33"/>
    <n v="1311840.66753"/>
    <n v="1251067.9799200001"/>
    <n v="1996825.1141299999"/>
    <n v="2574031.4735699999"/>
    <n v="13303.382689999997"/>
    <n v="-20785.99139000001"/>
    <n v="1165994.3791199999"/>
    <n v="793614.30886999995"/>
    <n v="0"/>
    <n v="0"/>
    <n v="134.065"/>
    <n v="128.38900000000001"/>
    <n v="1556.1641100000002"/>
    <n v="7886.3938499999995"/>
    <n v="-21633.374399999997"/>
    <n v="22596.73602"/>
    <n v="101415.23398999999"/>
    <n v="94293.007489999989"/>
    <n v="0"/>
    <n v="0"/>
    <n v="0"/>
    <n v="0"/>
    <n v="0"/>
    <n v="0"/>
    <s v="Total General"/>
    <s v="Totales"/>
    <s v="Total General"/>
    <x v="56"/>
    <x v="0"/>
    <n v="1311840.66753"/>
    <n v="1251067.9799200001"/>
    <n v="243469518.54793006"/>
    <n v="216001262.48099998"/>
    <n v="235094567.47436008"/>
    <n v="206446896.99449995"/>
    <n v="243469518.54793006"/>
    <n v="216001262.48099998"/>
    <n v="117726739.56692"/>
    <n v="101537495.46480997"/>
    <n v="1311840.66753"/>
    <n v="1251067.9799200001"/>
    <n v="0.53881104926559731"/>
    <n v="0.57919475356309424"/>
    <n v="60772.687609999906"/>
    <n v="4.8576646981154381"/>
    <n v="100"/>
    <n v="100"/>
    <n v="100"/>
    <n v="100"/>
    <n v="0.53881104926559731"/>
    <n v="0.55800552161762396"/>
    <n v="0.57919475356309424"/>
    <n v="0.60599989543719346"/>
    <m/>
    <m/>
    <m/>
    <n v="0"/>
    <m/>
    <n v="0"/>
    <m/>
    <n v="0"/>
    <m/>
    <n v="-164.00167516859531"/>
    <n v="1.0141004940065077"/>
    <n v="-1.6614597866479786"/>
    <n v="1.1300221800874633E-2"/>
    <n v="-195.73672224542807"/>
    <n v="7.5532923273821106"/>
    <n v="-21.331483988029991"/>
    <n v="23.964381475897291"/>
    <s v="Resto"/>
    <n v="2023"/>
    <n v="1"/>
    <d v="2024-05-06T00:00:00"/>
    <x v="56"/>
    <x v="33"/>
  </r>
  <r>
    <n v="2024"/>
    <n v="3"/>
    <n v="109"/>
    <x v="68"/>
    <s v="Total General"/>
    <n v="228"/>
    <s v="9d693eeee1d1899cbc50b6d45df953d3835acf28ee869879b45565fccc814765"/>
    <s v="866d562d83a77144c090ae01fef5e5dc5d322dfdcb968ee04e0fa262fe1b2619"/>
    <x v="40"/>
    <n v="671133.07496"/>
    <n v="685542.54012999998"/>
    <n v="3840625.6658099997"/>
    <n v="3636616.6648000004"/>
    <n v="634282.76855999988"/>
    <n v="285738.26993000001"/>
    <n v="915661.72503999982"/>
    <n v="266754.97896000004"/>
    <n v="0"/>
    <n v="0"/>
    <n v="134.065"/>
    <n v="128.38900000000001"/>
    <n v="0"/>
    <n v="0"/>
    <n v="-500.96821"/>
    <n v="2167.3376699999999"/>
    <n v="9940.9231400000008"/>
    <n v="12371.73554"/>
    <n v="0"/>
    <n v="0"/>
    <n v="0"/>
    <n v="0"/>
    <n v="0"/>
    <n v="0"/>
    <s v="Total General"/>
    <s v="Totales"/>
    <s v="Total General"/>
    <x v="56"/>
    <x v="0"/>
    <n v="671133.07496"/>
    <n v="685542.54012999998"/>
    <n v="243469518.54793006"/>
    <n v="216001262.48099998"/>
    <n v="235094567.47436008"/>
    <n v="206446896.99449995"/>
    <n v="243469518.54793006"/>
    <n v="216001262.48099998"/>
    <n v="117726739.56692"/>
    <n v="101537495.46480997"/>
    <n v="671133.07496"/>
    <n v="685542.54012999998"/>
    <n v="0.27565383911821345"/>
    <n v="0.31737895059307908"/>
    <n v="-14409.465169999981"/>
    <n v="-2.1019067857214968"/>
    <n v="100"/>
    <n v="100"/>
    <n v="100"/>
    <n v="100"/>
    <n v="0.27565383911821345"/>
    <n v="0.28547366371330346"/>
    <n v="0.31737895059307908"/>
    <n v="0.33206725318243163"/>
    <m/>
    <m/>
    <m/>
    <n v="0"/>
    <m/>
    <n v="0"/>
    <m/>
    <n v="0"/>
    <m/>
    <n v="121.980334911171"/>
    <n v="94.509240003974412"/>
    <n v="41.680603785115252"/>
    <n v="0.53877544803612898"/>
    <n v="-123.11445128898626"/>
    <n v="-19.648111553474081"/>
    <n v="-5.0394536095367091"/>
    <n v="17.518461035580785"/>
    <s v="Resto"/>
    <n v="2023"/>
    <n v="1"/>
    <d v="2024-05-06T00:00:00"/>
    <x v="56"/>
    <x v="40"/>
  </r>
  <r>
    <n v="2024"/>
    <n v="3"/>
    <n v="82"/>
    <x v="66"/>
    <s v="Total General"/>
    <n v="25"/>
    <s v="b7a56873cd771f2c446d369b649430b65a756ba278ff97ec81bb6f55b2e73569"/>
    <s v="866d562d83a77144c090ae01fef5e5dc5d322dfdcb968ee04e0fa262fe1b2619"/>
    <x v="73"/>
    <n v="0"/>
    <n v="0"/>
    <n v="0"/>
    <n v="-451904.69863"/>
    <n v="0"/>
    <n v="0"/>
    <n v="0"/>
    <n v="0"/>
    <n v="0"/>
    <n v="0"/>
    <n v="134.065"/>
    <n v="128.38900000000001"/>
    <n v="0"/>
    <n v="0"/>
    <n v="0"/>
    <n v="0"/>
    <n v="0"/>
    <n v="0"/>
    <n v="0"/>
    <n v="0"/>
    <n v="0"/>
    <n v="0"/>
    <n v="0"/>
    <n v="0"/>
    <s v="Total General"/>
    <s v="Totales"/>
    <s v="Total General"/>
    <x v="56"/>
    <x v="0"/>
    <n v="0"/>
    <n v="0"/>
    <n v="243469518.54793006"/>
    <n v="216001262.48099998"/>
    <n v="235094567.47436008"/>
    <n v="206446896.99449995"/>
    <n v="243469518.54793006"/>
    <n v="216001262.48099998"/>
    <n v="117726739.56692"/>
    <n v="101537495.46480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1"/>
    <d v="2024-05-06T00:00:00"/>
    <x v="56"/>
    <x v="73"/>
  </r>
  <r>
    <n v="2024"/>
    <n v="3"/>
    <n v="22"/>
    <x v="15"/>
    <s v="Total General"/>
    <n v="16"/>
    <s v="b17ef6d19c7a5b1ee83b907c595526dcb1eb06db8227d650d5dda0a9f4ce8cd9"/>
    <s v="866d562d83a77144c090ae01fef5e5dc5d322dfdcb968ee04e0fa262fe1b2619"/>
    <x v="16"/>
    <n v="7962644.3306700001"/>
    <n v="6926531.7595299995"/>
    <n v="27709489.528669998"/>
    <n v="24232339.8794"/>
    <n v="2950022.3270100011"/>
    <n v="3481787.7154000001"/>
    <n v="23965914.220520001"/>
    <n v="13700365.892839996"/>
    <n v="0"/>
    <n v="0"/>
    <n v="134.065"/>
    <n v="128.38900000000001"/>
    <n v="-2017.2514499999997"/>
    <n v="56498.984919999995"/>
    <n v="2914349.98416"/>
    <n v="2886287.9242099999"/>
    <n v="4437730.9053599993"/>
    <n v="3935565.92563"/>
    <n v="1011458.88523"/>
    <n v="986423.96505"/>
    <n v="592373.53090000013"/>
    <n v="552644.47762999998"/>
    <n v="0"/>
    <n v="0"/>
    <s v="Total General"/>
    <s v="Totales"/>
    <s v="Total General"/>
    <x v="56"/>
    <x v="0"/>
    <n v="7962644.3306700001"/>
    <n v="6926531.7595299995"/>
    <n v="243469518.54793006"/>
    <n v="216001262.48099998"/>
    <n v="235094567.47436008"/>
    <n v="206446896.99449995"/>
    <n v="243469518.54793006"/>
    <n v="216001262.48099998"/>
    <n v="117726739.56692"/>
    <n v="101537495.46480997"/>
    <n v="7962644.3306700001"/>
    <n v="6926531.7595299995"/>
    <n v="3.2704892087353645"/>
    <n v="3.206708923814404"/>
    <n v="1036112.5711400006"/>
    <n v="14.958605650142953"/>
    <n v="100"/>
    <n v="100"/>
    <n v="100"/>
    <n v="100"/>
    <n v="3.2704892087353645"/>
    <n v="3.3869963122556723"/>
    <n v="3.206708923814404"/>
    <n v="3.355115460860878"/>
    <n v="0.41543553018973978"/>
    <n v="0.24330500772045674"/>
    <m/>
    <n v="25034.920180000016"/>
    <n v="2.5379472789604174"/>
    <n v="39729.053270000149"/>
    <n v="7.1888989898853284"/>
    <n v="0"/>
    <m/>
    <n v="-15.272768814652105"/>
    <n v="37.048274473936949"/>
    <n v="50.267404182612992"/>
    <n v="2.5058218191230086"/>
    <n v="0.97225435184817854"/>
    <n v="12.759663774393859"/>
    <n v="65.672075353644743"/>
    <n v="73.338573886243992"/>
    <s v="Medianas"/>
    <n v="2023"/>
    <n v="1"/>
    <d v="2024-05-06T00:00:00"/>
    <x v="56"/>
    <x v="16"/>
  </r>
  <r>
    <n v="2024"/>
    <n v="3"/>
    <n v="906"/>
    <x v="11"/>
    <s v="Total General"/>
    <n v="256"/>
    <s v="51e8ea280b44e16934d4d611901f3d3afc41789840acdff81942c2f65009cd52"/>
    <s v="866d562d83a77144c090ae01fef5e5dc5d322dfdcb968ee04e0fa262fe1b2619"/>
    <x v="27"/>
    <n v="2992374.75104"/>
    <n v="2615977.4752099998"/>
    <n v="7752491.8889700007"/>
    <n v="10334420.3082"/>
    <n v="1532284.6894499999"/>
    <n v="1327040.9672200002"/>
    <n v="5855687.0399900004"/>
    <n v="5056274.3508600006"/>
    <n v="0"/>
    <n v="0"/>
    <n v="134.065"/>
    <n v="128.38900000000001"/>
    <n v="0"/>
    <n v="0"/>
    <n v="1532284.6894499999"/>
    <n v="1327040.96722"/>
    <n v="-1032223.0027899999"/>
    <n v="-965450.25846000004"/>
    <n v="0"/>
    <n v="0"/>
    <n v="0"/>
    <n v="0"/>
    <n v="2992419.7231800002"/>
    <n v="2616220.2984600002"/>
    <s v="Total General"/>
    <s v="Totales"/>
    <s v="Total General"/>
    <x v="56"/>
    <x v="0"/>
    <n v="2992374.75104"/>
    <n v="2615977.4752099998"/>
    <n v="243469518.54793006"/>
    <n v="216001262.48099998"/>
    <n v="235094567.47436008"/>
    <n v="206446896.99449995"/>
    <n v="243469518.54793006"/>
    <n v="216001262.48099998"/>
    <n v="117726739.56692"/>
    <n v="101537495.46480997"/>
    <n v="2992374.75104"/>
    <n v="2615977.4752099998"/>
    <n v="1.2290551888740491"/>
    <n v="1.2110936043441449"/>
    <n v="376397.27583000017"/>
    <n v="14.388398959734339"/>
    <n v="100"/>
    <n v="100"/>
    <n v="100"/>
    <n v="100"/>
    <n v="1.2290551888740491"/>
    <n v="1.2728387487585628"/>
    <n v="1.2110936043441449"/>
    <n v="1.2671430345013581"/>
    <m/>
    <m/>
    <n v="1.2290736602376384"/>
    <n v="0"/>
    <m/>
    <n v="0"/>
    <m/>
    <n v="376199.42472000001"/>
    <n v="14.379501028313424"/>
    <n v="15.466268736221611"/>
    <n v="51.206309935527102"/>
    <n v="50.728302510076887"/>
    <n v="1.3015604569418961"/>
    <n v="15.466268736221632"/>
    <n v="6.9162283343846109"/>
    <n v="-148.44512138446646"/>
    <n v="-137.45306457701685"/>
    <s v="Resto"/>
    <n v="2023"/>
    <n v="1"/>
    <d v="2024-05-06T00:00:00"/>
    <x v="56"/>
    <x v="27"/>
  </r>
  <r>
    <n v="2024"/>
    <n v="3"/>
    <n v="89"/>
    <x v="29"/>
    <s v="Total General"/>
    <n v="61"/>
    <s v="d029fa3a95e174a19934857f535eb9427d967218a36ea014b70ad704bc6c8d1c"/>
    <s v="866d562d83a77144c090ae01fef5e5dc5d322dfdcb968ee04e0fa262fe1b2619"/>
    <x v="38"/>
    <n v="912531.90619000001"/>
    <n v="822201.80111999996"/>
    <n v="3575883.12463"/>
    <n v="3207941.45365"/>
    <n v="571879.85000000021"/>
    <n v="591466.43058000004"/>
    <n v="2358166.1479000002"/>
    <n v="2204267.5559499995"/>
    <n v="0"/>
    <n v="0"/>
    <n v="134.065"/>
    <n v="128.38900000000001"/>
    <n v="6195.5362999999998"/>
    <n v="7185.2370300000002"/>
    <n v="443351.76987000002"/>
    <n v="450632.70748000004"/>
    <n v="750741.25650000002"/>
    <n v="626107.50834000006"/>
    <n v="0"/>
    <n v="0"/>
    <n v="0"/>
    <n v="0"/>
    <n v="0"/>
    <n v="0"/>
    <s v="Total General"/>
    <s v="Totales"/>
    <s v="Total General"/>
    <x v="56"/>
    <x v="0"/>
    <n v="912531.90619000001"/>
    <n v="822201.80111999996"/>
    <n v="243469518.54793006"/>
    <n v="216001262.48099998"/>
    <n v="235094567.47436008"/>
    <n v="206446896.99449995"/>
    <n v="243469518.54793006"/>
    <n v="216001262.48099998"/>
    <n v="117726739.56692"/>
    <n v="101537495.46480997"/>
    <n v="912531.90619000001"/>
    <n v="822201.80111999996"/>
    <n v="0.37480334771777868"/>
    <n v="0.38064675718843216"/>
    <n v="90330.105070000049"/>
    <n v="10.986366722494733"/>
    <n v="100"/>
    <n v="100"/>
    <n v="100"/>
    <n v="100"/>
    <n v="0.37480334771777868"/>
    <n v="0.38815525003125506"/>
    <n v="0.38064675718843216"/>
    <n v="0.39826309481508199"/>
    <m/>
    <m/>
    <m/>
    <n v="0"/>
    <m/>
    <n v="0"/>
    <m/>
    <n v="0"/>
    <m/>
    <n v="-3.3115286966993174"/>
    <n v="62.6695730988422"/>
    <n v="71.936893080787087"/>
    <n v="0.48576886789166845"/>
    <n v="-1.6157144142323832"/>
    <n v="19.906125785081485"/>
    <n v="59.055202578972697"/>
    <n v="71.973694849110387"/>
    <s v="Resto"/>
    <n v="2023"/>
    <n v="1"/>
    <d v="2024-05-06T00:00:00"/>
    <x v="56"/>
    <x v="38"/>
  </r>
  <r>
    <n v="2024"/>
    <n v="3"/>
    <n v="23"/>
    <x v="16"/>
    <s v="Total General"/>
    <n v="17"/>
    <s v="4523540f1504cd17100c4835e85b7eefd49911580f8efff0599a8f283be6b9e3"/>
    <s v="866d562d83a77144c090ae01fef5e5dc5d322dfdcb968ee04e0fa262fe1b2619"/>
    <x v="10"/>
    <n v="7252607.47162"/>
    <n v="5493499.0403699996"/>
    <n v="21113261.291230001"/>
    <n v="17958195.916779999"/>
    <n v="2406780.1024599993"/>
    <n v="2220660.4324399997"/>
    <n v="14484567.213929998"/>
    <n v="10177796.547110001"/>
    <n v="0"/>
    <n v="0"/>
    <n v="134.065"/>
    <n v="128.38900000000001"/>
    <n v="2934.9823299999998"/>
    <n v="-1557.3772900000004"/>
    <n v="1918487.6551400002"/>
    <n v="1907408.9829599999"/>
    <n v="3217809.0230999999"/>
    <n v="2967182.43481"/>
    <n v="1540813.53009"/>
    <n v="723774.93727000011"/>
    <n v="168624.26920999997"/>
    <n v="156694.23322000002"/>
    <n v="26040.100910000001"/>
    <n v="27116.530879999998"/>
    <s v="Total General"/>
    <s v="Totales"/>
    <s v="Total General"/>
    <x v="56"/>
    <x v="0"/>
    <n v="7252607.47162"/>
    <n v="5493499.0403699996"/>
    <n v="243469518.54793006"/>
    <n v="216001262.48099998"/>
    <n v="235094567.47436008"/>
    <n v="206446896.99449995"/>
    <n v="243469518.54793006"/>
    <n v="216001262.48099998"/>
    <n v="117726739.56692"/>
    <n v="101537495.46480997"/>
    <n v="7252607.47162"/>
    <n v="5493499.0403699996"/>
    <n v="2.9788564559847486"/>
    <n v="2.543271727799842"/>
    <n v="1759108.4312500004"/>
    <n v="32.021639001351687"/>
    <n v="100"/>
    <n v="100"/>
    <n v="100"/>
    <n v="100"/>
    <n v="2.9788564559847486"/>
    <n v="3.0849745060191514"/>
    <n v="2.543271727799842"/>
    <n v="2.6609743814731952"/>
    <n v="0.63285685176506856"/>
    <n v="6.925888308963167E-2"/>
    <n v="1.0695425474739121E-2"/>
    <n v="817038.5928199999"/>
    <n v="112.88572603823228"/>
    <n v="11930.035989999946"/>
    <n v="7.6135769293117939"/>
    <n v="-1076.4299699999974"/>
    <n v="-3.9696448441859045"/>
    <n v="8.3812755566368367"/>
    <n v="33.185031892018301"/>
    <n v="40.423424417134932"/>
    <n v="2.0443784575312232"/>
    <n v="0.58082311024916233"/>
    <n v="8.4466187636369039"/>
    <n v="59.620929687485038"/>
    <n v="64.283508846065899"/>
    <s v="Medianas"/>
    <n v="2023"/>
    <n v="1"/>
    <d v="2024-05-06T00:00:00"/>
    <x v="56"/>
    <x v="10"/>
  </r>
  <r>
    <n v="2024"/>
    <n v="3"/>
    <n v="601"/>
    <x v="26"/>
    <s v="Total General"/>
    <n v="241"/>
    <s v="749fc650cacb0f06547520d53c31505c8156e0a3be07073eddb2ef3ad9e383ba"/>
    <s v="866d562d83a77144c090ae01fef5e5dc5d322dfdcb968ee04e0fa262fe1b2619"/>
    <x v="71"/>
    <n v="38414.936820000003"/>
    <n v="25310.37225"/>
    <n v="124680.04518"/>
    <n v="78361.615160000016"/>
    <n v="17095.743770000005"/>
    <n v="-272.83399000000003"/>
    <n v="40918.716890000003"/>
    <n v="2795.8835900000013"/>
    <n v="0"/>
    <n v="0"/>
    <n v="134.065"/>
    <n v="128.38900000000001"/>
    <n v="0"/>
    <n v="0"/>
    <n v="17071.971710000002"/>
    <n v="-7497.06286"/>
    <n v="46225.124579999996"/>
    <n v="37646.082750000001"/>
    <n v="0"/>
    <n v="0"/>
    <n v="0"/>
    <n v="0"/>
    <n v="0"/>
    <n v="0"/>
    <s v="Total General"/>
    <s v="Totales"/>
    <s v="Total General"/>
    <x v="56"/>
    <x v="0"/>
    <n v="38414.936820000003"/>
    <n v="25310.37225"/>
    <n v="243469518.54793006"/>
    <n v="216001262.48099998"/>
    <n v="235094567.47436008"/>
    <n v="206446896.99449995"/>
    <n v="243469518.54793006"/>
    <n v="216001262.48099998"/>
    <n v="117726739.56692"/>
    <n v="101537495.46480997"/>
    <n v="38414.936820000003"/>
    <n v="25310.37225"/>
    <n v="1.5778129865746435E-2"/>
    <n v="1.1717696442735544E-2"/>
    <n v="13104.564570000002"/>
    <n v="51.775471496670697"/>
    <n v="100"/>
    <n v="100"/>
    <n v="100"/>
    <n v="100"/>
    <n v="1.5778129865746435E-2"/>
    <n v="1.6340206085021347E-2"/>
    <n v="1.1717696442735544E-2"/>
    <n v="1.2259991609694335E-2"/>
    <m/>
    <m/>
    <m/>
    <n v="0"/>
    <m/>
    <n v="0"/>
    <m/>
    <n v="0"/>
    <m/>
    <n v="-6365.9875223024828"/>
    <n v="44.50285536093719"/>
    <n v="-1.0779532884981573"/>
    <n v="1.4521546959416289E-2"/>
    <n v="-327.71546709426951"/>
    <n v="22.78867070173456"/>
    <n v="36.932235153751101"/>
    <n v="-19.914589546504676"/>
    <s v="Resto"/>
    <n v="2023"/>
    <n v="1"/>
    <d v="2024-05-06T00:00:00"/>
    <x v="56"/>
    <x v="71"/>
  </r>
  <r>
    <n v="2024"/>
    <n v="3"/>
    <n v="37"/>
    <x v="35"/>
    <s v="Total General"/>
    <n v="25"/>
    <s v="b7a56873cd771f2c446d369b649430b65a756ba278ff97ec81bb6f55b2e73569"/>
    <s v="866d562d83a77144c090ae01fef5e5dc5d322dfdcb968ee04e0fa262fe1b2619"/>
    <x v="19"/>
    <n v="3691577.5016000001"/>
    <n v="3031903.05106"/>
    <n v="11752334.999570001"/>
    <n v="8370122.2371699996"/>
    <n v="1357139.8123299999"/>
    <n v="846854.39786999999"/>
    <n v="6063641.9214400006"/>
    <n v="5245225.9583799988"/>
    <n v="0"/>
    <n v="0"/>
    <n v="134.065"/>
    <n v="128.38900000000001"/>
    <n v="1935.5469000000003"/>
    <n v="-2980.95784"/>
    <n v="1128210.60265"/>
    <n v="768165.31995999999"/>
    <n v="2050813.38775"/>
    <n v="1569547.0406600002"/>
    <n v="107950.41079000001"/>
    <n v="95366.971600000004"/>
    <n v="93586.248779999994"/>
    <n v="62390.424330000002"/>
    <n v="108874.27991"/>
    <n v="97152.798450000002"/>
    <s v="Total General"/>
    <s v="Totales"/>
    <s v="Total General"/>
    <x v="56"/>
    <x v="0"/>
    <n v="3691577.5016000001"/>
    <n v="3031903.05106"/>
    <n v="243469518.54793006"/>
    <n v="216001262.48099998"/>
    <n v="235094567.47436008"/>
    <n v="206446896.99449995"/>
    <n v="243469518.54793006"/>
    <n v="216001262.48099998"/>
    <n v="117726739.56692"/>
    <n v="101537495.46480997"/>
    <n v="3691577.5016000001"/>
    <n v="3031903.05106"/>
    <n v="1.5162380587175091"/>
    <n v="1.4036506158507727"/>
    <n v="659674.45054000011"/>
    <n v="21.757768616953889"/>
    <n v="100"/>
    <n v="100"/>
    <n v="100"/>
    <n v="100"/>
    <n v="1.5162380587175091"/>
    <n v="1.5702521505532498"/>
    <n v="1.4036506158507727"/>
    <n v="1.468611587385968"/>
    <n v="4.4338367872012938E-2"/>
    <n v="3.8438589494962323E-2"/>
    <n v="4.4717827742599622E-2"/>
    <n v="12583.439190000005"/>
    <n v="13.194755981954653"/>
    <n v="31195.824449999993"/>
    <n v="50.000981376559885"/>
    <n v="11721.481459999995"/>
    <n v="12.064996219365209"/>
    <n v="60.256570166425874"/>
    <n v="36.763140195263126"/>
    <n v="27.931447134298264"/>
    <n v="1.1527880728902324"/>
    <n v="46.870806756643013"/>
    <n v="30.662753942540366"/>
    <n v="55.012835852792477"/>
    <n v="48.941847556030162"/>
    <s v="Resto"/>
    <n v="2023"/>
    <n v="1"/>
    <d v="2024-05-06T00:00:00"/>
    <x v="56"/>
    <x v="19"/>
  </r>
  <r>
    <n v="2024"/>
    <n v="3"/>
    <n v="48"/>
    <x v="3"/>
    <s v="Total General"/>
    <n v="36"/>
    <s v="76a50887d8f1c2e9301755428990ad81479ee21c25b43215cf524541e0503269"/>
    <s v="866d562d83a77144c090ae01fef5e5dc5d322dfdcb968ee04e0fa262fe1b2619"/>
    <x v="9"/>
    <n v="16982442.389800001"/>
    <n v="15398992.57395"/>
    <n v="55915726.199129999"/>
    <n v="48447892.78458"/>
    <n v="9305777.413110001"/>
    <n v="8529360.4337100014"/>
    <n v="46048895.003939986"/>
    <n v="33424652.492830001"/>
    <n v="0"/>
    <n v="0"/>
    <n v="134.065"/>
    <n v="128.38900000000001"/>
    <n v="57625.461609999998"/>
    <n v="104410.53275000001"/>
    <n v="8665904.0206700005"/>
    <n v="8044841.8063400006"/>
    <n v="12901835.264010001"/>
    <n v="11027709.92795"/>
    <n v="391225.02409999998"/>
    <n v="313595.58857999998"/>
    <n v="1489436.8104200002"/>
    <n v="1407785.2230799999"/>
    <n v="4146.7124000000003"/>
    <n v="3663.55206"/>
    <s v="Total General"/>
    <s v="Totales"/>
    <s v="Total General"/>
    <x v="56"/>
    <x v="0"/>
    <n v="16982442.389800001"/>
    <n v="15398992.57395"/>
    <n v="243469518.54793006"/>
    <n v="216001262.48099998"/>
    <n v="235094567.47436008"/>
    <n v="206446896.99449995"/>
    <n v="243469518.54793006"/>
    <n v="216001262.48099998"/>
    <n v="117726739.56692"/>
    <n v="101537495.46480997"/>
    <n v="16982442.389800001"/>
    <n v="15398992.57395"/>
    <n v="6.9751821464487733"/>
    <n v="7.1291215602522398"/>
    <n v="1583449.8158500008"/>
    <n v="10.282814335066792"/>
    <n v="100"/>
    <n v="100"/>
    <n v="100"/>
    <n v="100"/>
    <n v="6.9751821464487733"/>
    <n v="7.2236643203812623"/>
    <n v="7.1291215602522398"/>
    <n v="7.4590574128901785"/>
    <n v="0.16068747596549027"/>
    <n v="0.61175494135902919"/>
    <n v="1.703175175574871E-3"/>
    <n v="77629.435519999999"/>
    <n v="24.754632509824436"/>
    <n v="81651.587340000318"/>
    <n v="5.8000031539868102"/>
    <n v="483.16034000000036"/>
    <n v="13.188302829795195"/>
    <n v="9.1028745406445779"/>
    <n v="54.796460953692026"/>
    <n v="55.389080764535578"/>
    <n v="7.9045571527276275"/>
    <n v="7.7200053062640883"/>
    <n v="16.994691992305523"/>
    <n v="67.167994656107268"/>
    <n v="72.951155397642012"/>
    <s v="Grandes"/>
    <n v="2023"/>
    <n v="1"/>
    <d v="2024-05-06T00:00:00"/>
    <x v="56"/>
    <x v="9"/>
  </r>
  <r>
    <n v="2024"/>
    <n v="3"/>
    <n v="43"/>
    <x v="9"/>
    <s v="Total General"/>
    <n v="31"/>
    <s v="eb1e33e8a81b697b75855af6bfcdbcbf7cbbde9f94962ceaec1ed8af21f5a50f"/>
    <s v="866d562d83a77144c090ae01fef5e5dc5d322dfdcb968ee04e0fa262fe1b2619"/>
    <x v="0"/>
    <n v="29454782.112069998"/>
    <n v="26676629.107240003"/>
    <n v="102455721.47895999"/>
    <n v="93602354.347540006"/>
    <n v="14816957.586930001"/>
    <n v="13950620.598900001"/>
    <n v="63847212.621490009"/>
    <n v="59329066.902290002"/>
    <n v="0"/>
    <n v="0"/>
    <n v="134.065"/>
    <n v="128.38900000000001"/>
    <n v="83982.499519999998"/>
    <n v="89852.579490000004"/>
    <n v="14396621.78193"/>
    <n v="13335341.394450001"/>
    <n v="20742360.9111"/>
    <n v="19275685.969419997"/>
    <n v="2226038.3707600003"/>
    <n v="2289790.2685999996"/>
    <n v="4310480.8476100005"/>
    <n v="4211545.6443799995"/>
    <n v="1473773.5724299999"/>
    <n v="2198279.70511"/>
    <s v="Total General"/>
    <s v="Totales"/>
    <s v="Total General"/>
    <x v="56"/>
    <x v="0"/>
    <n v="29454782.112069998"/>
    <n v="26676629.107240003"/>
    <n v="243469518.54793006"/>
    <n v="216001262.48099998"/>
    <n v="235094567.47436008"/>
    <n v="206446896.99449995"/>
    <n v="243469518.54793006"/>
    <n v="216001262.48099998"/>
    <n v="117726739.56692"/>
    <n v="101537495.46480997"/>
    <n v="29454782.112069998"/>
    <n v="26676629.107240003"/>
    <n v="12.097934184016324"/>
    <n v="12.350219068551299"/>
    <n v="2778153.0048299953"/>
    <n v="10.414183117596409"/>
    <n v="100"/>
    <n v="100"/>
    <n v="100"/>
    <n v="100"/>
    <n v="12.097934184016324"/>
    <n v="12.528908017103543"/>
    <n v="12.350219068551299"/>
    <n v="12.921787392111158"/>
    <n v="0.91429858819134946"/>
    <n v="1.7704396317526818"/>
    <n v="0.60532159476048286"/>
    <n v="-63751.897839999292"/>
    <n v="-2.7841806611824671"/>
    <n v="98935.203230001032"/>
    <n v="2.3491423715666704"/>
    <n v="-724506.13268000004"/>
    <n v="-32.957868418466177"/>
    <n v="6.2100247217554694"/>
    <n v="50.304081457992858"/>
    <n v="52.295290168853533"/>
    <n v="12.585889697987875"/>
    <n v="7.9584043339279598"/>
    <n v="7.608937726038989"/>
    <n v="69.40686184968385"/>
    <n v="69.182188460664477"/>
    <s v="Grandes"/>
    <n v="2023"/>
    <n v="1"/>
    <d v="2024-05-06T00:00:00"/>
    <x v="56"/>
    <x v="0"/>
  </r>
  <r>
    <n v="2024"/>
    <n v="3"/>
    <n v="702"/>
    <x v="49"/>
    <s v="Total General"/>
    <n v="244"/>
    <s v="82c01ce15b431d420eb6a1febfba7d7a2b69e5bcdcb929cb42cd3e9179d43fc4"/>
    <s v="866d562d83a77144c090ae01fef5e5dc5d322dfdcb968ee04e0fa262fe1b2619"/>
    <x v="70"/>
    <n v="79363.586750000002"/>
    <n v="51745.073490000002"/>
    <n v="340745.83224999998"/>
    <n v="302859.55154999997"/>
    <n v="51220.723750000005"/>
    <n v="51471.83599"/>
    <n v="215257.03054000001"/>
    <n v="161912.99627000003"/>
    <n v="0"/>
    <n v="0"/>
    <n v="134.065"/>
    <n v="128.38900000000001"/>
    <n v="0"/>
    <n v="0"/>
    <n v="48867.314549999996"/>
    <n v="47888.912200000006"/>
    <n v="85025.966589999996"/>
    <n v="71864.317319999987"/>
    <n v="0"/>
    <n v="0"/>
    <n v="0"/>
    <n v="0"/>
    <n v="0"/>
    <n v="0"/>
    <s v="Total General"/>
    <s v="Totales"/>
    <s v="Total General"/>
    <x v="56"/>
    <x v="0"/>
    <n v="79363.586750000002"/>
    <n v="51745.073490000002"/>
    <n v="243469518.54793006"/>
    <n v="216001262.48099998"/>
    <n v="235094567.47436008"/>
    <n v="206446896.99449995"/>
    <n v="243469518.54793006"/>
    <n v="216001262.48099998"/>
    <n v="117726739.56692"/>
    <n v="101537495.46480997"/>
    <n v="79363.586750000002"/>
    <n v="51745.073490000002"/>
    <n v="3.2596929267914201E-2"/>
    <n v="2.3955912523683343E-2"/>
    <n v="27618.51326"/>
    <n v="53.374188878748853"/>
    <n v="100"/>
    <n v="100"/>
    <n v="100"/>
    <n v="100"/>
    <n v="3.2596929267914201E-2"/>
    <n v="3.375815426218029E-2"/>
    <n v="2.3955912523683343E-2"/>
    <n v="2.5064592514257342E-2"/>
    <m/>
    <m/>
    <m/>
    <n v="0"/>
    <m/>
    <n v="0"/>
    <m/>
    <n v="0"/>
    <m/>
    <n v="-0.48786338231412429"/>
    <n v="64.539325712871715"/>
    <n v="99.471954561910508"/>
    <n v="4.3508147714295911E-2"/>
    <n v="2.0430665576905538"/>
    <n v="18.314581924424811"/>
    <n v="57.473400785481147"/>
    <n v="66.637956062058663"/>
    <s v="Resto"/>
    <n v="2023"/>
    <n v="1"/>
    <d v="2024-05-06T00:00:00"/>
    <x v="56"/>
    <x v="70"/>
  </r>
  <r>
    <n v="2024"/>
    <n v="3"/>
    <n v="68"/>
    <x v="61"/>
    <s v="Total General"/>
    <n v="213"/>
    <s v="d48ff4b2f68a10fd7c86f185a6ccede0dc0f2c48538d697cb33b6ada3f1e85db"/>
    <s v="866d562d83a77144c090ae01fef5e5dc5d322dfdcb968ee04e0fa262fe1b2619"/>
    <x v="42"/>
    <n v="960692.43901999993"/>
    <n v="448721.73488999996"/>
    <n v="1095430.6494299998"/>
    <n v="1449861.76449"/>
    <n v="52563.274020000004"/>
    <n v="62581.925039999995"/>
    <n v="206396.35083000001"/>
    <n v="230708.60624999998"/>
    <n v="0"/>
    <n v="0"/>
    <n v="134.065"/>
    <n v="128.38900000000001"/>
    <n v="-217.50644"/>
    <n v="1473.03836"/>
    <n v="6226.8687099999997"/>
    <n v="8471.4018800000013"/>
    <n v="-1630.90905"/>
    <n v="20940.05056"/>
    <n v="958292.20519000001"/>
    <n v="446135.59227999998"/>
    <n v="2400.2338300000001"/>
    <n v="2586.1426099999999"/>
    <n v="0"/>
    <n v="0"/>
    <s v="Total General"/>
    <s v="Totales"/>
    <s v="Total General"/>
    <x v="56"/>
    <x v="0"/>
    <n v="960692.43901999993"/>
    <n v="448721.73488999996"/>
    <n v="243469518.54793006"/>
    <n v="216001262.48099998"/>
    <n v="235094567.47436008"/>
    <n v="206446896.99449995"/>
    <n v="243469518.54793006"/>
    <n v="216001262.48099998"/>
    <n v="117726739.56692"/>
    <n v="101537495.46480997"/>
    <n v="960692.43901999993"/>
    <n v="448721.73488999996"/>
    <n v="0.39458427681199665"/>
    <n v="0.20774032972583698"/>
    <n v="511970.70412999997"/>
    <n v="114.09536564024583"/>
    <n v="100"/>
    <n v="100"/>
    <n v="100"/>
    <n v="100"/>
    <n v="0.39458427681199665"/>
    <n v="0.40864085008037243"/>
    <n v="0.20774032972583698"/>
    <n v="0.21735455529852529"/>
    <n v="0.39359843109122011"/>
    <n v="9.8584572077653476E-4"/>
    <m/>
    <n v="512156.61291000003"/>
    <n v="114.79842042922334"/>
    <n v="-185.90877999999975"/>
    <n v="-7.188651518332156"/>
    <n v="0"/>
    <m/>
    <n v="-16.008857211721196"/>
    <n v="5.4713945780212114"/>
    <n v="13.946711329983019"/>
    <n v="4.4648543069623702E-2"/>
    <n v="-26.495416010177543"/>
    <n v="-107.78846758429222"/>
    <n v="-381.80355366842804"/>
    <n v="40.455498690066207"/>
    <s v="Resto"/>
    <n v="2023"/>
    <n v="1"/>
    <d v="2024-05-06T00:00:00"/>
    <x v="56"/>
    <x v="42"/>
  </r>
  <r>
    <n v="2024"/>
    <n v="3"/>
    <n v="712"/>
    <x v="45"/>
    <s v="Total General"/>
    <n v="249"/>
    <s v="9f484139a27415ae2e8612bf6c65a8101a18eb5e9b7809e74ca63a45a65f17f4"/>
    <s v="866d562d83a77144c090ae01fef5e5dc5d322dfdcb968ee04e0fa262fe1b2619"/>
    <x v="62"/>
    <n v="79025.521110000001"/>
    <n v="43790.384579999998"/>
    <n v="363080.46205999993"/>
    <n v="191887.87335000001"/>
    <n v="34540.461979999993"/>
    <n v="24760.92627"/>
    <n v="132123.74002"/>
    <n v="100388.49299"/>
    <n v="0"/>
    <n v="0"/>
    <n v="134.065"/>
    <n v="128.38900000000001"/>
    <n v="139.65007"/>
    <n v="89.036799999999999"/>
    <n v="34540.46198"/>
    <n v="24760.92627"/>
    <n v="93281.768970000005"/>
    <n v="46170.785530000001"/>
    <n v="0"/>
    <n v="0"/>
    <n v="0"/>
    <n v="0"/>
    <n v="0"/>
    <n v="0"/>
    <s v="Total General"/>
    <s v="Totales"/>
    <s v="Total General"/>
    <x v="56"/>
    <x v="0"/>
    <n v="79025.521110000001"/>
    <n v="43790.384579999998"/>
    <n v="243469518.54793006"/>
    <n v="216001262.48099998"/>
    <n v="235094567.47436008"/>
    <n v="206446896.99449995"/>
    <n v="243469518.54793006"/>
    <n v="216001262.48099998"/>
    <n v="117726739.56692"/>
    <n v="101537495.46480997"/>
    <n v="79025.521110000001"/>
    <n v="43790.384579999998"/>
    <n v="3.245807589439284E-2"/>
    <n v="2.0273207701205873E-2"/>
    <n v="35235.136530000003"/>
    <n v="80.463181284990682"/>
    <n v="100"/>
    <n v="100"/>
    <n v="100"/>
    <n v="100"/>
    <n v="3.245807589439284E-2"/>
    <n v="3.3614354410217789E-2"/>
    <n v="2.0273207701205873E-2"/>
    <n v="2.1211452057410502E-2"/>
    <m/>
    <m/>
    <m/>
    <n v="0"/>
    <m/>
    <n v="0"/>
    <m/>
    <n v="0"/>
    <m/>
    <n v="39.495839547201214"/>
    <n v="43.707983819456516"/>
    <n v="56.54420829477904"/>
    <n v="2.9339521426537077E-2"/>
    <n v="39.495839547201243"/>
    <n v="102.03634809156345"/>
    <n v="37.028094944370565"/>
    <n v="53.628990682671628"/>
    <s v="Resto"/>
    <n v="2023"/>
    <n v="1"/>
    <d v="2024-05-06T00:00:00"/>
    <x v="56"/>
    <x v="62"/>
  </r>
  <r>
    <n v="2024"/>
    <n v="3"/>
    <n v="34"/>
    <x v="54"/>
    <s v="Total General"/>
    <n v="23"/>
    <s v="535fa30d7e25dd8a49f1536779734ec8286108d115da5045d77f3b4185d8f790"/>
    <s v="866d562d83a77144c090ae01fef5e5dc5d322dfdcb968ee04e0fa262fe1b2619"/>
    <x v="4"/>
    <n v="25559096.22566"/>
    <n v="26097031.675279997"/>
    <n v="78609264.710840017"/>
    <n v="71719145.45945999"/>
    <n v="14654333.91426"/>
    <n v="13278274.68158"/>
    <n v="54459007.67182"/>
    <n v="49126250.493280001"/>
    <n v="0"/>
    <n v="0"/>
    <n v="134.065"/>
    <n v="128.38900000000001"/>
    <n v="65288.727689999992"/>
    <n v="54701.191709999999"/>
    <n v="14077809.63864"/>
    <n v="12746375.66801"/>
    <n v="17240675.91677"/>
    <n v="17345383.055669997"/>
    <n v="2304423.1109499997"/>
    <n v="2509547.3853099998"/>
    <n v="11490023.35949"/>
    <n v="13356148.097899999"/>
    <n v="1909292.3439100001"/>
    <n v="1780824.74652"/>
    <s v="Total General"/>
    <s v="Totales"/>
    <s v="Total General"/>
    <x v="56"/>
    <x v="0"/>
    <n v="25559096.22566"/>
    <n v="26097031.675279997"/>
    <n v="243469518.54793006"/>
    <n v="216001262.48099998"/>
    <n v="235094567.47436008"/>
    <n v="206446896.99449995"/>
    <n v="243469518.54793006"/>
    <n v="216001262.48099998"/>
    <n v="117726739.56692"/>
    <n v="101537495.46480997"/>
    <n v="25559096.22566"/>
    <n v="26097031.675279997"/>
    <n v="10.49786288571001"/>
    <n v="12.08188849246914"/>
    <n v="-537935.44961999729"/>
    <n v="-2.0612897907831718"/>
    <n v="100"/>
    <n v="100"/>
    <n v="100"/>
    <n v="100"/>
    <n v="10.49786288571001"/>
    <n v="10.871836172244826"/>
    <n v="12.08188849246914"/>
    <n v="12.641038472946997"/>
    <n v="0.94649347675789031"/>
    <n v="4.7192861874526777"/>
    <n v="0.78420179877019458"/>
    <n v="-205124.27436000016"/>
    <n v="-8.1737557760704131"/>
    <n v="-1866124.7384099998"/>
    <n v="-13.972027898548179"/>
    <n v="128467.59739000001"/>
    <n v="7.2139382407530483"/>
    <n v="10.363238189287571"/>
    <n v="57.335102089986314"/>
    <n v="50.880402211250853"/>
    <n v="12.447753134223143"/>
    <n v="10.445588654440364"/>
    <n v="-0.60365999738338783"/>
    <n v="81.654627153837495"/>
    <n v="73.485697185818935"/>
    <s v="Grandes"/>
    <n v="2023"/>
    <n v="1"/>
    <d v="2024-05-06T00:00:00"/>
    <x v="56"/>
    <x v="4"/>
  </r>
  <r>
    <n v="2024"/>
    <n v="3"/>
    <n v="39"/>
    <x v="17"/>
    <s v="Total General"/>
    <n v="27"/>
    <s v="670671cd97404156226e507973f2ab8330d3022ca96e0c93bdbdb320c41adcaf"/>
    <s v="866d562d83a77144c090ae01fef5e5dc5d322dfdcb968ee04e0fa262fe1b2619"/>
    <x v="18"/>
    <n v="7956382.9574300004"/>
    <n v="6735524.3046000004"/>
    <n v="24545113.942120001"/>
    <n v="21340101.758609999"/>
    <n v="2927651.1744000004"/>
    <n v="3100056.8114400003"/>
    <n v="13581583.443630002"/>
    <n v="12784732.764359999"/>
    <n v="0"/>
    <n v="0"/>
    <n v="134.065"/>
    <n v="128.38900000000001"/>
    <n v="37396.223429999998"/>
    <n v="32790.84577"/>
    <n v="1542070.3188699998"/>
    <n v="1565487.9938399999"/>
    <n v="2672310.3358299998"/>
    <n v="2211644.8630999997"/>
    <n v="480290.3922"/>
    <n v="452992.43805999996"/>
    <n v="0"/>
    <n v="0"/>
    <n v="0"/>
    <n v="0"/>
    <s v="Total General"/>
    <s v="Totales"/>
    <s v="Total General"/>
    <x v="56"/>
    <x v="0"/>
    <n v="7956382.9574300004"/>
    <n v="6735524.3046000004"/>
    <n v="243469518.54793006"/>
    <n v="216001262.48099998"/>
    <n v="235094567.47436008"/>
    <n v="206446896.99449995"/>
    <n v="243469518.54793006"/>
    <n v="216001262.48099998"/>
    <n v="117726739.56692"/>
    <n v="101537495.46480997"/>
    <n v="7956382.9574300004"/>
    <n v="6735524.3046000004"/>
    <n v="3.2679174809571427"/>
    <n v="3.1182800633827195"/>
    <n v="1220858.65283"/>
    <n v="18.12566620828937"/>
    <n v="100"/>
    <n v="100"/>
    <n v="100"/>
    <n v="100"/>
    <n v="3.2679174809571427"/>
    <n v="3.3843329698793405"/>
    <n v="3.1182800633827195"/>
    <n v="3.2625941114433141"/>
    <n v="0.19726920850892832"/>
    <m/>
    <m/>
    <n v="27297.954140000045"/>
    <n v="6.0261390359863665"/>
    <n v="0"/>
    <m/>
    <n v="0"/>
    <m/>
    <n v="-5.5613702434026084"/>
    <n v="36.79625767216293"/>
    <n v="46.025471384949626"/>
    <n v="2.4868192096119515"/>
    <n v="-1.4958706206720018"/>
    <n v="20.829088811496543"/>
    <n v="57.705510404016913"/>
    <n v="70.783877645061864"/>
    <s v="Medianas"/>
    <n v="2023"/>
    <n v="1"/>
    <d v="2024-05-06T00:00:00"/>
    <x v="56"/>
    <x v="18"/>
  </r>
  <r>
    <n v="2024"/>
    <n v="3"/>
    <n v="150.1"/>
    <x v="32"/>
    <s v="Total General"/>
    <n v="150.1"/>
    <m/>
    <m/>
    <x v="21"/>
    <n v="46923806.658959992"/>
    <n v="49764598.643539995"/>
    <n v="165831658.82136002"/>
    <n v="158889948.04275003"/>
    <n v="24229201.249340005"/>
    <n v="19088677.782379996"/>
    <n v="103803215.64987999"/>
    <n v="78938857.174120009"/>
    <n v="0"/>
    <n v="0"/>
    <n v="0"/>
    <n v="0"/>
    <n v="224138.53268000003"/>
    <n v="139402.33583999999"/>
    <n v="19183095.56899"/>
    <n v="16773381.004750002"/>
    <n v="17112755.064650003"/>
    <n v="13473242.094399998"/>
    <n v="8619554.7246400006"/>
    <n v="6534443.1849399991"/>
    <n v="4412937.7478900002"/>
    <n v="2294232.7398899999"/>
    <n v="8639327.2784800027"/>
    <n v="9756046.6568100005"/>
    <s v="Total General"/>
    <s v="Totales"/>
    <s v="Total General"/>
    <x v="56"/>
    <x v="0"/>
    <n v="46923806.658959992"/>
    <n v="49764598.643539995"/>
    <n v="243469518.54793006"/>
    <n v="216001262.48099998"/>
    <n v="235094567.47436008"/>
    <n v="206446896.99449995"/>
    <n v="243469518.54793006"/>
    <n v="216001262.48099998"/>
    <n v="117726739.56692"/>
    <n v="101537495.46480997"/>
    <n v="46923806.658959992"/>
    <n v="49764598.643539995"/>
    <n v="19.272969749485274"/>
    <n v="23.039031379697335"/>
    <n v="-2840791.9845800027"/>
    <n v="-5.7084595515948582"/>
    <n v="100"/>
    <n v="100"/>
    <n v="100"/>
    <n v="100"/>
    <n v="19.272969749485274"/>
    <n v="19.959545285570073"/>
    <n v="23.039031379697335"/>
    <n v="24.105278097188254"/>
    <n v="3.5403013798391081"/>
    <n v="1.8125216553633008"/>
    <n v="3.5484225417643982"/>
    <n v="2085111.5397000015"/>
    <n v="31.90955190345186"/>
    <n v="2118705.0080000004"/>
    <n v="92.349175005740022"/>
    <n v="-1116719.3783299979"/>
    <n v="-11.446433351674223"/>
    <n v="26.929698984730233"/>
    <n v="51.635199644898158"/>
    <n v="38.357945814273982"/>
    <n v="20.58088191219063"/>
    <n v="14.36630196117048"/>
    <n v="27.012896708526647"/>
    <n v="112.09823021786083"/>
    <n v="124.49402220510586"/>
    <s v="Resto"/>
    <n v="2023"/>
    <n v="1"/>
    <d v="2024-05-06T00:00:00"/>
    <x v="56"/>
    <x v="21"/>
  </r>
  <r>
    <n v="2024"/>
    <n v="3"/>
    <n v="12"/>
    <x v="31"/>
    <s v="Total General"/>
    <n v="12"/>
    <s v="6b51d431df5d7f141cbececcf79edf3dd861c3b4069f0b11661a3eefacbba918"/>
    <s v="866d562d83a77144c090ae01fef5e5dc5d322dfdcb968ee04e0fa262fe1b2619"/>
    <x v="28"/>
    <n v="1911910.06005"/>
    <n v="3306000.0739899999"/>
    <n v="6076310.8802100001"/>
    <n v="7807967.4044300001"/>
    <n v="306601.17124999996"/>
    <n v="302973.23800999991"/>
    <n v="2280771.2546000001"/>
    <n v="1595478.2541099999"/>
    <n v="0"/>
    <n v="0"/>
    <n v="134.065"/>
    <n v="128.38900000000001"/>
    <n v="5741.1794300000001"/>
    <n v="2546.799"/>
    <n v="159252.25972999999"/>
    <n v="151368.27202999999"/>
    <n v="229664.79347"/>
    <n v="156698.26168999998"/>
    <n v="0"/>
    <n v="0"/>
    <n v="0"/>
    <n v="0"/>
    <n v="0"/>
    <n v="0"/>
    <s v="Total General"/>
    <s v="Totales"/>
    <s v="Total General"/>
    <x v="56"/>
    <x v="0"/>
    <n v="1911910.06005"/>
    <n v="3306000.0739899999"/>
    <n v="243469518.54793006"/>
    <n v="216001262.48099998"/>
    <n v="235094567.47436008"/>
    <n v="206446896.99449995"/>
    <n v="243469518.54793006"/>
    <n v="216001262.48099998"/>
    <n v="117726739.56692"/>
    <n v="101537495.46480997"/>
    <n v="1911910.06005"/>
    <n v="3306000.0739899999"/>
    <n v="0.78527697078992509"/>
    <n v="1.5305466440413995"/>
    <n v="-1394090.01394"/>
    <n v="-42.16848102660439"/>
    <n v="100"/>
    <n v="100"/>
    <n v="100"/>
    <n v="100"/>
    <n v="0.78527697078992509"/>
    <n v="0.81325148453654372"/>
    <n v="1.5305466440413995"/>
    <n v="1.6013803656627867"/>
    <m/>
    <m/>
    <m/>
    <n v="0"/>
    <m/>
    <n v="0"/>
    <m/>
    <n v="0"/>
    <m/>
    <n v="1.1974434652476829"/>
    <n v="16.036380458293198"/>
    <n v="9.1643445622898181"/>
    <n v="0.26043460676638985"/>
    <n v="5.2084810074580545"/>
    <n v="46.564991208614373"/>
    <n v="69.341172116048483"/>
    <n v="96.598564909070632"/>
    <s v="Resto"/>
    <n v="2023"/>
    <n v="1"/>
    <d v="2024-05-06T00:00:00"/>
    <x v="56"/>
    <x v="28"/>
  </r>
  <r>
    <n v="2024"/>
    <n v="3"/>
    <n v="130"/>
    <x v="70"/>
    <s v="Total General"/>
    <n v="282"/>
    <s v="27e1615212f3c6ea846ed6c412df1361ce97f006ee20bb5aa2483a3b61d5cadd"/>
    <s v="866d562d83a77144c090ae01fef5e5dc5d322dfdcb968ee04e0fa262fe1b2619"/>
    <x v="75"/>
    <n v="3160.3379799999998"/>
    <n v="0"/>
    <n v="5151.6574899999996"/>
    <n v="0"/>
    <n v="940.02241000000004"/>
    <n v="0"/>
    <n v="1458.0088300000002"/>
    <n v="0"/>
    <n v="0"/>
    <n v="0"/>
    <n v="134.065"/>
    <n v="128.38900000000001"/>
    <n v="0"/>
    <n v="0"/>
    <n v="433.56693999999999"/>
    <n v="0"/>
    <n v="380.12597"/>
    <n v="0"/>
    <n v="0"/>
    <n v="0"/>
    <n v="0"/>
    <n v="0"/>
    <n v="0"/>
    <n v="0"/>
    <s v="Total General"/>
    <s v="Totales"/>
    <s v="Total General"/>
    <x v="56"/>
    <x v="0"/>
    <n v="3160.3379799999998"/>
    <n v="0"/>
    <n v="243469518.54793006"/>
    <n v="216001262.48099998"/>
    <n v="235094567.47436008"/>
    <n v="206446896.99449995"/>
    <n v="243469518.54793006"/>
    <n v="216001262.48099998"/>
    <n v="117726739.56692"/>
    <n v="101537495.46480997"/>
    <n v="3160.3379799999998"/>
    <n v="0"/>
    <n v="1.298042563540802E-3"/>
    <m/>
    <m/>
    <m/>
    <n v="100"/>
    <m/>
    <n v="100"/>
    <m/>
    <n v="1.298042563540802E-3"/>
    <n v="1.3442837126998578E-3"/>
    <m/>
    <m/>
    <m/>
    <m/>
    <m/>
    <n v="0"/>
    <m/>
    <n v="0"/>
    <m/>
    <n v="0"/>
    <m/>
    <m/>
    <n v="29.744363291169261"/>
    <m/>
    <n v="7.9847825010532841E-4"/>
    <m/>
    <m/>
    <n v="114.05875268138087"/>
    <m/>
    <s v="Resto"/>
    <n v="2023"/>
    <n v="1"/>
    <d v="2024-05-06T00:00:00"/>
    <x v="56"/>
    <x v="75"/>
  </r>
  <r>
    <n v="2024"/>
    <n v="3"/>
    <n v="128"/>
    <x v="65"/>
    <s v="Total General"/>
    <n v="267"/>
    <s v="8acc23987b8960d83c44541f9f0eb46454cea080ea94d916f56fccf033db866f"/>
    <s v="866d562d83a77144c090ae01fef5e5dc5d322dfdcb968ee04e0fa262fe1b2619"/>
    <x v="69"/>
    <n v="23307.048429999999"/>
    <n v="0"/>
    <n v="96949.472959999999"/>
    <n v="44608.127369999995"/>
    <n v="2146.3742099999999"/>
    <n v="0"/>
    <n v="6777.4628299999995"/>
    <n v="7791.8745800000006"/>
    <n v="0"/>
    <n v="0"/>
    <n v="134.065"/>
    <n v="128.38900000000001"/>
    <n v="0"/>
    <n v="0"/>
    <n v="2107.73794"/>
    <n v="0"/>
    <n v="16048.565039999999"/>
    <n v="0"/>
    <n v="0"/>
    <n v="0"/>
    <n v="0"/>
    <n v="0"/>
    <n v="0"/>
    <n v="0"/>
    <s v="Total General"/>
    <s v="Totales"/>
    <s v="Total General"/>
    <x v="56"/>
    <x v="0"/>
    <n v="23307.048429999999"/>
    <n v="0"/>
    <n v="243469518.54793006"/>
    <n v="216001262.48099998"/>
    <n v="235094567.47436008"/>
    <n v="206446896.99449995"/>
    <n v="243469518.54793006"/>
    <n v="216001262.48099998"/>
    <n v="117726739.56692"/>
    <n v="101537495.46480997"/>
    <n v="23307.048429999999"/>
    <n v="0"/>
    <n v="9.5728814715718563E-3"/>
    <m/>
    <m/>
    <m/>
    <n v="100"/>
    <m/>
    <n v="100"/>
    <m/>
    <n v="9.5728814715718563E-3"/>
    <n v="9.9139034476166347E-3"/>
    <m/>
    <m/>
    <m/>
    <m/>
    <m/>
    <n v="0"/>
    <m/>
    <n v="0"/>
    <m/>
    <n v="0"/>
    <m/>
    <m/>
    <n v="9.2091206505464829"/>
    <m/>
    <n v="1.8231832614203384E-3"/>
    <m/>
    <m/>
    <n v="13.13349782205824"/>
    <m/>
    <s v="Resto"/>
    <n v="2023"/>
    <n v="1"/>
    <d v="2024-05-06T00:00:00"/>
    <x v="56"/>
    <x v="69"/>
  </r>
  <r>
    <n v="2024"/>
    <n v="3"/>
    <n v="119"/>
    <x v="62"/>
    <s v="Total General"/>
    <n v="217"/>
    <s v="16badfc6202cb3f8889e0f2779b19218af4cbb736e56acadce8148aba9a7a9f8"/>
    <s v="866d562d83a77144c090ae01fef5e5dc5d322dfdcb968ee04e0fa262fe1b2619"/>
    <x v="45"/>
    <n v="531338.51546000002"/>
    <n v="309110.80956000002"/>
    <n v="1330878.96007"/>
    <n v="1118851.59136"/>
    <n v="131232.90631000002"/>
    <n v="136472.80111"/>
    <n v="564567.01526000001"/>
    <n v="465600.25483999995"/>
    <n v="0"/>
    <n v="0"/>
    <n v="134.065"/>
    <n v="128.38900000000001"/>
    <n v="9883.8438399999995"/>
    <n v="9464.6250299999992"/>
    <n v="113065.84962000001"/>
    <n v="120450.37912"/>
    <n v="286116.08100000001"/>
    <n v="231540.63569"/>
    <n v="72587.079089999999"/>
    <n v="140540.42763999998"/>
    <n v="306267.57558999996"/>
    <n v="33721.768389999997"/>
    <n v="0"/>
    <n v="0"/>
    <s v="Total General"/>
    <s v="Totales"/>
    <s v="Total General"/>
    <x v="56"/>
    <x v="0"/>
    <n v="531338.51546000002"/>
    <n v="309110.80956000002"/>
    <n v="243469518.54793006"/>
    <n v="216001262.48099998"/>
    <n v="235094567.47436008"/>
    <n v="206446896.99449995"/>
    <n v="243469518.54793006"/>
    <n v="216001262.48099998"/>
    <n v="117726739.56692"/>
    <n v="101537495.46480997"/>
    <n v="531338.51546000002"/>
    <n v="309110.80956000002"/>
    <n v="0.21823615482913081"/>
    <n v="0.14310601984893037"/>
    <n v="222227.7059"/>
    <n v="71.8925702457081"/>
    <n v="100"/>
    <n v="100"/>
    <n v="100"/>
    <n v="100"/>
    <n v="0.21823615482913081"/>
    <n v="0.22601054595527775"/>
    <n v="0.14310601984893037"/>
    <n v="0.14972896859197413"/>
    <n v="2.9813620827327636E-2"/>
    <n v="0.12579298526427543"/>
    <m/>
    <n v="-67953.348549999981"/>
    <n v="-48.351459925869335"/>
    <n v="272545.80719999998"/>
    <n v="808.21920146044852"/>
    <n v="0"/>
    <m/>
    <n v="-3.8395158283418773"/>
    <n v="24.698549510642323"/>
    <n v="44.150122509225909"/>
    <n v="0.11147247158357142"/>
    <n v="-6.1307648460309672"/>
    <n v="23.570569005031494"/>
    <n v="39.517474594516067"/>
    <n v="52.021269942985704"/>
    <s v="Resto"/>
    <n v="2023"/>
    <n v="1"/>
    <d v="2024-05-06T00:00:00"/>
    <x v="56"/>
    <x v="45"/>
  </r>
  <r>
    <n v="2024"/>
    <n v="3"/>
    <n v="1"/>
    <x v="14"/>
    <s v="Total General"/>
    <n v="30"/>
    <s v="624b60c58c9d8bfb6ff1886c2fd605d2adeb6ea4da576068201b6c6958ce93f4"/>
    <s v="866d562d83a77144c090ae01fef5e5dc5d322dfdcb968ee04e0fa262fe1b2619"/>
    <x v="6"/>
    <n v="18341736.750830002"/>
    <n v="11640133.15574"/>
    <n v="44318265.197580002"/>
    <n v="27021851.11011"/>
    <n v="5428008.6397400005"/>
    <n v="3875368.9704199997"/>
    <n v="19889881.298030004"/>
    <n v="16347625.632039996"/>
    <n v="0"/>
    <n v="0"/>
    <n v="134.065"/>
    <n v="128.38900000000001"/>
    <n v="14928.70601"/>
    <n v="102972.26204"/>
    <n v="4345110.8016299997"/>
    <n v="3426629.62163"/>
    <n v="8411535.2766200006"/>
    <n v="6614014.8380100001"/>
    <n v="1064933.8624700001"/>
    <n v="1266536.4686800002"/>
    <n v="9103420.5062200017"/>
    <n v="4224507.6665599998"/>
    <n v="1936369.1079000002"/>
    <n v="1195989.25765"/>
    <s v="Total General"/>
    <s v="Totales"/>
    <s v="Total General"/>
    <x v="56"/>
    <x v="0"/>
    <n v="18341736.750830002"/>
    <n v="11640133.15574"/>
    <n v="243469518.54793006"/>
    <n v="216001262.48099998"/>
    <n v="235094567.47436008"/>
    <n v="206446896.99449995"/>
    <n v="243469518.54793006"/>
    <n v="216001262.48099998"/>
    <n v="117726739.56692"/>
    <n v="101537495.46480997"/>
    <n v="18341736.750830002"/>
    <n v="11640133.15574"/>
    <n v="7.5334838053738542"/>
    <n v="5.3889190378060388"/>
    <n v="6701603.5950900018"/>
    <n v="57.573255438107232"/>
    <n v="100"/>
    <n v="100"/>
    <n v="100"/>
    <n v="100"/>
    <n v="7.5334838053738542"/>
    <n v="7.8018547803451019"/>
    <n v="5.3889190378060388"/>
    <n v="5.6383182916283356"/>
    <n v="0.43739925589919559"/>
    <n v="3.739039104571884"/>
    <n v="0.79532301186967735"/>
    <n v="-201602.60621000011"/>
    <n v="-15.917631366755103"/>
    <n v="4878912.8396600019"/>
    <n v="115.49068494490106"/>
    <n v="740379.85025000013"/>
    <n v="61.90522577976769"/>
    <n v="40.064305648598179"/>
    <n v="29.593755016107576"/>
    <n v="33.293166998772449"/>
    <n v="4.6106845901856737"/>
    <n v="26.804215261615894"/>
    <n v="27.17744792890171"/>
    <n v="51.656572299082029"/>
    <n v="51.808617088935826"/>
    <s v="Grandes"/>
    <n v="2023"/>
    <n v="1"/>
    <d v="2024-05-06T00:00:00"/>
    <x v="56"/>
    <x v="6"/>
  </r>
  <r>
    <n v="2024"/>
    <n v="3"/>
    <n v="93"/>
    <x v="43"/>
    <s v="Total General"/>
    <n v="220"/>
    <s v="36790ecd55c2030dc553685bef719df653f413a20cdad1bfd1dc934c76686ddd"/>
    <s v="866d562d83a77144c090ae01fef5e5dc5d322dfdcb968ee04e0fa262fe1b2619"/>
    <x v="52"/>
    <n v="300191.93695999996"/>
    <n v="189031.92499999999"/>
    <n v="765857.33244999987"/>
    <n v="702471.95869"/>
    <n v="34878.7817"/>
    <n v="23399.659439999996"/>
    <n v="167927.27011000004"/>
    <n v="83342.474989999973"/>
    <n v="0"/>
    <n v="0"/>
    <n v="134.065"/>
    <n v="128.38900000000001"/>
    <n v="1.61138"/>
    <n v="2.9510900000000002"/>
    <n v="1664.37408"/>
    <n v="8110.1187800000007"/>
    <n v="3159.9547200000002"/>
    <n v="-18513.69371"/>
    <n v="0"/>
    <n v="0"/>
    <n v="0"/>
    <n v="0"/>
    <n v="0"/>
    <n v="0"/>
    <s v="Total General"/>
    <s v="Totales"/>
    <s v="Total General"/>
    <x v="56"/>
    <x v="0"/>
    <n v="300191.93695999996"/>
    <n v="189031.92499999999"/>
    <n v="243469518.54793006"/>
    <n v="216001262.48099998"/>
    <n v="235094567.47436008"/>
    <n v="206446896.99449995"/>
    <n v="243469518.54793006"/>
    <n v="216001262.48099998"/>
    <n v="117726739.56692"/>
    <n v="101537495.46480997"/>
    <n v="300191.93695999996"/>
    <n v="189031.92499999999"/>
    <n v="0.12329754408287597"/>
    <n v="8.7514268587493879E-2"/>
    <n v="111160.01195999997"/>
    <n v="58.804888094960674"/>
    <n v="100"/>
    <n v="100"/>
    <n v="100"/>
    <n v="100"/>
    <n v="0.12329754408287597"/>
    <n v="0.12768986548051117"/>
    <n v="8.7514268587493879E-2"/>
    <n v="9.1564430249119255E-2"/>
    <m/>
    <m/>
    <m/>
    <n v="0"/>
    <m/>
    <n v="0"/>
    <m/>
    <n v="0"/>
    <m/>
    <n v="49.056791999191617"/>
    <n v="11.6188269589158"/>
    <n v="12.3786812412771"/>
    <n v="2.9626898551941703E-2"/>
    <n v="-79.477808831796168"/>
    <n v="-117.06820243165836"/>
    <n v="52.670820548972927"/>
    <n v="-43.806054626578359"/>
    <s v="Resto"/>
    <n v="2023"/>
    <n v="1"/>
    <d v="2024-05-06T00:00:00"/>
    <x v="56"/>
    <x v="52"/>
  </r>
  <r>
    <n v="2024"/>
    <n v="3"/>
    <n v="77"/>
    <x v="63"/>
    <s v="Total General"/>
    <n v="49"/>
    <s v="0e17daca5f3e175f448bacace3bc0da47d0655a74c8dd0dc497a3afbdad95f1f"/>
    <s v="866d562d83a77144c090ae01fef5e5dc5d322dfdcb968ee04e0fa262fe1b2619"/>
    <x v="20"/>
    <n v="2712146.0854199999"/>
    <n v="1622418.9140099999"/>
    <n v="10896171.28479"/>
    <n v="6765616.8271399997"/>
    <n v="905679.30200999998"/>
    <n v="752600.9898000001"/>
    <n v="3108981.1579399994"/>
    <n v="2834045.9521300001"/>
    <n v="0"/>
    <n v="0"/>
    <n v="134.065"/>
    <n v="128.38900000000001"/>
    <n v="0"/>
    <n v="0"/>
    <n v="854619.75612999999"/>
    <n v="746568.68478000001"/>
    <n v="1124550.80798"/>
    <n v="1197219.9429300001"/>
    <n v="1887204.4656500001"/>
    <n v="911497.92030000011"/>
    <n v="670266.86173"/>
    <n v="562364.79224999994"/>
    <n v="0"/>
    <n v="0"/>
    <s v="Total General"/>
    <s v="Totales"/>
    <s v="Total General"/>
    <x v="56"/>
    <x v="0"/>
    <n v="2712146.0854199999"/>
    <n v="1622418.9140099999"/>
    <n v="243469518.54793006"/>
    <n v="216001262.48099998"/>
    <n v="235094567.47436008"/>
    <n v="206446896.99449995"/>
    <n v="243469518.54793006"/>
    <n v="216001262.48099998"/>
    <n v="117726739.56692"/>
    <n v="101537495.46480997"/>
    <n v="2712146.0854199999"/>
    <n v="1622418.9140099999"/>
    <n v="1.1139571399308779"/>
    <n v="0.75111547746287455"/>
    <n v="1089727.17141"/>
    <n v="67.166818754387563"/>
    <n v="100"/>
    <n v="100"/>
    <n v="100"/>
    <n v="100"/>
    <n v="1.1139571399308779"/>
    <n v="1.1536404752167626"/>
    <n v="0.75111547746287455"/>
    <n v="0.78587711301527741"/>
    <n v="0.7751296658840191"/>
    <n v="0.27529806019559261"/>
    <m/>
    <n v="975706.54535000003"/>
    <n v="107.04429748220016"/>
    <n v="107902.06948000006"/>
    <n v="19.187202144765859"/>
    <n v="0"/>
    <m/>
    <n v="20.339903120600432"/>
    <n v="33.393455716812817"/>
    <n v="46.3875872810098"/>
    <n v="0.76930636603180558"/>
    <n v="14.473024860645033"/>
    <n v="-6.0698232917966832"/>
    <n v="75.996544581665475"/>
    <n v="62.358523944472154"/>
    <s v="Resto"/>
    <n v="2023"/>
    <n v="1"/>
    <d v="2024-05-06T00:00:00"/>
    <x v="56"/>
    <x v="20"/>
  </r>
  <r>
    <n v="2024"/>
    <n v="3"/>
    <n v="65"/>
    <x v="69"/>
    <s v="Total General"/>
    <n v="225"/>
    <s v="0e6523810856a138a75dec70a9cf3778a5c70b83ac915f22c33f05db97cb3e68"/>
    <s v="866d562d83a77144c090ae01fef5e5dc5d322dfdcb968ee04e0fa262fe1b2619"/>
    <x v="35"/>
    <n v="1104104.3804600001"/>
    <n v="874777.11228999996"/>
    <n v="4821936.8789900001"/>
    <n v="4079717.5348500004"/>
    <n v="661010.30914000003"/>
    <n v="758665.86320000002"/>
    <n v="2781707.0738399997"/>
    <n v="2989297.6166600003"/>
    <n v="0"/>
    <n v="0"/>
    <n v="134.065"/>
    <n v="128.38900000000001"/>
    <n v="0"/>
    <n v="0"/>
    <n v="600104.18016999995"/>
    <n v="748648.85083000001"/>
    <n v="1213406.4324400001"/>
    <n v="1017798.1670700001"/>
    <n v="0"/>
    <n v="0"/>
    <n v="0"/>
    <n v="0"/>
    <n v="0"/>
    <n v="0"/>
    <s v="Total General"/>
    <s v="Totales"/>
    <s v="Total General"/>
    <x v="56"/>
    <x v="0"/>
    <n v="1104104.3804600001"/>
    <n v="874777.11228999996"/>
    <n v="243469518.54793006"/>
    <n v="216001262.48099998"/>
    <n v="235094567.47436008"/>
    <n v="206446896.99449995"/>
    <n v="243469518.54793006"/>
    <n v="216001262.48099998"/>
    <n v="117726739.56692"/>
    <n v="101537495.46480997"/>
    <n v="1104104.3804600001"/>
    <n v="874777.11228999996"/>
    <n v="0.45348772488850314"/>
    <n v="0.40498703676185577"/>
    <n v="229327.26817000017"/>
    <n v="26.215508493319529"/>
    <n v="100"/>
    <n v="100"/>
    <n v="100"/>
    <n v="100"/>
    <n v="0.45348772488850314"/>
    <n v="0.46964266010970934"/>
    <n v="0.40498703676185577"/>
    <n v="0.4237298428919013"/>
    <m/>
    <m/>
    <m/>
    <n v="0"/>
    <m/>
    <n v="0"/>
    <m/>
    <n v="0"/>
    <m/>
    <n v="-12.872011091693992"/>
    <n v="59.868461790234448"/>
    <n v="86.72676188497401"/>
    <n v="0.56147848107545584"/>
    <n v="-19.841701552779245"/>
    <n v="19.218767698620432"/>
    <n v="49.456156167168956"/>
    <n v="73.555727948025563"/>
    <s v="Resto"/>
    <n v="2023"/>
    <n v="1"/>
    <d v="2024-05-06T00:00:00"/>
    <x v="56"/>
    <x v="35"/>
  </r>
  <r>
    <n v="2024"/>
    <n v="3"/>
    <n v="714"/>
    <x v="48"/>
    <s v="Total General"/>
    <n v="250"/>
    <s v="1e472b39b105d349bcd069c4a711b44a2fffb8e274714bb07ecfff69a9a7f67b"/>
    <s v="866d562d83a77144c090ae01fef5e5dc5d322dfdcb968ee04e0fa262fe1b2619"/>
    <x v="57"/>
    <n v="176513.31369000001"/>
    <n v="145760.77205999999"/>
    <n v="577746.42392999993"/>
    <n v="536531.29524999997"/>
    <n v="45959.256969999995"/>
    <n v="0"/>
    <n v="235811.32751999999"/>
    <n v="132828.66285999998"/>
    <n v="0"/>
    <n v="0"/>
    <n v="134.065"/>
    <n v="128.38900000000001"/>
    <n v="52.390099999999997"/>
    <n v="0"/>
    <n v="45959.256970000002"/>
    <n v="35621.003429999997"/>
    <n v="171528.21479"/>
    <n v="157230.97877000002"/>
    <n v="0"/>
    <n v="0"/>
    <n v="0"/>
    <n v="0"/>
    <n v="0"/>
    <n v="0"/>
    <s v="Total General"/>
    <s v="Totales"/>
    <s v="Total General"/>
    <x v="56"/>
    <x v="0"/>
    <n v="176513.31369000001"/>
    <n v="145760.77205999999"/>
    <n v="243469518.54793006"/>
    <n v="216001262.48099998"/>
    <n v="235094567.47436008"/>
    <n v="206446896.99449995"/>
    <n v="243469518.54793006"/>
    <n v="216001262.48099998"/>
    <n v="117726739.56692"/>
    <n v="101537495.46480997"/>
    <n v="176513.31369000001"/>
    <n v="145760.77205999999"/>
    <n v="7.2499142702847671E-2"/>
    <n v="6.7481444499807711E-2"/>
    <n v="30752.541630000022"/>
    <n v="21.09795467970028"/>
    <n v="100"/>
    <n v="100"/>
    <n v="100"/>
    <n v="100"/>
    <n v="7.2499142702847671E-2"/>
    <n v="7.5081834338537379E-2"/>
    <n v="6.7481444499807711E-2"/>
    <n v="7.060448676246428E-2"/>
    <m/>
    <m/>
    <m/>
    <n v="0"/>
    <m/>
    <n v="0"/>
    <m/>
    <n v="0"/>
    <m/>
    <m/>
    <n v="26.03727504131249"/>
    <m/>
    <n v="3.9038927892736844E-2"/>
    <n v="29.022914978563264"/>
    <n v="9.0931419061597296"/>
    <n v="26.793992478885986"/>
    <n v="22.655206822891415"/>
    <s v="Resto"/>
    <n v="2023"/>
    <n v="1"/>
    <d v="2024-05-06T00:00:00"/>
    <x v="56"/>
    <x v="57"/>
  </r>
  <r>
    <n v="2024"/>
    <n v="3"/>
    <n v="81"/>
    <x v="34"/>
    <s v="Total General"/>
    <n v="53"/>
    <s v="2858dcd1057d3eae7f7d5f782167e24b61153c01551450a628cee722509f6529"/>
    <s v="866d562d83a77144c090ae01fef5e5dc5d322dfdcb968ee04e0fa262fe1b2619"/>
    <x v="54"/>
    <n v="425847.00738999998"/>
    <n v="401246.10022000002"/>
    <n v="1702936.7610399998"/>
    <n v="1501453.5356199997"/>
    <n v="201829.93432999999"/>
    <n v="134472.34600000002"/>
    <n v="2251162.3822499984"/>
    <n v="620862.75319000043"/>
    <n v="0"/>
    <n v="0"/>
    <n v="134.065"/>
    <n v="128.38900000000001"/>
    <n v="0"/>
    <n v="0"/>
    <n v="196997.77713"/>
    <n v="126931.24896"/>
    <n v="345850.07588000002"/>
    <n v="291613.53474999999"/>
    <n v="0"/>
    <n v="0"/>
    <n v="0"/>
    <n v="0"/>
    <n v="0"/>
    <n v="0"/>
    <s v="Total General"/>
    <s v="Totales"/>
    <s v="Total General"/>
    <x v="56"/>
    <x v="0"/>
    <n v="425847.00738999998"/>
    <n v="401246.10022000002"/>
    <n v="243469518.54793006"/>
    <n v="216001262.48099998"/>
    <n v="235094567.47436008"/>
    <n v="206446896.99449995"/>
    <n v="243469518.54793006"/>
    <n v="216001262.48099998"/>
    <n v="117726739.56692"/>
    <n v="101537495.46480997"/>
    <n v="425847.00738999998"/>
    <n v="401246.10022000002"/>
    <n v="0.17490772969437099"/>
    <n v="0.18576099769569387"/>
    <n v="24600.907169999962"/>
    <n v="6.1311267963754634"/>
    <n v="100"/>
    <n v="100"/>
    <n v="100"/>
    <n v="100"/>
    <n v="0.17490772969437099"/>
    <n v="0.18113859965583584"/>
    <n v="0.18576099769569387"/>
    <n v="0.19435801945266815"/>
    <m/>
    <m/>
    <m/>
    <n v="0"/>
    <m/>
    <n v="0"/>
    <m/>
    <n v="0"/>
    <m/>
    <n v="50.090290185016897"/>
    <n v="47.394940161023541"/>
    <n v="33.513682980661969"/>
    <n v="0.17143933066733136"/>
    <n v="55.20037716802122"/>
    <n v="18.598773605106132"/>
    <n v="56.960455084113534"/>
    <n v="43.527214561154729"/>
    <s v="Resto"/>
    <n v="2023"/>
    <n v="1"/>
    <d v="2024-05-06T00:00:00"/>
    <x v="56"/>
    <x v="54"/>
  </r>
  <r>
    <n v="2024"/>
    <n v="3"/>
    <n v="127"/>
    <x v="5"/>
    <s v="Total General"/>
    <n v="263"/>
    <s v="4be84111a613654b362415e563cb7607df7b203b5d303802a8a546061bbc7847"/>
    <s v="866d562d83a77144c090ae01fef5e5dc5d322dfdcb968ee04e0fa262fe1b2619"/>
    <x v="72"/>
    <n v="212525.78091999999"/>
    <n v="131577.22926999998"/>
    <n v="1033760.7911400001"/>
    <n v="716177.84077000001"/>
    <n v="77194.529420000006"/>
    <n v="33258.891510000001"/>
    <n v="295721.32564999996"/>
    <n v="52572.992100000003"/>
    <n v="0"/>
    <n v="0"/>
    <n v="134.065"/>
    <n v="128.38900000000001"/>
    <n v="0"/>
    <n v="0"/>
    <n v="535.29494"/>
    <n v="115.39917"/>
    <n v="5815.0023499999998"/>
    <n v="2133.3900800000001"/>
    <n v="0"/>
    <n v="0"/>
    <n v="0"/>
    <n v="0"/>
    <n v="0"/>
    <n v="0"/>
    <s v="Total General"/>
    <s v="Totales"/>
    <s v="Total General"/>
    <x v="56"/>
    <x v="0"/>
    <n v="212525.78091999999"/>
    <n v="131577.22926999998"/>
    <n v="243469518.54793006"/>
    <n v="216001262.48099998"/>
    <n v="235094567.47436008"/>
    <n v="206446896.99449995"/>
    <n v="243469518.54793006"/>
    <n v="216001262.48099998"/>
    <n v="117726739.56692"/>
    <n v="101537495.46480997"/>
    <n v="212525.78091999999"/>
    <n v="131577.22926999998"/>
    <n v="8.7290508556273988E-2"/>
    <n v="6.0915027883956856E-2"/>
    <n v="80948.551650000009"/>
    <n v="61.521702576584445"/>
    <n v="100"/>
    <n v="100"/>
    <n v="100"/>
    <n v="100"/>
    <n v="8.7290508556273988E-2"/>
    <n v="9.0400124172660232E-2"/>
    <n v="6.0915027883956856E-2"/>
    <n v="6.3734176287234476E-2"/>
    <m/>
    <m/>
    <m/>
    <n v="0"/>
    <m/>
    <n v="0"/>
    <m/>
    <n v="0"/>
    <m/>
    <n v="132.1019309882586"/>
    <n v="36.32243066503915"/>
    <n v="25.2770876043847"/>
    <n v="6.5570939706624545E-2"/>
    <n v="363.86376955744134"/>
    <n v="172.57098476805513"/>
    <n v="9.2054122729632262"/>
    <n v="5.4091922092372338"/>
    <s v="Resto"/>
    <n v="2023"/>
    <n v="1"/>
    <d v="2024-05-06T00:00:00"/>
    <x v="56"/>
    <x v="72"/>
  </r>
  <r>
    <n v="2024"/>
    <n v="3"/>
    <n v="107"/>
    <x v="28"/>
    <s v="Total General"/>
    <n v="70"/>
    <s v="ff5a1ae012afa5d4c889c50ad427aaf545d31a4fac04ffc1c4d03d403ba4250a"/>
    <s v="866d562d83a77144c090ae01fef5e5dc5d322dfdcb968ee04e0fa262fe1b2619"/>
    <x v="44"/>
    <n v="551156.13301999995"/>
    <n v="285123.98235000001"/>
    <n v="1743062.1148200002"/>
    <n v="989861.21119999979"/>
    <n v="240855.57254999998"/>
    <n v="142370.60707"/>
    <n v="745627.51428"/>
    <n v="558672.95762999996"/>
    <n v="0"/>
    <n v="0"/>
    <n v="134.065"/>
    <n v="128.38900000000001"/>
    <n v="0"/>
    <n v="0"/>
    <n v="211946.67580000003"/>
    <n v="114535.77582"/>
    <n v="342209.39718999999"/>
    <n v="185936.62181000001"/>
    <n v="0"/>
    <n v="0"/>
    <n v="0"/>
    <n v="0"/>
    <n v="0"/>
    <n v="0"/>
    <s v="Total General"/>
    <s v="Totales"/>
    <s v="Total General"/>
    <x v="56"/>
    <x v="0"/>
    <n v="551156.13301999995"/>
    <n v="285123.98235000001"/>
    <n v="243469518.54793006"/>
    <n v="216001262.48099998"/>
    <n v="235094567.47436008"/>
    <n v="206446896.99449995"/>
    <n v="243469518.54793006"/>
    <n v="216001262.48099998"/>
    <n v="117726739.56692"/>
    <n v="101537495.46480997"/>
    <n v="551156.13301999995"/>
    <n v="285123.98235000001"/>
    <n v="0.22637582573257434"/>
    <n v="0.13200107215812232"/>
    <n v="266032.15066999994"/>
    <n v="93.304024613206991"/>
    <n v="100"/>
    <n v="100"/>
    <n v="100"/>
    <n v="100"/>
    <n v="0.22637582573257434"/>
    <n v="0.23444018249384269"/>
    <n v="0.13200107215812232"/>
    <n v="0.1381100837556285"/>
    <m/>
    <m/>
    <m/>
    <n v="0"/>
    <m/>
    <n v="0"/>
    <m/>
    <n v="0"/>
    <m/>
    <n v="69.175068862056222"/>
    <n v="43.700062127633075"/>
    <n v="49.932876882743216"/>
    <n v="0.20458867155926735"/>
    <n v="85.048448209830312"/>
    <n v="84.046259342975404"/>
    <n v="61.934791253649855"/>
    <n v="61.599363646091611"/>
    <s v="Resto"/>
    <n v="2023"/>
    <n v="1"/>
    <d v="2024-05-06T00:00:00"/>
    <x v="56"/>
    <x v="44"/>
  </r>
  <r>
    <n v="2024"/>
    <n v="3"/>
    <n v="15.1"/>
    <x v="13"/>
    <s v="Total General"/>
    <n v="15.1"/>
    <m/>
    <m/>
    <x v="7"/>
    <n v="83228373.240029991"/>
    <n v="68820024.663419992"/>
    <n v="289597040.31313002"/>
    <n v="229704838.57892001"/>
    <n v="39698090.667269997"/>
    <n v="35508902.639259994"/>
    <n v="190902956.15926999"/>
    <n v="145499012.82458001"/>
    <n v="0"/>
    <n v="0"/>
    <n v="0"/>
    <n v="0"/>
    <n v="98182.980930000005"/>
    <n v="336014.75308999995"/>
    <n v="35211491.220060006"/>
    <n v="31303965.278550003"/>
    <n v="46901168.339079998"/>
    <n v="40068609.073430002"/>
    <n v="16692959.76544"/>
    <n v="10515701.995099999"/>
    <n v="11610862.917020001"/>
    <n v="11082159.54245"/>
    <n v="3107664.8704300001"/>
    <n v="2746212.5279700002"/>
    <s v="Total General"/>
    <s v="Totales"/>
    <s v="Total General"/>
    <x v="56"/>
    <x v="0"/>
    <n v="83228373.240029991"/>
    <n v="68820024.663419992"/>
    <n v="243469518.54793006"/>
    <n v="216001262.48099998"/>
    <n v="235094567.47436008"/>
    <n v="206446896.99449995"/>
    <n v="243469518.54793006"/>
    <n v="216001262.48099998"/>
    <n v="117726739.56692"/>
    <n v="101537495.46480997"/>
    <n v="83228373.240029991"/>
    <n v="68820024.663419992"/>
    <n v="34.184309287014678"/>
    <n v="31.860936307941063"/>
    <n v="14408348.576609999"/>
    <n v="20.936273485918242"/>
    <n v="100"/>
    <n v="100"/>
    <n v="100"/>
    <n v="100"/>
    <n v="34.184309287014678"/>
    <n v="35.402082716822903"/>
    <n v="31.860936307941063"/>
    <n v="33.335460917706818"/>
    <n v="6.856283227977789"/>
    <n v="4.7689185021057385"/>
    <n v="1.2764081881643088"/>
    <n v="6177257.7703400012"/>
    <n v="58.743180181583867"/>
    <n v="528703.37457000092"/>
    <n v="4.770761263134804"/>
    <n v="361452.34245999996"/>
    <n v="13.161848865615134"/>
    <n v="11.797571078353396"/>
    <n v="47.697785168503785"/>
    <n v="51.596759537539214"/>
    <n v="33.720538607717252"/>
    <n v="12.482527075212113"/>
    <n v="17.052149859079456"/>
    <n v="75.075936201615534"/>
    <n v="78.125909539765033"/>
    <s v="Resto"/>
    <n v="2023"/>
    <n v="1"/>
    <d v="2024-05-06T00:00:00"/>
    <x v="56"/>
    <x v="7"/>
  </r>
  <r>
    <n v="2024"/>
    <n v="3"/>
    <n v="5.0999999999999996"/>
    <x v="6"/>
    <s v="Total General"/>
    <n v="5.0999999999999996"/>
    <m/>
    <m/>
    <x v="3"/>
    <n v="113317338.64894"/>
    <n v="97416639.174040005"/>
    <n v="352474842.27871001"/>
    <n v="298278169.39034998"/>
    <n v="53799447.650310002"/>
    <n v="46939915.043170005"/>
    <n v="221829293.37187999"/>
    <n v="187702664.74988002"/>
    <n v="0"/>
    <n v="0"/>
    <n v="0"/>
    <n v="0"/>
    <n v="221825.39483"/>
    <n v="351936.56599000003"/>
    <n v="51018998.490600005"/>
    <n v="44813926.277840003"/>
    <n v="68638285.123819992"/>
    <n v="62548066.165419996"/>
    <n v="22337278.37122"/>
    <n v="18493304.525849998"/>
    <n v="27674584.571959998"/>
    <n v="24433028.385249998"/>
    <n v="5917165.2387499996"/>
    <n v="5794832.8822900001"/>
    <s v="Total General"/>
    <s v="Totales"/>
    <s v="Total General"/>
    <x v="56"/>
    <x v="0"/>
    <n v="113317338.64894"/>
    <n v="97416639.174040005"/>
    <n v="243469518.54793006"/>
    <n v="216001262.48099998"/>
    <n v="235094567.47436008"/>
    <n v="206446896.99449995"/>
    <n v="243469518.54793006"/>
    <n v="216001262.48099998"/>
    <n v="117726739.56692"/>
    <n v="101537495.46480997"/>
    <n v="113317338.64894"/>
    <n v="97416639.174040005"/>
    <n v="46.54272096350001"/>
    <n v="45.100032312361613"/>
    <n v="15900699.474899992"/>
    <n v="16.322365059723065"/>
    <n v="100"/>
    <n v="100"/>
    <n v="100"/>
    <n v="100"/>
    <n v="46.54272096350001"/>
    <n v="48.200747412548623"/>
    <n v="45.100032312361613"/>
    <n v="47.187262483599028"/>
    <n v="9.1745687527708419"/>
    <n v="11.36675536921962"/>
    <n v="2.430351558601834"/>
    <n v="3843973.8453700021"/>
    <n v="20.78575973264747"/>
    <n v="3241556.18671"/>
    <n v="13.267107685541335"/>
    <n v="122332.35645999946"/>
    <n v="2.1110592651233828"/>
    <n v="14.613432088301348"/>
    <n v="47.476801248379175"/>
    <n v="48.184699699308403"/>
    <n v="45.698579480092128"/>
    <n v="13.846303433199392"/>
    <n v="9.7368621154382051"/>
    <n v="74.330234793256139"/>
    <n v="71.647181160359523"/>
    <m/>
    <n v="2023"/>
    <n v="1"/>
    <d v="2024-05-06T00:00:00"/>
    <x v="56"/>
    <x v="3"/>
  </r>
  <r>
    <n v="2024"/>
    <n v="3"/>
    <n v="905"/>
    <x v="12"/>
    <s v="Total General"/>
    <n v="51"/>
    <s v="031b4af5197ec30a926f48cf40e11a7dbc470048a21e4003b7a3c07c5dab1baa"/>
    <s v="866d562d83a77144c090ae01fef5e5dc5d322dfdcb968ee04e0fa262fe1b2619"/>
    <x v="29"/>
    <n v="2072694.13243"/>
    <n v="2683241.2516399999"/>
    <n v="13291867.18496"/>
    <n v="10655206.61145"/>
    <n v="2348640.3009899994"/>
    <n v="2074045.0432300002"/>
    <n v="9261121.9777099993"/>
    <n v="7877519.5635400014"/>
    <n v="0"/>
    <n v="0"/>
    <n v="134.065"/>
    <n v="128.38900000000001"/>
    <n v="0"/>
    <n v="0"/>
    <n v="2348640.3009899999"/>
    <n v="2074045.04323"/>
    <n v="-1552961.4974100001"/>
    <n v="-1308599.1070099999"/>
    <n v="0"/>
    <n v="0"/>
    <n v="0"/>
    <n v="0"/>
    <n v="2072694.1324300002"/>
    <n v="2683241.2516400004"/>
    <s v="Total General"/>
    <s v="Totales"/>
    <s v="Total General"/>
    <x v="56"/>
    <x v="0"/>
    <n v="2072694.13243"/>
    <n v="2683241.2516399999"/>
    <n v="243469518.54793006"/>
    <n v="216001262.48099998"/>
    <n v="235094567.47436008"/>
    <n v="206446896.99449995"/>
    <n v="243469518.54793006"/>
    <n v="216001262.48099998"/>
    <n v="117726739.56692"/>
    <n v="101537495.46480997"/>
    <n v="2072694.13243"/>
    <n v="2683241.2516399999"/>
    <n v="0.85131565741440596"/>
    <n v="1.2422340595699177"/>
    <n v="-610547.11920999992"/>
    <n v="-22.754089623392339"/>
    <n v="100"/>
    <n v="100"/>
    <n v="100"/>
    <n v="100"/>
    <n v="0.85131565741440596"/>
    <n v="0.8816427170976856"/>
    <n v="1.2422340595699177"/>
    <n v="1.2997246704616177"/>
    <m/>
    <m/>
    <n v="0.85131565741440618"/>
    <n v="0"/>
    <m/>
    <n v="0"/>
    <m/>
    <n v="-610547.11921000015"/>
    <n v="-22.75408962339235"/>
    <n v="13.239599528289903"/>
    <n v="113.3134052073802"/>
    <n v="77.296256606160242"/>
    <n v="1.9949930743261179"/>
    <n v="13.239599528289947"/>
    <n v="18.673586822043653"/>
    <n v="-151.23622220557417"/>
    <n v="-158.49353955077632"/>
    <s v="Resto"/>
    <n v="2023"/>
    <n v="1"/>
    <d v="2024-05-06T00:00:00"/>
    <x v="56"/>
    <x v="29"/>
  </r>
  <r>
    <n v="2024"/>
    <n v="3"/>
    <n v="41"/>
    <x v="7"/>
    <s v="Total General"/>
    <n v="29"/>
    <s v="35135aaa6cc23891b40cb3f378c53a17a1127210ce60e125ccf03efcfdaec458"/>
    <s v="866d562d83a77144c090ae01fef5e5dc5d322dfdcb968ee04e0fa262fe1b2619"/>
    <x v="14"/>
    <n v="6566357.3494999995"/>
    <n v="6434437.0004799999"/>
    <n v="27434005.458439998"/>
    <n v="20291769.007819999"/>
    <n v="3176773.5733400006"/>
    <n v="3435151.2554299999"/>
    <n v="28581306.946790002"/>
    <n v="14113773.402219996"/>
    <n v="0"/>
    <n v="0"/>
    <n v="134.065"/>
    <n v="128.38900000000001"/>
    <n v="42420.451209999999"/>
    <n v="218660.58895999996"/>
    <n v="2503750.9587099999"/>
    <n v="2542577.9446900003"/>
    <n v="4438772.4894300001"/>
    <n v="3853863.9567399998"/>
    <n v="1873792.91185"/>
    <n v="1290519.33556"/>
    <n v="191743.49645999999"/>
    <n v="198581.22021"/>
    <n v="79.007800000000003"/>
    <n v="136.14495000000002"/>
    <s v="Total General"/>
    <s v="Totales"/>
    <s v="Total General"/>
    <x v="56"/>
    <x v="0"/>
    <n v="6566357.3494999995"/>
    <n v="6434437.0004799999"/>
    <n v="243469518.54793006"/>
    <n v="216001262.48099998"/>
    <n v="235094567.47436008"/>
    <n v="206446896.99449995"/>
    <n v="243469518.54793006"/>
    <n v="216001262.48099998"/>
    <n v="117726739.56692"/>
    <n v="101537495.46480997"/>
    <n v="6566357.3494999995"/>
    <n v="6434437.0004799999"/>
    <n v="2.6969936066996119"/>
    <n v="2.9788886076746843"/>
    <n v="131920.34901999962"/>
    <n v="2.0502236483185499"/>
    <n v="100"/>
    <n v="100"/>
    <n v="100"/>
    <n v="100"/>
    <n v="2.6969936066996119"/>
    <n v="2.7930706438872268"/>
    <n v="2.9788886076746843"/>
    <n v="3.1167516170763387"/>
    <n v="0.76962115135620979"/>
    <n v="7.8754620949502085E-2"/>
    <n v="3.2450797320012899E-5"/>
    <n v="583273.57629"/>
    <n v="45.196810324186096"/>
    <n v="-6837.7237500000047"/>
    <n v="-3.4432882136433141"/>
    <n v="-57.13715000000002"/>
    <n v="-41.967880556715478"/>
    <n v="-7.5215809400409173"/>
    <n v="48.379541414722098"/>
    <n v="53.386974729471163"/>
    <n v="2.6984299276666972"/>
    <n v="-1.5270716109642923"/>
    <n v="15.177197204043935"/>
    <n v="56.406381824528161"/>
    <n v="65.974771637781899"/>
    <s v="Medianas"/>
    <n v="2023"/>
    <n v="1"/>
    <d v="2024-05-06T00:00:00"/>
    <x v="56"/>
    <x v="14"/>
  </r>
  <r>
    <n v="2024"/>
    <n v="3"/>
    <n v="111"/>
    <x v="75"/>
    <s v="Total General"/>
    <n v="230"/>
    <s v="a0eaec5a55dc2f5b2ba523018adc485ff620b9d83509b9f37186a7716e438d21"/>
    <s v="866d562d83a77144c090ae01fef5e5dc5d322dfdcb968ee04e0fa262fe1b2619"/>
    <x v="64"/>
    <n v="522729.34349"/>
    <n v="421128.09495999996"/>
    <n v="2156255.7080399999"/>
    <n v="1984081.4007600001"/>
    <n v="221702.42494"/>
    <n v="164032.83993000002"/>
    <n v="837805.30134000001"/>
    <n v="763442.33584000007"/>
    <n v="0"/>
    <n v="0"/>
    <n v="134.065"/>
    <n v="128.38900000000001"/>
    <n v="14048.006660000001"/>
    <n v="6173.0976600000004"/>
    <n v="200790.19459999999"/>
    <n v="160248.13934999998"/>
    <n v="446022.05843000003"/>
    <n v="299673.52357999998"/>
    <n v="201284.83726"/>
    <n v="124821.28216"/>
    <n v="321792.57572000002"/>
    <n v="297170.53365999996"/>
    <n v="-348.06948999999997"/>
    <n v="-863.72086000000002"/>
    <s v="Total General"/>
    <s v="Totales"/>
    <s v="Total General"/>
    <x v="56"/>
    <x v="0"/>
    <n v="522729.34349"/>
    <n v="421128.09495999996"/>
    <n v="243469518.54793006"/>
    <n v="216001262.48099998"/>
    <n v="235094567.47436008"/>
    <n v="206446896.99449995"/>
    <n v="243469518.54793006"/>
    <n v="216001262.48099998"/>
    <n v="117726739.56692"/>
    <n v="101537495.46480997"/>
    <n v="522729.34349"/>
    <n v="421128.09495999996"/>
    <n v="0.21470011794806837"/>
    <n v="0.19496557109106874"/>
    <n v="101601.24853000004"/>
    <n v="24.125972535660534"/>
    <n v="100"/>
    <n v="100"/>
    <n v="100"/>
    <n v="100"/>
    <n v="0.21470011794806837"/>
    <n v="0.22234854216570105"/>
    <n v="0.19496557109106874"/>
    <n v="0.20398858064271094"/>
    <n v="8.2673526633016498E-2"/>
    <n v="0.13216955356021334"/>
    <n v="-1.4296224516149362E-4"/>
    <n v="76463.555099999998"/>
    <n v="61.258427871287616"/>
    <n v="24622.042060000065"/>
    <n v="8.285492426436436"/>
    <n v="515.65137000000004"/>
    <n v="-59.701159701063609"/>
    <n v="35.157341075488361"/>
    <n v="42.412469799342965"/>
    <n v="38.950818502285003"/>
    <n v="0.18831951496794541"/>
    <n v="25.299548197219067"/>
    <n v="48.835990948306531"/>
    <n v="45.01799648806216"/>
    <n v="53.474240044840194"/>
    <s v="Resto"/>
    <n v="2023"/>
    <n v="1"/>
    <d v="2024-05-06T00:00:00"/>
    <x v="56"/>
    <x v="64"/>
  </r>
  <r>
    <n v="2024"/>
    <n v="3"/>
    <n v="76"/>
    <x v="42"/>
    <s v="Total General"/>
    <n v="48"/>
    <s v="98010bd9270f9b100b6214a21754fd33bdc8d41b2bc9f9dd16ff54d3c34ffd71"/>
    <s v="866d562d83a77144c090ae01fef5e5dc5d322dfdcb968ee04e0fa262fe1b2619"/>
    <x v="34"/>
    <n v="1133682.78908"/>
    <n v="1017302.51738"/>
    <n v="1958915.9774799999"/>
    <n v="1674195.0857699998"/>
    <n v="132678.40400999997"/>
    <n v="87458.832719999991"/>
    <n v="1089773.0107500001"/>
    <n v="286110.25070000003"/>
    <n v="0"/>
    <n v="0"/>
    <n v="134.065"/>
    <n v="128.38900000000001"/>
    <n v="0"/>
    <n v="0"/>
    <n v="4077.3793500000002"/>
    <n v="470.59458000000001"/>
    <n v="-30962.09433"/>
    <n v="-24803.69485"/>
    <n v="0"/>
    <n v="0"/>
    <n v="0"/>
    <n v="0"/>
    <n v="0"/>
    <n v="0"/>
    <s v="Total General"/>
    <s v="Totales"/>
    <s v="Total General"/>
    <x v="56"/>
    <x v="0"/>
    <n v="1133682.78908"/>
    <n v="1017302.51738"/>
    <n v="243469518.54793006"/>
    <n v="216001262.48099998"/>
    <n v="235094567.47436008"/>
    <n v="206446896.99449995"/>
    <n v="243469518.54793006"/>
    <n v="216001262.48099998"/>
    <n v="117726739.56692"/>
    <n v="101537495.46480997"/>
    <n v="1133682.78908"/>
    <n v="1017302.51738"/>
    <n v="0.46563643606861621"/>
    <n v="0.47097063493760111"/>
    <n v="116380.27170000004"/>
    <n v="11.440084902151849"/>
    <n v="100"/>
    <n v="100"/>
    <n v="100"/>
    <n v="100"/>
    <n v="0.46563643606861621"/>
    <n v="0.48222415399013496"/>
    <n v="0.47097063493760111"/>
    <n v="0.49276716297998052"/>
    <m/>
    <m/>
    <m/>
    <n v="0"/>
    <m/>
    <n v="0"/>
    <m/>
    <n v="0"/>
    <m/>
    <n v="51.7038358318487"/>
    <n v="11.703309363783356"/>
    <n v="8.5971312589734694"/>
    <n v="0.11270031302835913"/>
    <n v="766.43143021324215"/>
    <n v="24.828556863172334"/>
    <n v="-13.168939111619846"/>
    <n v="-1.8972761229563346"/>
    <s v="Resto"/>
    <n v="2023"/>
    <n v="1"/>
    <d v="2024-05-06T00:00:00"/>
    <x v="56"/>
    <x v="34"/>
  </r>
  <r>
    <n v="2024"/>
    <n v="3"/>
    <n v="98"/>
    <x v="53"/>
    <s v="Total General"/>
    <n v="205"/>
    <s v="f8809aff4d69bece79dabe35be0c708b890d7eafb841f121330667b77d2e2590"/>
    <s v="866d562d83a77144c090ae01fef5e5dc5d322dfdcb968ee04e0fa262fe1b2619"/>
    <x v="36"/>
    <n v="1111095.3272299999"/>
    <n v="1962137.4953599998"/>
    <n v="3623265.97236"/>
    <n v="4251920.2256300002"/>
    <n v="357913.62644999998"/>
    <n v="545140.19307999988"/>
    <n v="2010924.9420200004"/>
    <n v="2438172.0758199994"/>
    <n v="0"/>
    <n v="0"/>
    <n v="134.065"/>
    <n v="128.38900000000001"/>
    <n v="0"/>
    <n v="0"/>
    <n v="263334.39277000003"/>
    <n v="313604.11606000003"/>
    <n v="788936.60543"/>
    <n v="745401.94288999995"/>
    <n v="736507.62237"/>
    <n v="1670848.9999000002"/>
    <n v="2108.4717700000001"/>
    <n v="2.3928099999999999"/>
    <n v="29798.352070000001"/>
    <n v="31828.593000000001"/>
    <s v="Total General"/>
    <s v="Totales"/>
    <s v="Total General"/>
    <x v="56"/>
    <x v="0"/>
    <n v="1111095.3272299999"/>
    <n v="1962137.4953599998"/>
    <n v="243469518.54793006"/>
    <n v="216001262.48099998"/>
    <n v="235094567.47436008"/>
    <n v="206446896.99449995"/>
    <n v="243469518.54793006"/>
    <n v="216001262.48099998"/>
    <n v="117726739.56692"/>
    <n v="101537495.46480997"/>
    <n v="1111095.3272299999"/>
    <n v="1962137.4953599998"/>
    <n v="0.45635910969744931"/>
    <n v="0.90839167920724273"/>
    <n v="-851042.16812999989"/>
    <n v="-43.373217735378752"/>
    <n v="100"/>
    <n v="100"/>
    <n v="100"/>
    <n v="100"/>
    <n v="0.45635910969744931"/>
    <n v="0.47261633442515782"/>
    <n v="0.90839167920724273"/>
    <n v="0.9504320597331497"/>
    <n v="0.30250506378070857"/>
    <n v="8.6601057190858197E-4"/>
    <n v="1.2239048340720244E-2"/>
    <n v="-934341.37753000017"/>
    <n v="-55.920156614147665"/>
    <n v="2106.0789600000003"/>
    <n v="88016.974185163068"/>
    <n v="-2030.2409299999999"/>
    <n v="-6.3786700530557567"/>
    <n v="-34.344663814308809"/>
    <n v="32.212683977556757"/>
    <n v="27.782976186385"/>
    <n v="0.30402067343974082"/>
    <n v="-16.029675860626202"/>
    <n v="5.840427832963746"/>
    <n v="33.378397067337609"/>
    <n v="42.071813610268393"/>
    <s v="Resto"/>
    <n v="2023"/>
    <n v="1"/>
    <d v="2024-05-06T00:00:00"/>
    <x v="56"/>
    <x v="36"/>
  </r>
  <r>
    <n v="2024"/>
    <n v="3"/>
    <n v="102"/>
    <x v="37"/>
    <s v="Total General"/>
    <n v="224"/>
    <s v="84a5092e4a5b6fe968fd523fb2fc917dbffae44105f82b6b94c8ed5b9a800223"/>
    <s v="866d562d83a77144c090ae01fef5e5dc5d322dfdcb968ee04e0fa262fe1b2619"/>
    <x v="65"/>
    <n v="102437.40072000001"/>
    <n v="100488.68275000001"/>
    <n v="357230.06292"/>
    <n v="372468.69365999999"/>
    <n v="112278.08322"/>
    <n v="-2657.5302299999998"/>
    <n v="182941.79522999999"/>
    <n v="36264.039319999989"/>
    <n v="0"/>
    <n v="0"/>
    <n v="134.065"/>
    <n v="128.38900000000001"/>
    <n v="2601.14572"/>
    <n v="-4724.9663799999998"/>
    <n v="15505.120289999999"/>
    <n v="-1796.71018"/>
    <n v="17285.65827"/>
    <n v="14165.4684"/>
    <n v="0"/>
    <n v="0"/>
    <n v="0"/>
    <n v="0"/>
    <n v="0"/>
    <n v="0"/>
    <s v="Total General"/>
    <s v="Totales"/>
    <s v="Total General"/>
    <x v="56"/>
    <x v="0"/>
    <n v="102437.40072000001"/>
    <n v="100488.68275000001"/>
    <n v="243469518.54793006"/>
    <n v="216001262.48099998"/>
    <n v="235094567.47436008"/>
    <n v="206446896.99449995"/>
    <n v="243469518.54793006"/>
    <n v="216001262.48099998"/>
    <n v="117726739.56692"/>
    <n v="101537495.46480997"/>
    <n v="102437.40072000001"/>
    <n v="100488.68275000001"/>
    <n v="4.2074014575189583E-2"/>
    <n v="4.6522266395937963E-2"/>
    <n v="1948.7179699999979"/>
    <n v="1.9392412326153297"/>
    <n v="100"/>
    <n v="100"/>
    <n v="100"/>
    <n v="100"/>
    <n v="4.2074014575189583E-2"/>
    <n v="4.35728489264951E-2"/>
    <n v="4.6522266395937963E-2"/>
    <n v="4.8675317581875391E-2"/>
    <m/>
    <m/>
    <m/>
    <n v="0"/>
    <m/>
    <n v="0"/>
    <m/>
    <n v="0"/>
    <m/>
    <n v="-4324.9033313912669"/>
    <n v="109.60653280035706"/>
    <n v="-2.6446064942571854"/>
    <n v="9.5371776737414191E-2"/>
    <n v="-962.97280789047443"/>
    <n v="22.026732769387291"/>
    <n v="89.699333677733279"/>
    <n v="-12.683732929014898"/>
    <s v="Resto"/>
    <n v="2023"/>
    <n v="1"/>
    <d v="2024-05-06T00:00:00"/>
    <x v="56"/>
    <x v="65"/>
  </r>
  <r>
    <n v="2024"/>
    <n v="3"/>
    <n v="902"/>
    <x v="10"/>
    <s v="Total General"/>
    <n v="30"/>
    <s v="624b60c58c9d8bfb6ff1886c2fd605d2adeb6ea4da576068201b6c6958ce93f4"/>
    <s v="866d562d83a77144c090ae01fef5e5dc5d322dfdcb968ee04e0fa262fe1b2619"/>
    <x v="22"/>
    <n v="3307529.60757"/>
    <n v="4253756.2515000002"/>
    <n v="14923267.894079998"/>
    <n v="18041308.483529996"/>
    <n v="3487520.4051900008"/>
    <n v="3161078.4449"/>
    <n v="13547810.31254"/>
    <n v="12174996.33447"/>
    <n v="0"/>
    <n v="0"/>
    <n v="134.065"/>
    <n v="128.38900000000001"/>
    <n v="0"/>
    <n v="0"/>
    <n v="3487520.4051899998"/>
    <n v="3161078.4449"/>
    <n v="-2063083.0073499999"/>
    <n v="-1898943.8091500001"/>
    <n v="0"/>
    <n v="0"/>
    <n v="0"/>
    <n v="0"/>
    <n v="3307529.60757"/>
    <n v="4253756.2515000002"/>
    <s v="Total General"/>
    <s v="Totales"/>
    <s v="Total General"/>
    <x v="56"/>
    <x v="0"/>
    <n v="3307529.60757"/>
    <n v="4253756.2515000002"/>
    <n v="243469518.54793006"/>
    <n v="216001262.48099998"/>
    <n v="235094567.47436008"/>
    <n v="206446896.99449995"/>
    <n v="243469518.54793006"/>
    <n v="216001262.48099998"/>
    <n v="117726739.56692"/>
    <n v="101537495.46480997"/>
    <n v="3307529.60757"/>
    <n v="4253756.2515000002"/>
    <n v="1.3584984384477974"/>
    <n v="1.9693200875963268"/>
    <n v="-946226.64393000025"/>
    <n v="-22.244496110851031"/>
    <n v="100"/>
    <n v="100"/>
    <n v="100"/>
    <n v="100"/>
    <n v="1.3584984384477974"/>
    <n v="1.4068932528314277"/>
    <n v="1.9693200875963268"/>
    <n v="2.0604602507604297"/>
    <m/>
    <m/>
    <n v="1.3584984384477974"/>
    <n v="0"/>
    <m/>
    <n v="0"/>
    <m/>
    <n v="-946226.64393000025"/>
    <n v="-22.244496110851031"/>
    <n v="10.326917410628432"/>
    <n v="105.44184992956835"/>
    <n v="74.312637067187623"/>
    <n v="2.9623859609290992"/>
    <n v="10.326917410628411"/>
    <n v="8.6437101197571096"/>
    <n v="-169.04411469462244"/>
    <n v="-166.46508599509079"/>
    <s v="Resto"/>
    <n v="2023"/>
    <n v="1"/>
    <d v="2024-05-06T00:00:00"/>
    <x v="56"/>
    <x v="22"/>
  </r>
  <r>
    <n v="2024"/>
    <n v="3"/>
    <n v="9"/>
    <x v="8"/>
    <s v="Total General"/>
    <n v="9"/>
    <s v="19581e27de7ced00ff1ce50b2047e7a567c76b1cbaebabe5ef03f7c3017bb5b7"/>
    <s v="866d562d83a77144c090ae01fef5e5dc5d322dfdcb968ee04e0fa262fe1b2619"/>
    <x v="39"/>
    <n v="808178.50085000007"/>
    <n v="660743.68034000008"/>
    <n v="3203537.3764499999"/>
    <n v="2696468.28828"/>
    <n v="449589.10767000006"/>
    <n v="470556.09862999996"/>
    <n v="1819271.4148200003"/>
    <n v="2031852.0101200002"/>
    <n v="0"/>
    <n v="0"/>
    <n v="134.065"/>
    <n v="128.38900000000001"/>
    <n v="20403.313979999999"/>
    <n v="793.18721000000005"/>
    <n v="407463.95077"/>
    <n v="399339.74556999997"/>
    <n v="668627.46176999994"/>
    <n v="551981.62258000008"/>
    <n v="75741.689949999985"/>
    <n v="33880.931149999997"/>
    <n v="67250.139679999993"/>
    <n v="82674.70358999999"/>
    <n v="0"/>
    <n v="0"/>
    <s v="Total General"/>
    <s v="Totales"/>
    <s v="Total General"/>
    <x v="56"/>
    <x v="0"/>
    <n v="808178.50085000007"/>
    <n v="660743.68034000008"/>
    <n v="243469518.54793006"/>
    <n v="216001262.48099998"/>
    <n v="235094567.47436008"/>
    <n v="206446896.99449995"/>
    <n v="243469518.54793006"/>
    <n v="216001262.48099998"/>
    <n v="117726739.56692"/>
    <n v="101537495.46480997"/>
    <n v="808178.50085000007"/>
    <n v="660743.68034000008"/>
    <n v="0.33194237441714902"/>
    <n v="0.30589806409030629"/>
    <n v="147434.82050999999"/>
    <n v="22.313466612973755"/>
    <n v="100"/>
    <n v="100"/>
    <n v="100"/>
    <n v="100"/>
    <n v="0.33194237441714902"/>
    <n v="0.34376740795515903"/>
    <n v="0.30589806409030629"/>
    <n v="0.32005503108027011"/>
    <n v="3.1109311096407032E-2"/>
    <n v="2.7621584862484932E-2"/>
    <m/>
    <n v="41860.758799999989"/>
    <n v="123.55256298792719"/>
    <n v="-15424.563909999997"/>
    <n v="-18.656932822515358"/>
    <n v="0"/>
    <m/>
    <n v="-4.4557898667224265"/>
    <n v="55.629926705195153"/>
    <n v="71.216133068100646"/>
    <n v="0.38189209123084383"/>
    <n v="2.0344093694966148"/>
    <n v="21.132196148993"/>
    <n v="60.940355290127592"/>
    <n v="72.346565398945444"/>
    <s v="Resto"/>
    <n v="2023"/>
    <n v="1"/>
    <d v="2024-05-06T00:00:00"/>
    <x v="56"/>
    <x v="39"/>
  </r>
  <r>
    <n v="2024"/>
    <n v="3"/>
    <n v="18"/>
    <x v="64"/>
    <s v="Total General"/>
    <n v="5"/>
    <s v="ef2d127de37b942baad06145e54b0c619a1f22327b2ebbcfbec78f5564afe39d"/>
    <s v="866d562d83a77144c090ae01fef5e5dc5d322dfdcb968ee04e0fa262fe1b2619"/>
    <x v="11"/>
    <n v="4323802.96117"/>
    <n v="3574791.8769999999"/>
    <n v="22848984.508199997"/>
    <n v="14953642.45473"/>
    <n v="1525260.8386300001"/>
    <n v="743104.73987000016"/>
    <n v="5705485.6397599988"/>
    <n v="2941810.8436600007"/>
    <n v="0"/>
    <n v="0"/>
    <n v="134.065"/>
    <n v="128.38900000000001"/>
    <n v="0"/>
    <n v="0"/>
    <n v="1497611.0261300001"/>
    <n v="683593.71788999997"/>
    <n v="3126841.0282100001"/>
    <n v="2484413.11466"/>
    <n v="1724049.77363"/>
    <n v="1213835.1063099999"/>
    <n v="314963.26552000002"/>
    <n v="317802.12179"/>
    <n v="1363941.2858500001"/>
    <n v="1211163.2013000001"/>
    <s v="Total General"/>
    <s v="Totales"/>
    <s v="Total General"/>
    <x v="56"/>
    <x v="0"/>
    <n v="4323802.96117"/>
    <n v="3574791.8769999999"/>
    <n v="243469518.54793006"/>
    <n v="216001262.48099998"/>
    <n v="235094567.47436008"/>
    <n v="206446896.99449995"/>
    <n v="243469518.54793006"/>
    <n v="216001262.48099998"/>
    <n v="117726739.56692"/>
    <n v="101537495.46480997"/>
    <n v="4323802.96117"/>
    <n v="3574791.8769999999"/>
    <n v="1.7759114105771745"/>
    <n v="1.6549865662541894"/>
    <n v="749011.08417000016"/>
    <n v="20.952578777777052"/>
    <n v="100"/>
    <n v="100"/>
    <n v="100"/>
    <n v="100"/>
    <n v="1.7759114105771745"/>
    <n v="1.8391760420587191"/>
    <n v="1.6549865662541894"/>
    <n v="1.7315793693403092"/>
    <n v="0.70811729694639325"/>
    <n v="0.12936455758341489"/>
    <n v="0.5602102858643847"/>
    <n v="510214.66732000001"/>
    <n v="42.033276568431766"/>
    <n v="-2838.8562699999893"/>
    <n v="-0.89327794729950893"/>
    <n v="152778.08455000003"/>
    <n v="12.61416169068017"/>
    <n v="105.25516213189965"/>
    <n v="35.275909941494469"/>
    <n v="20.787356731201395"/>
    <n v="1.2955942245924414"/>
    <n v="119.0791089702476"/>
    <n v="25.858336915031078"/>
    <n v="47.895336303276238"/>
    <n v="27.515299845112594"/>
    <s v="Medianas"/>
    <n v="2023"/>
    <n v="1"/>
    <d v="2024-05-06T00:00:00"/>
    <x v="56"/>
    <x v="11"/>
  </r>
  <r>
    <n v="2024"/>
    <n v="3"/>
    <n v="106"/>
    <x v="76"/>
    <s v="Total General"/>
    <n v="227"/>
    <s v="dfe62e836a0a6f2633422230c81287700a56e2639652c73f264e6562220c207a"/>
    <s v="866d562d83a77144c090ae01fef5e5dc5d322dfdcb968ee04e0fa262fe1b2619"/>
    <x v="47"/>
    <n v="474615.68398999999"/>
    <n v="433447.13457999995"/>
    <n v="1945095.96132"/>
    <n v="1699031.7811799999"/>
    <n v="66798.681979999994"/>
    <n v="48369.278169999998"/>
    <n v="296141.05027000001"/>
    <n v="168668.58325999998"/>
    <n v="0"/>
    <n v="0"/>
    <n v="134.065"/>
    <n v="128.38900000000001"/>
    <n v="0"/>
    <n v="0"/>
    <n v="147395.53821"/>
    <n v="93881.988200000007"/>
    <n v="819961.47927999997"/>
    <n v="757367.24661999999"/>
    <n v="100961.56017000001"/>
    <n v="128365.54312999999"/>
    <n v="367586.38147000002"/>
    <n v="299048.80322"/>
    <n v="6067.7423499999995"/>
    <n v="6032.7882300000001"/>
    <s v="Total General"/>
    <s v="Totales"/>
    <s v="Total General"/>
    <x v="56"/>
    <x v="0"/>
    <n v="474615.68398999999"/>
    <n v="433447.13457999995"/>
    <n v="243469518.54793006"/>
    <n v="216001262.48099998"/>
    <n v="235094567.47436008"/>
    <n v="206446896.99449995"/>
    <n v="243469518.54793006"/>
    <n v="216001262.48099998"/>
    <n v="117726739.56692"/>
    <n v="101537495.46480997"/>
    <n v="474615.68398999999"/>
    <n v="433447.13457999995"/>
    <n v="0.19493844109137048"/>
    <n v="0.20066879684007727"/>
    <n v="41168.549410000036"/>
    <n v="9.4979401467012448"/>
    <n v="100"/>
    <n v="100"/>
    <n v="100"/>
    <n v="100"/>
    <n v="0.19493844109137048"/>
    <n v="0.20188288019107997"/>
    <n v="0.20066879684007727"/>
    <n v="0.20995575176484615"/>
    <n v="4.1467844012729849E-2"/>
    <n v="0.15097839912869257"/>
    <n v="2.4921979499480909E-3"/>
    <n v="-27403.982959999979"/>
    <n v="-21.348394819820982"/>
    <n v="68537.57825000002"/>
    <n v="22.918526177675179"/>
    <n v="34.954119999999421"/>
    <n v="0.57940240345548677"/>
    <n v="38.101465449262051"/>
    <n v="14.074267714551006"/>
    <n v="11.159210503691225"/>
    <n v="5.67404501523881E-2"/>
    <n v="57.000869960272091"/>
    <n v="8.2647134450753335"/>
    <n v="17.975910080486532"/>
    <n v="12.395834203152988"/>
    <s v="Resto"/>
    <n v="2023"/>
    <n v="1"/>
    <d v="2024-05-06T00:00:00"/>
    <x v="56"/>
    <x v="47"/>
  </r>
  <r>
    <n v="2024"/>
    <n v="3"/>
    <n v="908"/>
    <x v="27"/>
    <s v="Total General"/>
    <n v="38"/>
    <s v="aea92132c4cbeb263e6ac2bf6c183b5d81737f179f21efdc5863739672f0f470"/>
    <s v="866d562d83a77144c090ae01fef5e5dc5d322dfdcb968ee04e0fa262fe1b2619"/>
    <x v="76"/>
    <n v="2352.5825299999997"/>
    <n v="1390.5081499999999"/>
    <n v="10923.688180000001"/>
    <n v="11289.157289999999"/>
    <n v="199355.60016000003"/>
    <n v="195153.23122000002"/>
    <n v="798261.53787000012"/>
    <n v="771485.43956999993"/>
    <n v="0"/>
    <n v="0"/>
    <n v="134.065"/>
    <n v="128.38900000000001"/>
    <n v="0"/>
    <n v="0"/>
    <n v="199355.60016"/>
    <n v="195153.23121999999"/>
    <n v="-60156.259709999998"/>
    <n v="-63094.448079999995"/>
    <n v="0"/>
    <n v="0"/>
    <n v="0"/>
    <n v="0"/>
    <n v="2564.5383999999999"/>
    <n v="1390.5081500000001"/>
    <s v="Total General"/>
    <s v="Totales"/>
    <s v="Total General"/>
    <x v="56"/>
    <x v="0"/>
    <n v="2352.5825299999997"/>
    <n v="1390.5081499999999"/>
    <n v="243469518.54793006"/>
    <n v="216001262.48099998"/>
    <n v="235094567.47436008"/>
    <n v="206446896.99449995"/>
    <n v="243469518.54793006"/>
    <n v="216001262.48099998"/>
    <n v="117726739.56692"/>
    <n v="101537495.46480997"/>
    <n v="2352.5825299999997"/>
    <n v="1390.5081499999999"/>
    <n v="9.662739483903255E-4"/>
    <n v="6.437500105455692E-4"/>
    <n v="962.07437999999979"/>
    <n v="69.188690479807661"/>
    <n v="100"/>
    <n v="100"/>
    <n v="100"/>
    <n v="100"/>
    <n v="9.662739483903255E-4"/>
    <n v="1.0006962539687682E-3"/>
    <n v="6.437500105455692E-4"/>
    <n v="6.7354277068017393E-4"/>
    <m/>
    <m/>
    <n v="1.0533303779853404E-3"/>
    <n v="0"/>
    <m/>
    <n v="0"/>
    <m/>
    <n v="1174.0302499999998"/>
    <n v="84.431741734127883"/>
    <n v="2.1533688751802504"/>
    <n v="8473.9046395962159"/>
    <n v="14034.670075108876"/>
    <n v="0.16933757011649789"/>
    <n v="2.1533688751802504"/>
    <n v="-4.6568096867644293"/>
    <n v="-331.39626885223447"/>
    <n v="-309.3033335873821"/>
    <s v="Resto"/>
    <n v="2023"/>
    <n v="1"/>
    <d v="2024-05-06T00:00:00"/>
    <x v="56"/>
    <x v="76"/>
  </r>
  <r>
    <n v="2024"/>
    <n v="3"/>
    <n v="120"/>
    <x v="58"/>
    <s v="Total General"/>
    <n v="234"/>
    <s v="114bd151f8fb0c58642d2170da4ae7d7c57977260ac2cc8905306cab6b2acabc"/>
    <s v="866d562d83a77144c090ae01fef5e5dc5d322dfdcb968ee04e0fa262fe1b2619"/>
    <x v="31"/>
    <n v="1287243.6983399999"/>
    <n v="0"/>
    <n v="4823510.3478500005"/>
    <n v="0"/>
    <n v="630273.34535999992"/>
    <n v="0"/>
    <n v="2890708.5162700005"/>
    <n v="0"/>
    <n v="0"/>
    <n v="0"/>
    <n v="134.065"/>
    <n v="128.38900000000001"/>
    <n v="4202.9780599999995"/>
    <n v="0"/>
    <n v="351335.59233999997"/>
    <n v="0"/>
    <n v="826904.38180999993"/>
    <n v="0"/>
    <n v="1252899.0886299999"/>
    <n v="0"/>
    <n v="0"/>
    <n v="0"/>
    <n v="3438.8890000000001"/>
    <n v="0"/>
    <s v="Total General"/>
    <s v="Totales"/>
    <s v="Total General"/>
    <x v="56"/>
    <x v="0"/>
    <n v="1287243.6983399999"/>
    <n v="0"/>
    <n v="243469518.54793006"/>
    <n v="216001262.48099998"/>
    <n v="235094567.47436008"/>
    <n v="206446896.99449995"/>
    <n v="243469518.54793006"/>
    <n v="216001262.48099998"/>
    <n v="117726739.56692"/>
    <n v="101537495.46480997"/>
    <n v="1287243.6983399999"/>
    <n v="0"/>
    <n v="0.52870835988719045"/>
    <m/>
    <m/>
    <m/>
    <n v="100"/>
    <m/>
    <n v="100"/>
    <m/>
    <n v="0.52870835988719045"/>
    <n v="0.54754293651655284"/>
    <m/>
    <m/>
    <n v="0.51460203154069606"/>
    <m/>
    <n v="1.4124515547201903E-3"/>
    <n v="1252899.0886299999"/>
    <m/>
    <n v="0"/>
    <m/>
    <n v="3438.8890000000001"/>
    <m/>
    <m/>
    <n v="48.963016573535064"/>
    <m/>
    <n v="0.53536974495223366"/>
    <m/>
    <m/>
    <n v="42.488055459443352"/>
    <m/>
    <s v="Resto"/>
    <n v="2023"/>
    <n v="1"/>
    <d v="2024-05-06T00:00:00"/>
    <x v="56"/>
    <x v="31"/>
  </r>
  <r>
    <n v="2024"/>
    <n v="3"/>
    <n v="46"/>
    <x v="33"/>
    <s v="Total General"/>
    <n v="34"/>
    <s v="86e50149658661312a9e0b35558d84f6c6d3da797f552a9657fe0558ca40cdef"/>
    <s v="866d562d83a77144c090ae01fef5e5dc5d322dfdcb968ee04e0fa262fe1b2619"/>
    <x v="15"/>
    <n v="15865318.86668"/>
    <n v="11419161.885020001"/>
    <n v="54780170.646420002"/>
    <n v="41163290.429080002"/>
    <n v="8350610.0485799983"/>
    <n v="7182439.1312999986"/>
    <n v="33466279.61342999"/>
    <n v="26929024.346609995"/>
    <n v="0"/>
    <n v="0"/>
    <n v="134.065"/>
    <n v="128.38900000000001"/>
    <n v="7724.5689299999995"/>
    <n v="18944.860940000002"/>
    <n v="8356950.1164499996"/>
    <n v="7186344.0670100003"/>
    <n v="13431792.423530001"/>
    <n v="10378964.710719999"/>
    <n v="0"/>
    <n v="0"/>
    <n v="0"/>
    <n v="0"/>
    <n v="0"/>
    <n v="0"/>
    <s v="Total General"/>
    <s v="Totales"/>
    <s v="Total General"/>
    <x v="56"/>
    <x v="0"/>
    <n v="15865318.86668"/>
    <n v="11419161.885020001"/>
    <n v="243469518.54793006"/>
    <n v="216001262.48099998"/>
    <n v="235094567.47436008"/>
    <n v="206446896.99449995"/>
    <n v="243469518.54793006"/>
    <n v="216001262.48099998"/>
    <n v="117726739.56692"/>
    <n v="101537495.46480997"/>
    <n v="15865318.86668"/>
    <n v="11419161.885020001"/>
    <n v="6.5163470816806619"/>
    <n v="5.2866181215142012"/>
    <n v="4446156.9816599991"/>
    <n v="38.935930906563307"/>
    <n v="100"/>
    <n v="100"/>
    <n v="100"/>
    <n v="100"/>
    <n v="6.5163470816806619"/>
    <n v="6.7484838280707216"/>
    <n v="5.2866181215142012"/>
    <n v="5.5312828873975395"/>
    <m/>
    <m/>
    <m/>
    <n v="0"/>
    <m/>
    <n v="0"/>
    <m/>
    <n v="0"/>
    <m/>
    <n v="16.264264770296279"/>
    <n v="52.634366310265399"/>
    <n v="62.89812863343446"/>
    <n v="7.0932144042205634"/>
    <n v="16.28931259795705"/>
    <n v="29.413605286246547"/>
    <n v="62.217683634018769"/>
    <n v="69.23950767062081"/>
    <s v="Medianas"/>
    <n v="2023"/>
    <n v="1"/>
    <d v="2024-05-06T00:00:00"/>
    <x v="56"/>
    <x v="15"/>
  </r>
  <r>
    <n v="2024"/>
    <n v="3"/>
    <n v="129"/>
    <x v="71"/>
    <s v="Total General"/>
    <n v="208"/>
    <s v="8df66f64b57424391d363fd6b811fed3c430c77597da265025728bd637bad804"/>
    <s v="866d562d83a77144c090ae01fef5e5dc5d322dfdcb968ee04e0fa262fe1b2619"/>
    <x v="63"/>
    <n v="48627.729460000002"/>
    <n v="19789.335219999997"/>
    <n v="135499.49314999999"/>
    <n v="47226.442609999998"/>
    <n v="23400.596110000002"/>
    <n v="9879.742949999998"/>
    <n v="76404.78263999999"/>
    <n v="36521.622840000004"/>
    <n v="0"/>
    <n v="0"/>
    <n v="134.065"/>
    <n v="128.38900000000001"/>
    <n v="0"/>
    <n v="0"/>
    <n v="18912.777610000001"/>
    <n v="3272.07431"/>
    <n v="28405.38781"/>
    <n v="4248.4987199999996"/>
    <n v="0"/>
    <n v="0"/>
    <n v="0"/>
    <n v="0"/>
    <n v="0"/>
    <n v="0"/>
    <s v="Total General"/>
    <s v="Totales"/>
    <s v="Total General"/>
    <x v="56"/>
    <x v="0"/>
    <n v="48627.729460000002"/>
    <n v="19789.335219999997"/>
    <n v="243469518.54793006"/>
    <n v="216001262.48099998"/>
    <n v="235094567.47436008"/>
    <n v="206446896.99449995"/>
    <n v="243469518.54793006"/>
    <n v="216001262.48099998"/>
    <n v="117726739.56692"/>
    <n v="101537495.46480997"/>
    <n v="48627.729460000002"/>
    <n v="19789.335219999997"/>
    <n v="1.9972820314435796E-2"/>
    <n v="9.1616757201781248E-3"/>
    <n v="28838.394240000005"/>
    <n v="145.72694797172682"/>
    <n v="100"/>
    <n v="100"/>
    <n v="100"/>
    <n v="100"/>
    <n v="1.9972820314435796E-2"/>
    <n v="2.0684327154987723E-2"/>
    <n v="9.1616757201781248E-3"/>
    <n v="9.5856782097951381E-3"/>
    <m/>
    <m/>
    <m/>
    <n v="0"/>
    <m/>
    <n v="0"/>
    <m/>
    <n v="0"/>
    <m/>
    <n v="136.85430105243785"/>
    <n v="48.121918028783902"/>
    <n v="49.924582307419215"/>
    <n v="1.9877044243375386E-2"/>
    <n v="478.0057485919383"/>
    <n v="568.59824333429481"/>
    <n v="66.581656045343038"/>
    <n v="77.017189497941061"/>
    <s v="Resto"/>
    <n v="2023"/>
    <n v="1"/>
    <d v="2024-05-06T00:00:00"/>
    <x v="56"/>
    <x v="63"/>
  </r>
  <r>
    <n v="2024"/>
    <n v="3"/>
    <n v="16"/>
    <x v="24"/>
    <s v="Total General"/>
    <n v="14"/>
    <s v="8527a891e224136950ff32ca212b45bc93f69fbb801c3b1ebedac52775f99e61"/>
    <s v="866d562d83a77144c090ae01fef5e5dc5d322dfdcb968ee04e0fa262fe1b2619"/>
    <x v="32"/>
    <n v="1156642.3969100001"/>
    <n v="764564.70062000002"/>
    <n v="4195643.3828200009"/>
    <n v="3161721.8021400003"/>
    <n v="591182.89284999995"/>
    <n v="615816.13243"/>
    <n v="2306342.5505499993"/>
    <n v="2062739.0264999997"/>
    <n v="0"/>
    <n v="0"/>
    <n v="134.065"/>
    <n v="128.38900000000001"/>
    <n v="6796.0531700000001"/>
    <n v="3583.2302400000003"/>
    <n v="487099.23106999998"/>
    <n v="425272.12670999998"/>
    <n v="771089.61232000007"/>
    <n v="694924.42986000003"/>
    <n v="29996.925710000003"/>
    <n v="54583.757890000001"/>
    <n v="103658.32324"/>
    <n v="25781.962069999998"/>
    <n v="66042.262000000002"/>
    <n v="13398.210999999999"/>
    <s v="Total General"/>
    <s v="Totales"/>
    <s v="Total General"/>
    <x v="56"/>
    <x v="0"/>
    <n v="1156642.3969100001"/>
    <n v="764564.70062000002"/>
    <n v="243469518.54793006"/>
    <n v="216001262.48099998"/>
    <n v="235094567.47436008"/>
    <n v="206446896.99449995"/>
    <n v="243469518.54793006"/>
    <n v="216001262.48099998"/>
    <n v="117726739.56692"/>
    <n v="101537495.46480997"/>
    <n v="1156642.3969100001"/>
    <n v="764564.70062000002"/>
    <n v="0.4750666135984084"/>
    <n v="0.35396307032568991"/>
    <n v="392077.69629000011"/>
    <n v="51.281166390765478"/>
    <n v="100"/>
    <n v="100"/>
    <n v="100"/>
    <n v="100"/>
    <n v="0.4750666135984084"/>
    <n v="0.49199026984583383"/>
    <n v="0.35396307032568991"/>
    <n v="0.3703444865244786"/>
    <n v="1.2320608299923479E-2"/>
    <n v="4.2575482901607474E-2"/>
    <n v="2.7125474430590268E-2"/>
    <n v="-24586.832179999998"/>
    <n v="-45.044227679502477"/>
    <n v="77876.361170000004"/>
    <n v="302.05754301615883"/>
    <n v="52644.051000000007"/>
    <n v="392.9185097920909"/>
    <n v="-4.000096503285433"/>
    <n v="51.111985383672618"/>
    <n v="80.54467227307552"/>
    <n v="0.5021653492017002"/>
    <n v="14.538245155709649"/>
    <n v="10.960210806712368"/>
    <n v="63.170249383135911"/>
    <n v="61.196888242319467"/>
    <s v="Resto"/>
    <n v="2023"/>
    <n v="1"/>
    <d v="2024-05-06T00:00:00"/>
    <x v="56"/>
    <x v="32"/>
  </r>
  <r>
    <n v="2024"/>
    <n v="3"/>
    <n v="705"/>
    <x v="52"/>
    <s v="Total General"/>
    <n v="36"/>
    <s v="76a50887d8f1c2e9301755428990ad81479ee21c25b43215cf524541e0503269"/>
    <s v="866d562d83a77144c090ae01fef5e5dc5d322dfdcb968ee04e0fa262fe1b2619"/>
    <x v="46"/>
    <n v="554244.99358000001"/>
    <n v="487258.32735000004"/>
    <n v="670965.63406000007"/>
    <n v="572647.43278999999"/>
    <n v="94382.956310000009"/>
    <n v="114368.80998999999"/>
    <n v="616821.68876000016"/>
    <n v="532469.89928999997"/>
    <n v="0"/>
    <n v="0"/>
    <n v="134.065"/>
    <n v="128.38900000000001"/>
    <n v="0"/>
    <n v="0"/>
    <n v="27719.927609999999"/>
    <n v="13537.33058"/>
    <n v="-97377.245849999992"/>
    <n v="-28789.386170000002"/>
    <n v="0"/>
    <n v="0"/>
    <n v="0"/>
    <n v="0"/>
    <n v="0"/>
    <n v="0"/>
    <s v="Total General"/>
    <s v="Totales"/>
    <s v="Total General"/>
    <x v="56"/>
    <x v="0"/>
    <n v="554244.99358000001"/>
    <n v="487258.32735000004"/>
    <n v="243469518.54793006"/>
    <n v="216001262.48099998"/>
    <n v="235094567.47436008"/>
    <n v="206446896.99449995"/>
    <n v="243469518.54793006"/>
    <n v="216001262.48099998"/>
    <n v="117726739.56692"/>
    <n v="101537495.46480997"/>
    <n v="554244.99358000001"/>
    <n v="487258.32735000004"/>
    <n v="0.22764451044449321"/>
    <n v="0.22558124047671271"/>
    <n v="66986.666229999973"/>
    <n v="13.747669864220335"/>
    <n v="100"/>
    <n v="100"/>
    <n v="100"/>
    <n v="100"/>
    <n v="0.22764451044449321"/>
    <n v="0.2357540625180321"/>
    <n v="0.22558124047671271"/>
    <n v="0.23602114366629659"/>
    <m/>
    <m/>
    <m/>
    <n v="0"/>
    <m/>
    <n v="0"/>
    <m/>
    <n v="0"/>
    <m/>
    <n v="-17.474916178412169"/>
    <n v="17.029103988898136"/>
    <n v="23.471904649019638"/>
    <n v="8.0171213997096577E-2"/>
    <n v="104.7665708256642"/>
    <n v="238.24009054931508"/>
    <n v="-28.466534833712387"/>
    <n v="-47.021949339463802"/>
    <s v="Resto"/>
    <n v="2023"/>
    <n v="1"/>
    <d v="2024-05-06T00:00:00"/>
    <x v="56"/>
    <x v="46"/>
  </r>
  <r>
    <n v="2024"/>
    <n v="3"/>
    <n v="201.1"/>
    <x v="1"/>
    <s v="Total General"/>
    <n v="201.1"/>
    <m/>
    <m/>
    <x v="1"/>
    <n v="243469518.54793006"/>
    <n v="216001262.48100001"/>
    <n v="807903541.41320002"/>
    <n v="686872956.01201987"/>
    <n v="117726739.56692001"/>
    <n v="101537495.46481001"/>
    <n v="516535465.18102998"/>
    <n v="412140534.74857992"/>
    <n v="0"/>
    <n v="0"/>
    <n v="0"/>
    <n v="0"/>
    <n v="544146.90844000003"/>
    <n v="827353.65491999988"/>
    <n v="105413585.27965"/>
    <n v="92891272.561140016"/>
    <n v="132652208.52755001"/>
    <n v="116089917.33324999"/>
    <n v="47649792.861299992"/>
    <n v="35543449.70589"/>
    <n v="43698385.236869983"/>
    <n v="37809420.66759"/>
    <n v="17664157.38766"/>
    <n v="18297092.06707"/>
    <s v="Total General"/>
    <s v="Totales"/>
    <s v="Total General"/>
    <x v="56"/>
    <x v="0"/>
    <n v="243469518.54793006"/>
    <n v="216001262.48100001"/>
    <n v="243469518.54793006"/>
    <n v="216001262.48099998"/>
    <n v="235094567.47436008"/>
    <n v="206446896.99449995"/>
    <n v="243469518.54793006"/>
    <n v="216001262.48099998"/>
    <n v="117726739.56692"/>
    <n v="101537495.46480997"/>
    <n v="243469518.54793006"/>
    <n v="216001262.48100001"/>
    <n v="100"/>
    <n v="100.00000000000003"/>
    <n v="27468256.066930056"/>
    <n v="12.716710889292248"/>
    <n v="100"/>
    <n v="100"/>
    <n v="100"/>
    <n v="100"/>
    <n v="100"/>
    <n v="103.56237541494164"/>
    <n v="100.00000000000003"/>
    <n v="104.62800149849411"/>
    <n v="19.571153360587733"/>
    <n v="17.948195526688654"/>
    <n v="7.2551822885305404"/>
    <n v="12106343.155409992"/>
    <n v="34.06068700586431"/>
    <n v="5888964.5692799836"/>
    <n v="15.575389586246601"/>
    <n v="-632934.6794099994"/>
    <n v="-3.4592091305542305"/>
    <n v="15.944104222780165"/>
    <n v="48.353789940133311"/>
    <n v="47.007824999977252"/>
    <n v="100.00000000000003"/>
    <n v="13.48061273492398"/>
    <n v="14.266778351435971"/>
    <n v="79.466136636358428"/>
    <n v="80.016658375666267"/>
    <m/>
    <n v="2023"/>
    <n v="1"/>
    <d v="2024-05-06T00:00:00"/>
    <x v="56"/>
    <x v="1"/>
  </r>
  <r>
    <n v="2024"/>
    <n v="3"/>
    <n v="50"/>
    <x v="56"/>
    <s v="Total General"/>
    <n v="38"/>
    <s v="aea92132c4cbeb263e6ac2bf6c183b5d81737f179f21efdc5863739672f0f470"/>
    <s v="866d562d83a77144c090ae01fef5e5dc5d322dfdcb968ee04e0fa262fe1b2619"/>
    <x v="13"/>
    <n v="12741554.66168"/>
    <n v="8056026.6593599999"/>
    <n v="38457532.559669994"/>
    <n v="19803335.755399998"/>
    <n v="7766871.8448700011"/>
    <n v="6380754.23814"/>
    <n v="26527356.630199999"/>
    <n v="24133367.414870001"/>
    <n v="0"/>
    <n v="0"/>
    <n v="134.065"/>
    <n v="128.38900000000001"/>
    <n v="0"/>
    <n v="0"/>
    <n v="7745562.5598200001"/>
    <n v="6373502.2131400006"/>
    <n v="5015271.1561599998"/>
    <n v="4884962.7083000001"/>
    <n v="8377181.7024900001"/>
    <n v="3759204.7664999999"/>
    <n v="4153328.2938899999"/>
    <n v="4071876.8060899996"/>
    <n v="0"/>
    <n v="0"/>
    <s v="Total General"/>
    <s v="Totales"/>
    <s v="Total General"/>
    <x v="56"/>
    <x v="0"/>
    <n v="12741554.66168"/>
    <n v="8056026.6593599999"/>
    <n v="243469518.54793006"/>
    <n v="216001262.48099998"/>
    <n v="235094567.47436008"/>
    <n v="206446896.99449995"/>
    <n v="243469518.54793006"/>
    <n v="216001262.48099998"/>
    <n v="117726739.56692"/>
    <n v="101537495.46480997"/>
    <n v="12741554.66168"/>
    <n v="8056026.6593599999"/>
    <n v="5.2333264293910631"/>
    <n v="3.7296201729694189"/>
    <n v="4685528.00232"/>
    <n v="58.161773792990836"/>
    <n v="100"/>
    <n v="100"/>
    <n v="100"/>
    <n v="100"/>
    <n v="5.2333264293910631"/>
    <n v="5.4197571634953334"/>
    <n v="3.7296201729694189"/>
    <n v="3.902227050462582"/>
    <n v="3.4407517427446863"/>
    <n v="1.7058925152769646"/>
    <m/>
    <n v="4617976.9359900001"/>
    <n v="122.84451693461645"/>
    <n v="81451.487800000235"/>
    <n v="2.0003426350762687"/>
    <n v="0"/>
    <m/>
    <n v="21.723413173394015"/>
    <n v="60.957018598591674"/>
    <n v="79.204730916902292"/>
    <n v="6.5973727578304668"/>
    <n v="21.527573079856733"/>
    <n v="2.6675423261388165"/>
    <n v="154.43955707771698"/>
    <n v="130.47187038523006"/>
    <s v="Medianas"/>
    <n v="2023"/>
    <n v="1"/>
    <d v="2024-05-06T00:00:00"/>
    <x v="56"/>
    <x v="13"/>
  </r>
  <r>
    <n v="2024"/>
    <n v="3"/>
    <n v="125"/>
    <x v="67"/>
    <s v="Total General"/>
    <n v="238"/>
    <s v="8ae4c23b80d1e7c8ff79e515fe791ebd68190bae842dda7af193db125f700452"/>
    <s v="866d562d83a77144c090ae01fef5e5dc5d322dfdcb968ee04e0fa262fe1b2619"/>
    <x v="66"/>
    <n v="38924.525079999999"/>
    <n v="35687.971720000001"/>
    <n v="129884.53103000001"/>
    <n v="122527.31049"/>
    <n v="8517.5474699999995"/>
    <n v="9368.6654699999999"/>
    <n v="40499.398609999997"/>
    <n v="33275.166770000011"/>
    <n v="0"/>
    <n v="0"/>
    <n v="134.065"/>
    <n v="128.38900000000001"/>
    <n v="0"/>
    <n v="0"/>
    <n v="4850.5309800000005"/>
    <n v="5605.11139"/>
    <n v="22019.04739"/>
    <n v="14317.684130000001"/>
    <n v="0"/>
    <n v="0"/>
    <n v="0"/>
    <n v="0"/>
    <n v="0"/>
    <n v="0"/>
    <s v="Total General"/>
    <s v="Totales"/>
    <s v="Total General"/>
    <x v="56"/>
    <x v="0"/>
    <n v="38924.525079999999"/>
    <n v="35687.971720000001"/>
    <n v="243469518.54793006"/>
    <n v="216001262.48099998"/>
    <n v="235094567.47436008"/>
    <n v="206446896.99449995"/>
    <n v="243469518.54793006"/>
    <n v="216001262.48099998"/>
    <n v="117726739.56692"/>
    <n v="101537495.46480997"/>
    <n v="38924.525079999999"/>
    <n v="35687.971720000001"/>
    <n v="1.5987432559175663E-2"/>
    <n v="1.6522112560864874E-2"/>
    <n v="3236.5533599999981"/>
    <n v="9.0690313963295068"/>
    <n v="100"/>
    <n v="100"/>
    <n v="100"/>
    <n v="100"/>
    <n v="1.5987432559175663E-2"/>
    <n v="1.6556964926144113E-2"/>
    <n v="1.6522112560864874E-2"/>
    <n v="1.7286756177764581E-2"/>
    <m/>
    <m/>
    <m/>
    <n v="0"/>
    <m/>
    <n v="0"/>
    <m/>
    <n v="0"/>
    <m/>
    <n v="-9.0847303997076185"/>
    <n v="21.882212955698829"/>
    <n v="26.251605284560565"/>
    <n v="7.23501517270707E-3"/>
    <n v="-13.462362431302177"/>
    <n v="53.789168625834158"/>
    <n v="22.028795769806464"/>
    <n v="39.148170466029129"/>
    <s v="Resto"/>
    <n v="2023"/>
    <n v="1"/>
    <d v="2024-05-06T00:00:00"/>
    <x v="56"/>
    <x v="66"/>
  </r>
  <r>
    <n v="2024"/>
    <n v="3"/>
    <n v="27"/>
    <x v="21"/>
    <s v="Total General"/>
    <n v="21"/>
    <s v="6f4b6612125fb3a0daecd2799dfd6c9c299424fd920f9b308110a2c1fbd8f443"/>
    <s v="866d562d83a77144c090ae01fef5e5dc5d322dfdcb968ee04e0fa262fe1b2619"/>
    <x v="23"/>
    <n v="3037839.4733099998"/>
    <n v="2965779.2021399997"/>
    <n v="11738741.57478"/>
    <n v="10336499.971960001"/>
    <n v="1641370.61039"/>
    <n v="1559277.7425299999"/>
    <n v="7467137.2963200025"/>
    <n v="6169254.2282300005"/>
    <n v="0"/>
    <n v="0"/>
    <n v="134.065"/>
    <n v="128.38900000000001"/>
    <n v="0"/>
    <n v="0"/>
    <n v="1598848.09589"/>
    <n v="1554516.5689300001"/>
    <n v="2655380.05241"/>
    <n v="2499992.5030399999"/>
    <n v="0"/>
    <n v="0"/>
    <n v="-1593.18688"/>
    <n v="1331.1598600000002"/>
    <n v="0"/>
    <n v="0"/>
    <s v="Total General"/>
    <s v="Totales"/>
    <s v="Total General"/>
    <x v="56"/>
    <x v="0"/>
    <n v="3037839.4733099998"/>
    <n v="2965779.2021399997"/>
    <n v="243469518.54793006"/>
    <n v="216001262.48099998"/>
    <n v="235094567.47436008"/>
    <n v="206446896.99449995"/>
    <n v="243469518.54793006"/>
    <n v="216001262.48099998"/>
    <n v="117726739.56692"/>
    <n v="101537495.46480997"/>
    <n v="3037839.4733099998"/>
    <n v="2965779.2021399997"/>
    <n v="1.247728870302901"/>
    <n v="1.3730379017580405"/>
    <n v="72060.27117000008"/>
    <n v="2.429724745456574"/>
    <n v="100"/>
    <n v="100"/>
    <n v="100"/>
    <n v="100"/>
    <n v="1.247728870302901"/>
    <n v="1.2921776568237004"/>
    <n v="1.3730379017580405"/>
    <n v="1.4365821164262946"/>
    <m/>
    <n v="-6.5436810714617692E-4"/>
    <m/>
    <n v="0"/>
    <m/>
    <n v="-2924.34674"/>
    <n v="-219.68411367211749"/>
    <n v="0"/>
    <m/>
    <n v="5.2648008511171795"/>
    <n v="54.030853993795105"/>
    <n v="52.575651667018278"/>
    <n v="1.3942207322041629"/>
    <n v="2.851788642594788"/>
    <n v="6.2155206138037711"/>
    <n v="60.211648213554191"/>
    <n v="62.18084922413577"/>
    <s v="Resto"/>
    <n v="2023"/>
    <n v="1"/>
    <d v="2024-05-06T00:00:00"/>
    <x v="56"/>
    <x v="23"/>
  </r>
  <r>
    <n v="2024"/>
    <n v="3"/>
    <n v="8"/>
    <x v="20"/>
    <s v="Total General"/>
    <n v="8"/>
    <s v="2c624232cdd221771294dfbb310aca000a0df6ac8b66b696d90ef06fdefb64a3"/>
    <s v="866d562d83a77144c090ae01fef5e5dc5d322dfdcb968ee04e0fa262fe1b2619"/>
    <x v="43"/>
    <n v="689489.74687000003"/>
    <n v="663569.20615999994"/>
    <n v="2135848.6692799996"/>
    <n v="2277006.0233800001"/>
    <n v="244607.44297"/>
    <n v="255047.79302999997"/>
    <n v="994771.91509000014"/>
    <n v="1387866.6907500003"/>
    <n v="0"/>
    <n v="0"/>
    <n v="134.065"/>
    <n v="128.38900000000001"/>
    <n v="1403.5426100000002"/>
    <n v="-153.74030999999999"/>
    <n v="230236.35676"/>
    <n v="251631.77739999999"/>
    <n v="475074.83101999998"/>
    <n v="383716.2536"/>
    <n v="19567.733199999999"/>
    <n v="49078.633029999997"/>
    <n v="99389.184939999992"/>
    <n v="47354.394679999998"/>
    <n v="0"/>
    <n v="449.2"/>
    <s v="Total General"/>
    <s v="Totales"/>
    <s v="Total General"/>
    <x v="56"/>
    <x v="0"/>
    <n v="689489.74687000003"/>
    <n v="663569.20615999994"/>
    <n v="243469518.54793006"/>
    <n v="216001262.48099998"/>
    <n v="235094567.47436008"/>
    <n v="206446896.99449995"/>
    <n v="243469518.54793006"/>
    <n v="216001262.48099998"/>
    <n v="117726739.56692"/>
    <n v="101537495.46480997"/>
    <n v="689489.74687000003"/>
    <n v="663569.20615999994"/>
    <n v="0.28319345722707595"/>
    <n v="0.30720617025021751"/>
    <n v="25920.540710000088"/>
    <n v="3.9062301971484414"/>
    <n v="100"/>
    <n v="100"/>
    <n v="100"/>
    <n v="100"/>
    <n v="0.28319345722707595"/>
    <n v="0.29328187132405653"/>
    <n v="0.30720617025021751"/>
    <n v="0.3214236764128639"/>
    <n v="8.037036141814953E-3"/>
    <n v="4.0822023854470299E-2"/>
    <m/>
    <n v="-29510.899829999998"/>
    <n v="-60.12983249138388"/>
    <n v="52034.790259999994"/>
    <n v="109.88376181688739"/>
    <n v="-449.2"/>
    <m/>
    <n v="-4.0934877090945569"/>
    <n v="35.476588894964316"/>
    <n v="38.435748775313542"/>
    <n v="0.20777560295123657"/>
    <n v="-8.5026703944427915"/>
    <n v="23.808889136928645"/>
    <n v="48.463177109525169"/>
    <n v="65.577565463857113"/>
    <s v="Resto"/>
    <n v="2023"/>
    <n v="1"/>
    <d v="2024-05-06T00:00:00"/>
    <x v="56"/>
    <x v="43"/>
  </r>
  <r>
    <n v="2024"/>
    <n v="3"/>
    <n v="704"/>
    <x v="50"/>
    <s v="Total General"/>
    <n v="51"/>
    <s v="031b4af5197ec30a926f48cf40e11a7dbc470048a21e4003b7a3c07c5dab1baa"/>
    <s v="866d562d83a77144c090ae01fef5e5dc5d322dfdcb968ee04e0fa262fe1b2619"/>
    <x v="49"/>
    <n v="142204.66168000002"/>
    <n v="295419.76160000003"/>
    <n v="1583130.5178899998"/>
    <n v="1145087.99386"/>
    <n v="353669.99042000005"/>
    <n v="249870.94432000001"/>
    <n v="1133773.45104"/>
    <n v="820089.90950999991"/>
    <n v="0"/>
    <n v="0"/>
    <n v="134.065"/>
    <n v="128.38900000000001"/>
    <n v="0"/>
    <n v="0"/>
    <n v="331424.58454000001"/>
    <n v="234506.6489"/>
    <n v="412913.85970999999"/>
    <n v="305396.83589999995"/>
    <n v="0"/>
    <n v="0"/>
    <n v="0"/>
    <n v="0"/>
    <n v="0"/>
    <n v="0"/>
    <s v="Total General"/>
    <s v="Totales"/>
    <s v="Total General"/>
    <x v="56"/>
    <x v="0"/>
    <n v="142204.66168000002"/>
    <n v="295419.76160000003"/>
    <n v="243469518.54793006"/>
    <n v="216001262.48099998"/>
    <n v="235094567.47436008"/>
    <n v="206446896.99449995"/>
    <n v="243469518.54793006"/>
    <n v="216001262.48099998"/>
    <n v="117726739.56692"/>
    <n v="101537495.46480997"/>
    <n v="142204.66168000002"/>
    <n v="295419.76160000003"/>
    <n v="5.8407583227715311E-2"/>
    <n v="0.13676760876616909"/>
    <n v="-153215.09992000001"/>
    <n v="-51.863524325584585"/>
    <n v="100"/>
    <n v="100"/>
    <n v="100"/>
    <n v="100"/>
    <n v="5.8407583227715311E-2"/>
    <n v="6.0488280613081015E-2"/>
    <n v="0.13676760876616909"/>
    <n v="0.14309721574932194"/>
    <m/>
    <m/>
    <m/>
    <n v="0"/>
    <m/>
    <n v="0"/>
    <m/>
    <n v="0"/>
    <m/>
    <n v="41.541062880471856"/>
    <n v="248.70492024787185"/>
    <n v="84.58166202785263"/>
    <n v="0.30041602419385927"/>
    <n v="41.328438274399829"/>
    <n v="35.205677063794383"/>
    <n v="80.26482442918433"/>
    <n v="76.787517529090437"/>
    <s v="Resto"/>
    <n v="2023"/>
    <n v="1"/>
    <d v="2024-05-06T00:00:00"/>
    <x v="56"/>
    <x v="49"/>
  </r>
  <r>
    <n v="2024"/>
    <n v="3"/>
    <n v="126"/>
    <x v="41"/>
    <s v="Total General"/>
    <n v="239"/>
    <s v="79bf08685d3138f9b109c3546780f056bc954fd69377b84a2cf23622e464897b"/>
    <s v="866d562d83a77144c090ae01fef5e5dc5d322dfdcb968ee04e0fa262fe1b2619"/>
    <x v="58"/>
    <n v="211802.86790000001"/>
    <n v="192876.43583999999"/>
    <n v="791473.10433999985"/>
    <n v="690016.12424000003"/>
    <n v="47041.093720000004"/>
    <n v="57749.803430000007"/>
    <n v="225519.22879999998"/>
    <n v="421870.28046000004"/>
    <n v="0"/>
    <n v="0"/>
    <n v="134.065"/>
    <n v="128.38900000000001"/>
    <n v="1540.6093900000001"/>
    <n v="1126.9045000000001"/>
    <n v="4243.0603899999996"/>
    <n v="5452.5139100000006"/>
    <n v="3515.4595899999999"/>
    <n v="5515.1693700000005"/>
    <n v="0"/>
    <n v="0"/>
    <n v="0"/>
    <n v="0"/>
    <n v="0"/>
    <n v="0"/>
    <s v="Total General"/>
    <s v="Totales"/>
    <s v="Total General"/>
    <x v="56"/>
    <x v="0"/>
    <n v="211802.86790000001"/>
    <n v="192876.43583999999"/>
    <n v="243469518.54793006"/>
    <n v="216001262.48099998"/>
    <n v="235094567.47436008"/>
    <n v="206446896.99449995"/>
    <n v="243469518.54793006"/>
    <n v="216001262.48099998"/>
    <n v="117726739.56692"/>
    <n v="101537495.46480997"/>
    <n v="211802.86790000001"/>
    <n v="192876.43583999999"/>
    <n v="8.6993587190383317E-2"/>
    <n v="8.9294124314188164E-2"/>
    <n v="18926.432060000021"/>
    <n v="9.8127238703749065"/>
    <n v="100"/>
    <n v="100"/>
    <n v="100"/>
    <n v="100"/>
    <n v="8.6993587190383317E-2"/>
    <n v="9.0092625353029351E-2"/>
    <n v="8.9294124314188164E-2"/>
    <n v="9.3426657725515963E-2"/>
    <m/>
    <m/>
    <m/>
    <n v="0"/>
    <m/>
    <n v="0"/>
    <m/>
    <n v="0"/>
    <m/>
    <n v="-18.5432833948609"/>
    <n v="22.209847386112756"/>
    <n v="29.941347256077545"/>
    <n v="3.9957866745524026E-2"/>
    <n v="-22.181576057639084"/>
    <n v="-36.258356649525716"/>
    <n v="120.6971743344659"/>
    <n v="98.863943139428926"/>
    <s v="Resto"/>
    <n v="2023"/>
    <n v="1"/>
    <d v="2024-05-06T00:00:00"/>
    <x v="56"/>
    <x v="58"/>
  </r>
  <r>
    <n v="2024"/>
    <n v="3"/>
    <n v="69"/>
    <x v="77"/>
    <s v="Total General"/>
    <n v="202"/>
    <s v="c17edaae86e4016a583e098582f6dbf3eccade8ef83747df9ba617ded9d31309"/>
    <s v="866d562d83a77144c090ae01fef5e5dc5d322dfdcb968ee04e0fa262fe1b2619"/>
    <x v="48"/>
    <n v="620506.83565000002"/>
    <n v="318429.82180999999"/>
    <n v="1333730.29721"/>
    <n v="1549719.3600000003"/>
    <n v="223309.89099999997"/>
    <n v="326666.07067000004"/>
    <n v="1485393.2742600001"/>
    <n v="1856382.8121200001"/>
    <n v="0"/>
    <n v="0"/>
    <n v="134.065"/>
    <n v="128.38900000000001"/>
    <n v="1657.0107700000001"/>
    <n v="935.52278000000001"/>
    <n v="171072.73852000001"/>
    <n v="62022.876530000001"/>
    <n v="373102.77804"/>
    <n v="106717.26347000001"/>
    <n v="620506.83565000002"/>
    <n v="318429.82180999999"/>
    <n v="0"/>
    <n v="0"/>
    <n v="0"/>
    <n v="0"/>
    <s v="Total General"/>
    <s v="Totales"/>
    <s v="Total General"/>
    <x v="56"/>
    <x v="0"/>
    <n v="620506.83565000002"/>
    <n v="318429.82180999999"/>
    <n v="243469518.54793006"/>
    <n v="216001262.48099998"/>
    <n v="235094567.47436008"/>
    <n v="206446896.99449995"/>
    <n v="243469518.54793006"/>
    <n v="216001262.48099998"/>
    <n v="117726739.56692"/>
    <n v="101537495.46480997"/>
    <n v="620506.83565000002"/>
    <n v="318429.82180999999"/>
    <n v="0.25486017278497447"/>
    <n v="0.14742035215558516"/>
    <n v="302077.01384000003"/>
    <n v="94.864548842489597"/>
    <n v="100"/>
    <n v="100"/>
    <n v="100"/>
    <n v="100"/>
    <n v="0.25486017278497447"/>
    <n v="0.26393924892274417"/>
    <n v="0.14742035215558516"/>
    <n v="0.15424296826243092"/>
    <n v="0.25486017278497447"/>
    <m/>
    <m/>
    <n v="302077.01384000003"/>
    <n v="94.864548842489597"/>
    <n v="0"/>
    <m/>
    <n v="0"/>
    <m/>
    <n v="-31.639704563750392"/>
    <n v="35.98830474866179"/>
    <n v="102.58651931944817"/>
    <n v="0.18968493633773217"/>
    <n v="175.82200002809191"/>
    <n v="249.61801484432308"/>
    <n v="45.851370879275379"/>
    <n v="58.118878345709888"/>
    <s v="Resto"/>
    <n v="2023"/>
    <n v="1"/>
    <d v="2024-05-06T00:00:00"/>
    <x v="56"/>
    <x v="48"/>
  </r>
  <r>
    <n v="2024"/>
    <n v="3"/>
    <n v="7"/>
    <x v="39"/>
    <s v="Total General"/>
    <n v="264"/>
    <s v="bba58959c32abe688d9cb5222b97de973002a67c412d6a8c8d2a79ac692f32b7"/>
    <s v="866d562d83a77144c090ae01fef5e5dc5d322dfdcb968ee04e0fa262fe1b2619"/>
    <x v="61"/>
    <n v="185162.79790999999"/>
    <n v="191703.76137999998"/>
    <n v="712623.09807999991"/>
    <n v="812141.72821999993"/>
    <n v="-26212.01339"/>
    <n v="23430.442950000004"/>
    <n v="238529.23901999998"/>
    <n v="175666.88244000002"/>
    <n v="0"/>
    <n v="0"/>
    <n v="134.065"/>
    <n v="128.38900000000001"/>
    <n v="1855.2157500000001"/>
    <n v="4052.0895499999997"/>
    <n v="-6284.7953600000001"/>
    <n v="10105.43605"/>
    <n v="45187.763380000004"/>
    <n v="28701.205579999998"/>
    <n v="0"/>
    <n v="0"/>
    <n v="0"/>
    <n v="0"/>
    <n v="0"/>
    <n v="0"/>
    <s v="Total General"/>
    <s v="Totales"/>
    <s v="Total General"/>
    <x v="56"/>
    <x v="0"/>
    <n v="185162.79790999999"/>
    <n v="191703.76137999998"/>
    <n v="243469518.54793006"/>
    <n v="216001262.48099998"/>
    <n v="235094567.47436008"/>
    <n v="206446896.99449995"/>
    <n v="243469518.54793006"/>
    <n v="216001262.48099998"/>
    <n v="117726739.56692"/>
    <n v="101537495.46480997"/>
    <n v="185162.79790999999"/>
    <n v="191703.76137999998"/>
    <n v="7.6051736995384228E-2"/>
    <n v="8.8751222644757793E-2"/>
    <n v="-6540.9634699999879"/>
    <n v="-3.412016239490645"/>
    <n v="100"/>
    <n v="100"/>
    <n v="100"/>
    <n v="100"/>
    <n v="7.6051736995384228E-2"/>
    <n v="7.8760985376743864E-2"/>
    <n v="8.8751222644757793E-2"/>
    <n v="9.2858630558689023E-2"/>
    <m/>
    <m/>
    <m/>
    <n v="0"/>
    <m/>
    <n v="0"/>
    <m/>
    <n v="0"/>
    <m/>
    <n v="-211.87160842812833"/>
    <n v="-14.156198591652617"/>
    <n v="12.222213472147578"/>
    <n v="-2.2265131512539831E-2"/>
    <n v="-162.19222336279097"/>
    <n v="57.442039338892492"/>
    <n v="-13.908179759084149"/>
    <n v="35.209099568423078"/>
    <s v="Resto"/>
    <n v="2023"/>
    <n v="1"/>
    <d v="2024-05-06T00:00:00"/>
    <x v="56"/>
    <x v="61"/>
  </r>
  <r>
    <n v="2024"/>
    <n v="6"/>
    <n v="201.1"/>
    <x v="1"/>
    <s v="Otros Riesgos Catastroficos"/>
    <n v="201.1"/>
    <m/>
    <m/>
    <x v="1"/>
    <n v="-1.23404"/>
    <n v="65788.246870000003"/>
    <n v="-1.23404"/>
    <n v="65948.550499999998"/>
    <n v="15485.95996"/>
    <n v="1649.47768"/>
    <n v="18813.835630000001"/>
    <n v="12658.320809999999"/>
    <n v="0"/>
    <n v="0"/>
    <n v="0"/>
    <n v="0"/>
    <n v="0"/>
    <n v="0"/>
    <n v="-16651.722310000001"/>
    <n v="5685.9989599999999"/>
    <n v="20991.643039999999"/>
    <n v="64290.514380000001"/>
    <n v="0"/>
    <n v="0"/>
    <n v="0"/>
    <n v="0"/>
    <n v="0"/>
    <n v="0"/>
    <s v="Otros Riesgos Catastroficos"/>
    <s v="Daños Sin Autos"/>
    <s v="Riesgos Catastroficos"/>
    <x v="1"/>
    <x v="1"/>
    <n v="41233711.536800005"/>
    <n v="40488478.036700003"/>
    <n v="470912451.56086999"/>
    <n v="404647163.09129"/>
    <n v="451972421.97768009"/>
    <n v="385068140.58718014"/>
    <n v="-1.23404"/>
    <n v="65788.246870000003"/>
    <n v="15485.95996"/>
    <n v="1649.47768"/>
    <n v="7030818.2948700003"/>
    <n v="5952531.8290199991"/>
    <n v="100"/>
    <n v="100"/>
    <n v="-65789.480909999998"/>
    <n v="-100.00187577577869"/>
    <n v="-1.7551868761853948E-5"/>
    <n v="1.1052145332388943"/>
    <n v="-2.9927938912281804E-6"/>
    <n v="0.16248634194243486"/>
    <n v="-2.6205295610886779E-7"/>
    <n v="-2.7303435784870545E-7"/>
    <n v="1.625817573201617E-2"/>
    <n v="1.7084832510339924E-2"/>
    <m/>
    <m/>
    <m/>
    <n v="0"/>
    <m/>
    <n v="0"/>
    <m/>
    <n v="0"/>
    <m/>
    <n v="838.84022486439471"/>
    <n v="-1254899.3517227964"/>
    <n v="2.5072528277876573"/>
    <n v="100"/>
    <n v="-392.85482510886709"/>
    <n v="-67.348771055205233"/>
    <n v="-79.32548337578821"/>
    <n v="8.8442268891985183"/>
    <m/>
    <n v="2023"/>
    <n v="2"/>
    <d v="2024-08-20T00:00:00"/>
    <x v="1"/>
    <x v="1"/>
  </r>
  <r>
    <n v="2024"/>
    <n v="6"/>
    <n v="5.0999999999999996"/>
    <x v="6"/>
    <s v="Otros Riesgos Catastroficos"/>
    <n v="5.0999999999999996"/>
    <m/>
    <m/>
    <x v="3"/>
    <n v="-1.23404"/>
    <n v="65788.246870000003"/>
    <n v="-1.23404"/>
    <n v="65948.550499999998"/>
    <n v="15485.95996"/>
    <n v="1649.47768"/>
    <n v="18813.835630000001"/>
    <n v="12658.320809999999"/>
    <n v="0"/>
    <n v="0"/>
    <n v="0"/>
    <n v="0"/>
    <n v="0"/>
    <n v="0"/>
    <n v="-16651.722310000001"/>
    <n v="5685.9989599999999"/>
    <n v="20991.643039999999"/>
    <n v="64290.514380000001"/>
    <n v="0"/>
    <n v="0"/>
    <n v="0"/>
    <n v="0"/>
    <n v="0"/>
    <n v="0"/>
    <s v="Otros Riesgos Catastroficos"/>
    <s v="Daños Sin Autos"/>
    <s v="Riesgos Catastroficos"/>
    <x v="1"/>
    <x v="1"/>
    <n v="41233711.536800005"/>
    <n v="40488478.036700003"/>
    <n v="470912451.56086999"/>
    <n v="404647163.09129"/>
    <n v="451972421.97768009"/>
    <n v="385068140.58718014"/>
    <n v="-1.23404"/>
    <n v="65788.246870000003"/>
    <n v="15485.95996"/>
    <n v="1649.47768"/>
    <n v="7030818.2948700003"/>
    <n v="5952531.8290199991"/>
    <n v="100"/>
    <n v="100"/>
    <n v="-65789.480909999998"/>
    <n v="-100.00187577577869"/>
    <n v="-1.7551868761853948E-5"/>
    <n v="1.1052145332388943"/>
    <n v="-2.9927938912281804E-6"/>
    <n v="0.16248634194243486"/>
    <n v="-2.6205295610886779E-7"/>
    <n v="-2.7303435784870545E-7"/>
    <n v="1.625817573201617E-2"/>
    <n v="1.7084832510339924E-2"/>
    <m/>
    <m/>
    <m/>
    <n v="0"/>
    <m/>
    <n v="0"/>
    <m/>
    <n v="0"/>
    <m/>
    <n v="838.84022486439471"/>
    <n v="-1254899.3517227964"/>
    <n v="2.5072528277876573"/>
    <n v="100"/>
    <n v="-392.85482510886709"/>
    <n v="-67.348771055205233"/>
    <n v="-79.32548337578821"/>
    <n v="8.8442268891985183"/>
    <m/>
    <n v="2023"/>
    <n v="2"/>
    <d v="2024-08-20T00:00:00"/>
    <x v="1"/>
    <x v="3"/>
  </r>
  <r>
    <n v="2024"/>
    <n v="6"/>
    <n v="48"/>
    <x v="3"/>
    <s v="Otros Riesgos Catastroficos"/>
    <n v="36"/>
    <s v="76a50887d8f1c2e9301755428990ad81479ee21c25b43215cf524541e0503269"/>
    <s v="866d562d83a77144c090ae01fef5e5dc5d322dfdcb968ee04e0fa262fe1b2619"/>
    <x v="0"/>
    <n v="0"/>
    <n v="0"/>
    <n v="0"/>
    <n v="0"/>
    <n v="0"/>
    <n v="0"/>
    <n v="7.2450000000000001E-2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1"/>
    <x v="1"/>
    <n v="31734793.481880002"/>
    <n v="28740488.16773"/>
    <n v="470912451.56086999"/>
    <n v="404647163.09129"/>
    <n v="451972421.97768009"/>
    <n v="385068140.58718014"/>
    <n v="-1.23404"/>
    <n v="65788.246870000003"/>
    <n v="15485.95996"/>
    <n v="1649.47768"/>
    <n v="2546009.9788200003"/>
    <n v="2466223.211619999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2"/>
    <d v="2024-08-20T00:00:00"/>
    <x v="1"/>
    <x v="0"/>
  </r>
  <r>
    <n v="2024"/>
    <n v="6"/>
    <n v="10"/>
    <x v="4"/>
    <s v="Otros Riesgos Catastroficos"/>
    <n v="10"/>
    <s v="4a44dc15364204a80fe80e9039455cc1608281820fe2b24f1e5233ade6af1dd5"/>
    <s v="866d562d83a77144c090ae01fef5e5dc5d322dfdcb968ee04e0fa262fe1b2619"/>
    <x v="0"/>
    <n v="0"/>
    <n v="0"/>
    <n v="0"/>
    <n v="0"/>
    <n v="-215.92867000000001"/>
    <n v="0"/>
    <n v="18.515780000000007"/>
    <n v="0"/>
    <n v="0"/>
    <n v="0"/>
    <n v="0"/>
    <n v="0"/>
    <n v="0"/>
    <n v="0"/>
    <n v="-215.92867000000001"/>
    <n v="0"/>
    <n v="0"/>
    <n v="0"/>
    <n v="0"/>
    <n v="0"/>
    <n v="0"/>
    <n v="0"/>
    <n v="0"/>
    <n v="0"/>
    <s v="Otros Riesgos Catastroficos"/>
    <s v="Daños Sin Autos"/>
    <s v="Riesgos Catastroficos"/>
    <x v="1"/>
    <x v="1"/>
    <n v="3187333.33329"/>
    <n v="2989305.4146599998"/>
    <n v="470912451.56086999"/>
    <n v="404647163.09129"/>
    <n v="451972421.97768009"/>
    <n v="385068140.58718014"/>
    <n v="-1.23404"/>
    <n v="65788.246870000003"/>
    <n v="15485.95996"/>
    <n v="1649.47768"/>
    <n v="276541.16532999999"/>
    <n v="288219.26172000001"/>
    <m/>
    <m/>
    <m/>
    <m/>
    <m/>
    <m/>
    <m/>
    <m/>
    <m/>
    <m/>
    <m/>
    <m/>
    <m/>
    <m/>
    <m/>
    <n v="0"/>
    <m/>
    <n v="0"/>
    <m/>
    <n v="0"/>
    <m/>
    <m/>
    <m/>
    <m/>
    <n v="-1.3943512094680632"/>
    <m/>
    <m/>
    <m/>
    <m/>
    <s v="Grandes"/>
    <n v="2023"/>
    <n v="2"/>
    <d v="2024-08-20T00:00:00"/>
    <x v="1"/>
    <x v="0"/>
  </r>
  <r>
    <n v="2024"/>
    <n v="6"/>
    <n v="74"/>
    <x v="0"/>
    <s v="Otros Riesgos Catastroficos"/>
    <n v="46"/>
    <s v="25fc0e7096fc653718202dc30b0c580b8ab87eac11a700cba03a7c021bc35b0c"/>
    <s v="866d562d83a77144c090ae01fef5e5dc5d322dfdcb968ee04e0fa262fe1b2619"/>
    <x v="6"/>
    <n v="-1.23404"/>
    <n v="65788.246870000003"/>
    <n v="-1.23404"/>
    <n v="65948.550499999998"/>
    <n v="15652.41251"/>
    <n v="1649.47768"/>
    <n v="18745.771280000001"/>
    <n v="12658.320809999999"/>
    <n v="0"/>
    <n v="0"/>
    <n v="134.59399999999999"/>
    <n v="128.214"/>
    <n v="0"/>
    <n v="0"/>
    <n v="-16485.269759999999"/>
    <n v="5685.9989599999999"/>
    <n v="20991.643039999999"/>
    <n v="64290.514380000001"/>
    <n v="0"/>
    <n v="0"/>
    <n v="0"/>
    <n v="0"/>
    <n v="0"/>
    <n v="0"/>
    <s v="Otros Riesgos Catastroficos"/>
    <s v="Daños Sin Autos"/>
    <s v="Riesgos Catastroficos"/>
    <x v="1"/>
    <x v="1"/>
    <n v="4855779.2440100005"/>
    <n v="7451597.3626800003"/>
    <n v="470912451.56086999"/>
    <n v="404647163.09129"/>
    <n v="451972421.97768009"/>
    <n v="385068140.58718014"/>
    <n v="-1.23404"/>
    <n v="65788.246870000003"/>
    <n v="15485.95996"/>
    <n v="1649.47768"/>
    <n v="4163892.3130900003"/>
    <n v="3158937.7068499997"/>
    <n v="100"/>
    <n v="100"/>
    <n v="-65789.480909999998"/>
    <n v="-100.00187577577869"/>
    <n v="-2.9636693439946962E-5"/>
    <n v="2.0826066537286083"/>
    <n v="-2.5413840662593729E-5"/>
    <n v="0.88287441830242641"/>
    <n v="-2.6205295610886779E-7"/>
    <n v="-2.7303435784870545E-7"/>
    <n v="1.625817573201617E-2"/>
    <n v="1.7084832510339924E-2"/>
    <m/>
    <m/>
    <m/>
    <n v="0"/>
    <m/>
    <n v="0"/>
    <m/>
    <n v="0"/>
    <m/>
    <n v="848.93145265233306"/>
    <n v="-1268387.7759229846"/>
    <n v="2.5072528277876573"/>
    <n v="101.07486103819166"/>
    <n v="-389.9274142674131"/>
    <n v="-67.348771055205233"/>
    <n v="-78.532536631777646"/>
    <n v="8.8442268891985183"/>
    <s v="Grandes"/>
    <n v="2023"/>
    <n v="2"/>
    <d v="2024-08-20T00:00:00"/>
    <x v="1"/>
    <x v="6"/>
  </r>
  <r>
    <n v="2024"/>
    <n v="6"/>
    <n v="9"/>
    <x v="8"/>
    <s v="Otros Riesgos Catastroficos"/>
    <n v="9"/>
    <s v="19581e27de7ced00ff1ce50b2047e7a567c76b1cbaebabe5ef03f7c3017bb5b7"/>
    <s v="866d562d83a77144c090ae01fef5e5dc5d322dfdcb968ee04e0fa262fe1b2619"/>
    <x v="0"/>
    <n v="0"/>
    <n v="0"/>
    <n v="0"/>
    <n v="0"/>
    <n v="49.476120000000002"/>
    <n v="0"/>
    <n v="49.476120000000002"/>
    <n v="0"/>
    <n v="0"/>
    <n v="0"/>
    <n v="0"/>
    <n v="0"/>
    <n v="0"/>
    <n v="0"/>
    <n v="49.476120000000002"/>
    <n v="0"/>
    <n v="0"/>
    <n v="0"/>
    <n v="0"/>
    <n v="0"/>
    <n v="0"/>
    <n v="0"/>
    <n v="0"/>
    <n v="0"/>
    <s v="Otros Riesgos Catastroficos"/>
    <s v="Daños Sin Autos"/>
    <s v="Riesgos Catastroficos"/>
    <x v="1"/>
    <x v="1"/>
    <n v="1455805.4776199998"/>
    <n v="1307087.0916300002"/>
    <n v="470912451.56086999"/>
    <n v="404647163.09129"/>
    <n v="451972421.97768009"/>
    <n v="385068140.58718014"/>
    <n v="-1.23404"/>
    <n v="65788.246870000003"/>
    <n v="15485.95996"/>
    <n v="1649.47768"/>
    <n v="44374.837630000002"/>
    <n v="39151.648829999998"/>
    <m/>
    <m/>
    <m/>
    <m/>
    <m/>
    <m/>
    <m/>
    <m/>
    <m/>
    <m/>
    <m/>
    <m/>
    <m/>
    <m/>
    <m/>
    <n v="0"/>
    <m/>
    <n v="0"/>
    <m/>
    <n v="0"/>
    <m/>
    <m/>
    <m/>
    <m/>
    <n v="0.31949017127640827"/>
    <m/>
    <m/>
    <m/>
    <m/>
    <s v="Grandes"/>
    <n v="2023"/>
    <n v="2"/>
    <d v="2024-08-20T00:00:00"/>
    <x v="1"/>
    <x v="0"/>
  </r>
  <r>
    <n v="2024"/>
    <n v="6"/>
    <n v="201.1"/>
    <x v="1"/>
    <s v="AyA Otros"/>
    <n v="201.1"/>
    <m/>
    <m/>
    <x v="1"/>
    <n v="87.405000000000001"/>
    <n v="0"/>
    <n v="87.405000000000001"/>
    <n v="31.044579999999996"/>
    <n v="-1207.5490299999999"/>
    <n v="-167.81460000000001"/>
    <n v="-696.97719999999993"/>
    <n v="613.73497000000009"/>
    <n v="0"/>
    <n v="0"/>
    <n v="0"/>
    <n v="0"/>
    <n v="-1206.4838"/>
    <n v="-173.57995000000003"/>
    <n v="-1220.5579700000001"/>
    <n v="-183.94542000000001"/>
    <n v="3967.21117"/>
    <n v="821.72609999999997"/>
    <n v="0"/>
    <n v="0"/>
    <n v="0"/>
    <n v="0"/>
    <n v="0"/>
    <n v="0"/>
    <s v="AyA Otros"/>
    <s v="Daños Sin Autos"/>
    <s v="Agricola y de Animales"/>
    <x v="0"/>
    <x v="1"/>
    <n v="5447463.2252800008"/>
    <n v="7784939.7577999998"/>
    <n v="470912451.56086999"/>
    <n v="404647163.09129"/>
    <n v="451972421.97768009"/>
    <n v="385068140.58718014"/>
    <n v="87.405000000000001"/>
    <n v="0"/>
    <n v="-1207.5490299999999"/>
    <n v="-167.81460000000001"/>
    <n v="52799.515469999998"/>
    <n v="118492.44678"/>
    <n v="100"/>
    <m/>
    <m/>
    <m/>
    <n v="0.16554129185079813"/>
    <m/>
    <n v="1.6045083075435971E-3"/>
    <m/>
    <n v="1.8560774876580654E-5"/>
    <n v="1.9338569290919337E-5"/>
    <m/>
    <m/>
    <m/>
    <m/>
    <m/>
    <n v="0"/>
    <m/>
    <n v="0"/>
    <m/>
    <n v="0"/>
    <m/>
    <n v="619.57328504194504"/>
    <n v="-1381.5560093816141"/>
    <m/>
    <n v="100"/>
    <n v="563.54355003783189"/>
    <n v="382.78996736260416"/>
    <n v="-30.766145730528383"/>
    <n v="-22.385247347017454"/>
    <m/>
    <n v="2023"/>
    <n v="2"/>
    <d v="2024-08-20T00:00:00"/>
    <x v="0"/>
    <x v="1"/>
  </r>
  <r>
    <n v="2024"/>
    <n v="6"/>
    <n v="61"/>
    <x v="2"/>
    <s v="AyA Otr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2.800449999999998"/>
    <n v="2436.7411499999998"/>
    <n v="11113.656130000001"/>
    <n v="6195.9939599999998"/>
    <n v="0"/>
    <n v="0"/>
    <n v="0"/>
    <n v="0"/>
    <n v="0"/>
    <n v="0"/>
    <s v="AyA Otros"/>
    <s v="Daños Sin Autos"/>
    <s v="Agricola y de Animales"/>
    <x v="0"/>
    <x v="1"/>
    <n v="0"/>
    <n v="0"/>
    <n v="470912451.56086999"/>
    <n v="404647163.09129"/>
    <n v="451972421.97768009"/>
    <n v="385068140.58718014"/>
    <n v="87.405000000000001"/>
    <n v="0"/>
    <n v="-1207.5490299999999"/>
    <n v="-167.8146000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7.833153102864458"/>
    <n v="79.368414523115533"/>
    <n v="0.47509522863022025"/>
    <n v="39.32768762737787"/>
    <m/>
    <n v="2023"/>
    <n v="2"/>
    <d v="2024-08-20T00:00:00"/>
    <x v="0"/>
    <x v="2"/>
  </r>
  <r>
    <n v="2024"/>
    <n v="6"/>
    <n v="74"/>
    <x v="0"/>
    <s v="AyA Otros"/>
    <n v="46"/>
    <s v="25fc0e7096fc653718202dc30b0c580b8ab87eac11a700cba03a7c021bc35b0c"/>
    <s v="866d562d83a77144c090ae01fef5e5dc5d322dfdcb968ee04e0fa262fe1b2619"/>
    <x v="4"/>
    <n v="0"/>
    <n v="0"/>
    <n v="0"/>
    <n v="0"/>
    <n v="-1206.4838"/>
    <n v="-167.81460000000001"/>
    <n v="-695.91196999999988"/>
    <n v="613.02034000000003"/>
    <n v="0"/>
    <n v="0"/>
    <n v="0"/>
    <n v="0"/>
    <n v="-1206.4838"/>
    <n v="-173.57995000000003"/>
    <n v="-1219.0231100000001"/>
    <n v="-183.93073000000001"/>
    <n v="3968.3673699999999"/>
    <n v="821.72609999999997"/>
    <n v="0"/>
    <n v="0"/>
    <n v="0"/>
    <n v="0"/>
    <n v="0"/>
    <n v="0"/>
    <s v="AyA Otros"/>
    <s v="Daños Sin Autos"/>
    <s v="Agricola y de Animales"/>
    <x v="0"/>
    <x v="1"/>
    <n v="4855779.2440100005"/>
    <n v="7451597.3626800003"/>
    <n v="470912451.56086999"/>
    <n v="404647163.09129"/>
    <n v="451972421.97768009"/>
    <n v="385068140.58718014"/>
    <n v="87.405000000000001"/>
    <n v="0"/>
    <n v="-1207.5490299999999"/>
    <n v="-167.81460000000001"/>
    <n v="303.95845000000003"/>
    <n v="118492.44678"/>
    <m/>
    <m/>
    <m/>
    <m/>
    <m/>
    <m/>
    <m/>
    <m/>
    <m/>
    <m/>
    <m/>
    <m/>
    <m/>
    <m/>
    <m/>
    <n v="0"/>
    <m/>
    <n v="0"/>
    <m/>
    <n v="0"/>
    <m/>
    <n v="618.93851905614883"/>
    <m/>
    <m/>
    <n v="99.911785776516254"/>
    <n v="562.76206808943789"/>
    <n v="382.93067118106626"/>
    <n v="-30.71850452192384"/>
    <n v="-22.383459646711966"/>
    <s v="Grandes"/>
    <n v="2023"/>
    <n v="2"/>
    <d v="2024-08-20T00:00:00"/>
    <x v="0"/>
    <x v="4"/>
  </r>
  <r>
    <n v="2024"/>
    <n v="6"/>
    <n v="123"/>
    <x v="78"/>
    <s v="AyA Otros"/>
    <n v="236"/>
    <s v="9a049b03f6fc40bfcf2f136320359257ed4af8513f71aa6fef47f17059bbae23"/>
    <s v="866d562d83a77144c090ae01fef5e5dc5d322dfdcb968ee04e0fa262fe1b2619"/>
    <x v="0"/>
    <n v="87.405000000000001"/>
    <n v="0"/>
    <n v="87.405000000000001"/>
    <n v="31.044579999999996"/>
    <n v="-1.0652300000000001"/>
    <n v="0"/>
    <n v="-1.0652300000000001"/>
    <n v="0.7146300000000001"/>
    <n v="0"/>
    <n v="0"/>
    <n v="134.59399999999999"/>
    <n v="128.214"/>
    <n v="0"/>
    <n v="0"/>
    <n v="-1.5348599999999999"/>
    <n v="0"/>
    <n v="-1.1562000000000001"/>
    <n v="0"/>
    <n v="0"/>
    <n v="0"/>
    <n v="0"/>
    <n v="0"/>
    <n v="0"/>
    <n v="0"/>
    <s v="AyA Otros"/>
    <s v="Daños Sin Autos"/>
    <s v="Agricola y de Animales"/>
    <x v="0"/>
    <x v="1"/>
    <n v="52495.55702"/>
    <n v="0"/>
    <n v="470912451.56086999"/>
    <n v="404647163.09129"/>
    <n v="451972421.97768009"/>
    <n v="385068140.58718014"/>
    <n v="87.405000000000001"/>
    <n v="0"/>
    <n v="-1207.5490299999999"/>
    <n v="-167.81460000000001"/>
    <n v="52495.55702"/>
    <n v="0"/>
    <n v="100"/>
    <m/>
    <m/>
    <m/>
    <n v="0.16649980486291446"/>
    <m/>
    <n v="0.16649980486291446"/>
    <m/>
    <n v="1.8560774876580654E-5"/>
    <n v="1.9338569290919337E-5"/>
    <m/>
    <m/>
    <m/>
    <m/>
    <m/>
    <n v="0"/>
    <m/>
    <n v="0"/>
    <m/>
    <n v="0"/>
    <m/>
    <m/>
    <n v="-1.2187289056690123"/>
    <m/>
    <n v="8.8214223483745427E-2"/>
    <m/>
    <m/>
    <n v="132.75038920601969"/>
    <m/>
    <s v="Grandes"/>
    <n v="2023"/>
    <n v="2"/>
    <d v="2024-08-20T00:00:00"/>
    <x v="0"/>
    <x v="0"/>
  </r>
  <r>
    <n v="2024"/>
    <n v="6"/>
    <n v="5.0999999999999996"/>
    <x v="6"/>
    <s v="AyA Otros"/>
    <n v="5.0999999999999996"/>
    <m/>
    <m/>
    <x v="3"/>
    <n v="87.405000000000001"/>
    <n v="0"/>
    <n v="87.405000000000001"/>
    <n v="31.044579999999996"/>
    <n v="-1207.5490299999999"/>
    <n v="-167.81460000000001"/>
    <n v="-696.97719999999993"/>
    <n v="613.73497000000009"/>
    <n v="0"/>
    <n v="0"/>
    <n v="0"/>
    <n v="0"/>
    <n v="-1206.4838"/>
    <n v="-173.57995000000003"/>
    <n v="-1220.5579700000001"/>
    <n v="-183.94542000000001"/>
    <n v="3967.21117"/>
    <n v="821.72609999999997"/>
    <n v="0"/>
    <n v="0"/>
    <n v="0"/>
    <n v="0"/>
    <n v="0"/>
    <n v="0"/>
    <s v="AyA Otros"/>
    <s v="Daños Sin Autos"/>
    <s v="Agricola y de Animales"/>
    <x v="0"/>
    <x v="1"/>
    <n v="5447463.2252800008"/>
    <n v="7784939.7577999998"/>
    <n v="470912451.56086999"/>
    <n v="404647163.09129"/>
    <n v="451972421.97768009"/>
    <n v="385068140.58718014"/>
    <n v="87.405000000000001"/>
    <n v="0"/>
    <n v="-1207.5490299999999"/>
    <n v="-167.81460000000001"/>
    <n v="52799.515469999998"/>
    <n v="118492.44678"/>
    <n v="100"/>
    <m/>
    <m/>
    <m/>
    <n v="0.16554129185079813"/>
    <m/>
    <n v="1.6045083075435971E-3"/>
    <m/>
    <n v="1.8560774876580654E-5"/>
    <n v="1.9338569290919337E-5"/>
    <m/>
    <m/>
    <m/>
    <m/>
    <m/>
    <n v="0"/>
    <m/>
    <n v="0"/>
    <m/>
    <n v="0"/>
    <m/>
    <n v="619.57328504194504"/>
    <n v="-1381.5560093816141"/>
    <m/>
    <n v="100"/>
    <n v="563.54355003783189"/>
    <n v="382.78996736260416"/>
    <n v="-30.766145730528383"/>
    <n v="-22.385247347017454"/>
    <m/>
    <n v="2023"/>
    <n v="2"/>
    <d v="2024-08-20T00:00:00"/>
    <x v="0"/>
    <x v="3"/>
  </r>
  <r>
    <n v="2024"/>
    <n v="6"/>
    <n v="127"/>
    <x v="5"/>
    <s v="AyA Otros"/>
    <n v="263"/>
    <s v="4be84111a613654b362415e563cb7607df7b203b5d303802a8a546061bbc7847"/>
    <s v="866d562d83a77144c090ae01fef5e5dc5d322dfdcb968ee04e0fa262fe1b2619"/>
    <x v="4"/>
    <n v="0"/>
    <n v="0"/>
    <n v="0"/>
    <n v="0"/>
    <n v="0"/>
    <n v="0"/>
    <n v="0"/>
    <n v="0"/>
    <n v="0"/>
    <n v="0"/>
    <n v="0"/>
    <n v="0"/>
    <n v="0"/>
    <n v="0"/>
    <m/>
    <n v="-1.469E-2"/>
    <n v="0"/>
    <n v="0"/>
    <n v="0"/>
    <n v="0"/>
    <n v="0"/>
    <n v="0"/>
    <n v="0"/>
    <n v="0"/>
    <s v="AyA Otros"/>
    <s v="Daños Sin Autos"/>
    <s v="Agricola y de Animales"/>
    <x v="0"/>
    <x v="1"/>
    <n v="539188.42425000004"/>
    <n v="333342.39512"/>
    <n v="470912451.56086999"/>
    <n v="404647163.09129"/>
    <n v="451972421.97768009"/>
    <n v="385068140.58718014"/>
    <n v="87.405000000000001"/>
    <n v="0"/>
    <n v="-1207.5490299999999"/>
    <n v="-167.8146000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2"/>
    <d v="2024-08-20T00:00:00"/>
    <x v="0"/>
    <x v="4"/>
  </r>
  <r>
    <n v="2024"/>
    <n v="6"/>
    <n v="43"/>
    <x v="9"/>
    <s v="AyA Pecuario"/>
    <n v="31"/>
    <s v="eb1e33e8a81b697b75855af6bfcdbcbf7cbbde9f94962ceaec1ed8af21f5a50f"/>
    <s v="866d562d83a77144c090ae01fef5e5dc5d322dfdcb968ee04e0fa262fe1b2619"/>
    <x v="9"/>
    <n v="0"/>
    <n v="0"/>
    <n v="0"/>
    <n v="0"/>
    <n v="0"/>
    <n v="0"/>
    <n v="0"/>
    <n v="-1.6123800000000001"/>
    <n v="0"/>
    <n v="0"/>
    <n v="0"/>
    <n v="0"/>
    <n v="0"/>
    <n v="0"/>
    <n v="0"/>
    <n v="0"/>
    <n v="0"/>
    <n v="0"/>
    <n v="0"/>
    <n v="0"/>
    <n v="0"/>
    <n v="0"/>
    <n v="0"/>
    <n v="0"/>
    <s v="AyA Pecuario"/>
    <s v="Daños Sin Autos"/>
    <s v="Agricola y de Animales"/>
    <x v="2"/>
    <x v="1"/>
    <n v="56310277.221919999"/>
    <n v="49145835.487599999"/>
    <n v="470912451.56086999"/>
    <n v="404647163.09129"/>
    <n v="451972421.97768009"/>
    <n v="385068140.58718014"/>
    <n v="2429.1492999999996"/>
    <n v="67168.891790000009"/>
    <n v="9835.8926500000034"/>
    <n v="13912.279699999999"/>
    <n v="0"/>
    <n v="33.48190000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2"/>
    <d v="2024-08-20T00:00:00"/>
    <x v="2"/>
    <x v="9"/>
  </r>
  <r>
    <n v="2024"/>
    <n v="6"/>
    <n v="5.0999999999999996"/>
    <x v="6"/>
    <s v="AyA Pecuario"/>
    <n v="5.0999999999999996"/>
    <m/>
    <m/>
    <x v="3"/>
    <n v="2429.1492999999996"/>
    <n v="67168.891790000009"/>
    <n v="5660.0926799999979"/>
    <n v="94858.128939999995"/>
    <n v="9835.8926500000016"/>
    <n v="13912.279699999999"/>
    <n v="25598.553650000002"/>
    <n v="21084.099280000002"/>
    <n v="0"/>
    <n v="0"/>
    <n v="0"/>
    <n v="0"/>
    <n v="-6098.7206100000003"/>
    <n v="-248.69356999999997"/>
    <n v="-614.33861000000013"/>
    <n v="3415.3390799999997"/>
    <n v="32716.461580000003"/>
    <n v="22161.00101"/>
    <n v="0"/>
    <n v="0"/>
    <n v="0"/>
    <n v="0"/>
    <n v="0"/>
    <n v="0"/>
    <s v="AyA Pecuario"/>
    <s v="Daños Sin Autos"/>
    <s v="Agricola y de Animales"/>
    <x v="2"/>
    <x v="1"/>
    <n v="82566570.281419992"/>
    <n v="75531852.147200003"/>
    <n v="470912451.56086999"/>
    <n v="404647163.09129"/>
    <n v="451972421.97768009"/>
    <n v="385068140.58718014"/>
    <n v="2429.1492999999996"/>
    <n v="67168.891790000009"/>
    <n v="9835.8926500000034"/>
    <n v="13912.279699999999"/>
    <n v="145335.95448000001"/>
    <n v="200973.28808"/>
    <n v="100"/>
    <n v="100"/>
    <n v="-64739.742490000011"/>
    <n v="-96.383520354043355"/>
    <n v="1.6714028601465443"/>
    <n v="33.421800693862643"/>
    <n v="2.9420494174827467E-3"/>
    <n v="8.8927902441870668E-2"/>
    <n v="5.1583883415026006E-4"/>
    <n v="5.374552034327349E-4"/>
    <n v="1.6599372964057193E-2"/>
    <n v="1.7443378122006137E-2"/>
    <m/>
    <m/>
    <m/>
    <n v="0"/>
    <m/>
    <n v="0"/>
    <m/>
    <n v="0"/>
    <m/>
    <n v="-29.300640426313439"/>
    <n v="404.91099703093607"/>
    <n v="20.712385345728208"/>
    <n v="99.999999999999972"/>
    <n v="-117.98763155311653"/>
    <n v="47.630793235544374"/>
    <n v="-1.8777660551639646"/>
    <n v="15.411483797409925"/>
    <m/>
    <n v="2023"/>
    <n v="2"/>
    <d v="2024-08-20T00:00:00"/>
    <x v="2"/>
    <x v="3"/>
  </r>
  <r>
    <n v="2024"/>
    <n v="6"/>
    <n v="61"/>
    <x v="2"/>
    <s v="AyA Pecuari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38.69449"/>
    <n v="6283.1102699999992"/>
    <n v="-3272.2028399999999"/>
    <n v="5986.3975300000002"/>
    <n v="0"/>
    <n v="0"/>
    <n v="0"/>
    <n v="0"/>
    <n v="0"/>
    <n v="0"/>
    <s v="AyA Pecuario"/>
    <s v="Daños Sin Autos"/>
    <s v="Agricola y de Animales"/>
    <x v="2"/>
    <x v="1"/>
    <n v="0"/>
    <n v="0"/>
    <n v="470912451.56086999"/>
    <n v="404647163.09129"/>
    <n v="451972421.97768009"/>
    <n v="385068140.58718014"/>
    <n v="2429.1492999999996"/>
    <n v="67168.891790000009"/>
    <n v="9835.8926500000034"/>
    <n v="13912.2796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7.792582271518853"/>
    <n v="-154.66063393888911"/>
    <n v="-4.2385663964523665"/>
    <n v="104.95644899145211"/>
    <m/>
    <n v="2023"/>
    <n v="2"/>
    <d v="2024-08-20T00:00:00"/>
    <x v="2"/>
    <x v="2"/>
  </r>
  <r>
    <n v="2024"/>
    <n v="6"/>
    <n v="201.1"/>
    <x v="1"/>
    <s v="AyA Pecuario"/>
    <n v="201.1"/>
    <m/>
    <m/>
    <x v="1"/>
    <n v="2429.1492999999996"/>
    <n v="67168.891790000009"/>
    <n v="5660.0926799999979"/>
    <n v="94858.128939999995"/>
    <n v="9835.8926500000016"/>
    <n v="13912.279699999999"/>
    <n v="25598.553650000002"/>
    <n v="21084.099280000002"/>
    <n v="0"/>
    <n v="0"/>
    <n v="0"/>
    <n v="0"/>
    <n v="-6098.7206100000003"/>
    <n v="-248.69356999999997"/>
    <n v="-614.33861000000013"/>
    <n v="3415.3390799999997"/>
    <n v="32716.461580000003"/>
    <n v="22161.00101"/>
    <n v="0"/>
    <n v="0"/>
    <n v="0"/>
    <n v="0"/>
    <n v="0"/>
    <n v="0"/>
    <s v="AyA Pecuario"/>
    <s v="Daños Sin Autos"/>
    <s v="Agricola y de Animales"/>
    <x v="2"/>
    <x v="1"/>
    <n v="82566570.281419992"/>
    <n v="75531852.147200003"/>
    <n v="470912451.56086999"/>
    <n v="404647163.09129"/>
    <n v="451972421.97768009"/>
    <n v="385068140.58718014"/>
    <n v="2429.1492999999996"/>
    <n v="67168.891790000009"/>
    <n v="9835.8926500000034"/>
    <n v="13912.279699999999"/>
    <n v="145335.95448000001"/>
    <n v="200973.28808"/>
    <n v="100"/>
    <n v="100"/>
    <n v="-64739.742490000011"/>
    <n v="-96.383520354043355"/>
    <n v="1.6714028601465443"/>
    <n v="33.421800693862643"/>
    <n v="2.9420494174827467E-3"/>
    <n v="8.8927902441870668E-2"/>
    <n v="5.1583883415026006E-4"/>
    <n v="5.374552034327349E-4"/>
    <n v="1.6599372964057193E-2"/>
    <n v="1.7443378122006137E-2"/>
    <m/>
    <m/>
    <m/>
    <n v="0"/>
    <m/>
    <n v="0"/>
    <m/>
    <n v="0"/>
    <m/>
    <n v="-29.300640426313439"/>
    <n v="404.91099703093607"/>
    <n v="20.712385345728208"/>
    <n v="99.999999999999972"/>
    <n v="-117.98763155311653"/>
    <n v="47.630793235544374"/>
    <n v="-1.8777660551639646"/>
    <n v="15.411483797409925"/>
    <m/>
    <n v="2023"/>
    <n v="2"/>
    <d v="2024-08-20T00:00:00"/>
    <x v="2"/>
    <x v="1"/>
  </r>
  <r>
    <n v="2024"/>
    <n v="6"/>
    <n v="127"/>
    <x v="5"/>
    <s v="AyA Pecuario"/>
    <n v="263"/>
    <s v="4be84111a613654b362415e563cb7607df7b203b5d303802a8a546061bbc7847"/>
    <s v="866d562d83a77144c090ae01fef5e5dc5d322dfdcb968ee04e0fa262fe1b2619"/>
    <x v="9"/>
    <n v="0"/>
    <n v="0"/>
    <n v="0"/>
    <n v="0"/>
    <n v="0"/>
    <n v="0"/>
    <n v="0"/>
    <n v="0"/>
    <n v="0"/>
    <n v="0"/>
    <n v="0"/>
    <n v="0"/>
    <n v="0"/>
    <n v="0"/>
    <m/>
    <n v="-1.1799999999999998E-3"/>
    <n v="0"/>
    <n v="0"/>
    <n v="0"/>
    <n v="0"/>
    <n v="0"/>
    <n v="0"/>
    <n v="0"/>
    <n v="0"/>
    <s v="AyA Pecuario"/>
    <s v="Daños Sin Autos"/>
    <s v="Agricola y de Animales"/>
    <x v="2"/>
    <x v="1"/>
    <n v="539188.42425000004"/>
    <n v="333342.39512"/>
    <n v="470912451.56086999"/>
    <n v="404647163.09129"/>
    <n v="451972421.97768009"/>
    <n v="385068140.58718014"/>
    <n v="2429.1492999999996"/>
    <n v="67168.891790000009"/>
    <n v="9835.8926500000034"/>
    <n v="13912.2796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2"/>
    <d v="2024-08-20T00:00:00"/>
    <x v="2"/>
    <x v="9"/>
  </r>
  <r>
    <n v="2024"/>
    <n v="6"/>
    <n v="9"/>
    <x v="8"/>
    <s v="AyA Pecuario"/>
    <n v="9"/>
    <s v="19581e27de7ced00ff1ce50b2047e7a567c76b1cbaebabe5ef03f7c3017bb5b7"/>
    <s v="866d562d83a77144c090ae01fef5e5dc5d322dfdcb968ee04e0fa262fe1b2619"/>
    <x v="0"/>
    <n v="1500.2406699999999"/>
    <n v="2681.2534999999998"/>
    <n v="3404.5882300000003"/>
    <n v="6933.7256199999983"/>
    <n v="1117.9098300000001"/>
    <n v="2360.5373100000002"/>
    <n v="-436.54412999999988"/>
    <n v="3805.7400200000002"/>
    <n v="0"/>
    <n v="0"/>
    <n v="134.59399999999999"/>
    <n v="128.214"/>
    <n v="0"/>
    <n v="0"/>
    <n v="906.67382999999995"/>
    <n v="2119.3977999999997"/>
    <n v="1137.2297599999999"/>
    <n v="2243.9726499999997"/>
    <n v="0"/>
    <n v="0"/>
    <n v="0"/>
    <n v="0"/>
    <n v="0"/>
    <n v="0"/>
    <s v="AyA Pecuario"/>
    <s v="Daños Sin Autos"/>
    <s v="Agricola y de Animales"/>
    <x v="2"/>
    <x v="1"/>
    <n v="1455805.4776199998"/>
    <n v="1307087.0916300002"/>
    <n v="470912451.56086999"/>
    <n v="404647163.09129"/>
    <n v="451972421.97768009"/>
    <n v="385068140.58718014"/>
    <n v="2429.1492999999996"/>
    <n v="67168.891790000009"/>
    <n v="9835.8926500000034"/>
    <n v="13912.279699999999"/>
    <n v="57569.457729999995"/>
    <n v="51100.697970000001"/>
    <n v="61.759920232157008"/>
    <n v="3.991808452613447"/>
    <n v="-1181.0128299999999"/>
    <n v="-44.047041057475546"/>
    <n v="2.6059663042791006"/>
    <n v="5.2469997603048393"/>
    <n v="0.1030522753941443"/>
    <n v="0.20513196994825711"/>
    <n v="3.1858165249768925E-4"/>
    <n v="3.3193190492363423E-4"/>
    <n v="6.6261517306006625E-4"/>
    <n v="6.9630624229556561E-4"/>
    <m/>
    <m/>
    <m/>
    <n v="0"/>
    <m/>
    <n v="0"/>
    <m/>
    <n v="0"/>
    <m/>
    <n v="-52.641721642603478"/>
    <n v="74.515366257868493"/>
    <n v="88.038572630301474"/>
    <n v="11.365616419166589"/>
    <n v="-57.220214628891284"/>
    <n v="-49.320694260689848"/>
    <n v="79.726530371487996"/>
    <n v="94.448468433873288"/>
    <s v="Grandes"/>
    <n v="2023"/>
    <n v="2"/>
    <d v="2024-08-20T00:00:00"/>
    <x v="2"/>
    <x v="0"/>
  </r>
  <r>
    <n v="2024"/>
    <n v="6"/>
    <n v="41"/>
    <x v="7"/>
    <s v="AyA Pecuario"/>
    <n v="29"/>
    <s v="35135aaa6cc23891b40cb3f378c53a17a1127210ce60e125ccf03efcfdaec458"/>
    <s v="866d562d83a77144c090ae01fef5e5dc5d322dfdcb968ee04e0fa262fe1b2619"/>
    <x v="5"/>
    <n v="323.30000999999999"/>
    <n v="405.61761999999999"/>
    <n v="1672.1034099999999"/>
    <n v="2114.68021"/>
    <n v="526.03403000000003"/>
    <n v="324.00210999999996"/>
    <n v="1020.72009"/>
    <n v="697.13856999999996"/>
    <n v="0"/>
    <n v="0"/>
    <n v="134.59399999999999"/>
    <n v="128.214"/>
    <n v="0"/>
    <n v="27.903839999999999"/>
    <n v="158.83403000000001"/>
    <n v="131.11010999999999"/>
    <n v="374.24088"/>
    <n v="435.11361999999997"/>
    <n v="0"/>
    <n v="0"/>
    <n v="0"/>
    <n v="0"/>
    <n v="0"/>
    <n v="0"/>
    <s v="AyA Pecuario"/>
    <s v="Daños Sin Autos"/>
    <s v="Agricola y de Animales"/>
    <x v="2"/>
    <x v="1"/>
    <n v="19353024.356599998"/>
    <n v="17293989.810169999"/>
    <n v="470912451.56086999"/>
    <n v="404647163.09129"/>
    <n v="451972421.97768009"/>
    <n v="385068140.58718014"/>
    <n v="2429.1492999999996"/>
    <n v="67168.891790000009"/>
    <n v="9835.8926500000034"/>
    <n v="13912.279699999999"/>
    <n v="34966.98128"/>
    <n v="31346.66143"/>
    <n v="13.309186471165029"/>
    <n v="0.6038771955150638"/>
    <n v="-82.317610000000002"/>
    <n v="-20.294387112670307"/>
    <n v="0.92458656185147248"/>
    <n v="1.2939739082127828"/>
    <n v="1.6705399840503193E-3"/>
    <n v="2.3454253440202111E-3"/>
    <n v="6.865395232774182E-5"/>
    <n v="7.1530915223842054E-5"/>
    <n v="1.0023982792843429E-4"/>
    <n v="1.0533658260625886E-4"/>
    <m/>
    <m/>
    <m/>
    <n v="0"/>
    <m/>
    <n v="0"/>
    <m/>
    <n v="0"/>
    <m/>
    <n v="62.355124786070107"/>
    <n v="162.70770607152164"/>
    <n v="79.878706945718974"/>
    <n v="5.3481066611681634"/>
    <n v="21.14552417048543"/>
    <n v="-13.990079188971372"/>
    <n v="42.441656828083566"/>
    <n v="30.132384732061478"/>
    <s v="Grandes"/>
    <n v="2023"/>
    <n v="2"/>
    <d v="2024-08-20T00:00:00"/>
    <x v="2"/>
    <x v="5"/>
  </r>
  <r>
    <n v="2024"/>
    <n v="6"/>
    <n v="74"/>
    <x v="0"/>
    <s v="AyA Pecuario"/>
    <n v="46"/>
    <s v="25fc0e7096fc653718202dc30b0c580b8ab87eac11a700cba03a7c021bc35b0c"/>
    <s v="866d562d83a77144c090ae01fef5e5dc5d322dfdcb968ee04e0fa262fe1b2619"/>
    <x v="4"/>
    <n v="498.69342"/>
    <n v="64082.020670000005"/>
    <n v="476.48583999999795"/>
    <n v="85656.865829999995"/>
    <n v="8347.2807500000017"/>
    <n v="11227.74028"/>
    <n v="25169.709650000001"/>
    <n v="16519.936710000002"/>
    <n v="0"/>
    <n v="0"/>
    <n v="134.59399999999999"/>
    <n v="128.214"/>
    <n v="-6098.7206100000003"/>
    <n v="-276.59740999999997"/>
    <n v="-1565.5039400000001"/>
    <n v="1164.8323500000001"/>
    <n v="27881.073700000001"/>
    <n v="19481.91474"/>
    <n v="0"/>
    <n v="0"/>
    <n v="0"/>
    <n v="0"/>
    <n v="0"/>
    <n v="0"/>
    <s v="AyA Pecuario"/>
    <s v="Daños Sin Autos"/>
    <s v="Agricola y de Animales"/>
    <x v="2"/>
    <x v="1"/>
    <n v="4855779.2440100005"/>
    <n v="7451597.3626800003"/>
    <n v="470912451.56086999"/>
    <n v="404647163.09129"/>
    <n v="451972421.97768009"/>
    <n v="385068140.58718014"/>
    <n v="2429.1492999999996"/>
    <n v="67168.891790000009"/>
    <n v="9835.8926500000034"/>
    <n v="13912.279699999999"/>
    <n v="303.95845000000003"/>
    <n v="118492.44678"/>
    <n v="20.529549995136161"/>
    <n v="95.404314351871491"/>
    <n v="-63583.327250000002"/>
    <n v="-99.221788865603827"/>
    <n v="164.06631235288899"/>
    <n v="54.081101716954528"/>
    <n v="1.0270100738520579E-2"/>
    <n v="0.8599769626703585"/>
    <n v="1.0589939135120513E-4"/>
    <n v="1.1033713469018408E-4"/>
    <n v="1.5836517963068692E-2"/>
    <n v="1.6641735297104311E-2"/>
    <m/>
    <m/>
    <m/>
    <n v="0"/>
    <m/>
    <n v="0"/>
    <m/>
    <n v="0"/>
    <m/>
    <n v="-25.654846462123526"/>
    <n v="1673.8301359580805"/>
    <n v="17.520889888630283"/>
    <n v="84.865512943555757"/>
    <n v="-234.39736113098161"/>
    <n v="43.112594794160366"/>
    <n v="-5.6149341910028374"/>
    <n v="5.9790444909831288"/>
    <s v="Grandes"/>
    <n v="2023"/>
    <n v="2"/>
    <d v="2024-08-20T00:00:00"/>
    <x v="2"/>
    <x v="4"/>
  </r>
  <r>
    <n v="2024"/>
    <n v="6"/>
    <n v="123"/>
    <x v="78"/>
    <s v="AyA Pecuario"/>
    <n v="236"/>
    <s v="9a049b03f6fc40bfcf2f136320359257ed4af8513f71aa6fef47f17059bbae23"/>
    <s v="866d562d83a77144c090ae01fef5e5dc5d322dfdcb968ee04e0fa262fe1b2619"/>
    <x v="6"/>
    <n v="106.9152"/>
    <n v="0"/>
    <n v="106.9152"/>
    <n v="152.85728"/>
    <n v="-155.33196000000001"/>
    <n v="0"/>
    <n v="-155.33196000000001"/>
    <n v="62.896360000000001"/>
    <n v="0"/>
    <n v="0"/>
    <n v="134.59399999999999"/>
    <n v="128.214"/>
    <n v="0"/>
    <n v="0"/>
    <n v="-114.34253"/>
    <n v="0"/>
    <n v="3323.9172400000002"/>
    <n v="0"/>
    <n v="0"/>
    <n v="0"/>
    <n v="0"/>
    <n v="0"/>
    <n v="0"/>
    <n v="0"/>
    <s v="AyA Pecuario"/>
    <s v="Daños Sin Autos"/>
    <s v="Agricola y de Animales"/>
    <x v="2"/>
    <x v="1"/>
    <n v="52495.55702"/>
    <n v="0"/>
    <n v="470912451.56086999"/>
    <n v="404647163.09129"/>
    <n v="451972421.97768009"/>
    <n v="385068140.58718014"/>
    <n v="2429.1492999999996"/>
    <n v="67168.891790000009"/>
    <n v="9835.8926500000034"/>
    <n v="13912.279699999999"/>
    <n v="52495.55702"/>
    <n v="0"/>
    <n v="4.4013433015418206"/>
    <m/>
    <m/>
    <m/>
    <n v="0.20366523582037041"/>
    <m/>
    <n v="0.20366523582037041"/>
    <m/>
    <n v="2.270383797362389E-5"/>
    <n v="2.365524859507464E-5"/>
    <m/>
    <m/>
    <m/>
    <m/>
    <m/>
    <n v="0"/>
    <m/>
    <n v="0"/>
    <m/>
    <n v="0"/>
    <m/>
    <m/>
    <n v="-145.28519798868638"/>
    <m/>
    <n v="-1.5792360238905205"/>
    <m/>
    <m/>
    <n v="-3.4399932893636063"/>
    <m/>
    <s v="Grandes"/>
    <n v="2023"/>
    <n v="2"/>
    <d v="2024-08-20T00:00:00"/>
    <x v="2"/>
    <x v="6"/>
  </r>
  <r>
    <n v="2024"/>
    <n v="6"/>
    <n v="201.1"/>
    <x v="1"/>
    <s v="ISSSTE Invalidez (invalidez y vida)"/>
    <n v="201.1"/>
    <m/>
    <m/>
    <x v="1"/>
    <n v="97375.307710000023"/>
    <n v="77706.867009999987"/>
    <n v="200144.97348000002"/>
    <n v="155842.18525000001"/>
    <n v="95238.233059999999"/>
    <n v="85680.689839999992"/>
    <n v="186799.50372000004"/>
    <n v="165934.78937999997"/>
    <n v="0"/>
    <n v="0"/>
    <n v="0"/>
    <n v="0"/>
    <n v="0"/>
    <n v="0"/>
    <n v="95238.233059999984"/>
    <n v="85680.689840000006"/>
    <n v="55487.578730000001"/>
    <n v="80893.313790000015"/>
    <n v="0"/>
    <n v="0"/>
    <n v="0"/>
    <n v="0"/>
    <n v="97375.307710000008"/>
    <n v="77706.867009999987"/>
    <s v="ISSSTE Invalidez (invalidez y vida)"/>
    <s v="Pensiones"/>
    <s v="Pensiones ISSSTE"/>
    <x v="4"/>
    <x v="1"/>
    <n v="18935759.858009998"/>
    <n v="19573806.677030001"/>
    <n v="470912451.56086999"/>
    <n v="404647163.09129"/>
    <n v="451972421.97768009"/>
    <n v="385068140.58718014"/>
    <n v="97375.307710000023"/>
    <n v="77706.867009999987"/>
    <n v="95238.233059999999"/>
    <n v="85680.689839999992"/>
    <n v="18935759.858009998"/>
    <n v="19573806.677030001"/>
    <n v="100"/>
    <n v="100"/>
    <n v="19668.440700000036"/>
    <n v="25.311071539493323"/>
    <n v="0.51424029687833939"/>
    <n v="0.39699414780258119"/>
    <n v="0.51424029687833939"/>
    <n v="0.39699414780258119"/>
    <n v="2.0678006577919787E-2"/>
    <n v="2.1544524173381697E-2"/>
    <n v="1.9203610972176519E-2"/>
    <n v="2.0180030186737044E-2"/>
    <m/>
    <m/>
    <n v="99.999999999999986"/>
    <n v="0"/>
    <m/>
    <n v="0"/>
    <m/>
    <n v="19668.440700000021"/>
    <n v="25.311071539493302"/>
    <n v="11.15483925006644"/>
    <n v="97.805321800507585"/>
    <n v="110.26141335613733"/>
    <n v="100"/>
    <n v="11.154839250066395"/>
    <n v="-31.406470905560379"/>
    <n v="171.6388338432009"/>
    <n v="105.91813566004735"/>
    <m/>
    <n v="2023"/>
    <n v="2"/>
    <d v="2024-08-20T00:00:00"/>
    <x v="4"/>
    <x v="1"/>
  </r>
  <r>
    <n v="2024"/>
    <n v="6"/>
    <n v="905"/>
    <x v="12"/>
    <s v="ISSSTE Invalidez (invalidez y vida)"/>
    <n v="51"/>
    <s v="031b4af5197ec30a926f48cf40e11a7dbc470048a21e4003b7a3c07c5dab1baa"/>
    <s v="866d562d83a77144c090ae01fef5e5dc5d322dfdcb968ee04e0fa262fe1b2619"/>
    <x v="5"/>
    <n v="5037.0859900000005"/>
    <n v="13591.73976"/>
    <n v="15745.748169999999"/>
    <n v="26158.295640000004"/>
    <n v="25268.092029999996"/>
    <n v="25509.573509999998"/>
    <n v="50107.746430000014"/>
    <n v="48841.567600000009"/>
    <n v="0"/>
    <n v="0"/>
    <n v="134.59399999999999"/>
    <n v="128.214"/>
    <n v="0"/>
    <n v="0"/>
    <n v="25268.09203"/>
    <n v="25509.573510000002"/>
    <n v="14564.32519"/>
    <n v="20308.674920000001"/>
    <n v="0"/>
    <n v="0"/>
    <n v="0"/>
    <n v="0"/>
    <n v="5037.0859900000005"/>
    <n v="13591.73976"/>
    <s v="ISSSTE Invalidez (invalidez y vida)"/>
    <s v="Pensiones"/>
    <s v="Pensiones ISSSTE"/>
    <x v="4"/>
    <x v="1"/>
    <n v="4935367.4983999999"/>
    <n v="7357265.0523100002"/>
    <n v="470912451.56086999"/>
    <n v="404647163.09129"/>
    <n v="451972421.97768009"/>
    <n v="385068140.58718014"/>
    <n v="97375.307710000023"/>
    <n v="77706.867009999987"/>
    <n v="95238.233059999999"/>
    <n v="85680.689839999992"/>
    <n v="4935367.4983999999"/>
    <n v="7357265.0523100002"/>
    <n v="5.1728575841847775"/>
    <n v="17.491040731639458"/>
    <n v="-8554.6537700000008"/>
    <n v="-62.940093917748754"/>
    <n v="0.10206101149778565"/>
    <n v="0.18473902548519072"/>
    <n v="0.10206101149778565"/>
    <n v="0.18473902548519072"/>
    <n v="1.0696438315241509E-3"/>
    <n v="1.1144675526792978E-3"/>
    <n v="3.3589114170889788E-3"/>
    <n v="3.5296972996193138E-3"/>
    <m/>
    <m/>
    <n v="5.1728575841847775"/>
    <n v="0"/>
    <m/>
    <n v="0"/>
    <m/>
    <n v="-8554.6537700000008"/>
    <n v="-62.940093917748754"/>
    <n v="-0.94663080080636952"/>
    <n v="501.64106946286211"/>
    <n v="187.6843874326799"/>
    <n v="26.531458237030837"/>
    <n v="-0.94663080080636952"/>
    <n v="-28.285202026366385"/>
    <n v="173.49305031550176"/>
    <n v="125.60924634663462"/>
    <s v="Grandes"/>
    <n v="2023"/>
    <n v="2"/>
    <d v="2024-08-20T00:00:00"/>
    <x v="4"/>
    <x v="5"/>
  </r>
  <r>
    <n v="2024"/>
    <n v="6"/>
    <n v="5.0999999999999996"/>
    <x v="6"/>
    <s v="ISSSTE Invalidez (invalidez y vida)"/>
    <n v="5.0999999999999996"/>
    <m/>
    <m/>
    <x v="3"/>
    <n v="97375.307710000023"/>
    <n v="77706.867009999987"/>
    <n v="200144.97348000002"/>
    <n v="155842.18525000001"/>
    <n v="95238.233059999999"/>
    <n v="85680.689839999992"/>
    <n v="186799.50372000004"/>
    <n v="165934.78937999997"/>
    <n v="0"/>
    <n v="0"/>
    <n v="0"/>
    <n v="0"/>
    <n v="0"/>
    <n v="0"/>
    <n v="95238.233059999984"/>
    <n v="85680.689840000006"/>
    <n v="55487.578730000001"/>
    <n v="80893.313790000015"/>
    <n v="0"/>
    <n v="0"/>
    <n v="0"/>
    <n v="0"/>
    <n v="97375.307710000008"/>
    <n v="77706.867009999987"/>
    <s v="ISSSTE Invalidez (invalidez y vida)"/>
    <s v="Pensiones"/>
    <s v="Pensiones ISSSTE"/>
    <x v="4"/>
    <x v="1"/>
    <n v="18935759.858009998"/>
    <n v="19573806.677030001"/>
    <n v="470912451.56086999"/>
    <n v="404647163.09129"/>
    <n v="451972421.97768009"/>
    <n v="385068140.58718014"/>
    <n v="97375.307710000023"/>
    <n v="77706.867009999987"/>
    <n v="95238.233059999999"/>
    <n v="85680.689839999992"/>
    <n v="18935759.858009998"/>
    <n v="19573806.677030001"/>
    <n v="100"/>
    <n v="100"/>
    <n v="19668.440700000036"/>
    <n v="25.311071539493323"/>
    <n v="0.51424029687833939"/>
    <n v="0.39699414780258119"/>
    <n v="0.51424029687833939"/>
    <n v="0.39699414780258119"/>
    <n v="2.0678006577919787E-2"/>
    <n v="2.1544524173381697E-2"/>
    <n v="1.9203610972176519E-2"/>
    <n v="2.0180030186737044E-2"/>
    <m/>
    <m/>
    <n v="99.999999999999986"/>
    <n v="0"/>
    <m/>
    <n v="0"/>
    <m/>
    <n v="19668.440700000021"/>
    <n v="25.311071539493302"/>
    <n v="11.15483925006644"/>
    <n v="97.805321800507585"/>
    <n v="110.26141335613733"/>
    <n v="100"/>
    <n v="11.154839250066395"/>
    <n v="-31.406470905560379"/>
    <n v="171.6388338432009"/>
    <n v="105.91813566004735"/>
    <m/>
    <n v="2023"/>
    <n v="2"/>
    <d v="2024-08-20T00:00:00"/>
    <x v="4"/>
    <x v="3"/>
  </r>
  <r>
    <n v="2024"/>
    <n v="6"/>
    <n v="906"/>
    <x v="11"/>
    <s v="ISSSTE Invalidez (invalidez y vida)"/>
    <n v="256"/>
    <s v="51e8ea280b44e16934d4d611901f3d3afc41789840acdff81942c2f65009cd52"/>
    <s v="866d562d83a77144c090ae01fef5e5dc5d322dfdcb968ee04e0fa262fe1b2619"/>
    <x v="4"/>
    <n v="18587.66821"/>
    <n v="29288.148880000001"/>
    <n v="56502.783599999995"/>
    <n v="58433.883700000006"/>
    <n v="20369.08999"/>
    <n v="16928.072360000002"/>
    <n v="39767.281689999996"/>
    <n v="32252.894530000005"/>
    <n v="0"/>
    <n v="0"/>
    <n v="134.59399999999999"/>
    <n v="128.214"/>
    <n v="0"/>
    <n v="0"/>
    <n v="20369.089989999997"/>
    <n v="16928.072359999998"/>
    <n v="9100.5704600000008"/>
    <n v="27051.473160000001"/>
    <n v="0"/>
    <n v="0"/>
    <n v="0"/>
    <n v="0"/>
    <n v="18587.66821"/>
    <n v="29288.148879999997"/>
    <s v="ISSSTE Invalidez (invalidez y vida)"/>
    <s v="Pensiones"/>
    <s v="Pensiones ISSSTE"/>
    <x v="4"/>
    <x v="1"/>
    <n v="5052070.2433500001"/>
    <n v="4124334.7382399999"/>
    <n v="470912451.56086999"/>
    <n v="404647163.09129"/>
    <n v="451972421.97768009"/>
    <n v="385068140.58718014"/>
    <n v="97375.307710000023"/>
    <n v="77706.867009999987"/>
    <n v="95238.233059999999"/>
    <n v="85680.689839999992"/>
    <n v="5052070.2433500001"/>
    <n v="4124334.7382399999"/>
    <n v="19.088687519588838"/>
    <n v="37.690554267528178"/>
    <n v="-10700.480670000001"/>
    <n v="-36.535189416860135"/>
    <n v="0.36792180857870688"/>
    <n v="0.71013025709203936"/>
    <n v="0.36792180857870688"/>
    <n v="0.71013025709203936"/>
    <n v="3.9471600609391321E-3"/>
    <n v="4.1125668970391121E-3"/>
    <n v="7.2379474147931892E-3"/>
    <n v="7.6059652287356937E-3"/>
    <m/>
    <m/>
    <n v="19.088687519588838"/>
    <n v="0"/>
    <m/>
    <n v="0"/>
    <m/>
    <n v="-10700.480669999997"/>
    <n v="-36.535189416860128"/>
    <n v="20.327285687476817"/>
    <n v="109.58389056590548"/>
    <n v="57.798368989989925"/>
    <n v="21.38751353898753"/>
    <n v="20.327285687476817"/>
    <n v="-66.358318431778883"/>
    <n v="223.82212279470659"/>
    <n v="62.577266161722036"/>
    <s v="Grandes"/>
    <n v="2023"/>
    <n v="2"/>
    <d v="2024-08-20T00:00:00"/>
    <x v="4"/>
    <x v="4"/>
  </r>
  <r>
    <n v="2024"/>
    <n v="6"/>
    <n v="902"/>
    <x v="10"/>
    <s v="ISSSTE Invalidez (invalidez y vida)"/>
    <n v="30"/>
    <s v="624b60c58c9d8bfb6ff1886c2fd605d2adeb6ea4da576068201b6c6958ce93f4"/>
    <s v="866d562d83a77144c090ae01fef5e5dc5d322dfdcb968ee04e0fa262fe1b2619"/>
    <x v="0"/>
    <n v="73750.553510000012"/>
    <n v="34826.978369999997"/>
    <n v="127896.44171000001"/>
    <n v="71250.005910000007"/>
    <n v="49601.051040000006"/>
    <n v="43243.043969999992"/>
    <n v="96924.47560000002"/>
    <n v="84840.327249999973"/>
    <n v="0"/>
    <n v="0"/>
    <n v="134.59399999999999"/>
    <n v="128.214"/>
    <n v="0"/>
    <n v="0"/>
    <n v="49601.051039999998"/>
    <n v="43243.043969999999"/>
    <n v="31822.683079999999"/>
    <n v="33533.165710000001"/>
    <n v="0"/>
    <n v="0"/>
    <n v="0"/>
    <n v="0"/>
    <n v="73750.553509999998"/>
    <n v="34826.978369999997"/>
    <s v="ISSSTE Invalidez (invalidez y vida)"/>
    <s v="Pensiones"/>
    <s v="Pensiones ISSSTE"/>
    <x v="4"/>
    <x v="1"/>
    <n v="8948322.1162599996"/>
    <n v="8092206.8864799999"/>
    <n v="470912451.56086999"/>
    <n v="404647163.09129"/>
    <n v="451972421.97768009"/>
    <n v="385068140.58718014"/>
    <n v="97375.307710000023"/>
    <n v="77706.867009999987"/>
    <n v="95238.233059999999"/>
    <n v="85680.689839999992"/>
    <n v="8948322.1162599996"/>
    <n v="8092206.8864799999"/>
    <n v="75.738454896226386"/>
    <n v="44.818405000832371"/>
    <n v="38923.575140000015"/>
    <n v="111.76271086879255"/>
    <n v="0.82418304294151257"/>
    <n v="0.43037676691369492"/>
    <n v="0.82418304294151257"/>
    <n v="0.43037676691369492"/>
    <n v="1.56612026854565E-2"/>
    <n v="1.6317489723663287E-2"/>
    <n v="8.6067521402943565E-3"/>
    <n v="9.0443676583820375E-3"/>
    <m/>
    <m/>
    <n v="75.738454896226358"/>
    <n v="0"/>
    <m/>
    <n v="0"/>
    <m/>
    <n v="38923.575140000001"/>
    <n v="111.76271086879251"/>
    <n v="14.702959103459289"/>
    <n v="67.255157662341446"/>
    <n v="124.16536258353554"/>
    <n v="52.081028223981626"/>
    <n v="14.702959103459246"/>
    <n v="-5.100868330752073"/>
    <n v="155.86696733052469"/>
    <n v="128.95604412650007"/>
    <s v="Grandes"/>
    <n v="2023"/>
    <n v="2"/>
    <d v="2024-08-20T00:00:00"/>
    <x v="4"/>
    <x v="0"/>
  </r>
  <r>
    <n v="2024"/>
    <n v="6"/>
    <n v="201.1"/>
    <x v="1"/>
    <s v="ISSSTE Muerte (riesgos de trabajo)"/>
    <n v="201.1"/>
    <m/>
    <m/>
    <x v="1"/>
    <n v="101634.68591"/>
    <n v="185160.49410000001"/>
    <n v="244995.55637000001"/>
    <n v="755455.08683000004"/>
    <n v="284235.06440000003"/>
    <n v="273106.03252999997"/>
    <n v="555593.92926999996"/>
    <n v="535623.05428999988"/>
    <n v="0"/>
    <n v="0"/>
    <n v="0"/>
    <n v="0"/>
    <n v="0"/>
    <n v="0"/>
    <n v="284235.06440000003"/>
    <n v="273106.03252999997"/>
    <n v="-121055.50947"/>
    <n v="-73653.765580000007"/>
    <n v="0"/>
    <n v="0"/>
    <n v="0"/>
    <n v="0"/>
    <n v="101634.68591"/>
    <n v="185160.49410000001"/>
    <s v="ISSSTE Muerte (riesgos de trabajo)"/>
    <s v="Pensiones"/>
    <s v="Pensiones ISSSTE"/>
    <x v="3"/>
    <x v="1"/>
    <n v="18935759.858009998"/>
    <n v="19573806.677030001"/>
    <n v="470912451.56086999"/>
    <n v="404647163.09129"/>
    <n v="451972421.97768009"/>
    <n v="385068140.58718014"/>
    <n v="101634.68591"/>
    <n v="185160.49410000001"/>
    <n v="284235.06440000003"/>
    <n v="273106.03252999997"/>
    <n v="18935759.858009998"/>
    <n v="19573806.677030001"/>
    <n v="100"/>
    <n v="100"/>
    <n v="-83525.808190000011"/>
    <n v="-45.109951016273506"/>
    <n v="0.5367341298797027"/>
    <n v="0.94596057453294013"/>
    <n v="0.5367341298797027"/>
    <n v="0.94596057453294013"/>
    <n v="2.158250128513808E-2"/>
    <n v="2.248692198193877E-2"/>
    <n v="4.575850543111977E-2"/>
    <n v="4.8085124315310458E-2"/>
    <m/>
    <m/>
    <n v="100"/>
    <n v="0"/>
    <m/>
    <n v="0"/>
    <m/>
    <n v="-83525.808190000011"/>
    <n v="-45.109951016273506"/>
    <n v="4.074985736090464"/>
    <n v="279.66344546161844"/>
    <n v="147.49692360536855"/>
    <n v="100"/>
    <n v="4.074985736090464"/>
    <n v="64.35752947147553"/>
    <n v="-234.79729724357506"/>
    <n v="-370.79710776411321"/>
    <m/>
    <n v="2023"/>
    <n v="2"/>
    <d v="2024-08-20T00:00:00"/>
    <x v="3"/>
    <x v="1"/>
  </r>
  <r>
    <n v="2024"/>
    <n v="6"/>
    <n v="906"/>
    <x v="11"/>
    <s v="ISSSTE Muerte (riesgos de trabajo)"/>
    <n v="256"/>
    <s v="51e8ea280b44e16934d4d611901f3d3afc41789840acdff81942c2f65009cd52"/>
    <s v="866d562d83a77144c090ae01fef5e5dc5d322dfdcb968ee04e0fa262fe1b2619"/>
    <x v="4"/>
    <n v="29531.045699999999"/>
    <n v="20782.208269999999"/>
    <n v="63198.099409999995"/>
    <n v="164461.17952999999"/>
    <n v="57743.537179999999"/>
    <n v="55423.068119999996"/>
    <n v="115997.25305"/>
    <n v="113110.47993"/>
    <n v="0"/>
    <n v="0"/>
    <n v="134.59399999999999"/>
    <n v="128.214"/>
    <n v="0"/>
    <n v="0"/>
    <n v="57743.537179999999"/>
    <n v="55423.068119999996"/>
    <n v="-25380.768749999999"/>
    <n v="-11628.43851"/>
    <n v="0"/>
    <n v="0"/>
    <n v="0"/>
    <n v="0"/>
    <n v="29531.045699999999"/>
    <n v="20782.208269999999"/>
    <s v="ISSSTE Muerte (riesgos de trabajo)"/>
    <s v="Pensiones"/>
    <s v="Pensiones ISSSTE"/>
    <x v="3"/>
    <x v="1"/>
    <n v="5052070.2433500001"/>
    <n v="4124334.7382399999"/>
    <n v="470912451.56086999"/>
    <n v="404647163.09129"/>
    <n v="451972421.97768009"/>
    <n v="385068140.58718014"/>
    <n v="101634.68591"/>
    <n v="185160.49410000001"/>
    <n v="284235.06440000003"/>
    <n v="273106.03252999997"/>
    <n v="5052070.2433500001"/>
    <n v="4124334.7382399999"/>
    <n v="29.056070214208624"/>
    <n v="11.223888967792508"/>
    <n v="8748.8374299999996"/>
    <n v="42.097727615545644"/>
    <n v="0.58453355312847199"/>
    <n v="0.50389237510989482"/>
    <n v="0.58453355312847199"/>
    <n v="0.50389237510989482"/>
    <n v="6.2710267273921993E-3"/>
    <n v="6.5338158400864424E-3"/>
    <n v="5.1358838429101878E-3"/>
    <n v="5.3970209631754437E-3"/>
    <m/>
    <m/>
    <n v="29.056070214208624"/>
    <n v="0"/>
    <m/>
    <n v="0"/>
    <m/>
    <n v="8748.8374299999996"/>
    <n v="42.097727615545644"/>
    <n v="4.1868289481481025"/>
    <n v="195.53502360398974"/>
    <n v="266.68517320175999"/>
    <n v="20.315416502848617"/>
    <n v="4.1868289481481025"/>
    <n v="118.26463396760913"/>
    <n v="-227.50901577794016"/>
    <n v="-476.61659880076189"/>
    <s v="Grandes"/>
    <n v="2023"/>
    <n v="2"/>
    <d v="2024-08-20T00:00:00"/>
    <x v="3"/>
    <x v="4"/>
  </r>
  <r>
    <n v="2024"/>
    <n v="6"/>
    <n v="905"/>
    <x v="12"/>
    <s v="ISSSTE Muerte (riesgos de trabajo)"/>
    <n v="51"/>
    <s v="031b4af5197ec30a926f48cf40e11a7dbc470048a21e4003b7a3c07c5dab1baa"/>
    <s v="866d562d83a77144c090ae01fef5e5dc5d322dfdcb968ee04e0fa262fe1b2619"/>
    <x v="5"/>
    <n v="17307.95635"/>
    <n v="66376.515639999998"/>
    <n v="58087.619750000005"/>
    <n v="233938.79777000003"/>
    <n v="96365.558130000005"/>
    <n v="92940.883650000003"/>
    <n v="189904.67116"/>
    <n v="182193.26944"/>
    <n v="0"/>
    <n v="0"/>
    <n v="134.59399999999999"/>
    <n v="128.214"/>
    <n v="0"/>
    <n v="0"/>
    <n v="96365.55812999999"/>
    <n v="92940.883650000003"/>
    <n v="-40217.761270000003"/>
    <n v="-24612.928359999998"/>
    <n v="0"/>
    <n v="0"/>
    <n v="0"/>
    <n v="0"/>
    <n v="17307.95635"/>
    <n v="66376.515639999998"/>
    <s v="ISSSTE Muerte (riesgos de trabajo)"/>
    <s v="Pensiones"/>
    <s v="Pensiones ISSSTE"/>
    <x v="3"/>
    <x v="1"/>
    <n v="4935367.4983999999"/>
    <n v="7357265.0523100002"/>
    <n v="470912451.56086999"/>
    <n v="404647163.09129"/>
    <n v="451972421.97768009"/>
    <n v="385068140.58718014"/>
    <n v="101634.68591"/>
    <n v="185160.49410000001"/>
    <n v="284235.06440000003"/>
    <n v="273106.03252999997"/>
    <n v="4935367.4983999999"/>
    <n v="7357265.0523100002"/>
    <n v="17.029576266243023"/>
    <n v="35.848098139202364"/>
    <n v="-49068.559289999997"/>
    <n v="-73.924578319429244"/>
    <n v="0.35069235179773495"/>
    <n v="0.90219008242960352"/>
    <n v="0.35069235179773495"/>
    <n v="0.90219008242960352"/>
    <n v="3.6754085165154695E-3"/>
    <n v="3.8294275288448297E-3"/>
    <n v="1.6403553933980054E-2"/>
    <n v="1.7237602554909949E-2"/>
    <m/>
    <m/>
    <n v="17.029576266243023"/>
    <n v="0"/>
    <m/>
    <n v="0"/>
    <m/>
    <n v="-49068.559289999997"/>
    <n v="-73.924578319429244"/>
    <n v="3.6847879485380819"/>
    <n v="556.77028634290502"/>
    <n v="140.02073286593506"/>
    <n v="33.903472934777007"/>
    <n v="3.6847879485380597"/>
    <n v="63.400960185462488"/>
    <n v="-239.60945385063695"/>
    <n v="-377.61001978555311"/>
    <s v="Grandes"/>
    <n v="2023"/>
    <n v="2"/>
    <d v="2024-08-20T00:00:00"/>
    <x v="3"/>
    <x v="5"/>
  </r>
  <r>
    <n v="2024"/>
    <n v="6"/>
    <n v="902"/>
    <x v="10"/>
    <s v="ISSSTE Muerte (riesgos de trabajo)"/>
    <n v="30"/>
    <s v="624b60c58c9d8bfb6ff1886c2fd605d2adeb6ea4da576068201b6c6958ce93f4"/>
    <s v="866d562d83a77144c090ae01fef5e5dc5d322dfdcb968ee04e0fa262fe1b2619"/>
    <x v="0"/>
    <n v="54795.683859999997"/>
    <n v="98001.770189999996"/>
    <n v="123709.83720999998"/>
    <n v="357055.10952999996"/>
    <n v="130125.96909000001"/>
    <n v="124742.08076"/>
    <n v="249692.00506"/>
    <n v="240319.30491999997"/>
    <n v="0"/>
    <n v="0"/>
    <n v="134.59399999999999"/>
    <n v="128.214"/>
    <n v="0"/>
    <n v="0"/>
    <n v="130125.96909"/>
    <n v="124742.08076000001"/>
    <n v="-55456.979450000006"/>
    <n v="-37412.398710000001"/>
    <n v="0"/>
    <n v="0"/>
    <n v="0"/>
    <n v="0"/>
    <n v="54795.683859999997"/>
    <n v="98001.770189999996"/>
    <s v="ISSSTE Muerte (riesgos de trabajo)"/>
    <s v="Pensiones"/>
    <s v="Pensiones ISSSTE"/>
    <x v="3"/>
    <x v="1"/>
    <n v="8948322.1162599996"/>
    <n v="8092206.8864799999"/>
    <n v="470912451.56086999"/>
    <n v="404647163.09129"/>
    <n v="451972421.97768009"/>
    <n v="385068140.58718014"/>
    <n v="101634.68591"/>
    <n v="185160.49410000001"/>
    <n v="284235.06440000003"/>
    <n v="273106.03252999997"/>
    <n v="8948322.1162599996"/>
    <n v="8092206.8864799999"/>
    <n v="53.914353519548349"/>
    <n v="52.928012893005125"/>
    <n v="-43206.086329999998"/>
    <n v="-44.087046842352549"/>
    <n v="0.61235707821057028"/>
    <n v="1.2110635771526774"/>
    <n v="0.61235707821057028"/>
    <n v="1.2110635771526774"/>
    <n v="1.163606604123041E-2"/>
    <n v="1.2123678613007496E-2"/>
    <n v="2.4219067654229522E-2"/>
    <n v="2.5450500797225061E-2"/>
    <m/>
    <m/>
    <n v="53.914353519548349"/>
    <n v="0"/>
    <m/>
    <n v="0"/>
    <m/>
    <n v="-43206.086329999998"/>
    <n v="-44.087046842352549"/>
    <n v="4.3160161328064328"/>
    <n v="237.47485189246805"/>
    <n v="127.28553833074389"/>
    <n v="45.781110562374373"/>
    <n v="4.3160161328063884"/>
    <n v="48.231552539230393"/>
    <n v="-234.64308799458061"/>
    <n v="-333.42443965416624"/>
    <s v="Grandes"/>
    <n v="2023"/>
    <n v="2"/>
    <d v="2024-08-20T00:00:00"/>
    <x v="3"/>
    <x v="0"/>
  </r>
  <r>
    <n v="2024"/>
    <n v="6"/>
    <n v="5.0999999999999996"/>
    <x v="6"/>
    <s v="ISSSTE Muerte (riesgos de trabajo)"/>
    <n v="5.0999999999999996"/>
    <m/>
    <m/>
    <x v="3"/>
    <n v="101634.68591"/>
    <n v="185160.49410000001"/>
    <n v="244995.55637000001"/>
    <n v="755455.08683000004"/>
    <n v="284235.06440000003"/>
    <n v="273106.03252999997"/>
    <n v="555593.92926999996"/>
    <n v="535623.05428999988"/>
    <n v="0"/>
    <n v="0"/>
    <n v="0"/>
    <n v="0"/>
    <n v="0"/>
    <n v="0"/>
    <n v="284235.06440000003"/>
    <n v="273106.03252999997"/>
    <n v="-121055.50947"/>
    <n v="-73653.765580000007"/>
    <n v="0"/>
    <n v="0"/>
    <n v="0"/>
    <n v="0"/>
    <n v="101634.68591"/>
    <n v="185160.49410000001"/>
    <s v="ISSSTE Muerte (riesgos de trabajo)"/>
    <s v="Pensiones"/>
    <s v="Pensiones ISSSTE"/>
    <x v="3"/>
    <x v="1"/>
    <n v="18935759.858009998"/>
    <n v="19573806.677030001"/>
    <n v="470912451.56086999"/>
    <n v="404647163.09129"/>
    <n v="451972421.97768009"/>
    <n v="385068140.58718014"/>
    <n v="101634.68591"/>
    <n v="185160.49410000001"/>
    <n v="284235.06440000003"/>
    <n v="273106.03252999997"/>
    <n v="18935759.858009998"/>
    <n v="19573806.677030001"/>
    <n v="100"/>
    <n v="100"/>
    <n v="-83525.808190000011"/>
    <n v="-45.109951016273506"/>
    <n v="0.5367341298797027"/>
    <n v="0.94596057453294013"/>
    <n v="0.5367341298797027"/>
    <n v="0.94596057453294013"/>
    <n v="2.158250128513808E-2"/>
    <n v="2.248692198193877E-2"/>
    <n v="4.575850543111977E-2"/>
    <n v="4.8085124315310458E-2"/>
    <m/>
    <m/>
    <n v="100"/>
    <n v="0"/>
    <m/>
    <n v="0"/>
    <m/>
    <n v="-83525.808190000011"/>
    <n v="-45.109951016273506"/>
    <n v="4.074985736090464"/>
    <n v="279.66344546161844"/>
    <n v="147.49692360536855"/>
    <n v="100"/>
    <n v="4.074985736090464"/>
    <n v="64.35752947147553"/>
    <n v="-234.79729724357506"/>
    <n v="-370.79710776411321"/>
    <m/>
    <n v="2023"/>
    <n v="2"/>
    <d v="2024-08-20T00:00:00"/>
    <x v="3"/>
    <x v="3"/>
  </r>
  <r>
    <n v="2024"/>
    <n v="6"/>
    <n v="74"/>
    <x v="0"/>
    <s v="RC Viajero"/>
    <n v="46"/>
    <s v="25fc0e7096fc653718202dc30b0c580b8ab87eac11a700cba03a7c021bc35b0c"/>
    <s v="866d562d83a77144c090ae01fef5e5dc5d322dfdcb968ee04e0fa262fe1b2619"/>
    <x v="11"/>
    <n v="0"/>
    <n v="11183.28709"/>
    <n v="27875.209730000002"/>
    <n v="11183.28709"/>
    <n v="195.9434"/>
    <n v="1037.7175"/>
    <n v="2243.1742899999999"/>
    <n v="2673.6586499999994"/>
    <n v="0"/>
    <n v="0"/>
    <n v="134.59399999999999"/>
    <n v="128.214"/>
    <n v="0"/>
    <n v="0"/>
    <n v="1428.9899499999999"/>
    <n v="3149.10628"/>
    <n v="10655.62405"/>
    <n v="7171.5973400000003"/>
    <n v="0"/>
    <n v="0"/>
    <n v="0"/>
    <n v="0"/>
    <n v="0"/>
    <n v="0"/>
    <s v="RC Viajero"/>
    <s v="Daños Sin Autos"/>
    <s v="Responsabilidad Civil y Riesgos Profesionales"/>
    <x v="7"/>
    <x v="1"/>
    <n v="4855779.2440100005"/>
    <n v="7451597.3626800003"/>
    <n v="470912451.56086999"/>
    <n v="404647163.09129"/>
    <n v="451972421.97768009"/>
    <n v="385068140.58718014"/>
    <n v="170209.26783999999"/>
    <n v="160009.65656"/>
    <n v="61682.819269999993"/>
    <n v="19129.01539"/>
    <n v="167582.29440000001"/>
    <n v="694694.12002000003"/>
    <m/>
    <n v="6.9891326126348634"/>
    <m/>
    <m/>
    <m/>
    <n v="1.6098145597774796"/>
    <m/>
    <n v="0.15007905749188094"/>
    <m/>
    <m/>
    <n v="2.763713207468356E-3"/>
    <n v="2.90423587704423E-3"/>
    <m/>
    <m/>
    <m/>
    <n v="0"/>
    <m/>
    <n v="0"/>
    <m/>
    <n v="0"/>
    <m/>
    <n v="-81.117847583759556"/>
    <m/>
    <n v="9.2791814396673953"/>
    <n v="0.31766284731946243"/>
    <n v="-54.622365111157833"/>
    <n v="48.580902479948776"/>
    <n v="13.410664108405737"/>
    <n v="43.910807184275072"/>
    <s v="Medianas"/>
    <n v="2023"/>
    <n v="2"/>
    <d v="2024-08-20T00:00:00"/>
    <x v="7"/>
    <x v="11"/>
  </r>
  <r>
    <n v="2024"/>
    <n v="6"/>
    <n v="9"/>
    <x v="8"/>
    <s v="RC Viajero"/>
    <n v="9"/>
    <s v="19581e27de7ced00ff1ce50b2047e7a567c76b1cbaebabe5ef03f7c3017bb5b7"/>
    <s v="866d562d83a77144c090ae01fef5e5dc5d322dfdcb968ee04e0fa262fe1b2619"/>
    <x v="15"/>
    <n v="3937.0368800000001"/>
    <n v="2281.1297799999998"/>
    <n v="7387.3384300000007"/>
    <n v="3732.7312099999995"/>
    <n v="1104.4728700000001"/>
    <n v="-6507.7397199999996"/>
    <n v="1477.3737100000005"/>
    <n v="-2262.4847900000004"/>
    <n v="0"/>
    <n v="0"/>
    <n v="134.59399999999999"/>
    <n v="128.214"/>
    <n v="0"/>
    <n v="0"/>
    <n v="1002.46876"/>
    <n v="-5037.4470700000002"/>
    <n v="3186.6114300000004"/>
    <n v="1253.8544199999999"/>
    <n v="0"/>
    <n v="0"/>
    <n v="0"/>
    <n v="0"/>
    <n v="0"/>
    <n v="0"/>
    <s v="RC Viajero"/>
    <s v="Daños Sin Autos"/>
    <s v="Responsabilidad Civil y Riesgos Profesionales"/>
    <x v="7"/>
    <x v="1"/>
    <n v="1455805.4776199998"/>
    <n v="1307087.0916300002"/>
    <n v="470912451.56086999"/>
    <n v="404647163.09129"/>
    <n v="451972421.97768009"/>
    <n v="385068140.58718014"/>
    <n v="170209.26783999999"/>
    <n v="160009.65656"/>
    <n v="61682.819269999993"/>
    <n v="19129.01539"/>
    <n v="47750.248140000003"/>
    <n v="36677.134140000002"/>
    <n v="2.3130567036460619"/>
    <n v="1.4256200713390244"/>
    <n v="1655.9071000000004"/>
    <n v="72.591534007328633"/>
    <n v="8.2450605669250461"/>
    <n v="6.2194875185523415"/>
    <n v="0.27043701514548507"/>
    <n v="0.17452010616640104"/>
    <n v="8.3604433625622662E-4"/>
    <n v="8.7107900583244528E-4"/>
    <n v="5.6373304648261373E-4"/>
    <n v="5.9239639418664082E-4"/>
    <m/>
    <m/>
    <m/>
    <n v="0"/>
    <m/>
    <n v="0"/>
    <m/>
    <n v="0"/>
    <m/>
    <n v="-116.97168168243827"/>
    <n v="28.053404213983384"/>
    <n v="-285.28581657462735"/>
    <n v="1.7905680756345885"/>
    <n v="-119.90033336469379"/>
    <n v="154.14524837739938"/>
    <n v="31.458769982507718"/>
    <n v="-401.75693363189646"/>
    <s v="Medianas"/>
    <n v="2023"/>
    <n v="2"/>
    <d v="2024-08-20T00:00:00"/>
    <x v="7"/>
    <x v="15"/>
  </r>
  <r>
    <n v="2024"/>
    <n v="6"/>
    <n v="201.1"/>
    <x v="1"/>
    <s v="RC Viajero"/>
    <n v="201.1"/>
    <m/>
    <m/>
    <x v="1"/>
    <n v="170209.26783999996"/>
    <n v="160009.65656"/>
    <n v="322515.56970000005"/>
    <n v="286210.91136999999"/>
    <n v="61682.81927"/>
    <n v="19129.01539"/>
    <n v="99965.031019999995"/>
    <n v="50942.317849999992"/>
    <n v="0"/>
    <n v="0"/>
    <n v="0"/>
    <n v="0"/>
    <n v="-20.782490000000003"/>
    <n v="1234.7971699999998"/>
    <n v="47168.689830000003"/>
    <n v="31666.009650000004"/>
    <n v="156831.20456000001"/>
    <n v="143302.64598999996"/>
    <n v="0"/>
    <n v="0"/>
    <n v="0"/>
    <n v="0"/>
    <n v="0"/>
    <n v="0"/>
    <s v="RC Viajero"/>
    <s v="Daños Sin Autos"/>
    <s v="Responsabilidad Civil y Riesgos Profesionales"/>
    <x v="7"/>
    <x v="1"/>
    <n v="192526828.89322001"/>
    <n v="173072942.63806999"/>
    <n v="470912451.56086999"/>
    <n v="404647163.09129"/>
    <n v="451972421.97768009"/>
    <n v="385068140.58718014"/>
    <n v="170209.26783999999"/>
    <n v="160009.65656"/>
    <n v="61682.819269999993"/>
    <n v="19129.01539"/>
    <n v="7676899.8146299999"/>
    <n v="8367227.9332800005"/>
    <n v="99.999999999999972"/>
    <n v="100"/>
    <n v="10199.611279999954"/>
    <n v="6.3743723343193004"/>
    <n v="2.2171615098536162"/>
    <n v="1.9123377280493816"/>
    <n v="8.8408077366922244E-2"/>
    <n v="9.2452150013195358E-2"/>
    <n v="3.614456727058931E-2"/>
    <n v="3.7659215377615553E-2"/>
    <n v="3.9543007131845671E-2"/>
    <n v="4.1553595245767551E-2"/>
    <m/>
    <m/>
    <m/>
    <n v="0"/>
    <m/>
    <n v="0"/>
    <m/>
    <n v="0"/>
    <m/>
    <n v="222.45684376544381"/>
    <n v="36.239401093002208"/>
    <n v="11.954913097902347"/>
    <n v="100.00000000000003"/>
    <n v="48.956847898895276"/>
    <n v="9.4405504354358563"/>
    <n v="30.076087193447748"/>
    <n v="22.097295853287832"/>
    <m/>
    <n v="2023"/>
    <n v="2"/>
    <d v="2024-08-20T00:00:00"/>
    <x v="7"/>
    <x v="1"/>
  </r>
  <r>
    <n v="2024"/>
    <n v="6"/>
    <n v="61"/>
    <x v="2"/>
    <s v="RC Viajer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18.49038000000002"/>
    <n v="342.66816"/>
    <n v="192.49961999999999"/>
    <n v="19.708349999999999"/>
    <n v="0"/>
    <n v="0"/>
    <n v="0"/>
    <n v="0"/>
    <n v="0"/>
    <n v="0"/>
    <s v="RC Viajero"/>
    <s v="Daños Sin Autos"/>
    <s v="Responsabilidad Civil y Riesgos Profesionales"/>
    <x v="7"/>
    <x v="1"/>
    <n v="0"/>
    <n v="0"/>
    <n v="470912451.56086999"/>
    <n v="404647163.09129"/>
    <n v="451972421.97768009"/>
    <n v="385068140.58718014"/>
    <n v="170209.26783999999"/>
    <n v="160009.65656"/>
    <n v="61682.819269999993"/>
    <n v="19129.0153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.127010574895543"/>
    <n v="876.74143193113582"/>
    <n v="217.39802914935623"/>
    <n v="1738.6953245705502"/>
    <m/>
    <n v="2023"/>
    <n v="2"/>
    <d v="2024-08-20T00:00:00"/>
    <x v="7"/>
    <x v="2"/>
  </r>
  <r>
    <n v="2024"/>
    <n v="6"/>
    <n v="43"/>
    <x v="9"/>
    <s v="RC Viajero"/>
    <n v="31"/>
    <s v="eb1e33e8a81b697b75855af6bfcdbcbf7cbbde9f94962ceaec1ed8af21f5a50f"/>
    <s v="866d562d83a77144c090ae01fef5e5dc5d322dfdcb968ee04e0fa262fe1b2619"/>
    <x v="11"/>
    <n v="0"/>
    <n v="4.3502700000000001"/>
    <n v="0"/>
    <n v="162.65939"/>
    <n v="0"/>
    <n v="0"/>
    <n v="0"/>
    <n v="0"/>
    <n v="0"/>
    <n v="0"/>
    <n v="134.59399999999999"/>
    <n v="128.214"/>
    <n v="0"/>
    <n v="0"/>
    <n v="0"/>
    <n v="0"/>
    <n v="9.5400000000000013E-2"/>
    <n v="97.214460000000003"/>
    <n v="0"/>
    <n v="0"/>
    <n v="0"/>
    <n v="0"/>
    <n v="0"/>
    <n v="0"/>
    <s v="RC Viajero"/>
    <s v="Daños Sin Autos"/>
    <s v="Responsabilidad Civil y Riesgos Profesionales"/>
    <x v="7"/>
    <x v="1"/>
    <n v="56310277.221919999"/>
    <n v="49145835.487599999"/>
    <n v="470912451.56086999"/>
    <n v="404647163.09129"/>
    <n v="451972421.97768009"/>
    <n v="385068140.58718014"/>
    <n v="170209.26783999999"/>
    <n v="160009.65656"/>
    <n v="61682.819269999993"/>
    <n v="19129.01539"/>
    <n v="446463.83566000004"/>
    <n v="485129.98772000003"/>
    <m/>
    <n v="2.7187546636404077E-3"/>
    <m/>
    <m/>
    <m/>
    <n v="8.9672255068075129E-4"/>
    <m/>
    <n v="8.8517571363653347E-6"/>
    <m/>
    <m/>
    <n v="1.0750773505407135E-6"/>
    <n v="1.1297403086545643E-6"/>
    <m/>
    <m/>
    <m/>
    <n v="0"/>
    <m/>
    <n v="0"/>
    <m/>
    <n v="0"/>
    <m/>
    <m/>
    <m/>
    <m/>
    <m/>
    <m/>
    <n v="-99.901866450731717"/>
    <m/>
    <m/>
    <s v="Medianas"/>
    <n v="2023"/>
    <n v="2"/>
    <d v="2024-08-20T00:00:00"/>
    <x v="7"/>
    <x v="11"/>
  </r>
  <r>
    <n v="2024"/>
    <n v="6"/>
    <n v="1"/>
    <x v="14"/>
    <s v="RC Viajero"/>
    <n v="30"/>
    <s v="624b60c58c9d8bfb6ff1886c2fd605d2adeb6ea4da576068201b6c6958ce93f4"/>
    <s v="866d562d83a77144c090ae01fef5e5dc5d322dfdcb968ee04e0fa262fe1b2619"/>
    <x v="4"/>
    <n v="42383.068899999998"/>
    <n v="33244.56712"/>
    <n v="78578.918000000005"/>
    <n v="64161.924959999997"/>
    <n v="52923.674729999999"/>
    <n v="29300.062510000003"/>
    <n v="82776.690959999993"/>
    <n v="50530.494319999998"/>
    <n v="0"/>
    <n v="0"/>
    <n v="134.59399999999999"/>
    <n v="128.214"/>
    <n v="0"/>
    <n v="0"/>
    <n v="39490.474729999994"/>
    <n v="29300.062510000003"/>
    <n v="32835.827489999996"/>
    <n v="31672.750339999999"/>
    <n v="0"/>
    <n v="0"/>
    <n v="0"/>
    <n v="0"/>
    <n v="0"/>
    <n v="0"/>
    <s v="RC Viajero"/>
    <s v="Daños Sin Autos"/>
    <s v="Responsabilidad Civil y Riesgos Profesionales"/>
    <x v="7"/>
    <x v="1"/>
    <n v="27815669.804509997"/>
    <n v="22056494.197700001"/>
    <n v="470912451.56086999"/>
    <n v="404647163.09129"/>
    <n v="451972421.97768009"/>
    <n v="385068140.58718014"/>
    <n v="170209.26783999999"/>
    <n v="160009.65656"/>
    <n v="61682.819269999993"/>
    <n v="19129.01539"/>
    <n v="241521.93168000001"/>
    <n v="227380.94088000001"/>
    <n v="24.900564721211836"/>
    <n v="20.776600509441153"/>
    <n v="9138.5017799999987"/>
    <n v="27.488707393943645"/>
    <n v="17.548331368993296"/>
    <n v="14.620648059304486"/>
    <n v="0.15237119651574257"/>
    <n v="0.15072462025024205"/>
    <n v="9.0002013664150435E-3"/>
    <n v="9.3773572986037227E-3"/>
    <n v="8.2156926212033996E-3"/>
    <n v="8.633424481523256E-3"/>
    <m/>
    <m/>
    <m/>
    <n v="0"/>
    <m/>
    <n v="0"/>
    <m/>
    <n v="0"/>
    <m/>
    <n v="80.62649085454116"/>
    <n v="124.86985039915315"/>
    <n v="88.134889542216428"/>
    <n v="85.799701369583659"/>
    <n v="34.779489690583553"/>
    <n v="3.6721697279668453"/>
    <n v="120.26642161531225"/>
    <n v="92.508740780229957"/>
    <s v="Grandes"/>
    <n v="2023"/>
    <n v="2"/>
    <d v="2024-08-20T00:00:00"/>
    <x v="7"/>
    <x v="4"/>
  </r>
  <r>
    <n v="2024"/>
    <n v="6"/>
    <n v="16"/>
    <x v="24"/>
    <s v="RC Viajero"/>
    <n v="14"/>
    <s v="8527a891e224136950ff32ca212b45bc93f69fbb801c3b1ebedac52775f99e61"/>
    <s v="866d562d83a77144c090ae01fef5e5dc5d322dfdcb968ee04e0fa262fe1b2619"/>
    <x v="18"/>
    <n v="3057.3114999999998"/>
    <n v="2061.97237"/>
    <n v="4642.1727599999995"/>
    <n v="3339.2533299999996"/>
    <n v="17.580199999999998"/>
    <n v="-220.66947999999999"/>
    <n v="28.039780000000015"/>
    <n v="-285.96122000000003"/>
    <n v="0"/>
    <n v="0"/>
    <n v="134.59399999999999"/>
    <n v="128.214"/>
    <n v="0"/>
    <n v="0"/>
    <n v="17.580200000000001"/>
    <n v="-220.66948000000002"/>
    <n v="2527.8525299999997"/>
    <n v="1722.45352"/>
    <n v="0"/>
    <n v="0"/>
    <n v="0"/>
    <n v="0"/>
    <n v="0"/>
    <n v="0"/>
    <s v="RC Viajero"/>
    <s v="Daños Sin Autos"/>
    <s v="Responsabilidad Civil y Riesgos Profesionales"/>
    <x v="7"/>
    <x v="1"/>
    <n v="2668766.8416399998"/>
    <n v="1926100.1418599999"/>
    <n v="470912451.56086999"/>
    <n v="404647163.09129"/>
    <n v="451972421.97768009"/>
    <n v="385068140.58718014"/>
    <n v="170209.26783999999"/>
    <n v="160009.65656"/>
    <n v="61682.819269999993"/>
    <n v="19129.01539"/>
    <n v="113032.47777"/>
    <n v="44382.633700000006"/>
    <n v="1.7962074208990382"/>
    <n v="1.2886549564130882"/>
    <n v="995.33912999999984"/>
    <n v="48.271215680741641"/>
    <n v="2.7048079988311482"/>
    <n v="4.645899078314498"/>
    <n v="0.11455895855335316"/>
    <n v="0.10705426603669686"/>
    <n v="6.492313995661703E-4"/>
    <n v="6.7643762126508246E-4"/>
    <n v="5.0957292131931014E-4"/>
    <n v="5.3548246470241695E-4"/>
    <m/>
    <m/>
    <m/>
    <n v="0"/>
    <m/>
    <n v="0"/>
    <m/>
    <n v="0"/>
    <m/>
    <n v="-107.96675643591493"/>
    <n v="0.57502155079716277"/>
    <n v="-10.701864060380208"/>
    <n v="2.8500967057046127E-2"/>
    <n v="-107.96675643591493"/>
    <n v="46.758824005886645"/>
    <n v="0.69545987320708158"/>
    <n v="-12.811345992082272"/>
    <s v="Medianas"/>
    <n v="2023"/>
    <n v="2"/>
    <d v="2024-08-20T00:00:00"/>
    <x v="7"/>
    <x v="18"/>
  </r>
  <r>
    <n v="2024"/>
    <n v="6"/>
    <n v="48"/>
    <x v="3"/>
    <s v="RC Viajero"/>
    <n v="36"/>
    <s v="76a50887d8f1c2e9301755428990ad81479ee21c25b43215cf524541e0503269"/>
    <s v="866d562d83a77144c090ae01fef5e5dc5d322dfdcb968ee04e0fa262fe1b2619"/>
    <x v="0"/>
    <n v="88022.779129999995"/>
    <n v="80048.591419999997"/>
    <n v="137756.62344"/>
    <n v="136638.33444000001"/>
    <n v="366.29271999999997"/>
    <n v="343.79737999999998"/>
    <n v="1542.6744099999999"/>
    <n v="552.01592000000005"/>
    <n v="0"/>
    <n v="0"/>
    <n v="134.59399999999999"/>
    <n v="128.214"/>
    <n v="0"/>
    <n v="0"/>
    <n v="366.29271999999997"/>
    <n v="343.79738000000003"/>
    <n v="88022.779129999995"/>
    <n v="80048.591419999997"/>
    <n v="0"/>
    <n v="0"/>
    <n v="0"/>
    <n v="0"/>
    <n v="0"/>
    <n v="0"/>
    <s v="RC Viajero"/>
    <s v="Daños Sin Autos"/>
    <s v="Responsabilidad Civil y Riesgos Profesionales"/>
    <x v="7"/>
    <x v="1"/>
    <n v="31734793.481880002"/>
    <n v="28740488.16773"/>
    <n v="470912451.56086999"/>
    <n v="404647163.09129"/>
    <n v="451972421.97768009"/>
    <n v="385068140.58718014"/>
    <n v="170209.26783999999"/>
    <n v="160009.65656"/>
    <n v="61682.819269999993"/>
    <n v="19129.01539"/>
    <n v="619822.12004999991"/>
    <n v="627190.50312000001"/>
    <n v="51.714445545199759"/>
    <n v="50.02735031181296"/>
    <n v="7974.1877099999983"/>
    <n v="9.9616839828710049"/>
    <n v="14.201296837050501"/>
    <n v="12.763042651601559"/>
    <n v="0.27736994469574672"/>
    <n v="0.27852203119458163"/>
    <n v="1.8691962558697008E-2"/>
    <n v="1.9475254429206491E-2"/>
    <n v="1.9782318701673615E-2"/>
    <n v="2.0788162660752986E-2"/>
    <m/>
    <m/>
    <m/>
    <n v="0"/>
    <m/>
    <n v="0"/>
    <m/>
    <n v="0"/>
    <m/>
    <n v="6.543197042397475"/>
    <n v="0.41613400942388534"/>
    <n v="0.42948585840337827"/>
    <n v="0.59383264956916426"/>
    <n v="6.5431970423974528"/>
    <n v="9.9616839828710049"/>
    <n v="0.41613400942388534"/>
    <n v="0.42948585840337833"/>
    <s v="Grandes"/>
    <n v="2023"/>
    <n v="2"/>
    <d v="2024-08-20T00:00:00"/>
    <x v="7"/>
    <x v="0"/>
  </r>
  <r>
    <n v="2024"/>
    <n v="6"/>
    <n v="27"/>
    <x v="21"/>
    <s v="RC Viajero"/>
    <n v="21"/>
    <s v="6f4b6612125fb3a0daecd2799dfd6c9c299424fd920f9b308110a2c1fbd8f443"/>
    <s v="866d562d83a77144c090ae01fef5e5dc5d322dfdcb968ee04e0fa262fe1b2619"/>
    <x v="9"/>
    <n v="5014.6124300000001"/>
    <n v="4194.9114200000004"/>
    <n v="10435.433830000002"/>
    <n v="9213.3348499999993"/>
    <n v="-320.88463999999999"/>
    <n v="119.09105999999996"/>
    <n v="-532.02116000000012"/>
    <n v="504.87939999999981"/>
    <n v="0"/>
    <n v="0"/>
    <n v="134.59399999999999"/>
    <n v="128.214"/>
    <n v="0"/>
    <n v="0"/>
    <n v="-320.88463999999999"/>
    <n v="119.09106"/>
    <n v="5014.6124300000001"/>
    <n v="4194.9114200000004"/>
    <n v="0"/>
    <n v="0"/>
    <n v="0"/>
    <n v="0"/>
    <n v="0"/>
    <n v="0"/>
    <s v="RC Viajero"/>
    <s v="Daños Sin Autos"/>
    <s v="Responsabilidad Civil y Riesgos Profesionales"/>
    <x v="7"/>
    <x v="1"/>
    <n v="5987192.6770000001"/>
    <n v="5919369.3152000001"/>
    <n v="470912451.56086999"/>
    <n v="404647163.09129"/>
    <n v="451972421.97768009"/>
    <n v="385068140.58718014"/>
    <n v="170209.26783999999"/>
    <n v="160009.65656"/>
    <n v="61682.819269999993"/>
    <n v="19129.01539"/>
    <n v="192174.60352999999"/>
    <n v="150555.78545"/>
    <n v="2.9461453501543953"/>
    <n v="2.6216614110580281"/>
    <n v="819.70100999999977"/>
    <n v="19.540365169379427"/>
    <n v="2.6094043322520393"/>
    <n v="2.7862837734609291"/>
    <n v="8.3755654787322956E-2"/>
    <n v="7.086754004735156E-2"/>
    <n v="1.0648714879758947E-3"/>
    <n v="1.1094952227522496E-3"/>
    <n v="1.0366837587475219E-3"/>
    <n v="1.0893945714655312E-3"/>
    <m/>
    <m/>
    <m/>
    <n v="0"/>
    <m/>
    <n v="0"/>
    <m/>
    <n v="0"/>
    <m/>
    <n v="-369.44477612341353"/>
    <n v="-6.3989918359453348"/>
    <n v="2.8389409948494206"/>
    <n v="-0.52021720763996471"/>
    <n v="-369.44477612341348"/>
    <n v="19.540365169379427"/>
    <n v="-6.3989918359453348"/>
    <n v="2.8389409948494215"/>
    <s v="Grandes"/>
    <n v="2023"/>
    <n v="2"/>
    <d v="2024-08-20T00:00:00"/>
    <x v="7"/>
    <x v="9"/>
  </r>
  <r>
    <n v="2024"/>
    <n v="6"/>
    <n v="103"/>
    <x v="18"/>
    <s v="RC Viajero"/>
    <n v="205"/>
    <s v="f8809aff4d69bece79dabe35be0c708b890d7eafb841f121330667b77d2e2590"/>
    <s v="866d562d83a77144c090ae01fef5e5dc5d322dfdcb968ee04e0fa262fe1b2619"/>
    <x v="12"/>
    <n v="99.878280000000004"/>
    <n v="277.18950999999998"/>
    <n v="430.16787000000005"/>
    <n v="1076.2574999999999"/>
    <n v="333.92902000000004"/>
    <n v="134.44036"/>
    <n v="62.987040000000036"/>
    <n v="173.37172000000001"/>
    <n v="0"/>
    <n v="0"/>
    <n v="134.59399999999999"/>
    <n v="128.214"/>
    <n v="0"/>
    <n v="0"/>
    <n v="333.92902000000004"/>
    <n v="134.44036"/>
    <n v="190.42359999999999"/>
    <n v="196.58197000000001"/>
    <n v="0"/>
    <n v="0"/>
    <n v="0"/>
    <n v="0"/>
    <n v="0"/>
    <n v="0"/>
    <s v="RC Viajero"/>
    <s v="Daños Sin Autos"/>
    <s v="Responsabilidad Civil y Riesgos Profesionales"/>
    <x v="7"/>
    <x v="1"/>
    <n v="1492337.16872"/>
    <n v="1431710.3165"/>
    <n v="470912451.56086999"/>
    <n v="404647163.09129"/>
    <n v="451972421.97768009"/>
    <n v="385068140.58718014"/>
    <n v="170209.26783999999"/>
    <n v="160009.65656"/>
    <n v="61682.819269999993"/>
    <n v="19129.01539"/>
    <n v="47921.501459999999"/>
    <n v="64887.929920000002"/>
    <n v="5.8679695452240319E-2"/>
    <n v="0.17323298853282657"/>
    <n v="-177.31122999999997"/>
    <n v="-63.967510891736126"/>
    <n v="0.20842059818048114"/>
    <n v="0.42718192788974085"/>
    <n v="6.6927422363718993E-3"/>
    <n v="1.9360725895838021E-2"/>
    <n v="2.1209521996911939E-5"/>
    <n v="2.2098312893288062E-5"/>
    <n v="6.8501533010245018E-5"/>
    <n v="7.1984534887077671E-5"/>
    <m/>
    <m/>
    <m/>
    <n v="0"/>
    <m/>
    <n v="0"/>
    <m/>
    <n v="0"/>
    <m/>
    <n v="148.38450298704947"/>
    <n v="334.33597374724513"/>
    <n v="48.501243788049557"/>
    <n v="0.54136471703460143"/>
    <n v="148.38450298704947"/>
    <n v="-3.1327237182535161"/>
    <n v="175.36115271426442"/>
    <n v="68.38895754274921"/>
    <s v="Medianas"/>
    <n v="2023"/>
    <n v="2"/>
    <d v="2024-08-20T00:00:00"/>
    <x v="7"/>
    <x v="12"/>
  </r>
  <r>
    <n v="2024"/>
    <n v="6"/>
    <n v="8"/>
    <x v="20"/>
    <s v="RC Viajero"/>
    <n v="8"/>
    <s v="2c624232cdd221771294dfbb310aca000a0df6ac8b66b696d90ef06fdefb64a3"/>
    <s v="866d562d83a77144c090ae01fef5e5dc5d322dfdcb968ee04e0fa262fe1b2619"/>
    <x v="16"/>
    <n v="3580.0613900000003"/>
    <n v="3643.0198300000002"/>
    <n v="5806.3856300000007"/>
    <n v="6002.9988899999989"/>
    <n v="42.329559999999994"/>
    <n v="269.47207000000003"/>
    <n v="82.774779999999978"/>
    <n v="62.00802999999992"/>
    <n v="0"/>
    <n v="0"/>
    <n v="134.59399999999999"/>
    <n v="128.214"/>
    <n v="0"/>
    <n v="0"/>
    <n v="30.515889999999999"/>
    <n v="180.47848000000002"/>
    <n v="1967.0116599999999"/>
    <n v="1915.2532200000001"/>
    <n v="0"/>
    <n v="0"/>
    <n v="0"/>
    <n v="0"/>
    <n v="0"/>
    <n v="0"/>
    <s v="RC Viajero"/>
    <s v="Daños Sin Autos"/>
    <s v="Responsabilidad Civil y Riesgos Profesionales"/>
    <x v="7"/>
    <x v="1"/>
    <n v="1362193.3121300002"/>
    <n v="1167878.8770999999"/>
    <n v="470912451.56086999"/>
    <n v="404647163.09129"/>
    <n v="451972421.97768009"/>
    <n v="385068140.58718014"/>
    <n v="170209.26783999999"/>
    <n v="160009.65656"/>
    <n v="61682.819269999993"/>
    <n v="19129.01539"/>
    <n v="57731.452420000001"/>
    <n v="77427.24871"/>
    <n v="2.1033292930707672"/>
    <n v="2.2767499839198457"/>
    <n v="-62.958439999999882"/>
    <n v="-1.72819372218459"/>
    <n v="6.2012321532374157"/>
    <n v="4.7050875379089785"/>
    <n v="0.26281595703931476"/>
    <n v="0.31193473068423905"/>
    <n v="7.6023927125597418E-4"/>
    <n v="7.9209730857799894E-4"/>
    <n v="9.0029540851571991E-4"/>
    <n v="9.460714730761305E-4"/>
    <m/>
    <m/>
    <m/>
    <n v="0"/>
    <m/>
    <n v="0"/>
    <m/>
    <n v="0"/>
    <m/>
    <n v="-84.291670747176141"/>
    <n v="1.182369668806154"/>
    <n v="7.3969421681682146"/>
    <n v="6.8624554618221478E-2"/>
    <n v="-83.091673866047628"/>
    <n v="2.7024332584074662"/>
    <n v="1.5513832795480227"/>
    <n v="9.4232176777126107"/>
    <s v="Medianas"/>
    <n v="2023"/>
    <n v="2"/>
    <d v="2024-08-20T00:00:00"/>
    <x v="7"/>
    <x v="16"/>
  </r>
  <r>
    <n v="2024"/>
    <n v="6"/>
    <n v="23"/>
    <x v="16"/>
    <s v="RC Viajero"/>
    <n v="17"/>
    <s v="4523540f1504cd17100c4835e85b7eefd49911580f8efff0599a8f283be6b9e3"/>
    <s v="866d562d83a77144c090ae01fef5e5dc5d322dfdcb968ee04e0fa262fe1b2619"/>
    <x v="10"/>
    <n v="2802.5406800000001"/>
    <n v="3415.1962899999999"/>
    <n v="5907.6625900000008"/>
    <n v="10948.13895"/>
    <n v="192.77679999999987"/>
    <n v="794.68078000000003"/>
    <n v="1368.8106799999998"/>
    <n v="3461.3131699999994"/>
    <n v="0"/>
    <n v="0"/>
    <n v="134.59399999999999"/>
    <n v="128.214"/>
    <n v="0"/>
    <n v="0"/>
    <n v="-34.810279999999999"/>
    <n v="761.32316000000003"/>
    <n v="908.20364000000006"/>
    <n v="1231.39202"/>
    <n v="0"/>
    <n v="0"/>
    <n v="0"/>
    <n v="0"/>
    <n v="0"/>
    <n v="0"/>
    <s v="RC Viajero"/>
    <s v="Daños Sin Autos"/>
    <s v="Responsabilidad Civil y Riesgos Profesionales"/>
    <x v="7"/>
    <x v="1"/>
    <n v="12089263.964579999"/>
    <n v="10892930.905850001"/>
    <n v="470912451.56086999"/>
    <n v="404647163.09129"/>
    <n v="451972421.97768009"/>
    <n v="385068140.58718014"/>
    <n v="170209.26783999999"/>
    <n v="160009.65656"/>
    <n v="61682.819269999993"/>
    <n v="19129.01539"/>
    <n v="415457.03461000003"/>
    <n v="584897.72703999991"/>
    <n v="1.6465264879903265"/>
    <n v="2.1343688646187289"/>
    <n v="-612.6556099999998"/>
    <n v="-17.939103875051345"/>
    <n v="0.67456811331424815"/>
    <n v="0.58389631761493266"/>
    <n v="2.3182062102466178E-2"/>
    <n v="3.1352409370061125E-2"/>
    <n v="5.9512987407973525E-4"/>
    <n v="6.2006895636176646E-4"/>
    <n v="8.4399363235607757E-4"/>
    <n v="8.8690699905535117E-4"/>
    <m/>
    <m/>
    <m/>
    <n v="0"/>
    <m/>
    <n v="0"/>
    <m/>
    <n v="0"/>
    <m/>
    <n v="-75.741605327361782"/>
    <n v="6.8786441308677047"/>
    <n v="23.268963553482898"/>
    <n v="0.31252916497894034"/>
    <n v="-104.57233955683157"/>
    <n v="-26.245775086312474"/>
    <n v="-3.8328716674159109"/>
    <n v="61.82622167715526"/>
    <s v="Medianas"/>
    <n v="2023"/>
    <n v="2"/>
    <d v="2024-08-20T00:00:00"/>
    <x v="7"/>
    <x v="10"/>
  </r>
  <r>
    <n v="2024"/>
    <n v="6"/>
    <n v="22"/>
    <x v="15"/>
    <s v="RC Viajero"/>
    <n v="16"/>
    <s v="b17ef6d19c7a5b1ee83b907c595526dcb1eb06db8227d650d5dda0a9f4ce8cd9"/>
    <s v="866d562d83a77144c090ae01fef5e5dc5d322dfdcb968ee04e0fa262fe1b2619"/>
    <x v="13"/>
    <n v="3607.02954"/>
    <n v="5676.8115199999993"/>
    <n v="12513.117099999999"/>
    <n v="9757.5521000000008"/>
    <n v="4642.841159999999"/>
    <n v="1262.5018500000001"/>
    <n v="9898.7095399999998"/>
    <n v="2420.4690500000006"/>
    <n v="0"/>
    <n v="0"/>
    <n v="134.59399999999999"/>
    <n v="128.214"/>
    <n v="0"/>
    <n v="0"/>
    <n v="4642.8411599999999"/>
    <n v="1262.5018500000001"/>
    <n v="4600.8506799999996"/>
    <n v="5151.3633600000003"/>
    <n v="0"/>
    <n v="0"/>
    <n v="0"/>
    <n v="0"/>
    <n v="0"/>
    <n v="0"/>
    <s v="RC Viajero"/>
    <s v="Daños Sin Autos"/>
    <s v="Responsabilidad Civil y Riesgos Profesionales"/>
    <x v="7"/>
    <x v="1"/>
    <n v="17696756.30731"/>
    <n v="15803110.36665"/>
    <n v="470912451.56086999"/>
    <n v="404647163.09129"/>
    <n v="451972421.97768009"/>
    <n v="385068140.58718014"/>
    <n v="170209.26783999999"/>
    <n v="160009.65656"/>
    <n v="61682.819269999993"/>
    <n v="19129.01539"/>
    <n v="1472045.70786"/>
    <n v="1275782.0644700001"/>
    <n v="2.1191734068151202"/>
    <n v="3.5477930782704501"/>
    <n v="-2069.7819799999993"/>
    <n v="-36.460290652735985"/>
    <n v="0.24503515894514935"/>
    <n v="0.44496718351016518"/>
    <n v="2.0382433240096347E-2"/>
    <n v="3.5922115256373989E-2"/>
    <n v="7.6596605760673045E-4"/>
    <n v="7.9806407749765914E-4"/>
    <n v="1.4029040699636112E-3"/>
    <n v="1.47423557590186E-3"/>
    <m/>
    <m/>
    <m/>
    <n v="0"/>
    <m/>
    <n v="0"/>
    <m/>
    <n v="0"/>
    <m/>
    <n v="267.74925597138719"/>
    <n v="128.71647178137607"/>
    <n v="22.239629509489163"/>
    <n v="7.5269600432451176"/>
    <n v="267.74925597138724"/>
    <n v="-10.686737500885602"/>
    <n v="100.91266774169685"/>
    <n v="24.508110994523204"/>
    <s v="Medianas"/>
    <n v="2023"/>
    <n v="2"/>
    <d v="2024-08-20T00:00:00"/>
    <x v="7"/>
    <x v="13"/>
  </r>
  <r>
    <n v="2024"/>
    <n v="6"/>
    <n v="10"/>
    <x v="4"/>
    <s v="RC Viajero"/>
    <n v="10"/>
    <s v="4a44dc15364204a80fe80e9039455cc1608281820fe2b24f1e5233ade6af1dd5"/>
    <s v="866d562d83a77144c090ae01fef5e5dc5d322dfdcb968ee04e0fa262fe1b2619"/>
    <x v="14"/>
    <n v="1123.50173"/>
    <n v="2595.8887500000001"/>
    <n v="2116.3632999999995"/>
    <n v="3599.1539300000004"/>
    <n v="93.777990000000003"/>
    <n v="-306.85750999999999"/>
    <n v="-16.773429999999962"/>
    <n v="-162.77234000000001"/>
    <n v="0"/>
    <n v="0"/>
    <n v="134.59399999999999"/>
    <n v="128.214"/>
    <n v="0"/>
    <n v="0"/>
    <n v="93.777990000000003"/>
    <n v="-306.85750999999999"/>
    <n v="1358.4719399999999"/>
    <n v="3112.1431000000002"/>
    <n v="0"/>
    <n v="0"/>
    <n v="0"/>
    <n v="0"/>
    <n v="0"/>
    <n v="0"/>
    <s v="RC Viajero"/>
    <s v="Daños Sin Autos"/>
    <s v="Responsabilidad Civil y Riesgos Profesionales"/>
    <x v="7"/>
    <x v="1"/>
    <n v="3187333.33329"/>
    <n v="2989305.4146599998"/>
    <n v="470912451.56086999"/>
    <n v="404647163.09129"/>
    <n v="451972421.97768009"/>
    <n v="385068140.58718014"/>
    <n v="170209.26783999999"/>
    <n v="160009.65656"/>
    <n v="61682.819269999993"/>
    <n v="19129.01539"/>
    <n v="151120.95208000002"/>
    <n v="164948.46063999998"/>
    <n v="0.66007083178109516"/>
    <n v="1.6223325553021237"/>
    <n v="-1472.3870200000001"/>
    <n v="-56.719958434274197"/>
    <n v="0.74344537573138336"/>
    <n v="1.5737574875982188"/>
    <n v="3.5248956181194557E-2"/>
    <n v="8.6839194726285721E-2"/>
    <n v="2.3857974582665637E-4"/>
    <n v="2.4857749618526111E-4"/>
    <n v="6.4151907804537291E-4"/>
    <n v="6.7413750357056242E-4"/>
    <m/>
    <m/>
    <m/>
    <n v="0"/>
    <m/>
    <n v="0"/>
    <m/>
    <n v="0"/>
    <m/>
    <n v="-130.56076092124974"/>
    <n v="8.3469377479285232"/>
    <n v="-11.820903727095391"/>
    <n v="0.15203259369438354"/>
    <n v="-130.56076092124974"/>
    <n v="-56.349309901591617"/>
    <n v="6.9031966902459549"/>
    <n v="-9.8600064373646568"/>
    <s v="Medianas"/>
    <n v="2023"/>
    <n v="2"/>
    <d v="2024-08-20T00:00:00"/>
    <x v="7"/>
    <x v="14"/>
  </r>
  <r>
    <n v="2024"/>
    <n v="6"/>
    <n v="15.1"/>
    <x v="13"/>
    <s v="RC Viajero"/>
    <n v="15.1"/>
    <m/>
    <m/>
    <x v="7"/>
    <n v="22193.26266"/>
    <n v="37015.176019999999"/>
    <n v="71040.073879999996"/>
    <n v="57801.244730000006"/>
    <n v="6976.903769999999"/>
    <n v="-12214.30004"/>
    <n v="15414.734670000002"/>
    <n v="-2570.2131300000028"/>
    <n v="0"/>
    <n v="0"/>
    <n v="0"/>
    <n v="0"/>
    <n v="0"/>
    <n v="0"/>
    <n v="7528.9391499999992"/>
    <n v="563.81887000000006"/>
    <n v="27273.932179999996"/>
    <n v="24780.941669999997"/>
    <n v="0"/>
    <n v="0"/>
    <n v="0"/>
    <n v="0"/>
    <n v="0"/>
    <n v="0"/>
    <s v="RC Viajero"/>
    <s v="Daños Sin Autos"/>
    <s v="Responsabilidad Civil y Riesgos Profesionales"/>
    <x v="7"/>
    <x v="1"/>
    <n v="109391905.84193999"/>
    <n v="100655859.71506001"/>
    <n v="470912451.56086999"/>
    <n v="404647163.09129"/>
    <n v="451972421.97768009"/>
    <n v="385068140.58718014"/>
    <n v="170209.26783999999"/>
    <n v="160009.65656"/>
    <n v="61682.819269999993"/>
    <n v="19129.01539"/>
    <n v="5326235.5853300001"/>
    <n v="6114250.92839"/>
    <n v="13.038809779066849"/>
    <n v="23.133088849622112"/>
    <n v="-14821.913359999999"/>
    <n v="-40.04280123371948"/>
    <n v="0.41667820178902137"/>
    <n v="0.60539183709535471"/>
    <n v="2.0287847157601381E-2"/>
    <n v="3.6773990232445285E-2"/>
    <n v="4.7128213718789945E-3"/>
    <n v="4.9103134573763836E-3"/>
    <n v="9.1475189736222699E-3"/>
    <n v="9.6126301084157595E-3"/>
    <m/>
    <m/>
    <m/>
    <n v="0"/>
    <m/>
    <n v="0"/>
    <m/>
    <n v="0"/>
    <m/>
    <n v="-157.12078258395229"/>
    <n v="31.437035089819453"/>
    <n v="-32.99808714512227"/>
    <n v="11.310935285659488"/>
    <n v="1235.347139055491"/>
    <n v="10.060112094198725"/>
    <n v="27.604890634438767"/>
    <n v="2.2752116425122115"/>
    <s v="Resto"/>
    <n v="2023"/>
    <n v="2"/>
    <d v="2024-08-20T00:00:00"/>
    <x v="7"/>
    <x v="7"/>
  </r>
  <r>
    <n v="2024"/>
    <n v="6"/>
    <n v="5.0999999999999996"/>
    <x v="6"/>
    <s v="RC Viajero"/>
    <n v="5.0999999999999996"/>
    <m/>
    <m/>
    <x v="3"/>
    <n v="148016.00517999998"/>
    <n v="122994.48053999999"/>
    <n v="251475.49582000001"/>
    <n v="228409.66664000001"/>
    <n v="54705.915499999996"/>
    <n v="31343.315430000002"/>
    <n v="84550.29634999999"/>
    <n v="53512.530979999996"/>
    <n v="0"/>
    <n v="0"/>
    <n v="0"/>
    <n v="0"/>
    <n v="-20.782490000000003"/>
    <n v="1234.7971699999998"/>
    <n v="39639.750679999997"/>
    <n v="31102.190780000004"/>
    <n v="129557.27237999999"/>
    <n v="118521.70431999999"/>
    <n v="0"/>
    <n v="0"/>
    <n v="0"/>
    <n v="0"/>
    <n v="0"/>
    <n v="0"/>
    <s v="RC Viajero"/>
    <s v="Daños Sin Autos"/>
    <s v="Responsabilidad Civil y Riesgos Profesionales"/>
    <x v="7"/>
    <x v="1"/>
    <n v="83134923.051280007"/>
    <n v="72417082.923009992"/>
    <n v="470912451.56086999"/>
    <n v="404647163.09129"/>
    <n v="451972421.97768009"/>
    <n v="385068140.58718014"/>
    <n v="170209.26783999999"/>
    <n v="160009.65656"/>
    <n v="61682.819269999993"/>
    <n v="19129.01539"/>
    <n v="2350664.2292999998"/>
    <n v="2252977.00489"/>
    <n v="86.961190220933148"/>
    <n v="76.866911150377888"/>
    <n v="25021.524639999989"/>
    <n v="20.343615851820719"/>
    <n v="6.2967736240270007"/>
    <n v="5.4591982196465025"/>
    <n v="0.17804311322775804"/>
    <n v="0.16984180468959403"/>
    <n v="3.1431745898710318E-2"/>
    <n v="3.2748901920239173E-2"/>
    <n v="3.0395488158223401E-2"/>
    <n v="3.1940965137351791E-2"/>
    <m/>
    <m/>
    <m/>
    <n v="0"/>
    <m/>
    <n v="0"/>
    <m/>
    <n v="0"/>
    <m/>
    <n v="74.537743533151144"/>
    <n v="36.959459508093722"/>
    <n v="25.483513806789563"/>
    <n v="88.689064714340518"/>
    <n v="27.450027428582292"/>
    <n v="9.3110102688067862"/>
    <n v="30.596314627351834"/>
    <n v="26.241768086650485"/>
    <m/>
    <n v="2023"/>
    <n v="2"/>
    <d v="2024-08-20T00:00:00"/>
    <x v="7"/>
    <x v="3"/>
  </r>
  <r>
    <n v="2024"/>
    <n v="6"/>
    <n v="94"/>
    <x v="19"/>
    <s v="RC Viajero"/>
    <n v="7"/>
    <s v="7902699be42c8a8e46fbbb4501726517e86b22c56a189f7625a6da49081b2451"/>
    <s v="866d562d83a77144c090ae01fef5e5dc5d322dfdcb968ee04e0fa262fe1b2619"/>
    <x v="6"/>
    <n v="6085.18354"/>
    <n v="1633.18884"/>
    <n v="13093.059740000001"/>
    <n v="8407.6188700000002"/>
    <n v="809.93089000000009"/>
    <n v="-182.72026"/>
    <n v="1387.9436200000002"/>
    <n v="149.72407000000001"/>
    <n v="0"/>
    <n v="0"/>
    <n v="134.59399999999999"/>
    <n v="128.214"/>
    <n v="0"/>
    <n v="0"/>
    <n v="340.86763999999999"/>
    <n v="-161.23244"/>
    <n v="3104.2073399999999"/>
    <n v="2203.3053"/>
    <n v="0"/>
    <n v="0"/>
    <n v="0"/>
    <n v="0"/>
    <n v="0"/>
    <n v="0"/>
    <s v="RC Viajero"/>
    <s v="Daños Sin Autos"/>
    <s v="Responsabilidad Civil y Riesgos Profesionales"/>
    <x v="7"/>
    <x v="1"/>
    <n v="3650387.7085300004"/>
    <n v="3694009.5163200004"/>
    <n v="470912451.56086999"/>
    <n v="404647163.09129"/>
    <n v="451972421.97768009"/>
    <n v="385068140.58718014"/>
    <n v="170209.26783999999"/>
    <n v="160009.65656"/>
    <n v="61682.819269999993"/>
    <n v="19129.01539"/>
    <n v="338700.51001999999"/>
    <n v="266441.78745"/>
    <n v="3.5751188035895853"/>
    <n v="1.0206814233037187"/>
    <n v="4451.9947000000002"/>
    <n v="272.59521930115562"/>
    <n v="1.796626624400617"/>
    <n v="0.61296272466513213"/>
    <n v="0.16669965017087141"/>
    <n v="4.4211820050398649E-2"/>
    <n v="1.2922112209669257E-3"/>
    <n v="1.3463616902494346E-3"/>
    <n v="4.0360812801041343E-4"/>
    <n v="4.2412982738836667E-4"/>
    <m/>
    <m/>
    <m/>
    <n v="0"/>
    <m/>
    <n v="0"/>
    <m/>
    <n v="0"/>
    <m/>
    <n v="-543.2627722837085"/>
    <n v="13.309884322733181"/>
    <n v="-11.187944438807211"/>
    <n v="1.3130575086958087"/>
    <n v="-311.41380729585188"/>
    <n v="40.888661230924271"/>
    <n v="10.980827073232808"/>
    <n v="-7.3177530140739009"/>
    <s v="Grandes"/>
    <n v="2023"/>
    <n v="2"/>
    <d v="2024-08-20T00:00:00"/>
    <x v="7"/>
    <x v="6"/>
  </r>
  <r>
    <n v="2024"/>
    <n v="6"/>
    <n v="92"/>
    <x v="22"/>
    <s v="RC Viajero"/>
    <n v="219"/>
    <s v="314f04b30f62e0056bd059354a5536fb2e302107eed143b5fa2aa0bbba07f608"/>
    <s v="866d562d83a77144c090ae01fef5e5dc5d322dfdcb968ee04e0fa262fe1b2619"/>
    <x v="8"/>
    <n v="3603.5027200000004"/>
    <n v="5387.9915300000002"/>
    <n v="3742.8809799999999"/>
    <n v="7225.8956600000001"/>
    <n v="92.742059999999981"/>
    <n v="-8678.8311500000018"/>
    <n v="5.6091300000013717"/>
    <n v="-8651.2205800000011"/>
    <n v="0"/>
    <n v="0"/>
    <n v="134.59399999999999"/>
    <n v="128.214"/>
    <n v="0"/>
    <n v="0"/>
    <n v="-71.864190000000008"/>
    <n v="639.95753999999999"/>
    <n v="1792.21254"/>
    <n v="2800.5580199999999"/>
    <n v="0"/>
    <n v="0"/>
    <n v="0"/>
    <n v="0"/>
    <n v="0"/>
    <n v="0"/>
    <s v="RC Viajero"/>
    <s v="Daños Sin Autos"/>
    <s v="Responsabilidad Civil y Riesgos Profesionales"/>
    <x v="7"/>
    <x v="1"/>
    <n v="6935064.6502099996"/>
    <n v="7545683.0148400003"/>
    <n v="470912451.56086999"/>
    <n v="404647163.09129"/>
    <n v="451972421.97768009"/>
    <n v="385068140.58718014"/>
    <n v="170209.26783999999"/>
    <n v="160009.65656"/>
    <n v="61682.819269999993"/>
    <n v="19129.01539"/>
    <n v="2280464.5536400001"/>
    <n v="2584903.7458299999"/>
    <n v="2.1171013574815225"/>
    <n v="3.3672914784237569"/>
    <n v="-1784.4888099999998"/>
    <n v="-33.119740446214095"/>
    <n v="0.15801616886560291"/>
    <n v="0.20844070262546438"/>
    <n v="5.1960621879579498E-2"/>
    <n v="7.1404954586662392E-2"/>
    <n v="7.6521712434146855E-4"/>
    <n v="7.972837599763893E-4"/>
    <n v="1.3315283094631378E-3"/>
    <n v="1.3992306716894304E-3"/>
    <m/>
    <m/>
    <m/>
    <n v="0"/>
    <m/>
    <n v="0"/>
    <m/>
    <n v="0"/>
    <m/>
    <n v="-101.06860081037526"/>
    <n v="2.5736642152444378"/>
    <n v="-161.07729757325734"/>
    <n v="0.15035314711223963"/>
    <n v="-111.22952469627907"/>
    <n v="-36.005162999622485"/>
    <n v="-4.0098028775091601"/>
    <n v="22.851072373069421"/>
    <s v="Medianas"/>
    <n v="2023"/>
    <n v="2"/>
    <d v="2024-08-20T00:00:00"/>
    <x v="7"/>
    <x v="8"/>
  </r>
  <r>
    <n v="2024"/>
    <n v="6"/>
    <n v="127"/>
    <x v="5"/>
    <s v="RC Viajero"/>
    <n v="263"/>
    <s v="4be84111a613654b362415e563cb7607df7b203b5d303802a8a546061bbc7847"/>
    <s v="866d562d83a77144c090ae01fef5e5dc5d322dfdcb968ee04e0fa262fe1b2619"/>
    <x v="11"/>
    <n v="0"/>
    <n v="0"/>
    <n v="121.67919999999999"/>
    <n v="63.281529999999997"/>
    <n v="1.13791"/>
    <n v="0.98526000000000002"/>
    <n v="1.5637499999999998"/>
    <n v="1.4051800000000001"/>
    <n v="0"/>
    <n v="0"/>
    <n v="134.59399999999999"/>
    <n v="128.214"/>
    <n v="0"/>
    <n v="0"/>
    <n v="1.13791"/>
    <n v="0.98526000000000002"/>
    <n v="8.4696299999999987"/>
    <n v="6.27067"/>
    <n v="0"/>
    <n v="0"/>
    <n v="0"/>
    <n v="0"/>
    <n v="0"/>
    <n v="0"/>
    <s v="RC Viajero"/>
    <s v="Daños Sin Autos"/>
    <s v="Responsabilidad Civil y Riesgos Profesionales"/>
    <x v="7"/>
    <x v="1"/>
    <n v="539188.42425000004"/>
    <n v="333342.39512"/>
    <n v="470912451.56086999"/>
    <n v="404647163.09129"/>
    <n v="451972421.97768009"/>
    <n v="385068140.58718014"/>
    <n v="170209.26783999999"/>
    <n v="160009.65656"/>
    <n v="61682.819269999993"/>
    <n v="19129.01539"/>
    <n v="18341.25837"/>
    <n v="19624.21297"/>
    <m/>
    <m/>
    <m/>
    <m/>
    <m/>
    <m/>
    <m/>
    <m/>
    <m/>
    <m/>
    <m/>
    <m/>
    <m/>
    <m/>
    <m/>
    <n v="0"/>
    <m/>
    <n v="0"/>
    <m/>
    <n v="0"/>
    <m/>
    <n v="15.493372307817221"/>
    <m/>
    <m/>
    <n v="1.8447762496378519E-3"/>
    <n v="15.493372307817221"/>
    <n v="35.067385143852235"/>
    <n v="13.435179576911862"/>
    <n v="15.712196623327332"/>
    <s v="Medianas"/>
    <n v="2023"/>
    <n v="2"/>
    <d v="2024-08-20T00:00:00"/>
    <x v="7"/>
    <x v="11"/>
  </r>
  <r>
    <n v="2024"/>
    <n v="6"/>
    <n v="13"/>
    <x v="23"/>
    <s v="RC Viajero"/>
    <n v="13"/>
    <s v="3fdba35f04dc8c462986c992bcf875546257113072a909c162f7e470e581e278"/>
    <s v="866d562d83a77144c090ae01fef5e5dc5d322dfdcb968ee04e0fa262fe1b2619"/>
    <x v="17"/>
    <n v="382.39994000000002"/>
    <n v="488.33908000000002"/>
    <n v="497.09629000000001"/>
    <n v="710.03515000000004"/>
    <n v="259.37279999999998"/>
    <n v="0"/>
    <n v="262.46539999999999"/>
    <n v="0"/>
    <n v="0"/>
    <n v="0"/>
    <n v="134.59399999999999"/>
    <n v="128.214"/>
    <n v="0"/>
    <n v="0"/>
    <n v="84.372740000000007"/>
    <n v="0"/>
    <n v="78.105080000000001"/>
    <n v="122.25957000000001"/>
    <n v="0"/>
    <n v="0"/>
    <n v="0"/>
    <n v="0"/>
    <n v="0"/>
    <n v="0"/>
    <s v="RC Viajero"/>
    <s v="Daños Sin Autos"/>
    <s v="Responsabilidad Civil y Riesgos Profesionales"/>
    <x v="7"/>
    <x v="1"/>
    <n v="799139.89625999995"/>
    <n v="661278.34057"/>
    <n v="470912451.56086999"/>
    <n v="404647163.09129"/>
    <n v="451972421.97768009"/>
    <n v="385068140.58718014"/>
    <n v="170209.26783999999"/>
    <n v="160009.65656"/>
    <n v="61682.819269999993"/>
    <n v="19129.01539"/>
    <n v="108324.26892"/>
    <n v="80895.663230000006"/>
    <n v="0.22466458193067568"/>
    <n v="0.30519350550376556"/>
    <n v="-105.93914000000001"/>
    <n v="-21.693766552535585"/>
    <n v="0.3530140972217512"/>
    <n v="0.6036653394033864"/>
    <n v="4.7851439002062575E-2"/>
    <n v="7.3847735520729124E-2"/>
    <n v="8.1204040949121336E-5"/>
    <n v="8.4606918786492738E-5"/>
    <n v="1.2068268964728385E-4"/>
    <n v="1.2681887399340408E-4"/>
    <m/>
    <m/>
    <m/>
    <n v="0"/>
    <m/>
    <n v="0"/>
    <m/>
    <n v="0"/>
    <m/>
    <m/>
    <n v="67.827625705171386"/>
    <m/>
    <n v="0.42049439871524863"/>
    <m/>
    <n v="-36.115365038499647"/>
    <n v="108.02465089338619"/>
    <m/>
    <s v="Medianas"/>
    <n v="2023"/>
    <n v="2"/>
    <d v="2024-08-20T00:00:00"/>
    <x v="7"/>
    <x v="17"/>
  </r>
  <r>
    <n v="2024"/>
    <n v="6"/>
    <n v="39"/>
    <x v="17"/>
    <s v="RC Viajero"/>
    <n v="27"/>
    <s v="670671cd97404156226e507973f2ab8330d3022ca96e0c93bdbdb320c41adcaf"/>
    <s v="866d562d83a77144c090ae01fef5e5dc5d322dfdcb968ee04e0fa262fe1b2619"/>
    <x v="5"/>
    <n v="6510.3611799999999"/>
    <n v="3873.2217400000004"/>
    <n v="11611.460809999999"/>
    <n v="9988.4535199999991"/>
    <n v="926.90180000000009"/>
    <n v="1763.0847399999998"/>
    <n v="-624.9914799999998"/>
    <n v="1775.4172699999997"/>
    <n v="0"/>
    <n v="0"/>
    <n v="134.59399999999999"/>
    <n v="128.214"/>
    <n v="-20.782490000000003"/>
    <n v="1234.7971699999998"/>
    <n v="-236.99976999999998"/>
    <n v="1500.47227"/>
    <n v="579.84599000000003"/>
    <n v="402.14584000000002"/>
    <n v="0"/>
    <n v="0"/>
    <n v="0"/>
    <n v="0"/>
    <n v="0"/>
    <n v="0"/>
    <s v="RC Viajero"/>
    <s v="Daños Sin Autos"/>
    <s v="Responsabilidad Civil y Riesgos Profesionales"/>
    <x v="7"/>
    <x v="1"/>
    <n v="13946879.379360002"/>
    <n v="12006721.726059999"/>
    <n v="470912451.56086999"/>
    <n v="404647163.09129"/>
    <n v="451972421.97768009"/>
    <n v="385068140.58718014"/>
    <n v="170209.26783999999"/>
    <n v="160009.65656"/>
    <n v="61682.819269999993"/>
    <n v="19129.01539"/>
    <n v="958445.06401999993"/>
    <n v="981407.98799000005"/>
    <n v="3.824915800777585"/>
    <n v="2.42061749476203"/>
    <n v="2637.1394399999995"/>
    <n v="68.086456625124669"/>
    <n v="0.67926284190912667"/>
    <n v="0.39465969172847881"/>
    <n v="4.6679698037933051E-2"/>
    <n v="3.2258778277449059E-2"/>
    <n v="1.3824992646554542E-3"/>
    <n v="1.4404332794272796E-3"/>
    <n v="9.5718494858845369E-4"/>
    <n v="1.0058535962216525E-3"/>
    <m/>
    <m/>
    <m/>
    <n v="0"/>
    <m/>
    <n v="0"/>
    <m/>
    <n v="0"/>
    <m/>
    <n v="-47.427268867405644"/>
    <n v="14.237332989258212"/>
    <n v="45.51985035589518"/>
    <n v="1.5026903941318508"/>
    <n v="-115.79501165989558"/>
    <n v="44.187986626941097"/>
    <n v="-40.872882470050357"/>
    <n v="373.11644700837883"/>
    <s v="Grandes"/>
    <n v="2023"/>
    <n v="2"/>
    <d v="2024-08-20T00:00:00"/>
    <x v="7"/>
    <x v="5"/>
  </r>
  <r>
    <n v="2024"/>
    <n v="6"/>
    <n v="61"/>
    <x v="2"/>
    <s v="AyA Agricol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3430.380510000003"/>
    <n v="249568.40222999998"/>
    <n v="193567.33144000001"/>
    <n v="259802.39537000001"/>
    <n v="0"/>
    <n v="0"/>
    <n v="0"/>
    <n v="0"/>
    <n v="0"/>
    <n v="0"/>
    <s v="AyA Agricola"/>
    <s v="Daños Sin Autos"/>
    <s v="Agricola y de Animales"/>
    <x v="5"/>
    <x v="1"/>
    <n v="0"/>
    <n v="0"/>
    <n v="470912451.56086999"/>
    <n v="404647163.09129"/>
    <n v="451972421.97768009"/>
    <n v="385068140.58718014"/>
    <n v="188549.16511999999"/>
    <n v="162904.30249"/>
    <n v="146921.08906999999"/>
    <n v="120125.93902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6.604722308078536"/>
    <n v="-25.494400787056147"/>
    <n v="17.27067282547231"/>
    <n v="96.060854971939264"/>
    <m/>
    <n v="2023"/>
    <n v="2"/>
    <d v="2024-08-20T00:00:00"/>
    <x v="5"/>
    <x v="2"/>
  </r>
  <r>
    <n v="2024"/>
    <n v="6"/>
    <n v="201.1"/>
    <x v="1"/>
    <s v="AyA Agricola"/>
    <n v="201.1"/>
    <m/>
    <m/>
    <x v="1"/>
    <n v="188549.16512000002"/>
    <n v="162904.30249"/>
    <n v="412811.27334000001"/>
    <n v="494793.25543999992"/>
    <n v="146921.08906999999"/>
    <n v="120125.93901999999"/>
    <n v="236718.27321000001"/>
    <n v="240017.09601000001"/>
    <n v="0"/>
    <n v="0"/>
    <n v="0"/>
    <n v="0"/>
    <n v="4520.6541100000004"/>
    <n v="19508.353029999998"/>
    <n v="92658.611600000004"/>
    <n v="103273.30673"/>
    <n v="218321.92083000002"/>
    <n v="265949.04227000003"/>
    <n v="0"/>
    <n v="0"/>
    <n v="0"/>
    <n v="0"/>
    <n v="0"/>
    <n v="0"/>
    <s v="AyA Agricola"/>
    <s v="Daños Sin Autos"/>
    <s v="Agricola y de Animales"/>
    <x v="5"/>
    <x v="1"/>
    <n v="113569573.41921999"/>
    <n v="100577651.75955999"/>
    <n v="470912451.56086999"/>
    <n v="404647163.09129"/>
    <n v="451972421.97768009"/>
    <n v="385068140.58718014"/>
    <n v="188549.16511999999"/>
    <n v="162904.30249"/>
    <n v="146921.08906999999"/>
    <n v="120125.93902000002"/>
    <n v="191065.71942000001"/>
    <n v="230073.19428"/>
    <n v="100.00000000000003"/>
    <n v="100"/>
    <n v="25644.862630000018"/>
    <n v="15.742286875188105"/>
    <n v="98.682885497388412"/>
    <n v="70.805424769190978"/>
    <n v="0.16602084470636114"/>
    <n v="0.16196868751662399"/>
    <n v="4.0039112258561334E-2"/>
    <n v="4.1716962352475392E-2"/>
    <n v="4.0258357737021411E-2"/>
    <n v="4.2305318285120019E-2"/>
    <m/>
    <m/>
    <m/>
    <n v="0"/>
    <m/>
    <n v="0"/>
    <m/>
    <n v="0"/>
    <m/>
    <n v="22.305881867478107"/>
    <n v="77.921898501376916"/>
    <n v="73.740188063709368"/>
    <n v="100"/>
    <n v="-10.278256275604003"/>
    <n v="-17.908363584798103"/>
    <n v="42.441277196415918"/>
    <n v="38.831990462726921"/>
    <m/>
    <n v="2023"/>
    <n v="2"/>
    <d v="2024-08-20T00:00:00"/>
    <x v="5"/>
    <x v="1"/>
  </r>
  <r>
    <n v="2024"/>
    <n v="6"/>
    <n v="10"/>
    <x v="4"/>
    <s v="AyA Agricola"/>
    <n v="10"/>
    <s v="4a44dc15364204a80fe80e9039455cc1608281820fe2b24f1e5233ade6af1dd5"/>
    <s v="866d562d83a77144c090ae01fef5e5dc5d322dfdcb968ee04e0fa262fe1b2619"/>
    <x v="6"/>
    <n v="29753.22694"/>
    <n v="16937.9961"/>
    <n v="52172.196360000002"/>
    <n v="52494.668720000001"/>
    <n v="7155.8740499999994"/>
    <n v="8596.6061000000009"/>
    <n v="19549.026580000002"/>
    <n v="-11887.927769999998"/>
    <n v="0"/>
    <n v="0"/>
    <n v="134.59399999999999"/>
    <n v="128.214"/>
    <n v="0"/>
    <n v="0"/>
    <n v="714.86712999999997"/>
    <n v="1181.5416599999999"/>
    <n v="-190.65739000000002"/>
    <n v="4451.6115499999996"/>
    <n v="0"/>
    <n v="0"/>
    <n v="0"/>
    <n v="0"/>
    <n v="0"/>
    <n v="0"/>
    <s v="AyA Agricola"/>
    <s v="Daños Sin Autos"/>
    <s v="Agricola y de Animales"/>
    <x v="5"/>
    <x v="1"/>
    <n v="3187333.33329"/>
    <n v="2989305.4146599998"/>
    <n v="470912451.56086999"/>
    <n v="404647163.09129"/>
    <n v="451972421.97768009"/>
    <n v="385068140.58718014"/>
    <n v="188549.16511999999"/>
    <n v="162904.30249"/>
    <n v="146921.08906999999"/>
    <n v="120125.93902000002"/>
    <n v="29753.22694"/>
    <n v="16937.9961"/>
    <n v="15.780089464232788"/>
    <n v="10.397513043610221"/>
    <n v="12815.23084"/>
    <n v="75.659663423821428"/>
    <n v="100"/>
    <n v="100"/>
    <n v="0.93348338026786792"/>
    <n v="0.56661979123757444"/>
    <n v="6.318207735085575E-3"/>
    <n v="6.5829739809809265E-3"/>
    <n v="4.1858679968500663E-3"/>
    <n v="4.3987009868361746E-3"/>
    <m/>
    <m/>
    <m/>
    <n v="0"/>
    <m/>
    <n v="0"/>
    <m/>
    <n v="0"/>
    <m/>
    <n v="-16.759312142963033"/>
    <n v="24.050749400831208"/>
    <n v="50.753383394627186"/>
    <n v="4.8705560891878577"/>
    <n v="-39.497086374423731"/>
    <n v="-104.28288470048561"/>
    <n v="-374.9485556264039"/>
    <n v="26.541885937913879"/>
    <s v="Grandes"/>
    <n v="2023"/>
    <n v="2"/>
    <d v="2024-08-20T00:00:00"/>
    <x v="5"/>
    <x v="6"/>
  </r>
  <r>
    <n v="2024"/>
    <n v="6"/>
    <n v="127"/>
    <x v="5"/>
    <s v="AyA Agricola"/>
    <n v="263"/>
    <s v="4be84111a613654b362415e563cb7607df7b203b5d303802a8a546061bbc7847"/>
    <s v="866d562d83a77144c090ae01fef5e5dc5d322dfdcb968ee04e0fa262fe1b2619"/>
    <x v="15"/>
    <n v="0"/>
    <n v="0"/>
    <n v="0"/>
    <n v="0"/>
    <n v="0"/>
    <n v="334.26850000000002"/>
    <n v="427.64946999999995"/>
    <n v="351.04842000000002"/>
    <n v="0"/>
    <n v="0"/>
    <n v="0"/>
    <n v="0"/>
    <n v="0"/>
    <n v="334.28446000000002"/>
    <n v="0"/>
    <n v="7.9200000000000007E-2"/>
    <n v="0"/>
    <n v="-0.18146000000000001"/>
    <n v="0"/>
    <n v="0"/>
    <n v="0"/>
    <n v="0"/>
    <n v="0"/>
    <n v="0"/>
    <s v="AyA Agricola"/>
    <s v="Daños Sin Autos"/>
    <s v="Agricola y de Animales"/>
    <x v="5"/>
    <x v="1"/>
    <n v="539188.42425000004"/>
    <n v="333342.39512"/>
    <n v="470912451.56086999"/>
    <n v="404647163.09129"/>
    <n v="451972421.97768009"/>
    <n v="385068140.58718014"/>
    <n v="188549.16511999999"/>
    <n v="162904.30249"/>
    <n v="146921.08906999999"/>
    <n v="120125.93902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43.645982585693815"/>
    <s v="Medianas"/>
    <n v="2023"/>
    <n v="2"/>
    <d v="2024-08-20T00:00:00"/>
    <x v="5"/>
    <x v="15"/>
  </r>
  <r>
    <n v="2024"/>
    <n v="6"/>
    <n v="74"/>
    <x v="0"/>
    <s v="AyA Agricola"/>
    <n v="46"/>
    <s v="25fc0e7096fc653718202dc30b0c580b8ab87eac11a700cba03a7c021bc35b0c"/>
    <s v="866d562d83a77144c090ae01fef5e5dc5d322dfdcb968ee04e0fa262fe1b2619"/>
    <x v="16"/>
    <n v="-194.73497"/>
    <n v="54410.42611"/>
    <n v="1642.4802299999988"/>
    <n v="61122.178019999999"/>
    <n v="5594.5540100000007"/>
    <n v="24578.758440000001"/>
    <n v="-18852.767930000002"/>
    <n v="1499.1967199999999"/>
    <n v="0"/>
    <n v="0"/>
    <n v="134.59399999999999"/>
    <n v="128.214"/>
    <n v="4520.6541100000004"/>
    <n v="21908.8505"/>
    <n v="62161.771670000002"/>
    <n v="86921.490829999995"/>
    <n v="164291.95318000001"/>
    <n v="222055.36552000002"/>
    <n v="0"/>
    <n v="0"/>
    <n v="0"/>
    <n v="0"/>
    <n v="0"/>
    <n v="0"/>
    <s v="AyA Agricola"/>
    <s v="Daños Sin Autos"/>
    <s v="Agricola y de Animales"/>
    <x v="5"/>
    <x v="1"/>
    <n v="4855779.2440100005"/>
    <n v="7451597.3626800003"/>
    <n v="470912451.56086999"/>
    <n v="404647163.09129"/>
    <n v="451972421.97768009"/>
    <n v="385068140.58718014"/>
    <n v="188549.16511999999"/>
    <n v="162904.30249"/>
    <n v="146921.08906999999"/>
    <n v="120125.93902000002"/>
    <n v="303.95845000000003"/>
    <n v="118492.44678"/>
    <n v="-0.10328073840903146"/>
    <n v="33.400238838590539"/>
    <n v="-54605.161079999998"/>
    <n v="-100.35790010099592"/>
    <n v="-64.066312352889014"/>
    <n v="45.918898283045486"/>
    <n v="-4.0103752706678632E-3"/>
    <n v="0.7301847303573451"/>
    <n v="-4.1352690793063187E-5"/>
    <n v="-4.3085586759454248E-5"/>
    <n v="1.3446387636659347E-2"/>
    <n v="1.4130077348656006E-2"/>
    <m/>
    <m/>
    <m/>
    <n v="0"/>
    <m/>
    <n v="0"/>
    <m/>
    <n v="0"/>
    <m/>
    <n v="-77.238256262385889"/>
    <n v="-2872.9067049436476"/>
    <n v="45.172883576228259"/>
    <n v="3.8078631498126838"/>
    <n v="-28.485152433044149"/>
    <n v="-26.013067599034166"/>
    <n v="37.836163285425734"/>
    <n v="39.144062394732444"/>
    <s v="Medianas"/>
    <n v="2023"/>
    <n v="2"/>
    <d v="2024-08-20T00:00:00"/>
    <x v="5"/>
    <x v="16"/>
  </r>
  <r>
    <n v="2024"/>
    <n v="6"/>
    <n v="9"/>
    <x v="8"/>
    <s v="AyA Agricola"/>
    <n v="9"/>
    <s v="19581e27de7ced00ff1ce50b2047e7a567c76b1cbaebabe5ef03f7c3017bb5b7"/>
    <s v="866d562d83a77144c090ae01fef5e5dc5d322dfdcb968ee04e0fa262fe1b2619"/>
    <x v="0"/>
    <n v="56069.217060000003"/>
    <n v="48419.444470000002"/>
    <n v="226543.75264000002"/>
    <n v="253650.44039999996"/>
    <n v="68343.296009999991"/>
    <n v="49370.174299999991"/>
    <n v="131072.36866000001"/>
    <n v="111384.72244"/>
    <n v="0"/>
    <n v="0"/>
    <n v="134.59399999999999"/>
    <n v="128.214"/>
    <n v="0"/>
    <n v="0"/>
    <n v="19892.776239999999"/>
    <n v="12893.728140000001"/>
    <n v="39067.816460000002"/>
    <n v="34037.439259999999"/>
    <n v="0"/>
    <n v="0"/>
    <n v="0"/>
    <n v="0"/>
    <n v="0"/>
    <n v="0"/>
    <s v="AyA Agricola"/>
    <s v="Daños Sin Autos"/>
    <s v="Agricola y de Animales"/>
    <x v="5"/>
    <x v="1"/>
    <n v="1455805.4776199998"/>
    <n v="1307087.0916300002"/>
    <n v="470912451.56086999"/>
    <n v="404647163.09129"/>
    <n v="451972421.97768009"/>
    <n v="385068140.58718014"/>
    <n v="188549.16511999999"/>
    <n v="162904.30249"/>
    <n v="146921.08906999999"/>
    <n v="120125.93902000002"/>
    <n v="57569.457729999995"/>
    <n v="51100.697970000001"/>
    <n v="29.737186597625815"/>
    <n v="29.722630851307478"/>
    <n v="7649.7725900000005"/>
    <n v="15.79896810823529"/>
    <n v="97.394033695720921"/>
    <n v="94.753000239695169"/>
    <n v="3.8514223171947295"/>
    <n v="3.7043778322084595"/>
    <n v="1.1906505524361254E-2"/>
    <n v="1.2405450937616917E-2"/>
    <n v="1.1965843056973659E-2"/>
    <n v="1.2574253584356909E-2"/>
    <m/>
    <m/>
    <m/>
    <n v="0"/>
    <m/>
    <n v="0"/>
    <m/>
    <n v="0"/>
    <m/>
    <n v="38.430331630407075"/>
    <n v="121.89094050816765"/>
    <n v="101.96352899213672"/>
    <n v="46.517008853261423"/>
    <n v="54.282578506421018"/>
    <n v="14.778953145019891"/>
    <n v="50.918577085994635"/>
    <n v="37.881016963436522"/>
    <s v="Grandes"/>
    <n v="2023"/>
    <n v="2"/>
    <d v="2024-08-20T00:00:00"/>
    <x v="5"/>
    <x v="0"/>
  </r>
  <r>
    <n v="2024"/>
    <n v="6"/>
    <n v="5.0999999999999996"/>
    <x v="6"/>
    <s v="AyA Agricola"/>
    <n v="5.0999999999999996"/>
    <m/>
    <m/>
    <x v="3"/>
    <n v="188743.90009000001"/>
    <n v="108460.39448"/>
    <n v="411168.79311000003"/>
    <n v="433637.59551999997"/>
    <n v="141326.59896"/>
    <n v="95214.157579999999"/>
    <n v="255143.45777000001"/>
    <n v="238168.09307"/>
    <n v="0"/>
    <n v="0"/>
    <n v="0"/>
    <n v="0"/>
    <n v="0"/>
    <n v="-2734.7819300000001"/>
    <n v="30496.903829999999"/>
    <n v="16352.9822"/>
    <n v="54029.967649999999"/>
    <n v="43893.847589999998"/>
    <n v="0"/>
    <n v="0"/>
    <n v="0"/>
    <n v="0"/>
    <n v="0"/>
    <n v="0"/>
    <s v="AyA Agricola"/>
    <s v="Daños Sin Autos"/>
    <s v="Agricola y de Animales"/>
    <x v="5"/>
    <x v="1"/>
    <n v="51864328.529039994"/>
    <n v="43646876.51416"/>
    <n v="470912451.56086999"/>
    <n v="404647163.09129"/>
    <n v="451972421.97768009"/>
    <n v="385068140.58718014"/>
    <n v="188549.16511999999"/>
    <n v="162904.30249"/>
    <n v="146921.08906999999"/>
    <n v="120125.93902000002"/>
    <n v="190761.76097"/>
    <n v="111547.2656"/>
    <n v="100.10328073840904"/>
    <n v="66.579208051707482"/>
    <n v="80283.505610000007"/>
    <n v="74.021034124861316"/>
    <n v="98.942208926076475"/>
    <n v="97.232678808040646"/>
    <n v="0.36391852636117344"/>
    <n v="0.24849520319011392"/>
    <n v="4.0080464949354404E-2"/>
    <n v="4.1760047939234844E-2"/>
    <n v="2.6803695755932163E-2"/>
    <n v="2.8166545877987108E-2"/>
    <m/>
    <m/>
    <m/>
    <n v="0"/>
    <m/>
    <n v="0"/>
    <m/>
    <n v="0"/>
    <m/>
    <n v="48.430236166565678"/>
    <n v="74.877439161006151"/>
    <n v="87.787028653632092"/>
    <n v="96.19218034292237"/>
    <n v="86.491390114764499"/>
    <n v="23.092348054512392"/>
    <n v="56.444423634593832"/>
    <n v="37.255750174258075"/>
    <m/>
    <n v="2023"/>
    <n v="2"/>
    <d v="2024-08-20T00:00:00"/>
    <x v="5"/>
    <x v="3"/>
  </r>
  <r>
    <n v="2024"/>
    <n v="6"/>
    <n v="43"/>
    <x v="9"/>
    <s v="AyA Agricola"/>
    <n v="31"/>
    <s v="eb1e33e8a81b697b75855af6bfcdbcbf7cbbde9f94962ceaec1ed8af21f5a50f"/>
    <s v="866d562d83a77144c090ae01fef5e5dc5d322dfdcb968ee04e0fa262fe1b2619"/>
    <x v="15"/>
    <n v="0"/>
    <n v="33.481900000000003"/>
    <n v="0"/>
    <n v="33.481900000000003"/>
    <n v="-6.3899999999999998E-2"/>
    <n v="-1.2455000000000001"/>
    <n v="-6.6099999999999978E-2"/>
    <n v="-1.2422000000000006"/>
    <n v="0"/>
    <n v="0"/>
    <n v="134.59399999999999"/>
    <n v="128.214"/>
    <n v="0"/>
    <n v="0"/>
    <n v="-6.3899999999999998E-2"/>
    <n v="-1.2455000000000001"/>
    <n v="0"/>
    <n v="1.0619999999999999E-2"/>
    <n v="0"/>
    <n v="0"/>
    <n v="0"/>
    <n v="0"/>
    <n v="0"/>
    <n v="0"/>
    <s v="AyA Agricola"/>
    <s v="Daños Sin Autos"/>
    <s v="Agricola y de Animales"/>
    <x v="5"/>
    <x v="1"/>
    <n v="56310277.221919999"/>
    <n v="49145835.487599999"/>
    <n v="470912451.56086999"/>
    <n v="404647163.09129"/>
    <n v="451972421.97768009"/>
    <n v="385068140.58718014"/>
    <n v="188549.16511999999"/>
    <n v="162904.30249"/>
    <n v="146921.08906999999"/>
    <n v="120125.93902000002"/>
    <n v="0"/>
    <n v="33.481900000000003"/>
    <m/>
    <n v="2.055310970197077E-2"/>
    <m/>
    <m/>
    <m/>
    <n v="100"/>
    <m/>
    <n v="6.8127644321862893E-5"/>
    <m/>
    <m/>
    <n v="8.2743444299018485E-6"/>
    <n v="8.6950584769086187E-6"/>
    <m/>
    <m/>
    <m/>
    <n v="0"/>
    <m/>
    <n v="0"/>
    <m/>
    <n v="0"/>
    <m/>
    <n v="-94.869530309112804"/>
    <m/>
    <n v="-3.7199203151553526"/>
    <n v="-4.3492735048781929E-5"/>
    <n v="-94.869530309112804"/>
    <m/>
    <m/>
    <n v="-11727.871939736347"/>
    <s v="Medianas"/>
    <n v="2023"/>
    <n v="2"/>
    <d v="2024-08-20T00:00:00"/>
    <x v="5"/>
    <x v="15"/>
  </r>
  <r>
    <n v="2024"/>
    <n v="6"/>
    <n v="15.1"/>
    <x v="13"/>
    <s v="AyA Agricola"/>
    <n v="15.1"/>
    <m/>
    <m/>
    <x v="7"/>
    <n v="-194.73497"/>
    <n v="54443.908009999999"/>
    <n v="1642.4802299999988"/>
    <n v="61155.659919999998"/>
    <n v="5594.4901100000006"/>
    <n v="24911.781440000002"/>
    <n v="-18425.184560000002"/>
    <n v="1849.0029399999999"/>
    <n v="0"/>
    <n v="0"/>
    <n v="0"/>
    <n v="0"/>
    <n v="4520.6541100000004"/>
    <n v="22243.134959999999"/>
    <n v="62161.707770000001"/>
    <n v="86920.324529999998"/>
    <n v="164291.95318000001"/>
    <n v="222055.19468000002"/>
    <n v="0"/>
    <n v="0"/>
    <n v="0"/>
    <n v="0"/>
    <n v="0"/>
    <n v="0"/>
    <s v="AyA Agricola"/>
    <s v="Daños Sin Autos"/>
    <s v="Agricola y de Animales"/>
    <x v="5"/>
    <x v="1"/>
    <n v="61705244.890179999"/>
    <n v="56930775.245400004"/>
    <n v="470912451.56086999"/>
    <n v="404647163.09129"/>
    <n v="451972421.97768009"/>
    <n v="385068140.58718014"/>
    <n v="188549.16511999999"/>
    <n v="162904.30249"/>
    <n v="146921.08906999999"/>
    <n v="120125.93902000002"/>
    <n v="303.95845000000003"/>
    <n v="118525.92868"/>
    <n v="-0.10328073840903146"/>
    <n v="33.420791948292511"/>
    <n v="-54638.642979999997"/>
    <n v="-100.35767999968743"/>
    <n v="-64.066312352889014"/>
    <n v="45.934175430077715"/>
    <n v="-3.1558900762257707E-4"/>
    <n v="9.5631769943970782E-2"/>
    <n v="-4.1352690793063187E-5"/>
    <n v="-4.3085586759454248E-5"/>
    <n v="1.3454661981089248E-2"/>
    <n v="1.4138772407132913E-2"/>
    <m/>
    <m/>
    <m/>
    <n v="0"/>
    <m/>
    <n v="0"/>
    <m/>
    <n v="0"/>
    <m/>
    <n v="-77.542793864524214"/>
    <n v="-2872.8738911146779"/>
    <n v="45.75678409313366"/>
    <n v="3.8078196570776353"/>
    <n v="-28.484266359883094"/>
    <n v="-26.013010676575988"/>
    <n v="37.8361243912506"/>
    <n v="39.143567280765218"/>
    <s v="Resto"/>
    <n v="2023"/>
    <n v="2"/>
    <d v="2024-08-20T00:00:00"/>
    <x v="5"/>
    <x v="7"/>
  </r>
  <r>
    <n v="2024"/>
    <n v="6"/>
    <n v="1"/>
    <x v="14"/>
    <s v="AyA Agricola"/>
    <n v="30"/>
    <s v="624b60c58c9d8bfb6ff1886c2fd605d2adeb6ea4da576068201b6c6958ce93f4"/>
    <s v="866d562d83a77144c090ae01fef5e5dc5d322dfdcb968ee04e0fa262fe1b2619"/>
    <x v="9"/>
    <n v="15976.538"/>
    <n v="12161.910099999999"/>
    <n v="15976.238000000001"/>
    <n v="12161.910099999999"/>
    <n v="2807.1067499999999"/>
    <n v="7143.98405"/>
    <n v="31132.612409999998"/>
    <n v="10345.475129999997"/>
    <n v="0"/>
    <n v="0"/>
    <n v="134.59399999999999"/>
    <n v="128.214"/>
    <n v="0"/>
    <n v="0"/>
    <n v="887.61207999999999"/>
    <n v="260.97226000000001"/>
    <n v="-1427.29576"/>
    <n v="-1239.42462"/>
    <n v="0"/>
    <n v="0"/>
    <n v="0"/>
    <n v="0"/>
    <n v="0"/>
    <n v="0"/>
    <s v="AyA Agricola"/>
    <s v="Daños Sin Autos"/>
    <s v="Agricola y de Animales"/>
    <x v="5"/>
    <x v="1"/>
    <n v="27815669.804509997"/>
    <n v="22056494.197700001"/>
    <n v="470912451.56086999"/>
    <n v="404647163.09129"/>
    <n v="451972421.97768009"/>
    <n v="385068140.58718014"/>
    <n v="188549.16511999999"/>
    <n v="162904.30249"/>
    <n v="146921.08906999999"/>
    <n v="120125.93902000002"/>
    <n v="15976.538"/>
    <n v="12161.910099999999"/>
    <n v="8.4734069174116531"/>
    <n v="7.4656776488432941"/>
    <n v="3814.6279000000013"/>
    <n v="31.36536833963277"/>
    <n v="100"/>
    <n v="100"/>
    <n v="5.743718599006948E-2"/>
    <n v="5.5139815017693126E-2"/>
    <n v="3.392676907787153E-3"/>
    <n v="3.5348479737086647E-3"/>
    <n v="3.0055592153641823E-3"/>
    <n v="3.1583786914842205E-3"/>
    <m/>
    <m/>
    <m/>
    <n v="0"/>
    <m/>
    <n v="0"/>
    <m/>
    <n v="0"/>
    <m/>
    <n v="-60.70670468532191"/>
    <n v="17.570181662635544"/>
    <n v="58.740641817439524"/>
    <n v="1.9106220677839958"/>
    <n v="240.11740558172733"/>
    <n v="15.157931911986712"/>
    <n v="-62.188377831375327"/>
    <n v="-21.055920286624609"/>
    <s v="Grandes"/>
    <n v="2023"/>
    <n v="2"/>
    <d v="2024-08-20T00:00:00"/>
    <x v="5"/>
    <x v="9"/>
  </r>
  <r>
    <n v="2024"/>
    <n v="6"/>
    <n v="123"/>
    <x v="78"/>
    <s v="AyA Agricola"/>
    <n v="236"/>
    <s v="9a049b03f6fc40bfcf2f136320359257ed4af8513f71aa6fef47f17059bbae23"/>
    <s v="866d562d83a77144c090ae01fef5e5dc5d322dfdcb968ee04e0fa262fe1b2619"/>
    <x v="4"/>
    <n v="52301.236819999998"/>
    <n v="0"/>
    <n v="52301.236819999998"/>
    <n v="64416.998289999996"/>
    <n v="44069.181860000004"/>
    <n v="0"/>
    <n v="44069.181860000004"/>
    <n v="48626.937299999991"/>
    <n v="0"/>
    <n v="0"/>
    <n v="134.59399999999999"/>
    <n v="128.214"/>
    <n v="0"/>
    <n v="0"/>
    <n v="5087.1868199999999"/>
    <n v="0"/>
    <n v="8734.9014000000006"/>
    <n v="0"/>
    <n v="0"/>
    <n v="0"/>
    <n v="0"/>
    <n v="0"/>
    <n v="0"/>
    <n v="0"/>
    <s v="AyA Agricola"/>
    <s v="Daños Sin Autos"/>
    <s v="Agricola y de Animales"/>
    <x v="5"/>
    <x v="1"/>
    <n v="52495.55702"/>
    <n v="0"/>
    <n v="470912451.56086999"/>
    <n v="404647163.09129"/>
    <n v="451972421.97768009"/>
    <n v="385068140.58718014"/>
    <n v="188549.16511999999"/>
    <n v="162904.30249"/>
    <n v="146921.08906999999"/>
    <n v="120125.93902000002"/>
    <n v="52495.55702"/>
    <n v="0"/>
    <n v="27.738779318759359"/>
    <m/>
    <m/>
    <m/>
    <n v="99.62983495931671"/>
    <m/>
    <n v="99.62983495931671"/>
    <m/>
    <n v="1.1106360990592656E-2"/>
    <n v="1.1571776125443071E-2"/>
    <m/>
    <m/>
    <m/>
    <m/>
    <m/>
    <n v="0"/>
    <m/>
    <n v="0"/>
    <m/>
    <n v="0"/>
    <m/>
    <m/>
    <n v="84.260305376082329"/>
    <m/>
    <n v="29.995136939805427"/>
    <m/>
    <m/>
    <n v="58.239773834195759"/>
    <m/>
    <s v="Grandes"/>
    <n v="2023"/>
    <n v="2"/>
    <d v="2024-08-20T00:00:00"/>
    <x v="5"/>
    <x v="4"/>
  </r>
  <r>
    <n v="2024"/>
    <n v="6"/>
    <n v="41"/>
    <x v="7"/>
    <s v="AyA Agricola"/>
    <n v="29"/>
    <s v="35135aaa6cc23891b40cb3f378c53a17a1127210ce60e125ccf03efcfdaec458"/>
    <s v="866d562d83a77144c090ae01fef5e5dc5d322dfdcb968ee04e0fa262fe1b2619"/>
    <x v="5"/>
    <n v="34643.681270000001"/>
    <n v="30941.043809999999"/>
    <n v="64175.369290000002"/>
    <n v="50913.578009999997"/>
    <n v="18951.140290000003"/>
    <n v="30103.393130000008"/>
    <n v="29320.268259999997"/>
    <n v="79698.885970000003"/>
    <n v="0"/>
    <n v="0"/>
    <n v="134.59399999999999"/>
    <n v="128.214"/>
    <n v="0"/>
    <n v="-2734.7819300000001"/>
    <n v="3914.4615600000002"/>
    <n v="2016.7401399999999"/>
    <n v="7845.2029400000001"/>
    <n v="6644.2214000000004"/>
    <n v="0"/>
    <n v="0"/>
    <n v="0"/>
    <n v="0"/>
    <n v="0"/>
    <n v="0"/>
    <s v="AyA Agricola"/>
    <s v="Daños Sin Autos"/>
    <s v="Agricola y de Animales"/>
    <x v="5"/>
    <x v="1"/>
    <n v="19353024.356599998"/>
    <n v="17293989.810169999"/>
    <n v="470912451.56086999"/>
    <n v="404647163.09129"/>
    <n v="451972421.97768009"/>
    <n v="385068140.58718014"/>
    <n v="188549.16511999999"/>
    <n v="162904.30249"/>
    <n v="146921.08906999999"/>
    <n v="120125.93902000002"/>
    <n v="34966.98128"/>
    <n v="31346.66143"/>
    <n v="18.373818440379424"/>
    <n v="18.993386507946493"/>
    <n v="3702.6374600000017"/>
    <n v="11.966750322764884"/>
    <n v="99.07541343814853"/>
    <n v="98.706026091787209"/>
    <n v="0.179009133826597"/>
    <n v="0.17891212004649523"/>
    <n v="7.35671379152776E-3"/>
    <n v="7.6649989214852624E-3"/>
    <n v="7.646425486744257E-3"/>
    <n v="8.0352126153098065E-3"/>
    <m/>
    <m/>
    <m/>
    <n v="0"/>
    <m/>
    <n v="0"/>
    <m/>
    <n v="0"/>
    <m/>
    <n v="-37.046497688282365"/>
    <n v="54.703021143457143"/>
    <n v="97.292752354627197"/>
    <n v="12.898856392883671"/>
    <n v="94.098460300393498"/>
    <n v="18.075579781251715"/>
    <n v="49.89624347435938"/>
    <n v="30.353295270985399"/>
    <s v="Grandes"/>
    <n v="2023"/>
    <n v="2"/>
    <d v="2024-08-20T00:00:00"/>
    <x v="5"/>
    <x v="5"/>
  </r>
  <r>
    <n v="2024"/>
    <n v="6"/>
    <n v="201.1"/>
    <x v="1"/>
    <s v="Agricola y de Animales"/>
    <n v="201.1"/>
    <m/>
    <m/>
    <x v="1"/>
    <n v="191065.71941999998"/>
    <n v="230073.19428000003"/>
    <n v="418558.77102000004"/>
    <n v="589682.42895999993"/>
    <n v="155549.43269000002"/>
    <n v="133870.40412000002"/>
    <n v="261619.84966000004"/>
    <n v="261714.93026000002"/>
    <n v="0"/>
    <n v="0"/>
    <n v="0"/>
    <n v="0"/>
    <n v="-2784.5502999999999"/>
    <n v="19086.07951"/>
    <n v="90823.715020000003"/>
    <n v="106504.70038999998"/>
    <n v="255005.59357999999"/>
    <n v="288931.76938000001"/>
    <n v="0"/>
    <n v="0"/>
    <n v="0"/>
    <n v="0"/>
    <n v="0"/>
    <n v="0"/>
    <s v="Agricola y de Animales"/>
    <s v="Daños Sin Autos"/>
    <s v="Agricola y de Animales"/>
    <x v="6"/>
    <x v="1"/>
    <n v="113569573.41921999"/>
    <n v="100577651.75955999"/>
    <n v="470912451.56086999"/>
    <n v="404647163.09129"/>
    <n v="451972421.97768009"/>
    <n v="385068140.58718014"/>
    <n v="191065.71942000001"/>
    <n v="230073.19428"/>
    <n v="155549.43268999999"/>
    <n v="133870.40411999999"/>
    <n v="191065.71941999998"/>
    <n v="230073.19428000003"/>
    <n v="99.999999999999986"/>
    <n v="100.00000000000003"/>
    <n v="-39007.474860000046"/>
    <n v="-16.954376185401156"/>
    <n v="100"/>
    <n v="100"/>
    <n v="0.16823671487671971"/>
    <n v="0.22875180545078833"/>
    <n v="4.0573511867588168E-2"/>
    <n v="4.2273756125199034E-2"/>
    <n v="5.6857730701078607E-2"/>
    <n v="5.974869640712617E-2"/>
    <m/>
    <m/>
    <m/>
    <n v="0"/>
    <m/>
    <n v="0"/>
    <m/>
    <n v="0"/>
    <m/>
    <n v="16.19404132863238"/>
    <n v="81.411481432769122"/>
    <n v="58.186006648423017"/>
    <n v="100.00000000000003"/>
    <n v="-14.723280111186821"/>
    <n v="-11.741933354300226"/>
    <n v="35.616361878551075"/>
    <n v="36.861540224026427"/>
    <m/>
    <n v="2023"/>
    <n v="2"/>
    <d v="2024-08-20T00:00:00"/>
    <x v="6"/>
    <x v="1"/>
  </r>
  <r>
    <n v="2024"/>
    <n v="6"/>
    <n v="61"/>
    <x v="2"/>
    <s v="Agricola y de Anim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3621.87545"/>
    <n v="258288.25365"/>
    <n v="201408.78472999998"/>
    <n v="271984.78685999999"/>
    <n v="0"/>
    <n v="0"/>
    <n v="0"/>
    <n v="0"/>
    <n v="0"/>
    <n v="0"/>
    <s v="Agricola y de Animales"/>
    <s v="Daños Sin Autos"/>
    <s v="Agricola y de Animales"/>
    <x v="6"/>
    <x v="1"/>
    <n v="0"/>
    <n v="0"/>
    <n v="470912451.56086999"/>
    <n v="404647163.09129"/>
    <n v="451972421.97768009"/>
    <n v="385068140.58718014"/>
    <n v="191065.71942000001"/>
    <n v="230073.19428"/>
    <n v="155549.43268999999"/>
    <n v="133870.4041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6.982808945094277"/>
    <n v="-25.94851092400544"/>
    <n v="16.693351034847883"/>
    <n v="94.964228195215171"/>
    <m/>
    <n v="2023"/>
    <n v="2"/>
    <d v="2024-08-20T00:00:00"/>
    <x v="6"/>
    <x v="2"/>
  </r>
  <r>
    <n v="2024"/>
    <n v="6"/>
    <n v="74"/>
    <x v="0"/>
    <s v="Agricola y de Animales"/>
    <n v="46"/>
    <s v="25fc0e7096fc653718202dc30b0c580b8ab87eac11a700cba03a7c021bc35b0c"/>
    <s v="866d562d83a77144c090ae01fef5e5dc5d322dfdcb968ee04e0fa262fe1b2619"/>
    <x v="15"/>
    <n v="303.95845000000003"/>
    <n v="118492.44678"/>
    <n v="2118.966070000004"/>
    <n v="146779.04384999999"/>
    <n v="12735.350960000002"/>
    <n v="35638.684119999998"/>
    <n v="5621.0297500000015"/>
    <n v="18632.153769999997"/>
    <n v="0"/>
    <n v="0"/>
    <n v="134.59399999999999"/>
    <n v="128.214"/>
    <n v="-2784.5502999999999"/>
    <n v="21458.673139999999"/>
    <n v="59377.244619999998"/>
    <n v="87902.392449999999"/>
    <n v="196141.39425000001"/>
    <n v="242359.00636000003"/>
    <n v="0"/>
    <n v="0"/>
    <n v="0"/>
    <n v="0"/>
    <n v="0"/>
    <n v="0"/>
    <s v="Agricola y de Animales"/>
    <s v="Daños Sin Autos"/>
    <s v="Agricola y de Animales"/>
    <x v="6"/>
    <x v="1"/>
    <n v="4855779.2440100005"/>
    <n v="7451597.3626800003"/>
    <n v="470912451.56086999"/>
    <n v="404647163.09129"/>
    <n v="451972421.97768009"/>
    <n v="385068140.58718014"/>
    <n v="191065.71942000001"/>
    <n v="230073.19428"/>
    <n v="155549.43268999999"/>
    <n v="133870.40411999999"/>
    <n v="303.95845000000003"/>
    <n v="118492.44678"/>
    <n v="0.15908581137563438"/>
    <n v="51.502065310482983"/>
    <n v="-118188.48832999999"/>
    <n v="-99.743478628165775"/>
    <n v="100"/>
    <n v="100"/>
    <n v="6.2597254678527156E-3"/>
    <n v="1.5901616930277036"/>
    <n v="6.4546700558141962E-5"/>
    <n v="6.7251547930729838E-5"/>
    <n v="2.9282905599728036E-2"/>
    <n v="3.0771812645760312E-2"/>
    <m/>
    <m/>
    <m/>
    <n v="0"/>
    <m/>
    <n v="0"/>
    <m/>
    <n v="0"/>
    <m/>
    <n v="-64.26537265764793"/>
    <n v="4189.8328406398969"/>
    <n v="30.076756019874296"/>
    <n v="8.1873335953469759"/>
    <n v="-32.450934536537744"/>
    <n v="-19.069896681020548"/>
    <n v="30.272673877457152"/>
    <n v="36.269496962464764"/>
    <s v="Medianas"/>
    <n v="2023"/>
    <n v="2"/>
    <d v="2024-08-20T00:00:00"/>
    <x v="6"/>
    <x v="15"/>
  </r>
  <r>
    <n v="2024"/>
    <n v="6"/>
    <n v="41"/>
    <x v="7"/>
    <s v="Agricola y de Animales"/>
    <n v="29"/>
    <s v="35135aaa6cc23891b40cb3f378c53a17a1127210ce60e125ccf03efcfdaec458"/>
    <s v="866d562d83a77144c090ae01fef5e5dc5d322dfdcb968ee04e0fa262fe1b2619"/>
    <x v="5"/>
    <n v="34966.98128"/>
    <n v="31346.66143"/>
    <n v="65847.472699999998"/>
    <n v="53028.258220000011"/>
    <n v="19477.174319999998"/>
    <n v="30427.395240000005"/>
    <n v="30340.98835"/>
    <n v="80396.024539999984"/>
    <n v="0"/>
    <n v="0"/>
    <n v="134.59399999999999"/>
    <n v="128.214"/>
    <n v="0"/>
    <n v="-2706.8780900000002"/>
    <n v="4073.2955899999997"/>
    <n v="2147.85025"/>
    <n v="8219.4438200000004"/>
    <n v="7079.3350199999995"/>
    <n v="0"/>
    <n v="0"/>
    <n v="0"/>
    <n v="0"/>
    <n v="0"/>
    <n v="0"/>
    <s v="Agricola y de Animales"/>
    <s v="Daños Sin Autos"/>
    <s v="Agricola y de Animales"/>
    <x v="6"/>
    <x v="1"/>
    <n v="19353024.356599998"/>
    <n v="17293989.810169999"/>
    <n v="470912451.56086999"/>
    <n v="404647163.09129"/>
    <n v="451972421.97768009"/>
    <n v="385068140.58718014"/>
    <n v="191065.71942000001"/>
    <n v="230073.19428"/>
    <n v="155549.43268999999"/>
    <n v="133870.40411999999"/>
    <n v="34966.98128"/>
    <n v="31346.66143"/>
    <n v="18.301023012472324"/>
    <n v="13.624647377152069"/>
    <n v="3620.3198499999999"/>
    <n v="11.549299621857688"/>
    <n v="100"/>
    <n v="100"/>
    <n v="0.18067967381064731"/>
    <n v="0.18125754539051545"/>
    <n v="7.4253677438555011E-3"/>
    <n v="7.7365298367091046E-3"/>
    <n v="7.7466653146726922E-3"/>
    <n v="8.1405491979160659E-3"/>
    <m/>
    <m/>
    <m/>
    <n v="0"/>
    <m/>
    <n v="0"/>
    <m/>
    <n v="0"/>
    <m/>
    <n v="-35.988032605580358"/>
    <n v="55.701617946472041"/>
    <n v="97.067419150671583"/>
    <n v="12.521533497853865"/>
    <n v="89.645232017455584"/>
    <n v="16.104744256050218"/>
    <n v="49.5568274350709"/>
    <n v="30.339717557257234"/>
    <s v="Grandes"/>
    <n v="2023"/>
    <n v="2"/>
    <d v="2024-08-20T00:00:00"/>
    <x v="6"/>
    <x v="5"/>
  </r>
  <r>
    <n v="2024"/>
    <n v="6"/>
    <n v="15.1"/>
    <x v="13"/>
    <s v="Agricola y de Animales"/>
    <n v="15.1"/>
    <m/>
    <m/>
    <x v="7"/>
    <n v="303.95845000000003"/>
    <n v="118525.92868"/>
    <n v="2118.966070000004"/>
    <n v="146812.52575"/>
    <n v="12735.287060000002"/>
    <n v="35971.707119999999"/>
    <n v="6048.6131200000018"/>
    <n v="18980.347609999997"/>
    <n v="0"/>
    <n v="0"/>
    <n v="0"/>
    <n v="0"/>
    <n v="-2784.5502999999999"/>
    <n v="21792.957599999998"/>
    <n v="59377.180719999997"/>
    <n v="87901.210279999999"/>
    <n v="196141.39425000001"/>
    <n v="242358.83552000002"/>
    <n v="0"/>
    <n v="0"/>
    <n v="0"/>
    <n v="0"/>
    <n v="0"/>
    <n v="0"/>
    <s v="Agricola y de Animales"/>
    <s v="Daños Sin Autos"/>
    <s v="Agricola y de Animales"/>
    <x v="6"/>
    <x v="1"/>
    <n v="61705244.890179999"/>
    <n v="56930775.245399997"/>
    <n v="470912451.56086999"/>
    <n v="404647163.09129"/>
    <n v="451972421.97768009"/>
    <n v="385068140.58718014"/>
    <n v="191065.71942000001"/>
    <n v="230073.19428"/>
    <n v="155549.43268999999"/>
    <n v="133870.40411999999"/>
    <n v="303.95845000000003"/>
    <n v="118525.92868"/>
    <n v="0.15908581137563438"/>
    <n v="51.516618027110738"/>
    <n v="-118221.97022999999"/>
    <n v="-99.743551091828493"/>
    <n v="100"/>
    <n v="100"/>
    <n v="4.9259742918283608E-4"/>
    <n v="0.20819306986264319"/>
    <n v="6.4546700558141962E-5"/>
    <n v="6.7251547930729838E-5"/>
    <n v="2.9291179944157936E-2"/>
    <n v="3.0780507704237223E-2"/>
    <m/>
    <m/>
    <m/>
    <n v="0"/>
    <m/>
    <n v="0"/>
    <m/>
    <n v="0"/>
    <m/>
    <n v="-64.596378432873209"/>
    <n v="4189.8118180297342"/>
    <n v="30.349230350362859"/>
    <n v="8.18729251515858"/>
    <n v="-32.450098774680946"/>
    <n v="-19.069839632971018"/>
    <n v="30.272641298918469"/>
    <n v="36.269034752292406"/>
    <s v="Resto"/>
    <n v="2023"/>
    <n v="2"/>
    <d v="2024-08-20T00:00:00"/>
    <x v="6"/>
    <x v="7"/>
  </r>
  <r>
    <n v="2024"/>
    <n v="6"/>
    <n v="43"/>
    <x v="9"/>
    <s v="Agricola y de Animales"/>
    <n v="31"/>
    <s v="eb1e33e8a81b697b75855af6bfcdbcbf7cbbde9f94962ceaec1ed8af21f5a50f"/>
    <s v="866d562d83a77144c090ae01fef5e5dc5d322dfdcb968ee04e0fa262fe1b2619"/>
    <x v="13"/>
    <n v="0"/>
    <n v="33.481900000000003"/>
    <n v="0"/>
    <n v="33.481900000000003"/>
    <n v="-6.3899999999999998E-2"/>
    <n v="-1.2455000000000001"/>
    <n v="-6.6099999999999978E-2"/>
    <n v="-2.8545800000000003"/>
    <n v="0"/>
    <n v="0"/>
    <n v="134.59399999999999"/>
    <n v="128.214"/>
    <n v="0"/>
    <n v="0"/>
    <n v="-6.3899999999999998E-2"/>
    <n v="-1.2455000000000001"/>
    <n v="0"/>
    <n v="1.0619999999999999E-2"/>
    <n v="0"/>
    <n v="0"/>
    <n v="0"/>
    <n v="0"/>
    <n v="0"/>
    <n v="0"/>
    <s v="Agricola y de Animales"/>
    <s v="Daños Sin Autos"/>
    <s v="Agricola y de Animales"/>
    <x v="6"/>
    <x v="1"/>
    <n v="56310277.221919999"/>
    <n v="49145835.487599999"/>
    <n v="470912451.56086999"/>
    <n v="404647163.09129"/>
    <n v="451972421.97768009"/>
    <n v="385068140.58718014"/>
    <n v="191065.71942000001"/>
    <n v="230073.19428"/>
    <n v="155549.43268999999"/>
    <n v="133870.40411999999"/>
    <n v="0"/>
    <n v="33.481900000000003"/>
    <m/>
    <n v="1.4552716627758207E-2"/>
    <m/>
    <m/>
    <m/>
    <n v="100"/>
    <m/>
    <n v="6.8127644321862893E-5"/>
    <m/>
    <m/>
    <n v="8.2743444299018485E-6"/>
    <n v="8.6950584769086187E-6"/>
    <m/>
    <m/>
    <m/>
    <n v="0"/>
    <m/>
    <n v="0"/>
    <m/>
    <n v="0"/>
    <m/>
    <n v="-94.869530309112804"/>
    <m/>
    <n v="-3.7199203151553526"/>
    <n v="-4.1080188397310705E-5"/>
    <n v="-94.869530309112804"/>
    <m/>
    <m/>
    <n v="-11727.871939736347"/>
    <s v="Medianas"/>
    <n v="2023"/>
    <n v="2"/>
    <d v="2024-08-20T00:00:00"/>
    <x v="6"/>
    <x v="13"/>
  </r>
  <r>
    <n v="2024"/>
    <n v="6"/>
    <n v="9"/>
    <x v="8"/>
    <s v="Agricola y de Animales"/>
    <n v="9"/>
    <s v="19581e27de7ced00ff1ce50b2047e7a567c76b1cbaebabe5ef03f7c3017bb5b7"/>
    <s v="866d562d83a77144c090ae01fef5e5dc5d322dfdcb968ee04e0fa262fe1b2619"/>
    <x v="0"/>
    <n v="57569.457729999995"/>
    <n v="51100.697970000001"/>
    <n v="229948.34087000001"/>
    <n v="260584.16601999998"/>
    <n v="69461.205839999995"/>
    <n v="51730.711609999991"/>
    <n v="130635.82453000001"/>
    <n v="115190.46246"/>
    <n v="0"/>
    <n v="0"/>
    <n v="134.59399999999999"/>
    <n v="128.214"/>
    <n v="0"/>
    <n v="0"/>
    <n v="20799.450069999999"/>
    <n v="15013.12594"/>
    <n v="40205.046219999997"/>
    <n v="36281.411909999995"/>
    <n v="0"/>
    <n v="0"/>
    <n v="0"/>
    <n v="0"/>
    <n v="0"/>
    <n v="0"/>
    <s v="Agricola y de Animales"/>
    <s v="Daños Sin Autos"/>
    <s v="Agricola y de Animales"/>
    <x v="6"/>
    <x v="1"/>
    <n v="1455805.4776199998"/>
    <n v="1307087.0916300002"/>
    <n v="470912451.56086999"/>
    <n v="404647163.09129"/>
    <n v="451972421.97768009"/>
    <n v="385068140.58718014"/>
    <n v="191065.71942000001"/>
    <n v="230073.19428"/>
    <n v="155549.43268999999"/>
    <n v="133870.40411999999"/>
    <n v="57569.457729999995"/>
    <n v="51100.697970000001"/>
    <n v="30.130709948785217"/>
    <n v="22.210626548614893"/>
    <n v="6468.7597599999935"/>
    <n v="12.658848150758416"/>
    <n v="100"/>
    <n v="100"/>
    <n v="3.9544745925888738"/>
    <n v="3.9095098021567165"/>
    <n v="1.2225087176858941E-2"/>
    <n v="1.273738284254055E-2"/>
    <n v="1.2628458230033727E-2"/>
    <n v="1.3270559826652475E-2"/>
    <m/>
    <m/>
    <m/>
    <n v="0"/>
    <m/>
    <n v="0"/>
    <m/>
    <n v="0"/>
    <m/>
    <n v="34.274599513865091"/>
    <n v="120.65634900674615"/>
    <n v="101.23288656520867"/>
    <n v="44.655390018960539"/>
    <n v="38.541767737945179"/>
    <n v="10.814447683935246"/>
    <n v="51.733431560273438"/>
    <n v="41.379662889751089"/>
    <s v="Grandes"/>
    <n v="2023"/>
    <n v="2"/>
    <d v="2024-08-20T00:00:00"/>
    <x v="6"/>
    <x v="0"/>
  </r>
  <r>
    <n v="2024"/>
    <n v="6"/>
    <n v="10"/>
    <x v="4"/>
    <s v="Agricola y de Animales"/>
    <n v="10"/>
    <s v="4a44dc15364204a80fe80e9039455cc1608281820fe2b24f1e5233ade6af1dd5"/>
    <s v="866d562d83a77144c090ae01fef5e5dc5d322dfdcb968ee04e0fa262fe1b2619"/>
    <x v="6"/>
    <n v="29753.22694"/>
    <n v="16937.9961"/>
    <n v="52172.196360000002"/>
    <n v="52494.668720000001"/>
    <n v="7155.8740499999994"/>
    <n v="8596.6061000000009"/>
    <n v="19549.026580000002"/>
    <n v="-11887.927769999998"/>
    <n v="0"/>
    <n v="0"/>
    <n v="134.59399999999999"/>
    <n v="128.214"/>
    <n v="0"/>
    <n v="0"/>
    <n v="714.86712999999997"/>
    <n v="1181.5416599999999"/>
    <n v="-190.65739000000002"/>
    <n v="4451.6115499999996"/>
    <n v="0"/>
    <n v="0"/>
    <n v="0"/>
    <n v="0"/>
    <n v="0"/>
    <n v="0"/>
    <s v="Agricola y de Animales"/>
    <s v="Daños Sin Autos"/>
    <s v="Agricola y de Animales"/>
    <x v="6"/>
    <x v="1"/>
    <n v="3187333.33329"/>
    <n v="2989305.4146599998"/>
    <n v="470912451.56086999"/>
    <n v="404647163.09129"/>
    <n v="451972421.97768009"/>
    <n v="385068140.58718014"/>
    <n v="191065.71942000001"/>
    <n v="230073.19428"/>
    <n v="155549.43268999999"/>
    <n v="133870.40411999999"/>
    <n v="29753.22694"/>
    <n v="16937.9961"/>
    <n v="15.572247617374291"/>
    <n v="7.3620032759602552"/>
    <n v="12815.23084"/>
    <n v="75.659663423821428"/>
    <n v="100"/>
    <n v="100"/>
    <n v="0.93348338026786792"/>
    <n v="0.56661979123757444"/>
    <n v="6.318207735085575E-3"/>
    <n v="6.5829739809809265E-3"/>
    <n v="4.1858679968500663E-3"/>
    <n v="4.3987009868361746E-3"/>
    <m/>
    <m/>
    <m/>
    <n v="0"/>
    <m/>
    <n v="0"/>
    <m/>
    <n v="0"/>
    <m/>
    <n v="-16.759312142963033"/>
    <n v="24.050749400831208"/>
    <n v="50.753383394627186"/>
    <n v="4.6003858234965067"/>
    <n v="-39.497086374423731"/>
    <n v="-104.28288470048561"/>
    <n v="-374.9485556264039"/>
    <n v="26.541885937913879"/>
    <s v="Grandes"/>
    <n v="2023"/>
    <n v="2"/>
    <d v="2024-08-20T00:00:00"/>
    <x v="6"/>
    <x v="6"/>
  </r>
  <r>
    <n v="2024"/>
    <n v="6"/>
    <n v="123"/>
    <x v="78"/>
    <s v="Agricola y de Animales"/>
    <n v="236"/>
    <s v="9a049b03f6fc40bfcf2f136320359257ed4af8513f71aa6fef47f17059bbae23"/>
    <s v="866d562d83a77144c090ae01fef5e5dc5d322dfdcb968ee04e0fa262fe1b2619"/>
    <x v="4"/>
    <n v="52495.55702"/>
    <n v="0"/>
    <n v="52495.55702"/>
    <n v="64600.900150000009"/>
    <n v="43912.784670000001"/>
    <n v="0"/>
    <n v="43912.784670000001"/>
    <n v="48690.548289999999"/>
    <n v="0"/>
    <n v="0"/>
    <n v="134.59399999999999"/>
    <n v="128.214"/>
    <n v="0"/>
    <n v="0"/>
    <n v="4971.3094299999993"/>
    <n v="0"/>
    <n v="12057.66244"/>
    <n v="0"/>
    <n v="0"/>
    <n v="0"/>
    <n v="0"/>
    <n v="0"/>
    <n v="0"/>
    <n v="0"/>
    <s v="Agricola y de Animales"/>
    <s v="Daños Sin Autos"/>
    <s v="Agricola y de Animales"/>
    <x v="6"/>
    <x v="1"/>
    <n v="52495.55702"/>
    <n v="0"/>
    <n v="470912451.56086999"/>
    <n v="404647163.09129"/>
    <n v="451972421.97768009"/>
    <n v="385068140.58718014"/>
    <n v="191065.71942000001"/>
    <n v="230073.19428"/>
    <n v="155549.43268999999"/>
    <n v="133870.40411999999"/>
    <n v="52495.55702"/>
    <n v="0"/>
    <n v="27.475131163955396"/>
    <m/>
    <m/>
    <m/>
    <n v="100"/>
    <m/>
    <n v="100"/>
    <m/>
    <n v="1.1147625603442861E-2"/>
    <n v="1.1614769943329066E-2"/>
    <m/>
    <m/>
    <m/>
    <m/>
    <m/>
    <n v="0"/>
    <m/>
    <n v="0"/>
    <m/>
    <n v="0"/>
    <m/>
    <m/>
    <n v="83.650478560061586"/>
    <m/>
    <n v="28.230758486606224"/>
    <m/>
    <m/>
    <n v="41.229462632062202"/>
    <m/>
    <s v="Grandes"/>
    <n v="2023"/>
    <n v="2"/>
    <d v="2024-08-20T00:00:00"/>
    <x v="6"/>
    <x v="4"/>
  </r>
  <r>
    <n v="2024"/>
    <n v="6"/>
    <n v="1"/>
    <x v="14"/>
    <s v="Agricola y de Animales"/>
    <n v="30"/>
    <s v="624b60c58c9d8bfb6ff1886c2fd605d2adeb6ea4da576068201b6c6958ce93f4"/>
    <s v="866d562d83a77144c090ae01fef5e5dc5d322dfdcb968ee04e0fa262fe1b2619"/>
    <x v="9"/>
    <n v="15976.538"/>
    <n v="12161.910099999999"/>
    <n v="15976.238000000001"/>
    <n v="12161.910099999999"/>
    <n v="2807.1067499999995"/>
    <n v="7143.98405"/>
    <n v="31132.612409999991"/>
    <n v="10345.475129999997"/>
    <n v="0"/>
    <n v="0"/>
    <n v="134.59399999999999"/>
    <n v="128.214"/>
    <n v="0"/>
    <n v="0"/>
    <n v="887.61207999999999"/>
    <n v="260.97226000000001"/>
    <n v="-1427.29576"/>
    <n v="-1239.42462"/>
    <n v="0"/>
    <n v="0"/>
    <n v="0"/>
    <n v="0"/>
    <n v="0"/>
    <n v="0"/>
    <s v="Agricola y de Animales"/>
    <s v="Daños Sin Autos"/>
    <s v="Agricola y de Animales"/>
    <x v="6"/>
    <x v="1"/>
    <n v="27815669.804509997"/>
    <n v="22056494.197700001"/>
    <n v="470912451.56086999"/>
    <n v="404647163.09129"/>
    <n v="451972421.97768009"/>
    <n v="385068140.58718014"/>
    <n v="191065.71942000001"/>
    <n v="230073.19428"/>
    <n v="155549.43268999999"/>
    <n v="133870.40411999999"/>
    <n v="15976.538"/>
    <n v="12161.910099999999"/>
    <n v="8.3618024460371299"/>
    <n v="5.2861047711620444"/>
    <n v="3814.6279000000013"/>
    <n v="31.36536833963277"/>
    <n v="100"/>
    <n v="100"/>
    <n v="5.743718599006948E-2"/>
    <n v="5.5139815017693126E-2"/>
    <n v="3.392676907787153E-3"/>
    <n v="3.5348479737086647E-3"/>
    <n v="3.0055592153641823E-3"/>
    <n v="3.1583786914842205E-3"/>
    <m/>
    <m/>
    <m/>
    <n v="0"/>
    <m/>
    <n v="0"/>
    <m/>
    <n v="0"/>
    <m/>
    <n v="-60.70670468532191"/>
    <n v="17.570181662635541"/>
    <n v="58.740641817439524"/>
    <n v="1.8046396579242965"/>
    <n v="240.11740558172733"/>
    <n v="15.157931911986712"/>
    <n v="-62.188377831375327"/>
    <n v="-21.055920286624609"/>
    <s v="Grandes"/>
    <n v="2023"/>
    <n v="2"/>
    <d v="2024-08-20T00:00:00"/>
    <x v="6"/>
    <x v="9"/>
  </r>
  <r>
    <n v="2024"/>
    <n v="6"/>
    <n v="5.0999999999999996"/>
    <x v="6"/>
    <s v="Agricola y de Animales"/>
    <n v="5.0999999999999996"/>
    <m/>
    <m/>
    <x v="3"/>
    <n v="190761.76097"/>
    <n v="111547.2656"/>
    <n v="416439.80495000002"/>
    <n v="442869.90320999996"/>
    <n v="142814.14563000001"/>
    <n v="97898.697"/>
    <n v="255571.23654000001"/>
    <n v="242734.58264999997"/>
    <n v="0"/>
    <n v="0"/>
    <n v="0"/>
    <n v="0"/>
    <n v="0"/>
    <n v="-2706.8780900000002"/>
    <n v="31446.534299999999"/>
    <n v="18603.490109999999"/>
    <n v="58864.199329999996"/>
    <n v="46572.933859999997"/>
    <n v="0"/>
    <n v="0"/>
    <n v="0"/>
    <n v="0"/>
    <n v="0"/>
    <n v="0"/>
    <s v="Agricola y de Animales"/>
    <s v="Daños Sin Autos"/>
    <s v="Agricola y de Animales"/>
    <x v="6"/>
    <x v="1"/>
    <n v="51864328.529039994"/>
    <n v="43646876.51416"/>
    <n v="470912451.56086999"/>
    <n v="404647163.09129"/>
    <n v="451972421.97768009"/>
    <n v="385068140.58718014"/>
    <n v="191065.71942000001"/>
    <n v="230073.19428"/>
    <n v="155549.43268999999"/>
    <n v="133870.40411999999"/>
    <n v="190761.76097"/>
    <n v="111547.2656"/>
    <n v="99.840914188624367"/>
    <n v="48.483381972889262"/>
    <n v="79214.495370000004"/>
    <n v="71.0142870324201"/>
    <n v="100"/>
    <n v="100"/>
    <n v="0.3678091790259817"/>
    <n v="0.25556757896252125"/>
    <n v="4.050896516703003E-2"/>
    <n v="4.2206504577268315E-2"/>
    <n v="2.7566550756920664E-2"/>
    <n v="2.8968188702888933E-2"/>
    <m/>
    <m/>
    <m/>
    <n v="0"/>
    <m/>
    <n v="0"/>
    <m/>
    <n v="0"/>
    <m/>
    <n v="45.87951628201958"/>
    <n v="74.865185194248426"/>
    <n v="87.764318088313587"/>
    <n v="91.81270748484144"/>
    <n v="69.035670801880528"/>
    <n v="26.391434791177225"/>
    <n v="53.422172828185147"/>
    <n v="39.944853304545497"/>
    <m/>
    <n v="2023"/>
    <n v="2"/>
    <d v="2024-08-20T00:00:00"/>
    <x v="6"/>
    <x v="3"/>
  </r>
  <r>
    <n v="2024"/>
    <n v="6"/>
    <n v="127"/>
    <x v="5"/>
    <s v="Agricola y de Animales"/>
    <n v="263"/>
    <s v="4be84111a613654b362415e563cb7607df7b203b5d303802a8a546061bbc7847"/>
    <s v="866d562d83a77144c090ae01fef5e5dc5d322dfdcb968ee04e0fa262fe1b2619"/>
    <x v="13"/>
    <n v="0"/>
    <n v="0"/>
    <n v="0"/>
    <n v="0"/>
    <n v="0"/>
    <n v="334.26850000000002"/>
    <n v="427.64947000000001"/>
    <n v="351.04842000000002"/>
    <n v="0"/>
    <n v="0"/>
    <n v="0"/>
    <n v="0"/>
    <n v="0"/>
    <n v="334.28446000000002"/>
    <n v="0"/>
    <n v="6.3329999999999997E-2"/>
    <n v="0"/>
    <n v="-0.18146000000000001"/>
    <n v="0"/>
    <n v="0"/>
    <n v="0"/>
    <n v="0"/>
    <n v="0"/>
    <n v="0"/>
    <s v="Agricola y de Animales"/>
    <s v="Daños Sin Autos"/>
    <s v="Agricola y de Animales"/>
    <x v="6"/>
    <x v="1"/>
    <n v="539188.42425000004"/>
    <n v="333342.39512"/>
    <n v="470912451.56086999"/>
    <n v="404647163.09129"/>
    <n v="451972421.97768009"/>
    <n v="385068140.58718014"/>
    <n v="191065.71942000001"/>
    <n v="230073.19428"/>
    <n v="155549.43268999999"/>
    <n v="133870.4041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34.900253499393799"/>
    <s v="Medianas"/>
    <n v="2023"/>
    <n v="2"/>
    <d v="2024-08-20T00:00:00"/>
    <x v="6"/>
    <x v="13"/>
  </r>
  <r>
    <n v="2024"/>
    <n v="6"/>
    <n v="905"/>
    <x v="12"/>
    <s v="ISSSTE Incapacidad Permanente RT"/>
    <n v="51"/>
    <s v="031b4af5197ec30a926f48cf40e11a7dbc470048a21e4003b7a3c07c5dab1baa"/>
    <s v="866d562d83a77144c090ae01fef5e5dc5d322dfdcb968ee04e0fa262fe1b2619"/>
    <x v="0"/>
    <n v="124268.71473000001"/>
    <n v="145011.35765000002"/>
    <n v="328615.21532000002"/>
    <n v="321516.80181000003"/>
    <n v="163640.53811999998"/>
    <n v="142023.89217000001"/>
    <n v="317025.81604999991"/>
    <n v="273893.31458999997"/>
    <n v="0"/>
    <n v="0"/>
    <n v="134.59399999999999"/>
    <n v="128.214"/>
    <n v="0"/>
    <n v="0"/>
    <n v="163640.53812000001"/>
    <n v="142023.89216999998"/>
    <n v="8509.9956899999997"/>
    <n v="14350.11685"/>
    <n v="0"/>
    <n v="0"/>
    <n v="0"/>
    <n v="0"/>
    <n v="124268.71473000001"/>
    <n v="145011.35764999999"/>
    <s v="ISSSTE Incapacidad Permanente RT"/>
    <s v="Pensiones"/>
    <s v="Pensiones ISSSTE"/>
    <x v="8"/>
    <x v="1"/>
    <n v="4935367.4983999999"/>
    <n v="7357265.0523100002"/>
    <n v="470912451.56086999"/>
    <n v="404647163.09129"/>
    <n v="451972421.97768009"/>
    <n v="385068140.58718014"/>
    <n v="286448.82331999997"/>
    <n v="327652.11960999999"/>
    <n v="361787.58366999996"/>
    <n v="312492.47036000004"/>
    <n v="4935367.4983999999"/>
    <n v="7357265.0523100002"/>
    <n v="43.382518835197295"/>
    <n v="44.257719993572799"/>
    <n v="-20742.642920000013"/>
    <n v="-14.304150554927242"/>
    <n v="2.5179222169430493"/>
    <n v="1.9709954258677962"/>
    <n v="2.5179222169430493"/>
    <n v="1.9709954258677962"/>
    <n v="2.6388920980556632E-2"/>
    <n v="2.7494756026538454E-2"/>
    <n v="3.583649432809316E-2"/>
    <n v="3.7658622556744389E-2"/>
    <m/>
    <m/>
    <n v="43.382518835197295"/>
    <n v="0"/>
    <m/>
    <n v="0"/>
    <m/>
    <n v="-20742.642919999984"/>
    <n v="-14.304150554927231"/>
    <n v="15.220429196606755"/>
    <n v="131.68281210242142"/>
    <n v="97.939840348774226"/>
    <n v="45.231109498014909"/>
    <n v="15.220429196606799"/>
    <n v="-40.697377039128433"/>
    <n v="1922.9215158392169"/>
    <n v="989.70547525541565"/>
    <s v="Grandes"/>
    <n v="2023"/>
    <n v="2"/>
    <d v="2024-08-20T00:00:00"/>
    <x v="8"/>
    <x v="0"/>
  </r>
  <r>
    <n v="2024"/>
    <n v="6"/>
    <n v="902"/>
    <x v="10"/>
    <s v="ISSSTE Incapacidad Permanente RT"/>
    <n v="30"/>
    <s v="624b60c58c9d8bfb6ff1886c2fd605d2adeb6ea4da576068201b6c6958ce93f4"/>
    <s v="866d562d83a77144c090ae01fef5e5dc5d322dfdcb968ee04e0fa262fe1b2619"/>
    <x v="5"/>
    <n v="72705.569489999994"/>
    <n v="70725.931329999992"/>
    <n v="159432.07256999999"/>
    <n v="150381.64181"/>
    <n v="121104.72383"/>
    <n v="104825.70587000001"/>
    <n v="238441.03093000001"/>
    <n v="211781.65834000002"/>
    <n v="0"/>
    <n v="0"/>
    <n v="134.59399999999999"/>
    <n v="128.214"/>
    <n v="0"/>
    <n v="0"/>
    <n v="121104.72383"/>
    <n v="104825.70587000001"/>
    <n v="16591.949410000001"/>
    <n v="6176.0935799999997"/>
    <n v="0"/>
    <n v="0"/>
    <n v="0"/>
    <n v="0"/>
    <n v="72705.569489999994"/>
    <n v="70725.931330000007"/>
    <s v="ISSSTE Incapacidad Permanente RT"/>
    <s v="Pensiones"/>
    <s v="Pensiones ISSSTE"/>
    <x v="8"/>
    <x v="1"/>
    <n v="8948322.1162599996"/>
    <n v="8092206.8864799999"/>
    <n v="470912451.56086999"/>
    <n v="404647163.09129"/>
    <n v="451972421.97768009"/>
    <n v="385068140.58718014"/>
    <n v="286448.82331999997"/>
    <n v="327652.11960999999"/>
    <n v="361787.58366999996"/>
    <n v="312492.47036000004"/>
    <n v="8948322.1162599996"/>
    <n v="8092206.8864799999"/>
    <n v="25.381695985805663"/>
    <n v="21.585677948363081"/>
    <n v="1979.6381600000022"/>
    <n v="2.7990273479230776"/>
    <n v="0.81250505452733612"/>
    <n v="0.87400053313225179"/>
    <n v="0.81250505452733612"/>
    <n v="0.87400053313225179"/>
    <n v="1.5439296465619595E-2"/>
    <n v="1.6086284462194563E-2"/>
    <n v="1.7478420159847741E-2"/>
    <n v="1.836712100412979E-2"/>
    <m/>
    <m/>
    <n v="25.381695985805663"/>
    <n v="0"/>
    <m/>
    <n v="0"/>
    <m/>
    <n v="1979.6381599999877"/>
    <n v="2.7990273479230554"/>
    <n v="15.529604904534079"/>
    <n v="166.56870261728284"/>
    <n v="148.21396325047164"/>
    <n v="33.473985646910471"/>
    <n v="15.529604904534079"/>
    <n v="168.64795999415546"/>
    <n v="729.90051281743865"/>
    <n v="1697.2816961429526"/>
    <s v="Grandes"/>
    <n v="2023"/>
    <n v="2"/>
    <d v="2024-08-20T00:00:00"/>
    <x v="8"/>
    <x v="5"/>
  </r>
  <r>
    <n v="2024"/>
    <n v="6"/>
    <n v="5.0999999999999996"/>
    <x v="6"/>
    <s v="ISSSTE Incapacidad Permanente RT"/>
    <n v="5.0999999999999996"/>
    <m/>
    <m/>
    <x v="3"/>
    <n v="286448.82331999997"/>
    <n v="327652.11960999999"/>
    <n v="765109.82089999993"/>
    <n v="699444.29732000013"/>
    <n v="361787.58366999996"/>
    <n v="312492.47036000004"/>
    <n v="710092.85317000002"/>
    <n v="613121.35208999994"/>
    <n v="0"/>
    <n v="0"/>
    <n v="0"/>
    <n v="0"/>
    <n v="0"/>
    <n v="0"/>
    <n v="361787.58366999996"/>
    <n v="312492.47035999998"/>
    <n v="31815.112720000001"/>
    <n v="25742.539380000002"/>
    <n v="0"/>
    <n v="0"/>
    <n v="0"/>
    <n v="0"/>
    <n v="286448.82332000002"/>
    <n v="327652.11960999999"/>
    <s v="ISSSTE Incapacidad Permanente RT"/>
    <s v="Pensiones"/>
    <s v="Pensiones ISSSTE"/>
    <x v="8"/>
    <x v="1"/>
    <n v="18935759.858009998"/>
    <n v="19573806.677030001"/>
    <n v="470912451.56086999"/>
    <n v="404647163.09129"/>
    <n v="451972421.97768009"/>
    <n v="385068140.58718014"/>
    <n v="286448.82331999997"/>
    <n v="327652.11960999999"/>
    <n v="361787.58366999996"/>
    <n v="312492.47036000004"/>
    <n v="18935759.858009998"/>
    <n v="19573806.677030001"/>
    <n v="100"/>
    <n v="100"/>
    <n v="-41203.296290000028"/>
    <n v="-12.57531809623077"/>
    <n v="1.5127400509297733"/>
    <n v="1.6739315198944009"/>
    <n v="1.5127400509297733"/>
    <n v="1.6739315198944009"/>
    <n v="6.0828466601498148E-2"/>
    <n v="6.33775003498213E-2"/>
    <n v="8.0972301178861936E-2"/>
    <n v="8.5089386805766901E-2"/>
    <m/>
    <m/>
    <n v="100.00000000000003"/>
    <n v="0"/>
    <m/>
    <n v="0"/>
    <m/>
    <n v="-41203.296289999969"/>
    <n v="-12.57531809623076"/>
    <n v="15.774816351002174"/>
    <n v="126.30094949485513"/>
    <n v="95.373248533217406"/>
    <n v="100"/>
    <n v="15.774816351002197"/>
    <n v="23.589643781288828"/>
    <n v="1137.1563786494733"/>
    <n v="1213.9147026139267"/>
    <m/>
    <n v="2023"/>
    <n v="2"/>
    <d v="2024-08-20T00:00:00"/>
    <x v="8"/>
    <x v="3"/>
  </r>
  <r>
    <n v="2024"/>
    <n v="6"/>
    <n v="906"/>
    <x v="11"/>
    <s v="ISSSTE Incapacidad Permanente RT"/>
    <n v="256"/>
    <s v="51e8ea280b44e16934d4d611901f3d3afc41789840acdff81942c2f65009cd52"/>
    <s v="866d562d83a77144c090ae01fef5e5dc5d322dfdcb968ee04e0fa262fe1b2619"/>
    <x v="4"/>
    <n v="89474.539099999995"/>
    <n v="111914.83063"/>
    <n v="277062.53301000001"/>
    <n v="227545.85370000001"/>
    <n v="77042.321720000007"/>
    <n v="65642.872320000009"/>
    <n v="154626.00619000004"/>
    <n v="127446.37916000001"/>
    <n v="0"/>
    <n v="0"/>
    <n v="134.59399999999999"/>
    <n v="128.214"/>
    <n v="0"/>
    <n v="0"/>
    <n v="77042.321719999993"/>
    <n v="65642.872319999995"/>
    <n v="6713.1676200000002"/>
    <n v="5216.3289500000001"/>
    <n v="0"/>
    <n v="0"/>
    <n v="0"/>
    <n v="0"/>
    <n v="89474.539100000009"/>
    <n v="111914.83063"/>
    <s v="ISSSTE Incapacidad Permanente RT"/>
    <s v="Pensiones"/>
    <s v="Pensiones ISSSTE"/>
    <x v="8"/>
    <x v="1"/>
    <n v="5052070.2433500001"/>
    <n v="4124334.7382399999"/>
    <n v="470912451.56086999"/>
    <n v="404647163.09129"/>
    <n v="451972421.97768009"/>
    <n v="385068140.58718014"/>
    <n v="286448.82331999997"/>
    <n v="327652.11960999999"/>
    <n v="361787.58366999996"/>
    <n v="312492.47036000004"/>
    <n v="5052070.2433500001"/>
    <n v="4124334.7382399999"/>
    <n v="31.235785178997048"/>
    <n v="34.156602058064131"/>
    <n v="-22440.291530000002"/>
    <n v="-20.051222347992038"/>
    <n v="1.7710470122179043"/>
    <n v="2.7135244283726117"/>
    <n v="1.7710470122179043"/>
    <n v="2.7135244283726117"/>
    <n v="1.9000249155321933E-2"/>
    <n v="1.9796459861088283E-2"/>
    <n v="2.7657386690921038E-2"/>
    <n v="2.9063643244892724E-2"/>
    <m/>
    <m/>
    <n v="31.235785178997055"/>
    <n v="0"/>
    <m/>
    <n v="0"/>
    <m/>
    <n v="-22440.291529999988"/>
    <n v="-20.051222347992027"/>
    <n v="17.365860141569133"/>
    <n v="86.10530156952774"/>
    <n v="58.654310559626332"/>
    <n v="21.294904855074627"/>
    <n v="17.365860141569133"/>
    <n v="28.69525070883423"/>
    <n v="1147.6299428376255"/>
    <n v="1258.4112878847488"/>
    <s v="Grandes"/>
    <n v="2023"/>
    <n v="2"/>
    <d v="2024-08-20T00:00:00"/>
    <x v="8"/>
    <x v="4"/>
  </r>
  <r>
    <n v="2024"/>
    <n v="6"/>
    <n v="201.1"/>
    <x v="1"/>
    <s v="ISSSTE Incapacidad Permanente RT"/>
    <n v="201.1"/>
    <m/>
    <m/>
    <x v="1"/>
    <n v="286448.82331999997"/>
    <n v="327652.11960999999"/>
    <n v="765109.82089999993"/>
    <n v="699444.29732000013"/>
    <n v="361787.58366999996"/>
    <n v="312492.47036000004"/>
    <n v="710092.85317000002"/>
    <n v="613121.35208999994"/>
    <n v="0"/>
    <n v="0"/>
    <n v="0"/>
    <n v="0"/>
    <n v="0"/>
    <n v="0"/>
    <n v="361787.58366999996"/>
    <n v="312492.47035999998"/>
    <n v="31815.112720000001"/>
    <n v="25742.539380000002"/>
    <n v="0"/>
    <n v="0"/>
    <n v="0"/>
    <n v="0"/>
    <n v="286448.82332000002"/>
    <n v="327652.11960999999"/>
    <s v="ISSSTE Incapacidad Permanente RT"/>
    <s v="Pensiones"/>
    <s v="Pensiones ISSSTE"/>
    <x v="8"/>
    <x v="1"/>
    <n v="18935759.858009998"/>
    <n v="19573806.677030001"/>
    <n v="470912451.56086999"/>
    <n v="404647163.09129"/>
    <n v="451972421.97768009"/>
    <n v="385068140.58718014"/>
    <n v="286448.82331999997"/>
    <n v="327652.11960999999"/>
    <n v="361787.58366999996"/>
    <n v="312492.47036000004"/>
    <n v="18935759.858009998"/>
    <n v="19573806.677030001"/>
    <n v="100"/>
    <n v="100"/>
    <n v="-41203.296290000028"/>
    <n v="-12.57531809623077"/>
    <n v="1.5127400509297733"/>
    <n v="1.6739315198944009"/>
    <n v="1.5127400509297733"/>
    <n v="1.6739315198944009"/>
    <n v="6.0828466601498148E-2"/>
    <n v="6.33775003498213E-2"/>
    <n v="8.0972301178861936E-2"/>
    <n v="8.5089386805766901E-2"/>
    <m/>
    <m/>
    <n v="100.00000000000003"/>
    <n v="0"/>
    <m/>
    <n v="0"/>
    <m/>
    <n v="-41203.296289999969"/>
    <n v="-12.57531809623076"/>
    <n v="15.774816351002174"/>
    <n v="126.30094949485513"/>
    <n v="95.373248533217406"/>
    <n v="100"/>
    <n v="15.774816351002197"/>
    <n v="23.589643781288828"/>
    <n v="1137.1563786494733"/>
    <n v="1213.9147026139267"/>
    <m/>
    <n v="2023"/>
    <n v="2"/>
    <d v="2024-08-20T00:00:00"/>
    <x v="8"/>
    <x v="1"/>
  </r>
  <r>
    <n v="2024"/>
    <n v="6"/>
    <n v="601"/>
    <x v="26"/>
    <s v="Credito a la Vivienda"/>
    <n v="241"/>
    <s v="749fc650cacb0f06547520d53c31505c8156e0a3be07073eddb2ef3ad9e383ba"/>
    <s v="866d562d83a77144c090ae01fef5e5dc5d322dfdcb968ee04e0fa262fe1b2619"/>
    <x v="4"/>
    <n v="77651.32746"/>
    <n v="53242.222799999996"/>
    <n v="135984.58527000001"/>
    <n v="93247.197310000018"/>
    <n v="35276.006729999994"/>
    <n v="3331.4222799999998"/>
    <n v="55494.723579999998"/>
    <n v="16373.83563"/>
    <n v="0"/>
    <n v="0"/>
    <n v="134.59399999999999"/>
    <n v="128.214"/>
    <n v="0"/>
    <n v="0"/>
    <n v="36427.395629999999"/>
    <n v="-1239.4933999999998"/>
    <n v="99908.919439999998"/>
    <n v="75772.541689999998"/>
    <n v="0"/>
    <n v="0"/>
    <n v="0"/>
    <n v="0"/>
    <n v="0"/>
    <n v="0"/>
    <s v="Credito a la Vivienda"/>
    <s v="Daños Sin Autos"/>
    <s v="Credito a la Vivienda"/>
    <x v="9"/>
    <x v="1"/>
    <n v="77651.32746"/>
    <n v="53242.222799999996"/>
    <n v="470912451.56086999"/>
    <n v="404647163.09129"/>
    <n v="451972421.97768009"/>
    <n v="385068140.58718014"/>
    <n v="311521.35618"/>
    <n v="316928.16313"/>
    <n v="84407.233199999988"/>
    <n v="-200066.92956000002"/>
    <n v="77651.32746"/>
    <n v="53242.222799999996"/>
    <n v="24.926486072156262"/>
    <n v="16.799460885450152"/>
    <n v="24409.104660000005"/>
    <n v="45.845389948670601"/>
    <n v="100"/>
    <n v="100"/>
    <n v="100"/>
    <n v="100"/>
    <n v="1.6489546454467197E-2"/>
    <n v="1.7180545467845976E-2"/>
    <n v="1.3157690861652808E-2"/>
    <n v="1.3826701611515394E-2"/>
    <m/>
    <m/>
    <m/>
    <n v="0"/>
    <m/>
    <n v="0"/>
    <m/>
    <n v="0"/>
    <m/>
    <n v="958.88727891920075"/>
    <n v="45.428723350764969"/>
    <n v="6.2571059298448377"/>
    <n v="41.792634816514749"/>
    <n v="-3038.8938763207616"/>
    <n v="31.853725916634225"/>
    <n v="36.460604152441427"/>
    <n v="-1.6358081335993786"/>
    <s v="Grandes"/>
    <n v="2023"/>
    <n v="2"/>
    <d v="2024-08-20T00:00:00"/>
    <x v="9"/>
    <x v="4"/>
  </r>
  <r>
    <n v="2024"/>
    <n v="6"/>
    <n v="603"/>
    <x v="25"/>
    <s v="Credito a la Vivienda"/>
    <n v="242"/>
    <s v="14063697603e22d600d336bee6cff12c8be93509ce84a0642918d89b2aef1753"/>
    <s v="866d562d83a77144c090ae01fef5e5dc5d322dfdcb968ee04e0fa262fe1b2619"/>
    <x v="0"/>
    <n v="233870.02872"/>
    <n v="263685.94033000001"/>
    <n v="472213.40372999996"/>
    <n v="448552.34193000005"/>
    <n v="49131.226470000001"/>
    <n v="-203398.35184000002"/>
    <n v="52058.984870000022"/>
    <n v="-110283.11826000002"/>
    <n v="0"/>
    <n v="0"/>
    <n v="134.59399999999999"/>
    <n v="128.214"/>
    <n v="0"/>
    <n v="0"/>
    <n v="40811.26902"/>
    <n v="-188811.66498"/>
    <n v="302672.82464999997"/>
    <n v="256804.36914"/>
    <n v="0"/>
    <n v="0"/>
    <n v="0"/>
    <n v="0"/>
    <n v="0"/>
    <n v="0"/>
    <s v="Credito a la Vivienda"/>
    <s v="Daños Sin Autos"/>
    <s v="Credito a la Vivienda"/>
    <x v="9"/>
    <x v="1"/>
    <n v="233870.02872"/>
    <n v="263685.94033000001"/>
    <n v="470912451.56086999"/>
    <n v="404647163.09129"/>
    <n v="451972421.97768009"/>
    <n v="385068140.58718014"/>
    <n v="311521.35618"/>
    <n v="316928.16313"/>
    <n v="84407.233199999988"/>
    <n v="-200066.92956000002"/>
    <n v="233870.02872"/>
    <n v="263685.94033000001"/>
    <n v="75.073513927843734"/>
    <n v="83.200539114549855"/>
    <n v="-29815.91161000001"/>
    <n v="-11.307357370926086"/>
    <n v="100"/>
    <n v="100"/>
    <n v="100"/>
    <n v="100"/>
    <n v="4.9663165190222208E-2"/>
    <n v="5.1744313889033978E-2"/>
    <n v="6.51644109687015E-2"/>
    <n v="6.8477734856982025E-2"/>
    <m/>
    <m/>
    <m/>
    <n v="0"/>
    <m/>
    <n v="0"/>
    <m/>
    <n v="0"/>
    <m/>
    <n v="-124.15517432936147"/>
    <n v="21.007919115972818"/>
    <n v="-77.136593473830743"/>
    <n v="58.207365183485258"/>
    <n v="-121.61480278473418"/>
    <n v="17.861244208424743"/>
    <n v="13.483625121347679"/>
    <n v="-73.523540745160403"/>
    <s v="Grandes"/>
    <n v="2023"/>
    <n v="2"/>
    <d v="2024-08-20T00:00:00"/>
    <x v="9"/>
    <x v="0"/>
  </r>
  <r>
    <n v="2024"/>
    <n v="6"/>
    <n v="201.1"/>
    <x v="1"/>
    <s v="Credito a la Vivienda"/>
    <n v="201.1"/>
    <m/>
    <m/>
    <x v="1"/>
    <n v="311521.35618"/>
    <n v="316928.16313"/>
    <n v="608197.98899999994"/>
    <n v="541799.53924000007"/>
    <n v="84407.233199999988"/>
    <n v="-200066.92956000002"/>
    <n v="107553.70845000002"/>
    <n v="-93909.282630000016"/>
    <n v="0"/>
    <n v="0"/>
    <n v="0"/>
    <n v="0"/>
    <n v="0"/>
    <n v="0"/>
    <n v="77238.664649999992"/>
    <n v="-190051.15838000001"/>
    <n v="402581.74408999993"/>
    <n v="332576.91083000001"/>
    <n v="0"/>
    <n v="0"/>
    <n v="0"/>
    <n v="0"/>
    <n v="0"/>
    <n v="0"/>
    <s v="Credito a la Vivienda"/>
    <s v="Daños Sin Autos"/>
    <s v="Credito a la Vivienda"/>
    <x v="9"/>
    <x v="1"/>
    <n v="311521.35618"/>
    <n v="316928.16313"/>
    <n v="470912451.56086999"/>
    <n v="404647163.09129"/>
    <n v="451972421.97768009"/>
    <n v="385068140.58718014"/>
    <n v="311521.35618"/>
    <n v="316928.16313"/>
    <n v="84407.233199999988"/>
    <n v="-200066.92956000002"/>
    <n v="311521.35618"/>
    <n v="316928.16313"/>
    <n v="100"/>
    <n v="100"/>
    <n v="-5406.8069499999983"/>
    <n v="-1.7060039400102811"/>
    <n v="100"/>
    <n v="100"/>
    <n v="100"/>
    <n v="100"/>
    <n v="6.6152711644689416E-2"/>
    <n v="6.8924859356879961E-2"/>
    <n v="7.8322101830354304E-2"/>
    <n v="8.2304436468497416E-2"/>
    <m/>
    <m/>
    <m/>
    <n v="0"/>
    <m/>
    <n v="0"/>
    <m/>
    <n v="0"/>
    <m/>
    <n v="-142.18949797731878"/>
    <n v="27.095167482266831"/>
    <n v="-63.126901561580397"/>
    <n v="100"/>
    <n v="-140.6409859894483"/>
    <n v="21.049216280616534"/>
    <n v="19.185833879425182"/>
    <n v="-57.145024862278113"/>
    <m/>
    <n v="2023"/>
    <n v="2"/>
    <d v="2024-08-20T00:00:00"/>
    <x v="9"/>
    <x v="1"/>
  </r>
  <r>
    <n v="2024"/>
    <n v="6"/>
    <n v="5.0999999999999996"/>
    <x v="6"/>
    <s v="Credito a la Vivienda"/>
    <n v="5.0999999999999996"/>
    <m/>
    <m/>
    <x v="3"/>
    <n v="311521.35618"/>
    <n v="316928.16313"/>
    <n v="608197.98899999994"/>
    <n v="541799.53924000007"/>
    <n v="84407.233199999988"/>
    <n v="-200066.92956000002"/>
    <n v="107553.70845000002"/>
    <n v="-93909.282630000016"/>
    <n v="0"/>
    <n v="0"/>
    <n v="0"/>
    <n v="0"/>
    <n v="0"/>
    <n v="0"/>
    <n v="77238.664649999992"/>
    <n v="-190051.15838000001"/>
    <n v="402581.74408999993"/>
    <n v="332576.91083000001"/>
    <n v="0"/>
    <n v="0"/>
    <n v="0"/>
    <n v="0"/>
    <n v="0"/>
    <n v="0"/>
    <s v="Credito a la Vivienda"/>
    <s v="Daños Sin Autos"/>
    <s v="Credito a la Vivienda"/>
    <x v="9"/>
    <x v="1"/>
    <n v="311521.35618"/>
    <n v="316928.16313"/>
    <n v="470912451.56086999"/>
    <n v="404647163.09129"/>
    <n v="451972421.97768009"/>
    <n v="385068140.58718014"/>
    <n v="311521.35618"/>
    <n v="316928.16313"/>
    <n v="84407.233199999988"/>
    <n v="-200066.92956000002"/>
    <n v="311521.35618"/>
    <n v="316928.16313"/>
    <n v="100"/>
    <n v="100"/>
    <n v="-5406.8069499999983"/>
    <n v="-1.7060039400102811"/>
    <n v="100"/>
    <n v="100"/>
    <n v="100"/>
    <n v="100"/>
    <n v="6.6152711644689416E-2"/>
    <n v="6.8924859356879961E-2"/>
    <n v="7.8322101830354304E-2"/>
    <n v="8.2304436468497416E-2"/>
    <m/>
    <m/>
    <m/>
    <n v="0"/>
    <m/>
    <n v="0"/>
    <m/>
    <n v="0"/>
    <m/>
    <n v="-142.18949797731878"/>
    <n v="27.095167482266831"/>
    <n v="-63.126901561580397"/>
    <n v="100"/>
    <n v="-140.6409859894483"/>
    <n v="21.049216280616534"/>
    <n v="19.185833879425182"/>
    <n v="-57.145024862278113"/>
    <m/>
    <n v="2023"/>
    <n v="2"/>
    <d v="2024-08-20T00:00:00"/>
    <x v="9"/>
    <x v="3"/>
  </r>
  <r>
    <n v="2024"/>
    <n v="6"/>
    <n v="906"/>
    <x v="11"/>
    <s v="IMSS Muerte (riesgos de trabajo)"/>
    <n v="256"/>
    <s v="51e8ea280b44e16934d4d611901f3d3afc41789840acdff81942c2f65009cd52"/>
    <s v="866d562d83a77144c090ae01fef5e5dc5d322dfdcb968ee04e0fa262fe1b2619"/>
    <x v="4"/>
    <n v="173645.31935000001"/>
    <n v="153079.93691999998"/>
    <n v="261838.75352000003"/>
    <n v="290269.35286999994"/>
    <n v="129136.38931999999"/>
    <n v="116163.31114999999"/>
    <n v="250265.03711999996"/>
    <n v="222409.95247000002"/>
    <n v="0"/>
    <n v="0"/>
    <n v="134.59399999999999"/>
    <n v="128.214"/>
    <n v="0"/>
    <n v="0"/>
    <n v="129136.38931999999"/>
    <n v="116163.31115000001"/>
    <n v="-7646.3274000000001"/>
    <n v="4420.4428499999995"/>
    <n v="0"/>
    <n v="0"/>
    <n v="0"/>
    <n v="0"/>
    <n v="173645.31935000001"/>
    <n v="153079.93692000001"/>
    <s v="IMSS Muerte (riesgos de trabajo)"/>
    <s v="Pensiones"/>
    <s v="Pensiones IMSS"/>
    <x v="10"/>
    <x v="1"/>
    <n v="5052070.2433500001"/>
    <n v="4124334.7382399999"/>
    <n v="470912451.56086999"/>
    <n v="404647163.09129"/>
    <n v="451972421.97768009"/>
    <n v="385068140.58718014"/>
    <n v="467001.44568"/>
    <n v="448036.37396"/>
    <n v="751051.03139000002"/>
    <n v="712693.05592000007"/>
    <n v="5052070.2433500001"/>
    <n v="4124334.7382399999"/>
    <n v="37.18303678849545"/>
    <n v="34.166854705789298"/>
    <n v="20565.382430000027"/>
    <n v="13.434407436911577"/>
    <n v="3.4371121339527679"/>
    <n v="3.7116273686680588"/>
    <n v="3.4371121339527679"/>
    <n v="3.7116273686680588"/>
    <n v="3.6874225511438763E-2"/>
    <n v="3.8419450149233925E-2"/>
    <n v="3.7830473282093546E-2"/>
    <n v="3.975398657665432E-2"/>
    <m/>
    <m/>
    <n v="37.18303678849545"/>
    <n v="0"/>
    <m/>
    <n v="0"/>
    <m/>
    <n v="20565.382429999998"/>
    <n v="13.434407436911556"/>
    <n v="11.167965204821041"/>
    <n v="74.367906836413084"/>
    <n v="75.8840861103224"/>
    <n v="17.194089871763062"/>
    <n v="11.167965204821018"/>
    <n v="-272.97650166430725"/>
    <n v="-1688.8681659119118"/>
    <n v="2627.8659195876726"/>
    <s v="Grandes"/>
    <n v="2023"/>
    <n v="2"/>
    <d v="2024-08-20T00:00:00"/>
    <x v="10"/>
    <x v="4"/>
  </r>
  <r>
    <n v="2024"/>
    <n v="6"/>
    <n v="201.1"/>
    <x v="1"/>
    <s v="IMSS Muerte (riesgos de trabajo)"/>
    <n v="201.1"/>
    <m/>
    <m/>
    <x v="1"/>
    <n v="467001.44568"/>
    <n v="448036.37396"/>
    <n v="882599.06753999996"/>
    <n v="1103721.8523499998"/>
    <n v="751051.03139000002"/>
    <n v="712693.05592000007"/>
    <n v="1491895.7724000001"/>
    <n v="1403580.2734000003"/>
    <n v="0"/>
    <n v="0"/>
    <n v="0"/>
    <n v="0"/>
    <n v="0"/>
    <n v="0"/>
    <n v="751051.0313899999"/>
    <n v="712693.05592000007"/>
    <n v="-89901.456130000006"/>
    <n v="-10293.716030000001"/>
    <n v="0"/>
    <n v="0"/>
    <n v="0"/>
    <n v="0"/>
    <n v="467001.44568"/>
    <n v="448036.37396"/>
    <s v="IMSS Muerte (riesgos de trabajo)"/>
    <s v="Pensiones"/>
    <s v="Pensiones IMSS"/>
    <x v="10"/>
    <x v="1"/>
    <n v="18940029.583189998"/>
    <n v="19579022.504110001"/>
    <n v="470912451.56086999"/>
    <n v="404647163.09129"/>
    <n v="451972421.97768009"/>
    <n v="385068140.58718014"/>
    <n v="467001.44568"/>
    <n v="448036.37396"/>
    <n v="751051.03139000002"/>
    <n v="712693.05592000007"/>
    <n v="18940029.583189998"/>
    <n v="19579022.504110001"/>
    <n v="100"/>
    <n v="100"/>
    <n v="18965.071720000007"/>
    <n v="4.2329312578744283"/>
    <n v="2.4656848798931215"/>
    <n v="2.2883490422770025"/>
    <n v="2.4656848798931215"/>
    <n v="2.2883490422770025"/>
    <n v="9.9169483442642745E-2"/>
    <n v="0.10332520812587589"/>
    <n v="0.11072272706355814"/>
    <n v="0.11635249108814905"/>
    <m/>
    <m/>
    <n v="100"/>
    <n v="0"/>
    <m/>
    <n v="0"/>
    <m/>
    <n v="18965.071720000007"/>
    <n v="4.2329312578744283"/>
    <n v="5.382117189353619"/>
    <n v="160.82413413011943"/>
    <n v="159.0703561902383"/>
    <n v="100"/>
    <n v="5.3821171893535968"/>
    <n v="773.36250454152071"/>
    <n v="-835.41586946484972"/>
    <n v="-6923.5740896963516"/>
    <m/>
    <n v="2023"/>
    <n v="2"/>
    <d v="2024-08-20T00:00:00"/>
    <x v="10"/>
    <x v="1"/>
  </r>
  <r>
    <n v="2024"/>
    <n v="6"/>
    <n v="905"/>
    <x v="12"/>
    <s v="IMSS Muerte (riesgos de trabajo)"/>
    <n v="51"/>
    <s v="031b4af5197ec30a926f48cf40e11a7dbc470048a21e4003b7a3c07c5dab1baa"/>
    <s v="866d562d83a77144c090ae01fef5e5dc5d322dfdcb968ee04e0fa262fe1b2619"/>
    <x v="5"/>
    <n v="109741.15093999999"/>
    <n v="145892.61996000001"/>
    <n v="257406.89528999996"/>
    <n v="283882.51301"/>
    <n v="252793.34026"/>
    <n v="233550.81700000001"/>
    <n v="502374.63665"/>
    <n v="455728.50750999997"/>
    <n v="0"/>
    <n v="0"/>
    <n v="134.59399999999999"/>
    <n v="128.214"/>
    <n v="0"/>
    <n v="0"/>
    <n v="252793.34026"/>
    <n v="233550.81700000001"/>
    <n v="-33521.277190000001"/>
    <n v="785.89078000000006"/>
    <n v="0"/>
    <n v="0"/>
    <n v="0"/>
    <n v="0"/>
    <n v="109741.15093999999"/>
    <n v="145892.61995999998"/>
    <s v="IMSS Muerte (riesgos de trabajo)"/>
    <s v="Pensiones"/>
    <s v="Pensiones IMSS"/>
    <x v="10"/>
    <x v="1"/>
    <n v="4935367.4983999999"/>
    <n v="7357265.0523100002"/>
    <n v="470912451.56086999"/>
    <n v="404647163.09129"/>
    <n v="451972421.97768009"/>
    <n v="385068140.58718014"/>
    <n v="467001.44568"/>
    <n v="448036.37396"/>
    <n v="751051.03139000002"/>
    <n v="712693.05592000007"/>
    <n v="4935367.4983999999"/>
    <n v="7357265.0523100002"/>
    <n v="23.499103044575396"/>
    <n v="32.562673130870643"/>
    <n v="-36151.469020000019"/>
    <n v="-24.779504974214472"/>
    <n v="2.2235659446956495"/>
    <n v="1.9829735495827123"/>
    <n v="2.2235659446956495"/>
    <n v="1.9829735495827123"/>
    <n v="2.3303939102959755E-2"/>
    <n v="2.4280497128521566E-2"/>
    <n v="3.6054279695292485E-2"/>
    <n v="3.7887481352659361E-2"/>
    <m/>
    <m/>
    <n v="23.499103044575396"/>
    <n v="0"/>
    <m/>
    <n v="0"/>
    <m/>
    <n v="-36151.46901999999"/>
    <n v="-24.779504974214461"/>
    <n v="8.2391162262557938"/>
    <n v="230.35419083422272"/>
    <n v="160.084051588102"/>
    <n v="33.658610359957208"/>
    <n v="8.2391162262557938"/>
    <n v="-4365.3862398029405"/>
    <n v="-754.12800898711816"/>
    <n v="29717.97391489947"/>
    <s v="Grandes"/>
    <n v="2023"/>
    <n v="2"/>
    <d v="2024-08-20T00:00:00"/>
    <x v="10"/>
    <x v="5"/>
  </r>
  <r>
    <n v="2024"/>
    <n v="6"/>
    <n v="902"/>
    <x v="10"/>
    <s v="IMSS Muerte (riesgos de trabajo)"/>
    <n v="30"/>
    <s v="624b60c58c9d8bfb6ff1886c2fd605d2adeb6ea4da576068201b6c6958ce93f4"/>
    <s v="866d562d83a77144c090ae01fef5e5dc5d322dfdcb968ee04e0fa262fe1b2619"/>
    <x v="0"/>
    <n v="183614.97538999998"/>
    <n v="149063.81708000001"/>
    <n v="363353.41872999998"/>
    <n v="529233.67831999995"/>
    <n v="334986.79284000001"/>
    <n v="328663.31466000003"/>
    <n v="667616.67723000003"/>
    <n v="657461.57408000028"/>
    <n v="0"/>
    <n v="0"/>
    <n v="134.59399999999999"/>
    <n v="128.214"/>
    <n v="0"/>
    <n v="0"/>
    <n v="334986.79283999995"/>
    <n v="328663.31466000003"/>
    <n v="-48891.148630000003"/>
    <n v="-16228.117970000001"/>
    <n v="0"/>
    <n v="0"/>
    <n v="0"/>
    <n v="0"/>
    <n v="183614.97539000001"/>
    <n v="149063.81708000001"/>
    <s v="IMSS Muerte (riesgos de trabajo)"/>
    <s v="Pensiones"/>
    <s v="Pensiones IMSS"/>
    <x v="10"/>
    <x v="1"/>
    <n v="8948322.1162599996"/>
    <n v="8092206.8864799999"/>
    <n v="470912451.56086999"/>
    <n v="404647163.09129"/>
    <n v="451972421.97768009"/>
    <n v="385068140.58718014"/>
    <n v="467001.44568"/>
    <n v="448036.37396"/>
    <n v="751051.03139000002"/>
    <n v="712693.05592000007"/>
    <n v="8948322.1162599996"/>
    <n v="8092206.8864799999"/>
    <n v="39.317860166929144"/>
    <n v="33.270472163340074"/>
    <n v="34551.15830999997"/>
    <n v="23.178769326332869"/>
    <n v="2.0519486558977706"/>
    <n v="1.8420663135670368"/>
    <n v="2.0519486558977706"/>
    <n v="1.8420663135670368"/>
    <n v="3.8991318828244227E-2"/>
    <n v="4.0625260848120397E-2"/>
    <n v="3.6837974086172107E-2"/>
    <n v="3.8711023158835359E-2"/>
    <m/>
    <m/>
    <n v="39.317860166929151"/>
    <n v="0"/>
    <m/>
    <n v="0"/>
    <m/>
    <n v="34551.158309999999"/>
    <n v="23.178769326332894"/>
    <n v="1.9239987847568418"/>
    <n v="182.43979943819116"/>
    <n v="220.48497153646082"/>
    <n v="44.60240101395329"/>
    <n v="1.9239987847568196"/>
    <n v="201.2742988458815"/>
    <n v="-685.16858823490475"/>
    <n v="-2025.2706769052406"/>
    <s v="Grandes"/>
    <n v="2023"/>
    <n v="2"/>
    <d v="2024-08-20T00:00:00"/>
    <x v="10"/>
    <x v="0"/>
  </r>
  <r>
    <n v="2024"/>
    <n v="6"/>
    <n v="908"/>
    <x v="27"/>
    <s v="IMSS Muerte (riesgos de trabajo)"/>
    <n v="38"/>
    <s v="aea92132c4cbeb263e6ac2bf6c183b5d81737f179f21efdc5863739672f0f470"/>
    <s v="866d562d83a77144c090ae01fef5e5dc5d322dfdcb968ee04e0fa262fe1b2619"/>
    <x v="6"/>
    <n v="0"/>
    <n v="0"/>
    <n v="0"/>
    <n v="336.30815000000001"/>
    <n v="34134.508970000003"/>
    <n v="34315.613109999998"/>
    <n v="71639.421400000007"/>
    <n v="67980.23934"/>
    <n v="0"/>
    <n v="0"/>
    <n v="134.59399999999999"/>
    <n v="128.214"/>
    <n v="0"/>
    <n v="0"/>
    <n v="34134.508969999995"/>
    <n v="34315.613109999998"/>
    <n v="157.29709"/>
    <n v="728.06831000000011"/>
    <n v="0"/>
    <n v="0"/>
    <n v="0"/>
    <n v="0"/>
    <n v="0"/>
    <n v="0"/>
    <s v="IMSS Muerte (riesgos de trabajo)"/>
    <s v="Pensiones"/>
    <s v="Pensiones IMSS"/>
    <x v="10"/>
    <x v="1"/>
    <n v="4269.7251799999995"/>
    <n v="5215.82708"/>
    <n v="470912451.56086999"/>
    <n v="404647163.09129"/>
    <n v="451972421.97768009"/>
    <n v="385068140.58718014"/>
    <n v="467001.44568"/>
    <n v="448036.37396"/>
    <n v="751051.03139000002"/>
    <n v="712693.05592000007"/>
    <n v="4269.7251799999995"/>
    <n v="5215.82708"/>
    <m/>
    <m/>
    <m/>
    <m/>
    <m/>
    <m/>
    <m/>
    <m/>
    <m/>
    <m/>
    <m/>
    <m/>
    <m/>
    <m/>
    <m/>
    <n v="0"/>
    <m/>
    <n v="0"/>
    <m/>
    <n v="0"/>
    <m/>
    <n v="-0.52776017557797372"/>
    <m/>
    <m/>
    <n v="4.5448987543264412"/>
    <n v="-0.52776017557799593"/>
    <n v="-78.395284090856805"/>
    <n v="21700.661448981664"/>
    <n v="4713.2408647205093"/>
    <s v="Grandes"/>
    <n v="2023"/>
    <n v="2"/>
    <d v="2024-08-20T00:00:00"/>
    <x v="10"/>
    <x v="6"/>
  </r>
  <r>
    <n v="2024"/>
    <n v="6"/>
    <n v="5.0999999999999996"/>
    <x v="6"/>
    <s v="IMSS Muerte (riesgos de trabajo)"/>
    <n v="5.0999999999999996"/>
    <m/>
    <m/>
    <x v="3"/>
    <n v="467001.44568"/>
    <n v="448036.37396"/>
    <n v="882599.06753999996"/>
    <n v="1103721.8523499998"/>
    <n v="751051.03139000002"/>
    <n v="712693.05592000007"/>
    <n v="1491895.7724000001"/>
    <n v="1403580.2734000003"/>
    <n v="0"/>
    <n v="0"/>
    <n v="0"/>
    <n v="0"/>
    <n v="0"/>
    <n v="0"/>
    <n v="751051.0313899999"/>
    <n v="712693.05592000007"/>
    <n v="-89901.456130000006"/>
    <n v="-10293.716030000001"/>
    <n v="0"/>
    <n v="0"/>
    <n v="0"/>
    <n v="0"/>
    <n v="467001.44568"/>
    <n v="448036.37396"/>
    <s v="IMSS Muerte (riesgos de trabajo)"/>
    <s v="Pensiones"/>
    <s v="Pensiones IMSS"/>
    <x v="10"/>
    <x v="1"/>
    <n v="18940029.583189998"/>
    <n v="19579022.504110001"/>
    <n v="470912451.56086999"/>
    <n v="404647163.09129"/>
    <n v="451972421.97768009"/>
    <n v="385068140.58718014"/>
    <n v="467001.44568"/>
    <n v="448036.37396"/>
    <n v="751051.03139000002"/>
    <n v="712693.05592000007"/>
    <n v="18940029.583189998"/>
    <n v="19579022.504110001"/>
    <n v="100"/>
    <n v="100"/>
    <n v="18965.071720000007"/>
    <n v="4.2329312578744283"/>
    <n v="2.4656848798931215"/>
    <n v="2.2883490422770025"/>
    <n v="2.4656848798931215"/>
    <n v="2.2883490422770025"/>
    <n v="9.9169483442642745E-2"/>
    <n v="0.10332520812587589"/>
    <n v="0.11072272706355814"/>
    <n v="0.11635249108814905"/>
    <m/>
    <m/>
    <n v="100"/>
    <n v="0"/>
    <m/>
    <n v="0"/>
    <m/>
    <n v="18965.071720000007"/>
    <n v="4.2329312578744283"/>
    <n v="5.382117189353619"/>
    <n v="160.82413413011943"/>
    <n v="159.0703561902383"/>
    <n v="100"/>
    <n v="5.3821171893535968"/>
    <n v="773.36250454152071"/>
    <n v="-835.41586946484972"/>
    <n v="-6923.5740896963516"/>
    <m/>
    <n v="2023"/>
    <n v="2"/>
    <d v="2024-08-20T00:00:00"/>
    <x v="10"/>
    <x v="3"/>
  </r>
  <r>
    <n v="2024"/>
    <n v="6"/>
    <n v="902"/>
    <x v="10"/>
    <s v="IMSS Jubilacion (retiro, cesantia y vejez)"/>
    <n v="30"/>
    <s v="624b60c58c9d8bfb6ff1886c2fd605d2adeb6ea4da576068201b6c6958ce93f4"/>
    <s v="866d562d83a77144c090ae01fef5e5dc5d322dfdcb968ee04e0fa262fe1b2619"/>
    <x v="0"/>
    <n v="292664.33425999997"/>
    <n v="215210.60974000001"/>
    <n v="502067.18628000002"/>
    <n v="485119.63065999997"/>
    <n v="89316.55829999999"/>
    <n v="69443.176630000002"/>
    <n v="166940.16747999997"/>
    <n v="130122.60537"/>
    <n v="0"/>
    <n v="0"/>
    <n v="134.59399999999999"/>
    <n v="128.214"/>
    <n v="0"/>
    <n v="0"/>
    <n v="89316.558300000004"/>
    <n v="69443.176630000002"/>
    <n v="19020.65281"/>
    <n v="32775.974370000004"/>
    <n v="0"/>
    <n v="0"/>
    <n v="0"/>
    <n v="0"/>
    <n v="292664.33426000003"/>
    <n v="215210.60973999999"/>
    <s v="IMSS Jubilacion (retiro, cesantia y vejez)"/>
    <s v="Pensiones"/>
    <s v="Pensiones IMSS"/>
    <x v="11"/>
    <x v="1"/>
    <n v="8948322.1162599996"/>
    <n v="8092206.8864799999"/>
    <n v="470912451.56086999"/>
    <n v="404647163.09129"/>
    <n v="451972421.97768009"/>
    <n v="385068140.58718014"/>
    <n v="496584.96421999997"/>
    <n v="415503.93940000003"/>
    <n v="156810.56276999999"/>
    <n v="117372.36971"/>
    <n v="8948322.1162599996"/>
    <n v="8092206.8864799999"/>
    <n v="58.935399850395406"/>
    <n v="51.795082869917067"/>
    <n v="77453.72451999996"/>
    <n v="35.989733319176629"/>
    <n v="3.2706057119714043"/>
    <n v="2.6594798274320159"/>
    <n v="3.2706057119714043"/>
    <n v="2.6594798274320159"/>
    <n v="6.2148353327661006E-2"/>
    <n v="6.4752697294980691E-2"/>
    <n v="5.318475683751369E-2"/>
    <n v="5.588896796598937E-2"/>
    <m/>
    <m/>
    <n v="58.93539985039542"/>
    <n v="0"/>
    <m/>
    <n v="0"/>
    <m/>
    <n v="77453.724520000047"/>
    <n v="35.989733319176679"/>
    <n v="28.618192073624883"/>
    <n v="30.51842942387783"/>
    <n v="32.26754327488576"/>
    <n v="56.958253782306734"/>
    <n v="28.618192073624904"/>
    <n v="-41.967696840129065"/>
    <n v="469.57672374442552"/>
    <n v="211.87219591421714"/>
    <s v="Grandes"/>
    <n v="2023"/>
    <n v="2"/>
    <d v="2024-08-20T00:00:00"/>
    <x v="11"/>
    <x v="0"/>
  </r>
  <r>
    <n v="2024"/>
    <n v="6"/>
    <n v="906"/>
    <x v="11"/>
    <s v="IMSS Jubilacion (retiro, cesantia y vejez)"/>
    <n v="256"/>
    <s v="51e8ea280b44e16934d4d611901f3d3afc41789840acdff81942c2f65009cd52"/>
    <s v="866d562d83a77144c090ae01fef5e5dc5d322dfdcb968ee04e0fa262fe1b2619"/>
    <x v="5"/>
    <n v="70180.681629999992"/>
    <n v="34811.482280000004"/>
    <n v="117119.56032999998"/>
    <n v="57988.484350000013"/>
    <n v="15075.192449999999"/>
    <n v="9785.8463199999987"/>
    <n v="26575.54046"/>
    <n v="17911.468109999998"/>
    <n v="0"/>
    <n v="0"/>
    <n v="134.59399999999999"/>
    <n v="128.214"/>
    <n v="0"/>
    <n v="0"/>
    <n v="15075.192449999999"/>
    <n v="9785.8463200000006"/>
    <n v="4358.34458"/>
    <n v="3018.7341200000001"/>
    <n v="0"/>
    <n v="0"/>
    <n v="0"/>
    <n v="0"/>
    <n v="70180.681630000006"/>
    <n v="34811.482280000004"/>
    <s v="IMSS Jubilacion (retiro, cesantia y vejez)"/>
    <s v="Pensiones"/>
    <s v="Pensiones IMSS"/>
    <x v="11"/>
    <x v="1"/>
    <n v="5052070.2433500001"/>
    <n v="4124334.7382399999"/>
    <n v="470912451.56086999"/>
    <n v="404647163.09129"/>
    <n v="451972421.97768009"/>
    <n v="385068140.58718014"/>
    <n v="496584.96421999997"/>
    <n v="415503.93940000003"/>
    <n v="156810.56276999999"/>
    <n v="117372.36971"/>
    <n v="5052070.2433500001"/>
    <n v="4124334.7382399999"/>
    <n v="14.132663428550392"/>
    <n v="8.378135314497575"/>
    <n v="35369.199349999988"/>
    <n v="101.60210664261315"/>
    <n v="1.3891469882545331"/>
    <n v="0.84405084672771491"/>
    <n v="1.3891469882545331"/>
    <n v="0.84405084672771491"/>
    <n v="1.4903127194318508E-2"/>
    <n v="1.5527646869008691E-2"/>
    <n v="8.6029226089363187E-3"/>
    <n v="9.0403434121859323E-3"/>
    <m/>
    <m/>
    <n v="14.132663428550396"/>
    <n v="0"/>
    <m/>
    <n v="0"/>
    <m/>
    <n v="35369.199350000003"/>
    <n v="101.60210664261319"/>
    <n v="54.050982991525267"/>
    <n v="21.480544360452374"/>
    <n v="28.110972814341185"/>
    <n v="9.6136332806300526"/>
    <n v="54.050982991525217"/>
    <n v="44.3765633788245"/>
    <n v="345.89262444228302"/>
    <n v="324.17052747924686"/>
    <s v="Grandes"/>
    <n v="2023"/>
    <n v="2"/>
    <d v="2024-08-20T00:00:00"/>
    <x v="11"/>
    <x v="5"/>
  </r>
  <r>
    <n v="2024"/>
    <n v="6"/>
    <n v="5.0999999999999996"/>
    <x v="6"/>
    <s v="IMSS Jubilacion (retiro, cesantia y vejez)"/>
    <n v="5.0999999999999996"/>
    <m/>
    <m/>
    <x v="3"/>
    <n v="496584.96421999997"/>
    <n v="415503.93940000003"/>
    <n v="954805.49638999999"/>
    <n v="793345.81288999994"/>
    <n v="156810.56276999999"/>
    <n v="117372.36971"/>
    <n v="291410.44284999993"/>
    <n v="215481.51872999998"/>
    <n v="0"/>
    <n v="0"/>
    <n v="0"/>
    <n v="0"/>
    <n v="0"/>
    <n v="0"/>
    <n v="156810.56277000002"/>
    <n v="117372.36971"/>
    <n v="28767.230680000001"/>
    <n v="55381.834139999999"/>
    <n v="0"/>
    <n v="0"/>
    <n v="0"/>
    <n v="0"/>
    <n v="496584.96422000008"/>
    <n v="415503.93939999997"/>
    <s v="IMSS Jubilacion (retiro, cesantia y vejez)"/>
    <s v="Pensiones"/>
    <s v="Pensiones IMSS"/>
    <x v="11"/>
    <x v="1"/>
    <n v="18935759.858009998"/>
    <n v="19573806.677030001"/>
    <n v="470912451.56086999"/>
    <n v="404647163.09129"/>
    <n v="451972421.97768009"/>
    <n v="385068140.58718014"/>
    <n v="496584.96421999997"/>
    <n v="415503.93940000003"/>
    <n v="156810.56276999999"/>
    <n v="117372.36971"/>
    <n v="18935759.858009998"/>
    <n v="19573806.677030001"/>
    <n v="100"/>
    <n v="100"/>
    <n v="81081.024819999933"/>
    <n v="19.513900382529069"/>
    <n v="2.622471809653522"/>
    <n v="2.122754895130321"/>
    <n v="2.622471809653522"/>
    <n v="2.122754895130321"/>
    <n v="0.1054516529715952"/>
    <n v="0.10987063370970962"/>
    <n v="0.10268302296394963"/>
    <n v="0.1079040033710421"/>
    <m/>
    <m/>
    <n v="100.00000000000003"/>
    <n v="0"/>
    <m/>
    <n v="0"/>
    <m/>
    <n v="81081.024820000108"/>
    <n v="19.513900382529116"/>
    <n v="33.600917453948199"/>
    <n v="31.577791127104859"/>
    <n v="28.248196606628852"/>
    <n v="100"/>
    <n v="33.60091745394822"/>
    <n v="-48.056558388298988"/>
    <n v="545.10134991554912"/>
    <n v="211.93297681924696"/>
    <m/>
    <n v="2023"/>
    <n v="2"/>
    <d v="2024-08-20T00:00:00"/>
    <x v="11"/>
    <x v="3"/>
  </r>
  <r>
    <n v="2024"/>
    <n v="6"/>
    <n v="201.1"/>
    <x v="1"/>
    <s v="IMSS Jubilacion (retiro, cesantia y vejez)"/>
    <n v="201.1"/>
    <m/>
    <m/>
    <x v="1"/>
    <n v="496584.96421999997"/>
    <n v="415503.93940000003"/>
    <n v="954805.49638999999"/>
    <n v="793345.81288999994"/>
    <n v="156810.56276999999"/>
    <n v="117372.36971"/>
    <n v="291410.44284999993"/>
    <n v="215481.51872999998"/>
    <n v="0"/>
    <n v="0"/>
    <n v="0"/>
    <n v="0"/>
    <n v="0"/>
    <n v="0"/>
    <n v="156810.56277000002"/>
    <n v="117372.36971"/>
    <n v="28767.230680000001"/>
    <n v="55381.834139999999"/>
    <n v="0"/>
    <n v="0"/>
    <n v="0"/>
    <n v="0"/>
    <n v="496584.96422000008"/>
    <n v="415503.93939999997"/>
    <s v="IMSS Jubilacion (retiro, cesantia y vejez)"/>
    <s v="Pensiones"/>
    <s v="Pensiones IMSS"/>
    <x v="11"/>
    <x v="1"/>
    <n v="18935759.858009998"/>
    <n v="19573806.677030001"/>
    <n v="470912451.56086999"/>
    <n v="404647163.09129"/>
    <n v="451972421.97768009"/>
    <n v="385068140.58718014"/>
    <n v="496584.96421999997"/>
    <n v="415503.93940000003"/>
    <n v="156810.56276999999"/>
    <n v="117372.36971"/>
    <n v="18935759.858009998"/>
    <n v="19573806.677030001"/>
    <n v="100"/>
    <n v="100"/>
    <n v="81081.024819999933"/>
    <n v="19.513900382529069"/>
    <n v="2.622471809653522"/>
    <n v="2.122754895130321"/>
    <n v="2.622471809653522"/>
    <n v="2.122754895130321"/>
    <n v="0.1054516529715952"/>
    <n v="0.10987063370970962"/>
    <n v="0.10268302296394963"/>
    <n v="0.1079040033710421"/>
    <m/>
    <m/>
    <n v="100.00000000000003"/>
    <n v="0"/>
    <m/>
    <n v="0"/>
    <m/>
    <n v="81081.024820000108"/>
    <n v="19.513900382529116"/>
    <n v="33.600917453948199"/>
    <n v="31.577791127104859"/>
    <n v="28.248196606628852"/>
    <n v="100"/>
    <n v="33.60091745394822"/>
    <n v="-48.056558388298988"/>
    <n v="545.10134991554912"/>
    <n v="211.93297681924696"/>
    <m/>
    <n v="2023"/>
    <n v="2"/>
    <d v="2024-08-20T00:00:00"/>
    <x v="11"/>
    <x v="1"/>
  </r>
  <r>
    <n v="2024"/>
    <n v="6"/>
    <n v="905"/>
    <x v="12"/>
    <s v="IMSS Jubilacion (retiro, cesantia y vejez)"/>
    <n v="51"/>
    <s v="031b4af5197ec30a926f48cf40e11a7dbc470048a21e4003b7a3c07c5dab1baa"/>
    <s v="866d562d83a77144c090ae01fef5e5dc5d322dfdcb968ee04e0fa262fe1b2619"/>
    <x v="4"/>
    <n v="133739.94832999998"/>
    <n v="165481.84737999999"/>
    <n v="335618.74977999995"/>
    <n v="250237.69787999999"/>
    <n v="52418.812019999998"/>
    <n v="38143.34676"/>
    <n v="97894.734909999999"/>
    <n v="67447.44524999999"/>
    <n v="0"/>
    <n v="0"/>
    <n v="134.59399999999999"/>
    <n v="128.214"/>
    <n v="0"/>
    <n v="0"/>
    <n v="52418.812020000005"/>
    <n v="38143.34676"/>
    <n v="5388.2332900000001"/>
    <n v="19587.125649999998"/>
    <n v="0"/>
    <n v="0"/>
    <n v="0"/>
    <n v="0"/>
    <n v="133739.94833000001"/>
    <n v="165481.84737999999"/>
    <s v="IMSS Jubilacion (retiro, cesantia y vejez)"/>
    <s v="Pensiones"/>
    <s v="Pensiones IMSS"/>
    <x v="11"/>
    <x v="1"/>
    <n v="4935367.4983999999"/>
    <n v="7357265.0523100002"/>
    <n v="470912451.56086999"/>
    <n v="404647163.09129"/>
    <n v="451972421.97768009"/>
    <n v="385068140.58718014"/>
    <n v="496584.96421999997"/>
    <n v="415503.93940000003"/>
    <n v="156810.56276999999"/>
    <n v="117372.36971"/>
    <n v="4935367.4983999999"/>
    <n v="7357265.0523100002"/>
    <n v="26.931936721054189"/>
    <n v="39.826781815585349"/>
    <n v="-31741.899050000007"/>
    <n v="-19.181499090417031"/>
    <n v="2.7098275533353338"/>
    <n v="2.249230470880518"/>
    <n v="2.7098275533353338"/>
    <n v="2.249230470880518"/>
    <n v="2.8400172449615679E-2"/>
    <n v="2.9590289545720228E-2"/>
    <n v="4.089534351749962E-2"/>
    <n v="4.2974691992866805E-2"/>
    <m/>
    <m/>
    <n v="26.931936721054196"/>
    <n v="0"/>
    <m/>
    <n v="0"/>
    <m/>
    <n v="-31741.899049999978"/>
    <n v="-19.18149909041702"/>
    <n v="37.425833002599362"/>
    <n v="39.194580732645335"/>
    <n v="23.049867622283976"/>
    <n v="33.428112937063212"/>
    <n v="37.425833002599383"/>
    <n v="-72.49094437702756"/>
    <n v="972.83857618570198"/>
    <n v="194.73682581905533"/>
    <s v="Grandes"/>
    <n v="2023"/>
    <n v="2"/>
    <d v="2024-08-20T00:00:00"/>
    <x v="11"/>
    <x v="4"/>
  </r>
  <r>
    <n v="2024"/>
    <n v="6"/>
    <n v="81"/>
    <x v="34"/>
    <s v="Automoviles Turistas"/>
    <n v="53"/>
    <s v="2858dcd1057d3eae7f7d5f782167e24b61153c01551450a628cee722509f6529"/>
    <s v="866d562d83a77144c090ae01fef5e5dc5d322dfdcb968ee04e0fa262fe1b2619"/>
    <x v="16"/>
    <n v="21285.486969999998"/>
    <n v="24285.450510000002"/>
    <n v="53631.548919999994"/>
    <n v="60940.853540000004"/>
    <n v="9994.4061199999996"/>
    <n v="8275.9550400000007"/>
    <n v="13061.2466"/>
    <n v="13797.82158"/>
    <n v="0"/>
    <n v="0"/>
    <n v="134.59399999999999"/>
    <n v="128.214"/>
    <n v="0"/>
    <n v="0"/>
    <n v="9994.4061199999996"/>
    <n v="8275.9550400000007"/>
    <n v="24030.893170000003"/>
    <n v="26893.33437"/>
    <n v="0"/>
    <n v="0"/>
    <n v="0"/>
    <n v="0"/>
    <n v="0"/>
    <n v="0"/>
    <s v="Automoviles Turistas"/>
    <s v="Automóviles"/>
    <s v="Automóviles"/>
    <x v="12"/>
    <x v="1"/>
    <n v="856751.40549999999"/>
    <n v="814623.35763999994"/>
    <n v="470912451.56086999"/>
    <n v="404647163.09129"/>
    <n v="451972421.97768009"/>
    <n v="385068140.58718014"/>
    <n v="845018.40742000018"/>
    <n v="907400.87300000002"/>
    <n v="434028.15295999992"/>
    <n v="485684.80418000004"/>
    <n v="491308.59544999996"/>
    <n v="415883.94095999998"/>
    <n v="2.518937668469091"/>
    <n v="2.676375043558064"/>
    <n v="-2999.9635400000043"/>
    <n v="-12.352925216539468"/>
    <n v="4.3324067942479552"/>
    <n v="5.839477824977088"/>
    <n v="2.4844414416312266"/>
    <n v="2.9811875981994955"/>
    <n v="4.5200518481615564E-3"/>
    <n v="4.7094658733517038E-3"/>
    <n v="6.0016361722326252E-3"/>
    <n v="6.3067929933044494E-3"/>
    <m/>
    <m/>
    <m/>
    <n v="0"/>
    <m/>
    <n v="0"/>
    <m/>
    <n v="0"/>
    <m/>
    <n v="20.764383949577358"/>
    <n v="46.954087233645289"/>
    <n v="34.077832060773247"/>
    <n v="2.3027091795404999"/>
    <n v="20.764383949577358"/>
    <n v="-10.643682782574936"/>
    <n v="41.589823770998848"/>
    <n v="30.7732575148137"/>
    <s v="Medianas"/>
    <n v="2023"/>
    <n v="2"/>
    <d v="2024-08-20T00:00:00"/>
    <x v="12"/>
    <x v="16"/>
  </r>
  <r>
    <n v="2024"/>
    <n v="6"/>
    <n v="107"/>
    <x v="28"/>
    <s v="Automoviles Turistas"/>
    <n v="70"/>
    <s v="ff5a1ae012afa5d4c889c50ad427aaf545d31a4fac04ffc1c4d03d403ba4250a"/>
    <s v="866d562d83a77144c090ae01fef5e5dc5d322dfdcb968ee04e0fa262fe1b2619"/>
    <x v="19"/>
    <n v="116.08988000000001"/>
    <n v="130.05132"/>
    <n v="225.04969"/>
    <n v="257.11777000000001"/>
    <n v="6681.4230899999993"/>
    <n v="57.448570000000004"/>
    <n v="6682.6972899999992"/>
    <n v="26.868039999999976"/>
    <n v="0"/>
    <n v="0"/>
    <n v="134.59399999999999"/>
    <n v="128.214"/>
    <n v="0"/>
    <n v="0"/>
    <n v="6681.4230900000002"/>
    <n v="57.448569999999997"/>
    <n v="113.22824"/>
    <n v="155.13414"/>
    <n v="0"/>
    <n v="0"/>
    <n v="0"/>
    <n v="0"/>
    <n v="0"/>
    <n v="0"/>
    <s v="Automoviles Turistas"/>
    <s v="Automóviles"/>
    <s v="Automóviles"/>
    <x v="12"/>
    <x v="1"/>
    <n v="991204.89910000004"/>
    <n v="653728.05599000002"/>
    <n v="470912451.56086999"/>
    <n v="404647163.09129"/>
    <n v="451972421.97768009"/>
    <n v="385068140.58718014"/>
    <n v="845018.40742000018"/>
    <n v="907400.87300000002"/>
    <n v="434028.15295999992"/>
    <n v="485684.80418000004"/>
    <n v="779421.33927999996"/>
    <n v="482317.73892000003"/>
    <n v="1.3738148066436116E-2"/>
    <n v="1.4332289495163401E-2"/>
    <n v="-13.961439999999996"/>
    <n v="-10.735331252308701"/>
    <n v="1.4894367673746202E-2"/>
    <n v="2.6963826852234238E-2"/>
    <n v="1.1711996188215773E-2"/>
    <n v="1.9893795104609886E-2"/>
    <n v="2.4652115189397209E-5"/>
    <n v="2.5685168907436769E-5"/>
    <n v="3.2139436986651974E-5"/>
    <n v="3.3773586098732606E-5"/>
    <m/>
    <m/>
    <m/>
    <n v="0"/>
    <m/>
    <n v="0"/>
    <m/>
    <n v="0"/>
    <m/>
    <n v="11530.268760388639"/>
    <n v="5755.3880579426896"/>
    <n v="44.173769247401715"/>
    <n v="1.5393985492493525"/>
    <n v="11530.268760388641"/>
    <n v="-27.012687213788023"/>
    <n v="5900.8451336874969"/>
    <n v="37.03154573197105"/>
    <s v="Resto"/>
    <n v="2023"/>
    <n v="2"/>
    <d v="2024-08-20T00:00:00"/>
    <x v="12"/>
    <x v="19"/>
  </r>
  <r>
    <n v="2024"/>
    <n v="6"/>
    <n v="80"/>
    <x v="30"/>
    <s v="Automoviles Turistas"/>
    <n v="52"/>
    <s v="41cfc0d1f2d127b04555b7246d84019b4d27710a3f3aff6e7764375b1e06e05d"/>
    <s v="866d562d83a77144c090ae01fef5e5dc5d322dfdcb968ee04e0fa262fe1b2619"/>
    <x v="22"/>
    <n v="0"/>
    <n v="0"/>
    <n v="0"/>
    <n v="-85.904499999999999"/>
    <n v="0"/>
    <n v="0"/>
    <n v="0"/>
    <n v="-1.0999999999988897E-4"/>
    <n v="0"/>
    <n v="0"/>
    <n v="134.59399999999999"/>
    <n v="128.214"/>
    <n v="0"/>
    <n v="0"/>
    <n v="0"/>
    <n v="0"/>
    <n v="0"/>
    <n v="1.94974"/>
    <n v="0"/>
    <n v="0"/>
    <n v="0"/>
    <n v="0"/>
    <n v="0"/>
    <n v="0"/>
    <s v="Automoviles Turistas"/>
    <s v="Automóviles"/>
    <s v="Automóviles"/>
    <x v="12"/>
    <x v="1"/>
    <n v="669950.54428999999"/>
    <n v="668363.73384"/>
    <n v="470912451.56086999"/>
    <n v="404647163.09129"/>
    <n v="451972421.97768009"/>
    <n v="385068140.58718014"/>
    <n v="845018.40742000018"/>
    <n v="907400.87300000002"/>
    <n v="434028.15295999992"/>
    <n v="485684.80418000004"/>
    <n v="21442.037710000001"/>
    <n v="19664.3499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12"/>
    <x v="22"/>
  </r>
  <r>
    <n v="2024"/>
    <n v="6"/>
    <n v="22"/>
    <x v="15"/>
    <s v="Automoviles Turistas"/>
    <n v="16"/>
    <s v="b17ef6d19c7a5b1ee83b907c595526dcb1eb06db8227d650d5dda0a9f4ce8cd9"/>
    <s v="866d562d83a77144c090ae01fef5e5dc5d322dfdcb968ee04e0fa262fe1b2619"/>
    <x v="17"/>
    <n v="1828.96208"/>
    <n v="923.15118000000007"/>
    <n v="3234.0207700000001"/>
    <n v="3747.8030199999994"/>
    <n v="941.02375000000006"/>
    <n v="580.71857"/>
    <n v="2114.1960199999999"/>
    <n v="2251.4876200000003"/>
    <n v="0"/>
    <n v="0"/>
    <n v="134.59399999999999"/>
    <n v="128.214"/>
    <n v="0"/>
    <n v="0"/>
    <n v="941.02374999999995"/>
    <n v="580.71857"/>
    <n v="1296.65101"/>
    <n v="1456.79222"/>
    <n v="0"/>
    <n v="0"/>
    <n v="0"/>
    <n v="0"/>
    <n v="0"/>
    <n v="0"/>
    <s v="Automoviles Turistas"/>
    <s v="Automóviles"/>
    <s v="Automóviles"/>
    <x v="12"/>
    <x v="1"/>
    <n v="17696756.30731"/>
    <n v="15803110.36665"/>
    <n v="470912451.56086999"/>
    <n v="404647163.09129"/>
    <n v="451972421.97768009"/>
    <n v="385068140.58718014"/>
    <n v="845018.40742000018"/>
    <n v="907400.87300000002"/>
    <n v="434028.15295999992"/>
    <n v="485684.80418000004"/>
    <n v="3102947.2417100002"/>
    <n v="2479479.2078499999"/>
    <n v="0.21644050164352804"/>
    <n v="0.10173576061789838"/>
    <n v="905.81089999999995"/>
    <n v="98.121620772883574"/>
    <n v="5.8942738549176199E-2"/>
    <n v="3.7231656433226581E-2"/>
    <n v="1.0335013085107075E-2"/>
    <n v="5.8415790219890299E-3"/>
    <n v="3.8838685915774495E-4"/>
    <n v="4.0466231811159492E-4"/>
    <n v="2.2813731670515467E-4"/>
    <n v="2.3973709655447255E-4"/>
    <m/>
    <m/>
    <m/>
    <n v="0"/>
    <m/>
    <n v="0"/>
    <m/>
    <n v="0"/>
    <m/>
    <n v="62.044714705782546"/>
    <n v="51.451244412896749"/>
    <n v="62.906117934009465"/>
    <n v="0.21681168458367839"/>
    <n v="62.044714705782525"/>
    <n v="-10.992728256058371"/>
    <n v="72.573401998121284"/>
    <n v="39.862827521140936"/>
    <s v="Medianas"/>
    <n v="2023"/>
    <n v="2"/>
    <d v="2024-08-20T00:00:00"/>
    <x v="12"/>
    <x v="17"/>
  </r>
  <r>
    <n v="2024"/>
    <n v="6"/>
    <n v="201.1"/>
    <x v="1"/>
    <s v="Automoviles Turistas"/>
    <n v="201.1"/>
    <m/>
    <m/>
    <x v="1"/>
    <n v="845018.40742000006"/>
    <n v="907400.87299999991"/>
    <n v="1780089.7691200001"/>
    <n v="1857616.6479100003"/>
    <n v="434028.15295999998"/>
    <n v="485684.80418000004"/>
    <n v="787963.38069999998"/>
    <n v="849048.19056000013"/>
    <n v="0"/>
    <n v="0"/>
    <n v="0"/>
    <n v="0"/>
    <n v="0"/>
    <n v="1.57785"/>
    <n v="300188.52856000001"/>
    <n v="357298.03782000003"/>
    <n v="664541.31732999999"/>
    <n v="683317.52112000016"/>
    <n v="0"/>
    <n v="0"/>
    <n v="0"/>
    <n v="0"/>
    <n v="0"/>
    <n v="0"/>
    <s v="Automoviles Turistas"/>
    <s v="Automóviles"/>
    <s v="Automóviles"/>
    <x v="12"/>
    <x v="1"/>
    <n v="236550426.43180999"/>
    <n v="204073862.90015998"/>
    <n v="470912451.56086999"/>
    <n v="404647163.09129"/>
    <n v="451972421.97768009"/>
    <n v="385068140.58718014"/>
    <n v="845018.40742000018"/>
    <n v="907400.87300000002"/>
    <n v="434028.15295999992"/>
    <n v="485684.80418000004"/>
    <n v="84720821.80907999"/>
    <n v="65936348.180399999"/>
    <n v="99.999999999999986"/>
    <n v="99.999999999999986"/>
    <n v="-62382.465579999844"/>
    <n v="-6.8748518362952709"/>
    <n v="0.99741526271341585"/>
    <n v="1.3761770222963767"/>
    <n v="0.35722548471650806"/>
    <n v="0.44464335613813116"/>
    <n v="0.17944278275486911"/>
    <n v="0.18696238228927381"/>
    <n v="0.2242449609847596"/>
    <n v="0.2356468316533091"/>
    <m/>
    <m/>
    <m/>
    <n v="0"/>
    <m/>
    <n v="0"/>
    <m/>
    <n v="0"/>
    <m/>
    <n v="-10.635838464663095"/>
    <n v="51.363159565383839"/>
    <n v="53.524833249747175"/>
    <n v="100.00000000000003"/>
    <n v="-15.983717573274415"/>
    <n v="-2.7478007236262258"/>
    <n v="45.1722896276939"/>
    <n v="52.28872768173224"/>
    <m/>
    <n v="2023"/>
    <n v="2"/>
    <d v="2024-08-20T00:00:00"/>
    <x v="12"/>
    <x v="1"/>
  </r>
  <r>
    <n v="2024"/>
    <n v="6"/>
    <n v="43"/>
    <x v="9"/>
    <s v="Automoviles Turistas"/>
    <n v="31"/>
    <s v="eb1e33e8a81b697b75855af6bfcdbcbf7cbbde9f94962ceaec1ed8af21f5a50f"/>
    <s v="866d562d83a77144c090ae01fef5e5dc5d322dfdcb968ee04e0fa262fe1b2619"/>
    <x v="6"/>
    <n v="65322.91"/>
    <n v="72654.432910000003"/>
    <n v="159883.95613000001"/>
    <n v="191144.35583000001"/>
    <n v="24667.820449999999"/>
    <n v="41015.30199"/>
    <n v="42658.393889999992"/>
    <n v="67870.656590000013"/>
    <n v="0"/>
    <n v="0"/>
    <n v="134.59399999999999"/>
    <n v="128.214"/>
    <n v="0"/>
    <n v="0"/>
    <n v="24667.820449999999"/>
    <n v="41015.30199"/>
    <n v="75710.850510000004"/>
    <n v="84395.659040000013"/>
    <n v="0"/>
    <n v="0"/>
    <n v="0"/>
    <n v="0"/>
    <n v="0"/>
    <n v="0"/>
    <s v="Automoviles Turistas"/>
    <s v="Automóviles"/>
    <s v="Automóviles"/>
    <x v="12"/>
    <x v="1"/>
    <n v="56310277.221919999"/>
    <n v="49145835.487599999"/>
    <n v="470912451.56086999"/>
    <n v="404647163.09129"/>
    <n v="451972421.97768009"/>
    <n v="385068140.58718014"/>
    <n v="845018.40742000018"/>
    <n v="907400.87300000002"/>
    <n v="434028.15295999992"/>
    <n v="485684.80418000004"/>
    <n v="14011080.177040001"/>
    <n v="10196445.957209999"/>
    <n v="7.7303534960194664"/>
    <n v="8.0068727143488214"/>
    <n v="-7331.5229099999997"/>
    <n v="-10.090950567437307"/>
    <n v="0.46622322600826199"/>
    <n v="0.7125466384551904"/>
    <n v="0.11600530706421676"/>
    <n v="0.14783436315439477"/>
    <n v="1.3871561430045639E-2"/>
    <n v="1.4452853055540161E-2"/>
    <n v="1.7955008594390882E-2"/>
    <n v="1.8867941865876311E-2"/>
    <m/>
    <m/>
    <m/>
    <n v="0"/>
    <m/>
    <n v="0"/>
    <m/>
    <n v="0"/>
    <m/>
    <n v="-39.857030783256711"/>
    <n v="37.762892758451812"/>
    <n v="56.452580176088254"/>
    <n v="5.6834609187836227"/>
    <n v="-39.857030783256711"/>
    <n v="-10.290586777554244"/>
    <n v="32.581618465297566"/>
    <n v="48.598828964130085"/>
    <s v="Grandes"/>
    <n v="2023"/>
    <n v="2"/>
    <d v="2024-08-20T00:00:00"/>
    <x v="12"/>
    <x v="6"/>
  </r>
  <r>
    <n v="2024"/>
    <n v="6"/>
    <n v="89"/>
    <x v="29"/>
    <s v="Automoviles Turistas"/>
    <n v="61"/>
    <s v="d029fa3a95e174a19934857f535eb9427d967218a36ea014b70ad704bc6c8d1c"/>
    <s v="866d562d83a77144c090ae01fef5e5dc5d322dfdcb968ee04e0fa262fe1b2619"/>
    <x v="9"/>
    <n v="54337.317179999998"/>
    <n v="62001.665179999996"/>
    <n v="134769.71733000001"/>
    <n v="141198.85355999996"/>
    <n v="20278.027179999997"/>
    <n v="39504.48722000001"/>
    <n v="48909.274459999993"/>
    <n v="65788.620880000017"/>
    <n v="0"/>
    <n v="0"/>
    <n v="134.59399999999999"/>
    <n v="128.214"/>
    <n v="0"/>
    <n v="0"/>
    <n v="20263.7598"/>
    <n v="39489.164240000006"/>
    <n v="54717.602530000004"/>
    <n v="63259.73732"/>
    <n v="0"/>
    <n v="0"/>
    <n v="0"/>
    <n v="0"/>
    <n v="0"/>
    <n v="0"/>
    <s v="Automoviles Turistas"/>
    <s v="Automóviles"/>
    <s v="Automóviles"/>
    <x v="12"/>
    <x v="1"/>
    <n v="1797187.84393"/>
    <n v="1628849.5980499999"/>
    <n v="470912451.56086999"/>
    <n v="404647163.09129"/>
    <n v="451972421.97768009"/>
    <n v="385068140.58718014"/>
    <n v="845018.40742000018"/>
    <n v="907400.87300000002"/>
    <n v="434028.15295999992"/>
    <n v="485684.80418000004"/>
    <n v="1797187.84393"/>
    <n v="1628849.5980499999"/>
    <n v="6.4303116598254979"/>
    <n v="6.8328857757226329"/>
    <n v="-7664.3479999999981"/>
    <n v="-12.361519610399597"/>
    <n v="3.0234634272385175"/>
    <n v="3.8064696245881851"/>
    <n v="3.0234634272385175"/>
    <n v="3.8064696245881851"/>
    <n v="1.1538730182201685E-2"/>
    <n v="1.2022263867834697E-2"/>
    <n v="1.5322402041902413E-2"/>
    <n v="1.6101478840980017E-2"/>
    <m/>
    <m/>
    <m/>
    <n v="0"/>
    <m/>
    <n v="0"/>
    <m/>
    <n v="0"/>
    <m/>
    <n v="-48.669053550620944"/>
    <n v="37.31878611677898"/>
    <n v="63.715203624471449"/>
    <n v="4.6720534236563269"/>
    <n v="-48.685265464610403"/>
    <n v="-13.503272621556306"/>
    <n v="37.033347338070946"/>
    <n v="62.423851114404229"/>
    <s v="Grandes"/>
    <n v="2023"/>
    <n v="2"/>
    <d v="2024-08-20T00:00:00"/>
    <x v="12"/>
    <x v="9"/>
  </r>
  <r>
    <n v="2024"/>
    <n v="6"/>
    <n v="12"/>
    <x v="31"/>
    <s v="Automoviles Turistas"/>
    <n v="12"/>
    <s v="6b51d431df5d7f141cbececcf79edf3dd861c3b4069f0b11661a3eefacbba918"/>
    <s v="866d562d83a77144c090ae01fef5e5dc5d322dfdcb968ee04e0fa262fe1b2619"/>
    <x v="15"/>
    <n v="36773.620860000003"/>
    <n v="44826.855539999997"/>
    <n v="89823.667560000002"/>
    <n v="109108.33993999999"/>
    <n v="11690.80183"/>
    <n v="26767.424450000002"/>
    <n v="26228.299410000003"/>
    <n v="40284.553790000005"/>
    <n v="0"/>
    <n v="0"/>
    <n v="134.59399999999999"/>
    <n v="128.214"/>
    <n v="0"/>
    <n v="0"/>
    <n v="11412.449480000001"/>
    <n v="26595.12427"/>
    <n v="42460.857939999994"/>
    <n v="48540.606340000006"/>
    <n v="0"/>
    <n v="0"/>
    <n v="0"/>
    <n v="0"/>
    <n v="0"/>
    <n v="0"/>
    <s v="Automoviles Turistas"/>
    <s v="Automóviles"/>
    <s v="Automóviles"/>
    <x v="12"/>
    <x v="1"/>
    <n v="3733425.0511100003"/>
    <n v="4674185.5092500001"/>
    <n v="470912451.56086999"/>
    <n v="404647163.09129"/>
    <n v="451972421.97768009"/>
    <n v="385068140.58718014"/>
    <n v="845018.40742000018"/>
    <n v="907400.87300000002"/>
    <n v="434028.15295999992"/>
    <n v="485684.80418000004"/>
    <n v="250160.00116999997"/>
    <n v="251866.31065999999"/>
    <n v="4.3518129944975721"/>
    <n v="4.9401380221065754"/>
    <n v="-8053.2346799999941"/>
    <n v="-17.965200955962469"/>
    <n v="14.700040249444172"/>
    <n v="17.797876747602334"/>
    <n v="0.98498350325973949"/>
    <n v="0.95903030487963503"/>
    <n v="7.809014337614442E-3"/>
    <n v="8.1362532472868468E-3"/>
    <n v="1.1078010580266168E-2"/>
    <n v="1.1641278728394596E-2"/>
    <m/>
    <m/>
    <m/>
    <n v="0"/>
    <m/>
    <n v="0"/>
    <m/>
    <n v="0"/>
    <m/>
    <n v="-56.324517318288358"/>
    <n v="31.791271994965577"/>
    <n v="59.712920140282513"/>
    <n v="2.6935584132666679"/>
    <n v="-57.088188932158722"/>
    <n v="-12.525077164085562"/>
    <n v="26.877576275370007"/>
    <n v="54.789435640164683"/>
    <s v="Medianas"/>
    <n v="2023"/>
    <n v="2"/>
    <d v="2024-08-20T00:00:00"/>
    <x v="12"/>
    <x v="15"/>
  </r>
  <r>
    <n v="2024"/>
    <n v="6"/>
    <n v="46"/>
    <x v="33"/>
    <s v="Automoviles Turistas"/>
    <n v="34"/>
    <s v="86e50149658661312a9e0b35558d84f6c6d3da797f552a9657fe0558ca40cdef"/>
    <s v="866d562d83a77144c090ae01fef5e5dc5d322dfdcb968ee04e0fa262fe1b2619"/>
    <x v="4"/>
    <n v="202172.7347"/>
    <n v="181535.73206000001"/>
    <n v="397463.78700999997"/>
    <n v="368242.66544000001"/>
    <n v="86251.404620000001"/>
    <n v="97550.522059999988"/>
    <n v="158772.61865999998"/>
    <n v="162865.78958000001"/>
    <n v="0"/>
    <n v="0"/>
    <n v="134.59399999999999"/>
    <n v="128.214"/>
    <n v="0"/>
    <n v="0"/>
    <n v="86251.404620000001"/>
    <n v="97550.522060000003"/>
    <n v="196699.80030999999"/>
    <n v="178029.2703"/>
    <n v="0"/>
    <n v="0"/>
    <n v="0"/>
    <n v="0"/>
    <n v="0"/>
    <n v="0"/>
    <s v="Automoviles Turistas"/>
    <s v="Automóviles"/>
    <s v="Automóviles"/>
    <x v="12"/>
    <x v="1"/>
    <n v="30526234.37057"/>
    <n v="22641933.136849999"/>
    <n v="470912451.56086999"/>
    <n v="404647163.09129"/>
    <n v="451972421.97768009"/>
    <n v="385068140.58718014"/>
    <n v="845018.40742000018"/>
    <n v="907400.87300000002"/>
    <n v="434028.15295999992"/>
    <n v="485684.80418000004"/>
    <n v="30525063.82697"/>
    <n v="22640257.072319999"/>
    <n v="23.925246234253205"/>
    <n v="20.006122702947852"/>
    <n v="20637.002639999992"/>
    <n v="11.368011358325415"/>
    <n v="0.66231715630803389"/>
    <n v="0.80182716777516538"/>
    <n v="0.66229175942812157"/>
    <n v="0.80176781268092601"/>
    <n v="4.2932127623698482E-2"/>
    <n v="4.4731210328134569E-2"/>
    <n v="4.4862722049788549E-2"/>
    <n v="4.7143794286169979E-2"/>
    <m/>
    <m/>
    <m/>
    <n v="0"/>
    <m/>
    <n v="0"/>
    <m/>
    <n v="0"/>
    <m/>
    <n v="-11.582836464012248"/>
    <n v="42.662233731955354"/>
    <n v="53.736265005810658"/>
    <n v="19.872306446432045"/>
    <n v="-11.582836464012258"/>
    <n v="10.487337266808971"/>
    <n v="43.849258862524159"/>
    <n v="54.794653651961852"/>
    <s v="Grandes"/>
    <n v="2023"/>
    <n v="2"/>
    <d v="2024-08-20T00:00:00"/>
    <x v="12"/>
    <x v="4"/>
  </r>
  <r>
    <n v="2024"/>
    <n v="6"/>
    <n v="10"/>
    <x v="4"/>
    <s v="Automoviles Turistas"/>
    <n v="10"/>
    <s v="4a44dc15364204a80fe80e9039455cc1608281820fe2b24f1e5233ade6af1dd5"/>
    <s v="866d562d83a77144c090ae01fef5e5dc5d322dfdcb968ee04e0fa262fe1b2619"/>
    <x v="12"/>
    <n v="416.23928999999998"/>
    <n v="368.58067"/>
    <n v="815.44209999999998"/>
    <n v="849.91987999999992"/>
    <n v="669.30872999999997"/>
    <n v="795.30684000000008"/>
    <n v="716.08109999999988"/>
    <n v="815.92562999999996"/>
    <n v="0"/>
    <n v="0"/>
    <n v="134.59399999999999"/>
    <n v="128.214"/>
    <n v="0"/>
    <n v="0"/>
    <n v="669.30872999999997"/>
    <n v="795.30683999999997"/>
    <n v="424.52651000000003"/>
    <n v="386.93925999999999"/>
    <n v="0"/>
    <n v="0"/>
    <n v="0"/>
    <n v="0"/>
    <n v="0"/>
    <n v="0"/>
    <s v="Automoviles Turistas"/>
    <s v="Automóviles"/>
    <s v="Automóviles"/>
    <x v="12"/>
    <x v="1"/>
    <n v="3187333.33329"/>
    <n v="2989305.4146599998"/>
    <n v="470912451.56086999"/>
    <n v="404647163.09129"/>
    <n v="451972421.97768009"/>
    <n v="385068140.58718014"/>
    <n v="845018.40742000018"/>
    <n v="907400.87300000002"/>
    <n v="434028.15295999992"/>
    <n v="485684.80418000004"/>
    <n v="967605.47450000001"/>
    <n v="574226.80764000001"/>
    <n v="4.9258014540873342E-2"/>
    <n v="4.0619386752562665E-2"/>
    <n v="47.658619999999985"/>
    <n v="12.930309123373185"/>
    <n v="4.3017459178296531E-2"/>
    <n v="6.4187297614129196E-2"/>
    <n v="1.3059170362026532E-2"/>
    <n v="1.2329976997078499E-2"/>
    <n v="8.8389952021941177E-5"/>
    <n v="9.209395745401371E-5"/>
    <n v="9.1086927975532789E-5"/>
    <n v="9.5718297919417876E-5"/>
    <m/>
    <m/>
    <m/>
    <n v="0"/>
    <m/>
    <n v="0"/>
    <m/>
    <n v="0"/>
    <m/>
    <n v="-15.842704181948196"/>
    <n v="160.79902740560604"/>
    <n v="215.77551530306786"/>
    <n v="0.15420859809102833"/>
    <n v="-15.842704181948186"/>
    <n v="9.7139923201383205"/>
    <n v="157.66005519890854"/>
    <n v="205.53790277057954"/>
    <s v="Medianas"/>
    <n v="2023"/>
    <n v="2"/>
    <d v="2024-08-20T00:00:00"/>
    <x v="12"/>
    <x v="12"/>
  </r>
  <r>
    <n v="2024"/>
    <n v="6"/>
    <n v="1"/>
    <x v="14"/>
    <s v="Automoviles Turistas"/>
    <n v="30"/>
    <s v="624b60c58c9d8bfb6ff1886c2fd605d2adeb6ea4da576068201b6c6958ce93f4"/>
    <s v="866d562d83a77144c090ae01fef5e5dc5d322dfdcb968ee04e0fa262fe1b2619"/>
    <x v="22"/>
    <n v="0"/>
    <n v="0"/>
    <n v="0"/>
    <n v="0"/>
    <n v="-0.14299000000000001"/>
    <n v="-11.941139999999999"/>
    <n v="-0.14299000000000001"/>
    <n v="-11.941139999999999"/>
    <n v="0"/>
    <n v="0"/>
    <n v="0"/>
    <n v="0"/>
    <n v="0"/>
    <n v="0"/>
    <n v="-0.14299000000000001"/>
    <n v="-11.941139999999999"/>
    <n v="0"/>
    <n v="0"/>
    <n v="0"/>
    <n v="0"/>
    <n v="0"/>
    <n v="0"/>
    <n v="0"/>
    <n v="0"/>
    <s v="Automoviles Turistas"/>
    <s v="Automóviles"/>
    <s v="Automóviles"/>
    <x v="12"/>
    <x v="1"/>
    <n v="27815669.804509997"/>
    <n v="22056494.197700001"/>
    <n v="470912451.56086999"/>
    <n v="404647163.09129"/>
    <n v="451972421.97768009"/>
    <n v="385068140.58718014"/>
    <n v="845018.40742000018"/>
    <n v="907400.87300000002"/>
    <n v="434028.15295999992"/>
    <n v="485684.80418000004"/>
    <n v="4041736.9430500004"/>
    <n v="3294090.4478200004"/>
    <m/>
    <m/>
    <m/>
    <m/>
    <m/>
    <m/>
    <m/>
    <m/>
    <m/>
    <m/>
    <m/>
    <m/>
    <m/>
    <m/>
    <m/>
    <n v="0"/>
    <m/>
    <n v="0"/>
    <m/>
    <n v="0"/>
    <m/>
    <n v="-98.802543140772158"/>
    <m/>
    <m/>
    <n v="-3.2944867521802897E-5"/>
    <n v="-98.802543140772158"/>
    <m/>
    <m/>
    <m/>
    <s v="Resto"/>
    <n v="2023"/>
    <n v="2"/>
    <d v="2024-08-20T00:00:00"/>
    <x v="12"/>
    <x v="22"/>
  </r>
  <r>
    <n v="2024"/>
    <n v="6"/>
    <n v="15.1"/>
    <x v="13"/>
    <s v="Automoviles Turistas"/>
    <n v="15.1"/>
    <m/>
    <m/>
    <x v="7"/>
    <n v="139693.02113000001"/>
    <n v="153195.74019000001"/>
    <n v="319026.58021000004"/>
    <n v="371248.47716999997"/>
    <n v="48930.129400000005"/>
    <n v="72482.745460000006"/>
    <n v="100889.98771000002"/>
    <n v="147393.09998"/>
    <n v="0"/>
    <n v="0"/>
    <n v="0"/>
    <n v="0"/>
    <n v="0"/>
    <n v="1.57785"/>
    <n v="48651.090630000006"/>
    <n v="72309.037929999991"/>
    <n v="156616.90948"/>
    <n v="169171.02165000001"/>
    <n v="0"/>
    <n v="0"/>
    <n v="0"/>
    <n v="0"/>
    <n v="0"/>
    <n v="0"/>
    <s v="Automoviles Turistas"/>
    <s v="Automóviles"/>
    <s v="Automóviles"/>
    <x v="12"/>
    <x v="1"/>
    <n v="98505829.691129997"/>
    <n v="89352567.648869991"/>
    <n v="470912451.56086999"/>
    <n v="404647163.09129"/>
    <n v="451972421.97768009"/>
    <n v="385068140.58718014"/>
    <n v="845018.40742000018"/>
    <n v="907400.87300000002"/>
    <n v="434028.15295999992"/>
    <n v="485684.80418000004"/>
    <n v="19739169.81298"/>
    <n v="15925867.047449999"/>
    <n v="16.531358358986406"/>
    <n v="16.882917434662861"/>
    <n v="-13502.719060000003"/>
    <n v="-8.8140303661533572"/>
    <n v="0.70769451022272101"/>
    <n v="0.961930297004013"/>
    <n v="0.14181193292621819"/>
    <n v="0.17145085387139117"/>
    <n v="2.9664329466544875E-2"/>
    <n v="3.0907421412737991E-2"/>
    <n v="3.785909161444892E-2"/>
    <n v="3.9784060025427163E-2"/>
    <m/>
    <m/>
    <m/>
    <n v="0"/>
    <m/>
    <n v="0"/>
    <m/>
    <n v="0"/>
    <m/>
    <n v="-32.494100369028715"/>
    <n v="35.02689612136389"/>
    <n v="47.31381262305581"/>
    <n v="11.273492068729793"/>
    <n v="-32.717828887313459"/>
    <n v="-7.4209590079637682"/>
    <n v="31.063753455186621"/>
    <n v="42.743158505953247"/>
    <s v="Resto"/>
    <n v="2023"/>
    <n v="2"/>
    <d v="2024-08-20T00:00:00"/>
    <x v="12"/>
    <x v="7"/>
  </r>
  <r>
    <n v="2024"/>
    <n v="6"/>
    <n v="27"/>
    <x v="21"/>
    <s v="Automoviles Turistas"/>
    <n v="21"/>
    <s v="6f4b6612125fb3a0daecd2799dfd6c9c299424fd920f9b308110a2c1fbd8f443"/>
    <s v="866d562d83a77144c090ae01fef5e5dc5d322dfdcb968ee04e0fa262fe1b2619"/>
    <x v="5"/>
    <n v="125571.11186"/>
    <n v="123789.18798999999"/>
    <n v="267588.64627999999"/>
    <n v="266170.04652000003"/>
    <n v="62360.645700000008"/>
    <n v="58314.95541000001"/>
    <n v="118157.62071999999"/>
    <n v="103343.47547000002"/>
    <n v="0"/>
    <n v="0"/>
    <n v="134.59399999999999"/>
    <n v="128.214"/>
    <n v="0"/>
    <n v="0"/>
    <n v="62360.645700000001"/>
    <n v="58314.955409999995"/>
    <n v="123882.21131999999"/>
    <n v="122420.38706000001"/>
    <n v="0"/>
    <n v="0"/>
    <n v="0"/>
    <n v="0"/>
    <n v="0"/>
    <n v="0"/>
    <s v="Automoviles Turistas"/>
    <s v="Automóviles"/>
    <s v="Automóviles"/>
    <x v="12"/>
    <x v="1"/>
    <n v="5987192.6770000001"/>
    <n v="5919369.3152000001"/>
    <n v="470912451.56086999"/>
    <n v="404647163.09129"/>
    <n v="451972421.97768009"/>
    <n v="385068140.58718014"/>
    <n v="845018.40742000018"/>
    <n v="907400.87300000002"/>
    <n v="434028.15295999992"/>
    <n v="485684.80418000004"/>
    <n v="4814807.7526400005"/>
    <n v="4929835.7805500003"/>
    <n v="14.860162897917476"/>
    <n v="13.642172018276202"/>
    <n v="1781.9238700000133"/>
    <n v="1.4394826389393156"/>
    <n v="2.6080192255059047"/>
    <n v="2.511020518744123"/>
    <n v="2.0973287254039041"/>
    <n v="2.0912563720619533"/>
    <n v="2.6665489825929721E-2"/>
    <n v="2.7782914566013305E-2"/>
    <n v="3.0591883319857273E-2"/>
    <n v="3.2147346129762167E-2"/>
    <m/>
    <m/>
    <m/>
    <n v="0"/>
    <m/>
    <n v="0"/>
    <m/>
    <n v="0"/>
    <m/>
    <n v="6.9376547775019448"/>
    <n v="49.661617848479573"/>
    <n v="47.108278482859781"/>
    <n v="14.367880349399172"/>
    <n v="6.937654777501967"/>
    <n v="1.1941019752564008"/>
    <n v="50.338660438435582"/>
    <n v="47.635003295177455"/>
    <s v="Grandes"/>
    <n v="2023"/>
    <n v="2"/>
    <d v="2024-08-20T00:00:00"/>
    <x v="12"/>
    <x v="5"/>
  </r>
  <r>
    <n v="2024"/>
    <n v="6"/>
    <n v="37"/>
    <x v="35"/>
    <s v="Automoviles Turistas"/>
    <n v="25"/>
    <s v="b7a56873cd771f2c446d369b649430b65a756ba278ff97ec81bb6f55b2e73569"/>
    <s v="866d562d83a77144c090ae01fef5e5dc5d322dfdcb968ee04e0fa262fe1b2619"/>
    <x v="14"/>
    <n v="2744.9886200000001"/>
    <n v="2497.5053199999998"/>
    <n v="6078.2292400000006"/>
    <n v="8511.6751699999986"/>
    <n v="1697.6224499999998"/>
    <n v="2130.6157200000002"/>
    <n v="3679.4694399999989"/>
    <n v="3801.2697800000001"/>
    <n v="0"/>
    <n v="0"/>
    <n v="134.59399999999999"/>
    <n v="128.214"/>
    <n v="0"/>
    <n v="0"/>
    <n v="1696.9360300000001"/>
    <n v="2129.2083700000003"/>
    <n v="2744.9886200000001"/>
    <n v="2497.5053199999998"/>
    <n v="0"/>
    <n v="0"/>
    <n v="0"/>
    <n v="0"/>
    <n v="0"/>
    <n v="0"/>
    <s v="Automoviles Turistas"/>
    <s v="Automóviles"/>
    <s v="Automóviles"/>
    <x v="12"/>
    <x v="1"/>
    <n v="7036483.0011099996"/>
    <n v="5668968.1481899992"/>
    <n v="470912451.56086999"/>
    <n v="404647163.09129"/>
    <n v="451972421.97768009"/>
    <n v="385068140.58718014"/>
    <n v="845018.40742000018"/>
    <n v="907400.87300000002"/>
    <n v="434028.15295999992"/>
    <n v="485684.80418000004"/>
    <n v="2061176.9799000002"/>
    <n v="1624616.9299699999"/>
    <n v="0.32484364788939518"/>
    <n v="0.27523726219734412"/>
    <n v="247.48330000000033"/>
    <n v="9.9092201333128784"/>
    <n v="0.13317578484372436"/>
    <n v="0.15372887441509786"/>
    <n v="3.9010804397125384E-2"/>
    <n v="4.4055730332466389E-2"/>
    <n v="5.8290848137515928E-4"/>
    <n v="6.073354228093937E-4"/>
    <n v="6.1720569122995501E-4"/>
    <n v="6.4858788789735249E-4"/>
    <m/>
    <m/>
    <m/>
    <n v="0"/>
    <m/>
    <n v="0"/>
    <m/>
    <n v="0"/>
    <m/>
    <n v="-20.322447916605078"/>
    <n v="61.844425788548428"/>
    <n v="85.309757017854935"/>
    <n v="0.39113187437784774"/>
    <n v="-20.302021450347773"/>
    <n v="9.9092201333128784"/>
    <n v="61.819419491801028"/>
    <n v="85.253406787537912"/>
    <s v="Medianas"/>
    <n v="2023"/>
    <n v="2"/>
    <d v="2024-08-20T00:00:00"/>
    <x v="12"/>
    <x v="14"/>
  </r>
  <r>
    <n v="2024"/>
    <n v="6"/>
    <n v="25"/>
    <x v="36"/>
    <s v="Automoviles Turistas"/>
    <n v="25"/>
    <s v="b7a56873cd771f2c446d369b649430b65a756ba278ff97ec81bb6f55b2e73569"/>
    <s v="866d562d83a77144c090ae01fef5e5dc5d322dfdcb968ee04e0fa262fe1b2619"/>
    <x v="22"/>
    <n v="0"/>
    <n v="0"/>
    <n v="0"/>
    <n v="-3890.3639899999998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Automoviles Turistas"/>
    <s v="Automóviles"/>
    <s v="Automóviles"/>
    <x v="12"/>
    <x v="1"/>
    <n v="0"/>
    <n v="0"/>
    <n v="470912451.56086999"/>
    <n v="404647163.09129"/>
    <n v="451972421.97768009"/>
    <n v="385068140.58718014"/>
    <n v="845018.40742000018"/>
    <n v="907400.87300000002"/>
    <n v="434028.15295999992"/>
    <n v="485684.80418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12"/>
    <x v="22"/>
  </r>
  <r>
    <n v="2024"/>
    <n v="6"/>
    <n v="150.1"/>
    <x v="32"/>
    <s v="Automoviles Turistas"/>
    <n v="150.1"/>
    <m/>
    <m/>
    <x v="21"/>
    <n v="116.08988000000001"/>
    <n v="130.05132"/>
    <n v="225.04969"/>
    <n v="-3719.1507200000001"/>
    <n v="6681.280099999999"/>
    <n v="45.507430000000006"/>
    <n v="6682.5542999999989"/>
    <n v="14.926789999999977"/>
    <n v="0"/>
    <n v="0"/>
    <n v="0"/>
    <n v="0"/>
    <n v="0"/>
    <n v="0"/>
    <n v="6681.2800999999999"/>
    <n v="45.507429999999999"/>
    <n v="113.22824"/>
    <n v="157.08387999999999"/>
    <n v="0"/>
    <n v="0"/>
    <n v="0"/>
    <n v="0"/>
    <n v="0"/>
    <n v="0"/>
    <s v="Automoviles Turistas"/>
    <s v="Automóviles"/>
    <s v="Automóviles"/>
    <x v="12"/>
    <x v="1"/>
    <n v="29476825.247899994"/>
    <n v="23378585.987530001"/>
    <n v="470912451.56086999"/>
    <n v="404647163.09129"/>
    <n v="451972421.97768009"/>
    <n v="385068140.58718014"/>
    <n v="845018.40742000018"/>
    <n v="907400.87300000002"/>
    <n v="434028.15295999992"/>
    <n v="485684.80418000004"/>
    <n v="4842600.3200400006"/>
    <n v="3796072.5366800004"/>
    <n v="1.3738148066436116E-2"/>
    <n v="1.4332289495163401E-2"/>
    <n v="-13.961439999999996"/>
    <n v="-10.735331252308701"/>
    <n v="2.397263295085255E-3"/>
    <n v="3.4259440182810978E-3"/>
    <n v="3.9383440727990389E-4"/>
    <n v="5.5628394321781741E-4"/>
    <n v="2.4652115189397209E-5"/>
    <n v="2.5685168907436769E-5"/>
    <n v="3.2139436986651974E-5"/>
    <n v="3.3773586098732606E-5"/>
    <m/>
    <m/>
    <m/>
    <n v="0"/>
    <m/>
    <n v="0"/>
    <m/>
    <n v="0"/>
    <m/>
    <n v="14581.734609051748"/>
    <n v="5755.2648861382213"/>
    <n v="34.9919016585145"/>
    <n v="1.5393656043818307"/>
    <n v="14581.734609051753"/>
    <n v="-27.918612654589381"/>
    <n v="5900.718848937332"/>
    <n v="28.970146395670898"/>
    <s v="Resto"/>
    <n v="2023"/>
    <n v="2"/>
    <d v="2024-08-20T00:00:00"/>
    <x v="12"/>
    <x v="21"/>
  </r>
  <r>
    <n v="2024"/>
    <n v="6"/>
    <n v="8"/>
    <x v="20"/>
    <s v="Automoviles Turistas"/>
    <n v="8"/>
    <s v="2c624232cdd221771294dfbb310aca000a0df6ac8b66b696d90ef06fdefb64a3"/>
    <s v="866d562d83a77144c090ae01fef5e5dc5d322dfdcb968ee04e0fa262fe1b2619"/>
    <x v="18"/>
    <n v="8892.3723499999996"/>
    <n v="11533.61866"/>
    <n v="23257.898540000002"/>
    <n v="26505.601289999999"/>
    <n v="2112.7644399999995"/>
    <n v="4768.7308100000009"/>
    <n v="7173.1895499999991"/>
    <n v="6909.1599700000006"/>
    <n v="0"/>
    <n v="0"/>
    <n v="134.59399999999999"/>
    <n v="128.214"/>
    <n v="0"/>
    <n v="0"/>
    <n v="2112.7644399999999"/>
    <n v="4768.73081"/>
    <n v="10445.19981"/>
    <n v="12098.880650000001"/>
    <n v="0"/>
    <n v="0"/>
    <n v="0"/>
    <n v="0"/>
    <n v="0"/>
    <n v="0"/>
    <s v="Automoviles Turistas"/>
    <s v="Automóviles"/>
    <s v="Automóviles"/>
    <x v="12"/>
    <x v="1"/>
    <n v="1362193.3121300002"/>
    <n v="1167878.8770999999"/>
    <n v="470912451.56086999"/>
    <n v="404647163.09129"/>
    <n v="451972421.97768009"/>
    <n v="385068140.58718014"/>
    <n v="845018.40742000018"/>
    <n v="907400.87300000002"/>
    <n v="434028.15295999992"/>
    <n v="485684.80418000004"/>
    <n v="725162.38040999998"/>
    <n v="530854.23840000003"/>
    <n v="1.0523288335398613"/>
    <n v="1.2710610054702911"/>
    <n v="-2641.2463100000004"/>
    <n v="-22.900413026140409"/>
    <n v="1.2262594682548666"/>
    <n v="2.1726526465649858"/>
    <n v="0.65279812129567705"/>
    <n v="0.98756976311101063"/>
    <n v="1.8883281426357813E-3"/>
    <n v="1.9674590567030515E-3"/>
    <n v="2.8502902558093482E-3"/>
    <n v="2.9952149877714353E-3"/>
    <m/>
    <m/>
    <m/>
    <n v="0"/>
    <m/>
    <n v="0"/>
    <m/>
    <n v="0"/>
    <m/>
    <n v="-55.695455999119417"/>
    <n v="23.759288937107986"/>
    <n v="41.346354085197412"/>
    <n v="0.48678050619327268"/>
    <n v="-55.695455999119403"/>
    <n v="-13.668048209071316"/>
    <n v="20.227132830693069"/>
    <n v="39.414644610119367"/>
    <s v="Medianas"/>
    <n v="2023"/>
    <n v="2"/>
    <d v="2024-08-20T00:00:00"/>
    <x v="12"/>
    <x v="18"/>
  </r>
  <r>
    <n v="2024"/>
    <n v="6"/>
    <n v="39"/>
    <x v="17"/>
    <s v="Automoviles Turistas"/>
    <n v="27"/>
    <s v="670671cd97404156226e507973f2ab8330d3022ca96e0c93bdbdb320c41adcaf"/>
    <s v="866d562d83a77144c090ae01fef5e5dc5d322dfdcb968ee04e0fa262fe1b2619"/>
    <x v="0"/>
    <n v="257805.22266999999"/>
    <n v="314094.06335000001"/>
    <n v="501132.03246999998"/>
    <n v="523331.40010999993"/>
    <n v="184858.84550999996"/>
    <n v="176771.28461000003"/>
    <n v="311892.93095999997"/>
    <n v="301771.62127"/>
    <n v="0"/>
    <n v="0"/>
    <n v="134.59399999999999"/>
    <n v="128.214"/>
    <n v="0"/>
    <n v="0"/>
    <n v="51312.527259999995"/>
    <n v="48573.548759999998"/>
    <n v="56800.714939999998"/>
    <n v="65884.361869999993"/>
    <n v="0"/>
    <n v="0"/>
    <n v="0"/>
    <n v="0"/>
    <n v="0"/>
    <n v="0"/>
    <s v="Automoviles Turistas"/>
    <s v="Automóviles"/>
    <s v="Automóviles"/>
    <x v="12"/>
    <x v="1"/>
    <n v="13946879.379360002"/>
    <n v="12006721.726059999"/>
    <n v="470912451.56086999"/>
    <n v="404647163.09129"/>
    <n v="451972421.97768009"/>
    <n v="385068140.58718014"/>
    <n v="845018.40742000018"/>
    <n v="907400.87300000002"/>
    <n v="434028.15295999992"/>
    <n v="485684.80418000004"/>
    <n v="8990912.0754799992"/>
    <n v="6819020.1881400002"/>
    <n v="30.508829204931491"/>
    <n v="34.614697064546469"/>
    <n v="-56288.840680000023"/>
    <n v="-17.921013877067928"/>
    <n v="2.8673978847272457"/>
    <n v="4.6061465530823469"/>
    <n v="1.8484796179676306"/>
    <n v="2.6159851999257575"/>
    <n v="5.4745892111259277E-2"/>
    <n v="5.7040033890105639E-2"/>
    <n v="7.7621713927384969E-2"/>
    <n v="8.1568436918994736E-2"/>
    <m/>
    <m/>
    <m/>
    <n v="0"/>
    <m/>
    <n v="0"/>
    <m/>
    <n v="0"/>
    <m/>
    <n v="4.5751553584299831"/>
    <n v="71.70484895359391"/>
    <n v="56.279728029440967"/>
    <n v="42.591441188617218"/>
    <n v="5.638827242236677"/>
    <n v="-13.787257965590427"/>
    <n v="90.337819364074363"/>
    <n v="73.725459853194138"/>
    <s v="Grandes"/>
    <n v="2023"/>
    <n v="2"/>
    <d v="2024-08-20T00:00:00"/>
    <x v="12"/>
    <x v="0"/>
  </r>
  <r>
    <n v="2024"/>
    <n v="6"/>
    <n v="23"/>
    <x v="16"/>
    <s v="Automoviles Turistas"/>
    <n v="17"/>
    <s v="4523540f1504cd17100c4835e85b7eefd49911580f8efff0599a8f283be6b9e3"/>
    <s v="866d562d83a77144c090ae01fef5e5dc5d322dfdcb968ee04e0fa262fe1b2619"/>
    <x v="11"/>
    <n v="390.35215999999997"/>
    <n v="934.37643999999989"/>
    <n v="1147.9077900000002"/>
    <n v="2430.9237799999996"/>
    <n v="170.23327"/>
    <n v="1604.2780600000001"/>
    <n v="301.43283000000002"/>
    <n v="1935.5690500000003"/>
    <n v="0"/>
    <n v="0"/>
    <n v="134.59399999999999"/>
    <n v="128.214"/>
    <n v="0"/>
    <n v="0"/>
    <n v="170.23326999999998"/>
    <n v="1604.2780600000001"/>
    <n v="554.63313000000005"/>
    <n v="1127.1666499999999"/>
    <n v="0"/>
    <n v="0"/>
    <n v="0"/>
    <n v="0"/>
    <n v="0"/>
    <n v="0"/>
    <s v="Automoviles Turistas"/>
    <s v="Automóviles"/>
    <s v="Automóviles"/>
    <x v="12"/>
    <x v="1"/>
    <n v="12089263.964579999"/>
    <n v="10892930.905850001"/>
    <n v="470912451.56086999"/>
    <n v="404647163.09129"/>
    <n v="451972421.97768009"/>
    <n v="385068140.58718014"/>
    <n v="845018.40742000018"/>
    <n v="907400.87300000002"/>
    <n v="434028.15295999992"/>
    <n v="485684.80418000004"/>
    <n v="2555939.72811"/>
    <n v="1958254.85791"/>
    <n v="4.6194515595443464E-2"/>
    <n v="0.10297283899571473"/>
    <n v="-544.02427999999986"/>
    <n v="-58.223244584377575"/>
    <n v="1.5272353870748252E-2"/>
    <n v="4.7714751541443293E-2"/>
    <n v="3.2289158475129831E-3"/>
    <n v="8.5778239858126451E-3"/>
    <n v="8.2892724264595744E-5"/>
    <n v="8.6366366844231241E-5"/>
    <n v="2.3091140263083987E-4"/>
    <n v="2.4265223255686493E-4"/>
    <m/>
    <m/>
    <m/>
    <n v="0"/>
    <m/>
    <n v="0"/>
    <m/>
    <n v="0"/>
    <m/>
    <n v="-89.388792738336136"/>
    <n v="43.610177538149145"/>
    <n v="171.69504616362119"/>
    <n v="3.9221711503974424E-2"/>
    <n v="-89.38879273833615"/>
    <n v="-50.794043631436395"/>
    <n v="30.692950130836934"/>
    <n v="142.32838240911406"/>
    <s v="Medianas"/>
    <n v="2023"/>
    <n v="2"/>
    <d v="2024-08-20T00:00:00"/>
    <x v="12"/>
    <x v="11"/>
  </r>
  <r>
    <n v="2024"/>
    <n v="6"/>
    <n v="9"/>
    <x v="8"/>
    <s v="Automoviles Turistas"/>
    <n v="9"/>
    <s v="19581e27de7ced00ff1ce50b2047e7a567c76b1cbaebabe5ef03f7c3017bb5b7"/>
    <s v="866d562d83a77144c090ae01fef5e5dc5d322dfdcb968ee04e0fa262fe1b2619"/>
    <x v="10"/>
    <n v="7754.6768899999997"/>
    <n v="6111.3609800000004"/>
    <n v="13050.02846"/>
    <n v="14089.328430000001"/>
    <n v="2178.1433200000001"/>
    <n v="2215.1852199999998"/>
    <n v="8047.213459999999"/>
    <n v="9158.2025700000013"/>
    <n v="0"/>
    <n v="0"/>
    <n v="134.59399999999999"/>
    <n v="128.214"/>
    <n v="0"/>
    <n v="0"/>
    <n v="2178.1433199999997"/>
    <n v="2215.1852200000003"/>
    <n v="7133.4483799999998"/>
    <n v="6467.3875199999993"/>
    <n v="0"/>
    <n v="0"/>
    <n v="0"/>
    <n v="0"/>
    <n v="0"/>
    <n v="0"/>
    <s v="Automoviles Turistas"/>
    <s v="Automóviles"/>
    <s v="Automóviles"/>
    <x v="12"/>
    <x v="1"/>
    <n v="1455805.4776199998"/>
    <n v="1307087.0916300002"/>
    <n v="470912451.56086999"/>
    <n v="404647163.09129"/>
    <n v="451972421.97768009"/>
    <n v="385068140.58718014"/>
    <n v="845018.40742000018"/>
    <n v="907400.87300000002"/>
    <n v="434028.15295999992"/>
    <n v="485684.80418000004"/>
    <n v="763937.73912000004"/>
    <n v="735610.75589000003"/>
    <n v="0.91769325045551187"/>
    <n v="0.67350177433651204"/>
    <n v="1643.3159099999993"/>
    <n v="26.88952453271709"/>
    <n v="1.0150927873955824"/>
    <n v="0.83078733298373175"/>
    <n v="0.53267260009748063"/>
    <n v="0.4675557596073297"/>
    <n v="1.646734305770981E-3"/>
    <n v="1.7157411631594972E-3"/>
    <n v="1.5102937910925754E-3"/>
    <n v="1.5870855923528105E-3"/>
    <m/>
    <m/>
    <m/>
    <n v="0"/>
    <m/>
    <n v="0"/>
    <m/>
    <n v="0"/>
    <m/>
    <n v="-1.6721807127261235"/>
    <n v="28.088124765182837"/>
    <n v="36.247003363888993"/>
    <n v="0.50184378712427391"/>
    <n v="-1.6721807127261679"/>
    <n v="10.29876218086898"/>
    <n v="30.534226982098101"/>
    <n v="34.251623443773482"/>
    <s v="Medianas"/>
    <n v="2023"/>
    <n v="2"/>
    <d v="2024-08-20T00:00:00"/>
    <x v="12"/>
    <x v="10"/>
  </r>
  <r>
    <n v="2024"/>
    <n v="6"/>
    <n v="61"/>
    <x v="2"/>
    <s v="Automoviles Turista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13.143600000000001"/>
    <n v="-36.330040000000004"/>
    <n v="0"/>
    <n v="0"/>
    <n v="0"/>
    <n v="0"/>
    <n v="0"/>
    <n v="0"/>
    <n v="0"/>
    <n v="0"/>
    <s v="Automoviles Turistas"/>
    <s v="Automóviles"/>
    <s v="Automóviles"/>
    <x v="12"/>
    <x v="1"/>
    <n v="0"/>
    <n v="0"/>
    <n v="470912451.56086999"/>
    <n v="404647163.09129"/>
    <n v="451972421.97768009"/>
    <n v="385068140.58718014"/>
    <n v="845018.40742000018"/>
    <n v="907400.87300000002"/>
    <n v="434028.15295999992"/>
    <n v="485684.80418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3.821674845389651"/>
    <m/>
    <m/>
    <m/>
    <m/>
    <n v="2023"/>
    <n v="2"/>
    <d v="2024-08-20T00:00:00"/>
    <x v="12"/>
    <x v="2"/>
  </r>
  <r>
    <n v="2024"/>
    <n v="6"/>
    <n v="41"/>
    <x v="7"/>
    <s v="Automoviles Turistas"/>
    <n v="29"/>
    <s v="35135aaa6cc23891b40cb3f378c53a17a1127210ce60e125ccf03efcfdaec458"/>
    <s v="866d562d83a77144c090ae01fef5e5dc5d322dfdcb968ee04e0fa262fe1b2619"/>
    <x v="13"/>
    <n v="34585.87255"/>
    <n v="38999.083140000002"/>
    <n v="78133.607060000009"/>
    <n v="98701.431580000004"/>
    <n v="15567.89266"/>
    <n v="22566.610950000002"/>
    <n v="33103.232450000003"/>
    <n v="36025.304219999998"/>
    <n v="0"/>
    <n v="0"/>
    <n v="134.59399999999999"/>
    <n v="128.214"/>
    <n v="0"/>
    <n v="1.57785"/>
    <n v="15567.89266"/>
    <n v="22566.610949999998"/>
    <n v="44364.660579999996"/>
    <n v="47232.889240000004"/>
    <n v="0"/>
    <n v="0"/>
    <n v="0"/>
    <n v="0"/>
    <n v="0"/>
    <n v="0"/>
    <s v="Automoviles Turistas"/>
    <s v="Automóviles"/>
    <s v="Automóviles"/>
    <x v="12"/>
    <x v="1"/>
    <n v="19353024.356599998"/>
    <n v="17293989.810169999"/>
    <n v="470912451.56086999"/>
    <n v="404647163.09129"/>
    <n v="451972421.97768009"/>
    <n v="385068140.58718014"/>
    <n v="845018.40742000018"/>
    <n v="907400.87300000002"/>
    <n v="434028.15295999992"/>
    <n v="485684.80418000004"/>
    <n v="1690390.3040100001"/>
    <n v="1454075.7785499999"/>
    <n v="4.0929135089017956"/>
    <n v="4.2978890918479422"/>
    <n v="-4413.2105900000024"/>
    <n v="-11.316190624680422"/>
    <n v="2.046028805770729"/>
    <n v="2.6820530068171395"/>
    <n v="0.17871042743872284"/>
    <n v="0.22550656943874217"/>
    <n v="7.3444378961233393E-3"/>
    <n v="7.6522086012823067E-3"/>
    <n v="9.6377997171826595E-3"/>
    <n v="1.0127839472912856E-2"/>
    <m/>
    <m/>
    <m/>
    <n v="0"/>
    <m/>
    <n v="0"/>
    <m/>
    <n v="0"/>
    <m/>
    <n v="-31.013599275083003"/>
    <n v="45.0122882905263"/>
    <n v="57.864465349069228"/>
    <n v="3.5868393683288877"/>
    <n v="-31.013599275082992"/>
    <n v="-6.0725242646621709"/>
    <n v="35.090751189062743"/>
    <n v="47.777324896079122"/>
    <s v="Medianas"/>
    <n v="2023"/>
    <n v="2"/>
    <d v="2024-08-20T00:00:00"/>
    <x v="12"/>
    <x v="13"/>
  </r>
  <r>
    <n v="2024"/>
    <n v="6"/>
    <n v="48"/>
    <x v="3"/>
    <s v="Automoviles Turistas"/>
    <n v="36"/>
    <s v="76a50887d8f1c2e9301755428990ad81479ee21c25b43215cf524541e0503269"/>
    <s v="866d562d83a77144c090ae01fef5e5dc5d322dfdcb968ee04e0fa262fe1b2619"/>
    <x v="8"/>
    <n v="25020.449359999999"/>
    <n v="22715.757750000001"/>
    <n v="49854.229769999991"/>
    <n v="46362.600539999999"/>
    <n v="3907.9328300000002"/>
    <n v="2777.9198000000006"/>
    <n v="6465.6268500000006"/>
    <n v="32413.805769999999"/>
    <n v="0"/>
    <n v="0"/>
    <n v="134.59399999999999"/>
    <n v="128.214"/>
    <n v="0"/>
    <n v="0"/>
    <n v="3907.9328300000002"/>
    <n v="2777.9197999999997"/>
    <n v="23161.050329999998"/>
    <n v="22469.520079999998"/>
    <n v="0"/>
    <n v="0"/>
    <n v="0"/>
    <n v="0"/>
    <n v="0"/>
    <n v="0"/>
    <s v="Automoviles Turistas"/>
    <s v="Automóviles"/>
    <s v="Automóviles"/>
    <x v="12"/>
    <x v="1"/>
    <n v="31734793.481880002"/>
    <n v="28740488.16773"/>
    <n v="470912451.56086999"/>
    <n v="404647163.09129"/>
    <n v="451972421.97768009"/>
    <n v="385068140.58718014"/>
    <n v="845018.40742000018"/>
    <n v="907400.87300000002"/>
    <n v="434028.15295999992"/>
    <n v="485684.80418000004"/>
    <n v="7130541.3686000006"/>
    <n v="5900998.2196199996"/>
    <n v="2.9609354234533338"/>
    <n v="2.5033872487799558"/>
    <n v="2304.691609999998"/>
    <n v="10.145783536540831"/>
    <n v="0.35089130076686553"/>
    <n v="0.38494771400664485"/>
    <n v="7.8842326086937434E-2"/>
    <n v="7.9037480565502E-2"/>
    <n v="5.3131849194193292E-3"/>
    <n v="5.5358354057353509E-3"/>
    <n v="5.6137197593240599E-3"/>
    <n v="5.8991527357629085E-3"/>
    <m/>
    <m/>
    <m/>
    <n v="0"/>
    <m/>
    <n v="0"/>
    <m/>
    <n v="0"/>
    <m/>
    <n v="40.678389275313108"/>
    <n v="15.61895541431635"/>
    <n v="12.229043074735205"/>
    <n v="0.9003869457196606"/>
    <n v="40.678389275313151"/>
    <n v="3.0776369390084435"/>
    <n v="16.872865324842977"/>
    <n v="12.363058000836482"/>
    <s v="Medianas"/>
    <n v="2023"/>
    <n v="2"/>
    <d v="2024-08-20T00:00:00"/>
    <x v="12"/>
    <x v="8"/>
  </r>
  <r>
    <n v="2024"/>
    <n v="6"/>
    <n v="5.0999999999999996"/>
    <x v="6"/>
    <s v="Automoviles Turistas"/>
    <n v="5.0999999999999996"/>
    <m/>
    <m/>
    <x v="3"/>
    <n v="705209.29640999995"/>
    <n v="754075.08149000001"/>
    <n v="1460838.13922"/>
    <n v="1490087.3214599998"/>
    <n v="378416.74345999997"/>
    <n v="413156.55129000003"/>
    <n v="680390.83868999989"/>
    <n v="701640.16379000014"/>
    <n v="0"/>
    <n v="0"/>
    <n v="0"/>
    <n v="0"/>
    <n v="0"/>
    <n v="0"/>
    <n v="244856.15782999998"/>
    <n v="284943.49245999998"/>
    <n v="507811.17960999999"/>
    <n v="513989.41558999999"/>
    <n v="0"/>
    <n v="0"/>
    <n v="0"/>
    <n v="0"/>
    <n v="0"/>
    <n v="0"/>
    <s v="Automoviles Turistas"/>
    <s v="Automóviles"/>
    <s v="Automóviles"/>
    <x v="12"/>
    <x v="1"/>
    <n v="108567771.49278"/>
    <n v="91342709.26376"/>
    <n v="470912451.56086999"/>
    <n v="404647163.09129"/>
    <n v="451972421.97768009"/>
    <n v="385068140.58718014"/>
    <n v="845018.40742000018"/>
    <n v="907400.87300000002"/>
    <n v="434028.15295999992"/>
    <n v="485684.80418000004"/>
    <n v="60139051.676059999"/>
    <n v="46214408.596270002"/>
    <n v="83.454903492947125"/>
    <n v="83.10275027584197"/>
    <n v="-48865.78508000006"/>
    <n v="-6.4802280674020718"/>
    <n v="1.1726312217369532"/>
    <n v="1.6316882643195005"/>
    <n v="0.64955675769479893"/>
    <n v="0.82554490398630809"/>
    <n v="0.1497538011731348"/>
    <n v="0.15602927570762837"/>
    <n v="0.18635372993332408"/>
    <n v="0.19582899804178322"/>
    <m/>
    <m/>
    <m/>
    <n v="0"/>
    <m/>
    <n v="0"/>
    <m/>
    <n v="0"/>
    <m/>
    <n v="-8.4083884720045798"/>
    <n v="53.660203486596295"/>
    <n v="54.789842740013547"/>
    <n v="87.187142326888392"/>
    <n v="-14.068520843874833"/>
    <n v="-1.20201618800031"/>
    <n v="48.217953377483738"/>
    <n v="55.437618716898683"/>
    <m/>
    <n v="2023"/>
    <n v="2"/>
    <d v="2024-08-20T00:00:00"/>
    <x v="12"/>
    <x v="3"/>
  </r>
  <r>
    <n v="2024"/>
    <n v="6"/>
    <n v="201.1"/>
    <x v="1"/>
    <s v="Credito"/>
    <n v="201.1"/>
    <m/>
    <m/>
    <x v="1"/>
    <n v="971509.70918000001"/>
    <n v="1046294.7831300001"/>
    <n v="1569389.0165599999"/>
    <n v="1918678.4638200002"/>
    <n v="150905.59736999997"/>
    <n v="225122.19250999999"/>
    <n v="521021.34883999993"/>
    <n v="432635.42037000007"/>
    <n v="0"/>
    <n v="0"/>
    <n v="0"/>
    <n v="0"/>
    <n v="4398.4746699999996"/>
    <n v="10919.713759999999"/>
    <n v="12577.647200000001"/>
    <n v="56786.425159999999"/>
    <n v="150796.97015000001"/>
    <n v="142525.54027"/>
    <n v="0"/>
    <n v="0"/>
    <n v="0"/>
    <n v="0"/>
    <n v="0"/>
    <n v="0"/>
    <s v="Credito"/>
    <s v="Daños Sin Autos"/>
    <s v="Credito"/>
    <x v="13"/>
    <x v="1"/>
    <n v="6140056.5470400006"/>
    <n v="7011794.55583"/>
    <n v="470912451.56086999"/>
    <n v="404647163.09129"/>
    <n v="451972421.97768009"/>
    <n v="385068140.58718014"/>
    <n v="971509.70918000001"/>
    <n v="1046294.78313"/>
    <n v="150905.59736999997"/>
    <n v="225122.19250999996"/>
    <n v="971509.70918000001"/>
    <n v="1046294.7831300001"/>
    <n v="100"/>
    <n v="100.00000000000003"/>
    <n v="-74785.073950000107"/>
    <n v="-7.1476103251016827"/>
    <n v="100"/>
    <n v="100"/>
    <n v="15.822487980967301"/>
    <n v="14.921925832240076"/>
    <n v="0.20630367830790369"/>
    <n v="0.21494889111353266"/>
    <n v="0.25856965736195014"/>
    <n v="0.27171678797797527"/>
    <m/>
    <m/>
    <m/>
    <n v="0"/>
    <m/>
    <n v="0"/>
    <m/>
    <n v="0"/>
    <m/>
    <n v="-32.967249613430852"/>
    <n v="15.533102340003522"/>
    <n v="21.516134471830679"/>
    <n v="100"/>
    <n v="-77.850961449745185"/>
    <n v="5.8034720404010587"/>
    <n v="8.3407824358067852"/>
    <n v="39.842981863056934"/>
    <m/>
    <n v="2023"/>
    <n v="2"/>
    <d v="2024-08-20T00:00:00"/>
    <x v="13"/>
    <x v="1"/>
  </r>
  <r>
    <n v="2024"/>
    <n v="6"/>
    <n v="59"/>
    <x v="38"/>
    <s v="Credito"/>
    <n v="209"/>
    <s v="83f814f7a92e365cbd79f9addceed185761a8d38a06a2d4350bb1fe4b7632b34"/>
    <s v="866d562d83a77144c090ae01fef5e5dc5d322dfdcb968ee04e0fa262fe1b2619"/>
    <x v="4"/>
    <n v="318360.07158999995"/>
    <n v="335856.70068000001"/>
    <n v="535171.40523999999"/>
    <n v="676926.64978000009"/>
    <n v="113170.67091999999"/>
    <n v="67590.686749999993"/>
    <n v="276120.09456"/>
    <n v="158290.70376000003"/>
    <n v="0"/>
    <n v="0"/>
    <n v="134.59399999999999"/>
    <n v="128.214"/>
    <n v="102.25014"/>
    <n v="404.78053999999997"/>
    <n v="2782.1166699999999"/>
    <n v="2827.0215400000002"/>
    <n v="13164.53873"/>
    <n v="17257.734190000003"/>
    <n v="0"/>
    <n v="0"/>
    <n v="0"/>
    <n v="0"/>
    <n v="0"/>
    <n v="0"/>
    <s v="Credito"/>
    <s v="Daños Sin Autos"/>
    <s v="Credito"/>
    <x v="13"/>
    <x v="1"/>
    <n v="318360.07158999995"/>
    <n v="335856.70068000001"/>
    <n v="470912451.56086999"/>
    <n v="404647163.09129"/>
    <n v="451972421.97768009"/>
    <n v="385068140.58718014"/>
    <n v="971509.70918000001"/>
    <n v="1046294.78313"/>
    <n v="150905.59736999997"/>
    <n v="225122.19250999996"/>
    <n v="318360.07158999995"/>
    <n v="335856.70068000001"/>
    <n v="32.769623255614285"/>
    <n v="32.099624894934649"/>
    <n v="-17496.62909000006"/>
    <n v="-5.2095518876279945"/>
    <n v="100"/>
    <n v="100"/>
    <n v="100"/>
    <n v="100"/>
    <n v="6.7604938143974475E-2"/>
    <n v="7.0437941810025217E-2"/>
    <n v="8.2999890105303772E-2"/>
    <n v="8.722006971749495E-2"/>
    <m/>
    <m/>
    <m/>
    <n v="0"/>
    <m/>
    <n v="0"/>
    <m/>
    <n v="0"/>
    <m/>
    <n v="67.435302645449141"/>
    <n v="35.548010262338067"/>
    <n v="20.12485879041596"/>
    <n v="74.994349376266626"/>
    <n v="-1.5884162665417922"/>
    <n v="-23.718035142595983"/>
    <n v="21.13341551162727"/>
    <n v="16.38118601709672"/>
    <s v="Grandes"/>
    <n v="2023"/>
    <n v="2"/>
    <d v="2024-08-20T00:00:00"/>
    <x v="13"/>
    <x v="4"/>
  </r>
  <r>
    <n v="2024"/>
    <n v="6"/>
    <n v="5.0999999999999996"/>
    <x v="6"/>
    <s v="Credito"/>
    <n v="5.0999999999999996"/>
    <m/>
    <m/>
    <x v="3"/>
    <n v="971509.70918000001"/>
    <n v="1046294.7831300001"/>
    <n v="1569389.0165599999"/>
    <n v="1918678.4638200002"/>
    <n v="150905.59736999997"/>
    <n v="225122.19250999999"/>
    <n v="521021.34883999993"/>
    <n v="432635.42037000007"/>
    <n v="0"/>
    <n v="0"/>
    <n v="0"/>
    <n v="0"/>
    <n v="4398.4746699999996"/>
    <n v="10919.713759999999"/>
    <n v="12577.647200000001"/>
    <n v="56786.425159999999"/>
    <n v="150796.97015000001"/>
    <n v="142525.54027"/>
    <n v="0"/>
    <n v="0"/>
    <n v="0"/>
    <n v="0"/>
    <n v="0"/>
    <n v="0"/>
    <s v="Credito"/>
    <s v="Daños Sin Autos"/>
    <s v="Credito"/>
    <x v="13"/>
    <x v="1"/>
    <n v="6140056.5470400006"/>
    <n v="7011794.55583"/>
    <n v="470912451.56086999"/>
    <n v="404647163.09129"/>
    <n v="451972421.97768009"/>
    <n v="385068140.58718014"/>
    <n v="971509.70918000001"/>
    <n v="1046294.78313"/>
    <n v="150905.59736999997"/>
    <n v="225122.19250999996"/>
    <n v="971509.70918000001"/>
    <n v="1046294.7831300001"/>
    <n v="100"/>
    <n v="100.00000000000003"/>
    <n v="-74785.073950000107"/>
    <n v="-7.1476103251016827"/>
    <n v="100"/>
    <n v="100"/>
    <n v="15.822487980967301"/>
    <n v="14.921925832240076"/>
    <n v="0.20630367830790369"/>
    <n v="0.21494889111353266"/>
    <n v="0.25856965736195014"/>
    <n v="0.27171678797797527"/>
    <m/>
    <m/>
    <m/>
    <n v="0"/>
    <m/>
    <n v="0"/>
    <m/>
    <n v="0"/>
    <m/>
    <n v="-32.967249613430852"/>
    <n v="15.533102340003522"/>
    <n v="21.516134471830679"/>
    <n v="100"/>
    <n v="-77.850961449745185"/>
    <n v="5.8034720404010587"/>
    <n v="8.3407824358067852"/>
    <n v="39.842981863056934"/>
    <m/>
    <n v="2023"/>
    <n v="2"/>
    <d v="2024-08-20T00:00:00"/>
    <x v="13"/>
    <x v="3"/>
  </r>
  <r>
    <n v="2024"/>
    <n v="6"/>
    <n v="12"/>
    <x v="31"/>
    <s v="Credito"/>
    <n v="12"/>
    <s v="6b51d431df5d7f141cbececcf79edf3dd861c3b4069f0b11661a3eefacbba918"/>
    <s v="866d562d83a77144c090ae01fef5e5dc5d322dfdcb968ee04e0fa262fe1b2619"/>
    <x v="6"/>
    <n v="20683.690870000002"/>
    <n v="15772.82818"/>
    <n v="21971.51237"/>
    <n v="28322.551639999998"/>
    <n v="18.801389999999998"/>
    <n v="8466.6753300000018"/>
    <n v="72.082509999999999"/>
    <n v="8450.7415900000033"/>
    <n v="0"/>
    <n v="0"/>
    <n v="134.59399999999999"/>
    <n v="128.214"/>
    <n v="0"/>
    <n v="0"/>
    <n v="13.62073"/>
    <n v="2502.8445699999997"/>
    <n v="2386.3181800000002"/>
    <n v="2452.9409500000002"/>
    <n v="0"/>
    <n v="0"/>
    <n v="0"/>
    <n v="0"/>
    <n v="0"/>
    <n v="0"/>
    <s v="Credito"/>
    <s v="Daños Sin Autos"/>
    <s v="Credito"/>
    <x v="13"/>
    <x v="1"/>
    <n v="3733425.0511100003"/>
    <n v="4674185.5092500001"/>
    <n v="470912451.56086999"/>
    <n v="404647163.09129"/>
    <n v="451972421.97768009"/>
    <n v="385068140.58718014"/>
    <n v="971509.70918000001"/>
    <n v="1046294.78313"/>
    <n v="150905.59736999997"/>
    <n v="225122.19250999996"/>
    <n v="20683.690870000002"/>
    <n v="15772.82818"/>
    <n v="2.1290256468417605"/>
    <n v="1.5074937230228223"/>
    <n v="4910.8626900000017"/>
    <n v="31.134953313109648"/>
    <n v="100"/>
    <n v="100"/>
    <n v="0.55401382341532335"/>
    <n v="0.33744548967485977"/>
    <n v="4.3922582215531912E-3"/>
    <n v="4.5763170194090801E-3"/>
    <n v="3.8979213543730165E-3"/>
    <n v="4.0961135231672077E-3"/>
    <m/>
    <m/>
    <m/>
    <n v="0"/>
    <m/>
    <n v="0"/>
    <m/>
    <n v="0"/>
    <m/>
    <n v="-99.777936565804282"/>
    <n v="9.0899589044186851E-2"/>
    <n v="53.678866170214"/>
    <n v="1.2459040835908526E-2"/>
    <n v="-99.455790017356122"/>
    <n v="-2.7160364378115198"/>
    <n v="0.57078432013621916"/>
    <n v="102.03444033171689"/>
    <s v="Grandes"/>
    <n v="2023"/>
    <n v="2"/>
    <d v="2024-08-20T00:00:00"/>
    <x v="13"/>
    <x v="6"/>
  </r>
  <r>
    <n v="2024"/>
    <n v="6"/>
    <n v="102"/>
    <x v="37"/>
    <s v="Credito"/>
    <n v="224"/>
    <s v="84a5092e4a5b6fe968fd523fb2fc917dbffae44105f82b6b94c8ed5b9a800223"/>
    <s v="866d562d83a77144c090ae01fef5e5dc5d322dfdcb968ee04e0fa262fe1b2619"/>
    <x v="5"/>
    <n v="208828.08825"/>
    <n v="230963.25771999999"/>
    <n v="333146.17547999998"/>
    <n v="367956.77988000005"/>
    <n v="67926.640289999996"/>
    <n v="26618.226709999995"/>
    <n v="109314.59535999999"/>
    <n v="48472.485619999985"/>
    <n v="0"/>
    <n v="0"/>
    <n v="134.59399999999999"/>
    <n v="128.214"/>
    <n v="-8.2017399999999991"/>
    <n v="1957.6692800000001"/>
    <n v="14986.553960000001"/>
    <n v="9053.6738000000005"/>
    <n v="35752.212500000001"/>
    <n v="38348.758780000004"/>
    <n v="0"/>
    <n v="0"/>
    <n v="0"/>
    <n v="0"/>
    <n v="0"/>
    <n v="0"/>
    <s v="Credito"/>
    <s v="Daños Sin Autos"/>
    <s v="Credito"/>
    <x v="13"/>
    <x v="1"/>
    <n v="208828.08825"/>
    <n v="230963.25771999999"/>
    <n v="470912451.56086999"/>
    <n v="404647163.09129"/>
    <n v="451972421.97768009"/>
    <n v="385068140.58718014"/>
    <n v="971509.70918000001"/>
    <n v="1046294.78313"/>
    <n v="150905.59736999997"/>
    <n v="225122.19250999996"/>
    <n v="208828.08825"/>
    <n v="230963.25771999999"/>
    <n v="21.495213714977769"/>
    <n v="22.074396378912585"/>
    <n v="-22135.169469999993"/>
    <n v="-9.5838488288188088"/>
    <n v="100"/>
    <n v="100"/>
    <n v="100"/>
    <n v="100"/>
    <n v="4.4345416554144132E-2"/>
    <n v="4.6203723522828706E-2"/>
    <n v="5.7077691081672995E-2"/>
    <n v="5.9979840806307763E-2"/>
    <m/>
    <m/>
    <m/>
    <n v="0"/>
    <m/>
    <n v="0"/>
    <m/>
    <n v="0"/>
    <m/>
    <n v="155.18845049313956"/>
    <n v="32.527540169156339"/>
    <n v="11.524874983478821"/>
    <n v="45.012671149270311"/>
    <n v="65.530085256661224"/>
    <n v="-6.7708743714390511"/>
    <n v="41.917836441590858"/>
    <n v="23.608779235696556"/>
    <s v="Grandes"/>
    <n v="2023"/>
    <n v="2"/>
    <d v="2024-08-20T00:00:00"/>
    <x v="13"/>
    <x v="5"/>
  </r>
  <r>
    <n v="2024"/>
    <n v="6"/>
    <n v="61"/>
    <x v="2"/>
    <s v="Credit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685.0178900000001"/>
    <n v="9719.1268800000016"/>
    <n v="27824.899120000002"/>
    <n v="31082.306489999999"/>
    <n v="0"/>
    <n v="0"/>
    <n v="0"/>
    <n v="0"/>
    <n v="0"/>
    <n v="0"/>
    <s v="Credito"/>
    <s v="Daños Sin Autos"/>
    <s v="Credito"/>
    <x v="13"/>
    <x v="1"/>
    <n v="0"/>
    <n v="0"/>
    <n v="470912451.56086999"/>
    <n v="404647163.09129"/>
    <n v="451972421.97768009"/>
    <n v="385068140.58718014"/>
    <n v="971509.70918000001"/>
    <n v="1046294.78313"/>
    <n v="150905.59736999997"/>
    <n v="225122.19250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0.928927208325543"/>
    <n v="-10.479940962708135"/>
    <n v="27.619212047658987"/>
    <n v="31.269001491658617"/>
    <m/>
    <n v="2023"/>
    <n v="2"/>
    <d v="2024-08-20T00:00:00"/>
    <x v="13"/>
    <x v="2"/>
  </r>
  <r>
    <n v="2024"/>
    <n v="6"/>
    <n v="9"/>
    <x v="8"/>
    <s v="Credito"/>
    <n v="9"/>
    <s v="19581e27de7ced00ff1ce50b2047e7a567c76b1cbaebabe5ef03f7c3017bb5b7"/>
    <s v="866d562d83a77144c090ae01fef5e5dc5d322dfdcb968ee04e0fa262fe1b2619"/>
    <x v="9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n v="0"/>
    <s v="Credito"/>
    <s v="Daños Sin Autos"/>
    <s v="Credito"/>
    <x v="13"/>
    <x v="1"/>
    <n v="1455805.4776199998"/>
    <n v="1307087.0916300002"/>
    <n v="470912451.56086999"/>
    <n v="404647163.09129"/>
    <n v="451972421.97768009"/>
    <n v="385068140.58718014"/>
    <n v="971509.70918000001"/>
    <n v="1046294.78313"/>
    <n v="150905.59736999997"/>
    <n v="225122.19250999996"/>
    <n v="0"/>
    <n v="0"/>
    <m/>
    <m/>
    <m/>
    <m/>
    <m/>
    <m/>
    <m/>
    <m/>
    <m/>
    <m/>
    <m/>
    <m/>
    <m/>
    <m/>
    <m/>
    <n v="0"/>
    <m/>
    <n v="0"/>
    <m/>
    <n v="0"/>
    <m/>
    <m/>
    <m/>
    <m/>
    <n v="9.8358419161930666E-2"/>
    <m/>
    <m/>
    <m/>
    <m/>
    <s v="Grandes"/>
    <n v="2023"/>
    <n v="2"/>
    <d v="2024-08-20T00:00:00"/>
    <x v="13"/>
    <x v="9"/>
  </r>
  <r>
    <n v="2024"/>
    <n v="6"/>
    <n v="7"/>
    <x v="39"/>
    <s v="Credito"/>
    <n v="264"/>
    <s v="bba58959c32abe688d9cb5222b97de973002a67c412d6a8c8d2a79ac692f32b7"/>
    <s v="866d562d83a77144c090ae01fef5e5dc5d322dfdcb968ee04e0fa262fe1b2619"/>
    <x v="0"/>
    <n v="423637.85847000004"/>
    <n v="463701.99655000004"/>
    <n v="679099.92347000004"/>
    <n v="845472.48252000008"/>
    <n v="-30358.943589999999"/>
    <n v="122446.60372"/>
    <n v="135366.14804999996"/>
    <n v="217421.48940000002"/>
    <n v="0"/>
    <n v="0"/>
    <n v="134.59399999999999"/>
    <n v="128.214"/>
    <n v="4304.4262699999999"/>
    <n v="8557.2639399999989"/>
    <n v="-5353.0725199999997"/>
    <n v="42402.885249999999"/>
    <n v="99493.900739999997"/>
    <n v="84466.106349999987"/>
    <n v="0"/>
    <n v="0"/>
    <n v="0"/>
    <n v="0"/>
    <n v="0"/>
    <n v="0"/>
    <s v="Credito"/>
    <s v="Daños Sin Autos"/>
    <s v="Credito"/>
    <x v="13"/>
    <x v="1"/>
    <n v="423637.85847000004"/>
    <n v="463701.99655000004"/>
    <n v="470912451.56086999"/>
    <n v="404647163.09129"/>
    <n v="451972421.97768009"/>
    <n v="385068140.58718014"/>
    <n v="971509.70918000001"/>
    <n v="1046294.78313"/>
    <n v="150905.59736999997"/>
    <n v="225122.19250999996"/>
    <n v="423637.85847000004"/>
    <n v="463701.99655000004"/>
    <n v="43.606137382566189"/>
    <n v="44.31848500312995"/>
    <n v="-40064.138080000004"/>
    <n v="-8.6400615865538928"/>
    <n v="100"/>
    <n v="100"/>
    <n v="100"/>
    <n v="100"/>
    <n v="8.9961065388231884E-2"/>
    <n v="9.373090876126966E-2"/>
    <n v="0.11459415482060036"/>
    <n v="0.12042076393100536"/>
    <m/>
    <m/>
    <m/>
    <n v="0"/>
    <m/>
    <n v="0"/>
    <m/>
    <n v="0"/>
    <m/>
    <n v="-124.79361833458617"/>
    <n v="-7.1662489513197913"/>
    <n v="26.406313673656317"/>
    <n v="-20.117837985534759"/>
    <n v="-112.62431197414804"/>
    <n v="17.791508380568331"/>
    <n v="-5.3803021895671632"/>
    <n v="50.201065353120789"/>
    <s v="Grandes"/>
    <n v="2023"/>
    <n v="2"/>
    <d v="2024-08-20T00:00:00"/>
    <x v="13"/>
    <x v="0"/>
  </r>
  <r>
    <n v="2024"/>
    <n v="6"/>
    <n v="76"/>
    <x v="42"/>
    <s v="RC Otros"/>
    <n v="48"/>
    <s v="98010bd9270f9b100b6214a21754fd33bdc8d41b2bc9f9dd16ff54d3c34ffd71"/>
    <s v="866d562d83a77144c090ae01fef5e5dc5d322dfdcb968ee04e0fa262fe1b2619"/>
    <x v="15"/>
    <n v="9551.57258"/>
    <n v="6498.6359599999996"/>
    <n v="15760.325720000001"/>
    <n v="6498.6359599999996"/>
    <n v="0"/>
    <n v="0"/>
    <n v="0"/>
    <n v="0"/>
    <n v="0"/>
    <n v="0"/>
    <n v="134.59399999999999"/>
    <n v="128.214"/>
    <n v="0"/>
    <n v="0"/>
    <n v="0"/>
    <n v="0"/>
    <n v="0"/>
    <n v="5.5111800000000004"/>
    <n v="0"/>
    <n v="0"/>
    <n v="0"/>
    <n v="0"/>
    <n v="0"/>
    <n v="0"/>
    <s v="RC Otros"/>
    <s v="Daños Sin Autos"/>
    <s v="Responsabilidad Civil y Riesgos Profesionales"/>
    <x v="15"/>
    <x v="1"/>
    <n v="1380857.62949"/>
    <n v="1222350.7821500001"/>
    <n v="470912451.56086999"/>
    <n v="404647163.09129"/>
    <n v="451972421.97768009"/>
    <n v="385068140.58718014"/>
    <n v="987351.86491999973"/>
    <n v="935220.99122000008"/>
    <n v="499173.51522000006"/>
    <n v="259581.52179000003"/>
    <n v="197694.05432"/>
    <n v="190393.54356999998"/>
    <n v="0.96739297502354116"/>
    <n v="0.6948770420050665"/>
    <n v="3052.9366200000004"/>
    <n v="46.978114157974794"/>
    <n v="4.8314920814660542"/>
    <n v="3.4132648818580948"/>
    <n v="0.69171306121745046"/>
    <n v="0.53165065666088995"/>
    <n v="2.0283117484663424E-3"/>
    <n v="2.1133087143249832E-3"/>
    <n v="1.6060006229510822E-3"/>
    <n v="1.687658695962331E-3"/>
    <m/>
    <m/>
    <m/>
    <n v="0"/>
    <m/>
    <n v="0"/>
    <m/>
    <n v="0"/>
    <m/>
    <m/>
    <m/>
    <m/>
    <m/>
    <m/>
    <m/>
    <m/>
    <m/>
    <s v="Medianas"/>
    <n v="2023"/>
    <n v="2"/>
    <d v="2024-08-20T00:00:00"/>
    <x v="15"/>
    <x v="15"/>
  </r>
  <r>
    <n v="2024"/>
    <n v="6"/>
    <n v="61"/>
    <x v="2"/>
    <s v="RC Otr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98986.37788"/>
    <n v="61825.587530000004"/>
    <n v="40444.267240000001"/>
    <n v="66012.888460000002"/>
    <n v="0"/>
    <n v="0"/>
    <n v="0"/>
    <n v="0"/>
    <n v="0"/>
    <n v="0"/>
    <s v="RC Otros"/>
    <s v="Daños Sin Autos"/>
    <s v="Responsabilidad Civil y Riesgos Profesionales"/>
    <x v="15"/>
    <x v="1"/>
    <n v="0"/>
    <n v="0"/>
    <n v="470912451.56086999"/>
    <n v="404647163.09129"/>
    <n v="451972421.97768009"/>
    <n v="385068140.58718014"/>
    <n v="987351.86491999973"/>
    <n v="935220.99122000008"/>
    <n v="499173.51522000006"/>
    <n v="259581.52179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0.105842636704821"/>
    <n v="-38.732771457945084"/>
    <n v="244.74761105846156"/>
    <n v="93.656843341225311"/>
    <m/>
    <n v="2023"/>
    <n v="2"/>
    <d v="2024-08-20T00:00:00"/>
    <x v="15"/>
    <x v="2"/>
  </r>
  <r>
    <n v="2024"/>
    <n v="6"/>
    <n v="93"/>
    <x v="43"/>
    <s v="RC Otros"/>
    <n v="220"/>
    <s v="36790ecd55c2030dc553685bef719df653f413a20cdad1bfd1dc934c76686ddd"/>
    <s v="866d562d83a77144c090ae01fef5e5dc5d322dfdcb968ee04e0fa262fe1b2619"/>
    <x v="18"/>
    <n v="783.05667000000005"/>
    <n v="175.59"/>
    <n v="1151.98639"/>
    <n v="570.04039999999998"/>
    <n v="0"/>
    <n v="0"/>
    <n v="0"/>
    <n v="0"/>
    <n v="0"/>
    <n v="0"/>
    <n v="134.59399999999999"/>
    <n v="128.214"/>
    <n v="0"/>
    <n v="0"/>
    <n v="0"/>
    <n v="0"/>
    <n v="-11.030430000000001"/>
    <n v="7.0547599999999999"/>
    <n v="0"/>
    <n v="0"/>
    <n v="0"/>
    <n v="0"/>
    <n v="0"/>
    <n v="0"/>
    <s v="RC Otros"/>
    <s v="Daños Sin Autos"/>
    <s v="Responsabilidad Civil y Riesgos Profesionales"/>
    <x v="15"/>
    <x v="1"/>
    <n v="571419.13779999991"/>
    <n v="448716.87143"/>
    <n v="470912451.56086999"/>
    <n v="404647163.09129"/>
    <n v="451972421.97768009"/>
    <n v="385068140.58718014"/>
    <n v="987351.86491999973"/>
    <n v="935220.99122000008"/>
    <n v="499173.51522000006"/>
    <n v="259581.52179000003"/>
    <n v="30644.502649999999"/>
    <n v="30348.82588"/>
    <n v="7.9308775100500495E-2"/>
    <n v="1.8775241536328438E-2"/>
    <n v="607.46667000000002"/>
    <n v="345.95744062873746"/>
    <n v="2.5552924742931018"/>
    <n v="0.57857262977581791"/>
    <n v="0.13703717957624209"/>
    <n v="3.9131579661896468E-2"/>
    <n v="1.6628497874806829E-4"/>
    <n v="1.7325319685957964E-4"/>
    <n v="4.339335994810526E-5"/>
    <n v="4.5599721579730668E-5"/>
    <m/>
    <m/>
    <m/>
    <n v="0"/>
    <m/>
    <n v="0"/>
    <m/>
    <n v="0"/>
    <m/>
    <m/>
    <m/>
    <m/>
    <m/>
    <m/>
    <n v="-256.35443303528399"/>
    <m/>
    <m/>
    <s v="Medianas"/>
    <n v="2023"/>
    <n v="2"/>
    <d v="2024-08-20T00:00:00"/>
    <x v="15"/>
    <x v="18"/>
  </r>
  <r>
    <n v="2024"/>
    <n v="6"/>
    <n v="80"/>
    <x v="30"/>
    <s v="RC Otros"/>
    <n v="52"/>
    <s v="41cfc0d1f2d127b04555b7246d84019b4d27710a3f3aff6e7764375b1e06e05d"/>
    <s v="866d562d83a77144c090ae01fef5e5dc5d322dfdcb968ee04e0fa262fe1b2619"/>
    <x v="13"/>
    <n v="2909.9895099999999"/>
    <n v="4670.8561799999998"/>
    <n v="5091.7404000000006"/>
    <n v="6990.8668500000003"/>
    <n v="-23.240370000000002"/>
    <n v="0"/>
    <n v="8814.7946799999991"/>
    <n v="-57.392099999999985"/>
    <n v="0"/>
    <n v="0"/>
    <n v="134.59399999999999"/>
    <n v="128.214"/>
    <n v="0"/>
    <n v="0"/>
    <n v="-23.240369999999999"/>
    <n v="0"/>
    <n v="-554.00967000000003"/>
    <n v="-212.45292999999998"/>
    <n v="0"/>
    <n v="0"/>
    <n v="0"/>
    <n v="0"/>
    <n v="0"/>
    <n v="0"/>
    <s v="RC Otros"/>
    <s v="Daños Sin Autos"/>
    <s v="Responsabilidad Civil y Riesgos Profesionales"/>
    <x v="15"/>
    <x v="1"/>
    <n v="669950.54428999999"/>
    <n v="668363.73384"/>
    <n v="470912451.56086999"/>
    <n v="404647163.09129"/>
    <n v="451972421.97768009"/>
    <n v="385068140.58718014"/>
    <n v="987351.86491999973"/>
    <n v="935220.99122000008"/>
    <n v="499173.51522000006"/>
    <n v="259581.52179000003"/>
    <n v="37839.477679999996"/>
    <n v="37057.623070000001"/>
    <n v="0.29472669403787294"/>
    <n v="0.49943876622217881"/>
    <n v="-1760.8666699999999"/>
    <n v="-37.699012817817056"/>
    <n v="7.6903532723393564"/>
    <n v="12.604305924254735"/>
    <n v="0.43435885451573858"/>
    <n v="0.69884943534625699"/>
    <n v="6.1794703035663006E-4"/>
    <n v="6.4384227189501068E-4"/>
    <n v="1.1543034539812742E-3"/>
    <n v="1.2129947112418948E-3"/>
    <m/>
    <m/>
    <m/>
    <n v="0"/>
    <m/>
    <n v="0"/>
    <m/>
    <n v="0"/>
    <m/>
    <m/>
    <n v="-0.79864102327983999"/>
    <m/>
    <n v="-4.6557698458335288E-3"/>
    <m/>
    <n v="160.76819463021766"/>
    <n v="4.1949394132416495"/>
    <m/>
    <s v="Medianas"/>
    <n v="2023"/>
    <n v="2"/>
    <d v="2024-08-20T00:00:00"/>
    <x v="15"/>
    <x v="13"/>
  </r>
  <r>
    <n v="2024"/>
    <n v="6"/>
    <n v="5.0999999999999996"/>
    <x v="6"/>
    <s v="RC Otros"/>
    <n v="5.0999999999999996"/>
    <m/>
    <m/>
    <x v="3"/>
    <n v="969897.41669999994"/>
    <n v="904971.9230500001"/>
    <n v="1929630.9978299998"/>
    <n v="1847980.6153299999"/>
    <n v="498427.25976000004"/>
    <n v="255430.01130000001"/>
    <n v="847797.78254000016"/>
    <n v="1984604.6310199997"/>
    <n v="0"/>
    <n v="0"/>
    <n v="0"/>
    <n v="0"/>
    <n v="0"/>
    <n v="0"/>
    <n v="352318.87027000001"/>
    <n v="233356.21360000002"/>
    <n v="535920.27895000007"/>
    <n v="548946.35655999999"/>
    <n v="0"/>
    <n v="0"/>
    <n v="0"/>
    <n v="0"/>
    <n v="0"/>
    <n v="0"/>
    <s v="RC Otros"/>
    <s v="Daños Sin Autos"/>
    <s v="Responsabilidad Civil y Riesgos Profesionales"/>
    <x v="15"/>
    <x v="1"/>
    <n v="49822829.893380009"/>
    <n v="46045360.357179999"/>
    <n v="470912451.56086999"/>
    <n v="404647163.09129"/>
    <n v="451972421.97768009"/>
    <n v="385068140.58718014"/>
    <n v="987351.86491999973"/>
    <n v="935220.99122000008"/>
    <n v="499173.51522000006"/>
    <n v="259581.52179000003"/>
    <n v="3853194.8593899999"/>
    <n v="4015143.63802"/>
    <n v="98.232195751064495"/>
    <n v="96.765570014575914"/>
    <n v="64925.493649999844"/>
    <n v="7.1743102737578113"/>
    <n v="25.171252742030926"/>
    <n v="22.538967584638435"/>
    <n v="1.9466927486366463"/>
    <n v="1.9653922046217303"/>
    <n v="0.2059613020393094"/>
    <n v="0.21459216747253149"/>
    <n v="0.22364469730530023"/>
    <n v="0.23501604720401761"/>
    <m/>
    <m/>
    <m/>
    <n v="0"/>
    <m/>
    <n v="0"/>
    <m/>
    <n v="0"/>
    <m/>
    <n v="95.132614692876544"/>
    <n v="51.389688350326757"/>
    <n v="28.225186306237195"/>
    <n v="99.850501792012921"/>
    <n v="50.978996802680363"/>
    <n v="-2.3729235934142112"/>
    <n v="65.740910375752065"/>
    <n v="42.509839224061622"/>
    <m/>
    <n v="2023"/>
    <n v="2"/>
    <d v="2024-08-20T00:00:00"/>
    <x v="15"/>
    <x v="3"/>
  </r>
  <r>
    <n v="2024"/>
    <n v="6"/>
    <n v="103"/>
    <x v="18"/>
    <s v="RC Otros"/>
    <n v="205"/>
    <s v="f8809aff4d69bece79dabe35be0c708b890d7eafb841f121330667b77d2e2590"/>
    <s v="866d562d83a77144c090ae01fef5e5dc5d322dfdcb968ee04e0fa262fe1b2619"/>
    <x v="8"/>
    <n v="1877.2705000000001"/>
    <n v="1810.6765600000001"/>
    <n v="17011.32588"/>
    <n v="145608.72871"/>
    <n v="96.313730000000007"/>
    <n v="44.869779999999999"/>
    <n v="86.70232"/>
    <n v="63.214209999999994"/>
    <n v="0"/>
    <n v="0"/>
    <n v="134.59399999999999"/>
    <n v="128.214"/>
    <n v="0"/>
    <n v="0"/>
    <n v="0.96379999999999999"/>
    <n v="44.869779999999999"/>
    <n v="459.38598999999999"/>
    <n v="748.30611999999996"/>
    <n v="0"/>
    <n v="0"/>
    <n v="0"/>
    <n v="0"/>
    <n v="0"/>
    <n v="0"/>
    <s v="RC Otros"/>
    <s v="Daños Sin Autos"/>
    <s v="Responsabilidad Civil y Riesgos Profesionales"/>
    <x v="15"/>
    <x v="1"/>
    <n v="1492337.16872"/>
    <n v="1431710.3165"/>
    <n v="470912451.56086999"/>
    <n v="404647163.09129"/>
    <n v="451972421.97768009"/>
    <n v="385068140.58718014"/>
    <n v="987351.86491999973"/>
    <n v="935220.99122000008"/>
    <n v="499173.51522000006"/>
    <n v="259581.52179000003"/>
    <n v="47921.501459999999"/>
    <n v="64887.929920000002"/>
    <n v="0.19013186349246489"/>
    <n v="0.19360948663459362"/>
    <n v="66.593939999999975"/>
    <n v="3.6778484612403739"/>
    <n v="3.9173866485943787"/>
    <n v="2.7904674447657278"/>
    <n v="0.12579399209162384"/>
    <n v="0.12646947773809664"/>
    <n v="3.9864533073561011E-4"/>
    <n v="4.1535067378352256E-4"/>
    <n v="4.4747046937568778E-4"/>
    <n v="4.7022237602907052E-4"/>
    <m/>
    <m/>
    <m/>
    <n v="0"/>
    <m/>
    <n v="0"/>
    <m/>
    <n v="0"/>
    <m/>
    <n v="114.65166533020667"/>
    <n v="5.1305195495268263"/>
    <n v="2.47806709333002"/>
    <n v="1.929463945168481E-2"/>
    <n v="-97.852006406093366"/>
    <n v="-38.609884681953424"/>
    <n v="0.20980178346318312"/>
    <n v="5.9961797452625403"/>
    <s v="Medianas"/>
    <n v="2023"/>
    <n v="2"/>
    <d v="2024-08-20T00:00:00"/>
    <x v="15"/>
    <x v="8"/>
  </r>
  <r>
    <n v="2024"/>
    <n v="6"/>
    <n v="201.1"/>
    <x v="1"/>
    <s v="RC Otros"/>
    <n v="201.1"/>
    <m/>
    <m/>
    <x v="1"/>
    <n v="987351.86491999996"/>
    <n v="935220.99121999997"/>
    <n v="1980367.8950999998"/>
    <n v="1938560.2091600001"/>
    <n v="499173.51522000006"/>
    <n v="259581.52179000003"/>
    <n v="857126.77040000027"/>
    <n v="1989865.1101299997"/>
    <n v="0"/>
    <n v="0"/>
    <n v="0"/>
    <n v="0"/>
    <n v="0"/>
    <n v="0"/>
    <n v="352692.52794"/>
    <n v="235427.50049000001"/>
    <n v="538752.74494999996"/>
    <n v="551457.00728000002"/>
    <n v="0"/>
    <n v="0"/>
    <n v="0"/>
    <n v="0"/>
    <n v="0"/>
    <n v="0"/>
    <s v="RC Otros"/>
    <s v="Daños Sin Autos"/>
    <s v="Responsabilidad Civil y Riesgos Profesionales"/>
    <x v="15"/>
    <x v="1"/>
    <n v="136646505.77058002"/>
    <n v="121471576.62312999"/>
    <n v="470912451.56086999"/>
    <n v="404647163.09129"/>
    <n v="451972421.97768009"/>
    <n v="385068140.58718014"/>
    <n v="987351.86491999973"/>
    <n v="935220.99122000008"/>
    <n v="499173.51522000006"/>
    <n v="259581.52179000003"/>
    <n v="6541064.4832200008"/>
    <n v="7240202.4140099995"/>
    <n v="100.00000000000003"/>
    <n v="99.999999999999986"/>
    <n v="52130.873699999996"/>
    <n v="5.5741770329593487"/>
    <n v="15.094666433160612"/>
    <n v="12.917055874160651"/>
    <n v="0.7225591751154582"/>
    <n v="0.76990932135635093"/>
    <n v="0.20966781864598352"/>
    <n v="0.21845400668467305"/>
    <n v="0.23112011562750295"/>
    <n v="0.24287155769207666"/>
    <m/>
    <m/>
    <m/>
    <n v="0"/>
    <m/>
    <n v="0"/>
    <m/>
    <n v="0"/>
    <m/>
    <n v="92.299325382578118"/>
    <n v="50.556800767317689"/>
    <n v="27.756169314738621"/>
    <n v="100"/>
    <n v="49.809400858410299"/>
    <n v="-2.3037629701474605"/>
    <n v="65.464636838691632"/>
    <n v="42.691904787141937"/>
    <m/>
    <n v="2023"/>
    <n v="2"/>
    <d v="2024-08-20T00:00:00"/>
    <x v="15"/>
    <x v="1"/>
  </r>
  <r>
    <n v="2024"/>
    <n v="6"/>
    <n v="94"/>
    <x v="19"/>
    <s v="RC Otros"/>
    <n v="7"/>
    <s v="7902699be42c8a8e46fbbb4501726517e86b22c56a189f7625a6da49081b2451"/>
    <s v="866d562d83a77144c090ae01fef5e5dc5d322dfdcb968ee04e0fa262fe1b2619"/>
    <x v="4"/>
    <n v="148052.5735"/>
    <n v="69421.809580000001"/>
    <n v="353027.00043000001"/>
    <n v="241569.6127"/>
    <n v="58633.957339999994"/>
    <n v="54446.582300000009"/>
    <n v="230208.24101999999"/>
    <n v="255610.02093000003"/>
    <n v="0"/>
    <n v="0"/>
    <n v="134.59399999999999"/>
    <n v="128.214"/>
    <n v="0"/>
    <n v="0"/>
    <n v="58616.715340000002"/>
    <n v="55897.887869999999"/>
    <n v="52697.047460000002"/>
    <n v="35081.542200000004"/>
    <n v="0"/>
    <n v="0"/>
    <n v="0"/>
    <n v="0"/>
    <n v="0"/>
    <n v="0"/>
    <s v="RC Otros"/>
    <s v="Daños Sin Autos"/>
    <s v="Responsabilidad Civil y Riesgos Profesionales"/>
    <x v="15"/>
    <x v="1"/>
    <n v="3650387.7085300004"/>
    <n v="3694009.5163200004"/>
    <n v="470912451.56086999"/>
    <n v="404647163.09129"/>
    <n v="451972421.97768009"/>
    <n v="385068140.58718014"/>
    <n v="987351.86491999973"/>
    <n v="935220.99122000008"/>
    <n v="499173.51522000006"/>
    <n v="259581.52179000003"/>
    <n v="338700.51001999999"/>
    <n v="266441.78745"/>
    <n v="14.994915061207282"/>
    <n v="7.4230380018993083"/>
    <n v="78630.763919999998"/>
    <n v="113.26521794190315"/>
    <n v="43.711942887614079"/>
    <n v="26.055150824653424"/>
    <n v="4.0558040767571049"/>
    <n v="1.8793078164335244"/>
    <n v="3.1439511316651347E-2"/>
    <n v="3.2756992750170792E-2"/>
    <n v="1.7156134013063169E-2"/>
    <n v="1.8028448023287652E-2"/>
    <m/>
    <m/>
    <m/>
    <n v="0"/>
    <m/>
    <n v="0"/>
    <m/>
    <n v="0"/>
    <m/>
    <n v="7.6907950198372488"/>
    <n v="39.603470546900013"/>
    <n v="78.428641704098894"/>
    <n v="11.746207591594343"/>
    <n v="4.8639180720443376"/>
    <n v="50.213029859331535"/>
    <n v="111.23339573150348"/>
    <n v="159.33703128364749"/>
    <s v="Grandes"/>
    <n v="2023"/>
    <n v="2"/>
    <d v="2024-08-20T00:00:00"/>
    <x v="15"/>
    <x v="4"/>
  </r>
  <r>
    <n v="2024"/>
    <n v="6"/>
    <n v="48"/>
    <x v="3"/>
    <s v="RC Otros"/>
    <n v="36"/>
    <s v="76a50887d8f1c2e9301755428990ad81479ee21c25b43215cf524541e0503269"/>
    <s v="866d562d83a77144c090ae01fef5e5dc5d322dfdcb968ee04e0fa262fe1b2619"/>
    <x v="6"/>
    <n v="106622.21318999999"/>
    <n v="130109.32436"/>
    <n v="208253.15846999997"/>
    <n v="222065.46792999998"/>
    <n v="15875.62659"/>
    <n v="-458.80088000000023"/>
    <n v="45306.196960000008"/>
    <n v="1661.6767300000001"/>
    <n v="0"/>
    <n v="0"/>
    <n v="134.59399999999999"/>
    <n v="128.214"/>
    <n v="0"/>
    <n v="0"/>
    <n v="8784.6690699999999"/>
    <n v="-1933.77106"/>
    <n v="120216.83298000001"/>
    <n v="148318.24805000002"/>
    <n v="0"/>
    <n v="0"/>
    <n v="0"/>
    <n v="0"/>
    <n v="0"/>
    <n v="0"/>
    <s v="RC Otros"/>
    <s v="Daños Sin Autos"/>
    <s v="Responsabilidad Civil y Riesgos Profesionales"/>
    <x v="15"/>
    <x v="1"/>
    <n v="31734793.481880002"/>
    <n v="28740488.16773"/>
    <n v="470912451.56086999"/>
    <n v="404647163.09129"/>
    <n v="451972421.97768009"/>
    <n v="385068140.58718014"/>
    <n v="987351.86491999973"/>
    <n v="935220.99122000008"/>
    <n v="499173.51522000006"/>
    <n v="259581.52179000003"/>
    <n v="619822.12004999991"/>
    <n v="627190.50312000001"/>
    <n v="10.798806076964169"/>
    <n v="13.912147565279923"/>
    <n v="-23487.111170000004"/>
    <n v="-18.051827788309339"/>
    <n v="17.202066486655713"/>
    <n v="20.744785469927031"/>
    <n v="0.33597890987026391"/>
    <n v="0.45270394713088957"/>
    <n v="2.2641621141380679E-2"/>
    <n v="2.3590424549236183E-2"/>
    <n v="3.2153771539143797E-2"/>
    <n v="3.3788649500215664E-2"/>
    <m/>
    <m/>
    <m/>
    <n v="0"/>
    <m/>
    <n v="0"/>
    <m/>
    <n v="0"/>
    <m/>
    <n v="-3560.243273726936"/>
    <n v="14.889605191096297"/>
    <n v="-0.35262720966142463"/>
    <n v="3.1803823932852602"/>
    <n v="-554.27658173765406"/>
    <n v="-18.946701056316861"/>
    <n v="7.307353597862182"/>
    <n v="-1.303798477546809"/>
    <s v="Grandes"/>
    <n v="2023"/>
    <n v="2"/>
    <d v="2024-08-20T00:00:00"/>
    <x v="15"/>
    <x v="6"/>
  </r>
  <r>
    <n v="2024"/>
    <n v="6"/>
    <n v="25"/>
    <x v="36"/>
    <s v="RC Otros"/>
    <n v="25"/>
    <s v="b7a56873cd771f2c446d369b649430b65a756ba278ff97ec81bb6f55b2e73569"/>
    <s v="866d562d83a77144c090ae01fef5e5dc5d322dfdcb968ee04e0fa262fe1b2619"/>
    <x v="17"/>
    <n v="0"/>
    <n v="0"/>
    <n v="0"/>
    <n v="-105269.76037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15"/>
    <x v="1"/>
    <n v="0"/>
    <n v="0"/>
    <n v="470912451.56086999"/>
    <n v="404647163.09129"/>
    <n v="451972421.97768009"/>
    <n v="385068140.58718014"/>
    <n v="987351.86491999973"/>
    <n v="935220.99122000008"/>
    <n v="499173.51522000006"/>
    <n v="259581.52179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3"/>
    <n v="2"/>
    <d v="2024-08-20T00:00:00"/>
    <x v="15"/>
    <x v="17"/>
  </r>
  <r>
    <n v="2024"/>
    <n v="6"/>
    <n v="37"/>
    <x v="35"/>
    <s v="RC Otros"/>
    <n v="25"/>
    <s v="b7a56873cd771f2c446d369b649430b65a756ba278ff97ec81bb6f55b2e73569"/>
    <s v="866d562d83a77144c090ae01fef5e5dc5d322dfdcb968ee04e0fa262fe1b2619"/>
    <x v="5"/>
    <n v="119672.89981999999"/>
    <n v="90082.368569999991"/>
    <n v="288873.63920999999"/>
    <n v="275665.66142000002"/>
    <n v="-1236.8038200000003"/>
    <n v="6701.3991599999999"/>
    <n v="27670.957680000003"/>
    <n v="1376082.1714899999"/>
    <n v="0"/>
    <n v="0"/>
    <n v="134.59399999999999"/>
    <n v="128.214"/>
    <n v="0"/>
    <n v="0"/>
    <n v="13045.22344"/>
    <n v="4678.6983200000004"/>
    <n v="50418.796569999999"/>
    <n v="67667.940029999998"/>
    <n v="0"/>
    <n v="0"/>
    <n v="0"/>
    <n v="0"/>
    <n v="0"/>
    <n v="0"/>
    <s v="RC Otros"/>
    <s v="Daños Sin Autos"/>
    <s v="Responsabilidad Civil y Riesgos Profesionales"/>
    <x v="15"/>
    <x v="1"/>
    <n v="7036483.0011099996"/>
    <n v="5668968.1481899992"/>
    <n v="470912451.56086999"/>
    <n v="404647163.09129"/>
    <n v="451972421.97768009"/>
    <n v="385068140.58718014"/>
    <n v="987351.86491999973"/>
    <n v="935220.99122000008"/>
    <n v="499173.51522000006"/>
    <n v="259581.52179000003"/>
    <n v="480460.69844000001"/>
    <n v="403853.48560000001"/>
    <n v="12.120592877970255"/>
    <n v="9.6322013102472308"/>
    <n v="29590.53125"/>
    <n v="32.848305078708265"/>
    <n v="24.907947769414644"/>
    <n v="22.305705356526946"/>
    <n v="1.7007487945486641"/>
    <n v="1.5890434769643518"/>
    <n v="2.541298269420067E-2"/>
    <n v="2.6477920775863147E-2"/>
    <n v="2.2261954805717261E-2"/>
    <n v="2.339387736223407E-2"/>
    <m/>
    <m/>
    <m/>
    <n v="0"/>
    <m/>
    <n v="0"/>
    <m/>
    <n v="0"/>
    <m/>
    <n v="-118.45590436370902"/>
    <n v="-1.0334869647683618"/>
    <n v="7.439190672248551"/>
    <n v="-0.24777032079815081"/>
    <n v="178.82164114398381"/>
    <n v="-25.490865323154122"/>
    <n v="25.873730290028618"/>
    <n v="6.9142023799242889"/>
    <s v="Grandes"/>
    <n v="2023"/>
    <n v="2"/>
    <d v="2024-08-20T00:00:00"/>
    <x v="15"/>
    <x v="5"/>
  </r>
  <r>
    <n v="2024"/>
    <n v="6"/>
    <n v="46"/>
    <x v="33"/>
    <s v="RC Otros"/>
    <n v="34"/>
    <s v="86e50149658661312a9e0b35558d84f6c6d3da797f552a9657fe0558ca40cdef"/>
    <s v="866d562d83a77144c090ae01fef5e5dc5d322dfdcb968ee04e0fa262fe1b2619"/>
    <x v="16"/>
    <n v="1170.5436000000002"/>
    <n v="1676.0645300000001"/>
    <n v="1865.36376"/>
    <n v="4180.8780100000004"/>
    <n v="-29.349630000000001"/>
    <n v="3932.8504000000003"/>
    <n v="-333.61591000000033"/>
    <n v="4933.542190000001"/>
    <n v="0"/>
    <n v="0"/>
    <n v="134.59399999999999"/>
    <n v="128.214"/>
    <n v="0"/>
    <n v="0"/>
    <n v="-29.349630000000001"/>
    <n v="1903.97039"/>
    <n v="994.34867000000008"/>
    <n v="1532.67461"/>
    <n v="0"/>
    <n v="0"/>
    <n v="0"/>
    <n v="0"/>
    <n v="0"/>
    <n v="0"/>
    <s v="RC Otros"/>
    <s v="Daños Sin Autos"/>
    <s v="Responsabilidad Civil y Riesgos Profesionales"/>
    <x v="15"/>
    <x v="1"/>
    <n v="30526234.37057"/>
    <n v="22641933.136849999"/>
    <n v="470912451.56086999"/>
    <n v="404647163.09129"/>
    <n v="451972421.97768009"/>
    <n v="385068140.58718014"/>
    <n v="987351.86491999973"/>
    <n v="935220.99122000008"/>
    <n v="499173.51522000006"/>
    <n v="259581.52179000003"/>
    <n v="1170.5436000000002"/>
    <n v="1676.0645300000001"/>
    <n v="0.11855384504640032"/>
    <n v="0.17921588006847089"/>
    <n v="-505.52092999999991"/>
    <n v="-30.161185381090306"/>
    <n v="100"/>
    <n v="100"/>
    <n v="3.8345496067097879E-3"/>
    <n v="7.4024798142000798E-3"/>
    <n v="2.4856926082972687E-4"/>
    <n v="2.589856245826002E-4"/>
    <n v="4.1420394923709705E-4"/>
    <n v="4.3526439955385917E-4"/>
    <m/>
    <m/>
    <m/>
    <n v="0"/>
    <m/>
    <n v="0"/>
    <m/>
    <n v="0"/>
    <m/>
    <n v="-100.74626866051146"/>
    <n v="-2.5073504310305057"/>
    <n v="234.64791060282147"/>
    <n v="-5.879644874000332E-3"/>
    <n v="-101.54149613639738"/>
    <n v="-35.123302525380772"/>
    <n v="-2.951643712662682"/>
    <n v="124.22534943669486"/>
    <s v="Medianas"/>
    <n v="2023"/>
    <n v="2"/>
    <d v="2024-08-20T00:00:00"/>
    <x v="15"/>
    <x v="16"/>
  </r>
  <r>
    <n v="2024"/>
    <n v="6"/>
    <n v="9"/>
    <x v="8"/>
    <s v="RC Otros"/>
    <n v="9"/>
    <s v="19581e27de7ced00ff1ce50b2047e7a567c76b1cbaebabe5ef03f7c3017bb5b7"/>
    <s v="866d562d83a77144c090ae01fef5e5dc5d322dfdcb968ee04e0fa262fe1b2619"/>
    <x v="17"/>
    <n v="0"/>
    <n v="0"/>
    <n v="0"/>
    <n v="0"/>
    <n v="247.38060000000002"/>
    <n v="0"/>
    <n v="247.38060000000002"/>
    <n v="-8.8817841970012523E-16"/>
    <n v="0"/>
    <n v="0"/>
    <n v="0"/>
    <n v="0"/>
    <n v="0"/>
    <n v="0"/>
    <n v="247.38060000000002"/>
    <n v="0"/>
    <n v="0"/>
    <n v="0"/>
    <n v="0"/>
    <n v="0"/>
    <n v="0"/>
    <n v="0"/>
    <n v="0"/>
    <n v="0"/>
    <s v="RC Otros"/>
    <s v="Daños Sin Autos"/>
    <s v="Responsabilidad Civil y Riesgos Profesionales"/>
    <x v="15"/>
    <x v="1"/>
    <n v="1455805.4776199998"/>
    <n v="1307087.0916300002"/>
    <n v="470912451.56086999"/>
    <n v="404647163.09129"/>
    <n v="451972421.97768009"/>
    <n v="385068140.58718014"/>
    <n v="987351.86491999973"/>
    <n v="935220.99122000008"/>
    <n v="499173.51522000006"/>
    <n v="259581.52179000003"/>
    <n v="47750.248140000003"/>
    <n v="36677.134140000002"/>
    <m/>
    <m/>
    <m/>
    <m/>
    <m/>
    <m/>
    <m/>
    <m/>
    <m/>
    <m/>
    <m/>
    <m/>
    <m/>
    <m/>
    <m/>
    <n v="0"/>
    <m/>
    <n v="0"/>
    <m/>
    <n v="0"/>
    <m/>
    <m/>
    <m/>
    <m/>
    <n v="4.955803792814855E-2"/>
    <m/>
    <m/>
    <m/>
    <m/>
    <s v="Medianas"/>
    <n v="2023"/>
    <n v="2"/>
    <d v="2024-08-20T00:00:00"/>
    <x v="15"/>
    <x v="17"/>
  </r>
  <r>
    <n v="2024"/>
    <n v="6"/>
    <n v="127"/>
    <x v="5"/>
    <s v="RC Otros"/>
    <n v="263"/>
    <s v="4be84111a613654b362415e563cb7607df7b203b5d303802a8a546061bbc7847"/>
    <s v="866d562d83a77144c090ae01fef5e5dc5d322dfdcb968ee04e0fa262fe1b2619"/>
    <x v="14"/>
    <n v="435.94155000000001"/>
    <n v="148.78229000000002"/>
    <n v="3064.4188800000002"/>
    <n v="288.96465999999998"/>
    <n v="20.19097"/>
    <n v="0.22086"/>
    <n v="29.97279"/>
    <n v="1.4608299999999999"/>
    <n v="0"/>
    <n v="0"/>
    <n v="134.59399999999999"/>
    <n v="128.214"/>
    <n v="0"/>
    <n v="0"/>
    <n v="20.19097"/>
    <n v="0.22086"/>
    <n v="134.60389999999998"/>
    <n v="20.796169999999996"/>
    <n v="0"/>
    <n v="0"/>
    <n v="0"/>
    <n v="0"/>
    <n v="0"/>
    <n v="0"/>
    <s v="RC Otros"/>
    <s v="Daños Sin Autos"/>
    <s v="Responsabilidad Civil y Riesgos Profesionales"/>
    <x v="15"/>
    <x v="1"/>
    <n v="539188.42425000004"/>
    <n v="333342.39512"/>
    <n v="470912451.56086999"/>
    <n v="404647163.09129"/>
    <n v="451972421.97768009"/>
    <n v="385068140.58718014"/>
    <n v="987351.86491999973"/>
    <n v="935220.99122000008"/>
    <n v="499173.51522000006"/>
    <n v="259581.52179000003"/>
    <n v="18341.25837"/>
    <n v="19624.21297"/>
    <n v="4.4152603087990544E-2"/>
    <n v="1.5908784276314501E-2"/>
    <n v="287.15926000000002"/>
    <n v="193.00634504281388"/>
    <n v="2.3768355540590971"/>
    <n v="0.75815672316360927"/>
    <n v="8.0851429740240746E-2"/>
    <n v="4.463347362295151E-2"/>
    <n v="9.2573799770008909E-5"/>
    <n v="9.6453130501296001E-5"/>
    <n v="3.6768400614348096E-5"/>
    <n v="3.8637912181757202E-5"/>
    <m/>
    <m/>
    <m/>
    <n v="0"/>
    <m/>
    <n v="0"/>
    <m/>
    <n v="0"/>
    <m/>
    <n v="9041.9768178936883"/>
    <n v="4.6315773295754896"/>
    <n v="0.14844508711352675"/>
    <n v="4.0448800636190127E-3"/>
    <n v="9041.9768178936883"/>
    <n v="547.25331635584826"/>
    <n v="15.000286024401971"/>
    <n v="1.0620224781774723"/>
    <s v="Medianas"/>
    <n v="2023"/>
    <n v="2"/>
    <d v="2024-08-20T00:00:00"/>
    <x v="15"/>
    <x v="14"/>
  </r>
  <r>
    <n v="2024"/>
    <n v="6"/>
    <n v="15.1"/>
    <x v="13"/>
    <s v="RC Otros"/>
    <n v="15.1"/>
    <m/>
    <m/>
    <x v="7"/>
    <n v="17454.448220000002"/>
    <n v="30249.068169999999"/>
    <n v="50736.897270000001"/>
    <n v="90579.593829999983"/>
    <n v="746.25545999999997"/>
    <n v="4151.5104900000006"/>
    <n v="9328.9878599999993"/>
    <n v="5260.4791100000011"/>
    <n v="0"/>
    <n v="0"/>
    <n v="0"/>
    <n v="0"/>
    <n v="0"/>
    <n v="0"/>
    <n v="373.65767"/>
    <n v="2071.2868899999999"/>
    <n v="2832.4660000000003"/>
    <n v="2510.6507200000001"/>
    <n v="0"/>
    <n v="0"/>
    <n v="0"/>
    <n v="0"/>
    <n v="0"/>
    <n v="0"/>
    <s v="RC Otros"/>
    <s v="Daños Sin Autos"/>
    <s v="Responsabilidad Civil y Riesgos Profesionales"/>
    <x v="15"/>
    <x v="1"/>
    <n v="86823675.877200007"/>
    <n v="75426216.265950009"/>
    <n v="470912451.56086999"/>
    <n v="404647163.09129"/>
    <n v="451972421.97768009"/>
    <n v="385068140.58718014"/>
    <n v="987351.86491999973"/>
    <n v="935220.99122000008"/>
    <n v="499173.51522000006"/>
    <n v="259581.52179000003"/>
    <n v="2687869.6238299999"/>
    <n v="3225058.77599"/>
    <n v="1.7678042489355352"/>
    <n v="3.2344299854240819"/>
    <n v="-12794.619949999997"/>
    <n v="-42.297567244366455"/>
    <n v="0.64937852882643932"/>
    <n v="0.93793850813507751"/>
    <n v="2.0103327858045181E-2"/>
    <n v="4.0104183488858726E-2"/>
    <n v="3.7065166066741484E-3"/>
    <n v="3.8618392121415675E-3"/>
    <n v="7.4754183222027664E-3"/>
    <n v="7.8555104880590754E-3"/>
    <m/>
    <m/>
    <m/>
    <n v="0"/>
    <m/>
    <n v="0"/>
    <m/>
    <n v="0"/>
    <m/>
    <n v="-82.024483334498328"/>
    <n v="4.2754457236001926"/>
    <n v="13.724424391086956"/>
    <n v="0.14949820798707716"/>
    <n v="-81.960119971598914"/>
    <n v="12.818002816417252"/>
    <n v="13.191956055253618"/>
    <n v="82.500001832194314"/>
    <s v="Resto"/>
    <n v="2023"/>
    <n v="2"/>
    <d v="2024-08-20T00:00:00"/>
    <x v="15"/>
    <x v="7"/>
  </r>
  <r>
    <n v="2024"/>
    <n v="6"/>
    <n v="74"/>
    <x v="0"/>
    <s v="RC Otros"/>
    <n v="46"/>
    <s v="25fc0e7096fc653718202dc30b0c580b8ab87eac11a700cba03a7c021bc35b0c"/>
    <s v="866d562d83a77144c090ae01fef5e5dc5d322dfdcb968ee04e0fa262fe1b2619"/>
    <x v="17"/>
    <n v="0"/>
    <n v="14425.220220000001"/>
    <n v="0"/>
    <n v="24971.295470000001"/>
    <n v="78.450090000000003"/>
    <n v="139.66696000000002"/>
    <n v="81.411570000000012"/>
    <n v="146.96496999999999"/>
    <n v="0"/>
    <n v="0"/>
    <n v="134.59399999999999"/>
    <n v="128.214"/>
    <n v="0"/>
    <n v="0"/>
    <n v="75.816670000000002"/>
    <n v="138.54199"/>
    <n v="907.73377000000005"/>
    <n v="-234.40173000000001"/>
    <n v="0"/>
    <n v="0"/>
    <n v="0"/>
    <n v="0"/>
    <n v="0"/>
    <n v="0"/>
    <s v="RC Otros"/>
    <s v="Daños Sin Autos"/>
    <s v="Responsabilidad Civil y Riesgos Profesionales"/>
    <x v="15"/>
    <x v="1"/>
    <n v="4855779.2440100005"/>
    <n v="7451597.3626800003"/>
    <n v="470912451.56086999"/>
    <n v="404647163.09129"/>
    <n v="451972421.97768009"/>
    <n v="385068140.58718014"/>
    <n v="987351.86491999973"/>
    <n v="935220.99122000008"/>
    <n v="499173.51522000006"/>
    <n v="259581.52179000003"/>
    <n v="167582.29440000001"/>
    <n v="694694.12002000003"/>
    <m/>
    <n v="1.542439739422683"/>
    <m/>
    <m/>
    <m/>
    <n v="2.0764851471011014"/>
    <m/>
    <n v="0.19358561014375456"/>
    <m/>
    <m/>
    <n v="3.5648885092382605E-3"/>
    <n v="3.7461474215974783E-3"/>
    <m/>
    <m/>
    <m/>
    <n v="0"/>
    <m/>
    <n v="0"/>
    <m/>
    <n v="0"/>
    <m/>
    <n v="-43.830602456013942"/>
    <m/>
    <n v="0.96821371091692088"/>
    <n v="1.5715996063097377E-2"/>
    <n v="-45.275313282276365"/>
    <n v="-487.25557614271872"/>
    <n v="8.3523024597839957"/>
    <n v="-59.104508315702276"/>
    <s v="Medianas"/>
    <n v="2023"/>
    <n v="2"/>
    <d v="2024-08-20T00:00:00"/>
    <x v="15"/>
    <x v="17"/>
  </r>
  <r>
    <n v="2024"/>
    <n v="6"/>
    <n v="39"/>
    <x v="17"/>
    <s v="RC Otros"/>
    <n v="27"/>
    <s v="670671cd97404156226e507973f2ab8330d3022ca96e0c93bdbdb320c41adcaf"/>
    <s v="866d562d83a77144c090ae01fef5e5dc5d322dfdcb968ee04e0fa262fe1b2619"/>
    <x v="17"/>
    <n v="0"/>
    <n v="0"/>
    <n v="0"/>
    <n v="0"/>
    <n v="-65.973679999999987"/>
    <n v="17.62003"/>
    <n v="-38.416989999999984"/>
    <n v="139.62425999999999"/>
    <n v="0"/>
    <n v="0"/>
    <n v="0"/>
    <n v="0"/>
    <n v="0"/>
    <n v="0"/>
    <n v="-65.973679999999987"/>
    <n v="17.62003"/>
    <n v="0.30697000000000002"/>
    <n v="3.2189200000000002"/>
    <n v="0"/>
    <n v="0"/>
    <n v="0"/>
    <n v="0"/>
    <n v="0"/>
    <n v="0"/>
    <s v="RC Otros"/>
    <s v="Daños Sin Autos"/>
    <s v="Responsabilidad Civil y Riesgos Profesionales"/>
    <x v="15"/>
    <x v="1"/>
    <n v="13946879.379360002"/>
    <n v="12006721.726059999"/>
    <n v="470912451.56086999"/>
    <n v="404647163.09129"/>
    <n v="451972421.97768009"/>
    <n v="385068140.58718014"/>
    <n v="987351.86491999973"/>
    <n v="935220.99122000008"/>
    <n v="499173.51522000006"/>
    <n v="259581.52179000003"/>
    <n v="958445.06401999993"/>
    <n v="981407.98799000005"/>
    <m/>
    <m/>
    <m/>
    <m/>
    <m/>
    <m/>
    <m/>
    <m/>
    <m/>
    <m/>
    <m/>
    <m/>
    <m/>
    <m/>
    <m/>
    <n v="0"/>
    <m/>
    <n v="0"/>
    <m/>
    <n v="0"/>
    <m/>
    <n v="-474.42433412428915"/>
    <m/>
    <m/>
    <n v="-1.3216582608739468E-2"/>
    <n v="-474.42433412428915"/>
    <n v="-90.463571632721539"/>
    <n v="-21491.898231097497"/>
    <n v="547.38949709840563"/>
    <s v="Medianas"/>
    <n v="2023"/>
    <n v="2"/>
    <d v="2024-08-20T00:00:00"/>
    <x v="15"/>
    <x v="17"/>
  </r>
  <r>
    <n v="2024"/>
    <n v="6"/>
    <n v="41"/>
    <x v="7"/>
    <s v="RC Otros"/>
    <n v="29"/>
    <s v="35135aaa6cc23891b40cb3f378c53a17a1127210ce60e125ccf03efcfdaec458"/>
    <s v="866d562d83a77144c090ae01fef5e5dc5d322dfdcb968ee04e0fa262fe1b2619"/>
    <x v="10"/>
    <n v="726.07381000000009"/>
    <n v="843.24243000000001"/>
    <n v="6791.7362400000002"/>
    <n v="6739.9441400000005"/>
    <n v="422.48374999999999"/>
    <n v="15.28443"/>
    <n v="435.38074999999998"/>
    <n v="32.03443"/>
    <n v="0"/>
    <n v="0"/>
    <n v="134.59399999999999"/>
    <n v="128.214"/>
    <n v="0"/>
    <n v="0"/>
    <n v="147.86930999999998"/>
    <n v="-34.934190000000001"/>
    <n v="901.1268"/>
    <n v="639.94362000000001"/>
    <n v="0"/>
    <n v="0"/>
    <n v="0"/>
    <n v="0"/>
    <n v="0"/>
    <n v="0"/>
    <s v="RC Otros"/>
    <s v="Daños Sin Autos"/>
    <s v="Responsabilidad Civil y Riesgos Profesionales"/>
    <x v="15"/>
    <x v="1"/>
    <n v="19353024.356599998"/>
    <n v="17293989.810169999"/>
    <n v="470912451.56086999"/>
    <n v="404647163.09129"/>
    <n v="451972421.97768009"/>
    <n v="385068140.58718014"/>
    <n v="987351.86491999973"/>
    <n v="935220.99122000008"/>
    <n v="499173.51522000006"/>
    <n v="259581.52179000003"/>
    <n v="1035342.26095"/>
    <n v="1028544.5179"/>
    <n v="7.3537493146764887E-2"/>
    <n v="9.0165045258445958E-2"/>
    <n v="-117.16861999999992"/>
    <n v="-13.89501000323239"/>
    <n v="7.0128868238583816E-2"/>
    <n v="8.1984047877836641E-2"/>
    <n v="3.7517330450337898E-3"/>
    <n v="4.8759276445515089E-3"/>
    <n v="1.5418445776776155E-4"/>
    <n v="1.6064560019457471E-4"/>
    <n v="2.0838955685691072E-4"/>
    <n v="2.189852499129536E-4"/>
    <m/>
    <m/>
    <m/>
    <n v="0"/>
    <m/>
    <n v="0"/>
    <m/>
    <n v="0"/>
    <m/>
    <n v="2664.1446229921557"/>
    <n v="58.187438271599405"/>
    <n v="1.8125783827078055"/>
    <n v="8.4636651809100752E-2"/>
    <n v="-523.27962949763537"/>
    <n v="40.813467286383755"/>
    <n v="16.40937879108689"/>
    <n v="-5.4589480867080136"/>
    <s v="Medianas"/>
    <n v="2023"/>
    <n v="2"/>
    <d v="2024-08-20T00:00:00"/>
    <x v="15"/>
    <x v="10"/>
  </r>
  <r>
    <n v="2024"/>
    <n v="6"/>
    <n v="3"/>
    <x v="40"/>
    <s v="RC Otros"/>
    <n v="3"/>
    <s v="4e07408562bedb8b60ce05c1decfe3ad16b72230967de01f640b7e4729b49fce"/>
    <s v="866d562d83a77144c090ae01fef5e5dc5d322dfdcb968ee04e0fa262fe1b2619"/>
    <x v="17"/>
    <n v="0"/>
    <n v="0"/>
    <n v="0"/>
    <n v="0"/>
    <n v="0"/>
    <n v="0.99802999999999997"/>
    <n v="5.3780500000000009"/>
    <n v="1.0303200000000001"/>
    <n v="0"/>
    <n v="0"/>
    <n v="0"/>
    <n v="0"/>
    <n v="0"/>
    <n v="0"/>
    <n v="0"/>
    <n v="0.99802999999999997"/>
    <n v="0"/>
    <n v="0"/>
    <n v="0"/>
    <n v="0"/>
    <n v="0"/>
    <n v="0"/>
    <n v="0"/>
    <n v="0"/>
    <s v="RC Otros"/>
    <s v="Daños Sin Autos"/>
    <s v="Responsabilidad Civil y Riesgos Profesionales"/>
    <x v="15"/>
    <x v="1"/>
    <n v="12032200.14449"/>
    <n v="10620403.039520001"/>
    <n v="470912451.56086999"/>
    <n v="404647163.09129"/>
    <n v="451972421.97768009"/>
    <n v="385068140.58718014"/>
    <n v="987351.86491999973"/>
    <n v="935220.99122000008"/>
    <n v="499173.51522000006"/>
    <n v="259581.52179000003"/>
    <n v="145138.41824"/>
    <n v="139746.81599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3"/>
    <n v="2"/>
    <d v="2024-08-20T00:00:00"/>
    <x v="15"/>
    <x v="17"/>
  </r>
  <r>
    <n v="2024"/>
    <n v="6"/>
    <n v="92"/>
    <x v="22"/>
    <s v="RC Otros"/>
    <n v="219"/>
    <s v="314f04b30f62e0056bd059354a5536fb2e302107eed143b5fa2aa0bbba07f608"/>
    <s v="866d562d83a77144c090ae01fef5e5dc5d322dfdcb968ee04e0fa262fe1b2619"/>
    <x v="0"/>
    <n v="555429.68811999995"/>
    <n v="581719.24916000001"/>
    <n v="1014457.4916"/>
    <n v="1050909.2304400001"/>
    <n v="423446.60530000005"/>
    <n v="193785.57915000001"/>
    <n v="541446.16494000016"/>
    <n v="349606.67483000003"/>
    <n v="0"/>
    <n v="0"/>
    <n v="134.59399999999999"/>
    <n v="128.214"/>
    <n v="0"/>
    <n v="0"/>
    <n v="271914.30141000001"/>
    <n v="174733.38190000001"/>
    <n v="311458.50864000001"/>
    <n v="297406.86923000001"/>
    <n v="0"/>
    <n v="0"/>
    <n v="0"/>
    <n v="0"/>
    <n v="0"/>
    <n v="0"/>
    <s v="RC Otros"/>
    <s v="Daños Sin Autos"/>
    <s v="Responsabilidad Civil y Riesgos Profesionales"/>
    <x v="15"/>
    <x v="1"/>
    <n v="6935064.6502099996"/>
    <n v="7545683.0148400003"/>
    <n v="470912451.56086999"/>
    <n v="404647163.09129"/>
    <n v="451972421.97768009"/>
    <n v="385068140.58718014"/>
    <n v="987351.86491999973"/>
    <n v="935220.99122000008"/>
    <n v="499173.51522000006"/>
    <n v="259581.52179000003"/>
    <n v="2280464.5536400001"/>
    <n v="2584903.7458299999"/>
    <n v="56.254483113272258"/>
    <n v="62.201260944875138"/>
    <n v="-26289.561040000059"/>
    <n v="-4.5192867655595155"/>
    <n v="24.355988661759376"/>
    <n v="22.50448397153809"/>
    <n v="8.0090051951164014"/>
    <n v="7.7092987873455598"/>
    <n v="0.11794754763417108"/>
    <n v="0.12289017230069602"/>
    <n v="0.14375962621756028"/>
    <n v="0.15106917136093156"/>
    <m/>
    <m/>
    <m/>
    <n v="0"/>
    <m/>
    <n v="0"/>
    <m/>
    <n v="0"/>
    <m/>
    <n v="118.5129601270436"/>
    <n v="76.237661464094245"/>
    <n v="33.312560901126368"/>
    <n v="84.829541710235773"/>
    <n v="55.616687809325803"/>
    <n v="4.7247191856665482"/>
    <n v="87.303539273121203"/>
    <n v="58.75230197351955"/>
    <s v="Grandes"/>
    <n v="2023"/>
    <n v="2"/>
    <d v="2024-08-20T00:00:00"/>
    <x v="15"/>
    <x v="0"/>
  </r>
  <r>
    <n v="2024"/>
    <n v="6"/>
    <n v="126"/>
    <x v="41"/>
    <s v="RC Otros"/>
    <n v="239"/>
    <s v="79bf08685d3138f9b109c3546780f056bc954fd69377b84a2cf23622e464897b"/>
    <s v="866d562d83a77144c090ae01fef5e5dc5d322dfdcb968ee04e0fa262fe1b2619"/>
    <x v="9"/>
    <n v="40120.042070000003"/>
    <n v="33639.17138"/>
    <n v="65019.708120000003"/>
    <n v="57770.642839999993"/>
    <n v="1707.8743499999998"/>
    <n v="955.25157000000002"/>
    <n v="3166.2219399999999"/>
    <n v="1644.0870400000001"/>
    <n v="0"/>
    <n v="0"/>
    <n v="134.59399999999999"/>
    <n v="128.214"/>
    <n v="0"/>
    <n v="0"/>
    <n v="-42.038989999999998"/>
    <n v="-19.983430000000002"/>
    <n v="1129.0933"/>
    <n v="471.75704999999999"/>
    <n v="0"/>
    <n v="0"/>
    <n v="0"/>
    <n v="0"/>
    <n v="0"/>
    <n v="0"/>
    <s v="RC Otros"/>
    <s v="Daños Sin Autos"/>
    <s v="Responsabilidad Civil y Riesgos Profesionales"/>
    <x v="15"/>
    <x v="1"/>
    <n v="466101.05164999998"/>
    <n v="396211.51010000001"/>
    <n v="470912451.56086999"/>
    <n v="404647163.09129"/>
    <n v="451972421.97768009"/>
    <n v="385068140.58718014"/>
    <n v="987351.86491999973"/>
    <n v="935220.99122000008"/>
    <n v="499173.51522000006"/>
    <n v="259581.52179000003"/>
    <n v="133746.97724000001"/>
    <n v="132754.11601999999"/>
    <n v="4.0633986216505225"/>
    <n v="3.596922192274314"/>
    <n v="6480.8706900000034"/>
    <n v="19.265845215953135"/>
    <n v="29.996971070237549"/>
    <n v="25.339456424034424"/>
    <n v="8.6075845415870358"/>
    <n v="8.4902054893634453"/>
    <n v="8.5196392529056104E-3"/>
    <n v="8.8766570965653439E-3"/>
    <n v="8.313210729815711E-3"/>
    <n v="8.7359009573486201E-3"/>
    <m/>
    <m/>
    <m/>
    <n v="0"/>
    <m/>
    <n v="0"/>
    <m/>
    <n v="0"/>
    <m/>
    <n v="78.787913428920064"/>
    <n v="4.2569106657968163"/>
    <n v="2.8397000604121305"/>
    <n v="0.34214041769569659"/>
    <n v="110.36924091609896"/>
    <n v="139.33787528983405"/>
    <n v="-3.7232520997157632"/>
    <n v="-4.2359578940049758"/>
    <s v="Grandes"/>
    <n v="2023"/>
    <n v="2"/>
    <d v="2024-08-20T00:00:00"/>
    <x v="15"/>
    <x v="9"/>
  </r>
  <r>
    <n v="2024"/>
    <n v="6"/>
    <n v="1"/>
    <x v="14"/>
    <s v="RC Aviones y Barcos"/>
    <n v="30"/>
    <s v="624b60c58c9d8bfb6ff1886c2fd605d2adeb6ea4da576068201b6c6958ce93f4"/>
    <s v="866d562d83a77144c090ae01fef5e5dc5d322dfdcb968ee04e0fa262fe1b2619"/>
    <x v="9"/>
    <n v="49184.574270000005"/>
    <n v="45481.094229999995"/>
    <n v="50330.204260000006"/>
    <n v="45667.346199999993"/>
    <n v="3.4505899999999996"/>
    <n v="0.18943000000000002"/>
    <n v="2511.7964000000002"/>
    <n v="0.18990000000000001"/>
    <n v="0"/>
    <n v="0"/>
    <n v="134.59399999999999"/>
    <n v="128.214"/>
    <n v="0"/>
    <n v="0"/>
    <n v="3.45059"/>
    <n v="0.18943000000000002"/>
    <n v="-1541.6266000000001"/>
    <n v="-1569.47164"/>
    <n v="0"/>
    <n v="0"/>
    <n v="0"/>
    <n v="0"/>
    <n v="0"/>
    <n v="0"/>
    <s v="RC Aviones y Barcos"/>
    <s v="Daños Sin Autos"/>
    <s v="Responsabilidad Civil y Riesgos Profesionales"/>
    <x v="18"/>
    <x v="1"/>
    <n v="27815669.804509997"/>
    <n v="22056494.197700001"/>
    <n v="470912451.56086999"/>
    <n v="404647163.09129"/>
    <n v="451972421.97768009"/>
    <n v="385068140.58718014"/>
    <n v="1222290.0536799999"/>
    <n v="1621863.32222"/>
    <n v="3762.2847700000084"/>
    <n v="104102.61573"/>
    <n v="241521.93168000001"/>
    <n v="227380.94088000001"/>
    <n v="4.0239691161617444"/>
    <n v="2.804249507766515"/>
    <n v="3703.4800400000095"/>
    <n v="8.1429000394567019"/>
    <n v="20.364433957561335"/>
    <n v="20.002157636423266"/>
    <n v="0.17682326047034569"/>
    <n v="0.2062027347698015"/>
    <n v="1.0444526176144744E-2"/>
    <n v="1.088220693970326E-2"/>
    <n v="1.1239691854639119E-2"/>
    <n v="1.1811180784950706E-2"/>
    <m/>
    <m/>
    <m/>
    <n v="0"/>
    <m/>
    <n v="0"/>
    <m/>
    <n v="0"/>
    <m/>
    <n v="1721.5646940822462"/>
    <n v="7.0155939158035516E-3"/>
    <n v="4.1650273197483721E-4"/>
    <n v="9.1715279702232436E-2"/>
    <n v="1721.5646940822467"/>
    <n v="-1.7741664959297965"/>
    <n v="-0.22382787115894343"/>
    <n v="-1.2069666961296606E-2"/>
    <s v="Grandes"/>
    <n v="2023"/>
    <n v="2"/>
    <d v="2024-08-20T00:00:00"/>
    <x v="18"/>
    <x v="9"/>
  </r>
  <r>
    <n v="2024"/>
    <n v="6"/>
    <n v="201.1"/>
    <x v="1"/>
    <s v="RC Aviones y Barcos"/>
    <n v="201.1"/>
    <m/>
    <m/>
    <x v="1"/>
    <n v="1222290.0536800001"/>
    <n v="1621863.3222200002"/>
    <n v="1798497.0747100001"/>
    <n v="2519321.1041600001"/>
    <n v="3762.2847700000079"/>
    <n v="104102.61572999999"/>
    <n v="304392.53634999989"/>
    <n v="201641.98807999998"/>
    <n v="0"/>
    <n v="0"/>
    <n v="0"/>
    <n v="0"/>
    <n v="0"/>
    <n v="0"/>
    <n v="1740.9481700000001"/>
    <n v="19672.323510000002"/>
    <n v="105772.80417999999"/>
    <n v="88815.833930000008"/>
    <n v="0"/>
    <n v="0"/>
    <n v="0"/>
    <n v="0"/>
    <n v="0"/>
    <n v="0"/>
    <s v="RC Aviones y Barcos"/>
    <s v="Daños Sin Autos"/>
    <s v="Responsabilidad Civil y Riesgos Profesionales"/>
    <x v="18"/>
    <x v="1"/>
    <n v="221748127.99120998"/>
    <n v="200010871.17519"/>
    <n v="470912451.56086999"/>
    <n v="404647163.09129"/>
    <n v="451972421.97768009"/>
    <n v="385068140.58718014"/>
    <n v="1222290.0536799999"/>
    <n v="1621863.32222"/>
    <n v="3762.2847700000084"/>
    <n v="104102.61573"/>
    <n v="9602282.8343899995"/>
    <n v="10316725.15862"/>
    <n v="100.00000000000003"/>
    <n v="100.00000000000003"/>
    <n v="-399573.26854000008"/>
    <n v="-24.636679494858161"/>
    <n v="12.729161125127888"/>
    <n v="15.720718515651008"/>
    <n v="0.55120648131399386"/>
    <n v="0.81088758460504184"/>
    <n v="0.25955781156956886"/>
    <n v="0.27043465358609003"/>
    <n v="0.40080926549189755"/>
    <n v="0.42118865501229574"/>
    <m/>
    <m/>
    <m/>
    <n v="0"/>
    <m/>
    <n v="0"/>
    <m/>
    <n v="0"/>
    <m/>
    <n v="-96.385984402392111"/>
    <n v="0.3078062165909588"/>
    <n v="6.4187046037581474"/>
    <n v="99.999999999999986"/>
    <n v="-91.150266672286946"/>
    <n v="19.092282873079334"/>
    <n v="1.6459317529648954"/>
    <n v="22.149567976251507"/>
    <m/>
    <n v="2023"/>
    <n v="2"/>
    <d v="2024-08-20T00:00:00"/>
    <x v="18"/>
    <x v="1"/>
  </r>
  <r>
    <n v="2024"/>
    <n v="6"/>
    <n v="5.0999999999999996"/>
    <x v="6"/>
    <s v="RC Aviones y Barcos"/>
    <n v="5.0999999999999996"/>
    <m/>
    <m/>
    <x v="3"/>
    <n v="1075125.9127700001"/>
    <n v="1464277.9133099997"/>
    <n v="1531172.1663900001"/>
    <n v="2218025.62231"/>
    <n v="-2904.1433399999955"/>
    <n v="97104.800389999989"/>
    <n v="271350.03690000001"/>
    <n v="215682.02292000002"/>
    <n v="0"/>
    <n v="0"/>
    <n v="0"/>
    <n v="0"/>
    <n v="0"/>
    <n v="0"/>
    <n v="8360.0182600000007"/>
    <n v="14887.62153"/>
    <n v="50972.785729999989"/>
    <n v="55920.510199999997"/>
    <n v="0"/>
    <n v="0"/>
    <n v="0"/>
    <n v="0"/>
    <n v="0"/>
    <n v="0"/>
    <s v="RC Aviones y Barcos"/>
    <s v="Daños Sin Autos"/>
    <s v="Responsabilidad Civil y Riesgos Profesionales"/>
    <x v="18"/>
    <x v="1"/>
    <n v="83889779.083209991"/>
    <n v="73592208.295210004"/>
    <n v="470912451.56086999"/>
    <n v="404647163.09129"/>
    <n v="451972421.97768009"/>
    <n v="385068140.58718014"/>
    <n v="1222290.0536799999"/>
    <n v="1621863.32222"/>
    <n v="3762.2847700000084"/>
    <n v="104102.61573"/>
    <n v="5444831.4887399999"/>
    <n v="5701508.9961199993"/>
    <n v="87.959965765333152"/>
    <n v="90.283681321907082"/>
    <n v="-389152.00053999969"/>
    <n v="-26.576375768744732"/>
    <n v="19.74580691787024"/>
    <n v="25.682287168300057"/>
    <n v="1.2815934485935245"/>
    <n v="1.9897186770590591"/>
    <n v="0.22830696219784063"/>
    <n v="0.23787422871192204"/>
    <n v="0.36186535996538122"/>
    <n v="0.38026462305532766"/>
    <m/>
    <m/>
    <m/>
    <n v="0"/>
    <m/>
    <n v="0"/>
    <m/>
    <n v="0"/>
    <m/>
    <n v="-102.9907309714207"/>
    <n v="-0.2701212300350605"/>
    <n v="6.6315826734348962"/>
    <n v="-77.190949583542263"/>
    <n v="-43.845843722224174"/>
    <n v="-8.8477813458862293"/>
    <n v="16.400944426075814"/>
    <n v="26.622828505595429"/>
    <m/>
    <n v="2023"/>
    <n v="2"/>
    <d v="2024-08-20T00:00:00"/>
    <x v="18"/>
    <x v="3"/>
  </r>
  <r>
    <n v="2024"/>
    <n v="6"/>
    <n v="8"/>
    <x v="20"/>
    <s v="RC Aviones y Barcos"/>
    <n v="8"/>
    <s v="2c624232cdd221771294dfbb310aca000a0df6ac8b66b696d90ef06fdefb64a3"/>
    <s v="866d562d83a77144c090ae01fef5e5dc5d322dfdcb968ee04e0fa262fe1b2619"/>
    <x v="12"/>
    <n v="7151.5366699999995"/>
    <n v="9597.2986999999994"/>
    <n v="15676.947730000002"/>
    <n v="27041.65927"/>
    <n v="196.41342"/>
    <n v="511.43451000000005"/>
    <n v="3286.3471599999993"/>
    <n v="2831.2862500000006"/>
    <n v="0"/>
    <n v="0"/>
    <n v="134.59399999999999"/>
    <n v="128.214"/>
    <n v="0"/>
    <n v="0"/>
    <n v="159.54604999999998"/>
    <n v="205.63335000000001"/>
    <n v="1228.7551799999999"/>
    <n v="39.162579999999998"/>
    <n v="0"/>
    <n v="0"/>
    <n v="0"/>
    <n v="0"/>
    <n v="0"/>
    <n v="0"/>
    <s v="RC Aviones y Barcos"/>
    <s v="Daños Sin Autos"/>
    <s v="Responsabilidad Civil y Riesgos Profesionales"/>
    <x v="18"/>
    <x v="1"/>
    <n v="1362193.3121300002"/>
    <n v="1167878.8770999999"/>
    <n v="470912451.56086999"/>
    <n v="404647163.09129"/>
    <n v="451972421.97768009"/>
    <n v="385068140.58718014"/>
    <n v="1222290.0536799999"/>
    <n v="1621863.32222"/>
    <n v="3762.2847700000084"/>
    <n v="104102.61573"/>
    <n v="57731.452420000001"/>
    <n v="77427.24871"/>
    <n v="0.58509325576761162"/>
    <n v="0.59174522097603488"/>
    <n v="-2445.7620299999999"/>
    <n v="-25.483858598670061"/>
    <n v="12.387591806927208"/>
    <n v="12.395246970412463"/>
    <n v="0.52500159898872678"/>
    <n v="0.8217717511794872"/>
    <n v="1.5186552503115528E-3"/>
    <n v="1.5822949193907158E-3"/>
    <n v="2.3717696737774511E-3"/>
    <n v="2.4923637373284986E-3"/>
    <m/>
    <m/>
    <m/>
    <n v="0"/>
    <m/>
    <n v="0"/>
    <m/>
    <n v="0"/>
    <m/>
    <n v="-61.595587282524214"/>
    <n v="2.7464505750761958"/>
    <n v="5.3289422991492401"/>
    <n v="5.220588871054531"/>
    <n v="-22.41236647654674"/>
    <n v="3037.5746439585951"/>
    <n v="12.984364387379429"/>
    <n v="525.07610581325343"/>
    <s v="Medianas"/>
    <n v="2023"/>
    <n v="2"/>
    <d v="2024-08-20T00:00:00"/>
    <x v="18"/>
    <x v="12"/>
  </r>
  <r>
    <n v="2024"/>
    <n v="6"/>
    <n v="93"/>
    <x v="43"/>
    <s v="RC Aviones y Barcos"/>
    <n v="220"/>
    <s v="36790ecd55c2030dc553685bef719df653f413a20cdad1bfd1dc934c76686ddd"/>
    <s v="866d562d83a77144c090ae01fef5e5dc5d322dfdcb968ee04e0fa262fe1b2619"/>
    <x v="11"/>
    <n v="993.21803"/>
    <n v="0"/>
    <n v="1858.47344"/>
    <n v="0"/>
    <n v="0"/>
    <n v="0"/>
    <n v="0"/>
    <n v="0"/>
    <n v="0"/>
    <n v="0"/>
    <n v="134.59399999999999"/>
    <n v="128.214"/>
    <n v="0"/>
    <n v="0"/>
    <n v="0"/>
    <n v="0"/>
    <n v="-33.727719999999998"/>
    <n v="0"/>
    <n v="0"/>
    <n v="0"/>
    <n v="0"/>
    <n v="0"/>
    <n v="0"/>
    <n v="0"/>
    <s v="RC Aviones y Barcos"/>
    <s v="Daños Sin Autos"/>
    <s v="Responsabilidad Civil y Riesgos Profesionales"/>
    <x v="18"/>
    <x v="1"/>
    <n v="571419.13779999991"/>
    <n v="448716.87143"/>
    <n v="470912451.56086999"/>
    <n v="404647163.09129"/>
    <n v="451972421.97768009"/>
    <n v="385068140.58718014"/>
    <n v="1222290.0536799999"/>
    <n v="1621863.32222"/>
    <n v="3762.2847700000084"/>
    <n v="104102.61573"/>
    <n v="30644.502649999999"/>
    <n v="30348.82588"/>
    <n v="8.1258783625840436E-2"/>
    <m/>
    <m/>
    <m/>
    <n v="3.2410969149796269"/>
    <m/>
    <n v="0.17381602475268026"/>
    <m/>
    <n v="2.1091352048728255E-4"/>
    <n v="2.1975191000681197E-4"/>
    <m/>
    <m/>
    <m/>
    <m/>
    <m/>
    <n v="0"/>
    <m/>
    <n v="0"/>
    <m/>
    <n v="0"/>
    <m/>
    <m/>
    <m/>
    <m/>
    <m/>
    <m/>
    <m/>
    <m/>
    <m/>
    <s v="Medianas"/>
    <n v="2023"/>
    <n v="2"/>
    <d v="2024-08-20T00:00:00"/>
    <x v="18"/>
    <x v="11"/>
  </r>
  <r>
    <n v="2024"/>
    <n v="6"/>
    <n v="61"/>
    <x v="2"/>
    <s v="RC Aviones y Bar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903.6146899999999"/>
    <n v="578.0138199999999"/>
    <n v="100.30066000000001"/>
    <n v="488.76491999999996"/>
    <n v="0"/>
    <n v="0"/>
    <n v="0"/>
    <n v="0"/>
    <n v="0"/>
    <n v="0"/>
    <s v="RC Aviones y Barcos"/>
    <s v="Daños Sin Autos"/>
    <s v="Responsabilidad Civil y Riesgos Profesionales"/>
    <x v="18"/>
    <x v="1"/>
    <n v="0"/>
    <n v="0"/>
    <n v="470912451.56086999"/>
    <n v="404647163.09129"/>
    <n v="451972421.97768009"/>
    <n v="385068140.58718014"/>
    <n v="1222290.0536799999"/>
    <n v="1621863.32222"/>
    <n v="3762.2847700000084"/>
    <n v="104102.6157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75.34971568672881"/>
    <n v="-79.478752280339592"/>
    <n v="3891.913263581715"/>
    <n v="118.26008707826247"/>
    <m/>
    <n v="2023"/>
    <n v="2"/>
    <d v="2024-08-20T00:00:00"/>
    <x v="18"/>
    <x v="2"/>
  </r>
  <r>
    <n v="2024"/>
    <n v="6"/>
    <n v="94"/>
    <x v="19"/>
    <s v="RC Aviones y Barcos"/>
    <n v="7"/>
    <s v="7902699be42c8a8e46fbbb4501726517e86b22c56a189f7625a6da49081b2451"/>
    <s v="866d562d83a77144c090ae01fef5e5dc5d322dfdcb968ee04e0fa262fe1b2619"/>
    <x v="13"/>
    <n v="32446.787809999998"/>
    <n v="56260.230210000002"/>
    <n v="70406.460879999999"/>
    <n v="109066.17572"/>
    <n v="12006.358890000003"/>
    <n v="200.07262000000003"/>
    <n v="20720.793819999992"/>
    <n v="-291.71099000000049"/>
    <n v="0"/>
    <n v="0"/>
    <n v="134.59399999999999"/>
    <n v="128.214"/>
    <n v="0"/>
    <n v="0"/>
    <n v="-944.52992000000006"/>
    <n v="-515.99343999999996"/>
    <n v="-66.516550000000009"/>
    <n v="-3219.5081600000003"/>
    <n v="0"/>
    <n v="0"/>
    <n v="0"/>
    <n v="0"/>
    <n v="0"/>
    <n v="0"/>
    <s v="RC Aviones y Barcos"/>
    <s v="Daños Sin Autos"/>
    <s v="Responsabilidad Civil y Riesgos Profesionales"/>
    <x v="18"/>
    <x v="1"/>
    <n v="3650387.7085300004"/>
    <n v="3694009.5163200004"/>
    <n v="470912451.56086999"/>
    <n v="404647163.09129"/>
    <n v="451972421.97768009"/>
    <n v="385068140.58718014"/>
    <n v="1222290.0536799999"/>
    <n v="1621863.32222"/>
    <n v="3762.2847700000084"/>
    <n v="104102.61573"/>
    <n v="338700.51001999999"/>
    <n v="266441.78745"/>
    <n v="2.6545898587909718"/>
    <n v="3.4688638332970765"/>
    <n v="-23813.442400000004"/>
    <n v="-42.327310626196599"/>
    <n v="9.579787112834298"/>
    <n v="21.115392877537161"/>
    <n v="0.8888586747698155"/>
    <n v="1.5230125954317209"/>
    <n v="6.8901953436255516E-3"/>
    <n v="7.1789308887528387E-3"/>
    <n v="1.3903527651152089E-2"/>
    <n v="1.4610460923671919E-2"/>
    <m/>
    <m/>
    <m/>
    <n v="0"/>
    <m/>
    <n v="0"/>
    <m/>
    <n v="0"/>
    <m/>
    <n v="5901.0004817250865"/>
    <n v="37.003228055443074"/>
    <n v="0.35561998102957998"/>
    <n v="319.12413929262391"/>
    <n v="83.050761265492085"/>
    <n v="-97.933953054493898"/>
    <n v="1419.9923477690891"/>
    <n v="16.027089056981918"/>
    <s v="Medianas"/>
    <n v="2023"/>
    <n v="2"/>
    <d v="2024-08-20T00:00:00"/>
    <x v="18"/>
    <x v="13"/>
  </r>
  <r>
    <n v="2024"/>
    <n v="6"/>
    <n v="22"/>
    <x v="15"/>
    <s v="RC Aviones y Barcos"/>
    <n v="16"/>
    <s v="b17ef6d19c7a5b1ee83b907c595526dcb1eb06db8227d650d5dda0a9f4ce8cd9"/>
    <s v="866d562d83a77144c090ae01fef5e5dc5d322dfdcb968ee04e0fa262fe1b2619"/>
    <x v="4"/>
    <n v="194985.7727"/>
    <n v="182741.0111"/>
    <n v="251226.60579999999"/>
    <n v="375891.08909000002"/>
    <n v="-2752.5425"/>
    <n v="8126.7440699999988"/>
    <n v="10385.120640000003"/>
    <n v="12016.16299000001"/>
    <n v="0"/>
    <n v="0"/>
    <n v="134.59399999999999"/>
    <n v="128.214"/>
    <n v="0"/>
    <n v="0"/>
    <n v="274.75268"/>
    <n v="1522.6496999999999"/>
    <n v="-202.42340999999999"/>
    <n v="4031.9379199999998"/>
    <n v="0"/>
    <n v="0"/>
    <n v="0"/>
    <n v="0"/>
    <n v="0"/>
    <n v="0"/>
    <s v="RC Aviones y Barcos"/>
    <s v="Daños Sin Autos"/>
    <s v="Responsabilidad Civil y Riesgos Profesionales"/>
    <x v="18"/>
    <x v="1"/>
    <n v="17696756.30731"/>
    <n v="15803110.36665"/>
    <n v="470912451.56086999"/>
    <n v="404647163.09129"/>
    <n v="451972421.97768009"/>
    <n v="385068140.58718014"/>
    <n v="1222290.0536799999"/>
    <n v="1621863.32222"/>
    <n v="3762.2847700000084"/>
    <n v="104102.61573"/>
    <n v="1472045.70786"/>
    <n v="1275782.0644700001"/>
    <n v="15.95249606367557"/>
    <n v="11.267349633991651"/>
    <n v="12244.761599999998"/>
    <n v="6.7006095272721167"/>
    <n v="13.245904774483014"/>
    <n v="14.323842307339252"/>
    <n v="1.1018164533319432"/>
    <n v="1.1563610381766769"/>
    <n v="4.1405949673597918E-2"/>
    <n v="4.3141077468135669E-2"/>
    <n v="4.5160581308405938E-2"/>
    <n v="4.7456798378942261E-2"/>
    <m/>
    <m/>
    <m/>
    <n v="0"/>
    <m/>
    <n v="0"/>
    <m/>
    <n v="0"/>
    <m/>
    <n v="-133.87017575908479"/>
    <n v="-1.4116632520850583"/>
    <n v="4.4471375205168702"/>
    <n v="-73.161460874743781"/>
    <n v="-81.955621178003057"/>
    <n v="-105.0204991747492"/>
    <n v="-135.73167253728212"/>
    <n v="37.764710920945923"/>
    <s v="Grandes"/>
    <n v="2023"/>
    <n v="2"/>
    <d v="2024-08-20T00:00:00"/>
    <x v="18"/>
    <x v="4"/>
  </r>
  <r>
    <n v="2024"/>
    <n v="6"/>
    <n v="103"/>
    <x v="18"/>
    <s v="RC Aviones y Barcos"/>
    <n v="205"/>
    <s v="f8809aff4d69bece79dabe35be0c708b890d7eafb841f121330667b77d2e2590"/>
    <s v="866d562d83a77144c090ae01fef5e5dc5d322dfdcb968ee04e0fa262fe1b2619"/>
    <x v="18"/>
    <n v="10792.41101"/>
    <n v="25650.75459"/>
    <n v="12058.458060000001"/>
    <n v="25682.749000000003"/>
    <n v="0.58062000000000002"/>
    <n v="-1.8106800000000001"/>
    <n v="2690.6632100000002"/>
    <n v="11570.361790000001"/>
    <n v="0"/>
    <n v="0"/>
    <n v="134.59399999999999"/>
    <n v="128.214"/>
    <n v="0"/>
    <n v="0"/>
    <n v="0.58062000000000002"/>
    <n v="-1.8106800000000001"/>
    <n v="-56.026449999999997"/>
    <n v="-8158.96684"/>
    <n v="0"/>
    <n v="0"/>
    <n v="0"/>
    <n v="0"/>
    <n v="0"/>
    <n v="0"/>
    <s v="RC Aviones y Barcos"/>
    <s v="Daños Sin Autos"/>
    <s v="Responsabilidad Civil y Riesgos Profesionales"/>
    <x v="18"/>
    <x v="1"/>
    <n v="1492337.16872"/>
    <n v="1431710.3165"/>
    <n v="470912451.56086999"/>
    <n v="404647163.09129"/>
    <n v="451972421.97768009"/>
    <n v="385068140.58718014"/>
    <n v="1222290.0536799999"/>
    <n v="1621863.32222"/>
    <n v="3762.2847700000084"/>
    <n v="104102.61573"/>
    <n v="47921.501459999999"/>
    <n v="64887.929920000002"/>
    <n v="0.88296644299009353"/>
    <n v="1.5815608034645823"/>
    <n v="-14858.343580000001"/>
    <n v="-57.92556132361328"/>
    <n v="22.521020170890115"/>
    <n v="39.530856696499157"/>
    <n v="0.72318851504963944"/>
    <n v="1.7916162434804948"/>
    <n v="2.2918083763187511E-3"/>
    <n v="2.3878472413816801E-3"/>
    <n v="6.3390422396741447E-3"/>
    <n v="6.6613546763141318E-3"/>
    <m/>
    <m/>
    <m/>
    <n v="0"/>
    <m/>
    <n v="0"/>
    <m/>
    <n v="0"/>
    <m/>
    <n v="-132.06640599111935"/>
    <n v="5.3798914761679379E-3"/>
    <n v="-7.05897362062751E-3"/>
    <n v="1.5432643606081917E-2"/>
    <n v="-132.06640599111935"/>
    <n v="-99.313314404891003"/>
    <n v="-1.0363319467858485"/>
    <n v="2.2192515737691123E-2"/>
    <s v="Medianas"/>
    <n v="2023"/>
    <n v="2"/>
    <d v="2024-08-20T00:00:00"/>
    <x v="18"/>
    <x v="18"/>
  </r>
  <r>
    <n v="2024"/>
    <n v="6"/>
    <n v="81"/>
    <x v="34"/>
    <s v="RC Aviones y Barcos"/>
    <n v="53"/>
    <s v="2858dcd1057d3eae7f7d5f782167e24b61153c01551450a628cee722509f6529"/>
    <s v="866d562d83a77144c090ae01fef5e5dc5d322dfdcb968ee04e0fa262fe1b2619"/>
    <x v="16"/>
    <n v="11932.168250000001"/>
    <n v="8317.8094299999993"/>
    <n v="30389.206290000002"/>
    <n v="23182.764640000001"/>
    <n v="1387.2608599999999"/>
    <n v="-206.96265000000002"/>
    <n v="1276.5044899999998"/>
    <n v="1498.8710099999998"/>
    <n v="0"/>
    <n v="0"/>
    <n v="134.59399999999999"/>
    <n v="128.214"/>
    <n v="0"/>
    <n v="0"/>
    <n v="1387.2608600000001"/>
    <n v="-206.96265"/>
    <n v="13198.37016"/>
    <n v="7829.9715800000004"/>
    <n v="0"/>
    <n v="0"/>
    <n v="0"/>
    <n v="0"/>
    <n v="0"/>
    <n v="0"/>
    <s v="RC Aviones y Barcos"/>
    <s v="Daños Sin Autos"/>
    <s v="Responsabilidad Civil y Riesgos Profesionales"/>
    <x v="18"/>
    <x v="1"/>
    <n v="856751.40549999999"/>
    <n v="814623.35763999994"/>
    <n v="470912451.56086999"/>
    <n v="404647163.09129"/>
    <n v="451972421.97768009"/>
    <n v="385068140.58718014"/>
    <n v="1222290.0536799999"/>
    <n v="1621863.32222"/>
    <n v="3762.2847700000084"/>
    <n v="104102.61573"/>
    <n v="39326.565549999999"/>
    <n v="38246.756649999996"/>
    <n v="0.97621413297730131"/>
    <n v="0.51285514112339725"/>
    <n v="3614.3588200000013"/>
    <n v="43.453253532883608"/>
    <n v="30.341241558023626"/>
    <n v="21.747751073684832"/>
    <n v="1.3927223431908335"/>
    <n v="1.02106198551648"/>
    <n v="2.5338400397887234E-3"/>
    <n v="2.640021308775616E-3"/>
    <n v="2.0555709241741227E-3"/>
    <n v="2.1600876710590479E-3"/>
    <m/>
    <m/>
    <m/>
    <n v="0"/>
    <m/>
    <n v="0"/>
    <m/>
    <n v="0"/>
    <m/>
    <n v="-770.29527308429783"/>
    <n v="11.626226105217716"/>
    <n v="-2.4881869648701489"/>
    <n v="36.872829804427504"/>
    <n v="-770.29527308429817"/>
    <n v="68.562171971510537"/>
    <n v="10.510849772984395"/>
    <n v="-2.6432107433013186"/>
    <s v="Medianas"/>
    <n v="2023"/>
    <n v="2"/>
    <d v="2024-08-20T00:00:00"/>
    <x v="18"/>
    <x v="16"/>
  </r>
  <r>
    <n v="2024"/>
    <n v="6"/>
    <n v="41"/>
    <x v="7"/>
    <s v="RC Aviones y Barcos"/>
    <n v="29"/>
    <s v="35135aaa6cc23891b40cb3f378c53a17a1127210ce60e125ccf03efcfdaec458"/>
    <s v="866d562d83a77144c090ae01fef5e5dc5d322dfdcb968ee04e0fa262fe1b2619"/>
    <x v="5"/>
    <n v="173087.98144"/>
    <n v="231421.33903999999"/>
    <n v="189269.50476000004"/>
    <n v="265101.37756000005"/>
    <n v="5806.8638200000005"/>
    <n v="3370.9220599999999"/>
    <n v="55713.937799999992"/>
    <n v="35884.920269999988"/>
    <n v="0"/>
    <n v="0"/>
    <n v="134.59399999999999"/>
    <n v="128.214"/>
    <n v="0"/>
    <n v="0"/>
    <n v="1175.37905"/>
    <n v="2801.05647"/>
    <n v="-21589.003860000001"/>
    <n v="3327.8429799999999"/>
    <n v="0"/>
    <n v="0"/>
    <n v="0"/>
    <n v="0"/>
    <n v="0"/>
    <n v="0"/>
    <s v="RC Aviones y Barcos"/>
    <s v="Daños Sin Autos"/>
    <s v="Responsabilidad Civil y Riesgos Profesionales"/>
    <x v="18"/>
    <x v="1"/>
    <n v="19353024.356599998"/>
    <n v="17293989.810169999"/>
    <n v="470912451.56086999"/>
    <n v="404647163.09129"/>
    <n v="451972421.97768009"/>
    <n v="385068140.58718014"/>
    <n v="1222290.0536799999"/>
    <n v="1621863.32222"/>
    <n v="3762.2847700000084"/>
    <n v="104102.61573"/>
    <n v="1035342.26095"/>
    <n v="1028544.5179"/>
    <n v="14.160958024560271"/>
    <n v="14.268855819689627"/>
    <n v="-58333.357599999988"/>
    <n v="-25.206559534217099"/>
    <n v="16.717948061076875"/>
    <n v="22.499885519053429"/>
    <n v="0.89437174392317376"/>
    <n v="1.3381604914784273"/>
    <n v="3.6755872745833883E-2"/>
    <n v="3.8296137778191179E-2"/>
    <n v="5.7190896204995866E-2"/>
    <n v="6.0098801912594424E-2"/>
    <m/>
    <m/>
    <m/>
    <n v="0"/>
    <m/>
    <n v="0"/>
    <m/>
    <n v="0"/>
    <m/>
    <n v="72.263366421471062"/>
    <n v="3.3548625223368949"/>
    <n v="1.4566167813147746"/>
    <n v="154.34408012660847"/>
    <n v="-58.038009494324825"/>
    <n v="-748.73865713459838"/>
    <n v="-5.444341284211526"/>
    <n v="84.170331558131394"/>
    <s v="Grandes"/>
    <n v="2023"/>
    <n v="2"/>
    <d v="2024-08-20T00:00:00"/>
    <x v="18"/>
    <x v="5"/>
  </r>
  <r>
    <n v="2024"/>
    <n v="6"/>
    <n v="23"/>
    <x v="16"/>
    <s v="RC Aviones y Barcos"/>
    <n v="17"/>
    <s v="4523540f1504cd17100c4835e85b7eefd49911580f8efff0599a8f283be6b9e3"/>
    <s v="866d562d83a77144c090ae01fef5e5dc5d322dfdcb968ee04e0fa262fe1b2619"/>
    <x v="6"/>
    <n v="152737.73711000002"/>
    <n v="336943.43343000003"/>
    <n v="244174.13488"/>
    <n v="458089.69348000002"/>
    <n v="-40075.454120000002"/>
    <n v="35532.230190000002"/>
    <n v="71742.563409999973"/>
    <n v="9515.3282200000049"/>
    <n v="0"/>
    <n v="0"/>
    <n v="134.59399999999999"/>
    <n v="128.214"/>
    <n v="0"/>
    <n v="0"/>
    <n v="-2859.0152400000002"/>
    <n v="2886.1868599999998"/>
    <n v="1524.9868799999999"/>
    <n v="3500.7129100000002"/>
    <n v="0"/>
    <n v="0"/>
    <n v="0"/>
    <n v="0"/>
    <n v="0"/>
    <n v="0"/>
    <s v="RC Aviones y Barcos"/>
    <s v="Daños Sin Autos"/>
    <s v="Responsabilidad Civil y Riesgos Profesionales"/>
    <x v="18"/>
    <x v="1"/>
    <n v="12089263.964579999"/>
    <n v="10892930.905850001"/>
    <n v="470912451.56086999"/>
    <n v="404647163.09129"/>
    <n v="451972421.97768009"/>
    <n v="385068140.58718014"/>
    <n v="1222290.0536799999"/>
    <n v="1621863.32222"/>
    <n v="3762.2847700000084"/>
    <n v="104102.61573"/>
    <n v="415457.03461000003"/>
    <n v="584897.72703999991"/>
    <n v="12.496030434850232"/>
    <n v="20.775081895852558"/>
    <n v="-184205.69632000002"/>
    <n v="-54.669620489359893"/>
    <n v="36.763786477554476"/>
    <n v="57.607239326296302"/>
    <n v="1.2634163465824064"/>
    <n v="3.0932302457646736"/>
    <n v="3.2434423129764529E-2"/>
    <n v="3.3793596618499594E-2"/>
    <n v="8.3268453152106806E-2"/>
    <n v="8.7502288014844332E-2"/>
    <m/>
    <m/>
    <m/>
    <n v="0"/>
    <m/>
    <n v="0"/>
    <m/>
    <n v="0"/>
    <m/>
    <n v="-212.78620538510026"/>
    <n v="-26.238082924548049"/>
    <n v="10.545458573948384"/>
    <n v="-1065.1892817778362"/>
    <n v="-199.05856338075077"/>
    <n v="-56.437819404048199"/>
    <n v="-187.47802210600005"/>
    <n v="82.445688469780848"/>
    <s v="Grandes"/>
    <n v="2023"/>
    <n v="2"/>
    <d v="2024-08-20T00:00:00"/>
    <x v="18"/>
    <x v="6"/>
  </r>
  <r>
    <n v="2024"/>
    <n v="6"/>
    <n v="16"/>
    <x v="24"/>
    <s v="RC Aviones y Barcos"/>
    <n v="14"/>
    <s v="8527a891e224136950ff32ca212b45bc93f69fbb801c3b1ebedac52775f99e61"/>
    <s v="866d562d83a77144c090ae01fef5e5dc5d322dfdcb968ee04e0fa262fe1b2619"/>
    <x v="10"/>
    <n v="9629.2410799999998"/>
    <n v="2381.7801800000002"/>
    <n v="13289.70601"/>
    <n v="6117.1912499999999"/>
    <n v="437.15386999999998"/>
    <n v="-191.29771"/>
    <n v="489.37187"/>
    <n v="-42692.382490000004"/>
    <n v="0"/>
    <n v="0"/>
    <n v="134.59399999999999"/>
    <n v="128.214"/>
    <n v="0"/>
    <n v="0"/>
    <n v="437.15386999999998"/>
    <n v="-191.29771"/>
    <n v="1618.9480600000002"/>
    <n v="1571.84636"/>
    <n v="0"/>
    <n v="0"/>
    <n v="0"/>
    <n v="0"/>
    <n v="0"/>
    <n v="0"/>
    <s v="RC Aviones y Barcos"/>
    <s v="Daños Sin Autos"/>
    <s v="Responsabilidad Civil y Riesgos Profesionales"/>
    <x v="18"/>
    <x v="1"/>
    <n v="2668766.8416399998"/>
    <n v="1926100.1418599999"/>
    <n v="470912451.56086999"/>
    <n v="404647163.09129"/>
    <n v="451972421.97768009"/>
    <n v="385068140.58718014"/>
    <n v="1222290.0536799999"/>
    <n v="1621863.32222"/>
    <n v="3762.2847700000084"/>
    <n v="104102.61573"/>
    <n v="113032.47777"/>
    <n v="44382.633700000006"/>
    <n v="0.78780327558167063"/>
    <n v="0.14685455595233693"/>
    <n v="7247.4609"/>
    <n v="304.28756443846129"/>
    <n v="8.5190038031314401"/>
    <n v="5.3664687771784934"/>
    <n v="0.36081237707834668"/>
    <n v="0.123658169595479"/>
    <n v="2.0448049415731635E-3"/>
    <n v="2.1304930592591607E-3"/>
    <n v="5.8860666705394917E-4"/>
    <n v="6.1853472903992707E-4"/>
    <m/>
    <m/>
    <m/>
    <n v="0"/>
    <m/>
    <n v="0"/>
    <m/>
    <n v="0"/>
    <m/>
    <n v="-328.5201793581324"/>
    <n v="4.5398579843220626"/>
    <n v="-8.0317113899234815"/>
    <n v="11.619372182717552"/>
    <n v="-328.5201793581324"/>
    <n v="2.9965842208649507"/>
    <n v="27.002340643343427"/>
    <n v="-12.170254985989851"/>
    <s v="Medianas"/>
    <n v="2023"/>
    <n v="2"/>
    <d v="2024-08-20T00:00:00"/>
    <x v="18"/>
    <x v="10"/>
  </r>
  <r>
    <n v="2024"/>
    <n v="6"/>
    <n v="9"/>
    <x v="8"/>
    <s v="RC Aviones y Barcos"/>
    <n v="9"/>
    <s v="19581e27de7ced00ff1ce50b2047e7a567c76b1cbaebabe5ef03f7c3017bb5b7"/>
    <s v="866d562d83a77144c090ae01fef5e5dc5d322dfdcb968ee04e0fa262fe1b2619"/>
    <x v="22"/>
    <n v="0"/>
    <n v="0"/>
    <n v="0"/>
    <n v="0"/>
    <n v="49.476120000000002"/>
    <n v="0"/>
    <n v="49.476120000000002"/>
    <n v="0"/>
    <n v="0"/>
    <n v="0"/>
    <n v="0"/>
    <n v="0"/>
    <n v="0"/>
    <n v="0"/>
    <n v="26.977119999999999"/>
    <n v="0"/>
    <n v="0"/>
    <n v="0"/>
    <n v="0"/>
    <n v="0"/>
    <n v="0"/>
    <n v="0"/>
    <n v="0"/>
    <n v="0"/>
    <s v="RC Aviones y Barcos"/>
    <s v="Daños Sin Autos"/>
    <s v="Responsabilidad Civil y Riesgos Profesionales"/>
    <x v="18"/>
    <x v="1"/>
    <n v="1455805.4776199998"/>
    <n v="1307087.0916300002"/>
    <n v="470912451.56086999"/>
    <n v="404647163.09129"/>
    <n v="451972421.97768009"/>
    <n v="385068140.58718014"/>
    <n v="1222290.0536799999"/>
    <n v="1621863.32222"/>
    <n v="3762.2847700000084"/>
    <n v="104102.61573"/>
    <n v="47750.248140000003"/>
    <n v="36677.134140000002"/>
    <m/>
    <m/>
    <m/>
    <m/>
    <m/>
    <m/>
    <m/>
    <m/>
    <m/>
    <m/>
    <m/>
    <m/>
    <m/>
    <m/>
    <m/>
    <n v="0"/>
    <m/>
    <n v="0"/>
    <m/>
    <n v="0"/>
    <m/>
    <m/>
    <m/>
    <m/>
    <n v="1.3150551599527085"/>
    <m/>
    <m/>
    <m/>
    <m/>
    <s v="Resto"/>
    <n v="2023"/>
    <n v="2"/>
    <d v="2024-08-20T00:00:00"/>
    <x v="18"/>
    <x v="22"/>
  </r>
  <r>
    <n v="2024"/>
    <n v="6"/>
    <n v="3"/>
    <x v="40"/>
    <s v="RC Aviones y Barcos"/>
    <n v="3"/>
    <s v="4e07408562bedb8b60ce05c1decfe3ad16b72230967de01f640b7e4729b49fce"/>
    <s v="866d562d83a77144c090ae01fef5e5dc5d322dfdcb968ee04e0fa262fe1b2619"/>
    <x v="8"/>
    <n v="14524.44508"/>
    <n v="11602.289710000001"/>
    <n v="25388.152959999996"/>
    <n v="22848.567310000002"/>
    <n v="2319.5529000000006"/>
    <n v="215.15335999999991"/>
    <n v="3213.9965200000001"/>
    <n v="562.73261999999988"/>
    <n v="0"/>
    <n v="0"/>
    <n v="134.59399999999999"/>
    <n v="128.214"/>
    <n v="0"/>
    <n v="0"/>
    <n v="1536.5086100000001"/>
    <n v="-75.260210000000001"/>
    <n v="11852.951939999999"/>
    <n v="10189.30602"/>
    <n v="0"/>
    <n v="0"/>
    <n v="0"/>
    <n v="0"/>
    <n v="0"/>
    <n v="0"/>
    <s v="RC Aviones y Barcos"/>
    <s v="Daños Sin Autos"/>
    <s v="Responsabilidad Civil y Riesgos Profesionales"/>
    <x v="18"/>
    <x v="1"/>
    <n v="12032200.14449"/>
    <n v="10620403.039520001"/>
    <n v="470912451.56086999"/>
    <n v="404647163.09129"/>
    <n v="451972421.97768009"/>
    <n v="385068140.58718014"/>
    <n v="1222290.0536799999"/>
    <n v="1621863.32222"/>
    <n v="3762.2847700000084"/>
    <n v="104102.61573"/>
    <n v="145138.41824"/>
    <n v="139746.81599999999"/>
    <n v="1.188297739662582"/>
    <n v="0.71536790745836909"/>
    <n v="2922.1553699999986"/>
    <n v="25.18602313025675"/>
    <n v="10.007305616340993"/>
    <n v="8.3023642628108263"/>
    <n v="0.1207131273215339"/>
    <n v="0.10924528633071892"/>
    <n v="3.0843196079988499E-3"/>
    <n v="3.2135688758278408E-3"/>
    <n v="2.8672608554486468E-3"/>
    <n v="3.0130484678135092E-3"/>
    <m/>
    <m/>
    <m/>
    <n v="0"/>
    <m/>
    <n v="0"/>
    <m/>
    <n v="0"/>
    <m/>
    <n v="978.09280784645955"/>
    <n v="15.969993257738976"/>
    <n v="1.8544043061996589"/>
    <n v="61.652773296052111"/>
    <n v="-2141.5949012100818"/>
    <n v="16.327372214893977"/>
    <n v="12.963088163841826"/>
    <n v="-0.73861958657710436"/>
    <s v="Medianas"/>
    <n v="2023"/>
    <n v="2"/>
    <d v="2024-08-20T00:00:00"/>
    <x v="18"/>
    <x v="8"/>
  </r>
  <r>
    <n v="2024"/>
    <n v="6"/>
    <n v="12"/>
    <x v="31"/>
    <s v="RC Aviones y Barcos"/>
    <n v="12"/>
    <s v="6b51d431df5d7f141cbececcf79edf3dd861c3b4069f0b11661a3eefacbba918"/>
    <s v="866d562d83a77144c090ae01fef5e5dc5d322dfdcb968ee04e0fa262fe1b2619"/>
    <x v="19"/>
    <n v="961.22046"/>
    <n v="1064.5970500000001"/>
    <n v="1480.8913799999998"/>
    <n v="1658.8817300000001"/>
    <n v="3.2010300000000003"/>
    <n v="-5.0862700000000007"/>
    <n v="21.150230000000001"/>
    <n v="-11.81983"/>
    <n v="0"/>
    <n v="0"/>
    <n v="134.59399999999999"/>
    <n v="128.214"/>
    <n v="0"/>
    <n v="0"/>
    <n v="3.2010300000000003"/>
    <n v="-5.0862700000000007"/>
    <n v="-15.54003"/>
    <n v="-4.5639599999999998"/>
    <n v="0"/>
    <n v="0"/>
    <n v="0"/>
    <n v="0"/>
    <n v="0"/>
    <n v="0"/>
    <s v="RC Aviones y Barcos"/>
    <s v="Daños Sin Autos"/>
    <s v="Responsabilidad Civil y Riesgos Profesionales"/>
    <x v="18"/>
    <x v="1"/>
    <n v="3733425.0511100003"/>
    <n v="4674185.5092500001"/>
    <n v="470912451.56086999"/>
    <n v="404647163.09129"/>
    <n v="451972421.97768009"/>
    <n v="385068140.58718014"/>
    <n v="1222290.0536799999"/>
    <n v="1621863.32222"/>
    <n v="3762.2847700000084"/>
    <n v="104102.61573"/>
    <n v="993771.4031900001"/>
    <n v="963685.97055999993"/>
    <n v="7.8640945911816362E-2"/>
    <n v="6.5640367805024649E-2"/>
    <n v="-103.37659000000008"/>
    <n v="-9.7103960601807149"/>
    <n v="9.672450393666876E-2"/>
    <n v="0.11047136541599339"/>
    <n v="2.5746344089972166E-2"/>
    <n v="2.2776097523155875E-2"/>
    <n v="2.0411871820631887E-4"/>
    <n v="2.1267236965344497E-4"/>
    <n v="2.6309267606549925E-4"/>
    <n v="2.7646978230310728E-4"/>
    <m/>
    <m/>
    <m/>
    <n v="0"/>
    <m/>
    <n v="0"/>
    <m/>
    <n v="0"/>
    <m/>
    <n v="-162.93472426748875"/>
    <n v="0.33301725599973186"/>
    <n v="-0.47776480312433706"/>
    <n v="8.5082076336289475E-2"/>
    <n v="-162.93472426748875"/>
    <n v="240.49443903978127"/>
    <n v="-20.598608882994437"/>
    <n v="111.44422825791639"/>
    <s v="Resto"/>
    <n v="2023"/>
    <n v="2"/>
    <d v="2024-08-20T00:00:00"/>
    <x v="18"/>
    <x v="19"/>
  </r>
  <r>
    <n v="2024"/>
    <n v="6"/>
    <n v="92"/>
    <x v="22"/>
    <s v="RC Aviones y Barcos"/>
    <n v="219"/>
    <s v="314f04b30f62e0056bd059354a5536fb2e302107eed143b5fa2aa0bbba07f608"/>
    <s v="866d562d83a77144c090ae01fef5e5dc5d322dfdcb968ee04e0fa262fe1b2619"/>
    <x v="0"/>
    <n v="505129.84724999999"/>
    <n v="667691.03550999996"/>
    <n v="796171.71669000003"/>
    <n v="1073276.11598"/>
    <n v="34113.538870000004"/>
    <n v="50074.714639999998"/>
    <n v="130996.61865000003"/>
    <n v="158265.42154000001"/>
    <n v="0"/>
    <n v="0"/>
    <n v="134.59399999999999"/>
    <n v="128.214"/>
    <n v="0"/>
    <n v="0"/>
    <n v="9765.45118"/>
    <n v="7677.5390700000007"/>
    <n v="72780.852719999995"/>
    <n v="46629.48803"/>
    <n v="0"/>
    <n v="0"/>
    <n v="0"/>
    <n v="0"/>
    <n v="0"/>
    <n v="0"/>
    <s v="RC Aviones y Barcos"/>
    <s v="Daños Sin Autos"/>
    <s v="Responsabilidad Civil y Riesgos Profesionales"/>
    <x v="18"/>
    <x v="1"/>
    <n v="6935064.6502099996"/>
    <n v="7545683.0148400003"/>
    <n v="470912451.56086999"/>
    <n v="404647163.09129"/>
    <n v="451972421.97768009"/>
    <n v="385068140.58718014"/>
    <n v="1222290.0536799999"/>
    <n v="1621863.32222"/>
    <n v="3762.2847700000084"/>
    <n v="104102.61573"/>
    <n v="2280464.5536400001"/>
    <n v="2584903.7458299999"/>
    <n v="41.326512126085326"/>
    <n v="41.16814446460674"/>
    <n v="-162561.18825999997"/>
    <n v="-24.346768132933139"/>
    <n v="22.150304701896324"/>
    <n v="25.830402257226321"/>
    <n v="7.2837078344281077"/>
    <n v="8.8486494091636274"/>
    <n v="0.10726619047249956"/>
    <n v="0.11176120990739231"/>
    <n v="0.16500573744523353"/>
    <n v="0.173395553963996"/>
    <m/>
    <m/>
    <m/>
    <n v="0"/>
    <m/>
    <n v="0"/>
    <m/>
    <n v="0"/>
    <m/>
    <n v="-31.874721373349789"/>
    <n v="6.7534197505293037"/>
    <n v="7.4996835327812388"/>
    <n v="906.7239976627269"/>
    <n v="27.195069812910756"/>
    <n v="56.083319364722598"/>
    <n v="13.417610284904615"/>
    <n v="16.464986844934913"/>
    <s v="Grandes"/>
    <n v="2023"/>
    <n v="2"/>
    <d v="2024-08-20T00:00:00"/>
    <x v="18"/>
    <x v="0"/>
  </r>
  <r>
    <n v="2024"/>
    <n v="6"/>
    <n v="15.1"/>
    <x v="13"/>
    <s v="RC Aviones y Barcos"/>
    <n v="15.1"/>
    <m/>
    <m/>
    <x v="7"/>
    <n v="146204.65914999999"/>
    <n v="156484.87404000002"/>
    <n v="265863.54523000005"/>
    <n v="299707.66006999998"/>
    <n v="6600.1643700000041"/>
    <n v="6733.5074100000011"/>
    <n v="32920.171429999988"/>
    <n v="-14689.450430000001"/>
    <n v="0"/>
    <n v="0"/>
    <n v="0"/>
    <n v="0"/>
    <n v="0"/>
    <n v="0"/>
    <n v="-6650.9141200000004"/>
    <n v="4719.9665899999991"/>
    <n v="54816.158080000001"/>
    <n v="32893.720170000001"/>
    <n v="0"/>
    <n v="0"/>
    <n v="0"/>
    <n v="0"/>
    <n v="0"/>
    <n v="0"/>
    <s v="RC Aviones y Barcos"/>
    <s v="Daños Sin Autos"/>
    <s v="Responsabilidad Civil y Riesgos Profesionales"/>
    <x v="18"/>
    <x v="1"/>
    <n v="115534905.66662"/>
    <n v="105441363.13838001"/>
    <n v="470912451.56086999"/>
    <n v="404647163.09129"/>
    <n v="451972421.97768009"/>
    <n v="385068140.58718014"/>
    <n v="1222290.0536799999"/>
    <n v="1621863.32222"/>
    <n v="3762.2847700000084"/>
    <n v="104102.61573"/>
    <n v="2006363.6782200001"/>
    <n v="2468496.6091700001"/>
    <n v="11.961535538133154"/>
    <n v="9.6484624749885928"/>
    <n v="-10280.214890000032"/>
    <n v="-6.5694623541520336"/>
    <n v="7.287046747163477"/>
    <n v="6.3392784684689536"/>
    <n v="0.12654587659583905"/>
    <n v="0.14840938070445003"/>
    <n v="3.1047099872894657E-2"/>
    <n v="3.234813719612744E-2"/>
    <n v="3.8671931577263133E-2"/>
    <n v="4.063822932777051E-2"/>
    <m/>
    <m/>
    <m/>
    <n v="0"/>
    <m/>
    <n v="0"/>
    <m/>
    <n v="0"/>
    <m/>
    <n v="-1.9802909818138481"/>
    <n v="4.5143324490285259"/>
    <n v="4.3029765345108117"/>
    <n v="175.42968630734427"/>
    <n v="-240.91019487491758"/>
    <n v="66.646271071503421"/>
    <n v="-12.133127079598498"/>
    <n v="14.349141920118665"/>
    <s v="Resto"/>
    <n v="2023"/>
    <n v="2"/>
    <d v="2024-08-20T00:00:00"/>
    <x v="18"/>
    <x v="7"/>
  </r>
  <r>
    <n v="2024"/>
    <n v="6"/>
    <n v="74"/>
    <x v="0"/>
    <s v="RC Aviones y Barcos"/>
    <n v="46"/>
    <s v="25fc0e7096fc653718202dc30b0c580b8ab87eac11a700cba03a7c021bc35b0c"/>
    <s v="866d562d83a77144c090ae01fef5e5dc5d322dfdcb968ee04e0fa262fe1b2619"/>
    <x v="14"/>
    <n v="9508.2287300000007"/>
    <n v="782.88864999999998"/>
    <n v="9507.4054300000007"/>
    <n v="821.2102000000001"/>
    <n v="68.881160000000008"/>
    <n v="1.4566700000000001"/>
    <n v="65.823940000000007"/>
    <n v="5.1797300000000002"/>
    <n v="0"/>
    <n v="0"/>
    <n v="134.59399999999999"/>
    <n v="128.214"/>
    <n v="0"/>
    <n v="0"/>
    <n v="-539.61009999999999"/>
    <n v="183.62698999999998"/>
    <n v="-101.37786"/>
    <n v="973.70639000000006"/>
    <n v="0"/>
    <n v="0"/>
    <n v="0"/>
    <n v="0"/>
    <n v="0"/>
    <n v="0"/>
    <s v="RC Aviones y Barcos"/>
    <s v="Daños Sin Autos"/>
    <s v="Responsabilidad Civil y Riesgos Profesionales"/>
    <x v="18"/>
    <x v="1"/>
    <n v="4855779.2440100005"/>
    <n v="7451597.3626800003"/>
    <n v="470912451.56086999"/>
    <n v="404647163.09129"/>
    <n v="451972421.97768009"/>
    <n v="385068140.58718014"/>
    <n v="1222290.0536799999"/>
    <n v="1621863.32222"/>
    <n v="3762.2847700000084"/>
    <n v="104102.61573"/>
    <n v="167582.29440000001"/>
    <n v="694694.12002000003"/>
    <n v="0.77790281458751775"/>
    <n v="4.8270938695893634E-2"/>
    <n v="8725.3400799999999"/>
    <n v="1114.5058853516398"/>
    <n v="5.673766888108676"/>
    <n v="0.11269544788682836"/>
    <n v="0.19581262351926676"/>
    <n v="1.050631981165486E-2"/>
    <n v="2.0191075216814416E-3"/>
    <n v="2.1037187818661973E-3"/>
    <n v="1.9347439483305537E-4"/>
    <n v="2.0331171745504418E-4"/>
    <m/>
    <m/>
    <m/>
    <n v="0"/>
    <m/>
    <n v="0"/>
    <m/>
    <n v="0"/>
    <m/>
    <n v="4628.6729320985532"/>
    <n v="0.72443734743852761"/>
    <n v="0.18606349702476849"/>
    <n v="1.8308332359434836"/>
    <n v="-393.86208421757607"/>
    <n v="-110.41154305252121"/>
    <n v="532.27608079318304"/>
    <n v="18.858558584585232"/>
    <s v="Medianas"/>
    <n v="2023"/>
    <n v="2"/>
    <d v="2024-08-20T00:00:00"/>
    <x v="18"/>
    <x v="14"/>
  </r>
  <r>
    <n v="2024"/>
    <n v="6"/>
    <n v="150.1"/>
    <x v="32"/>
    <s v="RC Aviones y Barcos"/>
    <n v="150.1"/>
    <m/>
    <m/>
    <x v="21"/>
    <n v="959.48176000000001"/>
    <n v="1100.5348700000002"/>
    <n v="1461.3630899999998"/>
    <n v="1587.82178"/>
    <n v="66.263739999999999"/>
    <n v="264.30793"/>
    <n v="122.32802000000002"/>
    <n v="649.41559000000007"/>
    <n v="0"/>
    <n v="0"/>
    <n v="0"/>
    <n v="0"/>
    <n v="0"/>
    <n v="0"/>
    <n v="31.844029999999997"/>
    <n v="64.735389999999995"/>
    <n v="-16.13963"/>
    <n v="1.6035600000000008"/>
    <n v="0"/>
    <n v="0"/>
    <n v="0"/>
    <n v="0"/>
    <n v="0"/>
    <n v="0"/>
    <s v="RC Aviones y Barcos"/>
    <s v="Daños Sin Autos"/>
    <s v="Responsabilidad Civil y Riesgos Profesionales"/>
    <x v="18"/>
    <x v="1"/>
    <n v="22323443.241380002"/>
    <n v="20977299.741599999"/>
    <n v="470912451.56086999"/>
    <n v="404647163.09129"/>
    <n v="451972421.97768009"/>
    <n v="385068140.58718014"/>
    <n v="1222290.0536799999"/>
    <n v="1621863.32222"/>
    <n v="3762.2847700000084"/>
    <n v="104102.61573"/>
    <n v="2151087.6674300004"/>
    <n v="2146719.55333"/>
    <n v="7.8498696533711304E-2"/>
    <n v="6.785620310431538E-2"/>
    <n v="-141.05311000000017"/>
    <n v="-12.816777900004217"/>
    <n v="4.4604493555873315E-2"/>
    <n v="5.1265889309707269E-2"/>
    <n v="4.2980903511401413E-3"/>
    <n v="5.2463133175216729E-3"/>
    <n v="2.0374949883353801E-4"/>
    <n v="2.1228767804053815E-4"/>
    <n v="2.719739492530966E-4"/>
    <n v="2.8580262919747758E-4"/>
    <m/>
    <m/>
    <m/>
    <n v="0"/>
    <m/>
    <n v="0"/>
    <m/>
    <n v="0"/>
    <m/>
    <n v="-74.929340939562422"/>
    <n v="6.9062011142348352"/>
    <n v="24.016315811965136"/>
    <n v="1.7612632761979858"/>
    <n v="-50.808931559692461"/>
    <n v="-1106.4874404450095"/>
    <n v="-197.30334586356685"/>
    <n v="4036.979595400232"/>
    <s v="Resto"/>
    <n v="2023"/>
    <n v="2"/>
    <d v="2024-08-20T00:00:00"/>
    <x v="18"/>
    <x v="21"/>
  </r>
  <r>
    <n v="2024"/>
    <n v="6"/>
    <n v="48"/>
    <x v="3"/>
    <s v="RC Aviones y Barcos"/>
    <n v="36"/>
    <s v="76a50887d8f1c2e9301755428990ad81479ee21c25b43215cf524541e0503269"/>
    <s v="866d562d83a77144c090ae01fef5e5dc5d322dfdcb968ee04e0fa262fe1b2619"/>
    <x v="15"/>
    <n v="42055.632159999994"/>
    <n v="36311.177299999996"/>
    <n v="73496.508950000003"/>
    <n v="71774.052309999985"/>
    <n v="-9246.9547199999997"/>
    <n v="7141.5328600000012"/>
    <n v="-5024.7757000000001"/>
    <n v="10920.894110000001"/>
    <n v="0"/>
    <n v="0"/>
    <n v="134.59399999999999"/>
    <n v="128.214"/>
    <n v="0"/>
    <n v="0"/>
    <n v="-8514.9858499999991"/>
    <n v="6296.8330199999991"/>
    <n v="25189.42225"/>
    <n v="22527.350910000001"/>
    <n v="0"/>
    <n v="0"/>
    <n v="0"/>
    <n v="0"/>
    <n v="0"/>
    <n v="0"/>
    <s v="RC Aviones y Barcos"/>
    <s v="Daños Sin Autos"/>
    <s v="Responsabilidad Civil y Riesgos Profesionales"/>
    <x v="18"/>
    <x v="1"/>
    <n v="31734793.481880002"/>
    <n v="28740488.16773"/>
    <n v="470912451.56086999"/>
    <n v="404647163.09129"/>
    <n v="451972421.97768009"/>
    <n v="385068140.58718014"/>
    <n v="1222290.0536799999"/>
    <n v="1621863.32222"/>
    <n v="3762.2847700000084"/>
    <n v="104102.61573"/>
    <n v="619822.12004999991"/>
    <n v="627190.50312000001"/>
    <n v="3.440724403621001"/>
    <n v="2.2388555683161639"/>
    <n v="5744.454859999998"/>
    <n v="15.820073286359682"/>
    <n v="6.7851131477217113"/>
    <n v="5.7894973089304891"/>
    <n v="0.13252215485193877"/>
    <n v="0.12634154676875117"/>
    <n v="8.9306689641787691E-3"/>
    <n v="9.3049111217845155E-3"/>
    <n v="8.973540558792464E-3"/>
    <n v="9.42980565585874E-3"/>
    <m/>
    <m/>
    <m/>
    <n v="0"/>
    <m/>
    <n v="0"/>
    <m/>
    <n v="0"/>
    <m/>
    <n v="-229.48137187455296"/>
    <n v="-21.987434845397413"/>
    <n v="19.667588304827564"/>
    <n v="-245.78029801821671"/>
    <n v="-235.22648326475712"/>
    <n v="11.81706340277362"/>
    <n v="-33.803815607561219"/>
    <n v="27.951946259268347"/>
    <s v="Medianas"/>
    <n v="2023"/>
    <n v="2"/>
    <d v="2024-08-20T00:00:00"/>
    <x v="18"/>
    <x v="15"/>
  </r>
  <r>
    <n v="2024"/>
    <n v="6"/>
    <n v="43"/>
    <x v="9"/>
    <s v="RC Aviones y Barcos"/>
    <n v="31"/>
    <s v="eb1e33e8a81b697b75855af6bfcdbcbf7cbbde9f94962ceaec1ed8af21f5a50f"/>
    <s v="866d562d83a77144c090ae01fef5e5dc5d322dfdcb968ee04e0fa262fe1b2619"/>
    <x v="17"/>
    <n v="7170.9903299999996"/>
    <n v="5580.64527"/>
    <n v="13792.225479999999"/>
    <n v="13173.290370000002"/>
    <n v="-569.08262999999999"/>
    <n v="-936.07157000000007"/>
    <n v="6201.4461200000005"/>
    <n v="905.31754000000069"/>
    <n v="0"/>
    <n v="0"/>
    <n v="134.59399999999999"/>
    <n v="128.214"/>
    <n v="0"/>
    <n v="0"/>
    <n v="-172.83826000000002"/>
    <n v="-974.80207999999993"/>
    <n v="1985.35907"/>
    <n v="1140.85133"/>
    <n v="0"/>
    <n v="0"/>
    <n v="0"/>
    <n v="0"/>
    <n v="0"/>
    <n v="0"/>
    <s v="RC Aviones y Barcos"/>
    <s v="Daños Sin Autos"/>
    <s v="Responsabilidad Civil y Riesgos Profesionales"/>
    <x v="18"/>
    <x v="1"/>
    <n v="56310277.221919999"/>
    <n v="49145835.487599999"/>
    <n v="470912451.56086999"/>
    <n v="404647163.09129"/>
    <n v="451972421.97768009"/>
    <n v="385068140.58718014"/>
    <n v="1222290.0536799999"/>
    <n v="1621863.32222"/>
    <n v="3762.2847700000084"/>
    <n v="104102.61573"/>
    <n v="446463.83566000004"/>
    <n v="485129.98772000003"/>
    <n v="0.58668483052856391"/>
    <n v="0.34408850570473687"/>
    <n v="1590.3450599999996"/>
    <n v="28.497512080713207"/>
    <n v="1.6061749591429382"/>
    <n v="1.1503401997942357"/>
    <n v="1.2734780725264367E-2"/>
    <n v="1.1355276016027958E-2"/>
    <n v="1.522786306930574E-3"/>
    <n v="1.5865990890820607E-3"/>
    <n v="1.3791386123572016E-3"/>
    <n v="1.4492617492296877E-3"/>
    <m/>
    <m/>
    <m/>
    <n v="0"/>
    <m/>
    <n v="0"/>
    <m/>
    <n v="0"/>
    <m/>
    <n v="-39.2052223100847"/>
    <n v="-7.935900117159969"/>
    <n v="-16.773536476723596"/>
    <n v="-15.125985000864214"/>
    <n v="-82.269399753435081"/>
    <n v="74.024346362465991"/>
    <n v="-8.7056423501266202"/>
    <n v="-85.445145600172111"/>
    <s v="Medianas"/>
    <n v="2023"/>
    <n v="2"/>
    <d v="2024-08-20T00:00:00"/>
    <x v="18"/>
    <x v="17"/>
  </r>
  <r>
    <n v="2024"/>
    <n v="6"/>
    <n v="39"/>
    <x v="17"/>
    <s v="RC Aviones y Barcos"/>
    <n v="27"/>
    <s v="670671cd97404156226e507973f2ab8330d3022ca96e0c93bdbdb320c41adcaf"/>
    <s v="866d562d83a77144c090ae01fef5e5dc5d322dfdcb968ee04e0fa262fe1b2619"/>
    <x v="20"/>
    <n v="-1.7387000000000001"/>
    <n v="35.937820000000002"/>
    <n v="-19.528290000000005"/>
    <n v="-71.059949999999986"/>
    <n v="13.67544"/>
    <n v="255.53910999999999"/>
    <n v="62.702060000000024"/>
    <n v="647.67262000000005"/>
    <n v="0"/>
    <n v="0"/>
    <n v="134.59399999999999"/>
    <n v="128.214"/>
    <n v="0"/>
    <n v="0"/>
    <n v="1.7547300000000001"/>
    <n v="55.966569999999997"/>
    <n v="-0.59960000000000002"/>
    <n v="6.1675200000000006"/>
    <n v="0"/>
    <n v="0"/>
    <n v="0"/>
    <n v="0"/>
    <n v="0"/>
    <n v="0"/>
    <s v="RC Aviones y Barcos"/>
    <s v="Daños Sin Autos"/>
    <s v="Responsabilidad Civil y Riesgos Profesionales"/>
    <x v="18"/>
    <x v="1"/>
    <n v="13946879.379360002"/>
    <n v="12006721.726059999"/>
    <n v="470912451.56086999"/>
    <n v="404647163.09129"/>
    <n v="451972421.97768009"/>
    <n v="385068140.58718014"/>
    <n v="1222290.0536799999"/>
    <n v="1621863.32222"/>
    <n v="3762.2847700000084"/>
    <n v="104102.61573"/>
    <n v="958445.06401999993"/>
    <n v="981407.98799000005"/>
    <n v="-1.4224937810507606E-4"/>
    <n v="2.215835299290723E-3"/>
    <n v="-37.676520000000004"/>
    <n v="-104.83807865919523"/>
    <n v="-1.8140841507466082E-4"/>
    <n v="3.6618634084692393E-3"/>
    <n v="-1.246658806394428E-5"/>
    <n v="2.9931417434284936E-4"/>
    <n v="-3.6921937278085677E-7"/>
    <n v="-3.8469161290682972E-7"/>
    <n v="8.8812731875973355E-6"/>
    <n v="9.3328468943702736E-6"/>
    <m/>
    <m/>
    <m/>
    <n v="0"/>
    <m/>
    <n v="0"/>
    <m/>
    <n v="0"/>
    <m/>
    <n v="-94.648396482244934"/>
    <n v="-786.53246678552944"/>
    <n v="711.05901804839573"/>
    <n v="0.36348763679576468"/>
    <n v="-96.864681898497622"/>
    <n v="-109.72189794277116"/>
    <n v="-292.65010006671116"/>
    <n v="907.4404298648401"/>
    <s v="Resto"/>
    <n v="2023"/>
    <n v="2"/>
    <d v="2024-08-20T00:00:00"/>
    <x v="18"/>
    <x v="20"/>
  </r>
  <r>
    <n v="2024"/>
    <n v="6"/>
    <n v="10"/>
    <x v="4"/>
    <s v="RC Aviones y Barcos"/>
    <n v="10"/>
    <s v="4a44dc15364204a80fe80e9039455cc1608281820fe2b24f1e5233ade6af1dd5"/>
    <s v="866d562d83a77144c090ae01fef5e5dc5d322dfdcb968ee04e0fa262fe1b2619"/>
    <x v="22"/>
    <n v="0"/>
    <n v="0"/>
    <n v="0"/>
    <n v="0"/>
    <n v="-8.8849999999999998E-2"/>
    <n v="13.855090000000001"/>
    <n v="-11.000389999999999"/>
    <n v="13.562799999999999"/>
    <n v="0"/>
    <n v="0"/>
    <n v="0"/>
    <n v="0"/>
    <n v="0"/>
    <n v="0"/>
    <n v="-8.8849999999999998E-2"/>
    <n v="13.855090000000001"/>
    <n v="0"/>
    <n v="0"/>
    <n v="0"/>
    <n v="0"/>
    <n v="0"/>
    <n v="0"/>
    <n v="0"/>
    <n v="0"/>
    <s v="RC Aviones y Barcos"/>
    <s v="Daños Sin Autos"/>
    <s v="Responsabilidad Civil y Riesgos Profesionales"/>
    <x v="18"/>
    <x v="1"/>
    <n v="3187333.33329"/>
    <n v="2989305.4146599998"/>
    <n v="470912451.56086999"/>
    <n v="404647163.09129"/>
    <n v="451972421.97768009"/>
    <n v="385068140.58718014"/>
    <n v="1222290.0536799999"/>
    <n v="1621863.32222"/>
    <n v="3762.2847700000084"/>
    <n v="104102.61573"/>
    <n v="151120.95208000002"/>
    <n v="164948.46063999998"/>
    <m/>
    <m/>
    <m/>
    <m/>
    <m/>
    <m/>
    <m/>
    <m/>
    <m/>
    <m/>
    <m/>
    <m/>
    <m/>
    <m/>
    <m/>
    <n v="0"/>
    <m/>
    <n v="0"/>
    <m/>
    <n v="0"/>
    <m/>
    <n v="-100.6412805690905"/>
    <m/>
    <m/>
    <n v="-2.361596886776856E-3"/>
    <n v="-100.6412805690905"/>
    <m/>
    <m/>
    <m/>
    <s v="Resto"/>
    <n v="2023"/>
    <n v="2"/>
    <d v="2024-08-20T00:00:00"/>
    <x v="18"/>
    <x v="22"/>
  </r>
  <r>
    <n v="2024"/>
    <n v="6"/>
    <n v="712"/>
    <x v="45"/>
    <s v="Salud Individual"/>
    <n v="249"/>
    <s v="9f484139a27415ae2e8612bf6c65a8101a18eb5e9b7809e74ca63a45a65f17f4"/>
    <s v="866d562d83a77144c090ae01fef5e5dc5d322dfdcb968ee04e0fa262fe1b2619"/>
    <x v="8"/>
    <n v="544.67999999999995"/>
    <n v="522.62699999999995"/>
    <n v="1121.6260000000002"/>
    <n v="1003.7439999999999"/>
    <n v="570.41337999999996"/>
    <n v="589.40268000000003"/>
    <n v="1120.1858999999999"/>
    <n v="1160.4259299999999"/>
    <n v="0"/>
    <n v="0"/>
    <n v="134.59399999999999"/>
    <n v="128.214"/>
    <n v="0"/>
    <n v="0"/>
    <n v="570.41337999999996"/>
    <n v="589.40268000000003"/>
    <n v="550.03369999999995"/>
    <n v="437.21848"/>
    <n v="0"/>
    <n v="0"/>
    <n v="0"/>
    <n v="0"/>
    <n v="0"/>
    <n v="0"/>
    <s v="Salud Individual"/>
    <s v="Accidentes y Enfermedades"/>
    <s v="Salud"/>
    <x v="16"/>
    <x v="1"/>
    <n v="166052.68868000002"/>
    <n v="154126.81384000002"/>
    <n v="470912451.56086999"/>
    <n v="404647163.09129"/>
    <n v="451972421.97768009"/>
    <n v="385068140.58718014"/>
    <n v="1229151.4369700002"/>
    <n v="1025278.2734000002"/>
    <n v="774362.48833999992"/>
    <n v="662960.13462999999"/>
    <n v="166052.68868000002"/>
    <n v="154126.81384000002"/>
    <n v="4.4313498208381784E-2"/>
    <n v="5.0974161216435263E-2"/>
    <n v="22.052999999999997"/>
    <n v="4.219644220447849"/>
    <n v="0.32801636897891623"/>
    <n v="0.33908895342671669"/>
    <n v="0.32801636897891623"/>
    <n v="0.33908895342671669"/>
    <n v="1.1566481162148562E-4"/>
    <n v="1.2051177760285961E-4"/>
    <n v="1.2915622489662512E-4"/>
    <n v="1.3572325126744061E-4"/>
    <m/>
    <m/>
    <m/>
    <n v="0"/>
    <m/>
    <n v="0"/>
    <m/>
    <n v="0"/>
    <m/>
    <n v="-3.2217871829154365"/>
    <n v="104.72449511639863"/>
    <n v="112.77692886131028"/>
    <n v="7.3662320759208588E-2"/>
    <n v="-3.2217871829154365"/>
    <n v="25.802939528082149"/>
    <n v="103.70516933780603"/>
    <n v="134.80735763959476"/>
    <s v="Medianas"/>
    <n v="2023"/>
    <n v="2"/>
    <d v="2024-08-20T00:00:00"/>
    <x v="16"/>
    <x v="8"/>
  </r>
  <r>
    <n v="2024"/>
    <n v="6"/>
    <n v="704"/>
    <x v="50"/>
    <s v="Salud Individual"/>
    <n v="51"/>
    <s v="031b4af5197ec30a926f48cf40e11a7dbc470048a21e4003b7a3c07c5dab1baa"/>
    <s v="866d562d83a77144c090ae01fef5e5dc5d322dfdcb968ee04e0fa262fe1b2619"/>
    <x v="13"/>
    <n v="904.46329000000003"/>
    <n v="485.25511999999998"/>
    <n v="1367.6490000000001"/>
    <n v="792.90184999999997"/>
    <n v="2187.12932"/>
    <n v="743.16305"/>
    <n v="2643.0027599999999"/>
    <n v="1285.7359200000001"/>
    <n v="0"/>
    <n v="0"/>
    <n v="134.59399999999999"/>
    <n v="128.214"/>
    <n v="0"/>
    <n v="0"/>
    <n v="2187.12932"/>
    <n v="743.16305"/>
    <n v="611.4846"/>
    <n v="359.39716999999996"/>
    <n v="0"/>
    <n v="0"/>
    <n v="0"/>
    <n v="0"/>
    <n v="0"/>
    <n v="0"/>
    <s v="Salud Individual"/>
    <s v="Accidentes y Enfermedades"/>
    <s v="Salud"/>
    <x v="16"/>
    <x v="1"/>
    <n v="272024.87618999998"/>
    <n v="402736.18304000003"/>
    <n v="470912451.56086999"/>
    <n v="404647163.09129"/>
    <n v="451972421.97768009"/>
    <n v="385068140.58718014"/>
    <n v="1229151.4369700002"/>
    <n v="1025278.2734000002"/>
    <n v="774362.48833999992"/>
    <n v="662960.13462999999"/>
    <n v="272024.87618999998"/>
    <n v="402736.18304000003"/>
    <n v="7.3584365831244211E-2"/>
    <n v="4.7329113723517224E-2"/>
    <n v="419.20817000000005"/>
    <n v="86.389231709703566"/>
    <n v="0.33249285972223497"/>
    <n v="0.12048957616301491"/>
    <n v="0.33249285972223497"/>
    <n v="0.12048957616301491"/>
    <n v="1.9206612333186297E-4"/>
    <n v="2.0011470745103679E-4"/>
    <n v="1.1992055406811897E-4"/>
    <n v="1.2601798716976363E-4"/>
    <m/>
    <m/>
    <m/>
    <n v="0"/>
    <m/>
    <n v="0"/>
    <m/>
    <n v="0"/>
    <m/>
    <n v="194.30006241564351"/>
    <n v="241.81515647804787"/>
    <n v="153.14893534765795"/>
    <n v="0.28244257088027946"/>
    <n v="194.30006241564351"/>
    <n v="70.141740403798963"/>
    <n v="357.67529059603464"/>
    <n v="206.78044014648199"/>
    <s v="Medianas"/>
    <n v="2023"/>
    <n v="2"/>
    <d v="2024-08-20T00:00:00"/>
    <x v="16"/>
    <x v="13"/>
  </r>
  <r>
    <n v="2024"/>
    <n v="6"/>
    <n v="707"/>
    <x v="47"/>
    <s v="Salud Individual"/>
    <n v="9"/>
    <s v="19581e27de7ced00ff1ce50b2047e7a567c76b1cbaebabe5ef03f7c3017bb5b7"/>
    <s v="866d562d83a77144c090ae01fef5e5dc5d322dfdcb968ee04e0fa262fe1b2619"/>
    <x v="5"/>
    <n v="51360.066450000006"/>
    <n v="55605.952520000006"/>
    <n v="101795.85988"/>
    <n v="103584.00493"/>
    <n v="36449.452359999996"/>
    <n v="36508.919129999987"/>
    <n v="79912.578890000004"/>
    <n v="68260.29776999999"/>
    <n v="0"/>
    <n v="0"/>
    <n v="134.59399999999999"/>
    <n v="128.214"/>
    <n v="0"/>
    <n v="0"/>
    <n v="22856.033660000001"/>
    <n v="31566.461569999999"/>
    <n v="19886.535670000001"/>
    <n v="34429.317080000001"/>
    <n v="0"/>
    <n v="0"/>
    <n v="0"/>
    <n v="0"/>
    <n v="0"/>
    <n v="0"/>
    <s v="Salud Individual"/>
    <s v="Accidentes y Enfermedades"/>
    <s v="Salud"/>
    <x v="16"/>
    <x v="1"/>
    <n v="924227.3"/>
    <n v="630943.45952999999"/>
    <n v="470912451.56086999"/>
    <n v="404647163.09129"/>
    <n v="451972421.97768009"/>
    <n v="385068140.58718014"/>
    <n v="1229151.4369700002"/>
    <n v="1025278.2734000002"/>
    <n v="774362.48833999992"/>
    <n v="662960.13462999999"/>
    <n v="924227.3"/>
    <n v="630943.45952999999"/>
    <n v="4.1784978567497335"/>
    <n v="5.4234985723047702"/>
    <n v="-4245.8860700000005"/>
    <n v="-7.6356682649629359"/>
    <n v="5.5570817319505714"/>
    <n v="8.8131435043992354"/>
    <n v="5.5570817319505714"/>
    <n v="8.8131435043992354"/>
    <n v="1.0906499983120795E-2"/>
    <n v="1.1363539887072211E-2"/>
    <n v="1.3741836738752837E-2"/>
    <n v="1.4440548739038233E-2"/>
    <m/>
    <m/>
    <m/>
    <n v="0"/>
    <m/>
    <n v="0"/>
    <m/>
    <n v="0"/>
    <m/>
    <n v="-0.16288285552427118"/>
    <n v="70.968468071364796"/>
    <n v="65.656494449706045"/>
    <n v="4.7070271234517893"/>
    <n v="-27.593931903594093"/>
    <n v="-42.239529108893962"/>
    <n v="114.93220357369565"/>
    <n v="91.684832134927717"/>
    <s v="Grandes"/>
    <n v="2023"/>
    <n v="2"/>
    <d v="2024-08-20T00:00:00"/>
    <x v="16"/>
    <x v="5"/>
  </r>
  <r>
    <n v="2024"/>
    <n v="6"/>
    <n v="702"/>
    <x v="49"/>
    <s v="Salud Individual"/>
    <n v="244"/>
    <s v="82c01ce15b431d420eb6a1febfba7d7a2b69e5bcdcb929cb42cd3e9179d43fc4"/>
    <s v="866d562d83a77144c090ae01fef5e5dc5d322dfdcb968ee04e0fa262fe1b2619"/>
    <x v="4"/>
    <n v="54115.988140000001"/>
    <n v="56857.299630000001"/>
    <n v="114153.73548999999"/>
    <n v="115869.42804"/>
    <n v="38598.5772"/>
    <n v="43581.50546"/>
    <n v="88372.425730000017"/>
    <n v="84493.414420000016"/>
    <n v="0"/>
    <n v="0"/>
    <n v="134.59399999999999"/>
    <n v="128.214"/>
    <n v="0"/>
    <n v="0"/>
    <n v="35628.780350000001"/>
    <n v="38739.569259999997"/>
    <n v="58151.10585"/>
    <n v="58878.58107"/>
    <n v="0"/>
    <n v="0"/>
    <n v="0"/>
    <n v="0"/>
    <n v="0"/>
    <n v="0"/>
    <s v="Salud Individual"/>
    <s v="Accidentes y Enfermedades"/>
    <s v="Salud"/>
    <x v="16"/>
    <x v="1"/>
    <n v="145545.42882"/>
    <n v="91394.513760000002"/>
    <n v="470912451.56086999"/>
    <n v="404647163.09129"/>
    <n v="451972421.97768009"/>
    <n v="385068140.58718014"/>
    <n v="1229151.4369700002"/>
    <n v="1025278.2734000002"/>
    <n v="774362.48833999992"/>
    <n v="662960.13462999999"/>
    <n v="145545.42882"/>
    <n v="91394.513760000002"/>
    <n v="4.4027112129813837"/>
    <n v="5.5455480824197467"/>
    <n v="-2741.31149"/>
    <n v="-4.8213888240193237"/>
    <n v="37.181509978528226"/>
    <n v="62.210845367924414"/>
    <n v="37.181509978528226"/>
    <n v="62.210845367924414"/>
    <n v="1.14917301423288E-2"/>
    <n v="1.1973294278267365E-2"/>
    <n v="1.4051080747889185E-2"/>
    <n v="1.4765516446855307E-2"/>
    <m/>
    <m/>
    <m/>
    <n v="0"/>
    <m/>
    <n v="0"/>
    <m/>
    <n v="0"/>
    <m/>
    <n v="-11.433584515737838"/>
    <n v="71.325644281213343"/>
    <n v="76.650677650200606"/>
    <n v="4.9845618532922131"/>
    <n v="-8.0300038679366423"/>
    <n v="-1.2355515482533663"/>
    <n v="61.269308346265959"/>
    <n v="65.795690989806658"/>
    <s v="Grandes"/>
    <n v="2023"/>
    <n v="2"/>
    <d v="2024-08-20T00:00:00"/>
    <x v="16"/>
    <x v="4"/>
  </r>
  <r>
    <n v="2024"/>
    <n v="6"/>
    <n v="714"/>
    <x v="48"/>
    <s v="Salud Individual"/>
    <n v="250"/>
    <s v="1e472b39b105d349bcd069c4a711b44a2fffb8e274714bb07ecfff69a9a7f67b"/>
    <s v="866d562d83a77144c090ae01fef5e5dc5d322dfdcb968ee04e0fa262fe1b2619"/>
    <x v="16"/>
    <n v="493.24777"/>
    <n v="734.85937999999999"/>
    <n v="892.95748000000026"/>
    <n v="1396.25596"/>
    <n v="144.51043000000001"/>
    <n v="271.71782999999999"/>
    <n v="410.32348999999999"/>
    <n v="577.24653999999987"/>
    <n v="0"/>
    <n v="0"/>
    <n v="134.59399999999999"/>
    <n v="128.214"/>
    <n v="0"/>
    <n v="0"/>
    <n v="144.51042999999999"/>
    <n v="271.71782999999999"/>
    <n v="526.21831000000009"/>
    <n v="663.84557999999993"/>
    <n v="0"/>
    <n v="0"/>
    <n v="0"/>
    <n v="0"/>
    <n v="0"/>
    <n v="0"/>
    <s v="Salud Individual"/>
    <s v="Accidentes y Enfermedades"/>
    <s v="Salud"/>
    <x v="16"/>
    <x v="1"/>
    <n v="328538.47486000002"/>
    <n v="278826.47719000001"/>
    <n v="470912451.56086999"/>
    <n v="404647163.09129"/>
    <n v="451972421.97768009"/>
    <n v="385068140.58718014"/>
    <n v="1229151.4369700002"/>
    <n v="1025278.2734000002"/>
    <n v="774362.48833999992"/>
    <n v="662960.13462999999"/>
    <n v="328538.47486000002"/>
    <n v="278826.47719000001"/>
    <n v="4.0129129346007403E-2"/>
    <n v="7.1674139505861087E-2"/>
    <n v="-241.61160999999998"/>
    <n v="-32.878618219447645"/>
    <n v="0.15013394404116215"/>
    <n v="0.26355437525369824"/>
    <n v="0.15013394404116215"/>
    <n v="0.26355437525369824"/>
    <n v="1.047429874417417E-4"/>
    <n v="1.091322713544585E-4"/>
    <n v="1.8160497515565499E-4"/>
    <n v="1.9083878995531349E-4"/>
    <m/>
    <m/>
    <m/>
    <n v="0"/>
    <m/>
    <n v="0"/>
    <m/>
    <n v="0"/>
    <m/>
    <n v="-46.815992899693029"/>
    <n v="29.297736105324919"/>
    <n v="36.975486384891759"/>
    <n v="1.8661858260953068E-2"/>
    <n v="-46.815992899693036"/>
    <n v="-20.731819891005355"/>
    <n v="27.462067977072095"/>
    <n v="40.930878834803721"/>
    <s v="Medianas"/>
    <n v="2023"/>
    <n v="2"/>
    <d v="2024-08-20T00:00:00"/>
    <x v="16"/>
    <x v="16"/>
  </r>
  <r>
    <n v="2024"/>
    <n v="6"/>
    <n v="201.1"/>
    <x v="1"/>
    <s v="Salud Individual"/>
    <n v="201.1"/>
    <m/>
    <m/>
    <x v="1"/>
    <n v="1229151.4369700002"/>
    <n v="1025278.2734000001"/>
    <n v="2371420.5848399997"/>
    <n v="2210573.56537"/>
    <n v="774362.48834000016"/>
    <n v="662960.13462999999"/>
    <n v="1478500.8695500002"/>
    <n v="1474292.4375400001"/>
    <n v="0"/>
    <n v="0"/>
    <n v="0"/>
    <n v="0"/>
    <n v="0"/>
    <n v="0"/>
    <n v="541172.96037999995"/>
    <n v="483712.75614000001"/>
    <n v="748190.69340000011"/>
    <n v="695159.67477999988"/>
    <n v="0"/>
    <n v="0"/>
    <n v="0"/>
    <n v="0"/>
    <n v="0"/>
    <n v="0"/>
    <s v="Salud Individual"/>
    <s v="Accidentes y Enfermedades"/>
    <s v="Salud"/>
    <x v="16"/>
    <x v="1"/>
    <n v="6345499.2021399997"/>
    <n v="5390274.8375499994"/>
    <n v="470912451.56086999"/>
    <n v="404647163.09129"/>
    <n v="451972421.97768009"/>
    <n v="385068140.58718014"/>
    <n v="1229151.4369700002"/>
    <n v="1025278.2734000002"/>
    <n v="774362.48833999992"/>
    <n v="662960.13462999999"/>
    <n v="6345499.2021399997"/>
    <n v="5390274.8375499994"/>
    <n v="100"/>
    <n v="99.999999999999986"/>
    <n v="203873.16357000009"/>
    <n v="19.884666325164723"/>
    <n v="19.370445063730727"/>
    <n v="19.020890479603299"/>
    <n v="19.370445063730727"/>
    <n v="19.020890479603299"/>
    <n v="0.26101485167697258"/>
    <n v="0.27195275136293595"/>
    <n v="0.25337587086176933"/>
    <n v="0.26625892026189979"/>
    <m/>
    <m/>
    <m/>
    <n v="0"/>
    <m/>
    <n v="0"/>
    <m/>
    <n v="0"/>
    <m/>
    <n v="16.803778672479929"/>
    <n v="62.999762685783686"/>
    <n v="64.66148282178159"/>
    <n v="100.00000000000003"/>
    <n v="11.878992958244282"/>
    <n v="7.6286097344157922"/>
    <n v="72.330886384158248"/>
    <n v="69.582971177533082"/>
    <m/>
    <n v="2023"/>
    <n v="2"/>
    <d v="2024-08-20T00:00:00"/>
    <x v="16"/>
    <x v="1"/>
  </r>
  <r>
    <n v="2024"/>
    <n v="6"/>
    <n v="705"/>
    <x v="52"/>
    <s v="Salud Individual"/>
    <n v="36"/>
    <s v="76a50887d8f1c2e9301755428990ad81479ee21c25b43215cf524541e0503269"/>
    <s v="866d562d83a77144c090ae01fef5e5dc5d322dfdcb968ee04e0fa262fe1b2619"/>
    <x v="6"/>
    <n v="31884.662510000002"/>
    <n v="25509.797839999999"/>
    <n v="63772.193190000005"/>
    <n v="51152.18015"/>
    <n v="35231.525030000004"/>
    <n v="23575.796880000002"/>
    <n v="69147.34206000001"/>
    <n v="48551.186920000007"/>
    <n v="0"/>
    <n v="0"/>
    <n v="134.59399999999999"/>
    <n v="128.214"/>
    <n v="0"/>
    <n v="0"/>
    <n v="35231.525030000004"/>
    <n v="23575.796879999998"/>
    <n v="23716.493280000002"/>
    <n v="9382.8686400000006"/>
    <n v="0"/>
    <n v="0"/>
    <n v="0"/>
    <n v="0"/>
    <n v="0"/>
    <n v="0"/>
    <s v="Salud Individual"/>
    <s v="Accidentes y Enfermedades"/>
    <s v="Salud"/>
    <x v="16"/>
    <x v="1"/>
    <n v="582837.05903"/>
    <n v="515016.61480000004"/>
    <n v="470912451.56086999"/>
    <n v="404647163.09129"/>
    <n v="451972421.97768009"/>
    <n v="385068140.58718014"/>
    <n v="1229151.4369700002"/>
    <n v="1025278.2734000002"/>
    <n v="774362.48833999992"/>
    <n v="662960.13462999999"/>
    <n v="582837.05903"/>
    <n v="515016.61480000004"/>
    <n v="2.5940385823084067"/>
    <n v="2.4880852839497996"/>
    <n v="6374.8646700000027"/>
    <n v="24.989867461842664"/>
    <n v="5.4705962869047458"/>
    <n v="4.9531990050275168"/>
    <n v="5.4705962869047458"/>
    <n v="4.9531990050275168"/>
    <n v="6.7708259580557305E-3"/>
    <n v="7.054559296003811E-3"/>
    <n v="6.3042077559913321E-3"/>
    <n v="6.6247490122399609E-3"/>
    <m/>
    <m/>
    <m/>
    <n v="0"/>
    <m/>
    <n v="0"/>
    <m/>
    <n v="0"/>
    <m/>
    <n v="49.43938145262814"/>
    <n v="110.49677887903103"/>
    <n v="92.418595505420129"/>
    <n v="4.549745830990056"/>
    <n v="49.439381452628162"/>
    <n v="152.7637782212413"/>
    <n v="148.55284301119917"/>
    <n v="251.26427518652758"/>
    <s v="Grandes"/>
    <n v="2023"/>
    <n v="2"/>
    <d v="2024-08-20T00:00:00"/>
    <x v="16"/>
    <x v="6"/>
  </r>
  <r>
    <n v="2024"/>
    <n v="6"/>
    <n v="15.1"/>
    <x v="13"/>
    <s v="Salud Individual"/>
    <n v="15.1"/>
    <m/>
    <m/>
    <x v="7"/>
    <n v="3672.3409499999998"/>
    <n v="1933.5450900000001"/>
    <n v="5624.7631000000001"/>
    <n v="3811.3494000000001"/>
    <n v="3488.6333999999997"/>
    <n v="1792.3863100000001"/>
    <n v="4920.8718399999998"/>
    <n v="3224.8499599999996"/>
    <n v="0"/>
    <n v="0"/>
    <n v="0"/>
    <n v="0"/>
    <n v="0"/>
    <n v="0"/>
    <n v="3488.6333999999997"/>
    <n v="1792.3863100000001"/>
    <n v="2457.0893799999999"/>
    <n v="1708.08998"/>
    <n v="0"/>
    <n v="0"/>
    <n v="0"/>
    <n v="0"/>
    <n v="0"/>
    <n v="0"/>
    <s v="Salud Individual"/>
    <s v="Accidentes y Enfermedades"/>
    <s v="Salud"/>
    <x v="16"/>
    <x v="1"/>
    <n v="3066565.2598100002"/>
    <n v="2810832.6563800001"/>
    <n v="470912451.56086999"/>
    <n v="404647163.09129"/>
    <n v="451972421.97768009"/>
    <n v="385068140.58718014"/>
    <n v="1229151.4369700002"/>
    <n v="1025278.2734000002"/>
    <n v="774362.48833999992"/>
    <n v="662960.13462999999"/>
    <n v="3066565.2598100002"/>
    <n v="2810832.6563800001"/>
    <n v="0.29877042319966229"/>
    <n v="0.18858734649550604"/>
    <n v="1738.7958599999997"/>
    <n v="89.927867159280964"/>
    <n v="0.11975420833625215"/>
    <n v="6.8789050305476523E-2"/>
    <n v="0.11975420833625215"/>
    <n v="6.8789050305476523E-2"/>
    <n v="7.7983517696926172E-4"/>
    <n v="8.1251438615016921E-4"/>
    <n v="4.7783483151809088E-4"/>
    <n v="5.0213063252950213E-4"/>
    <m/>
    <m/>
    <m/>
    <n v="0"/>
    <m/>
    <n v="0"/>
    <m/>
    <n v="0"/>
    <m/>
    <n v="94.636244460046086"/>
    <n v="94.997535563793448"/>
    <n v="92.699483413650313"/>
    <n v="0.45051683837095202"/>
    <n v="94.636244460046086"/>
    <n v="43.850113797869113"/>
    <n v="141.98235637647011"/>
    <n v="104.93512232886"/>
    <s v="Resto"/>
    <n v="2023"/>
    <n v="2"/>
    <d v="2024-08-20T00:00:00"/>
    <x v="16"/>
    <x v="7"/>
  </r>
  <r>
    <n v="2024"/>
    <n v="6"/>
    <n v="5.0999999999999996"/>
    <x v="6"/>
    <s v="Salud Individual"/>
    <n v="5.0999999999999996"/>
    <m/>
    <m/>
    <x v="3"/>
    <n v="1225479.0960200003"/>
    <n v="1023344.72831"/>
    <n v="2365795.8217399996"/>
    <n v="2206762.2159699998"/>
    <n v="770873.85493999999"/>
    <n v="661167.74832000001"/>
    <n v="1473579.99771"/>
    <n v="1471067.5875800001"/>
    <n v="0"/>
    <n v="0"/>
    <n v="0"/>
    <n v="0"/>
    <n v="0"/>
    <n v="0"/>
    <n v="537684.32698000001"/>
    <n v="481920.36983000004"/>
    <n v="745733.60402000009"/>
    <n v="693451.58479999995"/>
    <n v="0"/>
    <n v="0"/>
    <n v="0"/>
    <n v="0"/>
    <n v="0"/>
    <n v="0"/>
    <s v="Salud Individual"/>
    <s v="Accidentes y Enfermedades"/>
    <s v="Salud"/>
    <x v="16"/>
    <x v="1"/>
    <n v="3278933.94233"/>
    <n v="2579442.1811700002"/>
    <n v="470912451.56086999"/>
    <n v="404647163.09129"/>
    <n v="451972421.97768009"/>
    <n v="385068140.58718014"/>
    <n v="1229151.4369700002"/>
    <n v="1025278.2734000002"/>
    <n v="774362.48833999992"/>
    <n v="662960.13462999999"/>
    <n v="3278933.94233"/>
    <n v="2579442.1811700002"/>
    <n v="99.701229576800344"/>
    <n v="99.811412653504476"/>
    <n v="202134.36771000025"/>
    <n v="19.752324130678289"/>
    <n v="37.374314871045513"/>
    <n v="39.673102028820225"/>
    <n v="37.374314871045513"/>
    <n v="39.673102028820225"/>
    <n v="0.26023501650000336"/>
    <n v="0.27114023697678585"/>
    <n v="0.25289803603025124"/>
    <n v="0.26575678962937027"/>
    <m/>
    <m/>
    <m/>
    <n v="0"/>
    <m/>
    <n v="0"/>
    <m/>
    <n v="0"/>
    <m/>
    <n v="16.592779502442269"/>
    <n v="62.903876324253439"/>
    <n v="64.608506794370626"/>
    <n v="99.549483161629055"/>
    <n v="11.571197368077835"/>
    <n v="7.539389968382415"/>
    <n v="72.101394396272866"/>
    <n v="69.495892776565199"/>
    <m/>
    <n v="2023"/>
    <n v="2"/>
    <d v="2024-08-20T00:00:00"/>
    <x v="16"/>
    <x v="3"/>
  </r>
  <r>
    <n v="2024"/>
    <n v="6"/>
    <n v="61"/>
    <x v="2"/>
    <s v="Salud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932.6740899999995"/>
    <n v="0"/>
    <n v="13600.066640000001"/>
    <n v="0"/>
    <n v="0"/>
    <n v="0"/>
    <n v="0"/>
    <n v="0"/>
    <n v="0"/>
    <n v="0"/>
    <s v="Salud Individual"/>
    <s v="Accidentes y Enfermedades"/>
    <s v="Salud"/>
    <x v="16"/>
    <x v="1"/>
    <n v="0"/>
    <n v="0"/>
    <n v="470912451.56086999"/>
    <n v="404647163.09129"/>
    <n v="451972421.97768009"/>
    <n v="385068140.58718014"/>
    <n v="1229151.4369700002"/>
    <n v="1025278.2734000002"/>
    <n v="774362.48833999992"/>
    <n v="662960.13462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43.622389853230892"/>
    <m/>
    <m/>
    <n v="2023"/>
    <n v="2"/>
    <d v="2024-08-20T00:00:00"/>
    <x v="16"/>
    <x v="2"/>
  </r>
  <r>
    <n v="2024"/>
    <n v="6"/>
    <n v="715"/>
    <x v="46"/>
    <s v="Salud Individual"/>
    <n v="251"/>
    <s v="c75d3f1f5bcd6914d0331ce5ec17c0db8f2070a2d4285f8e3ff11c6ca19168ff"/>
    <s v="866d562d83a77144c090ae01fef5e5dc5d322dfdcb968ee04e0fa262fe1b2619"/>
    <x v="9"/>
    <n v="8427.7029600000005"/>
    <n v="7106.1786700000002"/>
    <n v="23166.97264"/>
    <n v="15460.6875"/>
    <n v="876.59586999999999"/>
    <n v="528.90593999999999"/>
    <n v="1660.5289"/>
    <n v="762.18973000000005"/>
    <n v="0"/>
    <n v="0"/>
    <n v="134.59399999999999"/>
    <n v="128.214"/>
    <n v="0"/>
    <n v="0"/>
    <n v="876.59586999999999"/>
    <n v="528.90593999999999"/>
    <n v="8749.3002300000007"/>
    <n v="7192.7235700000001"/>
    <n v="0"/>
    <n v="0"/>
    <n v="0"/>
    <n v="0"/>
    <n v="0"/>
    <n v="0"/>
    <s v="Salud Individual"/>
    <s v="Accidentes y Enfermedades"/>
    <s v="Salud"/>
    <x v="16"/>
    <x v="1"/>
    <n v="80339.313900000008"/>
    <n v="72704.240590000001"/>
    <n v="470912451.56086999"/>
    <n v="404647163.09129"/>
    <n v="451972421.97768009"/>
    <n v="385068140.58718014"/>
    <n v="1229151.4369700002"/>
    <n v="1025278.2734000002"/>
    <n v="774362.48833999992"/>
    <n v="662960.13462999999"/>
    <n v="80339.313900000008"/>
    <n v="72704.240590000001"/>
    <n v="0.68565212605334125"/>
    <n v="0.69309755744990886"/>
    <n v="1321.5242900000003"/>
    <n v="18.596834548771636"/>
    <n v="10.490135589768833"/>
    <n v="9.774091046592142"/>
    <n v="10.490135589768833"/>
    <n v="9.774091046592142"/>
    <n v="1.7896538798381379E-3"/>
    <n v="1.8646498215805275E-3"/>
    <n v="1.7561419721103589E-3"/>
    <n v="1.8454340728277282E-3"/>
    <m/>
    <m/>
    <m/>
    <n v="0"/>
    <m/>
    <n v="0"/>
    <m/>
    <n v="0"/>
    <m/>
    <n v="65.737573300840609"/>
    <n v="10.401361725259477"/>
    <n v="7.4429023609112255"/>
    <n v="0.11320226421080361"/>
    <n v="65.737573300840609"/>
    <n v="21.640990993902463"/>
    <n v="10.019039774110025"/>
    <n v="7.3533472383952612"/>
    <s v="Grandes"/>
    <n v="2023"/>
    <n v="2"/>
    <d v="2024-08-20T00:00:00"/>
    <x v="16"/>
    <x v="9"/>
  </r>
  <r>
    <n v="2024"/>
    <n v="6"/>
    <n v="701"/>
    <x v="51"/>
    <s v="Salud Individual"/>
    <n v="243"/>
    <s v="72440a20f54075ac43f51a2cf0dbb2a14366b38a5c01b110ae174abc1cb44238"/>
    <s v="866d562d83a77144c090ae01fef5e5dc5d322dfdcb968ee04e0fa262fe1b2619"/>
    <x v="0"/>
    <n v="1079690.6759600001"/>
    <n v="878265.49965000001"/>
    <n v="2062907.06054"/>
    <n v="1920695.9153499999"/>
    <n v="659717.70448000007"/>
    <n v="556972.62091000006"/>
    <n v="1234487.12213"/>
    <n v="1269000.49874"/>
    <n v="0"/>
    <n v="0"/>
    <n v="134.59399999999999"/>
    <n v="128.214"/>
    <n v="0"/>
    <n v="0"/>
    <n v="443091.39207"/>
    <n v="387509.63618000003"/>
    <n v="635230.16899000003"/>
    <n v="583568.09444000002"/>
    <n v="0"/>
    <n v="0"/>
    <n v="0"/>
    <n v="0"/>
    <n v="0"/>
    <n v="0"/>
    <s v="Salud Individual"/>
    <s v="Accidentes y Enfermedades"/>
    <s v="Salud"/>
    <x v="16"/>
    <x v="1"/>
    <n v="1545984.8405799998"/>
    <n v="1269383.35249"/>
    <n v="470912451.56086999"/>
    <n v="404647163.09129"/>
    <n v="451972421.97768009"/>
    <n v="385068140.58718014"/>
    <n v="1229151.4369700002"/>
    <n v="1025278.2734000002"/>
    <n v="774362.48833999992"/>
    <n v="662960.13462999999"/>
    <n v="1545984.8405799998"/>
    <n v="1269383.35249"/>
    <n v="87.840329798707472"/>
    <n v="85.66118315738025"/>
    <n v="201425.17631000013"/>
    <n v="22.934428870343936"/>
    <n v="69.838374065488097"/>
    <n v="69.188358105312304"/>
    <n v="69.838374065488097"/>
    <n v="69.188358105312304"/>
    <n v="0.22927630653665987"/>
    <n v="0.23888419369386188"/>
    <n v="0.21704476881550752"/>
    <n v="0.22808054135840905"/>
    <m/>
    <m/>
    <m/>
    <n v="0"/>
    <m/>
    <n v="0"/>
    <m/>
    <n v="0"/>
    <m/>
    <n v="18.447061796705878"/>
    <n v="61.102473066502704"/>
    <n v="63.417340329542803"/>
    <n v="85.194946089684208"/>
    <n v="14.343322255909531"/>
    <n v="8.8527928518051802"/>
    <n v="69.752888590682673"/>
    <n v="66.403499415412625"/>
    <s v="Grandes"/>
    <n v="2023"/>
    <n v="2"/>
    <d v="2024-08-20T00:00:00"/>
    <x v="16"/>
    <x v="0"/>
  </r>
  <r>
    <n v="2024"/>
    <n v="6"/>
    <n v="65"/>
    <x v="69"/>
    <s v="Salud Individual"/>
    <n v="225"/>
    <s v="0e6523810856a138a75dec70a9cf3778a5c70b83ac915f22c33f05db97cb3e68"/>
    <s v="866d562d83a77144c090ae01fef5e5dc5d322dfdcb968ee04e0fa262fe1b2619"/>
    <x v="18"/>
    <n v="8.1990999999999996"/>
    <n v="0"/>
    <n v="8.1990999999999996"/>
    <n v="0"/>
    <n v="8.788E-2"/>
    <n v="0"/>
    <n v="8.788E-2"/>
    <n v="0"/>
    <n v="0"/>
    <n v="0"/>
    <n v="134.59399999999999"/>
    <n v="128.214"/>
    <n v="0"/>
    <n v="0"/>
    <n v="8.788E-2"/>
    <n v="0"/>
    <n v="-0.82174999999999998"/>
    <n v="0"/>
    <n v="0"/>
    <n v="0"/>
    <n v="0"/>
    <n v="0"/>
    <n v="0"/>
    <n v="0"/>
    <s v="Salud Individual"/>
    <s v="Accidentes y Enfermedades"/>
    <s v="Salud"/>
    <x v="16"/>
    <x v="1"/>
    <n v="2291664.5886500003"/>
    <n v="1974172.5125899999"/>
    <n v="470912451.56086999"/>
    <n v="404647163.09129"/>
    <n v="451972421.97768009"/>
    <n v="385068140.58718014"/>
    <n v="1229151.4369700002"/>
    <n v="1025278.2734000002"/>
    <n v="774362.48833999992"/>
    <n v="662960.13462999999"/>
    <n v="2291664.5886500003"/>
    <n v="1974172.5125899999"/>
    <n v="6.6705368869858105E-4"/>
    <m/>
    <m/>
    <m/>
    <n v="3.5777923351470987E-4"/>
    <m/>
    <n v="3.5777923351470987E-4"/>
    <m/>
    <n v="1.7411091961623754E-6"/>
    <n v="1.8140708594837449E-6"/>
    <m/>
    <m/>
    <m/>
    <m/>
    <m/>
    <n v="0"/>
    <m/>
    <n v="0"/>
    <m/>
    <n v="0"/>
    <m/>
    <m/>
    <n v="1.0718249563976534"/>
    <m/>
    <n v="1.1348690222377412E-5"/>
    <m/>
    <m/>
    <n v="-10.694250076057195"/>
    <m/>
    <s v="Medianas"/>
    <n v="2023"/>
    <n v="2"/>
    <d v="2024-08-20T00:00:00"/>
    <x v="16"/>
    <x v="18"/>
  </r>
  <r>
    <n v="2024"/>
    <n v="6"/>
    <n v="718"/>
    <x v="44"/>
    <s v="Salud Individual"/>
    <n v="281"/>
    <s v="71a1c003a2b855d85582c8f6c7648c49d3fe836408a7e1b5d9b222448acb3c1b"/>
    <s v="866d562d83a77144c090ae01fef5e5dc5d322dfdcb968ee04e0fa262fe1b2619"/>
    <x v="15"/>
    <n v="1721.7507900000001"/>
    <n v="190.80358999999999"/>
    <n v="2234.3315200000002"/>
    <n v="618.44758999999999"/>
    <n v="586.49239"/>
    <n v="188.10275000000001"/>
    <n v="747.27180999999985"/>
    <n v="201.44157000000001"/>
    <n v="0"/>
    <n v="0"/>
    <n v="134.59399999999999"/>
    <n v="128.214"/>
    <n v="0"/>
    <n v="0"/>
    <n v="586.49239"/>
    <n v="188.10274999999999"/>
    <n v="770.17452000000003"/>
    <n v="247.62875"/>
    <n v="0"/>
    <n v="0"/>
    <n v="0"/>
    <n v="0"/>
    <n v="0"/>
    <n v="0"/>
    <s v="Salud Individual"/>
    <s v="Accidentes y Enfermedades"/>
    <s v="Salud"/>
    <x v="16"/>
    <x v="1"/>
    <n v="8284.6314299999995"/>
    <n v="970.66971999999998"/>
    <n v="470912451.56086999"/>
    <n v="404647163.09129"/>
    <n v="451972421.97768009"/>
    <n v="385068140.58718014"/>
    <n v="1229151.4369700002"/>
    <n v="1025278.2734000002"/>
    <n v="774362.48833999992"/>
    <n v="662960.13462999999"/>
    <n v="8284.6314299999995"/>
    <n v="970.66971999999998"/>
    <n v="0.14007637612533033"/>
    <n v="1.8609932049692447E-2"/>
    <n v="1530.9472000000001"/>
    <n v="802.36813154301774"/>
    <n v="20.782466963651032"/>
    <n v="19.656901422658983"/>
    <n v="20.782466963651032"/>
    <n v="19.656901422658983"/>
    <n v="3.656201453780092E-4"/>
    <n v="3.8094155888233064E-4"/>
    <n v="4.7153077397691758E-5"/>
    <n v="4.9550604136984347E-5"/>
    <m/>
    <m/>
    <m/>
    <n v="0"/>
    <m/>
    <n v="0"/>
    <m/>
    <n v="0"/>
    <m/>
    <n v="211.7936287481177"/>
    <n v="34.063721265956268"/>
    <n v="98.584492042314309"/>
    <n v="7.5738739780288583E-2"/>
    <n v="211.79362874811773"/>
    <n v="211.01983109796421"/>
    <n v="76.150583376868923"/>
    <n v="75.961595735551697"/>
    <s v="Medianas"/>
    <n v="2023"/>
    <n v="2"/>
    <d v="2024-08-20T00:00:00"/>
    <x v="16"/>
    <x v="15"/>
  </r>
  <r>
    <n v="2024"/>
    <n v="6"/>
    <n v="201.1"/>
    <x v="1"/>
    <s v="ISSSTE Muerte (invalidez y vida)"/>
    <n v="201.1"/>
    <m/>
    <m/>
    <x v="1"/>
    <n v="1256597.5369899999"/>
    <n v="1375284.0188899999"/>
    <n v="2521213.9667699998"/>
    <n v="3340091.3013499998"/>
    <n v="835697.56122999988"/>
    <n v="726656.44817999995"/>
    <n v="1599925.5071999999"/>
    <n v="1407715.2830800002"/>
    <n v="0"/>
    <n v="0"/>
    <n v="0"/>
    <n v="0"/>
    <n v="0"/>
    <n v="0"/>
    <n v="835697.56122999999"/>
    <n v="726656.44818000006"/>
    <n v="-45526.385739999998"/>
    <n v="41420.738080000003"/>
    <n v="0"/>
    <n v="0"/>
    <n v="0"/>
    <n v="0"/>
    <n v="1256597.5369899999"/>
    <n v="1376312.2351799998"/>
    <s v="ISSSTE Muerte (invalidez y vida)"/>
    <s v="Pensiones"/>
    <s v="Pensiones ISSSTE"/>
    <x v="14"/>
    <x v="1"/>
    <n v="18935759.858009998"/>
    <n v="19573806.677030001"/>
    <n v="470912451.56086999"/>
    <n v="404647163.09129"/>
    <n v="451972421.97768009"/>
    <n v="385068140.58718014"/>
    <n v="1256597.5369899999"/>
    <n v="1375284.0188899999"/>
    <n v="835697.56122999988"/>
    <n v="726656.44817999995"/>
    <n v="18935759.858009998"/>
    <n v="19573806.677030001"/>
    <n v="100"/>
    <n v="100"/>
    <n v="-118686.48190000001"/>
    <n v="-8.6299615402927863"/>
    <n v="6.6361083284357765"/>
    <n v="7.0261448965055191"/>
    <n v="6.6361083284357765"/>
    <n v="7.0261448965055191"/>
    <n v="0.26684313248140407"/>
    <n v="0.2780252678894764"/>
    <n v="0.33987239855669776"/>
    <n v="0.35715341622209151"/>
    <m/>
    <m/>
    <n v="100"/>
    <n v="0"/>
    <m/>
    <n v="0"/>
    <m/>
    <n v="-119714.69818999991"/>
    <n v="-8.6982223313842084"/>
    <n v="15.005868773766018"/>
    <n v="66.504790645363997"/>
    <n v="52.836827753331185"/>
    <n v="100"/>
    <n v="15.005868773766018"/>
    <n v="-209.91205818706163"/>
    <n v="-1835.6334412370156"/>
    <n v="1754.3300333676718"/>
    <m/>
    <n v="2023"/>
    <n v="2"/>
    <d v="2024-08-20T00:00:00"/>
    <x v="14"/>
    <x v="1"/>
  </r>
  <r>
    <n v="2024"/>
    <n v="6"/>
    <n v="902"/>
    <x v="10"/>
    <s v="ISSSTE Muerte (invalidez y vida)"/>
    <n v="30"/>
    <s v="624b60c58c9d8bfb6ff1886c2fd605d2adeb6ea4da576068201b6c6958ce93f4"/>
    <s v="866d562d83a77144c090ae01fef5e5dc5d322dfdcb968ee04e0fa262fe1b2619"/>
    <x v="0"/>
    <n v="620747.47120999999"/>
    <n v="745161.97985"/>
    <n v="1141954.6138799998"/>
    <n v="1836984.0855500002"/>
    <n v="393153.55962999992"/>
    <n v="344583.43848000001"/>
    <n v="742889.97365000006"/>
    <n v="668204.87932000007"/>
    <n v="0"/>
    <n v="0"/>
    <n v="134.59399999999999"/>
    <n v="128.214"/>
    <n v="0"/>
    <n v="0"/>
    <n v="393153.55962999997"/>
    <n v="344583.43848000001"/>
    <n v="-27794.00735"/>
    <n v="18227.046699999999"/>
    <n v="0"/>
    <n v="0"/>
    <n v="0"/>
    <n v="0"/>
    <n v="620747.47120999999"/>
    <n v="745161.97985"/>
    <s v="ISSSTE Muerte (invalidez y vida)"/>
    <s v="Pensiones"/>
    <s v="Pensiones ISSSTE"/>
    <x v="14"/>
    <x v="1"/>
    <n v="8948322.1162599996"/>
    <n v="8092206.8864799999"/>
    <n v="470912451.56086999"/>
    <n v="404647163.09129"/>
    <n v="451972421.97768009"/>
    <n v="385068140.58718014"/>
    <n v="1256597.5369899999"/>
    <n v="1375284.0188899999"/>
    <n v="835697.56122999988"/>
    <n v="726656.44817999995"/>
    <n v="8948322.1162599996"/>
    <n v="8092206.8864799999"/>
    <n v="49.399067954319882"/>
    <n v="54.182406660365665"/>
    <n v="-124414.50864000001"/>
    <n v="-16.696303891543749"/>
    <n v="6.9370264407674771"/>
    <n v="9.2083901252571092"/>
    <n v="6.9370264407674771"/>
    <n v="9.2083901252571092"/>
    <n v="0.1318180203459246"/>
    <n v="0.13734189101490235"/>
    <n v="0.18415104511232877"/>
    <n v="0.19351431637884203"/>
    <m/>
    <m/>
    <n v="49.399067954319882"/>
    <n v="0"/>
    <m/>
    <n v="0"/>
    <m/>
    <n v="-124414.50864000001"/>
    <n v="-16.696303891543749"/>
    <n v="14.095315016951693"/>
    <n v="63.335507249613165"/>
    <n v="46.242756313112501"/>
    <n v="47.044957155474641"/>
    <n v="14.095315016951693"/>
    <n v="-252.48771678409102"/>
    <n v="-1414.5263569918427"/>
    <n v="1890.506148096938"/>
    <s v="Grandes"/>
    <n v="2023"/>
    <n v="2"/>
    <d v="2024-08-20T00:00:00"/>
    <x v="14"/>
    <x v="0"/>
  </r>
  <r>
    <n v="2024"/>
    <n v="6"/>
    <n v="5.0999999999999996"/>
    <x v="6"/>
    <s v="ISSSTE Muerte (invalidez y vida)"/>
    <n v="5.0999999999999996"/>
    <m/>
    <m/>
    <x v="3"/>
    <n v="1256597.5369899999"/>
    <n v="1375284.0188899999"/>
    <n v="2521213.9667699998"/>
    <n v="3340091.3013499998"/>
    <n v="835697.56122999988"/>
    <n v="726656.44817999995"/>
    <n v="1599925.5071999999"/>
    <n v="1407715.2830800002"/>
    <n v="0"/>
    <n v="0"/>
    <n v="0"/>
    <n v="0"/>
    <n v="0"/>
    <n v="0"/>
    <n v="835697.56122999999"/>
    <n v="726656.44818000006"/>
    <n v="-45526.385739999998"/>
    <n v="41420.738080000003"/>
    <n v="0"/>
    <n v="0"/>
    <n v="0"/>
    <n v="0"/>
    <n v="1256597.5369899999"/>
    <n v="1376312.2351799998"/>
    <s v="ISSSTE Muerte (invalidez y vida)"/>
    <s v="Pensiones"/>
    <s v="Pensiones ISSSTE"/>
    <x v="14"/>
    <x v="1"/>
    <n v="18935759.858009998"/>
    <n v="19573806.677030001"/>
    <n v="470912451.56086999"/>
    <n v="404647163.09129"/>
    <n v="451972421.97768009"/>
    <n v="385068140.58718014"/>
    <n v="1256597.5369899999"/>
    <n v="1375284.0188899999"/>
    <n v="835697.56122999988"/>
    <n v="726656.44817999995"/>
    <n v="18935759.858009998"/>
    <n v="19573806.677030001"/>
    <n v="100"/>
    <n v="100"/>
    <n v="-118686.48190000001"/>
    <n v="-8.6299615402927863"/>
    <n v="6.6361083284357765"/>
    <n v="7.0261448965055191"/>
    <n v="6.6361083284357765"/>
    <n v="7.0261448965055191"/>
    <n v="0.26684313248140407"/>
    <n v="0.2780252678894764"/>
    <n v="0.33987239855669776"/>
    <n v="0.35715341622209151"/>
    <m/>
    <m/>
    <n v="100"/>
    <n v="0"/>
    <m/>
    <n v="0"/>
    <m/>
    <n v="-119714.69818999991"/>
    <n v="-8.6982223313842084"/>
    <n v="15.005868773766018"/>
    <n v="66.504790645363997"/>
    <n v="52.836827753331185"/>
    <n v="100"/>
    <n v="15.005868773766018"/>
    <n v="-209.91205818706163"/>
    <n v="-1835.6334412370156"/>
    <n v="1754.3300333676718"/>
    <m/>
    <n v="2023"/>
    <n v="2"/>
    <d v="2024-08-20T00:00:00"/>
    <x v="14"/>
    <x v="3"/>
  </r>
  <r>
    <n v="2024"/>
    <n v="6"/>
    <n v="905"/>
    <x v="12"/>
    <s v="ISSSTE Muerte (invalidez y vida)"/>
    <n v="51"/>
    <s v="031b4af5197ec30a926f48cf40e11a7dbc470048a21e4003b7a3c07c5dab1baa"/>
    <s v="866d562d83a77144c090ae01fef5e5dc5d322dfdcb968ee04e0fa262fe1b2619"/>
    <x v="5"/>
    <n v="311915.62667000003"/>
    <n v="504295.07448000001"/>
    <n v="744468.2083399999"/>
    <n v="995638.66547999997"/>
    <n v="253006.66266999999"/>
    <n v="233311.96782999998"/>
    <n v="497328.87835000001"/>
    <n v="442738.12220000004"/>
    <n v="0"/>
    <n v="0"/>
    <n v="134.59399999999999"/>
    <n v="128.214"/>
    <n v="0"/>
    <n v="0"/>
    <n v="253006.66266999999"/>
    <n v="233311.96783000001"/>
    <n v="-26170.549559999999"/>
    <n v="21177.24036"/>
    <n v="0"/>
    <n v="0"/>
    <n v="0"/>
    <n v="0"/>
    <n v="311915.62666999997"/>
    <n v="504295.07448000001"/>
    <s v="ISSSTE Muerte (invalidez y vida)"/>
    <s v="Pensiones"/>
    <s v="Pensiones ISSSTE"/>
    <x v="14"/>
    <x v="1"/>
    <n v="4935367.4983999999"/>
    <n v="7357265.0523100002"/>
    <n v="470912451.56086999"/>
    <n v="404647163.09129"/>
    <n v="451972421.97768009"/>
    <n v="385068140.58718014"/>
    <n v="1256597.5369899999"/>
    <n v="1375284.0188899999"/>
    <n v="835697.56122999988"/>
    <n v="726656.44817999995"/>
    <n v="4935367.4983999999"/>
    <n v="7357265.0523100002"/>
    <n v="24.822237628855248"/>
    <n v="36.668431215176895"/>
    <n v="-192379.44780999998"/>
    <n v="-38.148190919447423"/>
    <n v="6.3200081203906331"/>
    <n v="6.8543823131893795"/>
    <n v="6.3200081203906331"/>
    <n v="6.8543823131893795"/>
    <n v="6.623643644081513E-2"/>
    <n v="6.9012092663787231E-2"/>
    <n v="0.12462587668413458"/>
    <n v="0.13096255476005206"/>
    <m/>
    <m/>
    <n v="24.822237628855245"/>
    <n v="0"/>
    <m/>
    <n v="0"/>
    <m/>
    <n v="-192379.44781000004"/>
    <n v="-38.14819091944743"/>
    <n v="8.441356447839965"/>
    <n v="81.113814453956664"/>
    <n v="46.264970577112578"/>
    <n v="30.274907383673426"/>
    <n v="8.4413564478399437"/>
    <n v="-223.57865857456795"/>
    <n v="-966.76098486179444"/>
    <n v="1101.7109116383474"/>
    <s v="Grandes"/>
    <n v="2023"/>
    <n v="2"/>
    <d v="2024-08-20T00:00:00"/>
    <x v="14"/>
    <x v="5"/>
  </r>
  <r>
    <n v="2024"/>
    <n v="6"/>
    <n v="906"/>
    <x v="11"/>
    <s v="ISSSTE Muerte (invalidez y vida)"/>
    <n v="256"/>
    <s v="51e8ea280b44e16934d4d611901f3d3afc41789840acdff81942c2f65009cd52"/>
    <s v="866d562d83a77144c090ae01fef5e5dc5d322dfdcb968ee04e0fa262fe1b2619"/>
    <x v="4"/>
    <n v="323934.43911000004"/>
    <n v="125826.96456000001"/>
    <n v="634791.14455000008"/>
    <n v="507468.55032000004"/>
    <n v="189537.33893"/>
    <n v="148761.04186999999"/>
    <n v="359706.65519999998"/>
    <n v="296772.28155999997"/>
    <n v="0"/>
    <n v="0"/>
    <n v="134.59399999999999"/>
    <n v="128.214"/>
    <n v="0"/>
    <n v="0"/>
    <n v="189537.33893"/>
    <n v="148761.04187000002"/>
    <n v="8438.1711699999996"/>
    <n v="2016.45102"/>
    <n v="0"/>
    <n v="0"/>
    <n v="0"/>
    <n v="0"/>
    <n v="323934.43911000004"/>
    <n v="126855.18084999999"/>
    <s v="ISSSTE Muerte (invalidez y vida)"/>
    <s v="Pensiones"/>
    <s v="Pensiones ISSSTE"/>
    <x v="14"/>
    <x v="1"/>
    <n v="5052070.2433500001"/>
    <n v="4124334.7382399999"/>
    <n v="470912451.56086999"/>
    <n v="404647163.09129"/>
    <n v="451972421.97768009"/>
    <n v="385068140.58718014"/>
    <n v="1256597.5369899999"/>
    <n v="1375284.0188899999"/>
    <n v="835697.56122999988"/>
    <n v="726656.44817999995"/>
    <n v="5052070.2433500001"/>
    <n v="4124334.7382399999"/>
    <n v="25.778694416824877"/>
    <n v="9.1491621244574421"/>
    <n v="198107.47455000004"/>
    <n v="157.44437231141609"/>
    <n v="6.4119147895141078"/>
    <n v="3.050842682417549"/>
    <n v="6.4119147895141078"/>
    <n v="3.050842682417549"/>
    <n v="6.878867569466432E-2"/>
    <n v="7.1671284210786862E-2"/>
    <n v="3.1095476760234431E-2"/>
    <n v="3.2676545083197436E-2"/>
    <m/>
    <m/>
    <n v="25.778694416824877"/>
    <n v="0"/>
    <m/>
    <n v="0"/>
    <m/>
    <n v="197079.25826000003"/>
    <n v="155.35767395502484"/>
    <n v="27.410601960985058"/>
    <n v="58.511018294549984"/>
    <n v="118.22667930534394"/>
    <n v="22.680135460851933"/>
    <n v="27.410601960985037"/>
    <n v="318.46645846126228"/>
    <n v="2246.1897858135062"/>
    <n v="7377.3694671740659"/>
    <s v="Grandes"/>
    <n v="2023"/>
    <n v="2"/>
    <d v="2024-08-20T00:00:00"/>
    <x v="14"/>
    <x v="4"/>
  </r>
  <r>
    <n v="2024"/>
    <n v="6"/>
    <n v="120"/>
    <x v="58"/>
    <s v="AP Gpo y Col"/>
    <n v="234"/>
    <s v="114bd151f8fb0c58642d2170da4ae7d7c57977260ac2cc8905306cab6b2acabc"/>
    <s v="866d562d83a77144c090ae01fef5e5dc5d322dfdcb968ee04e0fa262fe1b2619"/>
    <x v="8"/>
    <n v="57598.498329999995"/>
    <n v="0"/>
    <n v="172765.6471"/>
    <n v="0"/>
    <n v="34414.929280000004"/>
    <n v="0"/>
    <n v="85875.826379999999"/>
    <n v="0"/>
    <n v="0"/>
    <n v="0"/>
    <n v="134.59399999999999"/>
    <n v="128.214"/>
    <n v="-3.7909600000000001"/>
    <n v="0"/>
    <n v="26026.602129999999"/>
    <n v="0"/>
    <n v="52565.288939999999"/>
    <n v="0"/>
    <n v="0"/>
    <n v="0"/>
    <n v="0"/>
    <n v="0"/>
    <n v="0"/>
    <n v="0"/>
    <s v="AP Gpo y Col"/>
    <s v="Accidentes y Enfermedades"/>
    <s v="Accidentes Personales"/>
    <x v="21"/>
    <x v="1"/>
    <n v="1703323.0379900001"/>
    <n v="0"/>
    <n v="470912451.56086999"/>
    <n v="404647163.09129"/>
    <n v="451972421.97768009"/>
    <n v="385068140.58718014"/>
    <n v="1392476.1272199999"/>
    <n v="1032992.7840100001"/>
    <n v="588732.14971999999"/>
    <n v="416348.68627000001"/>
    <n v="58250.920680000003"/>
    <n v="0"/>
    <n v="4.1364083163847232"/>
    <m/>
    <m/>
    <m/>
    <n v="98.87997933357299"/>
    <m/>
    <n v="3.3815369748047845"/>
    <m/>
    <n v="1.2231254055628818E-2"/>
    <n v="1.27438081460741E-2"/>
    <m/>
    <m/>
    <m/>
    <m/>
    <m/>
    <n v="0"/>
    <m/>
    <n v="0"/>
    <m/>
    <n v="0"/>
    <m/>
    <m/>
    <n v="59.749698825177703"/>
    <m/>
    <n v="5.8456004647219766"/>
    <m/>
    <m/>
    <n v="49.512906054236176"/>
    <m/>
    <s v="Medianas"/>
    <n v="2023"/>
    <n v="2"/>
    <d v="2024-08-20T00:00:00"/>
    <x v="21"/>
    <x v="8"/>
  </r>
  <r>
    <n v="2024"/>
    <n v="6"/>
    <n v="13"/>
    <x v="23"/>
    <s v="AP Gpo y Col"/>
    <n v="13"/>
    <s v="3fdba35f04dc8c462986c992bcf875546257113072a909c162f7e470e581e278"/>
    <s v="866d562d83a77144c090ae01fef5e5dc5d322dfdcb968ee04e0fa262fe1b2619"/>
    <x v="5"/>
    <n v="129006.08988"/>
    <n v="20601.1895"/>
    <n v="197207.87741000002"/>
    <n v="71063.248130000007"/>
    <n v="57108.697919999999"/>
    <n v="20418.303449999999"/>
    <n v="78387.497220000005"/>
    <n v="33710.166590000008"/>
    <n v="0"/>
    <n v="0"/>
    <n v="134.59399999999999"/>
    <n v="128.214"/>
    <n v="0"/>
    <n v="0"/>
    <n v="56975.58754"/>
    <n v="20413.863390000002"/>
    <n v="106654.42272"/>
    <n v="28112.037680000001"/>
    <n v="0"/>
    <n v="0"/>
    <n v="0"/>
    <n v="0"/>
    <n v="0"/>
    <n v="0"/>
    <s v="AP Gpo y Col"/>
    <s v="Accidentes y Enfermedades"/>
    <s v="Accidentes Personales"/>
    <x v="21"/>
    <x v="1"/>
    <n v="799139.89625999995"/>
    <n v="661278.34057"/>
    <n v="470912451.56086999"/>
    <n v="404647163.09129"/>
    <n v="451972421.97768009"/>
    <n v="385068140.58718014"/>
    <n v="1392476.1272199999"/>
    <n v="1032992.7840100001"/>
    <n v="588732.14971999999"/>
    <n v="416348.68627000001"/>
    <n v="393734.74427999998"/>
    <n v="262593.41316"/>
    <n v="9.264509987510765"/>
    <n v="1.9943207560490148"/>
    <n v="108404.90038000001"/>
    <n v="526.20699586303022"/>
    <n v="32.76472085690736"/>
    <n v="7.8452803716929314"/>
    <n v="16.143117179326495"/>
    <n v="3.1153582744359145"/>
    <n v="2.7394920107209085E-2"/>
    <n v="2.8542911825352645E-2"/>
    <n v="5.0911488771150214E-3"/>
    <n v="5.3500114209879312E-3"/>
    <m/>
    <m/>
    <m/>
    <n v="0"/>
    <m/>
    <n v="0"/>
    <m/>
    <n v="0"/>
    <m/>
    <n v="179.69364869048414"/>
    <n v="44.268218634579085"/>
    <n v="99.112254901591967"/>
    <n v="9.7002852565739435"/>
    <n v="179.10242393367949"/>
    <n v="279.3905797013004"/>
    <n v="53.420745325843718"/>
    <n v="72.616092872283033"/>
    <s v="Grandes"/>
    <n v="2023"/>
    <n v="2"/>
    <d v="2024-08-20T00:00:00"/>
    <x v="21"/>
    <x v="5"/>
  </r>
  <r>
    <n v="2024"/>
    <n v="6"/>
    <n v="18"/>
    <x v="64"/>
    <s v="AP Gpo y Col"/>
    <n v="5"/>
    <s v="ef2d127de37b942baad06145e54b0c619a1f22327b2ebbcfbec78f5564afe39d"/>
    <s v="866d562d83a77144c090ae01fef5e5dc5d322dfdcb968ee04e0fa262fe1b2619"/>
    <x v="16"/>
    <n v="47537.31652"/>
    <n v="41955.273590000004"/>
    <n v="49076.502950000002"/>
    <n v="42806.435890000008"/>
    <n v="637.54972999999995"/>
    <n v="1860.1711099999998"/>
    <n v="2712.7983100000001"/>
    <n v="5057.7566299999999"/>
    <n v="0"/>
    <n v="0"/>
    <n v="134.59399999999999"/>
    <n v="128.214"/>
    <n v="0"/>
    <n v="0"/>
    <n v="637.54972999999995"/>
    <n v="1860.17111"/>
    <n v="40308.73977"/>
    <n v="35741.086259999996"/>
    <n v="0"/>
    <n v="0"/>
    <n v="0"/>
    <n v="0"/>
    <n v="0"/>
    <n v="0"/>
    <s v="AP Gpo y Col"/>
    <s v="Accidentes y Enfermedades"/>
    <s v="Accidentes Personales"/>
    <x v="21"/>
    <x v="1"/>
    <n v="10445446.251569999"/>
    <n v="9947856.28792"/>
    <n v="470912451.56086999"/>
    <n v="404647163.09129"/>
    <n v="451972421.97768009"/>
    <n v="385068140.58718014"/>
    <n v="1392476.1272199999"/>
    <n v="1032992.7840100001"/>
    <n v="588732.14971999999"/>
    <n v="416348.68627000001"/>
    <n v="507588.02674"/>
    <n v="506036.25970999995"/>
    <n v="3.4138694079377556"/>
    <n v="4.0615262990640462"/>
    <n v="5582.042929999996"/>
    <n v="13.304746822889202"/>
    <n v="9.36533448696769"/>
    <n v="8.2909619192197415"/>
    <n v="0.45510086764225055"/>
    <n v="0.42175190690025982"/>
    <n v="1.0094724903203232E-2"/>
    <n v="1.051774714749024E-2"/>
    <n v="1.0368359750624207E-2"/>
    <n v="1.0895545273110242E-2"/>
    <m/>
    <m/>
    <m/>
    <n v="0"/>
    <m/>
    <n v="0"/>
    <m/>
    <n v="0"/>
    <m/>
    <n v="-65.726285793138672"/>
    <n v="1.3411563307991285"/>
    <n v="4.4337003452251817"/>
    <n v="0.1082919847851383"/>
    <n v="-65.726285793138686"/>
    <n v="12.779839641057421"/>
    <n v="1.5816662431964688"/>
    <n v="5.2045735165073301"/>
    <s v="Medianas"/>
    <n v="2023"/>
    <n v="2"/>
    <d v="2024-08-20T00:00:00"/>
    <x v="21"/>
    <x v="16"/>
  </r>
  <r>
    <n v="2024"/>
    <n v="6"/>
    <n v="82"/>
    <x v="66"/>
    <s v="AP Gpo y Col"/>
    <n v="25"/>
    <s v="b7a56873cd771f2c446d369b649430b65a756ba278ff97ec81bb6f55b2e73569"/>
    <s v="866d562d83a77144c090ae01fef5e5dc5d322dfdcb968ee04e0fa262fe1b2619"/>
    <x v="35"/>
    <n v="0"/>
    <n v="0"/>
    <n v="0"/>
    <n v="-1460.3906400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21"/>
    <x v="1"/>
    <n v="0"/>
    <n v="0"/>
    <n v="470912451.56086999"/>
    <n v="404647163.09129"/>
    <n v="451972421.97768009"/>
    <n v="385068140.58718014"/>
    <n v="1392476.1272199999"/>
    <n v="1032992.7840100001"/>
    <n v="588732.14971999999"/>
    <n v="416348.6862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21"/>
    <x v="35"/>
  </r>
  <r>
    <n v="2024"/>
    <n v="6"/>
    <n v="80"/>
    <x v="30"/>
    <s v="AP Gpo y Col"/>
    <n v="52"/>
    <s v="41cfc0d1f2d127b04555b7246d84019b4d27710a3f3aff6e7764375b1e06e05d"/>
    <s v="866d562d83a77144c090ae01fef5e5dc5d322dfdcb968ee04e0fa262fe1b2619"/>
    <x v="35"/>
    <n v="0"/>
    <n v="0"/>
    <n v="0"/>
    <n v="0"/>
    <n v="0"/>
    <n v="0"/>
    <n v="-10.996990000000002"/>
    <n v="0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21"/>
    <x v="1"/>
    <n v="669950.54428999999"/>
    <n v="668363.73384"/>
    <n v="470912451.56086999"/>
    <n v="404647163.09129"/>
    <n v="451972421.97768009"/>
    <n v="385068140.58718014"/>
    <n v="1392476.1272199999"/>
    <n v="1032992.7840100001"/>
    <n v="588732.14971999999"/>
    <n v="416348.6862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21"/>
    <x v="35"/>
  </r>
  <r>
    <n v="2024"/>
    <n v="6"/>
    <n v="16"/>
    <x v="24"/>
    <s v="AP Gpo y Col"/>
    <n v="14"/>
    <s v="8527a891e224136950ff32ca212b45bc93f69fbb801c3b1ebedac52775f99e61"/>
    <s v="866d562d83a77144c090ae01fef5e5dc5d322dfdcb968ee04e0fa262fe1b2619"/>
    <x v="20"/>
    <n v="10031.438300000002"/>
    <n v="8151.8856299999998"/>
    <n v="30141.782800000001"/>
    <n v="21016.769130000001"/>
    <n v="9204.5650800000003"/>
    <n v="20546.055640000002"/>
    <n v="17784.298269999999"/>
    <n v="25178.982360000002"/>
    <n v="0"/>
    <n v="0"/>
    <n v="134.59399999999999"/>
    <n v="128.214"/>
    <n v="0"/>
    <n v="0"/>
    <n v="9204.5650800000003"/>
    <n v="5960.6115099999997"/>
    <n v="11627.25424"/>
    <n v="6734.5840399999997"/>
    <n v="0"/>
    <n v="0"/>
    <n v="0"/>
    <n v="0"/>
    <n v="0"/>
    <n v="0"/>
    <s v="AP Gpo y Col"/>
    <s v="Accidentes y Enfermedades"/>
    <s v="Accidentes Personales"/>
    <x v="21"/>
    <x v="1"/>
    <n v="2668766.8416399998"/>
    <n v="1926100.1418599999"/>
    <n v="470912451.56086999"/>
    <n v="404647163.09129"/>
    <n v="451972421.97768009"/>
    <n v="385068140.58718014"/>
    <n v="1392476.1272199999"/>
    <n v="1032992.7840100001"/>
    <n v="588732.14971999999"/>
    <n v="416348.68627000001"/>
    <n v="1265223.08128"/>
    <n v="1139250.56094"/>
    <n v="0.72040289265333424"/>
    <n v="0.78915223379925226"/>
    <n v="1879.5526700000019"/>
    <n v="23.056661431595703"/>
    <n v="0.79285925529049028"/>
    <n v="0.71554809007720377"/>
    <n v="0.37588290379970107"/>
    <n v="0.42323269973532485"/>
    <n v="2.1302130081186314E-3"/>
    <n v="2.2194801744995379E-3"/>
    <n v="2.0145663614008586E-3"/>
    <n v="2.1169982064912995E-3"/>
    <m/>
    <m/>
    <m/>
    <n v="0"/>
    <m/>
    <n v="0"/>
    <m/>
    <n v="0"/>
    <m/>
    <n v="-55.200330217737118"/>
    <n v="91.757181819081694"/>
    <n v="252.0405286893114"/>
    <n v="1.5634554838524914"/>
    <n v="54.423167229699246"/>
    <n v="72.649924196357645"/>
    <n v="79.163703570998891"/>
    <n v="88.507493181420003"/>
    <s v="Resto"/>
    <n v="2023"/>
    <n v="2"/>
    <d v="2024-08-20T00:00:00"/>
    <x v="21"/>
    <x v="20"/>
  </r>
  <r>
    <n v="2024"/>
    <n v="6"/>
    <n v="3"/>
    <x v="40"/>
    <s v="AP Gpo y Col"/>
    <n v="3"/>
    <s v="4e07408562bedb8b60ce05c1decfe3ad16b72230967de01f640b7e4729b49fce"/>
    <s v="866d562d83a77144c090ae01fef5e5dc5d322dfdcb968ee04e0fa262fe1b2619"/>
    <x v="30"/>
    <n v="16.28398"/>
    <n v="13.32616"/>
    <n v="44.476239999999997"/>
    <n v="469.03955000000002"/>
    <n v="3.32077"/>
    <n v="436.93064000000004"/>
    <n v="-39.882900000000028"/>
    <n v="704.83015000000012"/>
    <n v="0"/>
    <n v="0"/>
    <n v="134.59399999999999"/>
    <n v="128.214"/>
    <n v="0"/>
    <n v="0"/>
    <n v="3.32077"/>
    <n v="436.93064000000004"/>
    <n v="18.774740000000001"/>
    <n v="108.31166999999999"/>
    <n v="0"/>
    <n v="0"/>
    <n v="0"/>
    <n v="0"/>
    <n v="0"/>
    <n v="0"/>
    <s v="AP Gpo y Col"/>
    <s v="Accidentes y Enfermedades"/>
    <s v="Accidentes Personales"/>
    <x v="21"/>
    <x v="1"/>
    <n v="12032200.14449"/>
    <n v="10620403.039520001"/>
    <n v="470912451.56086999"/>
    <n v="404647163.09129"/>
    <n v="451972421.97768009"/>
    <n v="385068140.58718014"/>
    <n v="1392476.1272199999"/>
    <n v="1032992.7840100001"/>
    <n v="588732.14971999999"/>
    <n v="416348.68627000001"/>
    <n v="1492404.7979100002"/>
    <n v="1399385.6923900002"/>
    <n v="1.1694261525696708E-3"/>
    <n v="1.2900535421233876E-3"/>
    <n v="2.9578199999999999"/>
    <n v="22.195591228080701"/>
    <n v="1.0911235358399061E-3"/>
    <n v="9.5228642628469016E-4"/>
    <n v="1.3533667828370566E-4"/>
    <n v="1.2547697060470776E-4"/>
    <n v="3.4579633530660928E-6"/>
    <n v="3.6028702655676983E-6"/>
    <n v="3.2932789885872906E-6"/>
    <n v="3.4607277505948152E-6"/>
    <m/>
    <m/>
    <m/>
    <n v="0"/>
    <m/>
    <n v="0"/>
    <m/>
    <n v="0"/>
    <m/>
    <n v="-99.239977768553828"/>
    <n v="20.392864643655912"/>
    <n v="3278.7437641451106"/>
    <n v="5.6405446884111104E-4"/>
    <n v="-99.239977768553828"/>
    <n v="-82.666004503485169"/>
    <n v="17.68743535196759"/>
    <n v="403.4012586086061"/>
    <s v="Resto"/>
    <n v="2023"/>
    <n v="2"/>
    <d v="2024-08-20T00:00:00"/>
    <x v="21"/>
    <x v="30"/>
  </r>
  <r>
    <n v="2024"/>
    <n v="6"/>
    <n v="27"/>
    <x v="21"/>
    <s v="AP Gpo y Col"/>
    <n v="21"/>
    <s v="6f4b6612125fb3a0daecd2799dfd6c9c299424fd920f9b308110a2c1fbd8f443"/>
    <s v="866d562d83a77144c090ae01fef5e5dc5d322dfdcb968ee04e0fa262fe1b2619"/>
    <x v="24"/>
    <n v="2285.8982400000004"/>
    <n v="2896.5649199999998"/>
    <n v="34677.965469999996"/>
    <n v="29896.967069999999"/>
    <n v="11051.570930000002"/>
    <n v="10725.46545"/>
    <n v="24517.817260000003"/>
    <n v="23272.753500000006"/>
    <n v="0"/>
    <n v="0"/>
    <n v="134.59399999999999"/>
    <n v="128.214"/>
    <n v="0"/>
    <n v="0"/>
    <n v="11051.57093"/>
    <n v="10725.46545"/>
    <n v="7698.3262800000002"/>
    <n v="6174.3447500000002"/>
    <n v="0"/>
    <n v="0"/>
    <n v="0"/>
    <n v="0"/>
    <n v="0"/>
    <n v="0"/>
    <s v="AP Gpo y Col"/>
    <s v="Accidentes y Enfermedades"/>
    <s v="Accidentes Personales"/>
    <x v="21"/>
    <x v="1"/>
    <n v="5987192.6770000001"/>
    <n v="5919369.3152000001"/>
    <n v="470912451.56086999"/>
    <n v="404647163.09129"/>
    <n v="451972421.97768009"/>
    <n v="385068140.58718014"/>
    <n v="1392476.1272199999"/>
    <n v="1032992.7840100001"/>
    <n v="588732.14971999999"/>
    <n v="416348.68627000001"/>
    <n v="50024.707889999998"/>
    <n v="17488.223379999999"/>
    <n v="0.16416067717898097"/>
    <n v="0.28040514559605667"/>
    <n v="-610.66667999999936"/>
    <n v="-21.082444097265373"/>
    <n v="4.5695384069538054"/>
    <n v="16.562945572347783"/>
    <n v="3.817980084023944E-2"/>
    <n v="4.8933674615673689E-2"/>
    <n v="4.8541894197599611E-4"/>
    <n v="5.0576055724764674E-4"/>
    <n v="7.1582484302417401E-4"/>
    <n v="7.5222139011113856E-4"/>
    <m/>
    <m/>
    <m/>
    <n v="0"/>
    <m/>
    <n v="0"/>
    <m/>
    <n v="0"/>
    <m/>
    <n v="3.0404785836124493"/>
    <n v="483.467318737688"/>
    <n v="370.28223934991246"/>
    <n v="1.8771814882635696"/>
    <n v="3.0404785836124271"/>
    <n v="24.682481975111603"/>
    <n v="143.55809987830236"/>
    <n v="173.71018114918184"/>
    <s v="Resto"/>
    <n v="2023"/>
    <n v="2"/>
    <d v="2024-08-20T00:00:00"/>
    <x v="21"/>
    <x v="24"/>
  </r>
  <r>
    <n v="2024"/>
    <n v="6"/>
    <n v="61"/>
    <x v="2"/>
    <s v="AP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171.26"/>
    <n v="4715.8925600000002"/>
    <n v="4266.8000400000001"/>
    <n v="9273.0675199999987"/>
    <n v="0"/>
    <n v="0"/>
    <n v="0"/>
    <n v="0"/>
    <n v="0"/>
    <n v="0"/>
    <s v="AP Gpo y Col"/>
    <s v="Accidentes y Enfermedades"/>
    <s v="Accidentes Personales"/>
    <x v="21"/>
    <x v="1"/>
    <n v="0"/>
    <n v="0"/>
    <n v="470912451.56086999"/>
    <n v="404647163.09129"/>
    <n v="451972421.97768009"/>
    <n v="385068140.58718014"/>
    <n v="1392476.1272199999"/>
    <n v="1032992.7840100001"/>
    <n v="588732.14971999999"/>
    <n v="416348.6862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860911725266284"/>
    <n v="-53.987178128516412"/>
    <n v="144.63438506951923"/>
    <n v="50.855798793968034"/>
    <m/>
    <n v="2023"/>
    <n v="2"/>
    <d v="2024-08-20T00:00:00"/>
    <x v="21"/>
    <x v="2"/>
  </r>
  <r>
    <n v="2024"/>
    <n v="6"/>
    <n v="98"/>
    <x v="53"/>
    <s v="AP Gpo y Col"/>
    <n v="205"/>
    <s v="f8809aff4d69bece79dabe35be0c708b890d7eafb841f121330667b77d2e2590"/>
    <s v="866d562d83a77144c090ae01fef5e5dc5d322dfdcb968ee04e0fa262fe1b2619"/>
    <x v="0"/>
    <n v="307147.42241"/>
    <n v="235288.92181999999"/>
    <n v="308633.54732000001"/>
    <n v="238872.33689999999"/>
    <n v="94719.657330000002"/>
    <n v="69076.204799999992"/>
    <n v="191296.73809"/>
    <n v="86419.29"/>
    <n v="0"/>
    <n v="0"/>
    <n v="134.59399999999999"/>
    <n v="128.214"/>
    <n v="0"/>
    <n v="0"/>
    <n v="24258.467230000002"/>
    <n v="26683.165820000002"/>
    <n v="36509.602930000001"/>
    <n v="49292.797189999997"/>
    <n v="0"/>
    <n v="0"/>
    <n v="0"/>
    <n v="0"/>
    <n v="0"/>
    <n v="0"/>
    <s v="AP Gpo y Col"/>
    <s v="Accidentes y Enfermedades"/>
    <s v="Accidentes Personales"/>
    <x v="21"/>
    <x v="1"/>
    <n v="2003119.0202000001"/>
    <n v="2675906.5720300004"/>
    <n v="470912451.56086999"/>
    <n v="404647163.09129"/>
    <n v="451972421.97768009"/>
    <n v="385068140.58718014"/>
    <n v="1392476.1272199999"/>
    <n v="1032992.7840100001"/>
    <n v="588732.14971999999"/>
    <n v="416348.68627000001"/>
    <n v="379474.90561000002"/>
    <n v="292628.9351"/>
    <n v="22.057643675601284"/>
    <n v="22.777402268641815"/>
    <n v="71858.500590000011"/>
    <n v="30.540537154984705"/>
    <n v="80.940114318301298"/>
    <n v="80.405214111719602"/>
    <n v="15.333458437199257"/>
    <n v="8.7928675940843757"/>
    <n v="6.5223890638682391E-2"/>
    <n v="6.7957115849242661E-2"/>
    <n v="5.8146687603718071E-2"/>
    <n v="6.1103191103064045E-2"/>
    <m/>
    <m/>
    <m/>
    <n v="0"/>
    <m/>
    <n v="0"/>
    <m/>
    <n v="0"/>
    <m/>
    <n v="37.123424201209176"/>
    <n v="30.838499827474429"/>
    <n v="29.358035331916078"/>
    <n v="16.088752308676963"/>
    <n v="-9.0869974213577009"/>
    <n v="-25.933189002699397"/>
    <n v="66.444073019667869"/>
    <n v="54.131977370140405"/>
    <s v="Grandes"/>
    <n v="2023"/>
    <n v="2"/>
    <d v="2024-08-20T00:00:00"/>
    <x v="21"/>
    <x v="0"/>
  </r>
  <r>
    <n v="2024"/>
    <n v="6"/>
    <n v="104"/>
    <x v="79"/>
    <s v="AP Gpo y Col"/>
    <n v="225"/>
    <s v="0e6523810856a138a75dec70a9cf3778a5c70b83ac915f22c33f05db97cb3e68"/>
    <s v="866d562d83a77144c090ae01fef5e5dc5d322dfdcb968ee04e0fa262fe1b2619"/>
    <x v="31"/>
    <n v="320.98788000000002"/>
    <n v="983.54448000000002"/>
    <n v="8093.5729199999996"/>
    <n v="4158.8767699999999"/>
    <n v="-41.536509999999993"/>
    <n v="504.98656"/>
    <n v="222.60809999999998"/>
    <n v="844.94294000000002"/>
    <n v="0"/>
    <n v="0"/>
    <n v="134.59399999999999"/>
    <n v="128.214"/>
    <n v="0"/>
    <n v="0"/>
    <n v="-41.53651"/>
    <n v="504.98656"/>
    <n v="526.07293000000004"/>
    <n v="1076.0762"/>
    <n v="0"/>
    <n v="0"/>
    <n v="0"/>
    <n v="0"/>
    <n v="0"/>
    <n v="0"/>
    <s v="AP Gpo y Col"/>
    <s v="Accidentes y Enfermedades"/>
    <s v="Accidentes Personales"/>
    <x v="21"/>
    <x v="1"/>
    <n v="1467674.2807799999"/>
    <n v="1557923.0324500001"/>
    <n v="470912451.56086999"/>
    <n v="404647163.09129"/>
    <n v="451972421.97768009"/>
    <n v="385068140.58718014"/>
    <n v="1392476.1272199999"/>
    <n v="1032992.7840100001"/>
    <n v="588732.14971999999"/>
    <n v="416348.68627000001"/>
    <n v="26687.842260000001"/>
    <n v="21492.382450000001"/>
    <n v="2.3051589447413666E-2"/>
    <n v="9.5213102668728677E-2"/>
    <n v="-662.5566"/>
    <n v="-67.364172487654045"/>
    <n v="1.2027494649917794"/>
    <n v="4.5762468739243936"/>
    <n v="2.1870512020515209E-2"/>
    <n v="6.3131776057850003E-2"/>
    <n v="6.8162962974553927E-5"/>
    <n v="7.1019350825757122E-5"/>
    <n v="2.4306224526232707E-4"/>
    <n v="2.5542089213099252E-4"/>
    <m/>
    <m/>
    <m/>
    <n v="0"/>
    <m/>
    <n v="0"/>
    <m/>
    <n v="0"/>
    <m/>
    <n v="-108.22527039135457"/>
    <n v="-12.940211325112957"/>
    <n v="51.343540660204809"/>
    <n v="-7.0552474533206117E-3"/>
    <n v="-108.22527039135457"/>
    <n v="-51.111925902645169"/>
    <n v="-7.8955801812497741"/>
    <n v="46.928513055116355"/>
    <s v="Resto"/>
    <n v="2023"/>
    <n v="2"/>
    <d v="2024-08-20T00:00:00"/>
    <x v="21"/>
    <x v="31"/>
  </r>
  <r>
    <n v="2024"/>
    <n v="6"/>
    <n v="715"/>
    <x v="46"/>
    <s v="AP Gpo y Col"/>
    <n v="251"/>
    <s v="c75d3f1f5bcd6914d0331ce5ec17c0db8f2070a2d4285f8e3ff11c6ca19168ff"/>
    <s v="866d562d83a77144c090ae01fef5e5dc5d322dfdcb968ee04e0fa262fe1b2619"/>
    <x v="36"/>
    <n v="4.2513999999999994"/>
    <n v="21.568519999999999"/>
    <n v="12.76857"/>
    <n v="41.208510000000004"/>
    <n v="-0.58879999999999999"/>
    <n v="-2.3300000000000001E-2"/>
    <n v="-1.2939700000000001"/>
    <n v="-0.33992"/>
    <n v="0"/>
    <n v="0"/>
    <n v="134.59399999999999"/>
    <n v="128.214"/>
    <n v="0"/>
    <n v="0"/>
    <n v="-0.58879999999999999"/>
    <n v="-2.3300000000000001E-2"/>
    <n v="4.1618199999999996"/>
    <n v="17.45524"/>
    <n v="0"/>
    <n v="0"/>
    <n v="0"/>
    <n v="0"/>
    <n v="0"/>
    <n v="0"/>
    <s v="AP Gpo y Col"/>
    <s v="Accidentes y Enfermedades"/>
    <s v="Accidentes Personales"/>
    <x v="21"/>
    <x v="1"/>
    <n v="80339.313900000008"/>
    <n v="72704.240590000001"/>
    <n v="470912451.56086999"/>
    <n v="404647163.09129"/>
    <n v="451972421.97768009"/>
    <n v="385068140.58718014"/>
    <n v="1392476.1272199999"/>
    <n v="1032992.7840100001"/>
    <n v="588732.14971999999"/>
    <n v="416348.68627000001"/>
    <n v="80339.313900000008"/>
    <n v="72704.240590000001"/>
    <n v="3.0531223601568521E-4"/>
    <n v="2.0879642465916008E-3"/>
    <n v="-17.317119999999999"/>
    <n v="-80.288865439075096"/>
    <n v="5.2918052116947426E-3"/>
    <n v="2.9666110016375868E-2"/>
    <n v="5.2918052116947426E-3"/>
    <n v="2.9666110016375868E-2"/>
    <n v="9.0280050695377815E-7"/>
    <n v="9.4063261236101431E-7"/>
    <n v="5.330204179668017E-6"/>
    <n v="5.6012216349840678E-6"/>
    <m/>
    <m/>
    <m/>
    <n v="0"/>
    <m/>
    <n v="0"/>
    <m/>
    <n v="0"/>
    <m/>
    <n v="2427.038626609442"/>
    <n v="-13.849555440560756"/>
    <n v="-0.10802781090218523"/>
    <n v="-1.0001152481311446E-4"/>
    <n v="2427.038626609442"/>
    <n v="-76.157188328547761"/>
    <n v="-14.147656554103735"/>
    <n v="-0.13348427177168576"/>
    <s v="Resto"/>
    <n v="2023"/>
    <n v="2"/>
    <d v="2024-08-20T00:00:00"/>
    <x v="21"/>
    <x v="36"/>
  </r>
  <r>
    <n v="2024"/>
    <n v="6"/>
    <n v="43"/>
    <x v="9"/>
    <s v="AP Gpo y Col"/>
    <n v="31"/>
    <s v="eb1e33e8a81b697b75855af6bfcdbcbf7cbbde9f94962ceaec1ed8af21f5a50f"/>
    <s v="866d562d83a77144c090ae01fef5e5dc5d322dfdcb968ee04e0fa262fe1b2619"/>
    <x v="6"/>
    <n v="93014.394040000014"/>
    <n v="62813.589249999997"/>
    <n v="236080.89319000003"/>
    <n v="138524.91314999998"/>
    <n v="35792.332449999994"/>
    <n v="32480.194510000001"/>
    <n v="67518.97606999999"/>
    <n v="57847.149010000001"/>
    <n v="0"/>
    <n v="0"/>
    <n v="134.59399999999999"/>
    <n v="128.214"/>
    <n v="6121.56351"/>
    <n v="6385.3615199999995"/>
    <n v="35792.332450000002"/>
    <n v="32480.194510000001"/>
    <n v="114571.30183"/>
    <n v="64218.298820000004"/>
    <n v="0"/>
    <n v="0"/>
    <n v="0"/>
    <n v="0"/>
    <n v="0"/>
    <n v="0"/>
    <s v="AP Gpo y Col"/>
    <s v="Accidentes y Enfermedades"/>
    <s v="Accidentes Personales"/>
    <x v="21"/>
    <x v="1"/>
    <n v="56310277.221919999"/>
    <n v="49145835.487599999"/>
    <n v="470912451.56086999"/>
    <n v="404647163.09129"/>
    <n v="451972421.97768009"/>
    <n v="385068140.58718014"/>
    <n v="1392476.1272199999"/>
    <n v="1032992.7840100001"/>
    <n v="588732.14971999999"/>
    <n v="416348.68627000001"/>
    <n v="22169736.60571"/>
    <n v="19019560.051479999"/>
    <n v="6.6797837479410145"/>
    <n v="6.080738435186583"/>
    <n v="30200.804790000017"/>
    <n v="48.080049477510187"/>
    <n v="0.4195557019655497"/>
    <n v="0.33025784550212128"/>
    <n v="0.16518191461467738"/>
    <n v="0.12781060414742265"/>
    <n v="1.9751950438281627E-2"/>
    <n v="2.0579661394604598E-2"/>
    <n v="1.5523051927545333E-2"/>
    <n v="1.6312330891415018E-2"/>
    <m/>
    <m/>
    <m/>
    <n v="0"/>
    <m/>
    <n v="0"/>
    <m/>
    <n v="0"/>
    <m/>
    <n v="10.197407958810878"/>
    <n v="38.48042318547796"/>
    <n v="51.708865705361681"/>
    <n v="6.0795613874701369"/>
    <n v="10.197407958810899"/>
    <n v="78.409120040903616"/>
    <n v="31.240224976328179"/>
    <n v="50.577787183431965"/>
    <s v="Grandes"/>
    <n v="2023"/>
    <n v="2"/>
    <d v="2024-08-20T00:00:00"/>
    <x v="21"/>
    <x v="6"/>
  </r>
  <r>
    <n v="2024"/>
    <n v="6"/>
    <n v="91"/>
    <x v="60"/>
    <s v="AP Gpo y Col"/>
    <n v="218"/>
    <s v="5966abd0cbfc86f98a186531b2b4ee5f6e910120ce13222f98207203dfc9a9a2"/>
    <s v="866d562d83a77144c090ae01fef5e5dc5d322dfdcb968ee04e0fa262fe1b2619"/>
    <x v="22"/>
    <n v="20358.247930000001"/>
    <n v="19102.183989999998"/>
    <n v="67918.614000000016"/>
    <n v="40325.426599999999"/>
    <n v="28277.914980000001"/>
    <n v="14066.161800000002"/>
    <n v="56054.769719999997"/>
    <n v="23992.637340000001"/>
    <n v="0"/>
    <n v="0"/>
    <n v="134.59399999999999"/>
    <n v="128.214"/>
    <n v="0"/>
    <n v="0"/>
    <n v="28277.914980000001"/>
    <n v="14066.1618"/>
    <n v="26962.736739999997"/>
    <n v="20163.10455"/>
    <n v="0"/>
    <n v="0"/>
    <n v="0"/>
    <n v="0"/>
    <n v="0"/>
    <n v="0"/>
    <s v="AP Gpo y Col"/>
    <s v="Accidentes y Enfermedades"/>
    <s v="Accidentes Personales"/>
    <x v="21"/>
    <x v="1"/>
    <n v="2714294.16591"/>
    <n v="2263628.6595100001"/>
    <n v="470912451.56086999"/>
    <n v="404647163.09129"/>
    <n v="451972421.97768009"/>
    <n v="385068140.58718014"/>
    <n v="1392476.1272199999"/>
    <n v="1032992.7840100001"/>
    <n v="588732.14971999999"/>
    <n v="416348.68627000001"/>
    <n v="20413.05242"/>
    <n v="19146.830890000001"/>
    <n v="1.4620177345980141"/>
    <n v="1.8492078827353238"/>
    <n v="1256.0639400000036"/>
    <n v="6.5754991191455003"/>
    <n v="99.731522317817095"/>
    <n v="99.766818330111633"/>
    <n v="0.75003837777379045"/>
    <n v="0.8438744539546067"/>
    <n v="4.3231492101177757E-3"/>
    <n v="4.5043119756995615E-3"/>
    <n v="4.7207013250925639E-3"/>
    <n v="4.9607282391297258E-3"/>
    <m/>
    <m/>
    <m/>
    <n v="0"/>
    <m/>
    <n v="0"/>
    <m/>
    <n v="0"/>
    <m/>
    <n v="101.03504695929205"/>
    <n v="138.90151587322771"/>
    <n v="73.636406221213463"/>
    <n v="4.803188511693973"/>
    <n v="101.03504695929205"/>
    <n v="33.723141062619732"/>
    <n v="104.87776241960222"/>
    <n v="69.761884957344037"/>
    <s v="Resto"/>
    <n v="2023"/>
    <n v="2"/>
    <d v="2024-08-20T00:00:00"/>
    <x v="21"/>
    <x v="22"/>
  </r>
  <r>
    <n v="2024"/>
    <n v="6"/>
    <n v="128"/>
    <x v="65"/>
    <s v="AP Gpo y Col"/>
    <n v="267"/>
    <s v="8acc23987b8960d83c44541f9f0eb46454cea080ea94d916f56fccf033db866f"/>
    <s v="866d562d83a77144c090ae01fef5e5dc5d322dfdcb968ee04e0fa262fe1b2619"/>
    <x v="32"/>
    <n v="25.862449999999999"/>
    <n v="-1.8999200000000001"/>
    <n v="225.04299"/>
    <n v="638.76236999999981"/>
    <n v="-15.728220000000007"/>
    <n v="671.97789999999998"/>
    <n v="-248.33684999999991"/>
    <n v="3802.9009499999997"/>
    <n v="0"/>
    <n v="0"/>
    <n v="134.59399999999999"/>
    <n v="128.214"/>
    <n v="0"/>
    <n v="0"/>
    <n v="-15.728219999999999"/>
    <n v="671.97789999999998"/>
    <n v="46.432639999999999"/>
    <n v="138.48181"/>
    <n v="0"/>
    <n v="0"/>
    <n v="0"/>
    <n v="0"/>
    <n v="0"/>
    <n v="0"/>
    <s v="AP Gpo y Col"/>
    <s v="Accidentes y Enfermedades"/>
    <s v="Accidentes Personales"/>
    <x v="21"/>
    <x v="1"/>
    <n v="49157.942630000005"/>
    <n v="32936.750050000002"/>
    <n v="470912451.56086999"/>
    <n v="404647163.09129"/>
    <n v="451972421.97768009"/>
    <n v="385068140.58718014"/>
    <n v="1392476.1272199999"/>
    <n v="1032992.7840100001"/>
    <n v="588732.14971999999"/>
    <n v="416348.68627000001"/>
    <n v="25.862449999999999"/>
    <n v="-1.8999200000000001"/>
    <n v="1.8572993457082042E-3"/>
    <n v="-1.8392384045749611E-4"/>
    <n v="27.762370000000001"/>
    <n v="-1461.2388942692323"/>
    <n v="100"/>
    <n v="100"/>
    <n v="5.2610928400035846E-2"/>
    <n v="-5.7683894042848951E-3"/>
    <n v="5.4919868681062106E-6"/>
    <n v="5.7221300996274446E-6"/>
    <n v="-4.6952510070393616E-7"/>
    <n v="-4.9339838842623088E-7"/>
    <m/>
    <m/>
    <m/>
    <n v="0"/>
    <m/>
    <n v="0"/>
    <m/>
    <n v="0"/>
    <m/>
    <n v="-102.34058590319712"/>
    <n v="-60.814887993983589"/>
    <n v="-35368.747105141265"/>
    <n v="-2.67154087091733E-3"/>
    <n v="-102.34058590319712"/>
    <n v="-66.470224500965145"/>
    <n v="-33.87319781946492"/>
    <n v="485.24632946377579"/>
    <s v="Resto"/>
    <n v="2023"/>
    <n v="2"/>
    <d v="2024-08-20T00:00:00"/>
    <x v="21"/>
    <x v="32"/>
  </r>
  <r>
    <n v="2024"/>
    <n v="6"/>
    <n v="718"/>
    <x v="44"/>
    <s v="AP Gpo y Col"/>
    <n v="281"/>
    <s v="71a1c003a2b855d85582c8f6c7648c49d3fe836408a7e1b5d9b222448acb3c1b"/>
    <s v="866d562d83a77144c090ae01fef5e5dc5d322dfdcb968ee04e0fa262fe1b2619"/>
    <x v="34"/>
    <n v="6.6059399999999995"/>
    <n v="0"/>
    <n v="6.6059399999999995"/>
    <n v="0"/>
    <n v="9.5829999999999999E-2"/>
    <n v="0"/>
    <n v="9.5829999999999999E-2"/>
    <n v="0"/>
    <n v="0"/>
    <n v="0"/>
    <n v="134.59399999999999"/>
    <n v="128.214"/>
    <n v="0"/>
    <n v="0"/>
    <n v="9.5829999999999999E-2"/>
    <n v="0"/>
    <n v="1.0047200000000001"/>
    <n v="0"/>
    <n v="0"/>
    <n v="0"/>
    <n v="0"/>
    <n v="0"/>
    <n v="0"/>
    <n v="0"/>
    <s v="AP Gpo y Col"/>
    <s v="Accidentes y Enfermedades"/>
    <s v="Accidentes Personales"/>
    <x v="21"/>
    <x v="1"/>
    <n v="8284.6314299999995"/>
    <n v="970.66971999999998"/>
    <n v="470912451.56086999"/>
    <n v="404647163.09129"/>
    <n v="451972421.97768009"/>
    <n v="385068140.58718014"/>
    <n v="1392476.1272199999"/>
    <n v="1032992.7840100001"/>
    <n v="588732.14971999999"/>
    <n v="416348.68627000001"/>
    <n v="8284.6314299999995"/>
    <n v="970.66971999999998"/>
    <n v="4.7440238800993924E-4"/>
    <m/>
    <m/>
    <m/>
    <n v="7.9737282893223418E-2"/>
    <m/>
    <n v="7.9737282893223418E-2"/>
    <m/>
    <n v="1.4027957804267397E-6"/>
    <n v="1.4615803263160652E-6"/>
    <m/>
    <m/>
    <m/>
    <m/>
    <m/>
    <n v="0"/>
    <m/>
    <n v="0"/>
    <m/>
    <n v="0"/>
    <m/>
    <m/>
    <n v="1.4506640992803448"/>
    <m/>
    <n v="1.6277351261618137E-5"/>
    <m/>
    <m/>
    <n v="9.5379807309499167"/>
    <m/>
    <s v="Resto"/>
    <n v="2023"/>
    <n v="2"/>
    <d v="2024-08-20T00:00:00"/>
    <x v="21"/>
    <x v="34"/>
  </r>
  <r>
    <n v="2024"/>
    <n v="6"/>
    <n v="37"/>
    <x v="35"/>
    <s v="AP Gpo y Col"/>
    <n v="25"/>
    <s v="b7a56873cd771f2c446d369b649430b65a756ba278ff97ec81bb6f55b2e73569"/>
    <s v="866d562d83a77144c090ae01fef5e5dc5d322dfdcb968ee04e0fa262fe1b2619"/>
    <x v="26"/>
    <n v="7549.7753400000001"/>
    <n v="5779.5937199999998"/>
    <n v="10084.244009999999"/>
    <n v="7270.4408100000001"/>
    <n v="7122.1695200000004"/>
    <n v="2959.2829199999996"/>
    <n v="12009.245920000003"/>
    <n v="3284.0302000000001"/>
    <n v="0"/>
    <n v="0"/>
    <n v="134.59399999999999"/>
    <n v="128.214"/>
    <n v="0"/>
    <n v="0"/>
    <n v="7122.1695199999995"/>
    <n v="2959.2829200000001"/>
    <n v="6881.0798700000005"/>
    <n v="4892.9018499999993"/>
    <n v="0"/>
    <n v="0"/>
    <n v="0"/>
    <n v="0"/>
    <n v="0"/>
    <n v="0"/>
    <s v="AP Gpo y Col"/>
    <s v="Accidentes y Enfermedades"/>
    <s v="Accidentes Personales"/>
    <x v="21"/>
    <x v="1"/>
    <n v="7036483.0011099996"/>
    <n v="5668968.1481899992"/>
    <n v="470912451.56086999"/>
    <n v="404647163.09129"/>
    <n v="451972421.97768009"/>
    <n v="385068140.58718014"/>
    <n v="1392476.1272199999"/>
    <n v="1032992.7840100001"/>
    <n v="588732.14971999999"/>
    <n v="416348.68627000001"/>
    <n v="1068448.7176300001"/>
    <n v="436344.77531"/>
    <n v="0.54218346673365958"/>
    <n v="0.55949991224179252"/>
    <n v="1770.1816200000003"/>
    <n v="30.628132456341596"/>
    <n v="0.7066109224920667"/>
    <n v="1.324547478744051"/>
    <n v="0.10729472861384061"/>
    <n v="0.1019514234146001"/>
    <n v="1.6032227041302004E-3"/>
    <n v="1.6704061957950242E-3"/>
    <n v="1.4283045198802248E-3"/>
    <n v="1.5009275270571208E-3"/>
    <m/>
    <m/>
    <m/>
    <n v="0"/>
    <m/>
    <n v="0"/>
    <m/>
    <n v="0"/>
    <m/>
    <n v="140.67213958711324"/>
    <n v="94.336178220635631"/>
    <n v="51.202265476888911"/>
    <n v="1.2097470001234505"/>
    <n v="140.67213958711321"/>
    <n v="40.633924017911816"/>
    <n v="103.50366010211707"/>
    <n v="60.481142085447729"/>
    <s v="Resto"/>
    <n v="2023"/>
    <n v="2"/>
    <d v="2024-08-20T00:00:00"/>
    <x v="21"/>
    <x v="26"/>
  </r>
  <r>
    <n v="2024"/>
    <n v="6"/>
    <n v="34"/>
    <x v="54"/>
    <s v="AP Gpo y Col"/>
    <n v="23"/>
    <s v="535fa30d7e25dd8a49f1536779734ec8286108d115da5045d77f3b4185d8f790"/>
    <s v="866d562d83a77144c090ae01fef5e5dc5d322dfdcb968ee04e0fa262fe1b2619"/>
    <x v="28"/>
    <n v="4451.3979200000003"/>
    <n v="2463.4323399999998"/>
    <n v="39856.223590000001"/>
    <n v="3633.55816"/>
    <n v="167.86129"/>
    <n v="593.10154999999997"/>
    <n v="418.44165000000004"/>
    <n v="587.53578000000005"/>
    <n v="0"/>
    <n v="0"/>
    <n v="134.59399999999999"/>
    <n v="128.214"/>
    <n v="0"/>
    <n v="0"/>
    <n v="167.86129"/>
    <n v="593.10155000000009"/>
    <n v="4916.2749100000001"/>
    <n v="1245.36727"/>
    <n v="0"/>
    <n v="0"/>
    <n v="0"/>
    <n v="0"/>
    <n v="0"/>
    <n v="0"/>
    <s v="AP Gpo y Col"/>
    <s v="Accidentes y Enfermedades"/>
    <s v="Accidentes Personales"/>
    <x v="21"/>
    <x v="1"/>
    <n v="43370839.972830005"/>
    <n v="41708691.39999"/>
    <n v="470912451.56086999"/>
    <n v="404647163.09129"/>
    <n v="451972421.97768009"/>
    <n v="385068140.58718014"/>
    <n v="1392476.1272199999"/>
    <n v="1032992.7840100001"/>
    <n v="588732.14971999999"/>
    <n v="416348.68627000001"/>
    <n v="15696564.2108"/>
    <n v="13192563.50334"/>
    <n v="0.31967498996819177"/>
    <n v="0.23847527089561471"/>
    <n v="1987.9655800000005"/>
    <n v="80.699012825332986"/>
    <n v="2.8359059092289907E-2"/>
    <n v="1.8672885973801265E-2"/>
    <n v="1.0263573227515567E-2"/>
    <n v="5.9062805792094225E-3"/>
    <n v="9.4527080463588332E-4"/>
    <n v="9.8488263963588145E-4"/>
    <n v="6.0878527386196949E-4"/>
    <n v="6.3973932931547578E-4"/>
    <m/>
    <m/>
    <m/>
    <n v="0"/>
    <m/>
    <n v="0"/>
    <m/>
    <n v="0"/>
    <m/>
    <n v="-71.69771517204768"/>
    <n v="3.7709792073587525"/>
    <n v="24.076226505981488"/>
    <n v="2.8512336226216718E-2"/>
    <n v="-71.697715172047694"/>
    <n v="294.76506476679771"/>
    <n v="3.4143999892796879"/>
    <n v="47.624629640379105"/>
    <s v="Resto"/>
    <n v="2023"/>
    <n v="2"/>
    <d v="2024-08-20T00:00:00"/>
    <x v="21"/>
    <x v="28"/>
  </r>
  <r>
    <n v="2024"/>
    <n v="6"/>
    <n v="39"/>
    <x v="17"/>
    <s v="AP Gpo y Col"/>
    <n v="27"/>
    <s v="670671cd97404156226e507973f2ab8330d3022ca96e0c93bdbdb320c41adcaf"/>
    <s v="866d562d83a77144c090ae01fef5e5dc5d322dfdcb968ee04e0fa262fe1b2619"/>
    <x v="4"/>
    <n v="222746.42837000001"/>
    <n v="156566.41886000001"/>
    <n v="451355.33168"/>
    <n v="401680.98361"/>
    <n v="46741.184130000009"/>
    <n v="29117.991089999989"/>
    <n v="43079.190160000013"/>
    <n v="57102.416990000012"/>
    <n v="0"/>
    <n v="0"/>
    <n v="134.59399999999999"/>
    <n v="128.214"/>
    <n v="5113.9522999999999"/>
    <n v="-12331.919880000001"/>
    <n v="27252.598180000001"/>
    <n v="9258.6857400000008"/>
    <n v="104650.04156999999"/>
    <n v="74405.733309999996"/>
    <n v="0"/>
    <n v="0"/>
    <n v="0"/>
    <n v="0"/>
    <n v="0"/>
    <n v="0"/>
    <s v="AP Gpo y Col"/>
    <s v="Accidentes y Enfermedades"/>
    <s v="Accidentes Personales"/>
    <x v="21"/>
    <x v="1"/>
    <n v="13946879.379360002"/>
    <n v="12006721.726059999"/>
    <n v="470912451.56086999"/>
    <n v="404647163.09129"/>
    <n v="451972421.97768009"/>
    <n v="385068140.58718014"/>
    <n v="1392476.1272199999"/>
    <n v="1032992.7840100001"/>
    <n v="588732.14971999999"/>
    <n v="416348.68627000001"/>
    <n v="817465.34374000004"/>
    <n v="640523.64503999997"/>
    <n v="15.996427085231307"/>
    <n v="15.156583984277313"/>
    <n v="66180.009510000004"/>
    <n v="42.269606721462694"/>
    <n v="27.24842466726588"/>
    <n v="24.443503385456225"/>
    <n v="1.5971058636933697"/>
    <n v="1.3039897353511598"/>
    <n v="4.7301027533184242E-2"/>
    <n v="4.9283190198936511E-2"/>
    <n v="3.8692083657257223E-2"/>
    <n v="4.0659406052460233E-2"/>
    <m/>
    <m/>
    <m/>
    <n v="0"/>
    <m/>
    <n v="0"/>
    <m/>
    <n v="0"/>
    <m/>
    <n v="60.523382212491875"/>
    <n v="20.984033042432934"/>
    <n v="18.597852146083113"/>
    <n v="7.9392953403733824"/>
    <n v="194.34629217688513"/>
    <n v="40.647819616254232"/>
    <n v="26.041650601515382"/>
    <n v="12.443511175980374"/>
    <s v="Grandes"/>
    <n v="2023"/>
    <n v="2"/>
    <d v="2024-08-20T00:00:00"/>
    <x v="21"/>
    <x v="4"/>
  </r>
  <r>
    <n v="2024"/>
    <n v="6"/>
    <n v="12"/>
    <x v="31"/>
    <s v="AP Gpo y Col"/>
    <n v="12"/>
    <s v="6b51d431df5d7f141cbececcf79edf3dd861c3b4069f0b11661a3eefacbba918"/>
    <s v="866d562d83a77144c090ae01fef5e5dc5d322dfdcb968ee04e0fa262fe1b2619"/>
    <x v="15"/>
    <n v="75300.34835"/>
    <n v="86912.819560000004"/>
    <n v="144495.16673999996"/>
    <n v="184043.50151999999"/>
    <n v="22165.464300000003"/>
    <n v="30333.467960000002"/>
    <n v="58216.113619999996"/>
    <n v="56619.023660000006"/>
    <n v="0"/>
    <n v="0"/>
    <n v="134.59399999999999"/>
    <n v="128.214"/>
    <n v="0"/>
    <n v="537.09766999999999"/>
    <n v="18134.493430000002"/>
    <n v="26506.279060000001"/>
    <n v="49239.308380000002"/>
    <n v="63332.861619999996"/>
    <n v="0"/>
    <n v="0"/>
    <n v="0"/>
    <n v="0"/>
    <n v="0"/>
    <n v="0"/>
    <s v="AP Gpo y Col"/>
    <s v="Accidentes y Enfermedades"/>
    <s v="Accidentes Personales"/>
    <x v="21"/>
    <x v="1"/>
    <n v="3733425.0511100003"/>
    <n v="4674185.5092500001"/>
    <n v="470912451.56086999"/>
    <n v="404647163.09129"/>
    <n v="451972421.97768009"/>
    <n v="385068140.58718014"/>
    <n v="1392476.1272199999"/>
    <n v="1032992.7840100001"/>
    <n v="588732.14971999999"/>
    <n v="416348.68627000001"/>
    <n v="122853.55125"/>
    <n v="131310.89976"/>
    <n v="5.4076581190898327"/>
    <n v="8.4136908703864304"/>
    <n v="-11612.471210000003"/>
    <n v="-13.361056825435714"/>
    <n v="61.292773048756288"/>
    <n v="66.188579713376868"/>
    <n v="2.0169240662166805"/>
    <n v="1.8594216979194236"/>
    <n v="1.5990307349149951E-2"/>
    <n v="1.6660385609482735E-2"/>
    <n v="2.1478667710415192E-2"/>
    <n v="2.2570763560825616E-2"/>
    <m/>
    <m/>
    <m/>
    <n v="0"/>
    <m/>
    <n v="0"/>
    <m/>
    <n v="0"/>
    <m/>
    <n v="-26.927365083250432"/>
    <n v="29.436071393685665"/>
    <n v="34.901028540512812"/>
    <n v="3.7649488499212862"/>
    <n v="-31.584160157106556"/>
    <n v="-22.253144543762993"/>
    <n v="36.829301683217516"/>
    <n v="41.852331288990008"/>
    <s v="Medianas"/>
    <n v="2023"/>
    <n v="2"/>
    <d v="2024-08-20T00:00:00"/>
    <x v="21"/>
    <x v="15"/>
  </r>
  <r>
    <n v="2024"/>
    <n v="6"/>
    <n v="8"/>
    <x v="20"/>
    <s v="AP Gpo y Col"/>
    <n v="8"/>
    <s v="2c624232cdd221771294dfbb310aca000a0df6ac8b66b696d90ef06fdefb64a3"/>
    <s v="866d562d83a77144c090ae01fef5e5dc5d322dfdcb968ee04e0fa262fe1b2619"/>
    <x v="33"/>
    <n v="1614.3212699999999"/>
    <n v="2787.3572999999997"/>
    <n v="61077.37758"/>
    <n v="61510.086420000007"/>
    <n v="18369.130899999996"/>
    <n v="22068.81781"/>
    <n v="37069.140830000004"/>
    <n v="33053.227169999998"/>
    <n v="0"/>
    <n v="0"/>
    <n v="134.59399999999999"/>
    <n v="128.214"/>
    <n v="0"/>
    <n v="0"/>
    <n v="18715.98848"/>
    <n v="17356.73387"/>
    <n v="16152.07618"/>
    <n v="13130.56978"/>
    <n v="0"/>
    <n v="0"/>
    <n v="0"/>
    <n v="0"/>
    <n v="0"/>
    <n v="0"/>
    <s v="AP Gpo y Col"/>
    <s v="Accidentes y Enfermedades"/>
    <s v="Accidentes Personales"/>
    <x v="21"/>
    <x v="1"/>
    <n v="1362193.3121300002"/>
    <n v="1167878.8770999999"/>
    <n v="470912451.56086999"/>
    <n v="404647163.09129"/>
    <n v="451972421.97768009"/>
    <n v="385068140.58718014"/>
    <n v="1392476.1272199999"/>
    <n v="1032992.7840100001"/>
    <n v="588732.14971999999"/>
    <n v="416348.68627000001"/>
    <n v="13684.23228"/>
    <n v="13042.555699999999"/>
    <n v="0.11593170169623671"/>
    <n v="0.26983318210410812"/>
    <n v="-1173.0360299999998"/>
    <n v="-42.084164452113839"/>
    <n v="11.796944373411351"/>
    <n v="21.371250881451093"/>
    <n v="0.11850897046879187"/>
    <n v="0.23866835462607064"/>
    <n v="3.4280708965100134E-4"/>
    <n v="3.5717251573365256E-4"/>
    <n v="6.8883648626276439E-4"/>
    <n v="7.2386079402716433E-4"/>
    <m/>
    <m/>
    <m/>
    <n v="0"/>
    <m/>
    <n v="0"/>
    <m/>
    <n v="0"/>
    <m/>
    <n v="-16.76431851425939"/>
    <n v="1137.8857010290149"/>
    <n v="791.74700028589814"/>
    <n v="3.120116832202271"/>
    <n v="7.8312810473483374"/>
    <n v="23.011235998320867"/>
    <n v="115.87357731246163"/>
    <n v="132.18568699461267"/>
    <s v="Resto"/>
    <n v="2023"/>
    <n v="2"/>
    <d v="2024-08-20T00:00:00"/>
    <x v="21"/>
    <x v="33"/>
  </r>
  <r>
    <n v="2024"/>
    <n v="6"/>
    <n v="38"/>
    <x v="55"/>
    <s v="AP Gpo y Col"/>
    <n v="26"/>
    <s v="5f9c4ab08cac7457e9111a30e4664920607ea2c115a1433d7be98e97e64244ca"/>
    <s v="866d562d83a77144c090ae01fef5e5dc5d322dfdcb968ee04e0fa262fe1b2619"/>
    <x v="17"/>
    <n v="28370.719140000001"/>
    <n v="33001.790999999997"/>
    <n v="40629.106790000005"/>
    <n v="47214.583809999996"/>
    <n v="4693.6511499999997"/>
    <n v="6037.1081200000008"/>
    <n v="8134.2688599999974"/>
    <n v="9797.1395600000014"/>
    <n v="0"/>
    <n v="0"/>
    <n v="134.59399999999999"/>
    <n v="128.214"/>
    <n v="0"/>
    <n v="0"/>
    <n v="4693.6511500000006"/>
    <n v="6037.1081199999999"/>
    <n v="24319.859089999998"/>
    <n v="28607.66289"/>
    <n v="0"/>
    <n v="0"/>
    <n v="0"/>
    <n v="0"/>
    <n v="0"/>
    <n v="0"/>
    <s v="AP Gpo y Col"/>
    <s v="Accidentes y Enfermedades"/>
    <s v="Accidentes Personales"/>
    <x v="21"/>
    <x v="1"/>
    <n v="20984747.960310001"/>
    <n v="19495172.586180001"/>
    <n v="470912451.56086999"/>
    <n v="404647163.09129"/>
    <n v="451972421.97768009"/>
    <n v="385068140.58718014"/>
    <n v="1392476.1272199999"/>
    <n v="1032992.7840100001"/>
    <n v="588732.14971999999"/>
    <n v="416348.68627000001"/>
    <n v="7754704.4402600005"/>
    <n v="6656472.9581499994"/>
    <n v="2.0374294815840428"/>
    <n v="3.1947745919278869"/>
    <n v="-4631.0718599999964"/>
    <n v="-14.032789493152043"/>
    <n v="0.36585171438266684"/>
    <n v="0.49578494808716267"/>
    <n v="0.13519685437089657"/>
    <n v="0.16928186121006567"/>
    <n v="6.0246270927777346E-3"/>
    <n v="6.2770907605068527E-3"/>
    <n v="8.1556956307030047E-3"/>
    <n v="8.5703769077536372E-3"/>
    <m/>
    <m/>
    <m/>
    <n v="0"/>
    <m/>
    <n v="0"/>
    <m/>
    <n v="0"/>
    <m/>
    <n v="-22.253319690421591"/>
    <n v="16.543997798710716"/>
    <n v="18.293274204421213"/>
    <n v="0.79724729696387264"/>
    <n v="-22.25331969042157"/>
    <n v="-14.988305114217603"/>
    <n v="19.299664248178015"/>
    <n v="21.103115424749749"/>
    <s v="Medianas"/>
    <n v="2023"/>
    <n v="2"/>
    <d v="2024-08-20T00:00:00"/>
    <x v="21"/>
    <x v="17"/>
  </r>
  <r>
    <n v="2024"/>
    <n v="6"/>
    <n v="112"/>
    <x v="57"/>
    <s v="AP Gpo y Col"/>
    <n v="231"/>
    <s v="138d9e809e386a7b800791d1f664f56d1c55f3d1ba411b950862729bc486c5ce"/>
    <s v="866d562d83a77144c090ae01fef5e5dc5d322dfdcb968ee04e0fa262fe1b2619"/>
    <x v="29"/>
    <n v="7043.8965900000003"/>
    <n v="1732.13455"/>
    <n v="24954.608650000002"/>
    <n v="24267.283530000004"/>
    <n v="1718.77286"/>
    <n v="246.63176000000001"/>
    <n v="2701.4331799999995"/>
    <n v="37.118719999999989"/>
    <n v="0"/>
    <n v="0"/>
    <n v="134.59399999999999"/>
    <n v="128.214"/>
    <n v="0"/>
    <n v="0"/>
    <n v="1718.77286"/>
    <n v="246.63176000000001"/>
    <n v="6481.3865099999994"/>
    <n v="2285.16851"/>
    <n v="0"/>
    <n v="0"/>
    <n v="0"/>
    <n v="0"/>
    <n v="0"/>
    <n v="0"/>
    <s v="AP Gpo y Col"/>
    <s v="Accidentes y Enfermedades"/>
    <s v="Accidentes Personales"/>
    <x v="21"/>
    <x v="1"/>
    <n v="322505.75637000002"/>
    <n v="316431.12143"/>
    <n v="470912451.56086999"/>
    <n v="404647163.09129"/>
    <n v="451972421.97768009"/>
    <n v="385068140.58718014"/>
    <n v="1392476.1272199999"/>
    <n v="1032992.7840100001"/>
    <n v="588732.14971999999"/>
    <n v="416348.68627000001"/>
    <n v="322505.75637000002"/>
    <n v="316431.12143"/>
    <n v="0.50585402882724761"/>
    <n v="0.1676811858526237"/>
    <n v="5311.7620400000005"/>
    <n v="306.65989775447872"/>
    <n v="2.1841149966696327"/>
    <n v="0.54739702661742706"/>
    <n v="2.1841149966696327"/>
    <n v="0.54739702661742706"/>
    <n v="1.4957974813901282E-3"/>
    <n v="1.5584792893288191E-3"/>
    <n v="4.2806047045218591E-4"/>
    <n v="4.4982546397079597E-4"/>
    <m/>
    <m/>
    <m/>
    <n v="0"/>
    <m/>
    <n v="0"/>
    <m/>
    <n v="0"/>
    <m/>
    <n v="596.89842865330888"/>
    <n v="24.400881501299835"/>
    <n v="14.238602884516101"/>
    <n v="0.29194479370923526"/>
    <n v="596.89842865330888"/>
    <n v="183.62838371162394"/>
    <n v="26.518598410203442"/>
    <n v="10.792716551130841"/>
    <s v="Resto"/>
    <n v="2023"/>
    <n v="2"/>
    <d v="2024-08-20T00:00:00"/>
    <x v="21"/>
    <x v="29"/>
  </r>
  <r>
    <n v="2024"/>
    <n v="6"/>
    <n v="150.1"/>
    <x v="32"/>
    <s v="AP Gpo y Col"/>
    <n v="150.1"/>
    <m/>
    <m/>
    <x v="21"/>
    <n v="112573.62841999999"/>
    <n v="104212.58098"/>
    <n v="559480.38442999998"/>
    <n v="475680.90023999999"/>
    <n v="182400.11685000002"/>
    <n v="174436.97021999999"/>
    <n v="345788.30476999999"/>
    <n v="345535.19365999999"/>
    <n v="0"/>
    <n v="0"/>
    <n v="0"/>
    <n v="0"/>
    <n v="0"/>
    <n v="0"/>
    <n v="176868.22656999997"/>
    <n v="143154.43005"/>
    <n v="177646.04838000002"/>
    <n v="147568.75008999996"/>
    <n v="0"/>
    <n v="0"/>
    <n v="0"/>
    <n v="0"/>
    <n v="0"/>
    <n v="0"/>
    <s v="AP Gpo y Col"/>
    <s v="Accidentes y Enfermedades"/>
    <s v="Accidentes Personales"/>
    <x v="21"/>
    <x v="1"/>
    <n v="147258549.10920003"/>
    <n v="137610462.46750998"/>
    <n v="470912451.56086999"/>
    <n v="404647163.09129"/>
    <n v="451972421.97768009"/>
    <n v="385068140.58718014"/>
    <n v="1392476.1272199999"/>
    <n v="1032992.7840100001"/>
    <n v="588732.14971999999"/>
    <n v="416348.68627000001"/>
    <n v="41745967.989169993"/>
    <n v="36183684.337799996"/>
    <n v="8.0844207106621564"/>
    <n v="10.088413258363202"/>
    <n v="8361.0474399999948"/>
    <n v="8.0230691547737543"/>
    <n v="0.26966347612110608"/>
    <n v="0.28800986656610944"/>
    <n v="7.6446243088080859E-2"/>
    <n v="7.5730129171395474E-2"/>
    <n v="2.3905426167192514E-2"/>
    <n v="2.4907189674851282E-2"/>
    <n v="2.5753938365432015E-2"/>
    <n v="2.7063412938055333E-2"/>
    <m/>
    <m/>
    <m/>
    <n v="0"/>
    <m/>
    <n v="0"/>
    <m/>
    <n v="0"/>
    <m/>
    <n v="4.565056719316396"/>
    <n v="162.0273943462895"/>
    <n v="167.38571157111744"/>
    <n v="30.98185090397207"/>
    <n v="23.550648420886901"/>
    <n v="20.381888625915966"/>
    <n v="99.562150795307176"/>
    <n v="97.008634933000565"/>
    <s v="Resto"/>
    <n v="2023"/>
    <n v="2"/>
    <d v="2024-08-20T00:00:00"/>
    <x v="21"/>
    <x v="21"/>
  </r>
  <r>
    <n v="2024"/>
    <n v="6"/>
    <n v="79"/>
    <x v="59"/>
    <s v="AP Gpo y Col"/>
    <n v="51"/>
    <s v="031b4af5197ec30a926f48cf40e11a7dbc470048a21e4003b7a3c07c5dab1baa"/>
    <s v="866d562d83a77144c090ae01fef5e5dc5d322dfdcb968ee04e0fa262fe1b2619"/>
    <x v="18"/>
    <n v="45348.674469999998"/>
    <n v="14088.381529999999"/>
    <n v="52726.826350000003"/>
    <n v="18299.531459999998"/>
    <n v="-481.58770000000004"/>
    <n v="-15061.254220000001"/>
    <n v="4413.2866400000003"/>
    <n v="-7960.4819000000007"/>
    <n v="0"/>
    <n v="0"/>
    <n v="134.59399999999999"/>
    <n v="128.214"/>
    <n v="0"/>
    <n v="0"/>
    <n v="-481.58769999999998"/>
    <n v="-15061.254220000001"/>
    <n v="41436.23631"/>
    <n v="4945.9845400000004"/>
    <n v="0"/>
    <n v="0"/>
    <n v="0"/>
    <n v="0"/>
    <n v="0"/>
    <n v="0"/>
    <s v="AP Gpo y Col"/>
    <s v="Accidentes y Enfermedades"/>
    <s v="Accidentes Personales"/>
    <x v="21"/>
    <x v="1"/>
    <n v="42505277.943829998"/>
    <n v="34607061.821570002"/>
    <n v="470912451.56086999"/>
    <n v="404647163.09129"/>
    <n v="451972421.97768009"/>
    <n v="385068140.58718014"/>
    <n v="1392476.1272199999"/>
    <n v="1032992.7840100001"/>
    <n v="588732.14971999999"/>
    <n v="416348.68627000001"/>
    <n v="320703.72170999995"/>
    <n v="287537.75964"/>
    <n v="3.256693137033241"/>
    <n v="1.3638412337509236"/>
    <n v="31260.292939999999"/>
    <n v="221.88704127180179"/>
    <n v="14.140364267742131"/>
    <n v="4.8996631077736659"/>
    <n v="0.10668951401735921"/>
    <n v="4.0709556918290438E-2"/>
    <n v="9.6299586727190724E-3"/>
    <n v="1.0033504759332299E-2"/>
    <n v="3.4816459412126423E-3"/>
    <n v="3.6586723348540347E-3"/>
    <m/>
    <m/>
    <m/>
    <n v="0"/>
    <m/>
    <n v="0"/>
    <m/>
    <n v="0"/>
    <m/>
    <n v="-96.802472802294943"/>
    <n v="-1.0619664314964485"/>
    <n v="-106.90549647543513"/>
    <n v="-8.1800815571061031E-2"/>
    <n v="-96.802472802294943"/>
    <n v="737.77528973028291"/>
    <n v="-1.1622380382162658"/>
    <n v="-304.51478564467976"/>
    <s v="Medianas"/>
    <n v="2023"/>
    <n v="2"/>
    <d v="2024-08-20T00:00:00"/>
    <x v="21"/>
    <x v="18"/>
  </r>
  <r>
    <n v="2024"/>
    <n v="6"/>
    <n v="23"/>
    <x v="16"/>
    <s v="AP Gpo y Col"/>
    <n v="17"/>
    <s v="4523540f1504cd17100c4835e85b7eefd49911580f8efff0599a8f283be6b9e3"/>
    <s v="866d562d83a77144c090ae01fef5e5dc5d322dfdcb968ee04e0fa262fe1b2619"/>
    <x v="27"/>
    <n v="13304.996539999998"/>
    <n v="12522.667369999999"/>
    <n v="35200.319499999998"/>
    <n v="47716.910140000007"/>
    <n v="9059.7792400000017"/>
    <n v="20629.438310000001"/>
    <n v="19994.608519999998"/>
    <n v="74435.208959999989"/>
    <n v="0"/>
    <n v="0"/>
    <n v="134.59399999999999"/>
    <n v="128.214"/>
    <n v="0"/>
    <n v="0"/>
    <n v="3186.61742"/>
    <n v="8653.3680299999996"/>
    <n v="7487.6530599999996"/>
    <n v="7807.6988700000002"/>
    <n v="0"/>
    <n v="0"/>
    <n v="0"/>
    <n v="0"/>
    <n v="0"/>
    <n v="0"/>
    <s v="AP Gpo y Col"/>
    <s v="Accidentes y Enfermedades"/>
    <s v="Accidentes Personales"/>
    <x v="21"/>
    <x v="1"/>
    <n v="12089263.964579999"/>
    <n v="10892930.905850001"/>
    <n v="470912451.56086999"/>
    <n v="404647163.09129"/>
    <n v="451972421.97768009"/>
    <n v="385068140.58718014"/>
    <n v="1392476.1272199999"/>
    <n v="1032992.7840100001"/>
    <n v="588732.14971999999"/>
    <n v="416348.68627000001"/>
    <n v="3653974.3754000003"/>
    <n v="3180561.5512299999"/>
    <n v="0.955491895330563"/>
    <n v="1.212270556371938"/>
    <n v="782.32916999999907"/>
    <n v="6.2473045628776314"/>
    <n v="0.36412396949399795"/>
    <n v="0.39372504409346148"/>
    <n v="0.11005629936596587"/>
    <n v="0.11496141376674625"/>
    <n v="2.8253652023639895E-3"/>
    <n v="2.9437629140693553E-3"/>
    <n v="3.0947127552639819E-3"/>
    <n v="3.2520652970418479E-3"/>
    <m/>
    <m/>
    <m/>
    <n v="0"/>
    <m/>
    <n v="0"/>
    <m/>
    <n v="0"/>
    <m/>
    <n v="-56.083248104683847"/>
    <n v="68.093059722058385"/>
    <n v="164.7367745263364"/>
    <n v="1.5388626634894693"/>
    <n v="-63.174830783199674"/>
    <n v="-4.0991054512838909"/>
    <n v="42.558294227377033"/>
    <n v="110.83122151712799"/>
    <s v="Resto"/>
    <n v="2023"/>
    <n v="2"/>
    <d v="2024-08-20T00:00:00"/>
    <x v="21"/>
    <x v="27"/>
  </r>
  <r>
    <n v="2024"/>
    <n v="6"/>
    <n v="74"/>
    <x v="0"/>
    <s v="AP Gpo y Col"/>
    <n v="46"/>
    <s v="25fc0e7096fc653718202dc30b0c580b8ab87eac11a700cba03a7c021bc35b0c"/>
    <s v="866d562d83a77144c090ae01fef5e5dc5d322dfdcb968ee04e0fa262fe1b2619"/>
    <x v="35"/>
    <n v="0"/>
    <n v="0"/>
    <n v="0"/>
    <n v="0"/>
    <n v="-1.9633099999999999"/>
    <n v="-5.2048500000000004"/>
    <n v="-1.9755899999999995"/>
    <n v="-1.4548499999999982"/>
    <n v="0"/>
    <n v="0"/>
    <n v="0"/>
    <n v="0"/>
    <n v="0"/>
    <n v="0"/>
    <n v="-7.5493500000000004"/>
    <n v="-14.14667"/>
    <n v="0"/>
    <n v="0"/>
    <n v="0"/>
    <n v="0"/>
    <n v="0"/>
    <n v="0"/>
    <n v="0"/>
    <n v="0"/>
    <s v="AP Gpo y Col"/>
    <s v="Accidentes y Enfermedades"/>
    <s v="Accidentes Personales"/>
    <x v="21"/>
    <x v="1"/>
    <n v="4855779.2440100005"/>
    <n v="7451597.3626800003"/>
    <n v="470912451.56086999"/>
    <n v="404647163.09129"/>
    <n v="451972421.97768009"/>
    <n v="385068140.58718014"/>
    <n v="1392476.1272199999"/>
    <n v="1032992.7840100001"/>
    <n v="588732.14971999999"/>
    <n v="416348.68627000001"/>
    <n v="0"/>
    <n v="0"/>
    <m/>
    <m/>
    <m/>
    <m/>
    <m/>
    <m/>
    <m/>
    <m/>
    <m/>
    <m/>
    <m/>
    <m/>
    <m/>
    <m/>
    <m/>
    <n v="0"/>
    <m/>
    <n v="0"/>
    <m/>
    <n v="0"/>
    <m/>
    <n v="-62.279220342565111"/>
    <m/>
    <m/>
    <n v="-3.3348102374462595E-4"/>
    <n v="-46.635144525178006"/>
    <m/>
    <m/>
    <m/>
    <s v="Resto"/>
    <n v="2023"/>
    <n v="2"/>
    <d v="2024-08-20T00:00:00"/>
    <x v="21"/>
    <x v="35"/>
  </r>
  <r>
    <n v="2024"/>
    <n v="6"/>
    <n v="119"/>
    <x v="62"/>
    <s v="AP Gpo y Col"/>
    <n v="217"/>
    <s v="16badfc6202cb3f8889e0f2779b19218af4cbb736e56acadce8148aba9a7a9f8"/>
    <s v="866d562d83a77144c090ae01fef5e5dc5d322dfdcb968ee04e0fa262fe1b2619"/>
    <x v="14"/>
    <n v="30417.97882"/>
    <n v="30168.645339999999"/>
    <n v="64200.092140000008"/>
    <n v="57131.478319999995"/>
    <n v="23318.376689999997"/>
    <n v="23386.8236"/>
    <n v="48560.924359999997"/>
    <n v="41638.573000000004"/>
    <n v="0"/>
    <n v="0"/>
    <n v="134.59399999999999"/>
    <n v="128.214"/>
    <n v="0"/>
    <n v="0"/>
    <n v="14274.796470000001"/>
    <n v="20922.326730000001"/>
    <n v="26904.083750000002"/>
    <n v="20793.268960000001"/>
    <n v="0"/>
    <n v="0"/>
    <n v="0"/>
    <n v="0"/>
    <n v="0"/>
    <n v="0"/>
    <s v="AP Gpo y Col"/>
    <s v="Accidentes y Enfermedades"/>
    <s v="Accidentes Personales"/>
    <x v="21"/>
    <x v="1"/>
    <n v="811961.43577999994"/>
    <n v="576897.05820000009"/>
    <n v="470912451.56086999"/>
    <n v="404647163.09129"/>
    <n v="451972421.97768009"/>
    <n v="385068140.58718014"/>
    <n v="1392476.1272199999"/>
    <n v="1032992.7840100001"/>
    <n v="588732.14971999999"/>
    <n v="416348.68627000001"/>
    <n v="375005.02043999999"/>
    <n v="322423.53499999997"/>
    <n v="2.184452445926508"/>
    <n v="2.9205088173885971"/>
    <n v="249.33348000000115"/>
    <n v="0.82646561418326936"/>
    <n v="8.1113524251782145"/>
    <n v="9.3568372234365587"/>
    <n v="3.7462344243947219"/>
    <n v="5.2294677033248211"/>
    <n v="6.4593702543174697E-3"/>
    <n v="6.730051954696949E-3"/>
    <n v="7.4555435183401584E-3"/>
    <n v="7.8346251377734433E-3"/>
    <m/>
    <m/>
    <m/>
    <n v="0"/>
    <m/>
    <n v="0"/>
    <m/>
    <n v="0"/>
    <m/>
    <n v="-0.29267296478860949"/>
    <n v="76.659849189808853"/>
    <n v="77.520297436066457"/>
    <n v="3.9607785477810542"/>
    <n v="-31.77242352528733"/>
    <n v="29.388427580845367"/>
    <n v="53.058103010105299"/>
    <n v="100.62067090195519"/>
    <s v="Medianas"/>
    <n v="2023"/>
    <n v="2"/>
    <d v="2024-08-20T00:00:00"/>
    <x v="21"/>
    <x v="14"/>
  </r>
  <r>
    <n v="2024"/>
    <n v="6"/>
    <n v="10"/>
    <x v="4"/>
    <s v="AP Gpo y Col"/>
    <n v="10"/>
    <s v="4a44dc15364204a80fe80e9039455cc1608281820fe2b24f1e5233ade6af1dd5"/>
    <s v="866d562d83a77144c090ae01fef5e5dc5d322dfdcb968ee04e0fa262fe1b2619"/>
    <x v="10"/>
    <n v="30553.187420000002"/>
    <n v="26039.865850000002"/>
    <n v="109198.60083000001"/>
    <n v="127023.59670999998"/>
    <n v="33254.925009999999"/>
    <n v="43653.29234"/>
    <n v="62385.447900000014"/>
    <n v="9333.2780999999923"/>
    <n v="0"/>
    <n v="0"/>
    <n v="134.59399999999999"/>
    <n v="128.214"/>
    <n v="0"/>
    <n v="0"/>
    <n v="33254.925009999999"/>
    <n v="43653.29234"/>
    <n v="44849.23373"/>
    <n v="65889.400299999994"/>
    <n v="0"/>
    <n v="0"/>
    <n v="0"/>
    <n v="0"/>
    <n v="0"/>
    <n v="0"/>
    <s v="AP Gpo y Col"/>
    <s v="Accidentes y Enfermedades"/>
    <s v="Accidentes Personales"/>
    <x v="21"/>
    <x v="1"/>
    <n v="3187333.33329"/>
    <n v="2989305.4146599998"/>
    <n v="470912451.56086999"/>
    <n v="404647163.09129"/>
    <n v="451972421.97768009"/>
    <n v="385068140.58718014"/>
    <n v="1392476.1272199999"/>
    <n v="1032992.7840100001"/>
    <n v="588732.14971999999"/>
    <n v="416348.68627000001"/>
    <n v="317038.48676"/>
    <n v="325699.87294999999"/>
    <n v="2.1941623861802011"/>
    <n v="2.5208177881858194"/>
    <n v="4513.3215700000001"/>
    <n v="17.332353384608545"/>
    <n v="9.6370594410289829"/>
    <n v="7.9950494343599354"/>
    <n v="0.95858149196032394"/>
    <n v="0.87110088257615348"/>
    <n v="6.4880823003786526E-3"/>
    <n v="6.7599671870043473E-3"/>
    <n v="6.4352028693514668E-3"/>
    <n v="6.7624046513670294E-3"/>
    <m/>
    <m/>
    <m/>
    <n v="0"/>
    <m/>
    <n v="0"/>
    <m/>
    <n v="0"/>
    <m/>
    <n v="-23.820350705763062"/>
    <n v="108.84273562970863"/>
    <n v="167.64023513585036"/>
    <n v="5.6485661647348433"/>
    <n v="-23.820350705763062"/>
    <n v="-31.932551327227664"/>
    <n v="74.14825682463227"/>
    <n v="66.252374647884011"/>
    <s v="Medianas"/>
    <n v="2023"/>
    <n v="2"/>
    <d v="2024-08-20T00:00:00"/>
    <x v="21"/>
    <x v="10"/>
  </r>
  <r>
    <n v="2024"/>
    <n v="6"/>
    <n v="15.1"/>
    <x v="13"/>
    <s v="AP Gpo y Col"/>
    <n v="15.1"/>
    <m/>
    <m/>
    <x v="7"/>
    <n v="438821.82699999993"/>
    <n v="348461.22230000002"/>
    <n v="819344.30167999992"/>
    <n v="649423.08575999993"/>
    <n v="159070.337"/>
    <n v="121271.34018999999"/>
    <n v="354152.49491000001"/>
    <n v="177290.24257"/>
    <n v="0"/>
    <n v="0"/>
    <n v="0"/>
    <n v="0"/>
    <n v="-732.34605999999997"/>
    <n v="1370.8604"/>
    <n v="137607.45875999998"/>
    <n v="114979.65442000001"/>
    <n v="399914.53948000004"/>
    <n v="321854.87849999993"/>
    <n v="0"/>
    <n v="0"/>
    <n v="0"/>
    <n v="0"/>
    <n v="0"/>
    <n v="0"/>
    <s v="AP Gpo y Col"/>
    <s v="Accidentes y Enfermedades"/>
    <s v="Accidentes Personales"/>
    <x v="21"/>
    <x v="1"/>
    <n v="135806152.45679"/>
    <n v="113812825.96391001"/>
    <n v="470912451.56086999"/>
    <n v="404647163.09129"/>
    <n v="451972421.97768009"/>
    <n v="385068140.58718014"/>
    <n v="1392476.1272199999"/>
    <n v="1032992.7840100001"/>
    <n v="588732.14971999999"/>
    <n v="416348.68627000001"/>
    <n v="14999078.032439999"/>
    <n v="13249323.38762"/>
    <n v="31.513777394236769"/>
    <n v="33.733171005057741"/>
    <n v="90360.604699999909"/>
    <n v="25.931322889697594"/>
    <n v="2.9256586708257419"/>
    <n v="2.6300303200810826"/>
    <n v="0.32312367227959105"/>
    <n v="0.306170433208026"/>
    <n v="9.3185437239023186E-2"/>
    <n v="9.7090398807932229E-2"/>
    <n v="8.6114831409651024E-2"/>
    <n v="9.0493392096432798E-2"/>
    <m/>
    <m/>
    <m/>
    <n v="0"/>
    <m/>
    <n v="0"/>
    <m/>
    <n v="0"/>
    <m/>
    <n v="31.168944575675518"/>
    <n v="36.249413135960538"/>
    <n v="34.80196143190765"/>
    <n v="27.019135455003362"/>
    <n v="19.679833318462304"/>
    <n v="24.253061300110179"/>
    <n v="34.409216263786732"/>
    <n v="35.724067615771752"/>
    <s v="Resto"/>
    <n v="2023"/>
    <n v="2"/>
    <d v="2024-08-20T00:00:00"/>
    <x v="21"/>
    <x v="7"/>
  </r>
  <r>
    <n v="2024"/>
    <n v="6"/>
    <n v="41"/>
    <x v="7"/>
    <s v="AP Gpo y Col"/>
    <n v="29"/>
    <s v="35135aaa6cc23891b40cb3f378c53a17a1127210ce60e125ccf03efcfdaec458"/>
    <s v="866d562d83a77144c090ae01fef5e5dc5d322dfdcb968ee04e0fa262fe1b2619"/>
    <x v="19"/>
    <n v="23285.45147"/>
    <n v="19044.821250000001"/>
    <n v="91772.164610000007"/>
    <n v="89779.040349999996"/>
    <n v="29835.433680000006"/>
    <n v="30149.766120000004"/>
    <n v="50655.678349999995"/>
    <n v="57276.808309999993"/>
    <n v="0"/>
    <n v="0"/>
    <n v="134.59399999999999"/>
    <n v="128.214"/>
    <n v="0"/>
    <n v="0"/>
    <n v="29835.433679999998"/>
    <n v="30149.76612"/>
    <n v="38847.738229999995"/>
    <n v="28944.99091"/>
    <n v="0"/>
    <n v="0"/>
    <n v="0"/>
    <n v="0"/>
    <n v="0"/>
    <n v="0"/>
    <s v="AP Gpo y Col"/>
    <s v="Accidentes y Enfermedades"/>
    <s v="Accidentes Personales"/>
    <x v="21"/>
    <x v="1"/>
    <n v="19353024.356599998"/>
    <n v="17293989.810169999"/>
    <n v="470912451.56086999"/>
    <n v="404647163.09129"/>
    <n v="451972421.97768009"/>
    <n v="385068140.58718014"/>
    <n v="1392476.1272199999"/>
    <n v="1032992.7840100001"/>
    <n v="588732.14971999999"/>
    <n v="416348.68627000001"/>
    <n v="2772494.86503"/>
    <n v="2435979.3317499999"/>
    <n v="1.6722334419109999"/>
    <n v="1.8436548197432165"/>
    <n v="4240.6302199999991"/>
    <n v="22.26657926757909"/>
    <n v="0.83987356527522505"/>
    <n v="0.78181374537025572"/>
    <n v="0.12031944486267812"/>
    <n v="0.11012393009969508"/>
    <n v="4.9447517033832629E-3"/>
    <n v="5.1519628936895438E-3"/>
    <n v="4.7065253354323933E-3"/>
    <n v="4.9458314627013967E-3"/>
    <m/>
    <m/>
    <m/>
    <n v="0"/>
    <m/>
    <n v="0"/>
    <m/>
    <n v="0"/>
    <m/>
    <n v="-1.0425700774888691"/>
    <n v="128.12907543767716"/>
    <n v="158.30952532568404"/>
    <n v="5.0677432333514805"/>
    <n v="-1.0425700774888913"/>
    <n v="34.212300673339534"/>
    <n v="76.800954288143643"/>
    <n v="104.16229258370149"/>
    <s v="Resto"/>
    <n v="2023"/>
    <n v="2"/>
    <d v="2024-08-20T00:00:00"/>
    <x v="21"/>
    <x v="19"/>
  </r>
  <r>
    <n v="2024"/>
    <n v="6"/>
    <n v="9"/>
    <x v="8"/>
    <s v="AP Gpo y Col"/>
    <n v="9"/>
    <s v="19581e27de7ced00ff1ce50b2047e7a567c76b1cbaebabe5ef03f7c3017bb5b7"/>
    <s v="866d562d83a77144c090ae01fef5e5dc5d322dfdcb968ee04e0fa262fe1b2619"/>
    <x v="25"/>
    <n v="6591.1135800000002"/>
    <n v="6095.47973"/>
    <n v="46140.267870000003"/>
    <n v="42159.433639999996"/>
    <n v="16382.958909999999"/>
    <n v="16781.185559999998"/>
    <n v="28175.841330000003"/>
    <n v="27509.192359999994"/>
    <n v="0"/>
    <n v="0"/>
    <n v="134.59399999999999"/>
    <n v="128.214"/>
    <n v="0"/>
    <n v="0"/>
    <n v="16382.958909999999"/>
    <n v="16781.185559999998"/>
    <n v="18567.425219999997"/>
    <n v="18153.303230000001"/>
    <n v="0"/>
    <n v="0"/>
    <n v="0"/>
    <n v="0"/>
    <n v="0"/>
    <n v="0"/>
    <s v="AP Gpo y Col"/>
    <s v="Accidentes y Enfermedades"/>
    <s v="Accidentes Personales"/>
    <x v="21"/>
    <x v="1"/>
    <n v="1455805.4776199998"/>
    <n v="1307087.0916300002"/>
    <n v="470912451.56086999"/>
    <n v="404647163.09129"/>
    <n v="451972421.97768009"/>
    <n v="385068140.58718014"/>
    <n v="1392476.1272199999"/>
    <n v="1032992.7840100001"/>
    <n v="588732.14971999999"/>
    <n v="416348.68627000001"/>
    <n v="14432.771490000001"/>
    <n v="12417.266019999999"/>
    <n v="0.47333763582423394"/>
    <n v="0.59007960407407756"/>
    <n v="495.63385000000017"/>
    <n v="8.1311705059184938"/>
    <n v="45.667691645826785"/>
    <n v="49.08874240257277"/>
    <n v="0.45274685947571625"/>
    <n v="0.46634074875597198"/>
    <n v="1.3996473353281114E-3"/>
    <n v="1.4582999447531539E-3"/>
    <n v="1.5063690755753143E-3"/>
    <n v="1.5829613223013374E-3"/>
    <m/>
    <m/>
    <m/>
    <n v="0"/>
    <m/>
    <n v="0"/>
    <m/>
    <n v="0"/>
    <m/>
    <n v="-2.373054326681312"/>
    <n v="248.56131989156219"/>
    <n v="275.30541160539627"/>
    <n v="2.7827525501693269"/>
    <n v="-2.373054326681312"/>
    <n v="2.2812486782880503"/>
    <n v="88.234952966731285"/>
    <n v="92.441498648397754"/>
    <s v="Resto"/>
    <n v="2023"/>
    <n v="2"/>
    <d v="2024-08-20T00:00:00"/>
    <x v="21"/>
    <x v="25"/>
  </r>
  <r>
    <n v="2024"/>
    <n v="6"/>
    <n v="1"/>
    <x v="14"/>
    <s v="AP Gpo y Col"/>
    <n v="30"/>
    <s v="624b60c58c9d8bfb6ff1886c2fd605d2adeb6ea4da576068201b6c6958ce93f4"/>
    <s v="866d562d83a77144c090ae01fef5e5dc5d322dfdcb968ee04e0fa262fe1b2619"/>
    <x v="11"/>
    <n v="23744.359469999999"/>
    <n v="25544.361670000002"/>
    <n v="52968.001929999999"/>
    <n v="48973.179340000002"/>
    <n v="25514.012029999998"/>
    <n v="15044.073800000004"/>
    <n v="53964.019859999993"/>
    <n v="36703.61937"/>
    <n v="0"/>
    <n v="0"/>
    <n v="134.59399999999999"/>
    <n v="128.214"/>
    <n v="0"/>
    <n v="0"/>
    <n v="25514.012030000002"/>
    <n v="15044.0738"/>
    <n v="25727.963960000001"/>
    <n v="25885.096679999999"/>
    <n v="0"/>
    <n v="0"/>
    <n v="0"/>
    <n v="0"/>
    <n v="0"/>
    <n v="0"/>
    <s v="AP Gpo y Col"/>
    <s v="Accidentes y Enfermedades"/>
    <s v="Accidentes Personales"/>
    <x v="21"/>
    <x v="1"/>
    <n v="27815669.804509997"/>
    <n v="22056494.197700001"/>
    <n v="470912451.56086999"/>
    <n v="404647163.09129"/>
    <n v="451972421.97768009"/>
    <n v="385068140.58718014"/>
    <n v="1392476.1272199999"/>
    <n v="1032992.7840100001"/>
    <n v="588732.14971999999"/>
    <n v="416348.68627000001"/>
    <n v="1910232.1869100002"/>
    <n v="1745867.6112000002"/>
    <n v="1.7051896981102488"/>
    <n v="2.4728499623045495"/>
    <n v="-1800.0022000000026"/>
    <n v="-7.046573420990887"/>
    <n v="1.243009076734749"/>
    <n v="1.463132800341167"/>
    <n v="8.5363248977560549E-2"/>
    <n v="0.11581333570528951"/>
    <n v="5.0422025137151875E-3"/>
    <n v="5.2534974072317572E-3"/>
    <n v="6.3127494765698117E-3"/>
    <n v="6.633725041767435E-3"/>
    <m/>
    <m/>
    <m/>
    <n v="0"/>
    <m/>
    <n v="0"/>
    <m/>
    <n v="0"/>
    <m/>
    <n v="69.595100164956605"/>
    <n v="107.4529387168177"/>
    <n v="58.893911675499709"/>
    <n v="4.3337215475890725"/>
    <n v="69.595100164956676"/>
    <n v="-0.60703933982756419"/>
    <n v="99.168407067373707"/>
    <n v="58.118669541704804"/>
    <s v="Medianas"/>
    <n v="2023"/>
    <n v="2"/>
    <d v="2024-08-20T00:00:00"/>
    <x v="21"/>
    <x v="11"/>
  </r>
  <r>
    <n v="2024"/>
    <n v="6"/>
    <n v="201.1"/>
    <x v="1"/>
    <s v="AP Gpo y Col"/>
    <n v="201.1"/>
    <m/>
    <m/>
    <x v="1"/>
    <n v="1392476.1272199999"/>
    <n v="1032992.7840100002"/>
    <n v="2847543.0447600009"/>
    <n v="2263770.2560799997"/>
    <n v="588732.14971999999"/>
    <n v="416348.68626999989"/>
    <n v="1101120.9745999998"/>
    <n v="735843.78688000003"/>
    <n v="0"/>
    <n v="0"/>
    <n v="0"/>
    <n v="0"/>
    <n v="10503.169750000001"/>
    <n v="-4575.6979600000013"/>
    <n v="471654.49477000011"/>
    <n v="316517.67593999999"/>
    <n v="1038783.8869600001"/>
    <n v="800618.97135000012"/>
    <n v="0"/>
    <n v="0"/>
    <n v="0"/>
    <n v="0"/>
    <n v="0"/>
    <n v="0"/>
    <s v="AP Gpo y Col"/>
    <s v="Accidentes y Enfermedades"/>
    <s v="Accidentes Personales"/>
    <x v="21"/>
    <x v="1"/>
    <n v="386313249.26864988"/>
    <n v="331029071.17754996"/>
    <n v="470912451.56086999"/>
    <n v="404647163.09129"/>
    <n v="451972421.97768009"/>
    <n v="385068140.58718014"/>
    <n v="1392476.1272199999"/>
    <n v="1032992.7840100001"/>
    <n v="588732.14971999999"/>
    <n v="416348.68627000001"/>
    <n v="80936887.104809999"/>
    <n v="70057423.094249979"/>
    <n v="100"/>
    <n v="100.00000000000003"/>
    <n v="359483.34320999973"/>
    <n v="34.800179514760266"/>
    <n v="1.7204468531348376"/>
    <n v="1.4744944052827771"/>
    <n v="0.36045259380986033"/>
    <n v="0.31205500481737042"/>
    <n v="0.29569745344480636"/>
    <n v="0.30808873716829677"/>
    <n v="0.25528234922456455"/>
    <n v="0.26826233467012278"/>
    <m/>
    <m/>
    <m/>
    <n v="0"/>
    <m/>
    <n v="0"/>
    <m/>
    <n v="0"/>
    <m/>
    <n v="41.403628529335698"/>
    <n v="42.279514758746387"/>
    <n v="40.305091450277672"/>
    <n v="100"/>
    <n v="49.013635137207402"/>
    <n v="29.747598312391645"/>
    <n v="45.40448698624855"/>
    <n v="39.534121381896469"/>
    <m/>
    <n v="2023"/>
    <n v="2"/>
    <d v="2024-08-20T00:00:00"/>
    <x v="21"/>
    <x v="1"/>
  </r>
  <r>
    <n v="2024"/>
    <n v="6"/>
    <n v="77"/>
    <x v="63"/>
    <s v="AP Gpo y Col"/>
    <n v="49"/>
    <s v="0e17daca5f3e175f448bacace3bc0da47d0655a74c8dd0dc497a3afbdad95f1f"/>
    <s v="866d562d83a77144c090ae01fef5e5dc5d322dfdcb968ee04e0fa262fe1b2619"/>
    <x v="13"/>
    <n v="75289.331829999996"/>
    <n v="73473.713909999991"/>
    <n v="75762.70365000001"/>
    <n v="77925.542749999993"/>
    <n v="1152.9138600000001"/>
    <n v="190.36797999999996"/>
    <n v="2571.0797499999999"/>
    <n v="285.99483999999995"/>
    <n v="0"/>
    <n v="0"/>
    <n v="134.59399999999999"/>
    <n v="128.214"/>
    <n v="0"/>
    <n v="0"/>
    <n v="1152.9138600000001"/>
    <n v="190.36798000000002"/>
    <n v="66906.400699999998"/>
    <n v="62629.769799999995"/>
    <n v="0"/>
    <n v="0"/>
    <n v="0"/>
    <n v="0"/>
    <n v="0"/>
    <n v="0"/>
    <s v="AP Gpo y Col"/>
    <s v="Accidentes y Enfermedades"/>
    <s v="Accidentes Personales"/>
    <x v="21"/>
    <x v="1"/>
    <n v="6922211.3310900005"/>
    <n v="3662742.7217800003"/>
    <n v="470912451.56086999"/>
    <n v="404647163.09129"/>
    <n v="451972421.97768009"/>
    <n v="385068140.58718014"/>
    <n v="1392476.1272199999"/>
    <n v="1032992.7840100001"/>
    <n v="588732.14971999999"/>
    <n v="416348.68627000001"/>
    <n v="235573.65877000001"/>
    <n v="245513.94172"/>
    <n v="5.4068669730310495"/>
    <n v="7.1127035006750567"/>
    <n v="1815.6179200000042"/>
    <n v="2.4711122160287147"/>
    <n v="31.959995961818453"/>
    <n v="29.926493540555903"/>
    <n v="1.0876485595267809"/>
    <n v="2.0059752893125298"/>
    <n v="1.5987967950401097E-2"/>
    <n v="1.6657948177581074E-2"/>
    <n v="1.8157476589901123E-2"/>
    <n v="1.9080704469074457E-2"/>
    <m/>
    <m/>
    <m/>
    <n v="0"/>
    <m/>
    <n v="0"/>
    <m/>
    <n v="0"/>
    <m/>
    <n v="505.62383442845817"/>
    <n v="1.5313110529433691"/>
    <n v="0.25909671618503871"/>
    <n v="0.19582994754886821"/>
    <n v="505.623834428458"/>
    <n v="6.8284314530563828"/>
    <n v="1.7231742373491632"/>
    <n v="0.30395765561316179"/>
    <s v="Medianas"/>
    <n v="2023"/>
    <n v="2"/>
    <d v="2024-08-20T00:00:00"/>
    <x v="21"/>
    <x v="13"/>
  </r>
  <r>
    <n v="2024"/>
    <n v="6"/>
    <n v="48"/>
    <x v="3"/>
    <s v="AP Gpo y Col"/>
    <n v="36"/>
    <s v="76a50887d8f1c2e9301755428990ad81479ee21c25b43215cf524541e0503269"/>
    <s v="866d562d83a77144c090ae01fef5e5dc5d322dfdcb968ee04e0fa262fe1b2619"/>
    <x v="23"/>
    <n v="15683.09959"/>
    <n v="22619.92094"/>
    <n v="109274.34969"/>
    <n v="104257.48782999998"/>
    <n v="51266.359700000001"/>
    <n v="34062.396350000003"/>
    <n v="96486.812110000013"/>
    <n v="71556.819690000004"/>
    <n v="0"/>
    <n v="0"/>
    <n v="134.59399999999999"/>
    <n v="128.214"/>
    <n v="0"/>
    <n v="0"/>
    <n v="51266.359700000001"/>
    <n v="34062.396350000003"/>
    <n v="31427.650289999998"/>
    <n v="36696.391409999997"/>
    <n v="0"/>
    <n v="0"/>
    <n v="0"/>
    <n v="0"/>
    <n v="0"/>
    <n v="0"/>
    <s v="AP Gpo y Col"/>
    <s v="Accidentes y Enfermedades"/>
    <s v="Accidentes Personales"/>
    <x v="21"/>
    <x v="1"/>
    <n v="31734793.481880002"/>
    <n v="28740488.16773"/>
    <n v="470912451.56086999"/>
    <n v="404647163.09129"/>
    <n v="451972421.97768009"/>
    <n v="385068140.58718014"/>
    <n v="1392476.1272199999"/>
    <n v="1032992.7840100001"/>
    <n v="588732.14971999999"/>
    <n v="416348.68627000001"/>
    <n v="15260459.770629998"/>
    <n v="13925907.532579999"/>
    <n v="1.1262742163709782"/>
    <n v="2.1897462683322115"/>
    <n v="-6936.8213500000002"/>
    <n v="-30.666868237073508"/>
    <n v="0.10276950908244198"/>
    <n v="0.16243049788374758"/>
    <n v="4.9419258388918676E-2"/>
    <n v="7.8704024816801096E-2"/>
    <n v="3.3303641766144311E-3"/>
    <n v="3.4699240102694768E-3"/>
    <n v="5.5900357158557056E-3"/>
    <n v="5.8742644627798827E-3"/>
    <m/>
    <m/>
    <m/>
    <n v="0"/>
    <m/>
    <n v="0"/>
    <m/>
    <n v="0"/>
    <m/>
    <n v="50.507202057144738"/>
    <n v="326.88920583459742"/>
    <n v="150.5858329052144"/>
    <n v="8.7079259599432781"/>
    <n v="50.507202057144738"/>
    <n v="-14.357654574624556"/>
    <n v="163.12501643278279"/>
    <n v="92.822195974064599"/>
    <s v="Resto"/>
    <n v="2023"/>
    <n v="2"/>
    <d v="2024-08-20T00:00:00"/>
    <x v="21"/>
    <x v="23"/>
  </r>
  <r>
    <n v="2024"/>
    <n v="6"/>
    <n v="22"/>
    <x v="15"/>
    <s v="AP Gpo y Col"/>
    <n v="16"/>
    <s v="b17ef6d19c7a5b1ee83b907c595526dcb1eb06db8227d650d5dda0a9f4ce8cd9"/>
    <s v="866d562d83a77144c090ae01fef5e5dc5d322dfdcb968ee04e0fa262fe1b2619"/>
    <x v="12"/>
    <n v="24661.412649999998"/>
    <n v="17276.369850000003"/>
    <n v="57521.653199999993"/>
    <n v="46005.235960000005"/>
    <n v="14400.102650000001"/>
    <n v="15827.289500000001"/>
    <n v="27318.729230000001"/>
    <n v="25815.339309999996"/>
    <n v="0"/>
    <n v="0"/>
    <n v="134.59399999999999"/>
    <n v="128.214"/>
    <n v="-728.55509999999992"/>
    <n v="833.76273000000003"/>
    <n v="14400.102650000001"/>
    <n v="15827.289500000001"/>
    <n v="27657.424850000003"/>
    <n v="14029.747449999999"/>
    <n v="0"/>
    <n v="0"/>
    <n v="0"/>
    <n v="0"/>
    <n v="0"/>
    <n v="0"/>
    <s v="AP Gpo y Col"/>
    <s v="Accidentes y Enfermedades"/>
    <s v="Accidentes Personales"/>
    <x v="21"/>
    <x v="1"/>
    <n v="17696756.30731"/>
    <n v="15803110.36665"/>
    <n v="470912451.56086999"/>
    <n v="404647163.09129"/>
    <n v="451972421.97768009"/>
    <n v="385068140.58718014"/>
    <n v="1392476.1272199999"/>
    <n v="1032992.7840100001"/>
    <n v="588732.14971999999"/>
    <n v="416348.68627000001"/>
    <n v="3397128.0189200002"/>
    <n v="3028460.5494899997"/>
    <n v="1.7710474289591678"/>
    <n v="1.6724579413744247"/>
    <n v="7385.0427999999956"/>
    <n v="42.746496307498269"/>
    <n v="0.72594887542213504"/>
    <n v="0.5704670596719309"/>
    <n v="0.13935555319713086"/>
    <n v="0.10932259187697055"/>
    <n v="5.2369421467319752E-3"/>
    <n v="5.4563976585318879E-3"/>
    <n v="4.2694899225334208E-3"/>
    <n v="4.486574719906905E-3"/>
    <m/>
    <m/>
    <m/>
    <n v="0"/>
    <m/>
    <n v="0"/>
    <m/>
    <n v="0"/>
    <m/>
    <n v="-9.0172537123302092"/>
    <n v="58.391231898875027"/>
    <n v="91.61235628444247"/>
    <n v="2.4459514665283124"/>
    <n v="-9.0172537123302092"/>
    <n v="97.134160458462176"/>
    <n v="52.065955988668264"/>
    <n v="112.81236213557075"/>
    <s v="Medianas"/>
    <n v="2023"/>
    <n v="2"/>
    <d v="2024-08-20T00:00:00"/>
    <x v="21"/>
    <x v="12"/>
  </r>
  <r>
    <n v="2024"/>
    <n v="6"/>
    <n v="50"/>
    <x v="56"/>
    <s v="AP Gpo y Col"/>
    <n v="38"/>
    <s v="aea92132c4cbeb263e6ac2bf6c183b5d81737f179f21efdc5863739672f0f470"/>
    <s v="866d562d83a77144c090ae01fef5e5dc5d322dfdcb968ee04e0fa262fe1b2619"/>
    <x v="9"/>
    <n v="89166.33709999999"/>
    <n v="105048.8613"/>
    <n v="275440.70905"/>
    <n v="288524.78828999994"/>
    <n v="12899.824040000001"/>
    <n v="-30452.317990000003"/>
    <n v="20897.773379999999"/>
    <n v="-22060.671940000004"/>
    <n v="0"/>
    <n v="0"/>
    <n v="134.59399999999999"/>
    <n v="128.214"/>
    <n v="0"/>
    <n v="0"/>
    <n v="12899.82404"/>
    <n v="-30452.31799"/>
    <n v="98837.930049999995"/>
    <n v="115166.47576"/>
    <n v="0"/>
    <n v="0"/>
    <n v="0"/>
    <n v="0"/>
    <n v="0"/>
    <n v="0"/>
    <s v="AP Gpo y Col"/>
    <s v="Accidentes y Enfermedades"/>
    <s v="Accidentes Personales"/>
    <x v="21"/>
    <x v="1"/>
    <n v="30189132.184919998"/>
    <n v="15116040.619870001"/>
    <n v="470912451.56086999"/>
    <n v="404647163.09129"/>
    <n v="451972421.97768009"/>
    <n v="385068140.58718014"/>
    <n v="1392476.1272199999"/>
    <n v="1032992.7840100001"/>
    <n v="588732.14971999999"/>
    <n v="416348.68627000001"/>
    <n v="431429.48386000004"/>
    <n v="409109.32405"/>
    <n v="6.4034373988167079"/>
    <n v="10.169370292424333"/>
    <n v="-15882.524200000014"/>
    <n v="-15.119177879179935"/>
    <n v="20.667650319637101"/>
    <n v="25.6774546862103"/>
    <n v="0.29535906018703029"/>
    <n v="0.69494958330499268"/>
    <n v="1.8934801321233354E-2"/>
    <n v="1.9728269417376824E-2"/>
    <n v="2.5960607383845802E-2"/>
    <n v="2.7280590167707407E-2"/>
    <m/>
    <m/>
    <m/>
    <n v="0"/>
    <m/>
    <n v="0"/>
    <m/>
    <n v="0"/>
    <m/>
    <n v="-142.36072946642707"/>
    <n v="14.467145852961142"/>
    <n v="-28.988717833917161"/>
    <n v="2.1911193479301474"/>
    <n v="-142.36072946642707"/>
    <n v="-14.178210805050339"/>
    <n v="13.051491500757104"/>
    <n v="-26.44199867108966"/>
    <s v="Grandes"/>
    <n v="2023"/>
    <n v="2"/>
    <d v="2024-08-20T00:00:00"/>
    <x v="21"/>
    <x v="9"/>
  </r>
  <r>
    <n v="2024"/>
    <n v="6"/>
    <n v="5.0999999999999996"/>
    <x v="6"/>
    <s v="AP Gpo y Col"/>
    <n v="5.0999999999999996"/>
    <m/>
    <m/>
    <x v="3"/>
    <n v="841080.67180000001"/>
    <n v="580318.98072999995"/>
    <n v="1468718.3586500001"/>
    <n v="1138666.2700799999"/>
    <n v="247261.69587"/>
    <n v="120640.37585999997"/>
    <n v="401180.17492000002"/>
    <n v="213018.35064999998"/>
    <n v="0"/>
    <n v="0"/>
    <n v="0"/>
    <n v="0"/>
    <n v="11235.515810000001"/>
    <n v="-5946.5583600000018"/>
    <n v="157178.80944000001"/>
    <n v="58383.591470000007"/>
    <n v="461223.2991"/>
    <n v="331195.34275999997"/>
    <n v="0"/>
    <n v="0"/>
    <n v="0"/>
    <n v="0"/>
    <n v="0"/>
    <n v="0"/>
    <s v="AP Gpo y Col"/>
    <s v="Accidentes y Enfermedades"/>
    <s v="Accidentes Personales"/>
    <x v="21"/>
    <x v="1"/>
    <n v="103248547.70265999"/>
    <n v="79605782.746130005"/>
    <n v="470912451.56086999"/>
    <n v="404647163.09129"/>
    <n v="451972421.97768009"/>
    <n v="385068140.58718014"/>
    <n v="1392476.1272199999"/>
    <n v="1032992.7840100001"/>
    <n v="588732.14971999999"/>
    <n v="416348.68627000001"/>
    <n v="24191841.0832"/>
    <n v="20624415.368830003"/>
    <n v="60.40180189510108"/>
    <n v="56.178415736579055"/>
    <n v="260761.69107000006"/>
    <n v="44.934199936383344"/>
    <n v="3.4767121233451208"/>
    <n v="2.8137475431523988"/>
    <n v="0.81461743580373025"/>
    <n v="0.72899098622105052"/>
    <n v="0.17860659003859067"/>
    <n v="0.18609114868551324"/>
    <n v="0.14341357944948147"/>
    <n v="0.15070552963563461"/>
    <m/>
    <m/>
    <m/>
    <n v="0"/>
    <m/>
    <n v="0"/>
    <m/>
    <n v="0"/>
    <m/>
    <n v="104.95766372357855"/>
    <n v="29.398095112664315"/>
    <n v="20.788631746671971"/>
    <n v="41.999013641024568"/>
    <n v="169.21743846602041"/>
    <n v="39.260200719134055"/>
    <n v="34.078679404684912"/>
    <n v="17.628143857176024"/>
    <m/>
    <n v="2023"/>
    <n v="2"/>
    <d v="2024-08-20T00:00:00"/>
    <x v="21"/>
    <x v="3"/>
  </r>
  <r>
    <n v="2024"/>
    <n v="6"/>
    <n v="712"/>
    <x v="45"/>
    <s v="Salud Gpo y Col"/>
    <n v="249"/>
    <s v="9f484139a27415ae2e8612bf6c65a8101a18eb5e9b7809e74ca63a45a65f17f4"/>
    <s v="866d562d83a77144c090ae01fef5e5dc5d322dfdcb968ee04e0fa262fe1b2619"/>
    <x v="5"/>
    <n v="111965.40173"/>
    <n v="104476.14635"/>
    <n v="231135.95007000002"/>
    <n v="153696.75776000001"/>
    <n v="42815.681680000009"/>
    <n v="27858.670149999998"/>
    <n v="80592.044720000005"/>
    <n v="51361.786970000008"/>
    <n v="0"/>
    <n v="0"/>
    <n v="134.59399999999999"/>
    <n v="128.214"/>
    <n v="35.348999999999997"/>
    <n v="146.29485"/>
    <n v="42815.681680000002"/>
    <n v="27858.670149999998"/>
    <n v="118964.16063"/>
    <n v="72825.91462000001"/>
    <n v="0"/>
    <n v="0"/>
    <n v="0"/>
    <n v="0"/>
    <n v="0"/>
    <n v="0"/>
    <s v="Salud Gpo y Col"/>
    <s v="Accidentes y Enfermedades"/>
    <s v="Salud"/>
    <x v="20"/>
    <x v="1"/>
    <n v="166052.68868000002"/>
    <n v="154126.81384000002"/>
    <n v="470912451.56086999"/>
    <n v="404647163.09129"/>
    <n v="451972421.97768009"/>
    <n v="385068140.58718014"/>
    <n v="1807985.8484"/>
    <n v="1390101.3393199998"/>
    <n v="840578.25092000002"/>
    <n v="817481.66604000004"/>
    <n v="166052.68868000002"/>
    <n v="154126.81384000002"/>
    <n v="6.1928251169158868"/>
    <n v="7.5157215804933273"/>
    <n v="7489.2553800000023"/>
    <n v="7.1683878489455788"/>
    <n v="67.427635541492748"/>
    <n v="67.785834110901249"/>
    <n v="67.427635541492748"/>
    <n v="67.785834110901249"/>
    <n v="2.3776266981024474E-2"/>
    <n v="2.4772618037197238E-2"/>
    <n v="2.5819072979990164E-2"/>
    <n v="2.7131859361485242E-2"/>
    <m/>
    <m/>
    <m/>
    <n v="0"/>
    <m/>
    <n v="0"/>
    <m/>
    <n v="0"/>
    <m/>
    <n v="53.688892719812806"/>
    <n v="38.24010008310271"/>
    <n v="26.665101196087519"/>
    <n v="5.0935985594605739"/>
    <n v="53.688892719812763"/>
    <n v="63.354159368606332"/>
    <n v="35.990403709201537"/>
    <n v="38.253786849591087"/>
    <s v="Grandes"/>
    <n v="2023"/>
    <n v="2"/>
    <d v="2024-08-20T00:00:00"/>
    <x v="20"/>
    <x v="5"/>
  </r>
  <r>
    <n v="2024"/>
    <n v="6"/>
    <n v="15.1"/>
    <x v="13"/>
    <s v="Salud Gpo y Col"/>
    <n v="15.1"/>
    <m/>
    <m/>
    <x v="7"/>
    <n v="84473.899880000012"/>
    <n v="104816.29302000001"/>
    <n v="143654.56"/>
    <n v="195828.27202"/>
    <n v="40823.892939999998"/>
    <n v="43631.334600000002"/>
    <n v="85026.044689999995"/>
    <n v="86411.944300000003"/>
    <n v="0"/>
    <n v="0"/>
    <n v="0"/>
    <n v="0"/>
    <n v="0"/>
    <n v="0"/>
    <n v="39563.0383"/>
    <n v="43503.704080000003"/>
    <n v="86096.004910000003"/>
    <n v="86586.24566"/>
    <n v="0"/>
    <n v="0"/>
    <n v="0"/>
    <n v="0"/>
    <n v="0"/>
    <n v="0"/>
    <s v="Salud Gpo y Col"/>
    <s v="Accidentes y Enfermedades"/>
    <s v="Salud"/>
    <x v="20"/>
    <x v="1"/>
    <n v="1906633.6620999998"/>
    <n v="1745794.4458399999"/>
    <n v="470912451.56086999"/>
    <n v="404647163.09129"/>
    <n v="451972421.97768009"/>
    <n v="385068140.58718014"/>
    <n v="1807985.8484"/>
    <n v="1390101.3393199998"/>
    <n v="840578.25092000002"/>
    <n v="817481.66604000004"/>
    <n v="1906633.6620999998"/>
    <n v="1745794.4458399999"/>
    <n v="4.6722655464784895"/>
    <n v="7.5401907799954593"/>
    <n v="-20342.39314"/>
    <n v="-19.407663211404035"/>
    <n v="4.4305259871977176"/>
    <n v="6.0039309478709555"/>
    <n v="4.4305259871977176"/>
    <n v="6.0039309478709555"/>
    <n v="1.7938344930146944E-2"/>
    <n v="1.8690056245106834E-2"/>
    <n v="2.5903133045406531E-2"/>
    <n v="2.7220193511768707E-2"/>
    <m/>
    <m/>
    <m/>
    <n v="0"/>
    <m/>
    <n v="0"/>
    <m/>
    <n v="0"/>
    <m/>
    <n v="-6.4344620345397452"/>
    <n v="48.3272265137429"/>
    <n v="41.626481287288705"/>
    <n v="4.8566439704237974"/>
    <n v="-9.0582304733257129"/>
    <n v="-0.56618778913805068"/>
    <n v="45.952234765546912"/>
    <n v="50.243204042853293"/>
    <s v="Resto"/>
    <n v="2023"/>
    <n v="2"/>
    <d v="2024-08-20T00:00:00"/>
    <x v="20"/>
    <x v="7"/>
  </r>
  <r>
    <n v="2024"/>
    <n v="6"/>
    <n v="701"/>
    <x v="51"/>
    <s v="Salud Gpo y Col"/>
    <n v="243"/>
    <s v="72440a20f54075ac43f51a2cf0dbb2a14366b38a5c01b110ae174abc1cb44238"/>
    <s v="866d562d83a77144c090ae01fef5e5dc5d322dfdcb968ee04e0fa262fe1b2619"/>
    <x v="13"/>
    <n v="18595.999030000003"/>
    <n v="42927.551590000003"/>
    <n v="39968.741290000005"/>
    <n v="100755.44518"/>
    <n v="22467.731139999996"/>
    <n v="26242.262050000001"/>
    <n v="42557.812709999998"/>
    <n v="54872.254399999991"/>
    <n v="0"/>
    <n v="0"/>
    <n v="134.59399999999999"/>
    <n v="128.214"/>
    <n v="0"/>
    <n v="0"/>
    <n v="22462.58584"/>
    <n v="26242.262050000001"/>
    <n v="28956.310530000002"/>
    <n v="43144.182799999995"/>
    <n v="0"/>
    <n v="0"/>
    <n v="0"/>
    <n v="0"/>
    <n v="0"/>
    <n v="0"/>
    <s v="Salud Gpo y Col"/>
    <s v="Accidentes y Enfermedades"/>
    <s v="Salud"/>
    <x v="20"/>
    <x v="1"/>
    <n v="1545984.8405799998"/>
    <n v="1269383.35249"/>
    <n v="470912451.56086999"/>
    <n v="404647163.09129"/>
    <n v="451972421.97768009"/>
    <n v="385068140.58718014"/>
    <n v="1807985.8484"/>
    <n v="1390101.3393199998"/>
    <n v="840578.25092000002"/>
    <n v="817481.66604000004"/>
    <n v="1545984.8405799998"/>
    <n v="1269383.35249"/>
    <n v="1.0285478200206473"/>
    <n v="3.0880879239350283"/>
    <n v="-24331.55256"/>
    <n v="-56.680503915970014"/>
    <n v="1.2028577863042582"/>
    <n v="3.3817641854049905"/>
    <n v="1.2028577863042582"/>
    <n v="3.3817641854049905"/>
    <n v="3.9489291413642496E-3"/>
    <n v="4.1144101112696504E-3"/>
    <n v="1.0608637723308436E-2"/>
    <n v="1.1148040324639926E-2"/>
    <m/>
    <m/>
    <m/>
    <n v="0"/>
    <m/>
    <n v="0"/>
    <m/>
    <n v="0"/>
    <m/>
    <n v="-14.383405297943842"/>
    <n v="120.82024258956952"/>
    <n v="61.131513627050538"/>
    <n v="2.6728898963789995"/>
    <n v="-14.403012220510924"/>
    <n v="-32.884786196483461"/>
    <n v="77.574060468538548"/>
    <n v="60.824566249519982"/>
    <s v="Medianas"/>
    <n v="2023"/>
    <n v="2"/>
    <d v="2024-08-20T00:00:00"/>
    <x v="20"/>
    <x v="13"/>
  </r>
  <r>
    <n v="2024"/>
    <n v="6"/>
    <n v="61"/>
    <x v="2"/>
    <s v="Salud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37243.70168999999"/>
    <n v="7408.2968899999996"/>
    <n v="157213.16677000001"/>
    <n v="9670.2103000000006"/>
    <n v="0"/>
    <n v="0"/>
    <n v="0"/>
    <n v="0"/>
    <n v="0"/>
    <n v="0"/>
    <s v="Salud Gpo y Col"/>
    <s v="Accidentes y Enfermedades"/>
    <s v="Salud"/>
    <x v="20"/>
    <x v="1"/>
    <n v="0"/>
    <n v="0"/>
    <n v="470912451.56086999"/>
    <n v="404647163.09129"/>
    <n v="451972421.97768009"/>
    <n v="385068140.58718014"/>
    <n v="1807985.8484"/>
    <n v="1390101.3393199998"/>
    <n v="840578.25092000002"/>
    <n v="817481.66604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52.5675162297659"/>
    <n v="1525.747133648169"/>
    <n v="87.297841847295786"/>
    <n v="76.609470323515083"/>
    <m/>
    <n v="2023"/>
    <n v="2"/>
    <d v="2024-08-20T00:00:00"/>
    <x v="20"/>
    <x v="2"/>
  </r>
  <r>
    <n v="2024"/>
    <n v="6"/>
    <n v="704"/>
    <x v="50"/>
    <s v="Salud Gpo y Col"/>
    <n v="51"/>
    <s v="031b4af5197ec30a926f48cf40e11a7dbc470048a21e4003b7a3c07c5dab1baa"/>
    <s v="866d562d83a77144c090ae01fef5e5dc5d322dfdcb968ee04e0fa262fe1b2619"/>
    <x v="16"/>
    <n v="2702.0654399999999"/>
    <n v="3414.9705600000002"/>
    <n v="12991.587020000001"/>
    <n v="10414.073670000002"/>
    <n v="2818.3507999999997"/>
    <n v="3312.24514"/>
    <n v="7217.6479499999987"/>
    <n v="6061.7833000000001"/>
    <n v="0"/>
    <n v="0"/>
    <n v="134.59399999999999"/>
    <n v="128.214"/>
    <n v="0"/>
    <n v="0"/>
    <n v="2818.3507999999997"/>
    <n v="3312.24514"/>
    <n v="4849.6884199999995"/>
    <n v="4484.0005700000002"/>
    <n v="0"/>
    <n v="0"/>
    <n v="0"/>
    <n v="0"/>
    <n v="0"/>
    <n v="0"/>
    <s v="Salud Gpo y Col"/>
    <s v="Accidentes y Enfermedades"/>
    <s v="Salud"/>
    <x v="20"/>
    <x v="1"/>
    <n v="272024.87618999998"/>
    <n v="402736.18304000003"/>
    <n v="470912451.56086999"/>
    <n v="404647163.09129"/>
    <n v="451972421.97768009"/>
    <n v="385068140.58718014"/>
    <n v="1807985.8484"/>
    <n v="1390101.3393199998"/>
    <n v="840578.25092000002"/>
    <n v="817481.66604000004"/>
    <n v="272024.87618999998"/>
    <n v="402736.18304000003"/>
    <n v="0.14945169191402835"/>
    <n v="0.24566342491767632"/>
    <n v="-712.90512000000035"/>
    <n v="-20.875878941691383"/>
    <n v="0.99331556651925479"/>
    <n v="0.84794232646854661"/>
    <n v="0.99331556651925479"/>
    <n v="0.84794232646854661"/>
    <n v="5.7379358541992842E-4"/>
    <n v="5.9783856461344828E-4"/>
    <n v="8.4393784795411242E-4"/>
    <n v="8.8684837826172856E-4"/>
    <m/>
    <m/>
    <m/>
    <n v="0"/>
    <m/>
    <n v="0"/>
    <m/>
    <n v="0"/>
    <m/>
    <n v="-14.911165059479881"/>
    <n v="104.30357304743885"/>
    <n v="96.991909060557163"/>
    <n v="0.33528714273957932"/>
    <n v="-14.911165059479881"/>
    <n v="8.1553925850638151"/>
    <n v="58.114059212076143"/>
    <n v="73.868080262086139"/>
    <s v="Medianas"/>
    <n v="2023"/>
    <n v="2"/>
    <d v="2024-08-20T00:00:00"/>
    <x v="20"/>
    <x v="16"/>
  </r>
  <r>
    <n v="2024"/>
    <n v="6"/>
    <n v="714"/>
    <x v="48"/>
    <s v="Salud Gpo y Col"/>
    <n v="250"/>
    <s v="1e472b39b105d349bcd069c4a711b44a2fffb8e274714bb07ecfff69a9a7f67b"/>
    <s v="866d562d83a77144c090ae01fef5e5dc5d322dfdcb968ee04e0fa262fe1b2619"/>
    <x v="6"/>
    <n v="98756.014120000007"/>
    <n v="82357.161030000003"/>
    <n v="194033.94572999998"/>
    <n v="192598.38383999997"/>
    <n v="33037.030559999999"/>
    <n v="31053.42554"/>
    <n v="69064.002140000011"/>
    <n v="60897.845419999998"/>
    <n v="0"/>
    <n v="0"/>
    <n v="134.59399999999999"/>
    <n v="128.214"/>
    <n v="60.470879999999994"/>
    <n v="59.061889999999998"/>
    <n v="33037.030559999999"/>
    <n v="31053.42554"/>
    <n v="94335.051579999999"/>
    <n v="73917.883060000007"/>
    <n v="0"/>
    <n v="0"/>
    <n v="0"/>
    <n v="0"/>
    <n v="0"/>
    <n v="0"/>
    <s v="Salud Gpo y Col"/>
    <s v="Accidentes y Enfermedades"/>
    <s v="Salud"/>
    <x v="20"/>
    <x v="1"/>
    <n v="328538.47486000002"/>
    <n v="278826.47719000001"/>
    <n v="470912451.56086999"/>
    <n v="404647163.09129"/>
    <n v="451972421.97768009"/>
    <n v="385068140.58718014"/>
    <n v="1807985.8484"/>
    <n v="1390101.3393199998"/>
    <n v="840578.25092000002"/>
    <n v="817481.66604000004"/>
    <n v="328538.47486000002"/>
    <n v="278826.47719000001"/>
    <n v="5.4622116764572795"/>
    <n v="5.9245436789728521"/>
    <n v="16398.853090000004"/>
    <n v="19.911872732021973"/>
    <n v="30.059192964258713"/>
    <n v="29.537066156697726"/>
    <n v="30.059192964258713"/>
    <n v="29.537066156697726"/>
    <n v="2.0971204688401586E-2"/>
    <n v="2.1850008831927562E-2"/>
    <n v="2.0352832922597288E-2"/>
    <n v="2.1387685022296512E-2"/>
    <m/>
    <m/>
    <m/>
    <n v="0"/>
    <m/>
    <n v="0"/>
    <m/>
    <n v="0"/>
    <m/>
    <n v="6.3877172502109669"/>
    <n v="33.453183438383995"/>
    <n v="37.705798927051717"/>
    <n v="3.9302742515454661"/>
    <n v="6.3877172502109669"/>
    <n v="27.621419438415383"/>
    <n v="35.020949272480379"/>
    <n v="42.010707361293846"/>
    <s v="Grandes"/>
    <n v="2023"/>
    <n v="2"/>
    <d v="2024-08-20T00:00:00"/>
    <x v="20"/>
    <x v="6"/>
  </r>
  <r>
    <n v="2024"/>
    <n v="6"/>
    <n v="707"/>
    <x v="47"/>
    <s v="Salud Gpo y Col"/>
    <n v="9"/>
    <s v="19581e27de7ced00ff1ce50b2047e7a567c76b1cbaebabe5ef03f7c3017bb5b7"/>
    <s v="866d562d83a77144c090ae01fef5e5dc5d322dfdcb968ee04e0fa262fe1b2619"/>
    <x v="0"/>
    <n v="870421.3147000001"/>
    <n v="574417.63954999996"/>
    <n v="1246130.6948100002"/>
    <n v="1247137.4379999998"/>
    <n v="441960.11104999995"/>
    <n v="341562.25941999996"/>
    <n v="973764.93808999995"/>
    <n v="724169.48794000002"/>
    <n v="0"/>
    <n v="0"/>
    <n v="134.59399999999999"/>
    <n v="128.214"/>
    <n v="0"/>
    <n v="0"/>
    <n v="259147.50946999999"/>
    <n v="234595.91589999999"/>
    <n v="269876.87102999998"/>
    <n v="308159.36297000002"/>
    <n v="0"/>
    <n v="0"/>
    <n v="0"/>
    <n v="0"/>
    <n v="0"/>
    <n v="0"/>
    <s v="Salud Gpo y Col"/>
    <s v="Accidentes y Enfermedades"/>
    <s v="Salud"/>
    <x v="20"/>
    <x v="1"/>
    <n v="924227.3"/>
    <n v="630943.45952999999"/>
    <n v="470912451.56086999"/>
    <n v="404647163.09129"/>
    <n v="451972421.97768009"/>
    <n v="385068140.58718014"/>
    <n v="1807985.8484"/>
    <n v="1390101.3393199998"/>
    <n v="840578.25092000002"/>
    <n v="817481.66604000004"/>
    <n v="924227.3"/>
    <n v="630943.45952999999"/>
    <n v="48.143148657401852"/>
    <n v="41.321997418619112"/>
    <n v="296003.67515000014"/>
    <n v="51.531090755132468"/>
    <n v="94.178273537256487"/>
    <n v="91.041064119737925"/>
    <n v="94.178273537256487"/>
    <n v="91.041064119737925"/>
    <n v="0.18483718402750487"/>
    <n v="0.19258283744201199"/>
    <n v="0.14195518761623174"/>
    <n v="0.1491729849875624"/>
    <m/>
    <m/>
    <m/>
    <n v="0"/>
    <m/>
    <n v="0"/>
    <m/>
    <n v="0"/>
    <m/>
    <n v="29.393719259406346"/>
    <n v="50.775423761575297"/>
    <n v="59.462355593324148"/>
    <n v="52.578104485368414"/>
    <n v="10.465482093245605"/>
    <n v="-12.422952712206548"/>
    <n v="96.024349356411761"/>
    <n v="76.128115543527528"/>
    <s v="Grandes"/>
    <n v="2023"/>
    <n v="2"/>
    <d v="2024-08-20T00:00:00"/>
    <x v="20"/>
    <x v="0"/>
  </r>
  <r>
    <n v="2024"/>
    <n v="6"/>
    <n v="715"/>
    <x v="46"/>
    <s v="Salud Gpo y Col"/>
    <n v="251"/>
    <s v="c75d3f1f5bcd6914d0331ce5ec17c0db8f2070a2d4285f8e3ff11c6ca19168ff"/>
    <s v="866d562d83a77144c090ae01fef5e5dc5d322dfdcb968ee04e0fa262fe1b2619"/>
    <x v="15"/>
    <n v="57913.628090000006"/>
    <n v="57693.904740000005"/>
    <n v="78334.523459999997"/>
    <n v="67852.50897000001"/>
    <n v="12831.987920000001"/>
    <n v="7850.21288"/>
    <n v="27619.807690000001"/>
    <n v="15183.58797"/>
    <n v="0"/>
    <n v="0"/>
    <n v="134.59399999999999"/>
    <n v="128.214"/>
    <n v="0"/>
    <n v="0"/>
    <n v="12831.98792"/>
    <n v="7850.21288"/>
    <n v="47093.905590000002"/>
    <n v="31921.56913"/>
    <n v="0"/>
    <n v="0"/>
    <n v="0"/>
    <n v="0"/>
    <n v="0"/>
    <n v="0"/>
    <s v="Salud Gpo y Col"/>
    <s v="Accidentes y Enfermedades"/>
    <s v="Salud"/>
    <x v="20"/>
    <x v="1"/>
    <n v="80339.313900000008"/>
    <n v="72704.240590000001"/>
    <n v="470912451.56086999"/>
    <n v="404647163.09129"/>
    <n v="451972421.97768009"/>
    <n v="385068140.58718014"/>
    <n v="1807985.8484"/>
    <n v="1390101.3393199998"/>
    <n v="840578.25092000002"/>
    <n v="817481.66604000004"/>
    <n v="80339.313900000008"/>
    <n v="72704.240590000001"/>
    <n v="3.2032124665827117"/>
    <n v="4.1503380442912396"/>
    <n v="219.72335000000021"/>
    <n v="0.38084326410250391"/>
    <n v="72.086286624362131"/>
    <n v="79.354249864670805"/>
    <n v="72.086286624362131"/>
    <n v="79.354249864670805"/>
    <n v="1.2298173025164554E-2"/>
    <n v="1.2813531373571279E-2"/>
    <n v="1.4257830031291739E-2"/>
    <n v="1.4982778022618052E-2"/>
    <m/>
    <m/>
    <m/>
    <n v="0"/>
    <m/>
    <n v="0"/>
    <m/>
    <n v="0"/>
    <m/>
    <n v="63.460381471846162"/>
    <n v="22.15711283026268"/>
    <n v="13.606658996955245"/>
    <n v="1.5265667302188211"/>
    <n v="63.460381471846141"/>
    <n v="47.530045901600083"/>
    <n v="27.247661367726455"/>
    <n v="24.592189838883399"/>
    <s v="Medianas"/>
    <n v="2023"/>
    <n v="2"/>
    <d v="2024-08-20T00:00:00"/>
    <x v="20"/>
    <x v="15"/>
  </r>
  <r>
    <n v="2024"/>
    <n v="6"/>
    <n v="201.1"/>
    <x v="1"/>
    <s v="Salud Gpo y Col"/>
    <n v="201.1"/>
    <m/>
    <m/>
    <x v="1"/>
    <n v="1807985.8484000002"/>
    <n v="1390101.33932"/>
    <n v="2676094.2488099998"/>
    <n v="2496809.4359399993"/>
    <n v="840578.25092000002"/>
    <n v="817481.66604000004"/>
    <n v="1818480.9930800002"/>
    <n v="1608280.2577499999"/>
    <n v="0"/>
    <n v="0"/>
    <n v="0"/>
    <n v="0"/>
    <n v="95.819879999999984"/>
    <n v="205.35674"/>
    <n v="477498.00451999996"/>
    <n v="417759.07198000007"/>
    <n v="638605.20707"/>
    <n v="573378.42903"/>
    <n v="0"/>
    <n v="0"/>
    <n v="0"/>
    <n v="0"/>
    <n v="0"/>
    <n v="0"/>
    <s v="Salud Gpo y Col"/>
    <s v="Accidentes y Enfermedades"/>
    <s v="Salud"/>
    <x v="20"/>
    <x v="1"/>
    <n v="4053834.6134899999"/>
    <n v="3416102.3249600003"/>
    <n v="470912451.56086999"/>
    <n v="404647163.09129"/>
    <n v="451972421.97768009"/>
    <n v="385068140.58718014"/>
    <n v="1807985.8484"/>
    <n v="1390101.3393199998"/>
    <n v="840578.25092000002"/>
    <n v="817481.66604000004"/>
    <n v="4053834.6134899999"/>
    <n v="3416102.3249600003"/>
    <n v="100.00000000000003"/>
    <n v="100.00000000000003"/>
    <n v="417884.50908000022"/>
    <n v="30.061442087698296"/>
    <n v="44.599398366759743"/>
    <n v="40.692614186733323"/>
    <n v="44.599398366759743"/>
    <n v="40.692614186733323"/>
    <n v="0.38393247883068571"/>
    <n v="0.40002127574263469"/>
    <n v="0.3435341863514777"/>
    <n v="0.36100138983201041"/>
    <m/>
    <m/>
    <m/>
    <n v="0"/>
    <m/>
    <n v="0"/>
    <m/>
    <n v="0"/>
    <m/>
    <n v="2.8253336850822874"/>
    <n v="46.492523802876015"/>
    <n v="58.807343243039391"/>
    <n v="100"/>
    <n v="14.299852845053195"/>
    <n v="11.375868839423543"/>
    <n v="74.772018648394706"/>
    <n v="72.859223652123532"/>
    <m/>
    <n v="2023"/>
    <n v="2"/>
    <d v="2024-08-20T00:00:00"/>
    <x v="20"/>
    <x v="1"/>
  </r>
  <r>
    <n v="2024"/>
    <n v="6"/>
    <n v="702"/>
    <x v="49"/>
    <s v="Salud Gpo y Col"/>
    <n v="244"/>
    <s v="82c01ce15b431d420eb6a1febfba7d7a2b69e5bcdcb929cb42cd3e9179d43fc4"/>
    <s v="866d562d83a77144c090ae01fef5e5dc5d322dfdcb968ee04e0fa262fe1b2619"/>
    <x v="9"/>
    <n v="91416.821450000003"/>
    <n v="34527.28241"/>
    <n v="253111.87932999997"/>
    <n v="184593.92791000003"/>
    <n v="75523.310700000002"/>
    <n v="57160.788769999999"/>
    <n v="140514.99847999998"/>
    <n v="94440.107550000001"/>
    <n v="0"/>
    <n v="0"/>
    <n v="134.59399999999999"/>
    <n v="128.214"/>
    <n v="0"/>
    <n v="0"/>
    <n v="75398.511799999993"/>
    <n v="55227.187030000001"/>
    <n v="109919.80548000001"/>
    <n v="78515.560530000002"/>
    <n v="0"/>
    <n v="0"/>
    <n v="0"/>
    <n v="0"/>
    <n v="0"/>
    <n v="0"/>
    <s v="Salud Gpo y Col"/>
    <s v="Accidentes y Enfermedades"/>
    <s v="Salud"/>
    <x v="20"/>
    <x v="1"/>
    <n v="145545.42882"/>
    <n v="91394.513760000002"/>
    <n v="470912451.56086999"/>
    <n v="404647163.09129"/>
    <n v="451972421.97768009"/>
    <n v="385068140.58718014"/>
    <n v="1807985.8484"/>
    <n v="1390101.3393199998"/>
    <n v="840578.25092000002"/>
    <n v="817481.66604000004"/>
    <n v="145545.42882"/>
    <n v="91394.513760000002"/>
    <n v="5.0562797010220226"/>
    <n v="2.4837960681981515"/>
    <n v="56889.539040000003"/>
    <n v="164.7669178374818"/>
    <n v="62.809819718252832"/>
    <n v="37.778287765355252"/>
    <n v="62.809819718252832"/>
    <n v="37.778287765355252"/>
    <n v="1.9412699992746633E-2"/>
    <n v="2.022619456514417E-2"/>
    <n v="8.5326886135145118E-3"/>
    <n v="8.9665383267881552E-3"/>
    <m/>
    <m/>
    <m/>
    <n v="0"/>
    <m/>
    <n v="0"/>
    <m/>
    <n v="0"/>
    <m/>
    <n v="32.124332650282298"/>
    <n v="82.61423827922863"/>
    <n v="165.55252768299178"/>
    <n v="8.9846853183913442"/>
    <n v="36.524266135522552"/>
    <n v="39.997479146825633"/>
    <n v="68.594109560827789"/>
    <n v="70.33916163522548"/>
    <s v="Grandes"/>
    <n v="2023"/>
    <n v="2"/>
    <d v="2024-08-20T00:00:00"/>
    <x v="20"/>
    <x v="9"/>
  </r>
  <r>
    <n v="2024"/>
    <n v="6"/>
    <n v="718"/>
    <x v="44"/>
    <s v="Salud Gpo y Col"/>
    <n v="281"/>
    <s v="71a1c003a2b855d85582c8f6c7648c49d3fe836408a7e1b5d9b222448acb3c1b"/>
    <s v="866d562d83a77144c090ae01fef5e5dc5d322dfdcb968ee04e0fa262fe1b2619"/>
    <x v="8"/>
    <n v="5262.2073200000004"/>
    <n v="779.86613"/>
    <n v="12359.70823"/>
    <n v="16806.244200000001"/>
    <n v="2705.8230800000001"/>
    <n v="6226.6145300000007"/>
    <n v="7630.7763399999994"/>
    <n v="10294.31863"/>
    <n v="0"/>
    <n v="0"/>
    <n v="134.59399999999999"/>
    <n v="128.214"/>
    <n v="0"/>
    <n v="0"/>
    <n v="1450.11374"/>
    <n v="6098.9840100000001"/>
    <n v="5196.1003700000001"/>
    <n v="7036.49316"/>
    <n v="0"/>
    <n v="0"/>
    <n v="0"/>
    <n v="0"/>
    <n v="0"/>
    <n v="0"/>
    <s v="Salud Gpo y Col"/>
    <s v="Accidentes y Enfermedades"/>
    <s v="Salud"/>
    <x v="20"/>
    <x v="1"/>
    <n v="8284.6314299999995"/>
    <n v="970.66971999999998"/>
    <n v="470912451.56086999"/>
    <n v="404647163.09129"/>
    <n v="451972421.97768009"/>
    <n v="385068140.58718014"/>
    <n v="1807985.8484"/>
    <n v="1390101.3393199998"/>
    <n v="840578.25092000002"/>
    <n v="817481.66604000004"/>
    <n v="8284.6314299999995"/>
    <n v="970.66971999999998"/>
    <n v="0.29105356796110199"/>
    <n v="5.6101386851514695E-2"/>
    <n v="4482.3411900000001"/>
    <n v="574.75777156779463"/>
    <n v="63.517699784986107"/>
    <n v="80.34309857734101"/>
    <n v="63.517699784986107"/>
    <n v="80.34309857734101"/>
    <n v="1.1174491781982131E-3"/>
    <n v="1.1642761956524564E-3"/>
    <n v="1.9272744285224585E-4"/>
    <n v="2.0252678624900074E-4"/>
    <m/>
    <m/>
    <m/>
    <n v="0"/>
    <m/>
    <n v="0"/>
    <m/>
    <n v="0"/>
    <m/>
    <n v="-56.544233355649851"/>
    <n v="51.419925431596255"/>
    <n v="798.420945656404"/>
    <n v="0.32190020108639716"/>
    <n v="-76.223683524626921"/>
    <n v="-26.154971633625522"/>
    <n v="27.907731505194157"/>
    <n v="86.676471806589518"/>
    <s v="Medianas"/>
    <n v="2023"/>
    <n v="2"/>
    <d v="2024-08-20T00:00:00"/>
    <x v="20"/>
    <x v="8"/>
  </r>
  <r>
    <n v="2024"/>
    <n v="6"/>
    <n v="705"/>
    <x v="52"/>
    <s v="Salud Gpo y Col"/>
    <n v="36"/>
    <s v="76a50887d8f1c2e9301755428990ad81479ee21c25b43215cf524541e0503269"/>
    <s v="866d562d83a77144c090ae01fef5e5dc5d322dfdcb968ee04e0fa262fe1b2619"/>
    <x v="4"/>
    <n v="550952.39651999995"/>
    <n v="489506.81695999997"/>
    <n v="608027.21886999998"/>
    <n v="522954.65640999994"/>
    <n v="206418.22399"/>
    <n v="316215.18755999999"/>
    <n v="469518.96496000007"/>
    <n v="590999.08556999988"/>
    <n v="0"/>
    <n v="0"/>
    <n v="134.59399999999999"/>
    <n v="128.214"/>
    <n v="0"/>
    <n v="0"/>
    <n v="27536.23271"/>
    <n v="25520.169280000002"/>
    <n v="-40586.686560000002"/>
    <n v="-46626.537810000002"/>
    <n v="0"/>
    <n v="0"/>
    <n v="0"/>
    <n v="0"/>
    <n v="0"/>
    <n v="0"/>
    <s v="Salud Gpo y Col"/>
    <s v="Accidentes y Enfermedades"/>
    <s v="Salud"/>
    <x v="20"/>
    <x v="1"/>
    <n v="582837.05903"/>
    <n v="515016.61480000004"/>
    <n v="470912451.56086999"/>
    <n v="404647163.09129"/>
    <n v="451972421.97768009"/>
    <n v="385068140.58718014"/>
    <n v="1807985.8484"/>
    <n v="1390101.3393199998"/>
    <n v="840578.25092000002"/>
    <n v="817481.66604000004"/>
    <n v="582837.05903"/>
    <n v="515016.61480000004"/>
    <n v="30.473269301724471"/>
    <n v="35.213750473721113"/>
    <n v="61445.579559999984"/>
    <n v="12.552548285557585"/>
    <n v="94.529403713095249"/>
    <n v="95.046800994972472"/>
    <n v="94.529403713095249"/>
    <n v="95.046800994972472"/>
    <n v="0.11699677821086114"/>
    <n v="0.12189956062124689"/>
    <n v="0.12097127117373743"/>
    <n v="0.12712212862210934"/>
    <m/>
    <m/>
    <m/>
    <n v="0"/>
    <m/>
    <n v="0"/>
    <m/>
    <n v="0"/>
    <m/>
    <n v="-34.72222963647711"/>
    <n v="37.465709432213515"/>
    <n v="64.59873011039997"/>
    <n v="24.55669341481039"/>
    <n v="7.8998826688033486"/>
    <n v="-12.953677312718314"/>
    <n v="-67.845480978824696"/>
    <n v="-54.733142280460477"/>
    <s v="Grandes"/>
    <n v="2023"/>
    <n v="2"/>
    <d v="2024-08-20T00:00:00"/>
    <x v="20"/>
    <x v="4"/>
  </r>
  <r>
    <n v="2024"/>
    <n v="6"/>
    <n v="5.0999999999999996"/>
    <x v="6"/>
    <s v="Salud Gpo y Col"/>
    <n v="5.0999999999999996"/>
    <m/>
    <m/>
    <x v="3"/>
    <n v="1723511.9485200001"/>
    <n v="1285285.0463"/>
    <n v="2532439.6888100002"/>
    <n v="2300981.1639199997"/>
    <n v="799754.35797999997"/>
    <n v="773850.33143999998"/>
    <n v="1733454.94839"/>
    <n v="1521868.3134499998"/>
    <n v="0"/>
    <n v="0"/>
    <n v="0"/>
    <n v="0"/>
    <n v="95.819879999999984"/>
    <n v="205.35674"/>
    <n v="437934.96621999994"/>
    <n v="374255.36790000001"/>
    <n v="552509.20215999999"/>
    <n v="486792.18337000004"/>
    <n v="0"/>
    <n v="0"/>
    <n v="0"/>
    <n v="0"/>
    <n v="0"/>
    <n v="0"/>
    <s v="Salud Gpo y Col"/>
    <s v="Accidentes y Enfermedades"/>
    <s v="Salud"/>
    <x v="20"/>
    <x v="1"/>
    <n v="2147200.9513900001"/>
    <n v="1670307.8791200002"/>
    <n v="470912451.56086999"/>
    <n v="404647163.09129"/>
    <n v="451972421.97768009"/>
    <n v="385068140.58718014"/>
    <n v="1807985.8484"/>
    <n v="1390101.3393199998"/>
    <n v="840578.25092000002"/>
    <n v="817481.66604000004"/>
    <n v="2147200.9513900001"/>
    <n v="1670307.8791200002"/>
    <n v="95.327734453521515"/>
    <n v="92.459809220004558"/>
    <n v="438226.90222000005"/>
    <n v="34.095697563862657"/>
    <n v="80.267845792648203"/>
    <n v="76.948990205156136"/>
    <n v="80.267845792648203"/>
    <n v="76.948990205156136"/>
    <n v="0.36599413390053875"/>
    <n v="0.38133121949752785"/>
    <n v="0.31763105330607116"/>
    <n v="0.33378119632024172"/>
    <m/>
    <m/>
    <m/>
    <n v="0"/>
    <m/>
    <n v="0"/>
    <m/>
    <n v="0"/>
    <m/>
    <n v="3.3474207463085381"/>
    <n v="46.402600148305233"/>
    <n v="60.208459879597363"/>
    <n v="95.143356029576196"/>
    <n v="17.015012684337762"/>
    <n v="13.500015208758986"/>
    <n v="79.262927116493401"/>
    <n v="76.881959219040439"/>
    <m/>
    <n v="2023"/>
    <n v="2"/>
    <d v="2024-08-20T00:00:00"/>
    <x v="20"/>
    <x v="3"/>
  </r>
  <r>
    <n v="2024"/>
    <n v="6"/>
    <n v="41"/>
    <x v="7"/>
    <s v="AP Individual"/>
    <n v="29"/>
    <s v="35135aaa6cc23891b40cb3f378c53a17a1127210ce60e125ccf03efcfdaec458"/>
    <s v="866d562d83a77144c090ae01fef5e5dc5d322dfdcb968ee04e0fa262fe1b2619"/>
    <x v="8"/>
    <n v="50496.75346"/>
    <n v="43580.952950000006"/>
    <n v="103667.17045000001"/>
    <n v="87993.961340000009"/>
    <n v="5708.4755599999999"/>
    <n v="19805.93982"/>
    <n v="5798.132999999998"/>
    <n v="49680.911239999994"/>
    <n v="0"/>
    <n v="0"/>
    <n v="134.59399999999999"/>
    <n v="128.214"/>
    <n v="0"/>
    <n v="0"/>
    <n v="4329.1671299999998"/>
    <n v="10686.46708"/>
    <n v="27118.195460000003"/>
    <n v="21955.88034"/>
    <n v="0"/>
    <n v="0"/>
    <n v="0"/>
    <n v="0"/>
    <n v="0"/>
    <n v="0"/>
    <s v="AP Individual"/>
    <s v="Accidentes y Enfermedades"/>
    <s v="Accidentes Personales"/>
    <x v="19"/>
    <x v="1"/>
    <n v="19353024.356599998"/>
    <n v="17293989.810169999"/>
    <n v="470912451.56086999"/>
    <n v="404647163.09129"/>
    <n v="451972421.97768009"/>
    <n v="385068140.58718014"/>
    <n v="1843026.7674499999"/>
    <n v="1699398.4392499998"/>
    <n v="214644.28511000006"/>
    <n v="191733.26807999998"/>
    <n v="2772494.86503"/>
    <n v="2435979.3317499999"/>
    <n v="2.7398817180429225"/>
    <n v="2.5644929372321719"/>
    <n v="6915.8005099999937"/>
    <n v="15.868860228766501"/>
    <n v="1.821347050879158"/>
    <n v="1.7890526566451441"/>
    <n v="0.26092435233658451"/>
    <n v="0.2520005703043236"/>
    <n v="1.072317227812202E-2"/>
    <n v="1.1172529783795902E-2"/>
    <n v="1.0770112069256734E-2"/>
    <n v="1.1317724931370478E-2"/>
    <m/>
    <m/>
    <m/>
    <n v="0"/>
    <m/>
    <n v="0"/>
    <m/>
    <n v="0"/>
    <m/>
    <n v="-71.17796170300592"/>
    <n v="11.304638751720654"/>
    <n v="45.446321108955914"/>
    <n v="2.6595050304155747"/>
    <n v="-59.489257791266226"/>
    <n v="23.512221054489512"/>
    <n v="15.964067876070981"/>
    <n v="48.672460017606383"/>
    <s v="Medianas"/>
    <n v="2023"/>
    <n v="2"/>
    <d v="2024-08-20T00:00:00"/>
    <x v="19"/>
    <x v="8"/>
  </r>
  <r>
    <n v="2024"/>
    <n v="6"/>
    <n v="150.1"/>
    <x v="32"/>
    <s v="AP Individual"/>
    <n v="150.1"/>
    <m/>
    <m/>
    <x v="21"/>
    <n v="12869.17885"/>
    <n v="28367.38409"/>
    <n v="36015.291089999999"/>
    <n v="79305.527910000004"/>
    <n v="7679.2530999999999"/>
    <n v="1515.7422300000001"/>
    <n v="13587.11572"/>
    <n v="2544.3747900000008"/>
    <n v="0"/>
    <n v="0"/>
    <n v="0"/>
    <n v="0"/>
    <n v="0"/>
    <n v="0"/>
    <n v="7289.3441700000003"/>
    <n v="1164.15453"/>
    <n v="10444.815159999998"/>
    <n v="26387.537699999997"/>
    <n v="0"/>
    <n v="0"/>
    <n v="0"/>
    <n v="0"/>
    <n v="0"/>
    <n v="0"/>
    <s v="AP Individual"/>
    <s v="Accidentes y Enfermedades"/>
    <s v="Accidentes Personales"/>
    <x v="19"/>
    <x v="1"/>
    <n v="105523046.62167999"/>
    <n v="93996219.13579002"/>
    <n v="470912451.56086999"/>
    <n v="404647163.09129"/>
    <n v="451972421.97768009"/>
    <n v="385068140.58718014"/>
    <n v="1843026.7674499999"/>
    <n v="1699398.4392499998"/>
    <n v="214644.28511000006"/>
    <n v="191733.26807999998"/>
    <n v="28149315.128220007"/>
    <n v="23696536.316439997"/>
    <n v="0.69826326330602972"/>
    <n v="1.6692603355878952"/>
    <n v="-15498.205239999999"/>
    <n v="-54.633889366849964"/>
    <n v="4.5717555796227889E-2"/>
    <n v="0.11971109917156753"/>
    <n v="1.2195609643586611E-2"/>
    <n v="3.0179282050716898E-2"/>
    <n v="2.7328177047228775E-3"/>
    <n v="2.8473371878949558E-3"/>
    <n v="7.0103998439747387E-3"/>
    <n v="7.366847864054225E-3"/>
    <m/>
    <m/>
    <m/>
    <n v="0"/>
    <m/>
    <n v="0"/>
    <m/>
    <n v="0"/>
    <m/>
    <n v="406.63318260915639"/>
    <n v="59.671663510993945"/>
    <n v="5.3432569784759458"/>
    <n v="3.577664830938577"/>
    <n v="526.14919086386237"/>
    <n v="-60.417621080272298"/>
    <n v="69.789116019167551"/>
    <n v="4.4117588508457164"/>
    <s v="Resto"/>
    <n v="2023"/>
    <n v="2"/>
    <d v="2024-08-20T00:00:00"/>
    <x v="19"/>
    <x v="21"/>
  </r>
  <r>
    <n v="2024"/>
    <n v="6"/>
    <n v="61"/>
    <x v="2"/>
    <s v="AP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329.5931500000006"/>
    <n v="3835.5806200000002"/>
    <n v="9427.8222699999988"/>
    <n v="-826.79303000000004"/>
    <n v="0"/>
    <n v="0"/>
    <n v="0"/>
    <n v="0"/>
    <n v="0"/>
    <n v="0"/>
    <s v="AP Individual"/>
    <s v="Accidentes y Enfermedades"/>
    <s v="Accidentes Personales"/>
    <x v="19"/>
    <x v="1"/>
    <n v="0"/>
    <n v="0"/>
    <n v="470912451.56086999"/>
    <n v="404647163.09129"/>
    <n v="451972421.97768009"/>
    <n v="385068140.58718014"/>
    <n v="1843026.7674499999"/>
    <n v="1699398.4392499998"/>
    <n v="214644.28511000006"/>
    <n v="191733.26807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.879732664829247"/>
    <n v="-1240.2880682242808"/>
    <n v="45.923576261901694"/>
    <n v="-463.91061376025391"/>
    <m/>
    <n v="2023"/>
    <n v="2"/>
    <d v="2024-08-20T00:00:00"/>
    <x v="19"/>
    <x v="2"/>
  </r>
  <r>
    <n v="2024"/>
    <n v="6"/>
    <n v="77"/>
    <x v="63"/>
    <s v="AP Individual"/>
    <n v="49"/>
    <s v="0e17daca5f3e175f448bacace3bc0da47d0655a74c8dd0dc497a3afbdad95f1f"/>
    <s v="866d562d83a77144c090ae01fef5e5dc5d322dfdcb968ee04e0fa262fe1b2619"/>
    <x v="9"/>
    <n v="108803.3042"/>
    <n v="96597.552100000001"/>
    <n v="229297.49086999998"/>
    <n v="179759.85578000004"/>
    <n v="27010.48806"/>
    <n v="13231.983240000001"/>
    <n v="41019.30816"/>
    <n v="14384.007510000001"/>
    <n v="0"/>
    <n v="0"/>
    <n v="134.59399999999999"/>
    <n v="128.214"/>
    <n v="0"/>
    <n v="0"/>
    <n v="26751.213059999998"/>
    <n v="12281.84849"/>
    <n v="102735.36692"/>
    <n v="92328.159"/>
    <n v="0"/>
    <n v="0"/>
    <n v="0"/>
    <n v="0"/>
    <n v="0"/>
    <n v="0"/>
    <s v="AP Individual"/>
    <s v="Accidentes y Enfermedades"/>
    <s v="Accidentes Personales"/>
    <x v="19"/>
    <x v="1"/>
    <n v="6922211.3310900005"/>
    <n v="3662742.7217800003"/>
    <n v="470912451.56086999"/>
    <n v="404647163.09129"/>
    <n v="451972421.97768009"/>
    <n v="385068140.58718014"/>
    <n v="1843026.7674499999"/>
    <n v="1699398.4392499998"/>
    <n v="214644.28511000006"/>
    <n v="191733.26807999998"/>
    <n v="235573.65877000001"/>
    <n v="245513.94172"/>
    <n v="5.9035118817367778"/>
    <n v="5.6842203610962283"/>
    <n v="12205.752099999998"/>
    <n v="12.635674336099445"/>
    <n v="46.186532385706599"/>
    <n v="39.345037362548688"/>
    <n v="1.5717998049456745"/>
    <n v="2.6373010456234294"/>
    <n v="2.3104783880605485E-2"/>
    <n v="2.4072996251389221E-2"/>
    <n v="2.3872044811100581E-2"/>
    <n v="2.5085833367751737E-2"/>
    <m/>
    <m/>
    <m/>
    <n v="0"/>
    <m/>
    <n v="0"/>
    <m/>
    <n v="0"/>
    <m/>
    <n v="104.13030737786815"/>
    <n v="24.825062307252981"/>
    <n v="13.698052333978348"/>
    <n v="12.583837508721823"/>
    <n v="117.81096780163911"/>
    <n v="11.271975995968898"/>
    <n v="26.038952175866719"/>
    <n v="13.302386425792372"/>
    <s v="Grandes"/>
    <n v="2023"/>
    <n v="2"/>
    <d v="2024-08-20T00:00:00"/>
    <x v="19"/>
    <x v="9"/>
  </r>
  <r>
    <n v="2024"/>
    <n v="6"/>
    <n v="82"/>
    <x v="66"/>
    <s v="AP Individual"/>
    <n v="25"/>
    <s v="b7a56873cd771f2c446d369b649430b65a756ba278ff97ec81bb6f55b2e73569"/>
    <s v="866d562d83a77144c090ae01fef5e5dc5d322dfdcb968ee04e0fa262fe1b2619"/>
    <x v="33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AP Individual"/>
    <s v="Accidentes y Enfermedades"/>
    <s v="Accidentes Personales"/>
    <x v="19"/>
    <x v="1"/>
    <n v="0"/>
    <n v="0"/>
    <n v="470912451.56086999"/>
    <n v="404647163.09129"/>
    <n v="451972421.97768009"/>
    <n v="385068140.58718014"/>
    <n v="1843026.7674499999"/>
    <n v="1699398.4392499998"/>
    <n v="214644.28511000006"/>
    <n v="191733.26807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19"/>
    <x v="33"/>
  </r>
  <r>
    <n v="2024"/>
    <n v="6"/>
    <n v="718"/>
    <x v="44"/>
    <s v="AP Individual"/>
    <n v="281"/>
    <s v="71a1c003a2b855d85582c8f6c7648c49d3fe836408a7e1b5d9b222448acb3c1b"/>
    <s v="866d562d83a77144c090ae01fef5e5dc5d322dfdcb968ee04e0fa262fe1b2619"/>
    <x v="33"/>
    <n v="0"/>
    <n v="0"/>
    <n v="0"/>
    <n v="0.41455000000000003"/>
    <n v="1.1899999999999999E-3"/>
    <n v="3.082E-2"/>
    <n v="-3.1390000000000001E-2"/>
    <n v="7.3360000000000009E-2"/>
    <n v="0"/>
    <n v="0"/>
    <n v="134.59399999999999"/>
    <n v="128.214"/>
    <n v="0"/>
    <n v="0"/>
    <n v="1.1899999999999999E-3"/>
    <n v="3.082E-2"/>
    <n v="0"/>
    <n v="7.1790000000000007E-2"/>
    <n v="0"/>
    <n v="0"/>
    <n v="0"/>
    <n v="0"/>
    <n v="0"/>
    <n v="0"/>
    <s v="AP Individual"/>
    <s v="Accidentes y Enfermedades"/>
    <s v="Accidentes Personales"/>
    <x v="19"/>
    <x v="1"/>
    <n v="8284.6314299999995"/>
    <n v="970.66971999999998"/>
    <n v="470912451.56086999"/>
    <n v="404647163.09129"/>
    <n v="451972421.97768009"/>
    <n v="385068140.58718014"/>
    <n v="1843026.7674499999"/>
    <n v="1699398.4392499998"/>
    <n v="214644.28511000006"/>
    <n v="191733.26807999998"/>
    <n v="8284.6314299999995"/>
    <n v="970.66971999999998"/>
    <m/>
    <m/>
    <m/>
    <m/>
    <m/>
    <m/>
    <m/>
    <m/>
    <m/>
    <m/>
    <m/>
    <m/>
    <m/>
    <m/>
    <m/>
    <n v="0"/>
    <m/>
    <n v="0"/>
    <m/>
    <n v="0"/>
    <m/>
    <n v="-96.138870863075923"/>
    <m/>
    <m/>
    <n v="5.5440562947676586E-7"/>
    <n v="-96.138870863075923"/>
    <m/>
    <m/>
    <n v="42.93077030227051"/>
    <s v="Resto"/>
    <n v="2023"/>
    <n v="2"/>
    <d v="2024-08-20T00:00:00"/>
    <x v="19"/>
    <x v="33"/>
  </r>
  <r>
    <n v="2024"/>
    <n v="6"/>
    <n v="12"/>
    <x v="31"/>
    <s v="AP Individual"/>
    <n v="12"/>
    <s v="6b51d431df5d7f141cbececcf79edf3dd861c3b4069f0b11661a3eefacbba918"/>
    <s v="866d562d83a77144c090ae01fef5e5dc5d322dfdcb968ee04e0fa262fe1b2619"/>
    <x v="16"/>
    <n v="47553.202899999997"/>
    <n v="44398.080200000004"/>
    <n v="80868.340369999991"/>
    <n v="73903.412230000016"/>
    <n v="12955.221590000001"/>
    <n v="13286.92179"/>
    <n v="27271.076450000004"/>
    <n v="25785.301720000003"/>
    <n v="0"/>
    <n v="0"/>
    <n v="134.59399999999999"/>
    <n v="128.214"/>
    <n v="0"/>
    <n v="0"/>
    <n v="12714.20947"/>
    <n v="13284.87825"/>
    <n v="44039.969490000003"/>
    <n v="36905.371659999997"/>
    <n v="0"/>
    <n v="0"/>
    <n v="0"/>
    <n v="0"/>
    <n v="0"/>
    <n v="0"/>
    <s v="AP Individual"/>
    <s v="Accidentes y Enfermedades"/>
    <s v="Accidentes Personales"/>
    <x v="19"/>
    <x v="1"/>
    <n v="3733425.0511100003"/>
    <n v="4674185.5092500001"/>
    <n v="470912451.56086999"/>
    <n v="404647163.09129"/>
    <n v="451972421.97768009"/>
    <n v="385068140.58718014"/>
    <n v="1843026.7674499999"/>
    <n v="1699398.4392499998"/>
    <n v="214644.28511000006"/>
    <n v="191733.26807999998"/>
    <n v="122853.55125"/>
    <n v="131310.89976"/>
    <n v="2.5801688689412963"/>
    <n v="2.6125762607852181"/>
    <n v="3155.1226999999926"/>
    <n v="7.1064394806872544"/>
    <n v="38.707226951243697"/>
    <n v="33.811420286623125"/>
    <n v="1.2737152145551107"/>
    <n v="0.94985704166294271"/>
    <n v="1.0098098434726414E-2"/>
    <n v="1.0521262047786696E-2"/>
    <n v="1.0972047810942794E-2"/>
    <n v="1.1529928217976838E-2"/>
    <m/>
    <m/>
    <m/>
    <n v="0"/>
    <m/>
    <n v="0"/>
    <m/>
    <n v="0"/>
    <m/>
    <n v="-2.4964412769377775"/>
    <n v="27.243636179972224"/>
    <n v="29.926793523833489"/>
    <n v="6.0356704038781004"/>
    <n v="-4.2956267213062338"/>
    <n v="19.332139222791955"/>
    <n v="28.869705445384035"/>
    <n v="35.997139853759705"/>
    <s v="Medianas"/>
    <n v="2023"/>
    <n v="2"/>
    <d v="2024-08-20T00:00:00"/>
    <x v="19"/>
    <x v="16"/>
  </r>
  <r>
    <n v="2024"/>
    <n v="6"/>
    <n v="119"/>
    <x v="62"/>
    <s v="AP Individual"/>
    <n v="217"/>
    <s v="16badfc6202cb3f8889e0f2779b19218af4cbb736e56acadce8148aba9a7a9f8"/>
    <s v="866d562d83a77144c090ae01fef5e5dc5d322dfdcb968ee04e0fa262fe1b2619"/>
    <x v="25"/>
    <n v="86.296279999999996"/>
    <n v="139.33407"/>
    <n v="284.58213999999998"/>
    <n v="353.7497699999999"/>
    <n v="-26.986480000000004"/>
    <n v="414.88832000000002"/>
    <n v="-104.92643999999994"/>
    <n v="1847.1698800000001"/>
    <n v="0"/>
    <n v="0"/>
    <n v="134.59399999999999"/>
    <n v="128.214"/>
    <n v="0"/>
    <n v="0"/>
    <n v="-26.98648"/>
    <n v="414.88832000000002"/>
    <n v="116.60714999999999"/>
    <n v="623.97957999999994"/>
    <n v="0"/>
    <n v="0"/>
    <n v="0"/>
    <n v="0"/>
    <n v="0"/>
    <n v="0"/>
    <s v="AP Individual"/>
    <s v="Accidentes y Enfermedades"/>
    <s v="Accidentes Personales"/>
    <x v="19"/>
    <x v="1"/>
    <n v="811961.43577999994"/>
    <n v="576897.05820000009"/>
    <n v="470912451.56086999"/>
    <n v="404647163.09129"/>
    <n v="451972421.97768009"/>
    <n v="385068140.58718014"/>
    <n v="1843026.7674499999"/>
    <n v="1699398.4392499998"/>
    <n v="214644.28511000006"/>
    <n v="191733.26807999998"/>
    <n v="375005.02043999999"/>
    <n v="322423.53499999997"/>
    <n v="4.6823128955093239E-3"/>
    <n v="8.1990230649789629E-3"/>
    <n v="-53.037790000000001"/>
    <n v="-38.065198267731645"/>
    <n v="2.3012033251914081E-2"/>
    <n v="4.321460900799317E-2"/>
    <n v="1.062812544996064E-2"/>
    <n v="2.4152328048740946E-2"/>
    <n v="1.832533408576591E-5"/>
    <n v="1.909326228852556E-5"/>
    <n v="3.4433472592656158E-5"/>
    <n v="3.6184263332596978E-5"/>
    <m/>
    <m/>
    <m/>
    <n v="0"/>
    <m/>
    <n v="0"/>
    <m/>
    <n v="0"/>
    <m/>
    <n v="-106.50451668535763"/>
    <n v="-31.271892600700756"/>
    <n v="297.76516253347086"/>
    <n v="-1.2572652463665679E-2"/>
    <n v="-106.50451668535763"/>
    <n v="-81.312345189244823"/>
    <n v="-23.143074845753457"/>
    <n v="66.490688685677839"/>
    <s v="Resto"/>
    <n v="2023"/>
    <n v="2"/>
    <d v="2024-08-20T00:00:00"/>
    <x v="19"/>
    <x v="25"/>
  </r>
  <r>
    <n v="2024"/>
    <n v="6"/>
    <n v="1"/>
    <x v="14"/>
    <s v="AP Individual"/>
    <n v="30"/>
    <s v="624b60c58c9d8bfb6ff1886c2fd605d2adeb6ea4da576068201b6c6958ce93f4"/>
    <s v="866d562d83a77144c090ae01fef5e5dc5d322dfdcb968ee04e0fa262fe1b2619"/>
    <x v="13"/>
    <n v="74694.434010000012"/>
    <n v="83954.593069999988"/>
    <n v="157683.47586000001"/>
    <n v="180811.76824"/>
    <n v="812.72199000000012"/>
    <n v="2243.5159899999994"/>
    <n v="9032.9421699999984"/>
    <n v="256.49380000000076"/>
    <n v="0"/>
    <n v="0"/>
    <n v="134.59399999999999"/>
    <n v="128.214"/>
    <n v="0"/>
    <n v="0"/>
    <n v="377.64699000000002"/>
    <n v="1816.16599"/>
    <n v="57156.637490000001"/>
    <n v="64813.892570000004"/>
    <n v="0"/>
    <n v="0"/>
    <n v="0"/>
    <n v="0"/>
    <n v="0"/>
    <n v="0"/>
    <s v="AP Individual"/>
    <s v="Accidentes y Enfermedades"/>
    <s v="Accidentes Personales"/>
    <x v="19"/>
    <x v="1"/>
    <n v="27815669.804509997"/>
    <n v="22056494.197700001"/>
    <n v="470912451.56086999"/>
    <n v="404647163.09129"/>
    <n v="451972421.97768009"/>
    <n v="385068140.58718014"/>
    <n v="1843026.7674499999"/>
    <n v="1699398.4392499998"/>
    <n v="214644.28511000006"/>
    <n v="191733.26807999998"/>
    <n v="1910232.1869100002"/>
    <n v="1745867.6112000002"/>
    <n v="4.0528133030507609"/>
    <n v="4.94025362922258"/>
    <n v="-9260.1590599999763"/>
    <n v="-11.029961222346707"/>
    <n v="3.9102280090268007"/>
    <n v="4.8087605572964867"/>
    <n v="0.26853365220020387"/>
    <n v="0.38063434885655839"/>
    <n v="1.5861639199052913E-2"/>
    <n v="1.6526325584902316E-2"/>
    <n v="2.0747604512689862E-2"/>
    <n v="2.1802529012652117E-2"/>
    <m/>
    <m/>
    <m/>
    <n v="0"/>
    <m/>
    <n v="0"/>
    <m/>
    <n v="0"/>
    <m/>
    <n v="-63.774629036631005"/>
    <n v="1.088062317857839"/>
    <n v="2.6722969023617229"/>
    <n v="0.37863667769374787"/>
    <n v="-79.206361528661816"/>
    <n v="-11.814218798431286"/>
    <n v="0.66072289515994054"/>
    <n v="2.8021245414916449"/>
    <s v="Medianas"/>
    <n v="2023"/>
    <n v="2"/>
    <d v="2024-08-20T00:00:00"/>
    <x v="19"/>
    <x v="13"/>
  </r>
  <r>
    <n v="2024"/>
    <n v="6"/>
    <n v="104"/>
    <x v="79"/>
    <s v="AP Individual"/>
    <n v="225"/>
    <s v="0e6523810856a138a75dec70a9cf3778a5c70b83ac915f22c33f05db97cb3e68"/>
    <s v="866d562d83a77144c090ae01fef5e5dc5d322dfdcb968ee04e0fa262fe1b2619"/>
    <x v="10"/>
    <n v="14902.500239999999"/>
    <n v="11246.53731"/>
    <n v="12821.807339999999"/>
    <n v="37128.981589999996"/>
    <n v="3510.2260700000002"/>
    <n v="3785.2891"/>
    <n v="5061.8639299999995"/>
    <n v="6093.4886800000004"/>
    <n v="0"/>
    <n v="0"/>
    <n v="134.59399999999999"/>
    <n v="128.214"/>
    <n v="0"/>
    <n v="0"/>
    <n v="2817.0910699999999"/>
    <n v="2773.3761"/>
    <n v="13348.085869999999"/>
    <n v="12404.38509"/>
    <n v="0"/>
    <n v="0"/>
    <n v="0"/>
    <n v="0"/>
    <n v="0"/>
    <n v="0"/>
    <s v="AP Individual"/>
    <s v="Accidentes y Enfermedades"/>
    <s v="Accidentes Personales"/>
    <x v="19"/>
    <x v="1"/>
    <n v="1467674.2807799999"/>
    <n v="1557923.0324500001"/>
    <n v="470912451.56086999"/>
    <n v="404647163.09129"/>
    <n v="451972421.97768009"/>
    <n v="385068140.58718014"/>
    <n v="1843026.7674499999"/>
    <n v="1699398.4392499998"/>
    <n v="214644.28511000006"/>
    <n v="191733.26807999998"/>
    <n v="26687.842260000001"/>
    <n v="21492.382450000001"/>
    <n v="0.80858837772709091"/>
    <n v="0.66179520059836383"/>
    <n v="3655.9629299999997"/>
    <n v="32.507453887600192"/>
    <n v="55.840034180417838"/>
    <n v="52.328015919891648"/>
    <n v="1.0153819846240011"/>
    <n v="0.72189299957351682"/>
    <n v="3.1646010188528021E-3"/>
    <n v="3.2972145014493683E-3"/>
    <n v="2.7793441634638956E-3"/>
    <n v="2.9206615984512393E-3"/>
    <m/>
    <m/>
    <m/>
    <n v="0"/>
    <m/>
    <n v="0"/>
    <m/>
    <n v="0"/>
    <m/>
    <n v="-7.2666320255432959"/>
    <n v="23.554611732722243"/>
    <n v="33.657373782366442"/>
    <n v="1.6353689865076508"/>
    <n v="1.5762366308702314"/>
    <n v="7.6077997672031161"/>
    <n v="21.104831789638464"/>
    <n v="22.358029679647746"/>
    <s v="Medianas"/>
    <n v="2023"/>
    <n v="2"/>
    <d v="2024-08-20T00:00:00"/>
    <x v="19"/>
    <x v="10"/>
  </r>
  <r>
    <n v="2024"/>
    <n v="6"/>
    <n v="112"/>
    <x v="57"/>
    <s v="AP Individual"/>
    <n v="231"/>
    <s v="138d9e809e386a7b800791d1f664f56d1c55f3d1ba411b950862729bc486c5ce"/>
    <s v="866d562d83a77144c090ae01fef5e5dc5d322dfdcb968ee04e0fa262fe1b2619"/>
    <x v="27"/>
    <n v="754.67730000000006"/>
    <n v="685.16565000000003"/>
    <n v="1679.4467999999997"/>
    <n v="1752.5040899999999"/>
    <n v="759.01217999999994"/>
    <n v="541.99609999999996"/>
    <n v="1215.87851"/>
    <n v="142.27874000000006"/>
    <n v="0"/>
    <n v="0"/>
    <n v="134.59399999999999"/>
    <n v="128.214"/>
    <n v="0"/>
    <n v="0"/>
    <n v="636.03731999999991"/>
    <n v="516.99609999999996"/>
    <n v="652.91107"/>
    <n v="613.48199999999997"/>
    <n v="0"/>
    <n v="0"/>
    <n v="0"/>
    <n v="0"/>
    <n v="0"/>
    <n v="0"/>
    <s v="AP Individual"/>
    <s v="Accidentes y Enfermedades"/>
    <s v="Accidentes Personales"/>
    <x v="19"/>
    <x v="1"/>
    <n v="322505.75637000002"/>
    <n v="316431.12143"/>
    <n v="470912451.56086999"/>
    <n v="404647163.09129"/>
    <n v="451972421.97768009"/>
    <n v="385068140.58718014"/>
    <n v="1843026.7674499999"/>
    <n v="1699398.4392499998"/>
    <n v="214644.28511000006"/>
    <n v="191733.26807999998"/>
    <n v="322505.75637000002"/>
    <n v="316431.12143"/>
    <n v="4.0947712389666845E-2"/>
    <n v="4.0318128708084849E-2"/>
    <n v="69.511650000000031"/>
    <n v="10.14523276232544"/>
    <n v="0.23400428832475914"/>
    <n v="0.21652916024935634"/>
    <n v="0.23400428832475914"/>
    <n v="0.21652916024935634"/>
    <n v="1.6025851461318828E-4"/>
    <n v="1.6697419207521217E-4"/>
    <n v="1.6932421934351334E-4"/>
    <n v="1.7793361168628731E-4"/>
    <m/>
    <m/>
    <m/>
    <n v="0"/>
    <m/>
    <n v="0"/>
    <m/>
    <n v="0"/>
    <m/>
    <n v="40.040155270489961"/>
    <n v="100.57440180061066"/>
    <n v="79.104388843778125"/>
    <n v="0.35361397095246416"/>
    <n v="23.025554738227228"/>
    <n v="6.4270948454885346"/>
    <n v="97.415612818450143"/>
    <n v="84.272415490593033"/>
    <s v="Resto"/>
    <n v="2023"/>
    <n v="2"/>
    <d v="2024-08-20T00:00:00"/>
    <x v="19"/>
    <x v="27"/>
  </r>
  <r>
    <n v="2024"/>
    <n v="6"/>
    <n v="715"/>
    <x v="46"/>
    <s v="AP Individual"/>
    <n v="251"/>
    <s v="c75d3f1f5bcd6914d0331ce5ec17c0db8f2070a2d4285f8e3ff11c6ca19168ff"/>
    <s v="866d562d83a77144c090ae01fef5e5dc5d322dfdcb968ee04e0fa262fe1b2619"/>
    <x v="24"/>
    <n v="21.587220000000002"/>
    <n v="18.459610000000001"/>
    <n v="33.202619999999996"/>
    <n v="39.699640000000002"/>
    <n v="-0.81644000000000005"/>
    <n v="-1.2361300000000002"/>
    <n v="-3.7944999999999993"/>
    <n v="-4.6935099999999998"/>
    <n v="0"/>
    <n v="0"/>
    <n v="134.59399999999999"/>
    <n v="128.214"/>
    <n v="0"/>
    <n v="0"/>
    <n v="-0.81644000000000005"/>
    <n v="-1.2361300000000002"/>
    <n v="16.504570000000001"/>
    <n v="17.166550000000001"/>
    <n v="0"/>
    <n v="0"/>
    <n v="0"/>
    <n v="0"/>
    <n v="0"/>
    <n v="0"/>
    <s v="AP Individual"/>
    <s v="Accidentes y Enfermedades"/>
    <s v="Accidentes Personales"/>
    <x v="19"/>
    <x v="1"/>
    <n v="80339.313900000008"/>
    <n v="72704.240590000001"/>
    <n v="470912451.56086999"/>
    <n v="404647163.09129"/>
    <n v="451972421.97768009"/>
    <n v="385068140.58718014"/>
    <n v="1843026.7674499999"/>
    <n v="1699398.4392499998"/>
    <n v="214644.28511000006"/>
    <n v="191733.26807999998"/>
    <n v="80339.313900000008"/>
    <n v="72704.240590000001"/>
    <n v="1.1712917240951383E-3"/>
    <n v="1.0862437891932413E-3"/>
    <n v="3.1276100000000007"/>
    <n v="16.942990669900393"/>
    <n v="2.6870057699111122E-2"/>
    <n v="2.5390004558467259E-2"/>
    <n v="2.6870057699111122E-2"/>
    <n v="2.5390004558467259E-2"/>
    <n v="4.5841259725555685E-6"/>
    <n v="4.7762250416831962E-6"/>
    <n v="4.5619027349600969E-6"/>
    <n v="4.7938554386378043E-6"/>
    <m/>
    <m/>
    <m/>
    <n v="0"/>
    <m/>
    <n v="0"/>
    <m/>
    <n v="0"/>
    <m/>
    <n v="-33.95193062218376"/>
    <n v="-3.7820525292279408"/>
    <n v="-6.6964036618325089"/>
    <n v="-3.8036885052942089E-4"/>
    <n v="-33.95193062218376"/>
    <n v="-3.8562203820802665"/>
    <n v="-4.9467511119647467"/>
    <n v="-7.2008062190713931"/>
    <s v="Resto"/>
    <n v="2023"/>
    <n v="2"/>
    <d v="2024-08-20T00:00:00"/>
    <x v="19"/>
    <x v="24"/>
  </r>
  <r>
    <n v="2024"/>
    <n v="6"/>
    <n v="10"/>
    <x v="4"/>
    <s v="AP Individual"/>
    <n v="10"/>
    <s v="4a44dc15364204a80fe80e9039455cc1608281820fe2b24f1e5233ade6af1dd5"/>
    <s v="866d562d83a77144c090ae01fef5e5dc5d322dfdcb968ee04e0fa262fe1b2619"/>
    <x v="22"/>
    <n v="3375.3815600000003"/>
    <n v="22655.103859999999"/>
    <n v="19858.110960000002"/>
    <n v="70184.339230000012"/>
    <n v="107.88491999999999"/>
    <n v="-82.424340000000001"/>
    <n v="194.87494999999998"/>
    <n v="-263.12343000000004"/>
    <n v="0"/>
    <n v="0"/>
    <n v="134.59399999999999"/>
    <n v="128.214"/>
    <n v="0"/>
    <n v="0"/>
    <n v="107.88491999999999"/>
    <n v="-82.424340000000001"/>
    <n v="3233.8176899999999"/>
    <n v="23537.230219999998"/>
    <n v="0"/>
    <n v="0"/>
    <n v="0"/>
    <n v="0"/>
    <n v="0"/>
    <n v="0"/>
    <s v="AP Individual"/>
    <s v="Accidentes y Enfermedades"/>
    <s v="Accidentes Personales"/>
    <x v="19"/>
    <x v="1"/>
    <n v="3187333.33329"/>
    <n v="2989305.4146599998"/>
    <n v="470912451.56086999"/>
    <n v="404647163.09129"/>
    <n v="451972421.97768009"/>
    <n v="385068140.58718014"/>
    <n v="1843026.7674499999"/>
    <n v="1699398.4392499998"/>
    <n v="214644.28511000006"/>
    <n v="191733.26807999998"/>
    <n v="317038.48676"/>
    <n v="325699.87294999999"/>
    <n v="0.18314338237583802"/>
    <n v="1.3331249068345878"/>
    <n v="-19279.722299999998"/>
    <n v="-85.101010435182346"/>
    <n v="1.0646598759964381"/>
    <n v="6.9558221361289601"/>
    <n v="0.10589986070003837"/>
    <n v="0.75787183701257121"/>
    <n v="7.1677475267686776E-4"/>
    <n v="7.4681139730394615E-4"/>
    <n v="5.5987304314521827E-3"/>
    <n v="5.8834012664495785E-3"/>
    <m/>
    <m/>
    <m/>
    <n v="0"/>
    <m/>
    <n v="0"/>
    <m/>
    <n v="0"/>
    <m/>
    <n v="-230.88963769682596"/>
    <n v="3.1962288731588608"/>
    <n v="-0.36382238858559796"/>
    <n v="5.0262190742563474E-2"/>
    <n v="-230.88963769682596"/>
    <n v="-86.260840125308505"/>
    <n v="3.3361472520116"/>
    <n v="-0.35018708331264309"/>
    <s v="Resto"/>
    <n v="2023"/>
    <n v="2"/>
    <d v="2024-08-20T00:00:00"/>
    <x v="19"/>
    <x v="22"/>
  </r>
  <r>
    <n v="2024"/>
    <n v="6"/>
    <n v="22"/>
    <x v="15"/>
    <s v="AP Individual"/>
    <n v="16"/>
    <s v="b17ef6d19c7a5b1ee83b907c595526dcb1eb06db8227d650d5dda0a9f4ce8cd9"/>
    <s v="866d562d83a77144c090ae01fef5e5dc5d322dfdcb968ee04e0fa262fe1b2619"/>
    <x v="19"/>
    <n v="4788.1650899999995"/>
    <n v="1636.8049900000001"/>
    <n v="6988.4609499999997"/>
    <n v="3559.7999300000001"/>
    <n v="1221.6653100000001"/>
    <n v="109.28001999999999"/>
    <n v="1608.83808"/>
    <n v="141.91165999999998"/>
    <n v="0"/>
    <n v="0"/>
    <n v="134.59399999999999"/>
    <n v="128.214"/>
    <n v="0"/>
    <n v="0"/>
    <n v="1217.32132"/>
    <n v="96.171109999999999"/>
    <n v="5269.6188099999999"/>
    <n v="1288.6641999999999"/>
    <n v="0"/>
    <n v="0"/>
    <n v="0"/>
    <n v="0"/>
    <n v="0"/>
    <n v="0"/>
    <s v="AP Individual"/>
    <s v="Accidentes y Enfermedades"/>
    <s v="Accidentes Personales"/>
    <x v="19"/>
    <x v="1"/>
    <n v="17696756.30731"/>
    <n v="15803110.36665"/>
    <n v="470912451.56086999"/>
    <n v="404647163.09129"/>
    <n v="451972421.97768009"/>
    <n v="385068140.58718014"/>
    <n v="1843026.7674499999"/>
    <n v="1699398.4392499998"/>
    <n v="214644.28511000006"/>
    <n v="191733.26807999998"/>
    <n v="3397128.0189200002"/>
    <n v="3028460.5494899997"/>
    <n v="0.25979899882978225"/>
    <n v="9.6316729037504337E-2"/>
    <n v="3151.3600999999994"/>
    <n v="192.53118845880346"/>
    <n v="0.14094744335016943"/>
    <n v="5.4047426514294276E-2"/>
    <n v="2.7056738573170903E-2"/>
    <n v="1.0357486292408751E-2"/>
    <n v="1.0167845581762205E-3"/>
    <n v="1.0593931968345747E-3"/>
    <n v="4.045017831079494E-4"/>
    <n v="4.2506892091983504E-4"/>
    <m/>
    <m/>
    <m/>
    <n v="0"/>
    <m/>
    <n v="0"/>
    <m/>
    <n v="0"/>
    <m/>
    <n v="1017.9219312002324"/>
    <n v="25.514268765532481"/>
    <n v="6.6764227056761341"/>
    <n v="0.56915808840376336"/>
    <n v="1165.7869083553264"/>
    <n v="308.9210214732434"/>
    <n v="23.100747205659836"/>
    <n v="7.462852619014325"/>
    <s v="Resto"/>
    <n v="2023"/>
    <n v="2"/>
    <d v="2024-08-20T00:00:00"/>
    <x v="19"/>
    <x v="19"/>
  </r>
  <r>
    <n v="2024"/>
    <n v="6"/>
    <n v="201.1"/>
    <x v="1"/>
    <s v="AP Individual"/>
    <n v="201.1"/>
    <m/>
    <m/>
    <x v="1"/>
    <n v="1843026.7674500004"/>
    <n v="1699398.4392500001"/>
    <n v="3367992.774590001"/>
    <n v="3441278.8379599997"/>
    <n v="214644.28511000006"/>
    <n v="191733.26808000001"/>
    <n v="414252.00995000004"/>
    <n v="449063.97080000001"/>
    <n v="0"/>
    <n v="0"/>
    <n v="0"/>
    <n v="0"/>
    <n v="-6925.03568"/>
    <n v="1640.5786699999999"/>
    <n v="173349.55372"/>
    <n v="136283.79530000003"/>
    <n v="1444578.3244799995"/>
    <n v="1376130.7071599998"/>
    <n v="0"/>
    <n v="0"/>
    <n v="0"/>
    <n v="0"/>
    <n v="0"/>
    <n v="0"/>
    <s v="AP Individual"/>
    <s v="Accidentes y Enfermedades"/>
    <s v="Accidentes Personales"/>
    <x v="19"/>
    <x v="1"/>
    <n v="375752723.67951006"/>
    <n v="317451603.64482999"/>
    <n v="470912451.56086999"/>
    <n v="404647163.09129"/>
    <n v="451972421.97768009"/>
    <n v="385068140.58718014"/>
    <n v="1843026.7674499999"/>
    <n v="1699398.4392499998"/>
    <n v="214644.28511000006"/>
    <n v="191733.26807999998"/>
    <n v="80886836.534469992"/>
    <n v="70039936.770789996"/>
    <n v="100.00000000000003"/>
    <n v="100.00000000000003"/>
    <n v="143628.32820000034"/>
    <n v="8.4517159062113869"/>
    <n v="2.2785249694671803"/>
    <n v="2.4263277746971506"/>
    <n v="0.49048926363125156"/>
    <n v="0.53532520224762026"/>
    <n v="0.39137354753334042"/>
    <n v="0.40777416449117221"/>
    <n v="0.41997043208396573"/>
    <n v="0.44132408270874679"/>
    <m/>
    <m/>
    <m/>
    <n v="0"/>
    <m/>
    <n v="0"/>
    <m/>
    <n v="0"/>
    <m/>
    <n v="11.949421850171827"/>
    <n v="11.646292332855287"/>
    <n v="11.282419922935679"/>
    <n v="100"/>
    <n v="27.197480330223801"/>
    <n v="4.9739183177780477"/>
    <n v="12.000010714711513"/>
    <n v="9.9034048576139071"/>
    <m/>
    <n v="2023"/>
    <n v="2"/>
    <d v="2024-08-20T00:00:00"/>
    <x v="19"/>
    <x v="1"/>
  </r>
  <r>
    <n v="2024"/>
    <n v="6"/>
    <n v="37"/>
    <x v="35"/>
    <s v="AP Individual"/>
    <n v="25"/>
    <s v="b7a56873cd771f2c446d369b649430b65a756ba278ff97ec81bb6f55b2e73569"/>
    <s v="866d562d83a77144c090ae01fef5e5dc5d322dfdcb968ee04e0fa262fe1b2619"/>
    <x v="33"/>
    <n v="0"/>
    <n v="0"/>
    <n v="0"/>
    <n v="0"/>
    <n v="921.25491"/>
    <n v="0"/>
    <n v="2541.8485400000004"/>
    <n v="0"/>
    <n v="0"/>
    <n v="0"/>
    <n v="0"/>
    <n v="0"/>
    <n v="0"/>
    <n v="0"/>
    <n v="921.25491"/>
    <n v="0"/>
    <n v="0"/>
    <n v="0"/>
    <n v="0"/>
    <n v="0"/>
    <n v="0"/>
    <n v="0"/>
    <n v="0"/>
    <n v="0"/>
    <s v="AP Individual"/>
    <s v="Accidentes y Enfermedades"/>
    <s v="Accidentes Personales"/>
    <x v="19"/>
    <x v="1"/>
    <n v="7036483.0011099996"/>
    <n v="5668968.1481899992"/>
    <n v="470912451.56086999"/>
    <n v="404647163.09129"/>
    <n v="451972421.97768009"/>
    <n v="385068140.58718014"/>
    <n v="1843026.7674499999"/>
    <n v="1699398.4392499998"/>
    <n v="214644.28511000006"/>
    <n v="191733.26807999998"/>
    <n v="1068448.7176300001"/>
    <n v="436344.77531"/>
    <m/>
    <m/>
    <m/>
    <m/>
    <m/>
    <m/>
    <m/>
    <m/>
    <m/>
    <m/>
    <m/>
    <m/>
    <m/>
    <m/>
    <m/>
    <n v="0"/>
    <m/>
    <n v="0"/>
    <m/>
    <n v="0"/>
    <m/>
    <m/>
    <m/>
    <m/>
    <n v="0.4292007632664801"/>
    <m/>
    <m/>
    <m/>
    <m/>
    <s v="Resto"/>
    <n v="2023"/>
    <n v="2"/>
    <d v="2024-08-20T00:00:00"/>
    <x v="19"/>
    <x v="33"/>
  </r>
  <r>
    <n v="2024"/>
    <n v="6"/>
    <n v="48"/>
    <x v="3"/>
    <s v="AP Individual"/>
    <n v="36"/>
    <s v="76a50887d8f1c2e9301755428990ad81479ee21c25b43215cf524541e0503269"/>
    <s v="866d562d83a77144c090ae01fef5e5dc5d322dfdcb968ee04e0fa262fe1b2619"/>
    <x v="15"/>
    <n v="104058.42237"/>
    <n v="102699.64632"/>
    <n v="177648.22979000001"/>
    <n v="192398.50363999998"/>
    <n v="23199.033960000001"/>
    <n v="30159.170449999998"/>
    <n v="49287.761430000006"/>
    <n v="60488.614420000005"/>
    <n v="0"/>
    <n v="0"/>
    <n v="134.59399999999999"/>
    <n v="128.214"/>
    <n v="0"/>
    <n v="0"/>
    <n v="15891.18613"/>
    <n v="18261.567620000002"/>
    <n v="43232.489929999996"/>
    <n v="46040.793109999999"/>
    <n v="0"/>
    <n v="0"/>
    <n v="0"/>
    <n v="0"/>
    <n v="0"/>
    <n v="0"/>
    <s v="AP Individual"/>
    <s v="Accidentes y Enfermedades"/>
    <s v="Accidentes Personales"/>
    <x v="19"/>
    <x v="1"/>
    <n v="31734793.481880002"/>
    <n v="28740488.16773"/>
    <n v="470912451.56086999"/>
    <n v="404647163.09129"/>
    <n v="451972421.97768009"/>
    <n v="385068140.58718014"/>
    <n v="1843026.7674499999"/>
    <n v="1699398.4392499998"/>
    <n v="214644.28511000006"/>
    <n v="191733.26807999998"/>
    <n v="15260459.770629998"/>
    <n v="13925907.532579999"/>
    <n v="5.6460613707729577"/>
    <n v="6.0432941415036678"/>
    <n v="1358.7760500000004"/>
    <n v="1.3230581590965018"/>
    <n v="0.68188261647443238"/>
    <n v="0.73747183858381715"/>
    <n v="0.32790010884871679"/>
    <n v="0.35733438388604621"/>
    <n v="2.2097190682703671E-2"/>
    <n v="2.3023179581328251E-2"/>
    <n v="2.5380048518177933E-2"/>
    <n v="2.6670512435382487E-2"/>
    <m/>
    <m/>
    <m/>
    <n v="0"/>
    <m/>
    <n v="0"/>
    <m/>
    <n v="0"/>
    <m/>
    <n v="-23.078010390037097"/>
    <n v="22.294239554691032"/>
    <n v="29.366381999045622"/>
    <n v="10.808130273820732"/>
    <n v="-12.980164350205992"/>
    <n v="-6.099597748653995"/>
    <n v="36.757508428800321"/>
    <n v="39.66388584221329"/>
    <s v="Medianas"/>
    <n v="2023"/>
    <n v="2"/>
    <d v="2024-08-20T00:00:00"/>
    <x v="19"/>
    <x v="15"/>
  </r>
  <r>
    <n v="2024"/>
    <n v="6"/>
    <n v="16"/>
    <x v="24"/>
    <s v="AP Individual"/>
    <n v="14"/>
    <s v="8527a891e224136950ff32ca212b45bc93f69fbb801c3b1ebedac52775f99e61"/>
    <s v="866d562d83a77144c090ae01fef5e5dc5d322dfdcb968ee04e0fa262fe1b2619"/>
    <x v="29"/>
    <n v="87.698030000000003"/>
    <n v="53.141489999999997"/>
    <n v="145.57477"/>
    <n v="73.46459999999999"/>
    <n v="4.6999399999999998"/>
    <n v="9.4391400000000001"/>
    <n v="64.817579999999992"/>
    <n v="9.4391400000000001"/>
    <n v="0"/>
    <n v="0"/>
    <n v="134.59399999999999"/>
    <n v="128.214"/>
    <n v="0"/>
    <n v="0"/>
    <n v="4.6999399999999998"/>
    <n v="9.4391400000000001"/>
    <n v="75.124710000000007"/>
    <n v="32.95223"/>
    <n v="0"/>
    <n v="0"/>
    <n v="0"/>
    <n v="0"/>
    <n v="0"/>
    <n v="0"/>
    <s v="AP Individual"/>
    <s v="Accidentes y Enfermedades"/>
    <s v="Accidentes Personales"/>
    <x v="19"/>
    <x v="1"/>
    <n v="2668766.8416399998"/>
    <n v="1926100.1418599999"/>
    <n v="470912451.56086999"/>
    <n v="404647163.09129"/>
    <n v="451972421.97768009"/>
    <n v="385068140.58718014"/>
    <n v="1843026.7674499999"/>
    <n v="1699398.4392499998"/>
    <n v="214644.28511000006"/>
    <n v="191733.26807999998"/>
    <n v="1265223.08128"/>
    <n v="1139250.56094"/>
    <n v="4.7583698483847003E-3"/>
    <n v="3.1270765450068954E-3"/>
    <n v="34.556540000000005"/>
    <n v="65.027420194653956"/>
    <n v="6.9314282435693252E-3"/>
    <n v="4.6646007315680185E-3"/>
    <n v="3.2860881149927722E-3"/>
    <n v="2.7590200968825133E-3"/>
    <n v="1.8623000880380029E-5"/>
    <n v="1.9403402892650564E-5"/>
    <n v="1.3132796877661802E-5"/>
    <n v="1.3800541877852048E-5"/>
    <m/>
    <m/>
    <m/>
    <n v="0"/>
    <m/>
    <n v="0"/>
    <m/>
    <n v="0"/>
    <m/>
    <n v="-50.207963861114472"/>
    <n v="5.359230988426992"/>
    <n v="17.762279529610481"/>
    <n v="2.1896413396664126E-3"/>
    <n v="-50.207963861114472"/>
    <n v="127.98065563392828"/>
    <n v="6.2561838841041775"/>
    <n v="28.64492023756814"/>
    <s v="Resto"/>
    <n v="2023"/>
    <n v="2"/>
    <d v="2024-08-20T00:00:00"/>
    <x v="19"/>
    <x v="29"/>
  </r>
  <r>
    <n v="2024"/>
    <n v="6"/>
    <n v="23"/>
    <x v="16"/>
    <s v="AP Individual"/>
    <n v="17"/>
    <s v="4523540f1504cd17100c4835e85b7eefd49911580f8efff0599a8f283be6b9e3"/>
    <s v="866d562d83a77144c090ae01fef5e5dc5d322dfdcb968ee04e0fa262fe1b2619"/>
    <x v="23"/>
    <n v="3123.0893799999999"/>
    <n v="2969.6702599999999"/>
    <n v="5629.0443200000009"/>
    <n v="3096.7954699999996"/>
    <n v="229.76804000000001"/>
    <n v="422.84959000000003"/>
    <n v="407.80405000000002"/>
    <n v="743.24833999999987"/>
    <n v="0"/>
    <n v="0"/>
    <n v="134.59399999999999"/>
    <n v="128.214"/>
    <n v="0"/>
    <n v="0"/>
    <n v="76.548450000000003"/>
    <n v="109.3708"/>
    <n v="580.76446999999996"/>
    <n v="163.42308"/>
    <n v="0"/>
    <n v="0"/>
    <n v="0"/>
    <n v="0"/>
    <n v="0"/>
    <n v="0"/>
    <s v="AP Individual"/>
    <s v="Accidentes y Enfermedades"/>
    <s v="Accidentes Personales"/>
    <x v="19"/>
    <x v="1"/>
    <n v="12089263.964579999"/>
    <n v="10892930.905850001"/>
    <n v="470912451.56086999"/>
    <n v="404647163.09129"/>
    <n v="451972421.97768009"/>
    <n v="385068140.58718014"/>
    <n v="1843026.7674499999"/>
    <n v="1699398.4392499998"/>
    <n v="214644.28511000006"/>
    <n v="191733.26807999998"/>
    <n v="3653974.3754000003"/>
    <n v="3180561.5512299999"/>
    <n v="0.16945436903887653"/>
    <n v="0.17474832219515352"/>
    <n v="153.41912000000002"/>
    <n v="5.1662005060454153"/>
    <n v="8.5471025769252029E-2"/>
    <n v="9.3369369281709289E-2"/>
    <n v="2.5833577537476667E-2"/>
    <n v="2.7262362037063427E-2"/>
    <n v="6.6319957555768946E-4"/>
    <n v="6.9099113754206634E-4"/>
    <n v="7.3389128378246668E-4"/>
    <n v="7.7120642997668639E-4"/>
    <m/>
    <m/>
    <m/>
    <n v="0"/>
    <m/>
    <n v="0"/>
    <m/>
    <n v="0"/>
    <m/>
    <n v="-45.661992955934991"/>
    <n v="7.3570753841185308"/>
    <n v="14.23894079068563"/>
    <n v="0.10704596205869138"/>
    <n v="-30.010158104356922"/>
    <n v="255.37481609084836"/>
    <n v="13.180635860868007"/>
    <n v="66.924941079313896"/>
    <s v="Resto"/>
    <n v="2023"/>
    <n v="2"/>
    <d v="2024-08-20T00:00:00"/>
    <x v="19"/>
    <x v="23"/>
  </r>
  <r>
    <n v="2024"/>
    <n v="6"/>
    <n v="9"/>
    <x v="8"/>
    <s v="AP Individual"/>
    <n v="9"/>
    <s v="19581e27de7ced00ff1ce50b2047e7a567c76b1cbaebabe5ef03f7c3017bb5b7"/>
    <s v="866d562d83a77144c090ae01fef5e5dc5d322dfdcb968ee04e0fa262fe1b2619"/>
    <x v="17"/>
    <n v="7841.6579099999999"/>
    <n v="6321.78629"/>
    <n v="14274.044"/>
    <n v="11794.353999999999"/>
    <n v="3357.8216399999997"/>
    <n v="318.97330999999997"/>
    <n v="4014.7421200000003"/>
    <n v="463.42448999999999"/>
    <n v="0"/>
    <n v="0"/>
    <n v="134.59399999999999"/>
    <n v="128.214"/>
    <n v="0"/>
    <n v="0"/>
    <n v="3357.8216400000001"/>
    <n v="318.97330999999997"/>
    <n v="5383.6187"/>
    <n v="6618.4682199999997"/>
    <n v="0"/>
    <n v="0"/>
    <n v="0"/>
    <n v="0"/>
    <n v="0"/>
    <n v="0"/>
    <s v="AP Individual"/>
    <s v="Accidentes y Enfermedades"/>
    <s v="Accidentes Personales"/>
    <x v="19"/>
    <x v="1"/>
    <n v="1455805.4776199998"/>
    <n v="1307087.0916300002"/>
    <n v="470912451.56086999"/>
    <n v="404647163.09129"/>
    <n v="451972421.97768009"/>
    <n v="385068140.58718014"/>
    <n v="1843026.7674499999"/>
    <n v="1699398.4392499998"/>
    <n v="214644.28511000006"/>
    <n v="191733.26807999998"/>
    <n v="14432.771490000001"/>
    <n v="12417.266019999999"/>
    <n v="0.42547715792807866"/>
    <n v="0.37200141791291813"/>
    <n v="1519.8716199999999"/>
    <n v="24.041806386340212"/>
    <n v="54.332308354173207"/>
    <n v="50.911257597427237"/>
    <n v="0.53864736948371761"/>
    <n v="0.48365455756405873"/>
    <n v="1.6652050469271546E-3"/>
    <n v="1.7349859258420077E-3"/>
    <n v="1.5622959621673612E-3"/>
    <n v="1.6417318452677172E-3"/>
    <m/>
    <m/>
    <m/>
    <n v="0"/>
    <m/>
    <n v="0"/>
    <m/>
    <n v="0"/>
    <m/>
    <n v="952.6967413041549"/>
    <n v="42.820302524520606"/>
    <n v="5.0456199461307634"/>
    <n v="1.5643657310881565"/>
    <n v="952.69674130415501"/>
    <n v="-18.657633140376394"/>
    <n v="62.371089542429893"/>
    <n v="4.819443100687729"/>
    <s v="Medianas"/>
    <n v="2023"/>
    <n v="2"/>
    <d v="2024-08-20T00:00:00"/>
    <x v="19"/>
    <x v="17"/>
  </r>
  <r>
    <n v="2024"/>
    <n v="6"/>
    <n v="5.0999999999999996"/>
    <x v="6"/>
    <s v="AP Individual"/>
    <n v="5.0999999999999996"/>
    <m/>
    <m/>
    <x v="3"/>
    <n v="1467348.4882299998"/>
    <n v="1325815.1426599999"/>
    <n v="2661066.5936499997"/>
    <n v="2676032.7883600001"/>
    <n v="151653.83920000002"/>
    <n v="113841.92767999999"/>
    <n v="289311.93247"/>
    <n v="294586.74406"/>
    <n v="0"/>
    <n v="0"/>
    <n v="0"/>
    <n v="0"/>
    <n v="-6925.03568"/>
    <n v="1640.5786699999999"/>
    <n v="121566.29289000001"/>
    <n v="81191.313600000009"/>
    <n v="1184300.2048399998"/>
    <n v="1109840.9704699998"/>
    <n v="0"/>
    <n v="0"/>
    <n v="0"/>
    <n v="0"/>
    <n v="0"/>
    <n v="0"/>
    <s v="AP Individual"/>
    <s v="Accidentes y Enfermedades"/>
    <s v="Accidentes Personales"/>
    <x v="19"/>
    <x v="1"/>
    <n v="104008947.09077001"/>
    <n v="75340423.177200004"/>
    <n v="470912451.56086999"/>
    <n v="404647163.09129"/>
    <n v="451972421.97768009"/>
    <n v="385068140.58718014"/>
    <n v="1843026.7674499999"/>
    <n v="1699398.4392499998"/>
    <n v="214644.28511000006"/>
    <n v="191733.26807999998"/>
    <n v="2312760.2348199999"/>
    <n v="2088720.93016"/>
    <n v="79.616233152175738"/>
    <n v="78.016732982591506"/>
    <n v="141533.34556999989"/>
    <n v="10.675194528706289"/>
    <n v="63.445767794611108"/>
    <n v="63.474977605478387"/>
    <n v="1.4107906379913884"/>
    <n v="1.7597659884942436"/>
    <n v="0.31159687610008563"/>
    <n v="0.32465442953562823"/>
    <n v="0.3276472106047833"/>
    <n v="0.34430663119475419"/>
    <m/>
    <m/>
    <m/>
    <n v="0"/>
    <m/>
    <n v="0"/>
    <m/>
    <n v="0"/>
    <m/>
    <n v="33.214398500248606"/>
    <n v="10.335229866419368"/>
    <n v="8.5865611288461743"/>
    <n v="70.653564860709452"/>
    <n v="49.728200591645553"/>
    <n v="6.7090003298821976"/>
    <n v="10.264820726466372"/>
    <n v="7.3155808589060092"/>
    <m/>
    <n v="2023"/>
    <n v="2"/>
    <d v="2024-08-20T00:00:00"/>
    <x v="19"/>
    <x v="3"/>
  </r>
  <r>
    <n v="2024"/>
    <n v="6"/>
    <n v="68"/>
    <x v="61"/>
    <s v="AP Individual"/>
    <n v="213"/>
    <s v="d48ff4b2f68a10fd7c86f185a6ccede0dc0f2c48538d697cb33b6ada3f1e85db"/>
    <s v="866d562d83a77144c090ae01fef5e5dc5d322dfdcb968ee04e0fa262fe1b2619"/>
    <x v="33"/>
    <n v="0"/>
    <n v="0"/>
    <n v="0"/>
    <n v="0"/>
    <n v="0"/>
    <n v="0"/>
    <n v="0"/>
    <n v="5.5999999999999995E-4"/>
    <n v="0"/>
    <n v="0"/>
    <n v="0"/>
    <n v="0"/>
    <n v="0"/>
    <n v="0"/>
    <n v="0"/>
    <n v="0"/>
    <n v="0"/>
    <n v="0"/>
    <n v="0"/>
    <n v="0"/>
    <n v="0"/>
    <n v="0"/>
    <n v="0"/>
    <n v="0"/>
    <s v="AP Individual"/>
    <s v="Accidentes y Enfermedades"/>
    <s v="Accidentes Personales"/>
    <x v="19"/>
    <x v="1"/>
    <n v="1001554.8187899999"/>
    <n v="494799.62904999999"/>
    <n v="470912451.56086999"/>
    <n v="404647163.09129"/>
    <n v="451972421.97768009"/>
    <n v="385068140.58718014"/>
    <n v="1843026.7674499999"/>
    <n v="1699398.4392499998"/>
    <n v="214644.28511000006"/>
    <n v="191733.26807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19"/>
    <x v="33"/>
  </r>
  <r>
    <n v="2024"/>
    <n v="6"/>
    <n v="39"/>
    <x v="17"/>
    <s v="AP Individual"/>
    <n v="27"/>
    <s v="670671cd97404156226e507973f2ab8330d3022ca96e0c93bdbdb320c41adcaf"/>
    <s v="866d562d83a77144c090ae01fef5e5dc5d322dfdcb968ee04e0fa262fe1b2619"/>
    <x v="0"/>
    <n v="425857.16508999997"/>
    <n v="332630.92806999997"/>
    <n v="611018.7273599999"/>
    <n v="743692.16315000004"/>
    <n v="36946.154390000003"/>
    <n v="56209.065549999992"/>
    <n v="92318.876669999998"/>
    <n v="130715.46676999998"/>
    <n v="0"/>
    <n v="0"/>
    <n v="134.59399999999999"/>
    <n v="128.214"/>
    <n v="-6925.03568"/>
    <n v="1640.5786699999999"/>
    <n v="11196.03616"/>
    <n v="24753.35122"/>
    <n v="168516.99837000002"/>
    <n v="146743.00022999998"/>
    <n v="0"/>
    <n v="0"/>
    <n v="0"/>
    <n v="0"/>
    <n v="0"/>
    <n v="0"/>
    <s v="AP Individual"/>
    <s v="Accidentes y Enfermedades"/>
    <s v="Accidentes Personales"/>
    <x v="19"/>
    <x v="1"/>
    <n v="13946879.379360002"/>
    <n v="12006721.726059999"/>
    <n v="470912451.56086999"/>
    <n v="404647163.09129"/>
    <n v="451972421.97768009"/>
    <n v="385068140.58718014"/>
    <n v="1843026.7674499999"/>
    <n v="1699398.4392499998"/>
    <n v="214644.28511000006"/>
    <n v="191733.26807999998"/>
    <n v="817465.34374000004"/>
    <n v="640523.64503999997"/>
    <n v="23.106401524445204"/>
    <n v="19.573451427718204"/>
    <n v="93226.23702"/>
    <n v="28.026929895220441"/>
    <n v="52.09482803780444"/>
    <n v="51.931092731046256"/>
    <n v="3.0534225865624558"/>
    <n v="2.7703725934452272"/>
    <n v="9.0432343353519032E-2"/>
    <n v="9.42219357602819E-2"/>
    <n v="8.2202708534733285E-2"/>
    <n v="8.6382354967819444E-2"/>
    <m/>
    <m/>
    <m/>
    <n v="0"/>
    <m/>
    <n v="0"/>
    <m/>
    <n v="0"/>
    <m/>
    <n v="-34.2701145651762"/>
    <n v="8.6757151032534257"/>
    <n v="16.898328088773262"/>
    <n v="17.21273611876784"/>
    <n v="-54.769614584735812"/>
    <n v="14.838185198525466"/>
    <n v="6.6438616093895231"/>
    <n v="16.868505605856797"/>
    <s v="Grandes"/>
    <n v="2023"/>
    <n v="2"/>
    <d v="2024-08-20T00:00:00"/>
    <x v="19"/>
    <x v="0"/>
  </r>
  <r>
    <n v="2024"/>
    <n v="6"/>
    <n v="43"/>
    <x v="9"/>
    <s v="AP Individual"/>
    <n v="31"/>
    <s v="eb1e33e8a81b697b75855af6bfcdbcbf7cbbde9f94962ceaec1ed8af21f5a50f"/>
    <s v="866d562d83a77144c090ae01fef5e5dc5d322dfdcb968ee04e0fa262fe1b2619"/>
    <x v="11"/>
    <n v="5270.2810799999997"/>
    <n v="3353.1328399999998"/>
    <n v="9727.2566100000004"/>
    <n v="5876.3985699999994"/>
    <n v="243.57962000000001"/>
    <n v="232.87725"/>
    <n v="721.75522999999998"/>
    <n v="427.54149000000007"/>
    <n v="0"/>
    <n v="0"/>
    <n v="134.59399999999999"/>
    <n v="128.214"/>
    <n v="0"/>
    <n v="0"/>
    <n v="243.57962000000001"/>
    <n v="232.87725"/>
    <n v="4494.3985400000001"/>
    <n v="2405.67094"/>
    <n v="0"/>
    <n v="0"/>
    <n v="0"/>
    <n v="0"/>
    <n v="0"/>
    <n v="0"/>
    <s v="AP Individual"/>
    <s v="Accidentes y Enfermedades"/>
    <s v="Accidentes Personales"/>
    <x v="19"/>
    <x v="1"/>
    <n v="56310277.221919999"/>
    <n v="49145835.487599999"/>
    <n v="470912451.56086999"/>
    <n v="404647163.09129"/>
    <n v="451972421.97768009"/>
    <n v="385068140.58718014"/>
    <n v="1843026.7674499999"/>
    <n v="1699398.4392499998"/>
    <n v="214644.28511000006"/>
    <n v="191733.26807999998"/>
    <n v="22169736.60571"/>
    <n v="19019560.051479999"/>
    <n v="0.2859579238391598"/>
    <n v="0.19731292924335314"/>
    <n v="1917.14824"/>
    <n v="57.174837129327692"/>
    <n v="2.3772411796009318E-2"/>
    <n v="1.7629917994549389E-2"/>
    <n v="9.3593591436776456E-3"/>
    <n v="6.8228219272943886E-3"/>
    <n v="1.1191636709820074E-3"/>
    <n v="1.1660625347314365E-3"/>
    <n v="8.2865596150083964E-4"/>
    <n v="8.7078947504898665E-4"/>
    <m/>
    <m/>
    <m/>
    <n v="0"/>
    <m/>
    <n v="0"/>
    <m/>
    <n v="0"/>
    <m/>
    <n v="4.5957129775450412"/>
    <n v="4.62175766913745"/>
    <n v="6.9450648427039363"/>
    <n v="0.1134805987847155"/>
    <n v="4.5957129775450412"/>
    <n v="86.825158223842536"/>
    <n v="5.4196266270592011"/>
    <n v="9.6803451431308396"/>
    <s v="Medianas"/>
    <n v="2023"/>
    <n v="2"/>
    <d v="2024-08-20T00:00:00"/>
    <x v="19"/>
    <x v="11"/>
  </r>
  <r>
    <n v="2024"/>
    <n v="6"/>
    <n v="120"/>
    <x v="58"/>
    <s v="AP Individual"/>
    <n v="234"/>
    <s v="114bd151f8fb0c58642d2170da4ae7d7c57977260ac2cc8905306cab6b2acabc"/>
    <s v="866d562d83a77144c090ae01fef5e5dc5d322dfdcb968ee04e0fa262fe1b2619"/>
    <x v="20"/>
    <n v="488.54230000000001"/>
    <n v="0"/>
    <n v="1220.9222300000001"/>
    <n v="0"/>
    <n v="4464.2461899999998"/>
    <n v="0"/>
    <n v="7679.2484299999987"/>
    <n v="0"/>
    <n v="0"/>
    <n v="0"/>
    <n v="134.59399999999999"/>
    <n v="128.214"/>
    <n v="0"/>
    <n v="0"/>
    <n v="4354.8757000000005"/>
    <n v="0"/>
    <n v="309.58289000000002"/>
    <n v="0"/>
    <n v="0"/>
    <n v="0"/>
    <n v="0"/>
    <n v="0"/>
    <n v="0"/>
    <n v="0"/>
    <s v="AP Individual"/>
    <s v="Accidentes y Enfermedades"/>
    <s v="Accidentes Personales"/>
    <x v="19"/>
    <x v="1"/>
    <n v="1703323.0379900001"/>
    <n v="0"/>
    <n v="470912451.56086999"/>
    <n v="404647163.09129"/>
    <n v="451972421.97768009"/>
    <n v="385068140.58718014"/>
    <n v="1843026.7674499999"/>
    <n v="1699398.4392499998"/>
    <n v="214644.28511000006"/>
    <n v="191733.26807999998"/>
    <n v="58250.920680000003"/>
    <n v="0"/>
    <n v="2.650760741125556E-2"/>
    <m/>
    <m/>
    <m/>
    <n v="0.83868597147810786"/>
    <m/>
    <n v="2.8681717390290365E-2"/>
    <m/>
    <n v="1.0374376349164154E-4"/>
    <n v="1.0809117464784741E-4"/>
    <m/>
    <m/>
    <m/>
    <m/>
    <m/>
    <n v="0"/>
    <m/>
    <n v="0"/>
    <m/>
    <n v="0"/>
    <m/>
    <m/>
    <n v="913.78908029048864"/>
    <m/>
    <n v="2.0798346379043728"/>
    <m/>
    <m/>
    <n v="1406.6913387881352"/>
    <m/>
    <s v="Resto"/>
    <n v="2023"/>
    <n v="2"/>
    <d v="2024-08-20T00:00:00"/>
    <x v="19"/>
    <x v="20"/>
  </r>
  <r>
    <n v="2024"/>
    <n v="6"/>
    <n v="79"/>
    <x v="59"/>
    <s v="AP Individual"/>
    <n v="51"/>
    <s v="031b4af5197ec30a926f48cf40e11a7dbc470048a21e4003b7a3c07c5dab1baa"/>
    <s v="866d562d83a77144c090ae01fef5e5dc5d322dfdcb968ee04e0fa262fe1b2619"/>
    <x v="6"/>
    <n v="275353.10911999998"/>
    <n v="273447.44232999999"/>
    <n v="555822.10666999989"/>
    <n v="556257.54674000002"/>
    <n v="-20469.653060000001"/>
    <n v="9782.0389799999994"/>
    <n v="-7283.3044800000016"/>
    <n v="24107.809459999997"/>
    <n v="0"/>
    <n v="0"/>
    <n v="134.59399999999999"/>
    <n v="128.214"/>
    <n v="0"/>
    <n v="0"/>
    <n v="-20469.653059999997"/>
    <n v="9782.0389800000012"/>
    <n v="282448.83916000003"/>
    <n v="276260.60876999999"/>
    <n v="0"/>
    <n v="0"/>
    <n v="0"/>
    <n v="0"/>
    <n v="0"/>
    <n v="0"/>
    <s v="AP Individual"/>
    <s v="Accidentes y Enfermedades"/>
    <s v="Accidentes Personales"/>
    <x v="19"/>
    <x v="1"/>
    <n v="42505277.943829998"/>
    <n v="34607061.821570002"/>
    <n v="470912451.56086999"/>
    <n v="404647163.09129"/>
    <n v="451972421.97768009"/>
    <n v="385068140.58718014"/>
    <n v="1843026.7674499999"/>
    <n v="1699398.4392499998"/>
    <n v="214644.28511000006"/>
    <n v="191733.26807999998"/>
    <n v="320703.72170999995"/>
    <n v="287537.75964"/>
    <n v="14.940266413003691"/>
    <n v="16.090837558417512"/>
    <n v="1905.6667899999884"/>
    <n v="0.6969042291133265"/>
    <n v="85.859031398765993"/>
    <n v="95.099663665863844"/>
    <n v="0.64780921909009614"/>
    <n v="0.79014925837929628"/>
    <n v="5.8472250671504689E-2"/>
    <n v="6.0922546538381014E-2"/>
    <n v="6.7576760020015059E-2"/>
    <n v="7.1012741254840583E-2"/>
    <m/>
    <m/>
    <m/>
    <n v="0"/>
    <m/>
    <n v="0"/>
    <m/>
    <n v="0"/>
    <m/>
    <n v="-309.25752904738476"/>
    <n v="-7.4339647463647278"/>
    <n v="3.5773013258595068"/>
    <n v="-9.5365469663027813"/>
    <n v="-309.25752904738471"/>
    <n v="2.239997376952152"/>
    <n v="-7.2472073600573239"/>
    <n v="3.5408736061043036"/>
    <s v="Grandes"/>
    <n v="2023"/>
    <n v="2"/>
    <d v="2024-08-20T00:00:00"/>
    <x v="19"/>
    <x v="6"/>
  </r>
  <r>
    <n v="2024"/>
    <n v="6"/>
    <n v="15.1"/>
    <x v="13"/>
    <s v="AP Individual"/>
    <n v="15.1"/>
    <m/>
    <m/>
    <x v="7"/>
    <n v="362809.10037"/>
    <n v="345215.91249999998"/>
    <n v="670910.88985000004"/>
    <n v="685940.52168999997"/>
    <n v="55311.192809999993"/>
    <n v="76375.598170000012"/>
    <n v="111352.96176000001"/>
    <n v="151932.85194999998"/>
    <n v="0"/>
    <n v="0"/>
    <n v="0"/>
    <n v="0"/>
    <n v="0"/>
    <n v="0"/>
    <n v="44493.916659999995"/>
    <n v="53928.327169999997"/>
    <n v="249833.30447999999"/>
    <n v="239902.19899"/>
    <n v="0"/>
    <n v="0"/>
    <n v="0"/>
    <n v="0"/>
    <n v="0"/>
    <n v="0"/>
    <s v="AP Individual"/>
    <s v="Accidentes y Enfermedades"/>
    <s v="Accidentes Personales"/>
    <x v="19"/>
    <x v="1"/>
    <n v="166220729.96706"/>
    <n v="148114961.33184001"/>
    <n v="470912451.56086999"/>
    <n v="404647163.09129"/>
    <n v="451972421.97768009"/>
    <n v="385068140.58718014"/>
    <n v="1843026.7674499999"/>
    <n v="1699398.4392499998"/>
    <n v="214644.28511000006"/>
    <n v="191733.26807999998"/>
    <n v="50424761.171429999"/>
    <n v="44254679.524190001"/>
    <n v="19.685503584518219"/>
    <n v="20.314006681820601"/>
    <n v="17593.187870000023"/>
    <n v="5.0962853196983016"/>
    <n v="0.71950583788895128"/>
    <n v="0.78006646124575796"/>
    <n v="0.21826946641486772"/>
    <n v="0.23307295184486504"/>
    <n v="7.7043853728531841E-2"/>
    <n v="8.0272397767648912E-2"/>
    <n v="8.5312821635207634E-2"/>
    <n v="8.9650603649938279E-2"/>
    <m/>
    <m/>
    <m/>
    <n v="0"/>
    <m/>
    <n v="0"/>
    <m/>
    <n v="0"/>
    <m/>
    <n v="-27.580020143493979"/>
    <n v="15.245260593957685"/>
    <n v="22.124008599980169"/>
    <n v="25.768770308351947"/>
    <n v="-17.494350381497291"/>
    <n v="4.1396475446287884"/>
    <n v="17.809441680567407"/>
    <n v="22.479296728850713"/>
    <s v="Resto"/>
    <n v="2023"/>
    <n v="2"/>
    <d v="2024-08-20T00:00:00"/>
    <x v="19"/>
    <x v="7"/>
  </r>
  <r>
    <n v="2024"/>
    <n v="6"/>
    <n v="13"/>
    <x v="23"/>
    <s v="AP Individual"/>
    <n v="13"/>
    <s v="3fdba35f04dc8c462986c992bcf875546257113072a909c162f7e470e581e278"/>
    <s v="866d562d83a77144c090ae01fef5e5dc5d322dfdcb968ee04e0fa262fe1b2619"/>
    <x v="26"/>
    <n v="88.93719999999999"/>
    <n v="165.05726000000001"/>
    <n v="102.78572999999997"/>
    <n v="190.22013000000001"/>
    <n v="-0.21235000000000007"/>
    <n v="43.137029999999996"/>
    <n v="-23.335169999999994"/>
    <n v="21.203209999999999"/>
    <n v="0"/>
    <n v="0"/>
    <n v="134.59399999999999"/>
    <n v="128.214"/>
    <n v="0"/>
    <n v="0"/>
    <n v="-0.21234999999999998"/>
    <n v="43.137029999999996"/>
    <n v="116.60294"/>
    <n v="78.382859999999994"/>
    <n v="0"/>
    <n v="0"/>
    <n v="0"/>
    <n v="0"/>
    <n v="0"/>
    <n v="0"/>
    <s v="AP Individual"/>
    <s v="Accidentes y Enfermedades"/>
    <s v="Accidentes Personales"/>
    <x v="19"/>
    <x v="1"/>
    <n v="799139.89625999995"/>
    <n v="661278.34057"/>
    <n v="470912451.56086999"/>
    <n v="404647163.09129"/>
    <n v="451972421.97768009"/>
    <n v="385068140.58718014"/>
    <n v="1843026.7674499999"/>
    <n v="1699398.4392499998"/>
    <n v="214644.28511000006"/>
    <n v="191733.26807999998"/>
    <n v="393734.74427999998"/>
    <n v="262593.41316"/>
    <n v="4.8256054426736809E-3"/>
    <n v="9.7126875126968566E-3"/>
    <n v="-76.120060000000024"/>
    <n v="-46.117365573619736"/>
    <n v="2.2588100565682695E-2"/>
    <n v="6.2856588066597649E-2"/>
    <n v="1.1129115242053225E-2"/>
    <n v="2.4960330601139325E-2"/>
    <n v="1.8886143210953935E-5"/>
    <n v="1.9677572275503127E-5"/>
    <n v="4.0790415714038369E-5"/>
    <n v="4.2864429071776388E-5"/>
    <m/>
    <m/>
    <m/>
    <n v="0"/>
    <m/>
    <n v="0"/>
    <m/>
    <n v="0"/>
    <m/>
    <n v="-100.49226847559973"/>
    <n v="-0.23876398177590488"/>
    <n v="26.134585052484205"/>
    <n v="-9.8931122201169138E-5"/>
    <n v="-100.49226847559973"/>
    <n v="48.760762238070932"/>
    <n v="-0.18211376145404223"/>
    <n v="55.033753552753751"/>
    <s v="Resto"/>
    <n v="2023"/>
    <n v="2"/>
    <d v="2024-08-20T00:00:00"/>
    <x v="19"/>
    <x v="26"/>
  </r>
  <r>
    <n v="2024"/>
    <n v="6"/>
    <n v="3"/>
    <x v="40"/>
    <s v="AP Individual"/>
    <n v="3"/>
    <s v="4e07408562bedb8b60ce05c1decfe3ad16b72230967de01f640b7e4729b49fce"/>
    <s v="866d562d83a77144c090ae01fef5e5dc5d322dfdcb968ee04e0fa262fe1b2619"/>
    <x v="33"/>
    <n v="0"/>
    <n v="0"/>
    <n v="0"/>
    <n v="0"/>
    <n v="-0.36582999999999999"/>
    <n v="-0.30942000000000003"/>
    <n v="-1.0795300000000001"/>
    <n v="-1.66469"/>
    <n v="0"/>
    <n v="0"/>
    <n v="0"/>
    <n v="0"/>
    <n v="0"/>
    <n v="0"/>
    <n v="-0.36582999999999999"/>
    <n v="-0.30942000000000003"/>
    <n v="0"/>
    <n v="0"/>
    <n v="0"/>
    <n v="0"/>
    <n v="0"/>
    <n v="0"/>
    <n v="0"/>
    <n v="0"/>
    <s v="AP Individual"/>
    <s v="Accidentes y Enfermedades"/>
    <s v="Accidentes Personales"/>
    <x v="19"/>
    <x v="1"/>
    <n v="12032200.14449"/>
    <n v="10620403.039520001"/>
    <n v="470912451.56086999"/>
    <n v="404647163.09129"/>
    <n v="451972421.97768009"/>
    <n v="385068140.58718014"/>
    <n v="1843026.7674499999"/>
    <n v="1699398.4392499998"/>
    <n v="214644.28511000006"/>
    <n v="191733.26807999998"/>
    <n v="1492404.7979100002"/>
    <n v="1399385.6923900002"/>
    <m/>
    <m/>
    <m/>
    <m/>
    <m/>
    <m/>
    <m/>
    <m/>
    <m/>
    <m/>
    <m/>
    <m/>
    <m/>
    <m/>
    <m/>
    <n v="0"/>
    <m/>
    <n v="0"/>
    <m/>
    <n v="0"/>
    <m/>
    <n v="18.230883588649725"/>
    <m/>
    <m/>
    <n v="-1.7043547179116408E-4"/>
    <n v="18.230883588649725"/>
    <m/>
    <m/>
    <m/>
    <s v="Resto"/>
    <n v="2023"/>
    <n v="2"/>
    <d v="2024-08-20T00:00:00"/>
    <x v="19"/>
    <x v="33"/>
  </r>
  <r>
    <n v="2024"/>
    <n v="6"/>
    <n v="18"/>
    <x v="64"/>
    <s v="AP Individual"/>
    <n v="5"/>
    <s v="ef2d127de37b942baad06145e54b0c619a1f22327b2ebbcfbec78f5564afe39d"/>
    <s v="866d562d83a77144c090ae01fef5e5dc5d322dfdcb968ee04e0fa262fe1b2619"/>
    <x v="5"/>
    <n v="315071.76306000003"/>
    <n v="319198.25195999997"/>
    <n v="637716.93354000011"/>
    <n v="638182.36827999994"/>
    <n v="12224.47703"/>
    <n v="14407.260549999999"/>
    <n v="37659.038739999996"/>
    <n v="32846.725489999997"/>
    <n v="0"/>
    <n v="0"/>
    <n v="134.59399999999999"/>
    <n v="128.214"/>
    <n v="0"/>
    <n v="0"/>
    <n v="8144.82395"/>
    <n v="14407.260550000001"/>
    <n v="312250.78783999995"/>
    <n v="318117.42971"/>
    <n v="0"/>
    <n v="0"/>
    <n v="0"/>
    <n v="0"/>
    <n v="0"/>
    <n v="0"/>
    <s v="AP Individual"/>
    <s v="Accidentes y Enfermedades"/>
    <s v="Accidentes Personales"/>
    <x v="19"/>
    <x v="1"/>
    <n v="10445446.251569999"/>
    <n v="9947856.28792"/>
    <n v="470912451.56086999"/>
    <n v="404647163.09129"/>
    <n v="451972421.97768009"/>
    <n v="385068140.58718014"/>
    <n v="1843026.7674499999"/>
    <n v="1699398.4392499998"/>
    <n v="214644.28511000006"/>
    <n v="191733.26807999998"/>
    <n v="507588.02674"/>
    <n v="506036.25970999995"/>
    <n v="17.09534384549017"/>
    <n v="18.783014305984217"/>
    <n v="-4126.4888999999384"/>
    <n v="-1.2927667600501236"/>
    <n v="62.072339468595885"/>
    <n v="63.078138341890089"/>
    <n v="3.016355218070681"/>
    <n v="3.2087139452106137"/>
    <n v="6.6906653671117464E-2"/>
    <n v="6.9710395532840572E-2"/>
    <n v="7.8883106339234996E-2"/>
    <n v="8.2893965590937507E-2"/>
    <m/>
    <m/>
    <m/>
    <n v="0"/>
    <m/>
    <n v="0"/>
    <m/>
    <n v="0"/>
    <m/>
    <n v="-15.150579892858252"/>
    <n v="3.8799024423118675"/>
    <n v="4.5135775216605616"/>
    <n v="5.6952259519675765"/>
    <n v="-43.467226668570248"/>
    <n v="-1.8441749247591233"/>
    <n v="2.6084238269955877"/>
    <n v="4.5289126606906915"/>
    <s v="Grandes"/>
    <n v="2023"/>
    <n v="2"/>
    <d v="2024-08-20T00:00:00"/>
    <x v="19"/>
    <x v="5"/>
  </r>
  <r>
    <n v="2024"/>
    <n v="6"/>
    <n v="98"/>
    <x v="53"/>
    <s v="AP Individual"/>
    <n v="205"/>
    <s v="f8809aff4d69bece79dabe35be0c708b890d7eafb841f121330667b77d2e2590"/>
    <s v="866d562d83a77144c090ae01fef5e5dc5d322dfdcb968ee04e0fa262fe1b2619"/>
    <x v="18"/>
    <n v="39950.755600000004"/>
    <n v="33646.85615"/>
    <n v="80447.584180000005"/>
    <n v="62499.336750000002"/>
    <n v="1234.94236"/>
    <n v="977.75398999999993"/>
    <n v="2198.9758900000002"/>
    <n v="-1160.80582"/>
    <n v="0"/>
    <n v="0"/>
    <n v="134.59399999999999"/>
    <n v="128.214"/>
    <n v="0"/>
    <n v="0"/>
    <n v="1234.94236"/>
    <n v="977.75399000000004"/>
    <n v="39323.840299999996"/>
    <n v="32644.315340000001"/>
    <n v="0"/>
    <n v="0"/>
    <n v="0"/>
    <n v="0"/>
    <n v="0"/>
    <n v="0"/>
    <s v="AP Individual"/>
    <s v="Accidentes y Enfermedades"/>
    <s v="Accidentes Personales"/>
    <x v="19"/>
    <x v="1"/>
    <n v="2003119.0202000001"/>
    <n v="2675906.5720300004"/>
    <n v="470912451.56086999"/>
    <n v="404647163.09129"/>
    <n v="451972421.97768009"/>
    <n v="385068140.58718014"/>
    <n v="1843026.7674499999"/>
    <n v="1699398.4392499998"/>
    <n v="214644.28511000006"/>
    <n v="191733.26807999998"/>
    <n v="379474.90561000002"/>
    <n v="292628.9351"/>
    <n v="2.1676709370464335"/>
    <n v="1.9799274480238702"/>
    <n v="6303.8994500000044"/>
    <n v="18.735478351667645"/>
    <n v="10.527904483111943"/>
    <n v="11.498130264699173"/>
    <n v="1.9944274502476216"/>
    <n v="1.2574002583533688"/>
    <n v="8.4836906451678275E-3"/>
    <n v="8.8392020524590553E-3"/>
    <n v="8.3151098584148819E-3"/>
    <n v="8.7378966482900416E-3"/>
    <m/>
    <m/>
    <m/>
    <n v="0"/>
    <m/>
    <n v="0"/>
    <m/>
    <n v="0"/>
    <m/>
    <n v="26.303995957101645"/>
    <n v="3.0911614597847552"/>
    <n v="2.9059297119502201"/>
    <n v="0.57534369450699407"/>
    <n v="26.303995957101645"/>
    <n v="20.461525660534786"/>
    <n v="3.14044190643303"/>
    <n v="2.9951738298579982"/>
    <s v="Medianas"/>
    <n v="2023"/>
    <n v="2"/>
    <d v="2024-08-20T00:00:00"/>
    <x v="19"/>
    <x v="18"/>
  </r>
  <r>
    <n v="2024"/>
    <n v="6"/>
    <n v="38"/>
    <x v="55"/>
    <s v="AP Individual"/>
    <n v="26"/>
    <s v="5f9c4ab08cac7457e9111a30e4664920607ea2c115a1433d7be98e97e64244ca"/>
    <s v="866d562d83a77144c090ae01fef5e5dc5d322dfdcb968ee04e0fa262fe1b2619"/>
    <x v="12"/>
    <n v="5971.1817899999996"/>
    <n v="5759.1289699999998"/>
    <n v="12078.102439999999"/>
    <n v="12140.752979999997"/>
    <n v="3096.6753199999998"/>
    <n v="4506.6176699999996"/>
    <n v="5986.7149800000007"/>
    <n v="8077.0125499999995"/>
    <n v="0"/>
    <n v="0"/>
    <n v="134.59399999999999"/>
    <n v="128.214"/>
    <n v="0"/>
    <n v="0"/>
    <n v="2335.7775499999998"/>
    <n v="4506.6176699999996"/>
    <n v="4559.47606"/>
    <n v="5551.71533"/>
    <n v="0"/>
    <n v="0"/>
    <n v="0"/>
    <n v="0"/>
    <n v="0"/>
    <n v="0"/>
    <s v="AP Individual"/>
    <s v="Accidentes y Enfermedades"/>
    <s v="Accidentes Personales"/>
    <x v="19"/>
    <x v="1"/>
    <n v="20984747.960310001"/>
    <n v="19495172.586180001"/>
    <n v="470912451.56086999"/>
    <n v="404647163.09129"/>
    <n v="451972421.97768009"/>
    <n v="385068140.58718014"/>
    <n v="1843026.7674499999"/>
    <n v="1699398.4392499998"/>
    <n v="214644.28511000006"/>
    <n v="191733.26807999998"/>
    <n v="7754704.4402600005"/>
    <n v="6656472.9581499994"/>
    <n v="0.32398779526472576"/>
    <n v="0.33889221250207174"/>
    <n v="212.05281999999988"/>
    <n v="3.6820293677153115"/>
    <n v="7.7000765612671079E-2"/>
    <n v="8.6519227317654518E-2"/>
    <n v="2.845486541603328E-2"/>
    <n v="2.9541307954783682E-2"/>
    <n v="1.268002527902613E-3"/>
    <n v="1.3211385251941051E-3"/>
    <n v="1.4232470891438617E-3"/>
    <n v="1.4956129481961445E-3"/>
    <m/>
    <m/>
    <m/>
    <n v="0"/>
    <m/>
    <n v="0"/>
    <m/>
    <n v="0"/>
    <m/>
    <n v="-31.28604317570165"/>
    <n v="51.860342372862178"/>
    <n v="78.251723367813369"/>
    <n v="1.4427010336720718"/>
    <n v="-48.170052996752219"/>
    <n v="-17.872661169030081"/>
    <n v="51.229078062096455"/>
    <n v="81.175229674465314"/>
    <s v="Medianas"/>
    <n v="2023"/>
    <n v="2"/>
    <d v="2024-08-20T00:00:00"/>
    <x v="19"/>
    <x v="12"/>
  </r>
  <r>
    <n v="2024"/>
    <n v="6"/>
    <n v="91"/>
    <x v="60"/>
    <s v="AP Individual"/>
    <n v="218"/>
    <s v="5966abd0cbfc86f98a186531b2b4ee5f6e910120ce13222f98207203dfc9a9a2"/>
    <s v="866d562d83a77144c090ae01fef5e5dc5d322dfdcb968ee04e0fa262fe1b2619"/>
    <x v="28"/>
    <n v="54.804490000000001"/>
    <n v="44.646900000000002"/>
    <n v="73.160570000000007"/>
    <n v="54.540500000000002"/>
    <n v="-0.89848000000000006"/>
    <n v="58.091099999999997"/>
    <n v="6.9726099999999995"/>
    <n v="-91.468469999999996"/>
    <n v="0"/>
    <n v="0"/>
    <n v="134.59399999999999"/>
    <n v="128.214"/>
    <n v="0"/>
    <n v="0"/>
    <n v="-0.89848000000000006"/>
    <n v="58.091099999999997"/>
    <n v="45.509610000000002"/>
    <n v="32.185189999999999"/>
    <n v="0"/>
    <n v="0"/>
    <n v="0"/>
    <n v="0"/>
    <n v="0"/>
    <n v="0"/>
    <s v="AP Individual"/>
    <s v="Accidentes y Enfermedades"/>
    <s v="Accidentes Personales"/>
    <x v="19"/>
    <x v="1"/>
    <n v="2714294.16591"/>
    <n v="2263628.6595100001"/>
    <n v="470912451.56086999"/>
    <n v="404647163.09129"/>
    <n v="451972421.97768009"/>
    <n v="385068140.58718014"/>
    <n v="1843026.7674499999"/>
    <n v="1699398.4392499998"/>
    <n v="214644.28511000006"/>
    <n v="191733.26807999998"/>
    <n v="20413.05242"/>
    <n v="19146.830890000001"/>
    <n v="2.9736133499475509E-3"/>
    <n v="2.627217900688678E-3"/>
    <n v="10.157589999999999"/>
    <n v="22.750941274758162"/>
    <n v="0.26847768218291773"/>
    <n v="0.23318166988834776"/>
    <n v="2.0191065024680599E-3"/>
    <n v="1.9723597248351042E-3"/>
    <n v="1.1637936057614733E-5"/>
    <n v="1.2125626992946581E-5"/>
    <n v="1.1033538369309532E-5"/>
    <n v="1.15945453009743E-5"/>
    <m/>
    <m/>
    <m/>
    <n v="0"/>
    <m/>
    <n v="0"/>
    <m/>
    <n v="0"/>
    <m/>
    <n v="-101.54667410326195"/>
    <n v="-1.6394277184223409"/>
    <n v="130.11228103182975"/>
    <n v="-4.185902268674661E-4"/>
    <n v="-101.54667410326195"/>
    <n v="41.399227408631134"/>
    <n v="-1.9742643366972383"/>
    <n v="180.49015711884877"/>
    <s v="Resto"/>
    <n v="2023"/>
    <n v="2"/>
    <d v="2024-08-20T00:00:00"/>
    <x v="19"/>
    <x v="28"/>
  </r>
  <r>
    <n v="2024"/>
    <n v="6"/>
    <n v="8"/>
    <x v="20"/>
    <s v="AP Individual"/>
    <n v="8"/>
    <s v="2c624232cdd221771294dfbb310aca000a0df6ac8b66b696d90ef06fdefb64a3"/>
    <s v="866d562d83a77144c090ae01fef5e5dc5d322dfdcb968ee04e0fa262fe1b2619"/>
    <x v="14"/>
    <n v="12069.91101"/>
    <n v="10255.198400000001"/>
    <n v="21694.878809999998"/>
    <n v="21393.052349999998"/>
    <n v="1192.4947"/>
    <n v="1058.5388"/>
    <n v="1978.9965599999998"/>
    <n v="1820.8693799999996"/>
    <n v="0"/>
    <n v="0"/>
    <n v="134.59399999999999"/>
    <n v="128.214"/>
    <n v="0"/>
    <n v="0"/>
    <n v="1192.4947"/>
    <n v="1069.6499099999999"/>
    <n v="11176.592640000001"/>
    <n v="10561.706390000001"/>
    <n v="0"/>
    <n v="0"/>
    <n v="0"/>
    <n v="0"/>
    <n v="0"/>
    <n v="0"/>
    <s v="AP Individual"/>
    <s v="Accidentes y Enfermedades"/>
    <s v="Accidentes Personales"/>
    <x v="19"/>
    <x v="1"/>
    <n v="1362193.3121300002"/>
    <n v="1167878.8770999999"/>
    <n v="470912451.56086999"/>
    <n v="404647163.09129"/>
    <n v="451972421.97768009"/>
    <n v="385068140.58718014"/>
    <n v="1843026.7674499999"/>
    <n v="1699398.4392499998"/>
    <n v="214644.28511000006"/>
    <n v="191733.26807999998"/>
    <n v="13684.23228"/>
    <n v="13042.555699999999"/>
    <n v="0.65489613190479323"/>
    <n v="0.60346050479638869"/>
    <n v="1814.7126099999987"/>
    <n v="17.695538781580254"/>
    <n v="88.20305562658865"/>
    <n v="78.628749118548924"/>
    <n v="0.88606447429453505"/>
    <n v="0.87810462207048701"/>
    <n v="2.5630902240944137E-3"/>
    <n v="2.6704972301597758E-3"/>
    <n v="2.5343556894494744E-3"/>
    <n v="2.6632165373022348E-3"/>
    <m/>
    <m/>
    <m/>
    <n v="0"/>
    <m/>
    <n v="0"/>
    <m/>
    <n v="0"/>
    <m/>
    <n v="12.654793570155377"/>
    <n v="9.8798963721605766"/>
    <n v="10.32197290303033"/>
    <n v="0.5555678779842077"/>
    <n v="11.484579099342906"/>
    <n v="5.8218457065061457"/>
    <n v="10.669572904824058"/>
    <n v="10.127623988986874"/>
    <s v="Medianas"/>
    <n v="2023"/>
    <n v="2"/>
    <d v="2024-08-20T00:00:00"/>
    <x v="19"/>
    <x v="14"/>
  </r>
  <r>
    <n v="2024"/>
    <n v="6"/>
    <n v="50"/>
    <x v="56"/>
    <s v="AP Individual"/>
    <n v="38"/>
    <s v="aea92132c4cbeb263e6ac2bf6c183b5d81737f179f21efdc5863739672f0f470"/>
    <s v="866d562d83a77144c090ae01fef5e5dc5d322dfdcb968ee04e0fa262fe1b2619"/>
    <x v="4"/>
    <n v="342263.14675999997"/>
    <n v="303940.9682"/>
    <n v="627211.33520999993"/>
    <n v="558140.85441000003"/>
    <n v="95942.372780000005"/>
    <n v="20211.57936"/>
    <n v="125598.01338"/>
    <n v="92532.734830000016"/>
    <n v="0"/>
    <n v="0"/>
    <n v="134.59399999999999"/>
    <n v="128.214"/>
    <n v="0"/>
    <n v="0"/>
    <n v="95943.872780000005"/>
    <n v="19966.81436"/>
    <n v="318348.21255"/>
    <n v="276391.77275999996"/>
    <n v="0"/>
    <n v="0"/>
    <n v="0"/>
    <n v="0"/>
    <n v="0"/>
    <n v="0"/>
    <s v="AP Individual"/>
    <s v="Accidentes y Enfermedades"/>
    <s v="Accidentes Personales"/>
    <x v="19"/>
    <x v="1"/>
    <n v="30189132.184919998"/>
    <n v="15116040.619870001"/>
    <n v="470912451.56086999"/>
    <n v="404647163.09129"/>
    <n v="451972421.97768009"/>
    <n v="385068140.58718014"/>
    <n v="1843026.7674499999"/>
    <n v="1699398.4392499998"/>
    <n v="214644.28511000006"/>
    <n v="191733.26807999998"/>
    <n v="431429.48386000004"/>
    <n v="409109.32405"/>
    <n v="18.570709487499908"/>
    <n v="17.885209329375346"/>
    <n v="38322.178559999971"/>
    <n v="12.608428138842775"/>
    <n v="79.332349680362881"/>
    <n v="74.29333684970068"/>
    <n v="1.1337296635872376"/>
    <n v="2.0107181228427655"/>
    <n v="7.2680844523339005E-2"/>
    <n v="7.5726555452735586E-2"/>
    <n v="7.5112590899699377E-2"/>
    <n v="7.8931736013404932E-2"/>
    <m/>
    <m/>
    <m/>
    <n v="0"/>
    <m/>
    <n v="0"/>
    <m/>
    <n v="0"/>
    <m/>
    <n v="374.69013218173365"/>
    <n v="28.03175676032577"/>
    <n v="6.6498371311038014"/>
    <n v="44.698312247554988"/>
    <n v="380.51667657213602"/>
    <n v="15.180061031133585"/>
    <n v="30.138027793993345"/>
    <n v="7.2240986627839456"/>
    <s v="Grandes"/>
    <n v="2023"/>
    <n v="2"/>
    <d v="2024-08-20T00:00:00"/>
    <x v="19"/>
    <x v="4"/>
  </r>
  <r>
    <n v="2024"/>
    <n v="6"/>
    <n v="34"/>
    <x v="54"/>
    <s v="AP Individual"/>
    <n v="23"/>
    <s v="535fa30d7e25dd8a49f1536779734ec8286108d115da5045d77f3b4185d8f790"/>
    <s v="866d562d83a77144c090ae01fef5e5dc5d322dfdcb968ee04e0fa262fe1b2619"/>
    <x v="33"/>
    <n v="0"/>
    <n v="0"/>
    <n v="0"/>
    <n v="0"/>
    <n v="0"/>
    <n v="0"/>
    <n v="0"/>
    <n v="0"/>
    <n v="0"/>
    <n v="0"/>
    <n v="0"/>
    <n v="0"/>
    <n v="0"/>
    <n v="0"/>
    <n v="0"/>
    <n v="0"/>
    <n v="27.771249999999998"/>
    <m/>
    <n v="0"/>
    <n v="0"/>
    <n v="0"/>
    <n v="0"/>
    <n v="0"/>
    <n v="0"/>
    <s v="AP Individual"/>
    <s v="Accidentes y Enfermedades"/>
    <s v="Accidentes Personales"/>
    <x v="19"/>
    <x v="1"/>
    <n v="43370839.972830005"/>
    <n v="41708691.39999"/>
    <n v="470912451.56086999"/>
    <n v="404647163.09129"/>
    <n v="451972421.97768009"/>
    <n v="385068140.58718014"/>
    <n v="1843026.7674499999"/>
    <n v="1699398.4392499998"/>
    <n v="214644.28511000006"/>
    <n v="191733.26807999998"/>
    <n v="15696564.2108"/>
    <n v="13192563.5033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19"/>
    <x v="33"/>
  </r>
  <r>
    <n v="2024"/>
    <n v="6"/>
    <n v="902"/>
    <x v="10"/>
    <s v="IMSS Incapacidad Permanente RT"/>
    <n v="30"/>
    <s v="624b60c58c9d8bfb6ff1886c2fd605d2adeb6ea4da576068201b6c6958ce93f4"/>
    <s v="866d562d83a77144c090ae01fef5e5dc5d322dfdcb968ee04e0fa262fe1b2619"/>
    <x v="5"/>
    <n v="194886.50062999999"/>
    <n v="207885.51368999999"/>
    <n v="402925.68823000003"/>
    <n v="293390.90378999995"/>
    <n v="386629.88273000001"/>
    <n v="358517.53240000003"/>
    <n v="751158.02139000001"/>
    <n v="695618.52156000002"/>
    <n v="0"/>
    <n v="0"/>
    <n v="134.59399999999999"/>
    <n v="128.214"/>
    <n v="0"/>
    <n v="0"/>
    <n v="386629.88273000001"/>
    <n v="358517.53239999997"/>
    <n v="-101214.8483"/>
    <n v="-67863.297040000005"/>
    <n v="0"/>
    <n v="0"/>
    <n v="0"/>
    <n v="0"/>
    <n v="194886.50062999997"/>
    <n v="207885.51368999999"/>
    <s v="IMSS Incapacidad Permanente RT"/>
    <s v="Pensiones"/>
    <s v="Pensiones IMSS"/>
    <x v="17"/>
    <x v="1"/>
    <n v="8948322.1162599996"/>
    <n v="8092206.8864799999"/>
    <n v="470912451.56086999"/>
    <n v="404647163.09129"/>
    <n v="451972421.97768009"/>
    <n v="385068140.58718014"/>
    <n v="1936504.1115199998"/>
    <n v="2050437.8389199998"/>
    <n v="1358814.7452200002"/>
    <n v="1193833.88322"/>
    <n v="8948322.1162599996"/>
    <n v="8092206.8864799999"/>
    <n v="10.063830976172303"/>
    <n v="10.13859136541768"/>
    <n v="-12999.013059999997"/>
    <n v="-6.2529672362761186"/>
    <n v="2.1779110999577416"/>
    <n v="2.5689594520540906"/>
    <n v="2.1779110999577416"/>
    <n v="2.5689594520540906"/>
    <n v="4.1384868882535591E-2"/>
    <n v="4.3119113280682457E-2"/>
    <n v="5.1374514058584959E-2"/>
    <n v="5.3986682298099484E-2"/>
    <m/>
    <m/>
    <n v="10.063830976172303"/>
    <n v="0"/>
    <m/>
    <n v="0"/>
    <m/>
    <n v="-12999.013060000027"/>
    <n v="-6.2529672362761302"/>
    <n v="7.8412763085278891"/>
    <n v="198.38720561976362"/>
    <n v="172.45912234876707"/>
    <n v="28.453465352070662"/>
    <n v="7.8412763085279114"/>
    <n v="49.145197352173909"/>
    <n v="-381.98929230623571"/>
    <n v="-528.29371403614903"/>
    <s v="Grandes"/>
    <n v="2023"/>
    <n v="2"/>
    <d v="2024-08-20T00:00:00"/>
    <x v="17"/>
    <x v="5"/>
  </r>
  <r>
    <n v="2024"/>
    <n v="6"/>
    <n v="906"/>
    <x v="11"/>
    <s v="IMSS Incapacidad Permanente RT"/>
    <n v="256"/>
    <s v="51e8ea280b44e16934d4d611901f3d3afc41789840acdff81942c2f65009cd52"/>
    <s v="866d562d83a77144c090ae01fef5e5dc5d322dfdcb968ee04e0fa262fe1b2619"/>
    <x v="4"/>
    <n v="768540.05660999997"/>
    <n v="780996.97103000002"/>
    <n v="1122840.2068899998"/>
    <n v="1681213.94215"/>
    <n v="390292.50666000001"/>
    <n v="343192.17461000005"/>
    <n v="733875.86594000005"/>
    <n v="648995.64826999989"/>
    <n v="0"/>
    <n v="0"/>
    <n v="134.59399999999999"/>
    <n v="128.214"/>
    <n v="0"/>
    <n v="0"/>
    <n v="390292.50666000001"/>
    <n v="343192.17460999999"/>
    <n v="-155239.88059000002"/>
    <n v="-98815.308560000005"/>
    <n v="0"/>
    <n v="0"/>
    <n v="0"/>
    <n v="0"/>
    <n v="768542.17239999992"/>
    <n v="781013.62519000005"/>
    <s v="IMSS Incapacidad Permanente RT"/>
    <s v="Pensiones"/>
    <s v="Pensiones IMSS"/>
    <x v="17"/>
    <x v="1"/>
    <n v="5052070.2433500001"/>
    <n v="4124334.7382399999"/>
    <n v="470912451.56086999"/>
    <n v="404647163.09129"/>
    <n v="451972421.97768009"/>
    <n v="385068140.58718014"/>
    <n v="1936504.1115199998"/>
    <n v="2050437.8389199998"/>
    <n v="1358814.7452200002"/>
    <n v="1193833.88322"/>
    <n v="5052070.2433500001"/>
    <n v="4124334.7382399999"/>
    <n v="39.686982952324222"/>
    <n v="38.089278114442344"/>
    <n v="-12456.914420000045"/>
    <n v="-1.5950016302331504"/>
    <n v="15.212378680237535"/>
    <n v="18.936313868725389"/>
    <n v="15.212378680237535"/>
    <n v="18.936313868725389"/>
    <n v="0.16320232222839381"/>
    <n v="0.17004136076425325"/>
    <n v="0.19300690632886114"/>
    <n v="0.20282045921510894"/>
    <m/>
    <m/>
    <n v="39.687092210548222"/>
    <n v="0"/>
    <m/>
    <n v="0"/>
    <m/>
    <n v="-12471.452790000127"/>
    <n v="-1.5968290933421447"/>
    <n v="13.724185903575536"/>
    <n v="50.783625824471002"/>
    <n v="43.942830425755538"/>
    <n v="28.723010846987044"/>
    <n v="13.72418590357556"/>
    <n v="57.101043200952397"/>
    <n v="-251.4125269722355"/>
    <n v="-347.3066872038516"/>
    <s v="Grandes"/>
    <n v="2023"/>
    <n v="2"/>
    <d v="2024-08-20T00:00:00"/>
    <x v="17"/>
    <x v="4"/>
  </r>
  <r>
    <n v="2024"/>
    <n v="6"/>
    <n v="201.1"/>
    <x v="1"/>
    <s v="IMSS Incapacidad Permanente RT"/>
    <n v="201.1"/>
    <m/>
    <m/>
    <x v="1"/>
    <n v="1936504.1115199998"/>
    <n v="2050437.83892"/>
    <n v="3862030.2662600004"/>
    <n v="3735359.0645000003"/>
    <n v="1358814.7452199999"/>
    <n v="1193833.88322"/>
    <n v="2606202.4682100001"/>
    <n v="2268902.4132900001"/>
    <n v="0"/>
    <n v="0"/>
    <n v="0"/>
    <n v="0"/>
    <n v="0"/>
    <n v="0"/>
    <n v="1358814.7452199999"/>
    <n v="1193833.8832200002"/>
    <n v="-445953.13439999998"/>
    <n v="-250920.68796000001"/>
    <n v="0"/>
    <n v="0"/>
    <n v="0"/>
    <n v="0"/>
    <n v="1936506.22731"/>
    <n v="2050454.4930800002"/>
    <s v="IMSS Incapacidad Permanente RT"/>
    <s v="Pensiones"/>
    <s v="Pensiones IMSS"/>
    <x v="17"/>
    <x v="1"/>
    <n v="18940029.583189998"/>
    <n v="19579022.504110001"/>
    <n v="470912451.56086999"/>
    <n v="404647163.09129"/>
    <n v="451972421.97768009"/>
    <n v="385068140.58718014"/>
    <n v="1936504.1115199998"/>
    <n v="2050437.8389199998"/>
    <n v="1358814.7452200002"/>
    <n v="1193833.88322"/>
    <n v="18940029.583189998"/>
    <n v="19579022.504110001"/>
    <n v="100"/>
    <n v="100.00000000000003"/>
    <n v="-113933.72740000021"/>
    <n v="-5.5565560309797535"/>
    <n v="10.224398557638587"/>
    <n v="10.472626192086837"/>
    <n v="10.224398557638587"/>
    <n v="10.472626192086837"/>
    <n v="0.41122380712196732"/>
    <n v="0.4284562547083085"/>
    <n v="0.50672240557816861"/>
    <n v="0.53248701276437516"/>
    <m/>
    <m/>
    <n v="100.00010925822403"/>
    <n v="0"/>
    <m/>
    <n v="0"/>
    <m/>
    <n v="-113948.26577000017"/>
    <n v="-5.5572199312181603"/>
    <n v="13.819415273673986"/>
    <n v="70.168441013711032"/>
    <n v="58.223363837687089"/>
    <n v="99.999999999999972"/>
    <n v="13.819415273673963"/>
    <n v="77.726730316908203"/>
    <n v="-304.69900094954909"/>
    <n v="-475.78136857743385"/>
    <m/>
    <n v="2023"/>
    <n v="2"/>
    <d v="2024-08-20T00:00:00"/>
    <x v="17"/>
    <x v="1"/>
  </r>
  <r>
    <n v="2024"/>
    <n v="6"/>
    <n v="908"/>
    <x v="27"/>
    <s v="IMSS Incapacidad Permanente RT"/>
    <n v="38"/>
    <s v="aea92132c4cbeb263e6ac2bf6c183b5d81737f179f21efdc5863739672f0f470"/>
    <s v="866d562d83a77144c090ae01fef5e5dc5d322dfdcb968ee04e0fa262fe1b2619"/>
    <x v="6"/>
    <n v="429.71251000000001"/>
    <n v="577.32268999999997"/>
    <n v="1074.8936800000001"/>
    <n v="1226.6691799999999"/>
    <n v="33842.927100000001"/>
    <n v="32726.190079999997"/>
    <n v="66725.638050000009"/>
    <n v="64560.977570000003"/>
    <n v="0"/>
    <n v="0"/>
    <n v="134.59399999999999"/>
    <n v="128.214"/>
    <n v="0"/>
    <n v="0"/>
    <n v="33842.927100000001"/>
    <n v="32726.190079999997"/>
    <n v="3357.2310299999999"/>
    <n v="2187.9132100000002"/>
    <n v="0"/>
    <n v="0"/>
    <n v="0"/>
    <n v="0"/>
    <n v="429.71251000000001"/>
    <n v="577.32268999999997"/>
    <s v="IMSS Incapacidad Permanente RT"/>
    <s v="Pensiones"/>
    <s v="Pensiones IMSS"/>
    <x v="17"/>
    <x v="1"/>
    <n v="4269.7251799999995"/>
    <n v="5215.82708"/>
    <n v="470912451.56086999"/>
    <n v="404647163.09129"/>
    <n v="451972421.97768009"/>
    <n v="385068140.58718014"/>
    <n v="1936504.1115199998"/>
    <n v="2050437.8389199998"/>
    <n v="1358814.7452200002"/>
    <n v="1193833.88322"/>
    <n v="4269.7251799999995"/>
    <n v="5215.82708"/>
    <n v="2.2190116067593076E-2"/>
    <n v="2.8156068866934565E-2"/>
    <n v="-147.61017999999996"/>
    <n v="-25.568054496524283"/>
    <n v="10.064172561101463"/>
    <n v="11.06867005261225"/>
    <n v="10.064172561101463"/>
    <n v="11.06867005261225"/>
    <n v="9.1251040097939628E-5"/>
    <n v="9.5074940218635876E-5"/>
    <n v="1.4267310947877661E-4"/>
    <n v="1.4992741002142011E-4"/>
    <m/>
    <m/>
    <n v="2.2190116067593076E-2"/>
    <n v="0"/>
    <m/>
    <n v="0"/>
    <m/>
    <n v="-147.61017999999996"/>
    <n v="-25.568054496524283"/>
    <n v="3.4123648896193348"/>
    <n v="7875.7137184579524"/>
    <n v="5668.6131771470818"/>
    <n v="2.4906211254368329"/>
    <n v="3.4123648896193348"/>
    <n v="53.44443347458008"/>
    <n v="1008.0607142487897"/>
    <n v="1495.7718583361902"/>
    <s v="Grandes"/>
    <n v="2023"/>
    <n v="2"/>
    <d v="2024-08-20T00:00:00"/>
    <x v="17"/>
    <x v="6"/>
  </r>
  <r>
    <n v="2024"/>
    <n v="6"/>
    <n v="5.0999999999999996"/>
    <x v="6"/>
    <s v="IMSS Incapacidad Permanente RT"/>
    <n v="5.0999999999999996"/>
    <m/>
    <m/>
    <x v="3"/>
    <n v="1936504.1115199998"/>
    <n v="2050437.83892"/>
    <n v="3862030.2662600004"/>
    <n v="3735359.0645000003"/>
    <n v="1358814.7452199999"/>
    <n v="1193833.88322"/>
    <n v="2606202.4682100001"/>
    <n v="2268902.4132900001"/>
    <n v="0"/>
    <n v="0"/>
    <n v="0"/>
    <n v="0"/>
    <n v="0"/>
    <n v="0"/>
    <n v="1358814.7452199999"/>
    <n v="1193833.8832200002"/>
    <n v="-445953.13439999998"/>
    <n v="-250920.68796000001"/>
    <n v="0"/>
    <n v="0"/>
    <n v="0"/>
    <n v="0"/>
    <n v="1936506.22731"/>
    <n v="2050454.4930800002"/>
    <s v="IMSS Incapacidad Permanente RT"/>
    <s v="Pensiones"/>
    <s v="Pensiones IMSS"/>
    <x v="17"/>
    <x v="1"/>
    <n v="18940029.583189998"/>
    <n v="19579022.504110001"/>
    <n v="470912451.56086999"/>
    <n v="404647163.09129"/>
    <n v="451972421.97768009"/>
    <n v="385068140.58718014"/>
    <n v="1936504.1115199998"/>
    <n v="2050437.8389199998"/>
    <n v="1358814.7452200002"/>
    <n v="1193833.88322"/>
    <n v="18940029.583189998"/>
    <n v="19579022.504110001"/>
    <n v="100"/>
    <n v="100.00000000000003"/>
    <n v="-113933.72740000021"/>
    <n v="-5.5565560309797535"/>
    <n v="10.224398557638587"/>
    <n v="10.472626192086837"/>
    <n v="10.224398557638587"/>
    <n v="10.472626192086837"/>
    <n v="0.41122380712196732"/>
    <n v="0.4284562547083085"/>
    <n v="0.50672240557816861"/>
    <n v="0.53248701276437516"/>
    <m/>
    <m/>
    <n v="100.00010925822403"/>
    <n v="0"/>
    <m/>
    <n v="0"/>
    <m/>
    <n v="-113948.26577000017"/>
    <n v="-5.5572199312181603"/>
    <n v="13.819415273673986"/>
    <n v="70.168441013711032"/>
    <n v="58.223363837687089"/>
    <n v="99.999999999999972"/>
    <n v="13.819415273673963"/>
    <n v="77.726730316908203"/>
    <n v="-304.69900094954909"/>
    <n v="-475.78136857743385"/>
    <m/>
    <n v="2023"/>
    <n v="2"/>
    <d v="2024-08-20T00:00:00"/>
    <x v="17"/>
    <x v="3"/>
  </r>
  <r>
    <n v="2024"/>
    <n v="6"/>
    <n v="905"/>
    <x v="12"/>
    <s v="IMSS Incapacidad Permanente RT"/>
    <n v="51"/>
    <s v="031b4af5197ec30a926f48cf40e11a7dbc470048a21e4003b7a3c07c5dab1baa"/>
    <s v="866d562d83a77144c090ae01fef5e5dc5d322dfdcb968ee04e0fa262fe1b2619"/>
    <x v="0"/>
    <n v="972647.84176999994"/>
    <n v="1060978.0315099999"/>
    <n v="2335189.4774600002"/>
    <n v="1759527.54938"/>
    <n v="548049.42873000004"/>
    <n v="459397.98612999992"/>
    <n v="1054442.9428299998"/>
    <n v="859727.26588999992"/>
    <n v="0"/>
    <n v="0"/>
    <n v="134.59399999999999"/>
    <n v="128.214"/>
    <n v="0"/>
    <n v="0"/>
    <n v="548049.42873000004"/>
    <n v="459397.98612999998"/>
    <n v="-192855.63653999998"/>
    <n v="-86429.995569999999"/>
    <n v="0"/>
    <n v="0"/>
    <n v="0"/>
    <n v="0"/>
    <n v="972647.84176999994"/>
    <n v="1060978.0315100001"/>
    <s v="IMSS Incapacidad Permanente RT"/>
    <s v="Pensiones"/>
    <s v="Pensiones IMSS"/>
    <x v="17"/>
    <x v="1"/>
    <n v="4935367.4983999999"/>
    <n v="7357265.0523100002"/>
    <n v="470912451.56086999"/>
    <n v="404647163.09129"/>
    <n v="451972421.97768009"/>
    <n v="385068140.58718014"/>
    <n v="1936504.1115199998"/>
    <n v="2050437.8389199998"/>
    <n v="1358814.7452200002"/>
    <n v="1193833.88322"/>
    <n v="4935367.4983999999"/>
    <n v="7357265.0523100002"/>
    <n v="50.226995955435882"/>
    <n v="51.743974451273047"/>
    <n v="-88330.189739999943"/>
    <n v="-8.3253552021512753"/>
    <n v="19.707708536098341"/>
    <n v="14.420821106300622"/>
    <n v="19.707708536098341"/>
    <n v="14.420821106300622"/>
    <n v="0.20654536497094"/>
    <n v="0.21520070572315417"/>
    <n v="0.26219831208124372"/>
    <n v="0.27552994384114532"/>
    <m/>
    <m/>
    <n v="50.226995955435882"/>
    <n v="0"/>
    <m/>
    <n v="0"/>
    <m/>
    <n v="-88330.189740000176"/>
    <n v="-8.3253552021512967"/>
    <n v="19.297307623571868"/>
    <n v="56.346131168365474"/>
    <n v="43.299481467696161"/>
    <n v="40.332902675505458"/>
    <n v="19.297307623571847"/>
    <n v="123.13507627546439"/>
    <n v="-284.17599742610048"/>
    <n v="-531.52610167373166"/>
    <s v="Grandes"/>
    <n v="2023"/>
    <n v="2"/>
    <d v="2024-08-20T00:00:00"/>
    <x v="17"/>
    <x v="0"/>
  </r>
  <r>
    <n v="2024"/>
    <n v="6"/>
    <n v="13"/>
    <x v="23"/>
    <s v="Otros Automoviles y Obligatorios"/>
    <n v="13"/>
    <s v="3fdba35f04dc8c462986c992bcf875546257113072a909c162f7e470e581e278"/>
    <s v="866d562d83a77144c090ae01fef5e5dc5d322dfdcb968ee04e0fa262fe1b2619"/>
    <x v="8"/>
    <n v="11605.50742"/>
    <n v="11932.1147"/>
    <n v="17741.064169999998"/>
    <n v="15452.479800000001"/>
    <n v="4834.0812399999995"/>
    <n v="2650.8532699999987"/>
    <n v="10709.792980000002"/>
    <n v="4284.6153699999995"/>
    <n v="0"/>
    <n v="0"/>
    <n v="134.59399999999999"/>
    <n v="128.214"/>
    <n v="0"/>
    <n v="0"/>
    <n v="5148.71191"/>
    <n v="1465.15804"/>
    <n v="8507.5656199999994"/>
    <n v="7082.42209"/>
    <n v="0"/>
    <n v="0"/>
    <n v="0"/>
    <n v="0"/>
    <n v="0"/>
    <n v="0"/>
    <s v="Otros Automoviles y Obligatorios"/>
    <s v="Automóviles"/>
    <s v="Automóviles"/>
    <x v="24"/>
    <x v="1"/>
    <n v="799139.89625999995"/>
    <n v="661278.34057"/>
    <n v="470912451.56086999"/>
    <n v="404647163.09129"/>
    <n v="451972421.97768009"/>
    <n v="385068140.58718014"/>
    <n v="2520431.2370299995"/>
    <n v="1965412.7770899995"/>
    <n v="1122180.6565500002"/>
    <n v="1106200.2778099999"/>
    <n v="173664.73905"/>
    <n v="174907.07272999999"/>
    <n v="0.46045721261872552"/>
    <n v="0.60710476898734478"/>
    <n v="-326.60728000000017"/>
    <n v="-2.7372120383656773"/>
    <n v="6.6827080059462416"/>
    <n v="6.8219738137286932"/>
    <n v="1.4522497843386548"/>
    <n v="1.8044012585857436"/>
    <n v="2.464472404909403E-3"/>
    <n v="2.5677468039351121E-3"/>
    <n v="2.9487701356522467E-3"/>
    <n v="3.0987021366673017E-3"/>
    <m/>
    <m/>
    <m/>
    <n v="0"/>
    <m/>
    <n v="0"/>
    <m/>
    <n v="0"/>
    <m/>
    <n v="82.359442324018261"/>
    <n v="41.653338066626297"/>
    <n v="22.216122930833031"/>
    <n v="0.43077566983392485"/>
    <n v="251.4100028417412"/>
    <n v="20.122262015592462"/>
    <n v="60.519214778621958"/>
    <n v="20.687245427926761"/>
    <s v="Medianas"/>
    <n v="2023"/>
    <n v="2"/>
    <d v="2024-08-20T00:00:00"/>
    <x v="24"/>
    <x v="8"/>
  </r>
  <r>
    <n v="2024"/>
    <n v="6"/>
    <n v="201.1"/>
    <x v="1"/>
    <s v="Otros Automoviles y Obligatorios"/>
    <n v="201.1"/>
    <m/>
    <m/>
    <x v="1"/>
    <n v="2520431.23703"/>
    <n v="1965412.7770899998"/>
    <n v="3792818.92129"/>
    <n v="2937489.78211"/>
    <n v="1122180.6565500002"/>
    <n v="1106200.2778100001"/>
    <n v="2279183.2853700002"/>
    <n v="2008786.1759000001"/>
    <n v="0"/>
    <n v="0"/>
    <n v="0"/>
    <n v="0"/>
    <n v="1667.6911399999999"/>
    <n v="10579.437149999998"/>
    <n v="1113579.2223499999"/>
    <n v="1102753.68081"/>
    <n v="1901490.4192499996"/>
    <n v="1444471.2324999997"/>
    <n v="0"/>
    <n v="0"/>
    <n v="0"/>
    <n v="0"/>
    <n v="0"/>
    <n v="0"/>
    <s v="Otros Automoviles y Obligatorios"/>
    <s v="Automóviles"/>
    <s v="Automóviles"/>
    <x v="24"/>
    <x v="1"/>
    <n v="194212786.22766998"/>
    <n v="169250471.35721999"/>
    <n v="470912451.56086999"/>
    <n v="404647163.09129"/>
    <n v="451972421.97768009"/>
    <n v="385068140.58718014"/>
    <n v="2520431.2370299995"/>
    <n v="1965412.7770899995"/>
    <n v="1122180.6565500002"/>
    <n v="1106200.2778099999"/>
    <n v="79077161.656310007"/>
    <n v="61617113.001500003"/>
    <n v="100.00000000000003"/>
    <n v="100.00000000000003"/>
    <n v="555018.4599400002"/>
    <n v="28.239282170626943"/>
    <n v="3.187306150395802"/>
    <n v="3.1897190266641569"/>
    <n v="1.2977679204269135"/>
    <n v="1.161245083295396"/>
    <n v="0.53522289093776698"/>
    <n v="0.55765155449118686"/>
    <n v="0.48571025732030026"/>
    <n v="0.51040648911982023"/>
    <m/>
    <m/>
    <m/>
    <n v="0"/>
    <m/>
    <n v="0"/>
    <m/>
    <n v="0"/>
    <m/>
    <n v="1.4446189411231325"/>
    <n v="44.523359338790932"/>
    <n v="56.283356387244311"/>
    <n v="100"/>
    <n v="0.98168264848124132"/>
    <n v="31.639203084648493"/>
    <n v="58.563493724529323"/>
    <n v="76.343069768265551"/>
    <m/>
    <n v="2023"/>
    <n v="2"/>
    <d v="2024-08-20T00:00:00"/>
    <x v="24"/>
    <x v="1"/>
  </r>
  <r>
    <n v="2024"/>
    <n v="6"/>
    <n v="150.1"/>
    <x v="32"/>
    <s v="Otros Automoviles y Obligatorios"/>
    <n v="150.1"/>
    <m/>
    <m/>
    <x v="21"/>
    <n v="1.6765300000000001"/>
    <n v="1.14208"/>
    <n v="1.6765300000000001"/>
    <n v="-3320.82429"/>
    <n v="235.92881999999994"/>
    <n v="292.85644000000002"/>
    <n v="525.57028000000003"/>
    <n v="361.70335"/>
    <n v="0"/>
    <n v="0"/>
    <n v="0"/>
    <n v="0"/>
    <n v="0"/>
    <n v="0"/>
    <n v="235.92882000000003"/>
    <n v="292.85644000000002"/>
    <n v="-526.16395"/>
    <n v="-1239.41948"/>
    <n v="0"/>
    <n v="0"/>
    <n v="0"/>
    <n v="0"/>
    <n v="0"/>
    <n v="0"/>
    <s v="Otros Automoviles y Obligatorios"/>
    <s v="Automóviles"/>
    <s v="Automóviles"/>
    <x v="24"/>
    <x v="1"/>
    <n v="2982507.42741"/>
    <n v="2790074.1831100001"/>
    <n v="470912451.56086999"/>
    <n v="404647163.09129"/>
    <n v="451972421.97768009"/>
    <n v="385068140.58718014"/>
    <n v="2520431.2370299995"/>
    <n v="1965412.7770899995"/>
    <n v="1122180.6565500002"/>
    <n v="1106200.2778099999"/>
    <n v="1276688.37228"/>
    <n v="1171159.0467900001"/>
    <n v="6.651758537858675E-5"/>
    <n v="5.8108912962851992E-5"/>
    <n v="0.53445000000000009"/>
    <n v="46.796196413561233"/>
    <n v="1.3131865507680113E-4"/>
    <n v="9.7517071069919828E-5"/>
    <n v="5.6212098068633932E-5"/>
    <n v="4.0933678642442497E-5"/>
    <n v="3.5601734344526932E-7"/>
    <n v="3.709363488736914E-7"/>
    <n v="2.822409506778977E-7"/>
    <n v="2.9659166251938491E-7"/>
    <m/>
    <m/>
    <m/>
    <n v="0"/>
    <m/>
    <n v="0"/>
    <m/>
    <n v="0"/>
    <m/>
    <n v="-19.43874616518594"/>
    <n v="14072.448450072468"/>
    <n v="25642.375315214347"/>
    <n v="2.1024138905168147E-2"/>
    <n v="-19.438746165185915"/>
    <n v="-57.547548792762235"/>
    <n v="-44.839411746091699"/>
    <n v="-23.628516795621127"/>
    <s v="Resto"/>
    <n v="2023"/>
    <n v="2"/>
    <d v="2024-08-20T00:00:00"/>
    <x v="24"/>
    <x v="21"/>
  </r>
  <r>
    <n v="2024"/>
    <n v="6"/>
    <n v="25"/>
    <x v="36"/>
    <s v="Otros Automoviles y Obligatorios"/>
    <n v="25"/>
    <s v="b7a56873cd771f2c446d369b649430b65a756ba278ff97ec81bb6f55b2e73569"/>
    <s v="866d562d83a77144c090ae01fef5e5dc5d322dfdcb968ee04e0fa262fe1b2619"/>
    <x v="22"/>
    <n v="0"/>
    <n v="0"/>
    <n v="0"/>
    <n v="-3321.9663700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Otros Automoviles y Obligatorios"/>
    <s v="Automóviles"/>
    <s v="Automóviles"/>
    <x v="24"/>
    <x v="1"/>
    <n v="0"/>
    <n v="0"/>
    <n v="470912451.56086999"/>
    <n v="404647163.09129"/>
    <n v="451972421.97768009"/>
    <n v="385068140.58718014"/>
    <n v="2520431.2370299995"/>
    <n v="1965412.7770899995"/>
    <n v="1122180.6565500002"/>
    <n v="1106200.27780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24"/>
    <x v="22"/>
  </r>
  <r>
    <n v="2024"/>
    <n v="6"/>
    <n v="46"/>
    <x v="33"/>
    <s v="Otros Automoviles y Obligatorios"/>
    <n v="34"/>
    <s v="86e50149658661312a9e0b35558d84f6c6d3da797f552a9657fe0558ca40cdef"/>
    <s v="866d562d83a77144c090ae01fef5e5dc5d322dfdcb968ee04e0fa262fe1b2619"/>
    <x v="4"/>
    <n v="615532.39595000003"/>
    <n v="533260.19907999993"/>
    <n v="1183437.0250900001"/>
    <n v="998728.15832999989"/>
    <n v="297712.8847"/>
    <n v="223014.35446999999"/>
    <n v="553375.98445999995"/>
    <n v="394394.78406999994"/>
    <n v="0"/>
    <n v="0"/>
    <n v="134.59399999999999"/>
    <n v="128.214"/>
    <n v="0"/>
    <n v="0"/>
    <n v="297712.8847"/>
    <n v="223014.35446999999"/>
    <n v="586744.34355999995"/>
    <n v="463344.81085000001"/>
    <n v="0"/>
    <n v="0"/>
    <n v="0"/>
    <n v="0"/>
    <n v="0"/>
    <n v="0"/>
    <s v="Otros Automoviles y Obligatorios"/>
    <s v="Automóviles"/>
    <s v="Automóviles"/>
    <x v="24"/>
    <x v="1"/>
    <n v="30526234.37057"/>
    <n v="22641933.136849999"/>
    <n v="470912451.56086999"/>
    <n v="404647163.09129"/>
    <n v="451972421.97768009"/>
    <n v="385068140.58718014"/>
    <n v="2520431.2370299995"/>
    <n v="1965412.7770899995"/>
    <n v="1122180.6565500002"/>
    <n v="1106200.2778099999"/>
    <n v="30525063.82697"/>
    <n v="22640257.072319999"/>
    <n v="24.42170954345594"/>
    <n v="27.13222409541612"/>
    <n v="82272.196870000102"/>
    <n v="15.428152525153592"/>
    <n v="2.01648192920781"/>
    <n v="2.3553628272709166"/>
    <n v="2.0164046062079244"/>
    <n v="2.3551884720130767"/>
    <n v="0.13071057983490941"/>
    <n v="0.13618804290240458"/>
    <n v="0.13178399547056613"/>
    <n v="0.1384846324255353"/>
    <m/>
    <m/>
    <m/>
    <n v="0"/>
    <m/>
    <n v="0"/>
    <m/>
    <n v="0"/>
    <m/>
    <n v="33.494942694394368"/>
    <n v="48.3667288121393"/>
    <n v="41.82092622977536"/>
    <n v="26.529853545620714"/>
    <n v="33.494942694394368"/>
    <n v="26.632332945226068"/>
    <n v="50.739796295889839"/>
    <n v="48.131402197185089"/>
    <s v="Grandes"/>
    <n v="2023"/>
    <n v="2"/>
    <d v="2024-08-20T00:00:00"/>
    <x v="24"/>
    <x v="4"/>
  </r>
  <r>
    <n v="2024"/>
    <n v="6"/>
    <n v="94"/>
    <x v="19"/>
    <s v="Otros Automoviles y Obligatorios"/>
    <n v="7"/>
    <s v="7902699be42c8a8e46fbbb4501726517e86b22c56a189f7625a6da49081b2451"/>
    <s v="866d562d83a77144c090ae01fef5e5dc5d322dfdcb968ee04e0fa262fe1b2619"/>
    <x v="9"/>
    <n v="49518.234509999995"/>
    <n v="18043.175469999998"/>
    <n v="82911.091289999997"/>
    <n v="31089.75462"/>
    <n v="17125.803259999997"/>
    <n v="7410.2325700000001"/>
    <n v="29258.663769999999"/>
    <n v="19593.743490000004"/>
    <n v="0"/>
    <n v="0"/>
    <n v="134.59399999999999"/>
    <n v="128.214"/>
    <n v="0.43267"/>
    <n v="-0.27972000000000002"/>
    <n v="17120.155420000003"/>
    <n v="7410.2325700000001"/>
    <n v="34601.846899999997"/>
    <n v="14670.83116"/>
    <n v="0"/>
    <n v="0"/>
    <n v="0"/>
    <n v="0"/>
    <n v="0"/>
    <n v="0"/>
    <s v="Otros Automoviles y Obligatorios"/>
    <s v="Automóviles"/>
    <s v="Automóviles"/>
    <x v="24"/>
    <x v="1"/>
    <n v="3650387.7085300004"/>
    <n v="3694009.5163200004"/>
    <n v="470912451.56086999"/>
    <n v="404647163.09129"/>
    <n v="451972421.97768009"/>
    <n v="385068140.58718014"/>
    <n v="2520431.2370299995"/>
    <n v="1965412.7770899995"/>
    <n v="1122180.6565500002"/>
    <n v="1106200.2778099999"/>
    <n v="1259968.3082099999"/>
    <n v="1171247.4087999999"/>
    <n v="1.9646730996855439"/>
    <n v="0.91803491258028846"/>
    <n v="31475.059039999996"/>
    <n v="174.44301360552029"/>
    <n v="3.9301174630613604"/>
    <n v="1.5405093180514366"/>
    <n v="1.3565198675825267"/>
    <n v="0.48844420649935799"/>
    <n v="1.0515380161613604E-2"/>
    <n v="1.0956030081066621E-2"/>
    <n v="4.4589897361839133E-3"/>
    <n v="4.6857097661952615E-3"/>
    <m/>
    <m/>
    <m/>
    <n v="0"/>
    <m/>
    <n v="0"/>
    <m/>
    <n v="0"/>
    <m/>
    <n v="131.1101992848788"/>
    <n v="34.584842188873907"/>
    <n v="41.069448015516095"/>
    <n v="1.526118202095113"/>
    <n v="131.03398251372295"/>
    <n v="135.85471417830698"/>
    <n v="49.477576932461382"/>
    <n v="50.509971038341639"/>
    <s v="Grandes"/>
    <n v="2023"/>
    <n v="2"/>
    <d v="2024-08-20T00:00:00"/>
    <x v="24"/>
    <x v="9"/>
  </r>
  <r>
    <n v="2024"/>
    <n v="6"/>
    <n v="10"/>
    <x v="4"/>
    <s v="Otros Automoviles y Obligatorios"/>
    <n v="10"/>
    <s v="4a44dc15364204a80fe80e9039455cc1608281820fe2b24f1e5233ade6af1dd5"/>
    <s v="866d562d83a77144c090ae01fef5e5dc5d322dfdcb968ee04e0fa262fe1b2619"/>
    <x v="13"/>
    <n v="20972.536219999998"/>
    <n v="12517.367920000001"/>
    <n v="101706.72639"/>
    <n v="15982.220440000001"/>
    <n v="20499.310060000003"/>
    <n v="2320.36267"/>
    <n v="24975.342630000003"/>
    <n v="-7829.2410599999994"/>
    <n v="0"/>
    <n v="0"/>
    <n v="134.59399999999999"/>
    <n v="128.214"/>
    <n v="0"/>
    <n v="0"/>
    <n v="15102.397199999999"/>
    <n v="2320.36267"/>
    <n v="56463.470509999999"/>
    <n v="8838.5078900000008"/>
    <n v="0"/>
    <n v="0"/>
    <n v="0"/>
    <n v="0"/>
    <n v="0"/>
    <n v="0"/>
    <s v="Otros Automoviles y Obligatorios"/>
    <s v="Automóviles"/>
    <s v="Automóviles"/>
    <x v="24"/>
    <x v="1"/>
    <n v="3187333.33329"/>
    <n v="2989305.4146599998"/>
    <n v="470912451.56086999"/>
    <n v="404647163.09129"/>
    <n v="451972421.97768009"/>
    <n v="385068140.58718014"/>
    <n v="2520431.2370299995"/>
    <n v="1965412.7770899995"/>
    <n v="1122180.6565500002"/>
    <n v="1106200.2778099999"/>
    <n v="967605.47450000001"/>
    <n v="574226.80764000001"/>
    <n v="0.83210110682144234"/>
    <n v="0.63688239264086199"/>
    <n v="8455.1682999999975"/>
    <n v="67.547493642736981"/>
    <n v="2.1674677100020889"/>
    <n v="2.1798647770285768"/>
    <n v="0.65799632567303279"/>
    <n v="0.41873834164327811"/>
    <n v="4.4535955994548793E-3"/>
    <n v="4.6402247571281441E-3"/>
    <n v="3.0934031081236157E-3"/>
    <n v="3.2506890601005319E-3"/>
    <m/>
    <m/>
    <m/>
    <n v="0"/>
    <m/>
    <n v="0"/>
    <m/>
    <n v="0"/>
    <m/>
    <n v="783.45284661901587"/>
    <n v="97.74359116591387"/>
    <n v="18.537145227572729"/>
    <n v="1.8267388535302767"/>
    <n v="550.86365141359556"/>
    <n v="538.83487136876886"/>
    <n v="26.747199673681553"/>
    <n v="26.252877735452241"/>
    <s v="Medianas"/>
    <n v="2023"/>
    <n v="2"/>
    <d v="2024-08-20T00:00:00"/>
    <x v="24"/>
    <x v="13"/>
  </r>
  <r>
    <n v="2024"/>
    <n v="6"/>
    <n v="125"/>
    <x v="67"/>
    <s v="Otros Automoviles y Obligatorios"/>
    <n v="238"/>
    <s v="8ae4c23b80d1e7c8ff79e515fe791ebd68190bae842dda7af193db125f700452"/>
    <s v="866d562d83a77144c090ae01fef5e5dc5d322dfdcb968ee04e0fa262fe1b2619"/>
    <x v="12"/>
    <n v="1004.96512"/>
    <n v="974.72483999999997"/>
    <n v="1661.0540100000001"/>
    <n v="1472.3076100000001"/>
    <n v="211.64828"/>
    <n v="118.15299999999999"/>
    <n v="362.98121000000003"/>
    <n v="231.95525000000004"/>
    <n v="0"/>
    <n v="0"/>
    <n v="134.59399999999999"/>
    <n v="128.214"/>
    <n v="0"/>
    <n v="0"/>
    <n v="211.64828"/>
    <n v="118.15300000000001"/>
    <n v="921.16077000000007"/>
    <n v="799.65958000000001"/>
    <n v="0"/>
    <n v="0"/>
    <n v="0"/>
    <n v="0"/>
    <n v="0"/>
    <n v="0"/>
    <s v="Otros Automoviles y Obligatorios"/>
    <s v="Automóviles"/>
    <s v="Automóviles"/>
    <x v="24"/>
    <x v="1"/>
    <n v="66157.721770000004"/>
    <n v="67311.399269999994"/>
    <n v="470912451.56086999"/>
    <n v="404647163.09129"/>
    <n v="451972421.97768009"/>
    <n v="385068140.58718014"/>
    <n v="2520431.2370299995"/>
    <n v="1965412.7770899995"/>
    <n v="1122180.6565500002"/>
    <n v="1106200.2778099999"/>
    <n v="1004.96512"/>
    <n v="974.72483999999997"/>
    <n v="3.9872744998360708E-2"/>
    <n v="4.959389963075251E-2"/>
    <n v="30.240279999999984"/>
    <n v="3.1024427365573315"/>
    <n v="100"/>
    <n v="100"/>
    <n v="1.5190443278772534"/>
    <n v="1.4480828664550209"/>
    <n v="2.1340805847647E-4"/>
    <n v="2.2235098230166542E-4"/>
    <n v="2.4088265751169943E-4"/>
    <n v="2.5313048192293137E-4"/>
    <m/>
    <m/>
    <m/>
    <n v="0"/>
    <m/>
    <n v="0"/>
    <m/>
    <n v="0"/>
    <m/>
    <n v="79.130686482780817"/>
    <n v="21.060261275535613"/>
    <n v="12.121677334087433"/>
    <n v="1.8860446289520383E-2"/>
    <n v="79.130686482780789"/>
    <n v="15.194114225455802"/>
    <n v="22.976258530853414"/>
    <n v="14.775412307322075"/>
    <s v="Medianas"/>
    <n v="2023"/>
    <n v="2"/>
    <d v="2024-08-20T00:00:00"/>
    <x v="24"/>
    <x v="12"/>
  </r>
  <r>
    <n v="2024"/>
    <n v="6"/>
    <n v="5.0999999999999996"/>
    <x v="6"/>
    <s v="Otros Automoviles y Obligatorios"/>
    <n v="5.0999999999999996"/>
    <m/>
    <m/>
    <x v="3"/>
    <n v="2416911.1405699998"/>
    <n v="1891832.0834399997"/>
    <n v="3545632.9403200001"/>
    <n v="2813282.40515"/>
    <n v="1076293.6498700001"/>
    <n v="1083523.9008900002"/>
    <n v="2205522.35568"/>
    <n v="1975459.0816900004"/>
    <n v="0"/>
    <n v="0"/>
    <n v="0"/>
    <n v="0"/>
    <n v="1667.6911399999999"/>
    <n v="10579.437149999998"/>
    <n v="1075657.10935"/>
    <n v="1083660.3623600001"/>
    <n v="1773173.9344799998"/>
    <n v="1387349.6248199998"/>
    <n v="0"/>
    <n v="0"/>
    <n v="0"/>
    <n v="0"/>
    <n v="0"/>
    <n v="0"/>
    <s v="Otros Automoviles y Obligatorios"/>
    <s v="Automóviles"/>
    <s v="Automóviles"/>
    <x v="24"/>
    <x v="1"/>
    <n v="108563355.9426"/>
    <n v="92294078.361819997"/>
    <n v="470912451.56086999"/>
    <n v="404647163.09129"/>
    <n v="451972421.97768009"/>
    <n v="385068140.58718014"/>
    <n v="2520431.2370299995"/>
    <n v="1965412.7770899995"/>
    <n v="1122180.6565500002"/>
    <n v="1106200.2778099999"/>
    <n v="53166859.792970002"/>
    <n v="40896041.076790005"/>
    <n v="95.892762518608336"/>
    <n v="96.256221873201426"/>
    <n v="525079.05713000009"/>
    <n v="27.755056155683032"/>
    <n v="4.5458978581420304"/>
    <n v="4.6259540865770585"/>
    <n v="2.226267896368161"/>
    <n v="2.0497870687038668"/>
    <n v="0.51324001575218292"/>
    <n v="0.53474748082956158"/>
    <n v="0.46752634294712581"/>
    <n v="0.49129800262239182"/>
    <m/>
    <m/>
    <m/>
    <n v="0"/>
    <m/>
    <n v="0"/>
    <m/>
    <n v="0"/>
    <m/>
    <n v="-0.66729040439820198"/>
    <n v="44.531784052936636"/>
    <n v="57.273788216963837"/>
    <n v="95.910907355944474"/>
    <n v="-0.73853887140160612"/>
    <n v="27.810171477867975"/>
    <n v="60.66280856228844"/>
    <n v="78.110113195193932"/>
    <m/>
    <n v="2023"/>
    <n v="2"/>
    <d v="2024-08-20T00:00:00"/>
    <x v="24"/>
    <x v="3"/>
  </r>
  <r>
    <n v="2024"/>
    <n v="6"/>
    <n v="61"/>
    <x v="2"/>
    <s v="Otros Automoviles y Obligatori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89.6647799999998"/>
    <n v="6217.8990100000001"/>
    <n v="4116.5099700000001"/>
    <n v="268.66910000000001"/>
    <n v="0"/>
    <n v="0"/>
    <n v="0"/>
    <n v="0"/>
    <n v="0"/>
    <n v="0"/>
    <s v="Otros Automoviles y Obligatorios"/>
    <s v="Automóviles"/>
    <s v="Automóviles"/>
    <x v="24"/>
    <x v="1"/>
    <n v="0"/>
    <n v="0"/>
    <n v="470912451.56086999"/>
    <n v="404647163.09129"/>
    <n v="451972421.97768009"/>
    <n v="385068140.58718014"/>
    <n v="2520431.2370299995"/>
    <n v="1965412.7770899995"/>
    <n v="1122180.6565500002"/>
    <n v="1106200.27780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9.258833603989331"/>
    <n v="1432.1858635771659"/>
    <n v="31.329081901871351"/>
    <n v="2314.3335091381923"/>
    <m/>
    <n v="2023"/>
    <n v="2"/>
    <d v="2024-08-20T00:00:00"/>
    <x v="24"/>
    <x v="2"/>
  </r>
  <r>
    <n v="2024"/>
    <n v="6"/>
    <n v="15.1"/>
    <x v="13"/>
    <s v="Otros Automoviles y Obligatorios"/>
    <n v="15.1"/>
    <m/>
    <m/>
    <x v="7"/>
    <n v="103518.41993"/>
    <n v="73579.551570000011"/>
    <n v="247184.30444000001"/>
    <n v="127528.20125000001"/>
    <n v="45651.077860000005"/>
    <n v="22383.520479999999"/>
    <n v="73135.359410000005"/>
    <n v="32965.39086"/>
    <n v="0"/>
    <n v="0"/>
    <n v="0"/>
    <n v="0"/>
    <n v="0"/>
    <n v="0"/>
    <n v="37686.184179999997"/>
    <n v="18800.462009999996"/>
    <n v="128842.64872"/>
    <n v="58361.027159999998"/>
    <n v="0"/>
    <n v="0"/>
    <n v="0"/>
    <n v="0"/>
    <n v="0"/>
    <n v="0"/>
    <s v="Otros Automoviles y Obligatorios"/>
    <s v="Automóviles"/>
    <s v="Automóviles"/>
    <x v="24"/>
    <x v="1"/>
    <n v="82666922.857659996"/>
    <n v="74166318.812290013"/>
    <n v="470912451.56086999"/>
    <n v="404647163.09129"/>
    <n v="451972421.97768009"/>
    <n v="385068140.58718014"/>
    <n v="2520431.2370299995"/>
    <n v="1965412.7770899995"/>
    <n v="1122180.6565500002"/>
    <n v="1106200.2778099999"/>
    <n v="24633613.491060004"/>
    <n v="19549912.877920002"/>
    <n v="4.107170963806297"/>
    <n v="3.7437200178856211"/>
    <n v="29938.868359999993"/>
    <n v="40.689115007064977"/>
    <n v="0.42023237868682467"/>
    <n v="0.37636766991991039"/>
    <n v="0.1252235069983712"/>
    <n v="9.9208849445831235E-2"/>
    <n v="2.1982519168240604E-2"/>
    <n v="2.2903702725276472E-2"/>
    <n v="1.8183632132223841E-2"/>
    <n v="1.9108189905765904E-2"/>
    <m/>
    <m/>
    <m/>
    <n v="0"/>
    <m/>
    <n v="0"/>
    <m/>
    <n v="0"/>
    <m/>
    <n v="103.94949892171748"/>
    <n v="44.099473205705451"/>
    <n v="30.420843838257706"/>
    <n v="4.0680685051503529"/>
    <n v="100.45350034459078"/>
    <n v="120.76830204987776"/>
    <n v="29.249774476384268"/>
    <n v="32.214069773750694"/>
    <s v="Resto"/>
    <n v="2023"/>
    <n v="2"/>
    <d v="2024-08-20T00:00:00"/>
    <x v="24"/>
    <x v="7"/>
  </r>
  <r>
    <n v="2024"/>
    <n v="6"/>
    <n v="81"/>
    <x v="34"/>
    <s v="Otros Automoviles y Obligatorios"/>
    <n v="53"/>
    <s v="2858dcd1057d3eae7f7d5f782167e24b61153c01551450a628cee722509f6529"/>
    <s v="866d562d83a77144c090ae01fef5e5dc5d322dfdcb968ee04e0fa262fe1b2619"/>
    <x v="22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Otros Automoviles y Obligatorios"/>
    <s v="Automóviles"/>
    <s v="Automóviles"/>
    <x v="24"/>
    <x v="1"/>
    <n v="856751.40549999999"/>
    <n v="814623.35763999994"/>
    <n v="470912451.56086999"/>
    <n v="404647163.09129"/>
    <n v="451972421.97768009"/>
    <n v="385068140.58718014"/>
    <n v="2520431.2370299995"/>
    <n v="1965412.7770899995"/>
    <n v="1122180.6565500002"/>
    <n v="1106200.2778099999"/>
    <n v="491308.59544999996"/>
    <n v="415883.94095999998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24"/>
    <x v="22"/>
  </r>
  <r>
    <n v="2024"/>
    <n v="6"/>
    <n v="23"/>
    <x v="16"/>
    <s v="Otros Automoviles y Obligatorios"/>
    <n v="17"/>
    <s v="4523540f1504cd17100c4835e85b7eefd49911580f8efff0599a8f283be6b9e3"/>
    <s v="866d562d83a77144c090ae01fef5e5dc5d322dfdcb968ee04e0fa262fe1b2619"/>
    <x v="6"/>
    <n v="50879.657249999997"/>
    <n v="42440.160939999994"/>
    <n v="83267.563630000004"/>
    <n v="72089.867379999996"/>
    <n v="13116.596619999998"/>
    <n v="9828.4300099999964"/>
    <n v="24893.743509999997"/>
    <n v="18427.937170000005"/>
    <n v="0"/>
    <n v="0"/>
    <n v="134.59399999999999"/>
    <n v="128.214"/>
    <n v="0"/>
    <n v="0"/>
    <n v="13116.596619999998"/>
    <n v="9828.43001"/>
    <n v="44826.970090000003"/>
    <n v="35635.956359999996"/>
    <n v="0"/>
    <n v="0"/>
    <n v="0"/>
    <n v="0"/>
    <n v="0"/>
    <n v="0"/>
    <s v="Otros Automoviles y Obligatorios"/>
    <s v="Automóviles"/>
    <s v="Automóviles"/>
    <x v="24"/>
    <x v="1"/>
    <n v="12089263.964579999"/>
    <n v="10892930.905850001"/>
    <n v="470912451.56086999"/>
    <n v="404647163.09129"/>
    <n v="451972421.97768009"/>
    <n v="385068140.58718014"/>
    <n v="2520431.2370299995"/>
    <n v="1965412.7770899995"/>
    <n v="1122180.6565500002"/>
    <n v="1106200.2778099999"/>
    <n v="2555939.72811"/>
    <n v="1958254.85791"/>
    <n v="2.0186885681497526"/>
    <n v="2.1593510246146419"/>
    <n v="8439.4963100000023"/>
    <n v="19.885636913421202"/>
    <n v="1.9906438594944165"/>
    <n v="2.1672440013908809"/>
    <n v="0.42086645968746234"/>
    <n v="0.38961195390680109"/>
    <n v="1.0804483313481319E-2"/>
    <n v="1.1257248180622976E-2"/>
    <n v="1.0488189418104317E-2"/>
    <n v="1.1021467752508458E-2"/>
    <m/>
    <m/>
    <m/>
    <n v="0"/>
    <m/>
    <n v="0"/>
    <m/>
    <n v="0"/>
    <m/>
    <n v="33.455664909394841"/>
    <n v="25.779648152012658"/>
    <n v="23.158324078683378"/>
    <n v="1.1688489320717115"/>
    <n v="33.455664909394798"/>
    <n v="25.791404718175514"/>
    <n v="29.260502312928011"/>
    <n v="27.580093293166218"/>
    <s v="Grandes"/>
    <n v="2023"/>
    <n v="2"/>
    <d v="2024-08-20T00:00:00"/>
    <x v="24"/>
    <x v="6"/>
  </r>
  <r>
    <n v="2024"/>
    <n v="6"/>
    <n v="12"/>
    <x v="31"/>
    <s v="Otros Automoviles y Obligatorios"/>
    <n v="12"/>
    <s v="6b51d431df5d7f141cbececcf79edf3dd861c3b4069f0b11661a3eefacbba918"/>
    <s v="866d562d83a77144c090ae01fef5e5dc5d322dfdcb968ee04e0fa262fe1b2619"/>
    <x v="10"/>
    <n v="5648.1535899999999"/>
    <n v="6097.7502299999996"/>
    <n v="13929.677050000002"/>
    <n v="12393.460349999999"/>
    <n v="380.87218999999999"/>
    <n v="-147.95081000000002"/>
    <n v="777.0637200000001"/>
    <n v="-101.80802"/>
    <n v="0"/>
    <n v="0"/>
    <n v="134.59399999999999"/>
    <n v="128.214"/>
    <n v="0"/>
    <n v="0"/>
    <n v="339.64762999999999"/>
    <n v="-172.49094000000002"/>
    <n v="6389.1842500000002"/>
    <n v="6245.4874899999995"/>
    <n v="0"/>
    <n v="0"/>
    <n v="0"/>
    <n v="0"/>
    <n v="0"/>
    <n v="0"/>
    <s v="Otros Automoviles y Obligatorios"/>
    <s v="Automóviles"/>
    <s v="Automóviles"/>
    <x v="24"/>
    <x v="1"/>
    <n v="3733425.0511100003"/>
    <n v="4674185.5092500001"/>
    <n v="470912451.56086999"/>
    <n v="404647163.09129"/>
    <n v="451972421.97768009"/>
    <n v="385068140.58718014"/>
    <n v="2520431.2370299995"/>
    <n v="1965412.7770899995"/>
    <n v="1122180.6565500002"/>
    <n v="1106200.2778099999"/>
    <n v="250160.00116999997"/>
    <n v="251866.31065999999"/>
    <n v="0.22409473057696327"/>
    <n v="0.31025290468643235"/>
    <n v="-449.59663999999975"/>
    <n v="-7.3731560500470028"/>
    <n v="2.2578164229227489"/>
    <n v="2.4210265414303422"/>
    <n v="0.15128611161808977"/>
    <n v="0.13045588836670752"/>
    <n v="1.1994062954332227E-3"/>
    <n v="1.2496677485952727E-3"/>
    <n v="1.5069301816961764E-3"/>
    <n v="1.5835509582022816E-3"/>
    <m/>
    <m/>
    <m/>
    <n v="0"/>
    <m/>
    <n v="0"/>
    <m/>
    <n v="0"/>
    <m/>
    <n v="-357.4316355550875"/>
    <n v="6.7433044079100544"/>
    <n v="-2.4263179766220109"/>
    <n v="3.3940363147137331E-2"/>
    <n v="-296.90751873692608"/>
    <n v="2.3008093480305858"/>
    <n v="5.3159780139381638"/>
    <n v="-2.7618490994687757"/>
    <s v="Medianas"/>
    <n v="2023"/>
    <n v="2"/>
    <d v="2024-08-20T00:00:00"/>
    <x v="24"/>
    <x v="10"/>
  </r>
  <r>
    <n v="2024"/>
    <n v="6"/>
    <n v="27"/>
    <x v="21"/>
    <s v="Otros Automoviles y Obligatorios"/>
    <n v="21"/>
    <s v="6f4b6612125fb3a0daecd2799dfd6c9c299424fd920f9b308110a2c1fbd8f443"/>
    <s v="866d562d83a77144c090ae01fef5e5dc5d322dfdcb968ee04e0fa262fe1b2619"/>
    <x v="5"/>
    <n v="96114.73440999999"/>
    <n v="112114.61267"/>
    <n v="155771.49007"/>
    <n v="176001.00460000001"/>
    <n v="43059.443930000001"/>
    <n v="39533.382270000002"/>
    <n v="97573.476420000006"/>
    <n v="72236.380499999999"/>
    <n v="0"/>
    <n v="0"/>
    <n v="134.59399999999999"/>
    <n v="128.214"/>
    <n v="0"/>
    <n v="0"/>
    <n v="42428.551249999997"/>
    <n v="39669.843740000004"/>
    <n v="90235.650099999999"/>
    <n v="93893.392999999996"/>
    <n v="0"/>
    <n v="0"/>
    <n v="0"/>
    <n v="0"/>
    <n v="0"/>
    <n v="0"/>
    <s v="Otros Automoviles y Obligatorios"/>
    <s v="Automóviles"/>
    <s v="Automóviles"/>
    <x v="24"/>
    <x v="1"/>
    <n v="5987192.6770000001"/>
    <n v="5919369.3152000001"/>
    <n v="470912451.56086999"/>
    <n v="404647163.09129"/>
    <n v="451972421.97768009"/>
    <n v="385068140.58718014"/>
    <n v="2520431.2370299995"/>
    <n v="1965412.7770899995"/>
    <n v="1122180.6565500002"/>
    <n v="1106200.2778099999"/>
    <n v="4814807.7526400005"/>
    <n v="4929835.7805500003"/>
    <n v="3.8134241870156598"/>
    <n v="5.7043799641924329"/>
    <n v="-15999.878260000012"/>
    <n v="-14.271001682086093"/>
    <n v="1.9962320272766749"/>
    <n v="2.2742058287688409"/>
    <n v="1.6053389225175254"/>
    <n v="1.8940296964088301"/>
    <n v="2.0410319177465247E-2"/>
    <n v="2.1265619258235731E-2"/>
    <n v="2.7706758602606713E-2"/>
    <n v="2.9115525501289048E-2"/>
    <m/>
    <m/>
    <m/>
    <n v="0"/>
    <m/>
    <n v="0"/>
    <m/>
    <n v="0"/>
    <m/>
    <n v="8.9192005781801207"/>
    <n v="44.80004464905435"/>
    <n v="35.261578601143825"/>
    <n v="3.8371222742673816"/>
    <n v="6.9541678260212736"/>
    <n v="-3.8956339558418152"/>
    <n v="47.019721366200919"/>
    <n v="42.24987773101352"/>
    <s v="Grandes"/>
    <n v="2023"/>
    <n v="2"/>
    <d v="2024-08-20T00:00:00"/>
    <x v="24"/>
    <x v="5"/>
  </r>
  <r>
    <n v="2024"/>
    <n v="6"/>
    <n v="43"/>
    <x v="9"/>
    <s v="Otros Automoviles y Obligatorios"/>
    <n v="31"/>
    <s v="eb1e33e8a81b697b75855af6bfcdbcbf7cbbde9f94962ceaec1ed8af21f5a50f"/>
    <s v="866d562d83a77144c090ae01fef5e5dc5d322dfdcb968ee04e0fa262fe1b2619"/>
    <x v="0"/>
    <n v="1604866.11845"/>
    <n v="1185973.9352799999"/>
    <n v="2040245.77024"/>
    <n v="1535373.6202199999"/>
    <n v="705278.92136000004"/>
    <n v="803737.50157000008"/>
    <n v="1500420.48752"/>
    <n v="1470806.2364600003"/>
    <n v="0"/>
    <n v="0"/>
    <n v="134.59399999999999"/>
    <n v="128.214"/>
    <n v="1667.25847"/>
    <n v="10579.716869999998"/>
    <n v="705278.92136000004"/>
    <n v="803737.50157000008"/>
    <n v="1016765.1238300001"/>
    <n v="779804.63345000008"/>
    <n v="0"/>
    <n v="0"/>
    <n v="0"/>
    <n v="0"/>
    <n v="0"/>
    <n v="0"/>
    <s v="Otros Automoviles y Obligatorios"/>
    <s v="Automóviles"/>
    <s v="Automóviles"/>
    <x v="24"/>
    <x v="1"/>
    <n v="56310277.221919999"/>
    <n v="49145835.487599999"/>
    <n v="470912451.56086999"/>
    <n v="404647163.09129"/>
    <n v="451972421.97768009"/>
    <n v="385068140.58718014"/>
    <n v="2520431.2370299995"/>
    <n v="1965412.7770899995"/>
    <n v="1122180.6565500002"/>
    <n v="1106200.2778099999"/>
    <n v="14011080.177040001"/>
    <n v="10196445.957209999"/>
    <n v="63.674267120301444"/>
    <n v="60.342231876397946"/>
    <n v="418892.18317000009"/>
    <n v="35.320521868897778"/>
    <n v="11.45426404082605"/>
    <n v="11.631248184485173"/>
    <n v="2.8500412315947026"/>
    <n v="2.4131728019543655"/>
    <n v="0.34079925326471339"/>
    <n v="0.35508054040723164"/>
    <n v="0.29308840971966471"/>
    <n v="0.30799066717686374"/>
    <m/>
    <m/>
    <m/>
    <n v="0"/>
    <m/>
    <n v="0"/>
    <m/>
    <n v="0"/>
    <m/>
    <n v="-12.2500916054898"/>
    <n v="43.946277714502898"/>
    <n v="67.770250058678016"/>
    <n v="62.848964401889553"/>
    <n v="-12.2500916054898"/>
    <n v="30.387161119015538"/>
    <n v="69.364979662492871"/>
    <n v="103.0690851391991"/>
    <s v="Grandes"/>
    <n v="2023"/>
    <n v="2"/>
    <d v="2024-08-20T00:00:00"/>
    <x v="24"/>
    <x v="0"/>
  </r>
  <r>
    <n v="2024"/>
    <n v="6"/>
    <n v="48"/>
    <x v="3"/>
    <s v="Otros Automoviles y Obligatorios"/>
    <n v="36"/>
    <s v="76a50887d8f1c2e9301755428990ad81479ee21c25b43215cf524541e0503269"/>
    <s v="866d562d83a77144c090ae01fef5e5dc5d322dfdcb968ee04e0fa262fe1b2619"/>
    <x v="18"/>
    <n v="9489.4861300000011"/>
    <n v="3665.82159"/>
    <n v="13586.64876"/>
    <n v="6775.1969200000003"/>
    <n v="-2.0000000000000002E-5"/>
    <n v="0"/>
    <n v="-2.0000000000000002E-5"/>
    <n v="0"/>
    <n v="0"/>
    <n v="0"/>
    <n v="134.59399999999999"/>
    <n v="128.214"/>
    <n v="0"/>
    <n v="0"/>
    <n v="-2.0000000000000002E-5"/>
    <n v="0"/>
    <n v="9489.4861300000011"/>
    <n v="3665.82159"/>
    <n v="0"/>
    <n v="0"/>
    <n v="0"/>
    <n v="0"/>
    <n v="0"/>
    <n v="0"/>
    <s v="Otros Automoviles y Obligatorios"/>
    <s v="Automóviles"/>
    <s v="Automóviles"/>
    <x v="24"/>
    <x v="1"/>
    <n v="31734793.481880002"/>
    <n v="28740488.16773"/>
    <n v="470912451.56086999"/>
    <n v="404647163.09129"/>
    <n v="451972421.97768009"/>
    <n v="385068140.58718014"/>
    <n v="2520431.2370299995"/>
    <n v="1965412.7770899995"/>
    <n v="1122180.6565500002"/>
    <n v="1106200.2778099999"/>
    <n v="7130541.3686000006"/>
    <n v="5900998.2196199996"/>
    <n v="0.37650248063034353"/>
    <n v="0.18651662555219747"/>
    <n v="5823.6645400000016"/>
    <n v="158.86382894045866"/>
    <n v="0.13308226738278009"/>
    <n v="6.2122058905417936E-2"/>
    <n v="2.9902466941901882E-2"/>
    <n v="1.2754903704509818E-2"/>
    <n v="2.0151274612821304E-3"/>
    <n v="2.0995719359329901E-3"/>
    <n v="9.0593038191471925E-4"/>
    <n v="9.5199296010573247E-4"/>
    <m/>
    <m/>
    <m/>
    <n v="0"/>
    <m/>
    <n v="0"/>
    <m/>
    <n v="0"/>
    <m/>
    <m/>
    <n v="-2.1075956828444196E-7"/>
    <m/>
    <n v="-1.7822442298629013E-9"/>
    <m/>
    <n v="158.86382894045866"/>
    <n v="-2.1075956828444196E-7"/>
    <m/>
    <s v="Medianas"/>
    <n v="2023"/>
    <n v="2"/>
    <d v="2024-08-20T00:00:00"/>
    <x v="24"/>
    <x v="18"/>
  </r>
  <r>
    <n v="2024"/>
    <n v="6"/>
    <n v="89"/>
    <x v="29"/>
    <s v="Otros Automoviles y Obligatorios"/>
    <n v="61"/>
    <s v="d029fa3a95e174a19934857f535eb9427d967218a36ea014b70ad704bc6c8d1c"/>
    <s v="866d562d83a77144c090ae01fef5e5dc5d322dfdcb968ee04e0fa262fe1b2619"/>
    <x v="15"/>
    <n v="37261.339119999997"/>
    <n v="26008.34821"/>
    <n v="67391.278470000005"/>
    <n v="52828.918250000002"/>
    <n v="16521.778579999998"/>
    <n v="15954.327150000001"/>
    <n v="30926.264570000003"/>
    <n v="34247.007660000003"/>
    <n v="0"/>
    <n v="0"/>
    <n v="134.59399999999999"/>
    <n v="128.214"/>
    <n v="0"/>
    <n v="0"/>
    <n v="13680.39165"/>
    <n v="13581.50404"/>
    <n v="30433.53818"/>
    <n v="19967.489160000001"/>
    <n v="0"/>
    <n v="0"/>
    <n v="0"/>
    <n v="0"/>
    <n v="0"/>
    <n v="0"/>
    <s v="Otros Automoviles y Obligatorios"/>
    <s v="Automóviles"/>
    <s v="Automóviles"/>
    <x v="24"/>
    <x v="1"/>
    <n v="1797187.84393"/>
    <n v="1628849.5980499999"/>
    <n v="470912451.56086999"/>
    <n v="404647163.09129"/>
    <n v="451972421.97768009"/>
    <n v="385068140.58718014"/>
    <n v="2520431.2370299995"/>
    <n v="1965412.7770899995"/>
    <n v="1122180.6565500002"/>
    <n v="1106200.2778099999"/>
    <n v="1797187.84393"/>
    <n v="1628849.5980499999"/>
    <n v="1.478371580726306"/>
    <n v="1.3233020825532689"/>
    <n v="11252.990909999997"/>
    <n v="43.266841935287957"/>
    <n v="2.0733135518276584"/>
    <n v="1.596731106489897"/>
    <n v="2.0733135518276584"/>
    <n v="1.596731106489897"/>
    <n v="7.9125831131656981E-3"/>
    <n v="8.2441621010761763E-3"/>
    <n v="6.4274139502943743E-3"/>
    <n v="6.7542197000096046E-3"/>
    <m/>
    <m/>
    <m/>
    <n v="0"/>
    <m/>
    <n v="0"/>
    <m/>
    <n v="0"/>
    <m/>
    <n v="3.5567242959537504"/>
    <n v="44.340270559766182"/>
    <n v="61.343100381383273"/>
    <n v="1.4722922270638739"/>
    <n v="0.72810500007036705"/>
    <n v="52.415448613169538"/>
    <n v="44.951696280225278"/>
    <n v="68.018086456294341"/>
    <s v="Medianas"/>
    <n v="2023"/>
    <n v="2"/>
    <d v="2024-08-20T00:00:00"/>
    <x v="24"/>
    <x v="15"/>
  </r>
  <r>
    <n v="2024"/>
    <n v="6"/>
    <n v="80"/>
    <x v="30"/>
    <s v="Otros Automoviles y Obligatorios"/>
    <n v="52"/>
    <s v="41cfc0d1f2d127b04555b7246d84019b4d27710a3f3aff6e7764375b1e06e05d"/>
    <s v="866d562d83a77144c090ae01fef5e5dc5d322dfdcb968ee04e0fa262fe1b2619"/>
    <x v="19"/>
    <n v="1.6765300000000001"/>
    <n v="1.14208"/>
    <n v="1.6765300000000001"/>
    <n v="1.1420799999999998"/>
    <n v="235.92878999999994"/>
    <n v="292.85644000000002"/>
    <n v="525.57024999999999"/>
    <n v="361.70335"/>
    <n v="0"/>
    <n v="0"/>
    <n v="134.59399999999999"/>
    <n v="128.214"/>
    <n v="0"/>
    <n v="0"/>
    <n v="235.92879000000002"/>
    <n v="292.85644000000002"/>
    <n v="-526.16395"/>
    <n v="-1239.41948"/>
    <n v="0"/>
    <n v="0"/>
    <n v="0"/>
    <n v="0"/>
    <n v="0"/>
    <n v="0"/>
    <s v="Otros Automoviles y Obligatorios"/>
    <s v="Automóviles"/>
    <s v="Automóviles"/>
    <x v="24"/>
    <x v="1"/>
    <n v="669950.54428999999"/>
    <n v="668363.73384"/>
    <n v="470912451.56086999"/>
    <n v="404647163.09129"/>
    <n v="451972421.97768009"/>
    <n v="385068140.58718014"/>
    <n v="2520431.2370299995"/>
    <n v="1965412.7770899995"/>
    <n v="1122180.6565500002"/>
    <n v="1106200.2778099999"/>
    <n v="21442.037710000001"/>
    <n v="19664.34994"/>
    <n v="6.651758537858675E-5"/>
    <n v="5.8108912962851992E-5"/>
    <n v="0.53445000000000009"/>
    <n v="46.796196413561233"/>
    <n v="7.8188930673231249E-3"/>
    <n v="5.8078706058665667E-3"/>
    <n v="2.502468300517246E-4"/>
    <n v="1.7087701533988425E-4"/>
    <n v="3.5601734344526932E-7"/>
    <n v="3.709363488736914E-7"/>
    <n v="2.822409506778977E-7"/>
    <n v="2.9659166251938491E-7"/>
    <m/>
    <m/>
    <m/>
    <n v="0"/>
    <m/>
    <n v="0"/>
    <m/>
    <n v="0"/>
    <m/>
    <n v="-19.438756409112969"/>
    <n v="14072.446660662197"/>
    <n v="25642.375315214347"/>
    <n v="2.1024136231801802E-2"/>
    <n v="-19.438756409112944"/>
    <n v="-57.547548792762235"/>
    <n v="-44.839406044446797"/>
    <n v="-23.628516795621127"/>
    <s v="Resto"/>
    <n v="2023"/>
    <n v="2"/>
    <d v="2024-08-20T00:00:00"/>
    <x v="24"/>
    <x v="19"/>
  </r>
  <r>
    <n v="2024"/>
    <n v="6"/>
    <n v="16"/>
    <x v="24"/>
    <s v="Otros Automoviles y Obligatorios"/>
    <n v="14"/>
    <s v="8527a891e224136950ff32ca212b45bc93f69fbb801c3b1ebedac52775f99e61"/>
    <s v="866d562d83a77144c090ae01fef5e5dc5d322dfdcb968ee04e0fa262fe1b2619"/>
    <x v="17"/>
    <n v="2930.5501099999997"/>
    <n v="2160.37959"/>
    <n v="3807.5594699999997"/>
    <n v="3114.0628199999996"/>
    <n v="2671.7707399999995"/>
    <n v="1161.0924000000002"/>
    <n v="4513.0699199999999"/>
    <n v="2871.4593100000002"/>
    <n v="0"/>
    <n v="0"/>
    <n v="134.59399999999999"/>
    <n v="128.214"/>
    <n v="0"/>
    <n v="0"/>
    <n v="2671.7707400000004"/>
    <n v="1161.0924"/>
    <n v="2151.5737799999997"/>
    <n v="1748.4664299999999"/>
    <n v="0"/>
    <n v="0"/>
    <n v="0"/>
    <n v="0"/>
    <n v="0"/>
    <n v="0"/>
    <s v="Otros Automoviles y Obligatorios"/>
    <s v="Automóviles"/>
    <s v="Automóviles"/>
    <x v="24"/>
    <x v="1"/>
    <n v="2668766.8416399998"/>
    <n v="1926100.1418599999"/>
    <n v="470912451.56086999"/>
    <n v="404647163.09129"/>
    <n v="451972421.97768009"/>
    <n v="385068140.58718014"/>
    <n v="2520431.2370299995"/>
    <n v="1965412.7770899995"/>
    <n v="1122180.6565500002"/>
    <n v="1106200.2778099999"/>
    <n v="158412.80160000001"/>
    <n v="94973.818419999996"/>
    <n v="0.11627177393076878"/>
    <n v="0.10991989139292506"/>
    <n v="770.17051999999967"/>
    <n v="35.649777639308276"/>
    <n v="1.849945257201991"/>
    <n v="2.274710679153928"/>
    <n v="0.10980914721643986"/>
    <n v="0.1121634095262441"/>
    <n v="6.2231314977688533E-4"/>
    <n v="6.4839135475941055E-4"/>
    <n v="5.3389218733077091E-4"/>
    <n v="5.6103825850294835E-4"/>
    <m/>
    <m/>
    <m/>
    <n v="0"/>
    <m/>
    <n v="0"/>
    <m/>
    <n v="0"/>
    <m/>
    <n v="130.10836519126289"/>
    <n v="91.169597506046401"/>
    <n v="53.744832869856921"/>
    <n v="0.23808739924407665"/>
    <n v="130.10836519126303"/>
    <n v="23.054909324167006"/>
    <n v="124.17750972964548"/>
    <n v="66.406330718056736"/>
    <s v="Medianas"/>
    <n v="2023"/>
    <n v="2"/>
    <d v="2024-08-20T00:00:00"/>
    <x v="24"/>
    <x v="17"/>
  </r>
  <r>
    <n v="2024"/>
    <n v="6"/>
    <n v="37"/>
    <x v="35"/>
    <s v="Otros Automoviles y Obligatorios"/>
    <n v="25"/>
    <s v="b7a56873cd771f2c446d369b649430b65a756ba278ff97ec81bb6f55b2e73569"/>
    <s v="866d562d83a77144c090ae01fef5e5dc5d322dfdcb968ee04e0fa262fe1b2619"/>
    <x v="16"/>
    <n v="10142.677740000001"/>
    <n v="5479.7413099999994"/>
    <n v="18938.136080000004"/>
    <n v="10711.468219999999"/>
    <n v="413.78364000000005"/>
    <n v="258.04579999999999"/>
    <n v="669.54003000000012"/>
    <n v="-833.74367000000018"/>
    <n v="0"/>
    <n v="0"/>
    <n v="134.59399999999999"/>
    <n v="128.214"/>
    <n v="0"/>
    <n v="0"/>
    <n v="413.78363999999999"/>
    <n v="258.04579999999999"/>
    <n v="10142.677740000001"/>
    <n v="5479.7413099999994"/>
    <n v="0"/>
    <n v="0"/>
    <n v="0"/>
    <n v="0"/>
    <n v="0"/>
    <n v="0"/>
    <s v="Otros Automoviles y Obligatorios"/>
    <s v="Automóviles"/>
    <s v="Automóviles"/>
    <x v="24"/>
    <x v="1"/>
    <n v="7036483.0011099996"/>
    <n v="5668968.1481899992"/>
    <n v="470912451.56086999"/>
    <n v="404647163.09129"/>
    <n v="451972421.97768009"/>
    <n v="385068140.58718014"/>
    <n v="2520431.2370299995"/>
    <n v="1965412.7770899995"/>
    <n v="1122180.6565500002"/>
    <n v="1106200.2778099999"/>
    <n v="2061176.9799000002"/>
    <n v="1624616.9299699999"/>
    <n v="0.40241834774083451"/>
    <n v="0.27880867438509954"/>
    <n v="4662.9364300000016"/>
    <n v="85.09409780878876"/>
    <n v="0.49208184638720748"/>
    <n v="0.33729436206855162"/>
    <n v="0.1441441376096553"/>
    <n v="9.6662058539693563E-2"/>
    <n v="2.1538351144424904E-3"/>
    <n v="2.2440921717345138E-3"/>
    <n v="1.3542023297871849E-3"/>
    <n v="1.4230575662904981E-3"/>
    <m/>
    <m/>
    <m/>
    <n v="0"/>
    <m/>
    <n v="0"/>
    <m/>
    <n v="0"/>
    <m/>
    <n v="60.352790086101017"/>
    <n v="4.0796291729564507"/>
    <n v="4.7090872616393646"/>
    <n v="3.6873175240083406E-2"/>
    <n v="60.352790086100995"/>
    <n v="85.09409780878876"/>
    <n v="4.0796291729564498"/>
    <n v="4.7090872616393646"/>
    <s v="Medianas"/>
    <n v="2023"/>
    <n v="2"/>
    <d v="2024-08-20T00:00:00"/>
    <x v="24"/>
    <x v="16"/>
  </r>
  <r>
    <n v="2024"/>
    <n v="6"/>
    <n v="9"/>
    <x v="8"/>
    <s v="Otros Automoviles y Obligatorios"/>
    <n v="9"/>
    <s v="19581e27de7ced00ff1ce50b2047e7a567c76b1cbaebabe5ef03f7c3017bb5b7"/>
    <s v="866d562d83a77144c090ae01fef5e5dc5d322dfdcb968ee04e0fa262fe1b2619"/>
    <x v="22"/>
    <n v="0"/>
    <n v="0"/>
    <n v="0"/>
    <n v="0"/>
    <n v="2.9999999999999997E-5"/>
    <n v="0"/>
    <n v="2.9999999999999997E-5"/>
    <n v="0"/>
    <n v="0"/>
    <n v="0"/>
    <n v="0"/>
    <n v="0"/>
    <n v="0"/>
    <n v="0"/>
    <n v="2.9999999999999997E-5"/>
    <n v="0"/>
    <n v="0"/>
    <n v="0"/>
    <n v="0"/>
    <n v="0"/>
    <n v="0"/>
    <n v="0"/>
    <n v="0"/>
    <n v="0"/>
    <s v="Otros Automoviles y Obligatorios"/>
    <s v="Automóviles"/>
    <s v="Automóviles"/>
    <x v="24"/>
    <x v="1"/>
    <n v="1455805.4776199998"/>
    <n v="1307087.0916300002"/>
    <n v="470912451.56086999"/>
    <n v="404647163.09129"/>
    <n v="451972421.97768009"/>
    <n v="385068140.58718014"/>
    <n v="2520431.2370299995"/>
    <n v="1965412.7770899995"/>
    <n v="1122180.6565500002"/>
    <n v="1106200.2778099999"/>
    <n v="763937.73912000004"/>
    <n v="735610.75589000003"/>
    <m/>
    <m/>
    <m/>
    <m/>
    <m/>
    <m/>
    <m/>
    <m/>
    <m/>
    <m/>
    <m/>
    <m/>
    <m/>
    <m/>
    <m/>
    <n v="0"/>
    <m/>
    <n v="0"/>
    <m/>
    <n v="0"/>
    <m/>
    <m/>
    <m/>
    <m/>
    <n v="2.6733663447943517E-9"/>
    <m/>
    <m/>
    <m/>
    <m/>
    <s v="Resto"/>
    <n v="2023"/>
    <n v="2"/>
    <d v="2024-08-20T00:00:00"/>
    <x v="24"/>
    <x v="22"/>
  </r>
  <r>
    <n v="2024"/>
    <n v="6"/>
    <n v="22"/>
    <x v="15"/>
    <s v="Otros Automoviles y Obligatorios"/>
    <n v="16"/>
    <s v="b17ef6d19c7a5b1ee83b907c595526dcb1eb06db8227d650d5dda0a9f4ce8cd9"/>
    <s v="866d562d83a77144c090ae01fef5e5dc5d322dfdcb968ee04e0fa262fe1b2619"/>
    <x v="14"/>
    <n v="4400.6419800000003"/>
    <n v="4680.7406799999999"/>
    <n v="8422.1600400000025"/>
    <n v="8798.0868399999999"/>
    <n v="49.379440000000002"/>
    <n v="68.637"/>
    <n v="132.85066"/>
    <n v="95.146000000000001"/>
    <n v="0"/>
    <n v="0"/>
    <n v="134.59399999999999"/>
    <n v="128.214"/>
    <n v="0"/>
    <n v="0"/>
    <n v="49.379440000000002"/>
    <n v="68.637"/>
    <n v="4331.4792400000006"/>
    <n v="4520.9191200000005"/>
    <n v="0"/>
    <n v="0"/>
    <n v="0"/>
    <n v="0"/>
    <n v="0"/>
    <n v="0"/>
    <s v="Otros Automoviles y Obligatorios"/>
    <s v="Automóviles"/>
    <s v="Automóviles"/>
    <x v="24"/>
    <x v="1"/>
    <n v="17696756.30731"/>
    <n v="15803110.36665"/>
    <n v="470912451.56086999"/>
    <n v="404647163.09129"/>
    <n v="451972421.97768009"/>
    <n v="385068140.58718014"/>
    <n v="2520431.2370299995"/>
    <n v="1965412.7770899995"/>
    <n v="1122180.6565500002"/>
    <n v="1106200.2778099999"/>
    <n v="3102947.2417100002"/>
    <n v="2479479.2078499999"/>
    <n v="0.17459877164455337"/>
    <n v="0.23815560448987866"/>
    <n v="-280.09869999999955"/>
    <n v="-5.9840678890162202"/>
    <n v="0.14182136005557267"/>
    <n v="0.18877918658002188"/>
    <n v="2.4866941170355761E-2"/>
    <n v="2.9619110234640728E-2"/>
    <n v="9.3449259313780849E-4"/>
    <n v="9.7365276419836939E-4"/>
    <n v="1.156746199390506E-3"/>
    <n v="1.2155616595188746E-3"/>
    <m/>
    <m/>
    <m/>
    <n v="0"/>
    <m/>
    <n v="0"/>
    <m/>
    <n v="0"/>
    <m/>
    <n v="-28.057112053265733"/>
    <n v="1.1220962810521566"/>
    <n v="1.4663704890397815"/>
    <n v="4.4003111006930672E-3"/>
    <n v="-28.057112053265733"/>
    <n v="-4.1902957113729489"/>
    <n v="1.1400133133271115"/>
    <n v="1.5182089787087363"/>
    <s v="Medianas"/>
    <n v="2023"/>
    <n v="2"/>
    <d v="2024-08-20T00:00:00"/>
    <x v="24"/>
    <x v="14"/>
  </r>
  <r>
    <n v="2024"/>
    <n v="6"/>
    <n v="39"/>
    <x v="17"/>
    <s v="Otros Automoviles y Obligatorios"/>
    <n v="27"/>
    <s v="670671cd97404156226e507973f2ab8330d3022ca96e0c93bdbdb320c41adcaf"/>
    <s v="866d562d83a77144c090ae01fef5e5dc5d322dfdcb968ee04e0fa262fe1b2619"/>
    <x v="11"/>
    <n v="62.5625"/>
    <n v="62.5625"/>
    <n v="0"/>
    <n v="0"/>
    <n v="68.453710000000001"/>
    <n v="0"/>
    <n v="68.453710000000001"/>
    <n v="1.9999999999999185E-5"/>
    <n v="0"/>
    <n v="0"/>
    <n v="134.59399999999999"/>
    <n v="128.214"/>
    <n v="0"/>
    <n v="0"/>
    <n v="68.453710000000001"/>
    <n v="0"/>
    <n v="12.512499999999999"/>
    <n v="12.512499999999999"/>
    <n v="0"/>
    <n v="0"/>
    <n v="0"/>
    <n v="0"/>
    <n v="0"/>
    <n v="0"/>
    <s v="Otros Automoviles y Obligatorios"/>
    <s v="Automóviles"/>
    <s v="Automóviles"/>
    <x v="24"/>
    <x v="1"/>
    <n v="13946879.379360002"/>
    <n v="12006721.726059999"/>
    <n v="470912451.56086999"/>
    <n v="404647163.09129"/>
    <n v="451972421.97768009"/>
    <n v="385068140.58718014"/>
    <n v="2520431.2370299995"/>
    <n v="1965412.7770899995"/>
    <n v="1122180.6565500002"/>
    <n v="1106200.2778099999"/>
    <n v="8990912.0754799992"/>
    <n v="6819020.1881400002"/>
    <n v="2.4822141179983853E-3"/>
    <n v="3.1831735668590884E-3"/>
    <n v="0"/>
    <n v="0"/>
    <n v="6.9584152836529617E-4"/>
    <n v="9.1747052030747764E-4"/>
    <n v="4.4857704937626618E-4"/>
    <n v="5.2106229683170861E-4"/>
    <n v="1.3285378161616351E-5"/>
    <n v="1.3842105614817699E-5"/>
    <n v="1.5461000522543055E-5"/>
    <n v="1.6247124445195626E-5"/>
    <m/>
    <m/>
    <m/>
    <n v="0"/>
    <m/>
    <n v="0"/>
    <m/>
    <n v="0"/>
    <m/>
    <m/>
    <n v="109.4165194805195"/>
    <m/>
    <n v="6.1000614830104194E-3"/>
    <m/>
    <n v="0"/>
    <n v="547.08259740259746"/>
    <m/>
    <s v="Medianas"/>
    <n v="2023"/>
    <n v="2"/>
    <d v="2024-08-20T00:00:00"/>
    <x v="24"/>
    <x v="11"/>
  </r>
  <r>
    <n v="2024"/>
    <n v="6"/>
    <n v="5.0999999999999996"/>
    <x v="6"/>
    <s v="Salud"/>
    <n v="5.0999999999999996"/>
    <m/>
    <m/>
    <x v="3"/>
    <n v="2860948.0064900001"/>
    <n v="2262616.6135"/>
    <n v="4722124.9594700001"/>
    <n v="4401443.4977299999"/>
    <n v="1559752.7310100002"/>
    <n v="1430267.4130099998"/>
    <n v="3179988.4136699997"/>
    <n v="2987308.5462100003"/>
    <n v="0"/>
    <n v="0"/>
    <n v="0"/>
    <n v="0"/>
    <n v="35.348999999999997"/>
    <n v="146.29485"/>
    <n v="964738.66599000001"/>
    <n v="851425.07098000008"/>
    <n v="1224664.7985999999"/>
    <n v="1142714.5628199999"/>
    <n v="0"/>
    <n v="0"/>
    <n v="0"/>
    <n v="0"/>
    <n v="0"/>
    <n v="0"/>
    <s v="Salud"/>
    <s v="Accidentes y Enfermedades"/>
    <s v="Salud"/>
    <x v="22"/>
    <x v="1"/>
    <n v="3364647.3171100002"/>
    <n v="2660864.7544200001"/>
    <n v="470912451.56086999"/>
    <n v="404647163.09129"/>
    <n v="451972421.97768009"/>
    <n v="385068140.58718014"/>
    <n v="3037137.2853699997"/>
    <n v="2415379.6127200001"/>
    <n v="1614940.7392600002"/>
    <n v="1480441.8006699998"/>
    <n v="3364647.3171100002"/>
    <n v="2660864.7544200001"/>
    <n v="94.198837183662732"/>
    <n v="93.675404130451739"/>
    <n v="598331.39299000008"/>
    <n v="26.444223445546623"/>
    <n v="85.029655023319265"/>
    <n v="85.033131042888797"/>
    <n v="85.029655023319265"/>
    <n v="85.033131042888797"/>
    <n v="0.60753288578528808"/>
    <n v="0.63299171970967805"/>
    <n v="0.55915790838981971"/>
    <n v="0.587588630430395"/>
    <m/>
    <m/>
    <m/>
    <n v="0"/>
    <m/>
    <n v="0"/>
    <m/>
    <n v="0"/>
    <m/>
    <n v="9.0532243706439743"/>
    <n v="54.518737407032013"/>
    <n v="63.212981133270539"/>
    <n v="96.582660471164516"/>
    <n v="13.308698424815546"/>
    <n v="7.1715403344263517"/>
    <n v="78.775732518225425"/>
    <n v="74.5089892684002"/>
    <m/>
    <n v="2023"/>
    <n v="2"/>
    <d v="2024-08-20T00:00:00"/>
    <x v="22"/>
    <x v="3"/>
  </r>
  <r>
    <n v="2024"/>
    <n v="6"/>
    <n v="702"/>
    <x v="49"/>
    <s v="Salud"/>
    <n v="244"/>
    <s v="82c01ce15b431d420eb6a1febfba7d7a2b69e5bcdcb929cb42cd3e9179d43fc4"/>
    <s v="866d562d83a77144c090ae01fef5e5dc5d322dfdcb968ee04e0fa262fe1b2619"/>
    <x v="6"/>
    <n v="145532.80958999999"/>
    <n v="91384.582040000008"/>
    <n v="367265.61482000002"/>
    <n v="300463.35595"/>
    <n v="114121.8879"/>
    <n v="100742.29423"/>
    <n v="228887.42421000003"/>
    <n v="178933.52197"/>
    <n v="0"/>
    <n v="0"/>
    <n v="134.59399999999999"/>
    <n v="128.214"/>
    <n v="0"/>
    <n v="0"/>
    <n v="111027.29215000001"/>
    <n v="93966.756290000005"/>
    <n v="168070.91133"/>
    <n v="137394.1416"/>
    <n v="0"/>
    <n v="0"/>
    <n v="0"/>
    <n v="0"/>
    <n v="0"/>
    <n v="0"/>
    <s v="Salud"/>
    <s v="Accidentes y Enfermedades"/>
    <s v="Salud"/>
    <x v="22"/>
    <x v="1"/>
    <n v="145545.42882"/>
    <n v="91394.513760000002"/>
    <n v="470912451.56086999"/>
    <n v="404647163.09129"/>
    <n v="451972421.97768009"/>
    <n v="385068140.58718014"/>
    <n v="3037137.2853699997"/>
    <n v="2415379.6127200001"/>
    <n v="1614940.7392600002"/>
    <n v="1480441.8006699998"/>
    <n v="145545.42882"/>
    <n v="91394.513760000002"/>
    <n v="4.7917758045063295"/>
    <n v="3.783445946084238"/>
    <n v="54148.227549999981"/>
    <n v="59.253132575797871"/>
    <n v="99.991329696781051"/>
    <n v="99.98913313327968"/>
    <n v="99.991329696781051"/>
    <n v="99.98913313327968"/>
    <n v="3.0904430135075434E-2"/>
    <n v="3.2199488843411533E-2"/>
    <n v="2.2583769361403699E-2"/>
    <n v="2.3732054773643464E-2"/>
    <m/>
    <m/>
    <m/>
    <n v="0"/>
    <m/>
    <n v="0"/>
    <m/>
    <n v="0"/>
    <m/>
    <n v="13.281009502775154"/>
    <n v="78.416604627855463"/>
    <n v="110.2399244829987"/>
    <n v="7.0666300704193681"/>
    <n v="18.15592719551562"/>
    <n v="22.327567516896217"/>
    <n v="66.059790639203882"/>
    <n v="68.392112790055094"/>
    <s v="Grandes"/>
    <n v="2023"/>
    <n v="2"/>
    <d v="2024-08-20T00:00:00"/>
    <x v="22"/>
    <x v="6"/>
  </r>
  <r>
    <n v="2024"/>
    <n v="6"/>
    <n v="61"/>
    <x v="2"/>
    <s v="Salud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43176.37578"/>
    <n v="7408.2968899999996"/>
    <n v="170813.23340999999"/>
    <n v="9670.2103000000006"/>
    <n v="0"/>
    <n v="0"/>
    <n v="0"/>
    <n v="0"/>
    <n v="0"/>
    <n v="0"/>
    <s v="Salud"/>
    <s v="Accidentes y Enfermedades"/>
    <s v="Salud"/>
    <x v="22"/>
    <x v="1"/>
    <n v="0"/>
    <n v="0"/>
    <n v="470912451.56086999"/>
    <n v="404647163.09129"/>
    <n v="451972421.97768009"/>
    <n v="385068140.58718014"/>
    <n v="3037137.2853699997"/>
    <n v="2415379.6127200001"/>
    <n v="1614940.7392600002"/>
    <n v="1480441.80066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832.649000248153"/>
    <n v="1666.3859224447269"/>
    <n v="83.820423582952898"/>
    <n v="76.609470323515083"/>
    <m/>
    <n v="2023"/>
    <n v="2"/>
    <d v="2024-08-20T00:00:00"/>
    <x v="22"/>
    <x v="2"/>
  </r>
  <r>
    <n v="2024"/>
    <n v="6"/>
    <n v="712"/>
    <x v="45"/>
    <s v="Salud"/>
    <n v="249"/>
    <s v="9f484139a27415ae2e8612bf6c65a8101a18eb5e9b7809e74ca63a45a65f17f4"/>
    <s v="866d562d83a77144c090ae01fef5e5dc5d322dfdcb968ee04e0fa262fe1b2619"/>
    <x v="9"/>
    <n v="112510.08173000001"/>
    <n v="104998.77334999999"/>
    <n v="232257.57607000001"/>
    <n v="154700.50175999998"/>
    <n v="43386.09506"/>
    <n v="28448.072829999997"/>
    <n v="81712.230619999973"/>
    <n v="52522.212900000006"/>
    <n v="0"/>
    <n v="0"/>
    <n v="134.59399999999999"/>
    <n v="128.214"/>
    <n v="35.348999999999997"/>
    <n v="146.29485"/>
    <n v="43386.09506"/>
    <n v="28448.072829999997"/>
    <n v="119514.19433"/>
    <n v="73263.133099999992"/>
    <n v="0"/>
    <n v="0"/>
    <n v="0"/>
    <n v="0"/>
    <n v="0"/>
    <n v="0"/>
    <s v="Salud"/>
    <s v="Accidentes y Enfermedades"/>
    <s v="Salud"/>
    <x v="22"/>
    <x v="1"/>
    <n v="166052.68868000002"/>
    <n v="154126.81384000002"/>
    <n v="470912451.56086999"/>
    <n v="404647163.09129"/>
    <n v="451972421.97768009"/>
    <n v="385068140.58718014"/>
    <n v="3037137.2853699997"/>
    <n v="2415379.6127200001"/>
    <n v="1614940.7392600002"/>
    <n v="1480441.8006699998"/>
    <n v="166052.68868000002"/>
    <n v="154126.81384000002"/>
    <n v="3.7044779724632515"/>
    <n v="4.3470919766420932"/>
    <n v="7511.3083800000168"/>
    <n v="7.1537106009439189"/>
    <n v="67.75565191047167"/>
    <n v="68.124923064327959"/>
    <n v="67.75565191047167"/>
    <n v="68.124923064327959"/>
    <n v="2.3891931792645961E-2"/>
    <n v="2.4893129814800099E-2"/>
    <n v="2.5948229204886791E-2"/>
    <n v="2.7267582612752684E-2"/>
    <m/>
    <m/>
    <m/>
    <n v="0"/>
    <m/>
    <n v="0"/>
    <m/>
    <n v="0"/>
    <m/>
    <n v="52.509786231449283"/>
    <n v="38.561962086310892"/>
    <n v="27.093719214387374"/>
    <n v="2.6865440944836414"/>
    <n v="52.509786231449283"/>
    <n v="63.130061837336314"/>
    <n v="36.302043705539489"/>
    <n v="38.829997607623476"/>
    <s v="Grandes"/>
    <n v="2023"/>
    <n v="2"/>
    <d v="2024-08-20T00:00:00"/>
    <x v="22"/>
    <x v="9"/>
  </r>
  <r>
    <n v="2024"/>
    <n v="6"/>
    <n v="714"/>
    <x v="48"/>
    <s v="Salud"/>
    <n v="250"/>
    <s v="1e472b39b105d349bcd069c4a711b44a2fffb8e274714bb07ecfff69a9a7f67b"/>
    <s v="866d562d83a77144c090ae01fef5e5dc5d322dfdcb968ee04e0fa262fe1b2619"/>
    <x v="15"/>
    <n v="99249.261889999994"/>
    <n v="83092.020409999997"/>
    <n v="194926.90320999999"/>
    <n v="193994.6398"/>
    <n v="33181.540989999994"/>
    <n v="31325.143369999998"/>
    <n v="69474.325630000007"/>
    <n v="61475.091959999998"/>
    <n v="0"/>
    <n v="0"/>
    <n v="134.59399999999999"/>
    <n v="128.214"/>
    <n v="60.470879999999994"/>
    <n v="59.061889999999998"/>
    <n v="33181.540990000001"/>
    <n v="31325.143370000002"/>
    <n v="94861.269889999996"/>
    <n v="74581.728640000001"/>
    <n v="0"/>
    <n v="0"/>
    <n v="0"/>
    <n v="0"/>
    <n v="0"/>
    <n v="0"/>
    <s v="Salud"/>
    <s v="Accidentes y Enfermedades"/>
    <s v="Salud"/>
    <x v="22"/>
    <x v="1"/>
    <n v="328538.47486000002"/>
    <n v="278826.47719000001"/>
    <n v="470912451.56086999"/>
    <n v="404647163.09129"/>
    <n v="451972421.97768009"/>
    <n v="385068140.58718014"/>
    <n v="3037137.2853699997"/>
    <n v="2415379.6127200001"/>
    <n v="1614940.7392600002"/>
    <n v="1480441.8006699998"/>
    <n v="328538.47486000002"/>
    <n v="278826.47719000001"/>
    <n v="3.2678556339249889"/>
    <n v="3.440122619749558"/>
    <n v="16157.241479999997"/>
    <n v="19.444997726948387"/>
    <n v="30.209326908299872"/>
    <n v="29.800620531951427"/>
    <n v="30.209326908299872"/>
    <n v="29.800620531951427"/>
    <n v="2.1075947675843323E-2"/>
    <n v="2.195914110328202E-2"/>
    <n v="2.0534437897752941E-2"/>
    <n v="2.1578523812251824E-2"/>
    <m/>
    <m/>
    <m/>
    <n v="0"/>
    <m/>
    <n v="0"/>
    <m/>
    <n v="0"/>
    <m/>
    <n v="5.9262222620116267"/>
    <n v="33.43253174696229"/>
    <n v="37.699340099606083"/>
    <n v="2.0546599750282151"/>
    <n v="5.9262222620116267"/>
    <n v="27.19103139575607"/>
    <n v="34.979018337491077"/>
    <n v="42.00109590004805"/>
    <s v="Medianas"/>
    <n v="2023"/>
    <n v="2"/>
    <d v="2024-08-20T00:00:00"/>
    <x v="22"/>
    <x v="15"/>
  </r>
  <r>
    <n v="2024"/>
    <n v="6"/>
    <n v="715"/>
    <x v="46"/>
    <s v="Salud"/>
    <n v="251"/>
    <s v="c75d3f1f5bcd6914d0331ce5ec17c0db8f2070a2d4285f8e3ff11c6ca19168ff"/>
    <s v="866d562d83a77144c090ae01fef5e5dc5d322dfdcb968ee04e0fa262fe1b2619"/>
    <x v="13"/>
    <n v="66341.331049999993"/>
    <n v="64800.083409999999"/>
    <n v="101501.49609999999"/>
    <n v="83313.196469999995"/>
    <n v="13708.583790000002"/>
    <n v="8379.1188199999997"/>
    <n v="29280.336589999999"/>
    <n v="15945.777700000001"/>
    <n v="0"/>
    <n v="0"/>
    <n v="134.59399999999999"/>
    <n v="128.214"/>
    <n v="0"/>
    <n v="0"/>
    <n v="13708.583789999999"/>
    <n v="8379.1188199999997"/>
    <n v="55843.205820000003"/>
    <n v="39114.292700000005"/>
    <n v="0"/>
    <n v="0"/>
    <n v="0"/>
    <n v="0"/>
    <n v="0"/>
    <n v="0"/>
    <s v="Salud"/>
    <s v="Accidentes y Enfermedades"/>
    <s v="Salud"/>
    <x v="22"/>
    <x v="1"/>
    <n v="80339.313900000008"/>
    <n v="72704.240590000001"/>
    <n v="470912451.56086999"/>
    <n v="404647163.09129"/>
    <n v="451972421.97768009"/>
    <n v="385068140.58718014"/>
    <n v="3037137.2853699997"/>
    <n v="2415379.6127200001"/>
    <n v="1614940.7392600002"/>
    <n v="1480441.8006699998"/>
    <n v="80339.313900000008"/>
    <n v="72704.240590000001"/>
    <n v="2.1843375789948181"/>
    <n v="2.6828115576013958"/>
    <n v="1541.2476399999941"/>
    <n v="2.3784655187066406"/>
    <n v="82.576422214130943"/>
    <n v="89.128340911262924"/>
    <n v="82.576422214130943"/>
    <n v="89.128340911262924"/>
    <n v="1.4087826905002687E-2"/>
    <n v="1.4678181195151803E-2"/>
    <n v="1.6013972003402096E-2"/>
    <n v="1.6828212095445778E-2"/>
    <m/>
    <m/>
    <m/>
    <n v="0"/>
    <m/>
    <n v="0"/>
    <m/>
    <n v="0"/>
    <m/>
    <n v="63.604122157561235"/>
    <n v="20.663715323510988"/>
    <n v="12.930722275439118"/>
    <n v="0.84885986567417726"/>
    <n v="63.604122157561193"/>
    <n v="42.769310053253243"/>
    <n v="24.548346730284472"/>
    <n v="21.422140710216649"/>
    <s v="Medianas"/>
    <n v="2023"/>
    <n v="2"/>
    <d v="2024-08-20T00:00:00"/>
    <x v="22"/>
    <x v="13"/>
  </r>
  <r>
    <n v="2024"/>
    <n v="6"/>
    <n v="707"/>
    <x v="47"/>
    <s v="Salud"/>
    <n v="9"/>
    <s v="19581e27de7ced00ff1ce50b2047e7a567c76b1cbaebabe5ef03f7c3017bb5b7"/>
    <s v="866d562d83a77144c090ae01fef5e5dc5d322dfdcb968ee04e0fa262fe1b2619"/>
    <x v="4"/>
    <n v="921781.38115000003"/>
    <n v="630023.59207000001"/>
    <n v="1347926.5546900001"/>
    <n v="1350721.4429300001"/>
    <n v="478409.56341000006"/>
    <n v="378071.17854999995"/>
    <n v="1053677.5169800001"/>
    <n v="792429.78570999997"/>
    <n v="0"/>
    <n v="0"/>
    <n v="134.59399999999999"/>
    <n v="128.214"/>
    <n v="0"/>
    <n v="0"/>
    <n v="282003.54313000001"/>
    <n v="266162.37747000001"/>
    <n v="289763.40669999999"/>
    <n v="342588.68005000002"/>
    <n v="0"/>
    <n v="0"/>
    <n v="0"/>
    <n v="0"/>
    <n v="0"/>
    <n v="0"/>
    <s v="Salud"/>
    <s v="Accidentes y Enfermedades"/>
    <s v="Salud"/>
    <x v="22"/>
    <x v="1"/>
    <n v="924227.3"/>
    <n v="630943.45952999999"/>
    <n v="470912451.56086999"/>
    <n v="404647163.09129"/>
    <n v="451972421.97768009"/>
    <n v="385068140.58718014"/>
    <n v="3037137.2853699997"/>
    <n v="2415379.6127200001"/>
    <n v="1614940.7392600002"/>
    <n v="1480441.8006699998"/>
    <n v="924227.3"/>
    <n v="630943.45952999999"/>
    <n v="30.350336337782764"/>
    <n v="26.083833313493926"/>
    <n v="291757.78908000002"/>
    <n v="46.309026003518873"/>
    <n v="99.735355269207034"/>
    <n v="99.85420762413716"/>
    <n v="99.735355269207034"/>
    <n v="99.85420762413716"/>
    <n v="0.19574368401062567"/>
    <n v="0.20394637732908419"/>
    <n v="0.15569702435498459"/>
    <n v="0.16361353372660065"/>
    <m/>
    <m/>
    <m/>
    <n v="0"/>
    <m/>
    <n v="0"/>
    <m/>
    <n v="0"/>
    <m/>
    <n v="26.539548781481727"/>
    <n v="51.900545312940018"/>
    <n v="60.009050979791503"/>
    <n v="29.623970203960386"/>
    <n v="5.9516922754364598"/>
    <n v="-15.419445073985017"/>
    <n v="97.322000159242336"/>
    <n v="77.691527178059189"/>
    <s v="Grandes"/>
    <n v="2023"/>
    <n v="2"/>
    <d v="2024-08-20T00:00:00"/>
    <x v="22"/>
    <x v="4"/>
  </r>
  <r>
    <n v="2024"/>
    <n v="6"/>
    <n v="718"/>
    <x v="44"/>
    <s v="Salud"/>
    <n v="281"/>
    <s v="71a1c003a2b855d85582c8f6c7648c49d3fe836408a7e1b5d9b222448acb3c1b"/>
    <s v="866d562d83a77144c090ae01fef5e5dc5d322dfdcb968ee04e0fa262fe1b2619"/>
    <x v="8"/>
    <n v="6983.9581100000005"/>
    <n v="970.66971999999998"/>
    <n v="14594.03975"/>
    <n v="17424.691790000001"/>
    <n v="3292.3154700000005"/>
    <n v="6414.7172800000008"/>
    <n v="8378.0481499999987"/>
    <n v="10495.760200000001"/>
    <n v="0"/>
    <n v="0"/>
    <n v="134.59399999999999"/>
    <n v="128.214"/>
    <n v="0"/>
    <n v="0"/>
    <n v="2036.6061299999999"/>
    <n v="6287.0867600000001"/>
    <n v="5966.2748899999997"/>
    <n v="7284.1219099999998"/>
    <n v="0"/>
    <n v="0"/>
    <n v="0"/>
    <n v="0"/>
    <n v="0"/>
    <n v="0"/>
    <s v="Salud"/>
    <s v="Accidentes y Enfermedades"/>
    <s v="Salud"/>
    <x v="22"/>
    <x v="1"/>
    <n v="8284.6314299999995"/>
    <n v="970.66971999999998"/>
    <n v="470912451.56086999"/>
    <n v="404647163.09129"/>
    <n v="451972421.97768009"/>
    <n v="385068140.58718014"/>
    <n v="3037137.2853699997"/>
    <n v="2415379.6127200001"/>
    <n v="1614940.7392600002"/>
    <n v="1480441.8006699998"/>
    <n v="8284.6314299999995"/>
    <n v="970.66971999999998"/>
    <n v="0.22995200591168466"/>
    <n v="4.0187046164015285E-2"/>
    <n v="6013.2883900000006"/>
    <n v="619.49891565588348"/>
    <n v="84.300166748637125"/>
    <n v="100"/>
    <n v="84.300166748637125"/>
    <n v="100"/>
    <n v="1.4830693235762223E-3"/>
    <n v="1.5452177545347871E-3"/>
    <n v="2.3988052024993763E-4"/>
    <n v="2.5207739038598511E-4"/>
    <m/>
    <m/>
    <m/>
    <n v="0"/>
    <m/>
    <n v="0"/>
    <m/>
    <n v="0"/>
    <m/>
    <n v="-48.675595099648724"/>
    <n v="47.141111360417369"/>
    <n v="660.85478384964972"/>
    <n v="0.20386602368509255"/>
    <n v="-67.606520989062986"/>
    <n v="-18.092050576347376"/>
    <n v="34.135304985922296"/>
    <n v="86.312212201841092"/>
    <s v="Medianas"/>
    <n v="2023"/>
    <n v="2"/>
    <d v="2024-08-20T00:00:00"/>
    <x v="22"/>
    <x v="8"/>
  </r>
  <r>
    <n v="2024"/>
    <n v="6"/>
    <n v="65"/>
    <x v="69"/>
    <s v="Salud"/>
    <n v="225"/>
    <s v="0e6523810856a138a75dec70a9cf3778a5c70b83ac915f22c33f05db97cb3e68"/>
    <s v="866d562d83a77144c090ae01fef5e5dc5d322dfdcb968ee04e0fa262fe1b2619"/>
    <x v="18"/>
    <n v="8.1990999999999996"/>
    <n v="0"/>
    <n v="8.1990999999999996"/>
    <n v="0"/>
    <n v="8.788E-2"/>
    <n v="0"/>
    <n v="8.788E-2"/>
    <n v="0"/>
    <n v="0"/>
    <n v="0"/>
    <n v="134.59399999999999"/>
    <n v="128.214"/>
    <n v="0"/>
    <n v="0"/>
    <n v="8.788E-2"/>
    <n v="0"/>
    <n v="-0.82174999999999998"/>
    <n v="0"/>
    <n v="0"/>
    <n v="0"/>
    <n v="0"/>
    <n v="0"/>
    <n v="0"/>
    <n v="0"/>
    <s v="Salud"/>
    <s v="Accidentes y Enfermedades"/>
    <s v="Salud"/>
    <x v="22"/>
    <x v="1"/>
    <n v="2291664.5886500003"/>
    <n v="1974172.5125899999"/>
    <n v="470912451.56086999"/>
    <n v="404647163.09129"/>
    <n v="451972421.97768009"/>
    <n v="385068140.58718014"/>
    <n v="3037137.2853699997"/>
    <n v="2415379.6127200001"/>
    <n v="1614940.7392600002"/>
    <n v="1480441.8006699998"/>
    <n v="2291664.5886500003"/>
    <n v="1974172.5125899999"/>
    <n v="2.6996145480467286E-4"/>
    <m/>
    <m/>
    <m/>
    <n v="3.5777923351470987E-4"/>
    <m/>
    <n v="3.5777923351470987E-4"/>
    <m/>
    <n v="1.7411091961623754E-6"/>
    <n v="1.8140708594837449E-6"/>
    <m/>
    <m/>
    <m/>
    <m/>
    <m/>
    <n v="0"/>
    <m/>
    <n v="0"/>
    <m/>
    <n v="0"/>
    <m/>
    <m/>
    <n v="1.0718249563976534"/>
    <m/>
    <n v="5.4416857450923226E-6"/>
    <m/>
    <m/>
    <n v="-10.694250076057195"/>
    <m/>
    <s v="Medianas"/>
    <n v="2023"/>
    <n v="2"/>
    <d v="2024-08-20T00:00:00"/>
    <x v="22"/>
    <x v="18"/>
  </r>
  <r>
    <n v="2024"/>
    <n v="6"/>
    <n v="704"/>
    <x v="50"/>
    <s v="Salud"/>
    <n v="51"/>
    <s v="031b4af5197ec30a926f48cf40e11a7dbc470048a21e4003b7a3c07c5dab1baa"/>
    <s v="866d562d83a77144c090ae01fef5e5dc5d322dfdcb968ee04e0fa262fe1b2619"/>
    <x v="16"/>
    <n v="3606.52873"/>
    <n v="3900.22568"/>
    <n v="14359.23602"/>
    <n v="11206.97552"/>
    <n v="5005.4801199999993"/>
    <n v="4055.4081900000001"/>
    <n v="9860.6507099999981"/>
    <n v="7347.5192200000001"/>
    <n v="0"/>
    <n v="0"/>
    <n v="134.59399999999999"/>
    <n v="128.214"/>
    <n v="0"/>
    <n v="0"/>
    <n v="5005.4801200000002"/>
    <n v="4055.4081900000001"/>
    <n v="5461.1730199999993"/>
    <n v="4843.3977400000003"/>
    <n v="0"/>
    <n v="0"/>
    <n v="0"/>
    <n v="0"/>
    <n v="0"/>
    <n v="0"/>
    <s v="Salud"/>
    <s v="Accidentes y Enfermedades"/>
    <s v="Salud"/>
    <x v="22"/>
    <x v="1"/>
    <n v="272024.87618999998"/>
    <n v="402736.18304000003"/>
    <n v="470912451.56086999"/>
    <n v="404647163.09129"/>
    <n v="451972421.97768009"/>
    <n v="385068140.58718014"/>
    <n v="3037137.2853699997"/>
    <n v="2415379.6127200001"/>
    <n v="1614940.7392600002"/>
    <n v="1480441.8006699998"/>
    <n v="272024.87618999998"/>
    <n v="402736.18304000003"/>
    <n v="0.1187476360509872"/>
    <n v="0.16147464603329534"/>
    <n v="-293.69695000000002"/>
    <n v="-7.5302552748691243"/>
    <n v="1.32580842624149"/>
    <n v="0.96843190263156131"/>
    <n v="1.32580842624149"/>
    <n v="0.96843190263156131"/>
    <n v="7.6585970875179144E-4"/>
    <n v="7.9795327206448499E-4"/>
    <n v="9.6385840202223131E-4"/>
    <n v="1.0128663654314922E-3"/>
    <m/>
    <m/>
    <m/>
    <n v="0"/>
    <m/>
    <n v="0"/>
    <m/>
    <n v="0"/>
    <m/>
    <n v="23.427282421106899"/>
    <n v="138.7894148288124"/>
    <n v="103.97880847756483"/>
    <n v="0.30994822276225537"/>
    <n v="23.42728242110692"/>
    <n v="12.754997899470432"/>
    <n v="91.655768855314548"/>
    <n v="83.730645462125523"/>
    <s v="Medianas"/>
    <n v="2023"/>
    <n v="2"/>
    <d v="2024-08-20T00:00:00"/>
    <x v="22"/>
    <x v="16"/>
  </r>
  <r>
    <n v="2024"/>
    <n v="6"/>
    <n v="701"/>
    <x v="51"/>
    <s v="Salud"/>
    <n v="243"/>
    <s v="72440a20f54075ac43f51a2cf0dbb2a14366b38a5c01b110ae174abc1cb44238"/>
    <s v="866d562d83a77144c090ae01fef5e5dc5d322dfdcb968ee04e0fa262fe1b2619"/>
    <x v="0"/>
    <n v="1098286.67499"/>
    <n v="921193.05124000006"/>
    <n v="2102875.8018299998"/>
    <n v="2021451.3605300002"/>
    <n v="682185.43562"/>
    <n v="583214.88295999996"/>
    <n v="1277044.93484"/>
    <n v="1323872.7531399999"/>
    <n v="0"/>
    <n v="0"/>
    <n v="134.59399999999999"/>
    <n v="128.214"/>
    <n v="0"/>
    <n v="0"/>
    <n v="465553.97791000002"/>
    <n v="413751.89822999999"/>
    <n v="664186.47951999994"/>
    <n v="626712.27723999997"/>
    <n v="0"/>
    <n v="0"/>
    <n v="0"/>
    <n v="0"/>
    <n v="0"/>
    <n v="0"/>
    <s v="Salud"/>
    <s v="Accidentes y Enfermedades"/>
    <s v="Salud"/>
    <x v="22"/>
    <x v="1"/>
    <n v="1545984.8405799998"/>
    <n v="1269383.35249"/>
    <n v="470912451.56086999"/>
    <n v="404647163.09129"/>
    <n v="451972421.97768009"/>
    <n v="385068140.58718014"/>
    <n v="3037137.2853699997"/>
    <n v="2415379.6127200001"/>
    <n v="1614940.7392600002"/>
    <n v="1480441.8006699998"/>
    <n v="1545984.8405799998"/>
    <n v="1269383.35249"/>
    <n v="36.161904181298837"/>
    <n v="38.138644807166727"/>
    <n v="177093.62374999991"/>
    <n v="19.224376856905035"/>
    <n v="71.041231851792347"/>
    <n v="72.570122290717293"/>
    <n v="71.041231851792347"/>
    <n v="72.570122290717293"/>
    <n v="0.23322523567802406"/>
    <n v="0.2429986038051315"/>
    <n v="0.22765340653881594"/>
    <n v="0.23922858168304895"/>
    <m/>
    <m/>
    <m/>
    <n v="0"/>
    <m/>
    <n v="0"/>
    <m/>
    <n v="0"/>
    <m/>
    <n v="16.969826311306257"/>
    <n v="62.113603957383113"/>
    <n v="63.310820915870536"/>
    <n v="42.242134279960744"/>
    <n v="12.520082663452548"/>
    <n v="5.9794906914914625"/>
    <n v="70.093865543070166"/>
    <n v="66.019433998027992"/>
    <s v="Grandes"/>
    <n v="2023"/>
    <n v="2"/>
    <d v="2024-08-20T00:00:00"/>
    <x v="22"/>
    <x v="0"/>
  </r>
  <r>
    <n v="2024"/>
    <n v="6"/>
    <n v="15.1"/>
    <x v="13"/>
    <s v="Salud"/>
    <n v="15.1"/>
    <m/>
    <m/>
    <x v="7"/>
    <n v="176189.27888"/>
    <n v="152762.99922"/>
    <n v="325389.87418000004"/>
    <n v="305939.50357999996"/>
    <n v="55188.008249999999"/>
    <n v="50174.387659999993"/>
    <n v="116993.44896000001"/>
    <n v="95264.149080000003"/>
    <n v="0"/>
    <n v="0"/>
    <n v="0"/>
    <n v="0"/>
    <n v="60.470879999999994"/>
    <n v="59.061889999999998"/>
    <n v="53932.298909999998"/>
    <n v="50046.757140000002"/>
    <n v="162131.10186999998"/>
    <n v="125823.54099000001"/>
    <n v="0"/>
    <n v="0"/>
    <n v="0"/>
    <n v="0"/>
    <n v="0"/>
    <n v="0"/>
    <s v="Salud"/>
    <s v="Accidentes y Enfermedades"/>
    <s v="Salud"/>
    <x v="22"/>
    <x v="1"/>
    <n v="2980851.8850300005"/>
    <n v="2729410.0831300002"/>
    <n v="470912451.56086999"/>
    <n v="404647163.09129"/>
    <n v="451972421.97768009"/>
    <n v="385068140.58718014"/>
    <n v="3037137.2853699997"/>
    <n v="2415379.6127200001"/>
    <n v="1614940.7392600002"/>
    <n v="1480441.8006699998"/>
    <n v="2980851.8850300005"/>
    <n v="2729410.0831300002"/>
    <n v="5.8011628163372837"/>
    <n v="6.3245958695482649"/>
    <n v="23426.27966"/>
    <n v="15.335048264051743"/>
    <n v="5.910702231292742"/>
    <n v="5.5969236782776255"/>
    <n v="5.910702231292742"/>
    <n v="5.5969236782776255"/>
    <n v="3.741444472237019E-2"/>
    <n v="3.8982307395892576E-2"/>
    <n v="3.7752148823427201E-2"/>
    <n v="3.9671679663515078E-2"/>
    <m/>
    <m/>
    <m/>
    <n v="0"/>
    <m/>
    <n v="0"/>
    <m/>
    <n v="0"/>
    <m/>
    <n v="9.9923901891421743"/>
    <n v="31.323136459164331"/>
    <n v="32.84459451319222"/>
    <n v="3.4173395288354858"/>
    <n v="7.7638232565811371"/>
    <n v="28.855936332999544"/>
    <n v="33.264622449333636"/>
    <n v="39.7753526456369"/>
    <s v="Resto"/>
    <n v="2023"/>
    <n v="2"/>
    <d v="2024-08-20T00:00:00"/>
    <x v="22"/>
    <x v="7"/>
  </r>
  <r>
    <n v="2024"/>
    <n v="6"/>
    <n v="201.1"/>
    <x v="1"/>
    <s v="Salud"/>
    <n v="201.1"/>
    <m/>
    <m/>
    <x v="1"/>
    <n v="3037137.2853700002"/>
    <n v="2415379.6127200006"/>
    <n v="5047514.8336499995"/>
    <n v="4707383.0013100002"/>
    <n v="1614940.7392600002"/>
    <n v="1480441.8006699998"/>
    <n v="3296981.8626300003"/>
    <n v="3082572.6952900002"/>
    <n v="0"/>
    <n v="0"/>
    <n v="0"/>
    <n v="0"/>
    <n v="95.819879999999984"/>
    <n v="205.35674"/>
    <n v="1018670.9649"/>
    <n v="901471.82812000008"/>
    <n v="1386795.9004699998"/>
    <n v="1268538.10381"/>
    <n v="0"/>
    <n v="0"/>
    <n v="0"/>
    <n v="0"/>
    <n v="0"/>
    <n v="0"/>
    <s v="Salud"/>
    <s v="Accidentes y Enfermedades"/>
    <s v="Salud"/>
    <x v="22"/>
    <x v="1"/>
    <n v="6345499.2021399997"/>
    <n v="5390274.8375500012"/>
    <n v="470912451.56086999"/>
    <n v="404647163.09129"/>
    <n v="451972421.97768009"/>
    <n v="385068140.58718014"/>
    <n v="3037137.2853699997"/>
    <n v="2415379.6127200001"/>
    <n v="1614940.7392600002"/>
    <n v="1480441.8006699998"/>
    <n v="6345499.2021399997"/>
    <n v="5390274.8375500012"/>
    <n v="100.00000000000003"/>
    <n v="100.00000000000003"/>
    <n v="621757.67264999961"/>
    <n v="25.741613010876897"/>
    <n v="47.862858202641256"/>
    <n v="44.80995284125148"/>
    <n v="47.862858202641256"/>
    <n v="44.80995284125148"/>
    <n v="0.64494733050765829"/>
    <n v="0.67197402710557064"/>
    <n v="0.59691005721324708"/>
    <n v="0.62726031009391037"/>
    <m/>
    <m/>
    <m/>
    <n v="0"/>
    <m/>
    <n v="0"/>
    <m/>
    <n v="0"/>
    <m/>
    <n v="9.0850541054116718"/>
    <n v="53.173122829818332"/>
    <n v="61.2923034074486"/>
    <n v="100"/>
    <n v="13.00086515453469"/>
    <n v="9.3223685047234781"/>
    <n v="73.455002611037543"/>
    <n v="71.063835245663327"/>
    <m/>
    <n v="2023"/>
    <n v="2"/>
    <d v="2024-08-20T00:00:00"/>
    <x v="22"/>
    <x v="1"/>
  </r>
  <r>
    <n v="2024"/>
    <n v="6"/>
    <n v="705"/>
    <x v="52"/>
    <s v="Salud"/>
    <n v="36"/>
    <s v="76a50887d8f1c2e9301755428990ad81479ee21c25b43215cf524541e0503269"/>
    <s v="866d562d83a77144c090ae01fef5e5dc5d322dfdcb968ee04e0fa262fe1b2619"/>
    <x v="5"/>
    <n v="582837.05903"/>
    <n v="515016.61480000004"/>
    <n v="671799.41206"/>
    <n v="574106.83655999997"/>
    <n v="241649.74901999999"/>
    <n v="339790.98443999997"/>
    <n v="538666.30702000007"/>
    <n v="639550.27249000024"/>
    <n v="0"/>
    <n v="0"/>
    <n v="134.59399999999999"/>
    <n v="128.214"/>
    <n v="0"/>
    <n v="0"/>
    <n v="62767.757740000001"/>
    <n v="49095.966159999996"/>
    <n v="-16870.19328"/>
    <n v="-37243.669170000001"/>
    <n v="0"/>
    <n v="0"/>
    <n v="0"/>
    <n v="0"/>
    <n v="0"/>
    <n v="0"/>
    <s v="Salud"/>
    <s v="Accidentes y Enfermedades"/>
    <s v="Salud"/>
    <x v="22"/>
    <x v="1"/>
    <n v="582837.05903"/>
    <n v="515016.61480000004"/>
    <n v="470912451.56086999"/>
    <n v="404647163.09129"/>
    <n v="451972421.97768009"/>
    <n v="385068140.58718014"/>
    <n v="3037137.2853699997"/>
    <n v="2415379.6127200001"/>
    <n v="1614940.7392600002"/>
    <n v="1480441.8006699998"/>
    <n v="582837.05903"/>
    <n v="515016.61480000004"/>
    <n v="19.190342887611543"/>
    <n v="21.322388087064752"/>
    <n v="67820.444229999965"/>
    <n v="13.168593455249432"/>
    <n v="100"/>
    <n v="100"/>
    <n v="100"/>
    <n v="100"/>
    <n v="0.12376760416891688"/>
    <n v="0.12895411991725073"/>
    <n v="0.12727547892972876"/>
    <n v="0.13374687763434934"/>
    <m/>
    <m/>
    <m/>
    <n v="0"/>
    <m/>
    <n v="0"/>
    <m/>
    <n v="0"/>
    <m/>
    <n v="-28.882825005420266"/>
    <n v="41.460944405657926"/>
    <n v="65.97670340634609"/>
    <n v="14.963381822340367"/>
    <n v="27.847077161990619"/>
    <n v="-54.703192096902633"/>
    <n v="-372.06306233854838"/>
    <n v="-131.82365554773827"/>
    <s v="Grandes"/>
    <n v="2023"/>
    <n v="2"/>
    <d v="2024-08-20T00:00:00"/>
    <x v="22"/>
    <x v="5"/>
  </r>
  <r>
    <n v="2024"/>
    <n v="6"/>
    <n v="5.0999999999999996"/>
    <x v="6"/>
    <s v="Accidentes Personales"/>
    <n v="5.0999999999999996"/>
    <m/>
    <m/>
    <x v="3"/>
    <n v="2110442.1184999999"/>
    <n v="1815812.30381"/>
    <n v="3649449.6043099994"/>
    <n v="3548956.3454499999"/>
    <n v="280394.92103000003"/>
    <n v="156128.49321999997"/>
    <n v="512891.38678"/>
    <n v="397600.24050999992"/>
    <n v="0"/>
    <n v="0"/>
    <n v="0"/>
    <n v="0"/>
    <n v="-1811.08338"/>
    <n v="-10691.341210000002"/>
    <n v="160616.87367"/>
    <n v="62175.669560000002"/>
    <n v="1442631.2288500001"/>
    <n v="1329709.2038699999"/>
    <n v="0"/>
    <n v="0"/>
    <n v="0"/>
    <n v="0"/>
    <n v="0"/>
    <n v="0"/>
    <s v="Accidentes Personales"/>
    <s v="Accidentes y Enfermedades"/>
    <s v="Accidentes Personales"/>
    <x v="25"/>
    <x v="1"/>
    <n v="99089854.779880002"/>
    <n v="74353587.02745001"/>
    <n v="470912451.56086999"/>
    <n v="404647163.09129"/>
    <n v="451972421.97768009"/>
    <n v="385068140.58718014"/>
    <n v="3235502.8946700008"/>
    <n v="2732391.2232599994"/>
    <n v="803376.43482999993"/>
    <n v="608081.95435000001"/>
    <n v="2456661.48166"/>
    <n v="2135835.9235399999"/>
    <n v="65.227638089171009"/>
    <n v="66.455062816501268"/>
    <n v="294629.81468999991"/>
    <n v="16.225785785887538"/>
    <n v="85.906916123988935"/>
    <n v="85.016469841953821"/>
    <n v="2.1298266338044134"/>
    <n v="2.4421314107409975"/>
    <n v="0.44816018593367024"/>
    <n v="0.46694046270907669"/>
    <n v="0.44873965998875559"/>
    <n v="0.47155609940648846"/>
    <m/>
    <m/>
    <m/>
    <n v="0"/>
    <m/>
    <n v="0"/>
    <m/>
    <n v="0"/>
    <m/>
    <n v="79.592408308774722"/>
    <n v="13.286074921082941"/>
    <n v="8.5982726789771053"/>
    <n v="34.902059467220191"/>
    <n v="158.32753359415531"/>
    <n v="8.4922345916949915"/>
    <n v="11.133605765489802"/>
    <n v="4.6758847257011737"/>
    <m/>
    <n v="2023"/>
    <n v="2"/>
    <d v="2024-08-20T00:00:00"/>
    <x v="25"/>
    <x v="3"/>
  </r>
  <r>
    <n v="2024"/>
    <n v="6"/>
    <n v="22"/>
    <x v="15"/>
    <s v="Accidentes Personales"/>
    <n v="16"/>
    <s v="b17ef6d19c7a5b1ee83b907c595526dcb1eb06db8227d650d5dda0a9f4ce8cd9"/>
    <s v="866d562d83a77144c090ae01fef5e5dc5d322dfdcb968ee04e0fa262fe1b2619"/>
    <x v="22"/>
    <n v="29449.577739999997"/>
    <n v="18913.17484"/>
    <n v="64510.114149999994"/>
    <n v="49565.035889999999"/>
    <n v="15621.767960000003"/>
    <n v="15936.569520000001"/>
    <n v="28927.567310000002"/>
    <n v="25957.250969999994"/>
    <n v="0"/>
    <n v="0"/>
    <n v="134.59399999999999"/>
    <n v="128.214"/>
    <n v="-728.55509999999992"/>
    <n v="833.76273000000003"/>
    <n v="15617.42397"/>
    <n v="15923.46061"/>
    <n v="32927.043660000003"/>
    <n v="15318.41165"/>
    <n v="0"/>
    <n v="0"/>
    <n v="0"/>
    <n v="0"/>
    <n v="0"/>
    <n v="0"/>
    <s v="Accidentes Personales"/>
    <s v="Accidentes y Enfermedades"/>
    <s v="Accidentes Personales"/>
    <x v="25"/>
    <x v="1"/>
    <n v="17696756.30731"/>
    <n v="15803110.36665"/>
    <n v="470912451.56086999"/>
    <n v="404647163.09129"/>
    <n v="451972421.97768009"/>
    <n v="385068140.58718014"/>
    <n v="3235502.8946700008"/>
    <n v="2732391.2232599994"/>
    <n v="803376.43482999993"/>
    <n v="608081.95435000001"/>
    <n v="3397128.0189200002"/>
    <n v="3028460.5494899997"/>
    <n v="0.91020093935053181"/>
    <n v="0.69218399909200434"/>
    <n v="10536.402899999997"/>
    <n v="55.709329550088363"/>
    <n v="0.86689631877230455"/>
    <n v="0.62451448618622507"/>
    <n v="0.16641229177030176"/>
    <n v="0.11968007816937926"/>
    <n v="6.2537267049081963E-3"/>
    <n v="6.5157908553664622E-3"/>
    <n v="4.6739917056413697E-3"/>
    <n v="4.9116436408267392E-3"/>
    <m/>
    <m/>
    <m/>
    <n v="0"/>
    <m/>
    <n v="0"/>
    <m/>
    <n v="0"/>
    <m/>
    <n v="-1.9753408009479667"/>
    <n v="53.045813077250614"/>
    <n v="84.261736354783267"/>
    <n v="1.944514088629657"/>
    <n v="-1.9219229255216574"/>
    <n v="114.95076912886071"/>
    <n v="47.43038619337743"/>
    <n v="103.94981525385498"/>
    <s v="Resto"/>
    <n v="2023"/>
    <n v="2"/>
    <d v="2024-08-20T00:00:00"/>
    <x v="25"/>
    <x v="22"/>
  </r>
  <r>
    <n v="2024"/>
    <n v="6"/>
    <n v="82"/>
    <x v="66"/>
    <s v="Accidentes Personales"/>
    <n v="25"/>
    <s v="b7a56873cd771f2c446d369b649430b65a756ba278ff97ec81bb6f55b2e73569"/>
    <s v="866d562d83a77144c090ae01fef5e5dc5d322dfdcb968ee04e0fa262fe1b2619"/>
    <x v="35"/>
    <n v="0"/>
    <n v="0"/>
    <n v="0"/>
    <n v="-1460.3906400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1"/>
    <n v="0"/>
    <n v="0"/>
    <n v="470912451.56086999"/>
    <n v="404647163.09129"/>
    <n v="451972421.97768009"/>
    <n v="385068140.58718014"/>
    <n v="3235502.8946700008"/>
    <n v="2732391.2232599994"/>
    <n v="803376.43482999993"/>
    <n v="608081.95435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25"/>
    <x v="35"/>
  </r>
  <r>
    <n v="2024"/>
    <n v="6"/>
    <n v="119"/>
    <x v="62"/>
    <s v="Accidentes Personales"/>
    <n v="217"/>
    <s v="16badfc6202cb3f8889e0f2779b19218af4cbb736e56acadce8148aba9a7a9f8"/>
    <s v="866d562d83a77144c090ae01fef5e5dc5d322dfdcb968ee04e0fa262fe1b2619"/>
    <x v="19"/>
    <n v="30504.275100000003"/>
    <n v="30307.97941"/>
    <n v="64484.674280000007"/>
    <n v="57485.228090000004"/>
    <n v="23291.390209999998"/>
    <n v="23801.711920000002"/>
    <n v="48455.997919999994"/>
    <n v="43485.742879999991"/>
    <n v="0"/>
    <n v="0"/>
    <n v="134.59399999999999"/>
    <n v="128.214"/>
    <n v="0"/>
    <n v="0"/>
    <n v="14247.80999"/>
    <n v="21337.215050000003"/>
    <n v="27020.690899999998"/>
    <n v="21417.248540000001"/>
    <n v="0"/>
    <n v="0"/>
    <n v="0"/>
    <n v="0"/>
    <n v="0"/>
    <n v="0"/>
    <s v="Accidentes Personales"/>
    <s v="Accidentes y Enfermedades"/>
    <s v="Accidentes Personales"/>
    <x v="25"/>
    <x v="1"/>
    <n v="811961.43577999994"/>
    <n v="576897.05820000009"/>
    <n v="470912451.56086999"/>
    <n v="404647163.09129"/>
    <n v="451972421.97768009"/>
    <n v="385068140.58718014"/>
    <n v="3235502.8946700008"/>
    <n v="2732391.2232599994"/>
    <n v="803376.43482999993"/>
    <n v="608081.95435000001"/>
    <n v="375005.02043999999"/>
    <n v="322423.53499999997"/>
    <n v="0.9427985723718918"/>
    <n v="1.1092108315967921"/>
    <n v="196.29569000000265"/>
    <n v="0.64766999919247947"/>
    <n v="8.1343644584301291"/>
    <n v="9.4000518324445519"/>
    <n v="3.7568625498446826"/>
    <n v="5.2536200313735621"/>
    <n v="6.4776955884032362E-3"/>
    <n v="6.7491452169854745E-3"/>
    <n v="7.4899769909328147E-3"/>
    <n v="7.8708094011060402E-3"/>
    <m/>
    <m/>
    <m/>
    <n v="0"/>
    <m/>
    <n v="0"/>
    <m/>
    <n v="0"/>
    <m/>
    <n v="-2.1440546449568276"/>
    <n v="76.354511404206406"/>
    <n v="78.532823313674015"/>
    <n v="2.8991876286399441"/>
    <n v="-33.225540649926579"/>
    <n v="26.163222365070425"/>
    <n v="52.729258636388167"/>
    <n v="99.626312923200558"/>
    <s v="Resto"/>
    <n v="2023"/>
    <n v="2"/>
    <d v="2024-08-20T00:00:00"/>
    <x v="25"/>
    <x v="19"/>
  </r>
  <r>
    <n v="2024"/>
    <n v="6"/>
    <n v="41"/>
    <x v="7"/>
    <s v="Accidentes Personales"/>
    <n v="29"/>
    <s v="35135aaa6cc23891b40cb3f378c53a17a1127210ce60e125ccf03efcfdaec458"/>
    <s v="866d562d83a77144c090ae01fef5e5dc5d322dfdcb968ee04e0fa262fe1b2619"/>
    <x v="14"/>
    <n v="73782.204930000007"/>
    <n v="62625.7742"/>
    <n v="195439.33506000001"/>
    <n v="177773.00169"/>
    <n v="35543.909240000008"/>
    <n v="49955.705939999993"/>
    <n v="56453.811350000004"/>
    <n v="106957.71954999999"/>
    <n v="0"/>
    <n v="0"/>
    <n v="134.59399999999999"/>
    <n v="128.214"/>
    <n v="0"/>
    <n v="0"/>
    <n v="34164.600810000004"/>
    <n v="40836.233200000002"/>
    <n v="65965.933689999991"/>
    <n v="50900.871249999997"/>
    <n v="0"/>
    <n v="0"/>
    <n v="0"/>
    <n v="0"/>
    <n v="0"/>
    <n v="0"/>
    <s v="Accidentes Personales"/>
    <s v="Accidentes y Enfermedades"/>
    <s v="Accidentes Personales"/>
    <x v="25"/>
    <x v="1"/>
    <n v="19353024.356599998"/>
    <n v="17293989.810169999"/>
    <n v="470912451.56086999"/>
    <n v="404647163.09129"/>
    <n v="451972421.97768009"/>
    <n v="385068140.58718014"/>
    <n v="3235502.8946700008"/>
    <n v="2732391.2232599994"/>
    <n v="803376.43482999993"/>
    <n v="608081.95435000001"/>
    <n v="2772494.86503"/>
    <n v="2435979.3317499999"/>
    <n v="2.2803937233851648"/>
    <n v="2.2919768467592121"/>
    <n v="11156.430730000007"/>
    <n v="17.814439617738099"/>
    <n v="2.6612206161543832"/>
    <n v="2.5708664020153997"/>
    <n v="0.38124379719926266"/>
    <n v="0.36212450040401867"/>
    <n v="1.5667923981505284E-2"/>
    <n v="1.6324492677485446E-2"/>
    <n v="1.5476637404689126E-2"/>
    <n v="1.6263556394071871E-2"/>
    <m/>
    <m/>
    <m/>
    <n v="0"/>
    <m/>
    <n v="0"/>
    <m/>
    <n v="0"/>
    <m/>
    <n v="-28.84915031990435"/>
    <n v="48.174094652934087"/>
    <n v="79.768604185974269"/>
    <n v="4.42431563822523"/>
    <n v="-16.337531322551069"/>
    <n v="29.596865574280319"/>
    <n v="51.791279072245032"/>
    <n v="80.226982755231333"/>
    <s v="Medianas"/>
    <n v="2023"/>
    <n v="2"/>
    <d v="2024-08-20T00:00:00"/>
    <x v="25"/>
    <x v="14"/>
  </r>
  <r>
    <n v="2024"/>
    <n v="6"/>
    <n v="120"/>
    <x v="58"/>
    <s v="Accidentes Personales"/>
    <n v="234"/>
    <s v="114bd151f8fb0c58642d2170da4ae7d7c57977260ac2cc8905306cab6b2acabc"/>
    <s v="866d562d83a77144c090ae01fef5e5dc5d322dfdcb968ee04e0fa262fe1b2619"/>
    <x v="17"/>
    <n v="58087.040630000003"/>
    <n v="0"/>
    <n v="173986.56933000003"/>
    <n v="0"/>
    <n v="38879.175470000002"/>
    <n v="0"/>
    <n v="93555.074810000006"/>
    <n v="0"/>
    <n v="0"/>
    <n v="0"/>
    <n v="134.59399999999999"/>
    <n v="128.214"/>
    <n v="-3.7909600000000001"/>
    <n v="0"/>
    <n v="30381.47783"/>
    <n v="0"/>
    <n v="52874.871829999996"/>
    <n v="0"/>
    <n v="0"/>
    <n v="0"/>
    <n v="0"/>
    <n v="0"/>
    <n v="0"/>
    <n v="0"/>
    <s v="Accidentes Personales"/>
    <s v="Accidentes y Enfermedades"/>
    <s v="Accidentes Personales"/>
    <x v="25"/>
    <x v="1"/>
    <n v="1703323.0379900001"/>
    <n v="0"/>
    <n v="470912451.56086999"/>
    <n v="404647163.09129"/>
    <n v="451972421.97768009"/>
    <n v="385068140.58718014"/>
    <n v="3235502.8946700008"/>
    <n v="2732391.2232599994"/>
    <n v="803376.43482999993"/>
    <n v="608081.95435000001"/>
    <n v="58250.920680000003"/>
    <n v="0"/>
    <n v="1.7953017667111215"/>
    <m/>
    <m/>
    <m/>
    <n v="99.718665305051104"/>
    <m/>
    <n v="3.410218692195075"/>
    <m/>
    <n v="1.2334997819120461E-2"/>
    <n v="1.2851899320721947E-2"/>
    <m/>
    <m/>
    <m/>
    <m/>
    <m/>
    <n v="0"/>
    <m/>
    <n v="0"/>
    <m/>
    <n v="0"/>
    <m/>
    <m/>
    <n v="66.932615344704288"/>
    <m/>
    <n v="4.8394717326040446"/>
    <m/>
    <m/>
    <n v="57.459199007953423"/>
    <m/>
    <s v="Medianas"/>
    <n v="2023"/>
    <n v="2"/>
    <d v="2024-08-20T00:00:00"/>
    <x v="25"/>
    <x v="17"/>
  </r>
  <r>
    <n v="2024"/>
    <n v="6"/>
    <n v="18"/>
    <x v="64"/>
    <s v="Accidentes Personales"/>
    <n v="5"/>
    <s v="ef2d127de37b942baad06145e54b0c619a1f22327b2ebbcfbec78f5564afe39d"/>
    <s v="866d562d83a77144c090ae01fef5e5dc5d322dfdcb968ee04e0fa262fe1b2619"/>
    <x v="5"/>
    <n v="362609.07957999996"/>
    <n v="361153.52555000002"/>
    <n v="686793.43648999999"/>
    <n v="680988.80417000013"/>
    <n v="12862.026760000001"/>
    <n v="16267.43166"/>
    <n v="40371.837049999995"/>
    <n v="37904.482120000008"/>
    <n v="0"/>
    <n v="0"/>
    <n v="134.59399999999999"/>
    <n v="128.214"/>
    <n v="0"/>
    <n v="0"/>
    <n v="8782.3736800000006"/>
    <n v="16267.43166"/>
    <n v="352559.52760999999"/>
    <n v="353858.51597000001"/>
    <n v="0"/>
    <n v="0"/>
    <n v="0"/>
    <n v="0"/>
    <n v="0"/>
    <n v="0"/>
    <s v="Accidentes Personales"/>
    <s v="Accidentes y Enfermedades"/>
    <s v="Accidentes Personales"/>
    <x v="25"/>
    <x v="1"/>
    <n v="10445446.251569999"/>
    <n v="9947856.28792"/>
    <n v="470912451.56086999"/>
    <n v="404647163.09129"/>
    <n v="451972421.97768009"/>
    <n v="385068140.58718014"/>
    <n v="3235502.8946700008"/>
    <n v="2732391.2232599994"/>
    <n v="803376.43482999993"/>
    <n v="608081.95435000001"/>
    <n v="507588.02674"/>
    <n v="506036.25970999995"/>
    <n v="11.20719379288281"/>
    <n v="13.2174895921057"/>
    <n v="1455.5540299999411"/>
    <n v="0.40302916267624944"/>
    <n v="71.437673955563554"/>
    <n v="71.369100261109836"/>
    <n v="3.4714560857129309"/>
    <n v="3.6304658521108744"/>
    <n v="7.7001378574320684E-2"/>
    <n v="8.0228142680330794E-2"/>
    <n v="8.9251466089859219E-2"/>
    <n v="9.3789510864047756E-2"/>
    <m/>
    <m/>
    <m/>
    <n v="0"/>
    <m/>
    <n v="0"/>
    <m/>
    <n v="0"/>
    <m/>
    <n v="-20.933881704101776"/>
    <n v="3.5470779647596609"/>
    <n v="4.5042981749178157"/>
    <n v="1.6009962705368246"/>
    <n v="-46.012536806317215"/>
    <n v="-0.36709258118013954"/>
    <n v="2.4910328589148296"/>
    <n v="4.5971570347565542"/>
    <s v="Grandes"/>
    <n v="2023"/>
    <n v="2"/>
    <d v="2024-08-20T00:00:00"/>
    <x v="25"/>
    <x v="5"/>
  </r>
  <r>
    <n v="2024"/>
    <n v="6"/>
    <n v="15.1"/>
    <x v="13"/>
    <s v="Accidentes Personales"/>
    <n v="15.1"/>
    <m/>
    <m/>
    <x v="7"/>
    <n v="952645.9203900001"/>
    <n v="773215.32050000003"/>
    <n v="2022306.3972500004"/>
    <n v="1692064.3057300001"/>
    <n v="372796.83424"/>
    <n v="295796.70952999999"/>
    <n v="711164.19975000003"/>
    <n v="491987.96164000005"/>
    <n v="0"/>
    <n v="0"/>
    <n v="0"/>
    <n v="0"/>
    <n v="6117.7725499999997"/>
    <n v="6922.4591899999996"/>
    <n v="349751.63919999998"/>
    <n v="269568.47670999996"/>
    <n v="842105.70528000011"/>
    <n v="697933.60614000005"/>
    <n v="0"/>
    <n v="0"/>
    <n v="0"/>
    <n v="0"/>
    <n v="0"/>
    <n v="0"/>
    <s v="Accidentes Personales"/>
    <s v="Accidentes y Enfermedades"/>
    <s v="Accidentes Personales"/>
    <x v="25"/>
    <x v="1"/>
    <n v="172543945.47496"/>
    <n v="148719492.23564002"/>
    <n v="470912451.56086999"/>
    <n v="404647163.09129"/>
    <n v="451972421.97768009"/>
    <n v="385068140.58718014"/>
    <n v="3235502.8946700008"/>
    <n v="2732391.2232599994"/>
    <n v="803376.43482999993"/>
    <n v="608081.95435000001"/>
    <n v="50995079.230280004"/>
    <n v="44748905.612750001"/>
    <n v="29.443519335412727"/>
    <n v="28.298119021824462"/>
    <n v="179430.59989000007"/>
    <n v="23.205774010526746"/>
    <n v="1.8681134234307359"/>
    <n v="1.727897721547168"/>
    <n v="0.55211784903124894"/>
    <n v="0.5199152504332597"/>
    <n v="0.20229788302101445"/>
    <n v="0.21077523186515237"/>
    <n v="0.19108383575286789"/>
    <n v="0.20079960895257257"/>
    <m/>
    <m/>
    <m/>
    <n v="0"/>
    <m/>
    <n v="0"/>
    <m/>
    <n v="0"/>
    <m/>
    <n v="26.031433829114505"/>
    <n v="39.132780213595211"/>
    <n v="38.255412391301682"/>
    <n v="46.403755210829203"/>
    <n v="29.745007082656972"/>
    <n v="20.656993426260129"/>
    <n v="41.532985349352025"/>
    <n v="38.623799504494215"/>
    <s v="Resto"/>
    <n v="2023"/>
    <n v="2"/>
    <d v="2024-08-20T00:00:00"/>
    <x v="25"/>
    <x v="7"/>
  </r>
  <r>
    <n v="2024"/>
    <n v="6"/>
    <n v="43"/>
    <x v="9"/>
    <s v="Accidentes Personales"/>
    <n v="31"/>
    <s v="eb1e33e8a81b697b75855af6bfcdbcbf7cbbde9f94962ceaec1ed8af21f5a50f"/>
    <s v="866d562d83a77144c090ae01fef5e5dc5d322dfdcb968ee04e0fa262fe1b2619"/>
    <x v="10"/>
    <n v="98284.67512"/>
    <n v="66166.72209000001"/>
    <n v="245808.14979999998"/>
    <n v="144401.31172"/>
    <n v="36035.912069999998"/>
    <n v="32713.071759999999"/>
    <n v="68240.731299999985"/>
    <n v="58274.690500000004"/>
    <n v="0"/>
    <n v="0"/>
    <n v="134.59399999999999"/>
    <n v="128.214"/>
    <n v="6121.56351"/>
    <n v="6385.3615199999995"/>
    <n v="36035.912069999998"/>
    <n v="32713.071760000003"/>
    <n v="119065.70037000001"/>
    <n v="66623.969759999993"/>
    <n v="0"/>
    <n v="0"/>
    <n v="0"/>
    <n v="0"/>
    <n v="0"/>
    <n v="0"/>
    <s v="Accidentes Personales"/>
    <s v="Accidentes y Enfermedades"/>
    <s v="Accidentes Personales"/>
    <x v="25"/>
    <x v="1"/>
    <n v="56310277.221919999"/>
    <n v="49145835.487599999"/>
    <n v="470912451.56086999"/>
    <n v="404647163.09129"/>
    <n v="451972421.97768009"/>
    <n v="385068140.58718014"/>
    <n v="3235502.8946700008"/>
    <n v="2732391.2232599994"/>
    <n v="803376.43482999993"/>
    <n v="608081.95435000001"/>
    <n v="22169736.60571"/>
    <n v="19019560.051479999"/>
    <n v="3.0376939325849182"/>
    <n v="2.4215683876724245"/>
    <n v="32117.95302999999"/>
    <n v="48.540946287641582"/>
    <n v="0.4433281137615589"/>
    <n v="0.34788776349667078"/>
    <n v="0.17454127375835501"/>
    <n v="0.13463342607471707"/>
    <n v="2.0871114109263633E-2"/>
    <n v="2.174572392933603E-2"/>
    <n v="1.6351707889046174E-2"/>
    <n v="1.7183120366464008E-2"/>
    <m/>
    <m/>
    <m/>
    <n v="0"/>
    <m/>
    <n v="0"/>
    <m/>
    <n v="0"/>
    <m/>
    <n v="10.157530709369244"/>
    <n v="36.664833073927547"/>
    <n v="49.440369307555635"/>
    <n v="4.4855575179555087"/>
    <n v="10.157530709369244"/>
    <n v="78.713007944304778"/>
    <n v="30.265569310067796"/>
    <n v="49.101054587174161"/>
    <s v="Medianas"/>
    <n v="2023"/>
    <n v="2"/>
    <d v="2024-08-20T00:00:00"/>
    <x v="25"/>
    <x v="10"/>
  </r>
  <r>
    <n v="2024"/>
    <n v="6"/>
    <n v="77"/>
    <x v="63"/>
    <s v="Accidentes Personales"/>
    <n v="49"/>
    <s v="0e17daca5f3e175f448bacace3bc0da47d0655a74c8dd0dc497a3afbdad95f1f"/>
    <s v="866d562d83a77144c090ae01fef5e5dc5d322dfdcb968ee04e0fa262fe1b2619"/>
    <x v="15"/>
    <n v="184092.63602999999"/>
    <n v="170071.26600999999"/>
    <n v="305060.19452000002"/>
    <n v="257685.39853000001"/>
    <n v="28163.40192"/>
    <n v="13422.35122"/>
    <n v="43590.387910000005"/>
    <n v="14670.002350000001"/>
    <n v="0"/>
    <n v="0"/>
    <n v="134.59399999999999"/>
    <n v="128.214"/>
    <n v="0"/>
    <n v="0"/>
    <n v="27904.126920000002"/>
    <n v="12472.216470000001"/>
    <n v="169641.76762"/>
    <n v="154957.92880000002"/>
    <n v="0"/>
    <n v="0"/>
    <n v="0"/>
    <n v="0"/>
    <n v="0"/>
    <n v="0"/>
    <s v="Accidentes Personales"/>
    <s v="Accidentes y Enfermedades"/>
    <s v="Accidentes Personales"/>
    <x v="25"/>
    <x v="1"/>
    <n v="6922211.3310900005"/>
    <n v="3662742.7217800003"/>
    <n v="470912451.56086999"/>
    <n v="404647163.09129"/>
    <n v="451972421.97768009"/>
    <n v="385068140.58718014"/>
    <n v="3235502.8946700008"/>
    <n v="2732391.2232599994"/>
    <n v="803376.43482999993"/>
    <n v="608081.95435000001"/>
    <n v="235573.65877000001"/>
    <n v="245513.94172"/>
    <n v="5.6897688558172712"/>
    <n v="6.2242648330237644"/>
    <n v="14021.370020000002"/>
    <n v="8.2444085640989826"/>
    <n v="78.146528347525063"/>
    <n v="69.27153090310459"/>
    <n v="2.6594483644724551"/>
    <n v="4.6432763349359591"/>
    <n v="3.9092751831006585E-2"/>
    <n v="4.0730944428970295E-2"/>
    <n v="4.2029521401001704E-2"/>
    <n v="4.416653783682619E-2"/>
    <m/>
    <m/>
    <m/>
    <n v="0"/>
    <m/>
    <n v="0"/>
    <m/>
    <n v="0"/>
    <m/>
    <n v="109.8246533590558"/>
    <n v="15.298494566295663"/>
    <n v="7.8921922173559773"/>
    <n v="3.5056295777407973"/>
    <n v="123.73029675293954"/>
    <n v="9.4760164476333397"/>
    <n v="16.448854142162471"/>
    <n v="8.0487759268501513"/>
    <s v="Medianas"/>
    <n v="2023"/>
    <n v="2"/>
    <d v="2024-08-20T00:00:00"/>
    <x v="25"/>
    <x v="15"/>
  </r>
  <r>
    <n v="2024"/>
    <n v="6"/>
    <n v="112"/>
    <x v="57"/>
    <s v="Accidentes Personales"/>
    <n v="231"/>
    <s v="138d9e809e386a7b800791d1f664f56d1c55f3d1ba411b950862729bc486c5ce"/>
    <s v="866d562d83a77144c090ae01fef5e5dc5d322dfdcb968ee04e0fa262fe1b2619"/>
    <x v="28"/>
    <n v="7798.5738899999997"/>
    <n v="2417.3002000000001"/>
    <n v="26634.05545"/>
    <n v="26019.787619999999"/>
    <n v="2477.7850399999998"/>
    <n v="788.62786000000006"/>
    <n v="3917.31169"/>
    <n v="179.39746000000002"/>
    <n v="0"/>
    <n v="0"/>
    <n v="134.59399999999999"/>
    <n v="128.214"/>
    <n v="0"/>
    <n v="0"/>
    <n v="2354.8101799999999"/>
    <n v="763.62785999999994"/>
    <n v="7134.2975800000004"/>
    <n v="2898.6505099999999"/>
    <n v="0"/>
    <n v="0"/>
    <n v="0"/>
    <n v="0"/>
    <n v="0"/>
    <n v="0"/>
    <s v="Accidentes Personales"/>
    <s v="Accidentes y Enfermedades"/>
    <s v="Accidentes Personales"/>
    <x v="25"/>
    <x v="1"/>
    <n v="322505.75637000002"/>
    <n v="316431.12143"/>
    <n v="470912451.56086999"/>
    <n v="404647163.09129"/>
    <n v="451972421.97768009"/>
    <n v="385068140.58718014"/>
    <n v="3235502.8946700008"/>
    <n v="2732391.2232599994"/>
    <n v="803376.43482999993"/>
    <n v="608081.95435000001"/>
    <n v="322505.75637000002"/>
    <n v="316431.12143"/>
    <n v="0.24103127531880639"/>
    <n v="8.8468304956562341E-2"/>
    <n v="5381.27369"/>
    <n v="222.61503515368091"/>
    <n v="2.418119284994392"/>
    <n v="0.76392618686678349"/>
    <n v="2.418119284994392"/>
    <n v="0.76392618686678349"/>
    <n v="1.6560559960033163E-3"/>
    <n v="1.7254534814040311E-3"/>
    <n v="5.9738468979569925E-4"/>
    <n v="6.2775907565708333E-4"/>
    <m/>
    <m/>
    <m/>
    <n v="0"/>
    <m/>
    <n v="0"/>
    <m/>
    <n v="0"/>
    <m/>
    <n v="214.18938712106868"/>
    <n v="31.772283945109862"/>
    <n v="32.624324442615773"/>
    <n v="0.30842142395231154"/>
    <n v="208.37143369808433"/>
    <n v="146.12479343016761"/>
    <n v="33.006895964101346"/>
    <n v="26.344254244020604"/>
    <s v="Resto"/>
    <n v="2023"/>
    <n v="2"/>
    <d v="2024-08-20T00:00:00"/>
    <x v="25"/>
    <x v="28"/>
  </r>
  <r>
    <n v="2024"/>
    <n v="6"/>
    <n v="79"/>
    <x v="59"/>
    <s v="Accidentes Personales"/>
    <n v="51"/>
    <s v="031b4af5197ec30a926f48cf40e11a7dbc470048a21e4003b7a3c07c5dab1baa"/>
    <s v="866d562d83a77144c090ae01fef5e5dc5d322dfdcb968ee04e0fa262fe1b2619"/>
    <x v="9"/>
    <n v="320701.78358999995"/>
    <n v="287535.82386"/>
    <n v="608548.93301999988"/>
    <n v="574557.07816999999"/>
    <n v="-20951.240760000001"/>
    <n v="-5279.2152400000014"/>
    <n v="-2870.01784"/>
    <n v="16147.327559999998"/>
    <n v="0"/>
    <n v="0"/>
    <n v="134.59399999999999"/>
    <n v="128.214"/>
    <n v="0"/>
    <n v="0"/>
    <n v="-20951.240760000001"/>
    <n v="-5279.2152400000004"/>
    <n v="323885.07547000004"/>
    <n v="281206.59331000003"/>
    <n v="0"/>
    <n v="0"/>
    <n v="0"/>
    <n v="0"/>
    <n v="0"/>
    <n v="0"/>
    <s v="Accidentes Personales"/>
    <s v="Accidentes y Enfermedades"/>
    <s v="Accidentes Personales"/>
    <x v="25"/>
    <x v="1"/>
    <n v="42505277.943829998"/>
    <n v="34607061.821570002"/>
    <n v="470912451.56086999"/>
    <n v="404647163.09129"/>
    <n v="451972421.97768009"/>
    <n v="385068140.58718014"/>
    <n v="3235502.8946700008"/>
    <n v="2732391.2232599994"/>
    <n v="803376.43482999993"/>
    <n v="608081.95435000001"/>
    <n v="320703.72170999995"/>
    <n v="287537.75964"/>
    <n v="9.9119609541474176"/>
    <n v="10.523230400255157"/>
    <n v="33165.959729999944"/>
    <n v="11.534548733707805"/>
    <n v="99.999395666508121"/>
    <n v="99.999326773637506"/>
    <n v="0.7544987331074553"/>
    <n v="0.83085881529758687"/>
    <n v="6.8102209344223757E-2"/>
    <n v="7.0956051297713318E-2"/>
    <n v="7.10584059612277E-2"/>
    <n v="7.4671413589694619E-2"/>
    <m/>
    <m/>
    <m/>
    <n v="0"/>
    <m/>
    <n v="0"/>
    <m/>
    <n v="0"/>
    <m/>
    <n v="296.86278750778865"/>
    <n v="-6.5329355282866279"/>
    <n v="-1.8360200023529691"/>
    <n v="-2.6078983464872767"/>
    <n v="296.86278750778871"/>
    <n v="15.17691376210073"/>
    <n v="-6.4687268252780648"/>
    <n v="-1.8773440472571827"/>
    <s v="Grandes"/>
    <n v="2023"/>
    <n v="2"/>
    <d v="2024-08-20T00:00:00"/>
    <x v="25"/>
    <x v="9"/>
  </r>
  <r>
    <n v="2024"/>
    <n v="6"/>
    <n v="718"/>
    <x v="44"/>
    <s v="Accidentes Personales"/>
    <n v="281"/>
    <s v="71a1c003a2b855d85582c8f6c7648c49d3fe836408a7e1b5d9b222448acb3c1b"/>
    <s v="866d562d83a77144c090ae01fef5e5dc5d322dfdcb968ee04e0fa262fe1b2619"/>
    <x v="36"/>
    <n v="6.6059399999999995"/>
    <n v="0"/>
    <n v="6.6059399999999995"/>
    <n v="0.41455000000000003"/>
    <n v="9.7020000000000009E-2"/>
    <n v="3.082E-2"/>
    <n v="6.4439999999999997E-2"/>
    <n v="7.3359999999999995E-2"/>
    <n v="0"/>
    <n v="0"/>
    <n v="134.59399999999999"/>
    <n v="128.214"/>
    <n v="0"/>
    <n v="0"/>
    <n v="9.7019999999999995E-2"/>
    <n v="3.082E-2"/>
    <n v="1.0047200000000001"/>
    <n v="7.1790000000000007E-2"/>
    <n v="0"/>
    <n v="0"/>
    <n v="0"/>
    <n v="0"/>
    <n v="0"/>
    <n v="0"/>
    <s v="Accidentes Personales"/>
    <s v="Accidentes y Enfermedades"/>
    <s v="Accidentes Personales"/>
    <x v="25"/>
    <x v="1"/>
    <n v="8284.6314299999995"/>
    <n v="970.66971999999998"/>
    <n v="470912451.56086999"/>
    <n v="404647163.09129"/>
    <n v="451972421.97768009"/>
    <n v="385068140.58718014"/>
    <n v="3235502.8946700008"/>
    <n v="2732391.2232599994"/>
    <n v="803376.43482999993"/>
    <n v="608081.95435000001"/>
    <n v="8284.6314299999995"/>
    <n v="970.66971999999998"/>
    <n v="2.0417042466202955E-4"/>
    <m/>
    <m/>
    <m/>
    <n v="7.9737282893223418E-2"/>
    <m/>
    <n v="7.9737282893223418E-2"/>
    <m/>
    <n v="1.4027957804267397E-6"/>
    <n v="1.4615803263160652E-6"/>
    <m/>
    <m/>
    <m/>
    <m/>
    <m/>
    <n v="0"/>
    <m/>
    <n v="0"/>
    <m/>
    <n v="0"/>
    <m/>
    <n v="214.79558728098641"/>
    <n v="1.4686781896293339"/>
    <m/>
    <n v="1.2076530477338449E-5"/>
    <n v="214.79558728098635"/>
    <n v="1299.5263964340436"/>
    <n v="9.6564216896249686"/>
    <n v="42.93077030227051"/>
    <s v="Resto"/>
    <n v="2023"/>
    <n v="2"/>
    <d v="2024-08-20T00:00:00"/>
    <x v="25"/>
    <x v="36"/>
  </r>
  <r>
    <n v="2024"/>
    <n v="6"/>
    <n v="68"/>
    <x v="61"/>
    <s v="Accidentes Personales"/>
    <n v="213"/>
    <s v="d48ff4b2f68a10fd7c86f185a6ccede0dc0f2c48538d697cb33b6ada3f1e85db"/>
    <s v="866d562d83a77144c090ae01fef5e5dc5d322dfdcb968ee04e0fa262fe1b2619"/>
    <x v="35"/>
    <n v="0"/>
    <n v="0"/>
    <n v="0"/>
    <n v="0"/>
    <n v="0"/>
    <n v="0"/>
    <n v="0"/>
    <n v="5.5999999999999995E-4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1"/>
    <n v="1001554.8187899999"/>
    <n v="494799.62904999999"/>
    <n v="470912451.56086999"/>
    <n v="404647163.09129"/>
    <n v="451972421.97768009"/>
    <n v="385068140.58718014"/>
    <n v="3235502.8946700008"/>
    <n v="2732391.2232599994"/>
    <n v="803376.43482999993"/>
    <n v="608081.95435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25"/>
    <x v="35"/>
  </r>
  <r>
    <n v="2024"/>
    <n v="6"/>
    <n v="34"/>
    <x v="54"/>
    <s v="Accidentes Personales"/>
    <n v="23"/>
    <s v="535fa30d7e25dd8a49f1536779734ec8286108d115da5045d77f3b4185d8f790"/>
    <s v="866d562d83a77144c090ae01fef5e5dc5d322dfdcb968ee04e0fa262fe1b2619"/>
    <x v="33"/>
    <n v="4451.3979200000003"/>
    <n v="2463.4323399999998"/>
    <n v="39856.223590000001"/>
    <n v="3633.55816"/>
    <n v="167.86129"/>
    <n v="593.10154999999997"/>
    <n v="418.44165000000004"/>
    <n v="587.53578000000005"/>
    <n v="0"/>
    <n v="0"/>
    <n v="134.59399999999999"/>
    <n v="128.214"/>
    <n v="0"/>
    <n v="0"/>
    <n v="167.86129"/>
    <n v="593.10155000000009"/>
    <n v="4944.0461599999999"/>
    <n v="1245.36727"/>
    <n v="0"/>
    <n v="0"/>
    <n v="0"/>
    <n v="0"/>
    <n v="0"/>
    <n v="0"/>
    <s v="Accidentes Personales"/>
    <s v="Accidentes y Enfermedades"/>
    <s v="Accidentes Personales"/>
    <x v="25"/>
    <x v="1"/>
    <n v="43370839.972830005"/>
    <n v="41708691.39999"/>
    <n v="470912451.56086999"/>
    <n v="404647163.09129"/>
    <n v="451972421.97768009"/>
    <n v="385068140.58718014"/>
    <n v="3235502.8946700008"/>
    <n v="2732391.2232599994"/>
    <n v="803376.43482999993"/>
    <n v="608081.95435000001"/>
    <n v="15696564.2108"/>
    <n v="13192563.50334"/>
    <n v="0.13757978480974323"/>
    <n v="9.0156648104764939E-2"/>
    <n v="1987.9655800000005"/>
    <n v="80.699012825332986"/>
    <n v="2.8359059092289907E-2"/>
    <n v="1.8672885973801265E-2"/>
    <n v="1.0263573227515567E-2"/>
    <n v="5.9062805792094225E-3"/>
    <n v="9.4527080463588332E-4"/>
    <n v="9.8488263963588145E-4"/>
    <n v="6.0878527386196949E-4"/>
    <n v="6.3973932931547578E-4"/>
    <m/>
    <m/>
    <m/>
    <n v="0"/>
    <m/>
    <n v="0"/>
    <m/>
    <n v="0"/>
    <m/>
    <n v="-71.69771517204768"/>
    <n v="3.7709792073587525"/>
    <n v="24.076226505981488"/>
    <n v="2.089447520769272E-2"/>
    <n v="-71.697715172047694"/>
    <n v="296.99502942613867"/>
    <n v="3.3952209297333904"/>
    <n v="47.624629640379105"/>
    <s v="Resto"/>
    <n v="2023"/>
    <n v="2"/>
    <d v="2024-08-20T00:00:00"/>
    <x v="25"/>
    <x v="33"/>
  </r>
  <r>
    <n v="2024"/>
    <n v="6"/>
    <n v="74"/>
    <x v="0"/>
    <s v="Accidentes Personales"/>
    <n v="46"/>
    <s v="25fc0e7096fc653718202dc30b0c580b8ab87eac11a700cba03a7c021bc35b0c"/>
    <s v="866d562d83a77144c090ae01fef5e5dc5d322dfdcb968ee04e0fa262fe1b2619"/>
    <x v="35"/>
    <n v="0"/>
    <n v="0"/>
    <n v="0"/>
    <n v="0"/>
    <n v="-1.9633099999999999"/>
    <n v="-5.2048500000000004"/>
    <n v="-1.9755899999999995"/>
    <n v="-1.4548499999999982"/>
    <n v="0"/>
    <n v="0"/>
    <n v="0"/>
    <n v="0"/>
    <n v="0"/>
    <n v="0"/>
    <n v="-7.5493500000000004"/>
    <n v="-14.14667"/>
    <n v="0"/>
    <n v="0"/>
    <n v="0"/>
    <n v="0"/>
    <n v="0"/>
    <n v="0"/>
    <n v="0"/>
    <n v="0"/>
    <s v="Accidentes Personales"/>
    <s v="Accidentes y Enfermedades"/>
    <s v="Accidentes Personales"/>
    <x v="25"/>
    <x v="1"/>
    <n v="4855779.2440100005"/>
    <n v="7451597.3626800003"/>
    <n v="470912451.56086999"/>
    <n v="404647163.09129"/>
    <n v="451972421.97768009"/>
    <n v="385068140.58718014"/>
    <n v="3235502.8946700008"/>
    <n v="2732391.2232599994"/>
    <n v="803376.43482999993"/>
    <n v="608081.95435000001"/>
    <n v="0"/>
    <n v="0"/>
    <m/>
    <m/>
    <m/>
    <m/>
    <m/>
    <m/>
    <m/>
    <m/>
    <m/>
    <m/>
    <m/>
    <m/>
    <m/>
    <m/>
    <m/>
    <n v="0"/>
    <m/>
    <n v="0"/>
    <m/>
    <n v="0"/>
    <m/>
    <n v="-62.279220342565111"/>
    <m/>
    <m/>
    <n v="-2.4438232376276385E-4"/>
    <n v="-46.635144525178006"/>
    <m/>
    <m/>
    <m/>
    <s v="Resto"/>
    <n v="2023"/>
    <n v="2"/>
    <d v="2024-08-20T00:00:00"/>
    <x v="25"/>
    <x v="35"/>
  </r>
  <r>
    <n v="2024"/>
    <n v="6"/>
    <n v="715"/>
    <x v="46"/>
    <s v="Accidentes Personales"/>
    <n v="251"/>
    <s v="c75d3f1f5bcd6914d0331ce5ec17c0db8f2070a2d4285f8e3ff11c6ca19168ff"/>
    <s v="866d562d83a77144c090ae01fef5e5dc5d322dfdcb968ee04e0fa262fe1b2619"/>
    <x v="30"/>
    <n v="25.838619999999999"/>
    <n v="40.028129999999997"/>
    <n v="45.97119"/>
    <n v="80.908150000000006"/>
    <n v="-1.40524"/>
    <n v="-1.2594300000000003"/>
    <n v="-5.0884699999999992"/>
    <n v="-5.0334300000000001"/>
    <n v="0"/>
    <n v="0"/>
    <n v="134.59399999999999"/>
    <n v="128.214"/>
    <n v="0"/>
    <n v="0"/>
    <n v="-1.40524"/>
    <n v="-1.25943"/>
    <n v="20.66639"/>
    <n v="34.621790000000004"/>
    <n v="0"/>
    <n v="0"/>
    <n v="0"/>
    <n v="0"/>
    <n v="0"/>
    <n v="0"/>
    <s v="Accidentes Personales"/>
    <s v="Accidentes y Enfermedades"/>
    <s v="Accidentes Personales"/>
    <x v="25"/>
    <x v="1"/>
    <n v="80339.313900000008"/>
    <n v="72704.240590000001"/>
    <n v="470912451.56086999"/>
    <n v="404647163.09129"/>
    <n v="451972421.97768009"/>
    <n v="385068140.58718014"/>
    <n v="3235502.8946700008"/>
    <n v="2732391.2232599994"/>
    <n v="803376.43482999993"/>
    <n v="608081.95435000001"/>
    <n v="80339.313900000008"/>
    <n v="72704.240590000001"/>
    <n v="7.985967202367582E-4"/>
    <n v="1.4649487108307528E-3"/>
    <n v="-14.189509999999999"/>
    <n v="-35.448845599332266"/>
    <n v="3.2161862910805861E-2"/>
    <n v="5.5056114574843121E-2"/>
    <n v="3.2161862910805861E-2"/>
    <n v="5.5056114574843121E-2"/>
    <n v="5.4869264795093463E-6"/>
    <n v="5.7168576540442094E-6"/>
    <n v="9.8921069146281139E-6"/>
    <n v="1.0395077073621871E-5"/>
    <m/>
    <m/>
    <m/>
    <n v="0"/>
    <m/>
    <n v="0"/>
    <m/>
    <n v="0"/>
    <m/>
    <n v="11.5774596444423"/>
    <n v="-5.4385257416998281"/>
    <n v="-3.1463623206979698"/>
    <n v="-1.7491675621495652E-4"/>
    <n v="11.577459644442323"/>
    <n v="-40.308141202404627"/>
    <n v="-6.799639414527646"/>
    <n v="-3.6376802008215052"/>
    <s v="Resto"/>
    <n v="2023"/>
    <n v="2"/>
    <d v="2024-08-20T00:00:00"/>
    <x v="25"/>
    <x v="30"/>
  </r>
  <r>
    <n v="2024"/>
    <n v="6"/>
    <n v="50"/>
    <x v="56"/>
    <s v="Accidentes Personales"/>
    <n v="38"/>
    <s v="aea92132c4cbeb263e6ac2bf6c183b5d81737f179f21efdc5863739672f0f470"/>
    <s v="866d562d83a77144c090ae01fef5e5dc5d322dfdcb968ee04e0fa262fe1b2619"/>
    <x v="4"/>
    <n v="431429.48386000004"/>
    <n v="408989.82949999999"/>
    <n v="902652.04426"/>
    <n v="846665.64269999997"/>
    <n v="108842.19682"/>
    <n v="-10240.738630000003"/>
    <n v="146495.78675999999"/>
    <n v="70472.062890000001"/>
    <n v="0"/>
    <n v="0"/>
    <n v="134.59399999999999"/>
    <n v="128.214"/>
    <n v="0"/>
    <n v="0"/>
    <n v="108843.69682"/>
    <n v="-10485.503630000001"/>
    <n v="417186.14260000002"/>
    <n v="391558.24851999996"/>
    <n v="0"/>
    <n v="0"/>
    <n v="0"/>
    <n v="0"/>
    <n v="0"/>
    <n v="0"/>
    <s v="Accidentes Personales"/>
    <s v="Accidentes y Enfermedades"/>
    <s v="Accidentes Personales"/>
    <x v="25"/>
    <x v="1"/>
    <n v="30189132.184919998"/>
    <n v="15116040.619870001"/>
    <n v="470912451.56086999"/>
    <n v="404647163.09129"/>
    <n v="451972421.97768009"/>
    <n v="385068140.58718014"/>
    <n v="3235502.8946700008"/>
    <n v="2732391.2232599994"/>
    <n v="803376.43482999993"/>
    <n v="608081.95435000001"/>
    <n v="431429.48386000004"/>
    <n v="409109.32405"/>
    <n v="13.334232665058485"/>
    <n v="14.968201698878126"/>
    <n v="22439.654360000044"/>
    <n v="5.4866044926919155"/>
    <n v="100"/>
    <n v="99.970791535910976"/>
    <n v="1.4290887237742682"/>
    <n v="2.7056677061477576"/>
    <n v="9.1615645844572366E-2"/>
    <n v="9.545482487011242E-2"/>
    <n v="0.10107319828354519"/>
    <n v="0.10621232618111234"/>
    <m/>
    <m/>
    <m/>
    <n v="0"/>
    <m/>
    <n v="0"/>
    <m/>
    <n v="0"/>
    <m/>
    <n v="-1162.8354140505974"/>
    <n v="25.228270410772289"/>
    <n v="-2.5039103399024749"/>
    <n v="13.54809428073799"/>
    <n v="-1138.0397609952472"/>
    <n v="6.5451038707184939"/>
    <n v="26.089959781900003"/>
    <n v="-2.6778911361547841"/>
    <s v="Grandes"/>
    <n v="2023"/>
    <n v="2"/>
    <d v="2024-08-20T00:00:00"/>
    <x v="25"/>
    <x v="4"/>
  </r>
  <r>
    <n v="2024"/>
    <n v="6"/>
    <n v="3"/>
    <x v="40"/>
    <s v="Accidentes Personales"/>
    <n v="3"/>
    <s v="4e07408562bedb8b60ce05c1decfe3ad16b72230967de01f640b7e4729b49fce"/>
    <s v="866d562d83a77144c090ae01fef5e5dc5d322dfdcb968ee04e0fa262fe1b2619"/>
    <x v="34"/>
    <n v="16.28398"/>
    <n v="13.32616"/>
    <n v="44.476239999999997"/>
    <n v="469.03955000000002"/>
    <n v="2.9549400000000001"/>
    <n v="436.62122000000005"/>
    <n v="-40.962430000000026"/>
    <n v="703.16546000000017"/>
    <n v="0"/>
    <n v="0"/>
    <n v="134.59399999999999"/>
    <n v="128.214"/>
    <n v="0"/>
    <n v="0"/>
    <n v="2.9549400000000001"/>
    <n v="436.62121999999999"/>
    <n v="18.774740000000001"/>
    <n v="108.31166999999999"/>
    <n v="0"/>
    <n v="0"/>
    <n v="0"/>
    <n v="0"/>
    <n v="0"/>
    <n v="0"/>
    <s v="Accidentes Personales"/>
    <s v="Accidentes y Enfermedades"/>
    <s v="Accidentes Personales"/>
    <x v="25"/>
    <x v="1"/>
    <n v="12032200.14449"/>
    <n v="10620403.039520001"/>
    <n v="470912451.56086999"/>
    <n v="404647163.09129"/>
    <n v="451972421.97768009"/>
    <n v="385068140.58718014"/>
    <n v="3235502.8946700008"/>
    <n v="2732391.2232599994"/>
    <n v="803376.43482999993"/>
    <n v="608081.95435000001"/>
    <n v="1492404.7979100002"/>
    <n v="1399385.6923900002"/>
    <n v="5.0329054029979025E-4"/>
    <n v="4.8771054037059303E-4"/>
    <n v="2.9578199999999999"/>
    <n v="22.195591228080701"/>
    <n v="1.0911235358399061E-3"/>
    <n v="9.5228642628469016E-4"/>
    <n v="1.3533667828370566E-4"/>
    <n v="1.2547697060470776E-4"/>
    <n v="3.4579633530660928E-6"/>
    <n v="3.6028702655676983E-6"/>
    <n v="3.2932789885872906E-6"/>
    <n v="3.4607277505948152E-6"/>
    <m/>
    <m/>
    <m/>
    <n v="0"/>
    <m/>
    <n v="0"/>
    <m/>
    <n v="0"/>
    <m/>
    <n v="-99.323225747021638"/>
    <n v="18.146300842914325"/>
    <n v="3276.4218649633503"/>
    <n v="3.6781512027114489E-4"/>
    <n v="-99.323225747021638"/>
    <n v="-82.666004503485169"/>
    <n v="15.738913028888815"/>
    <n v="403.11558302074008"/>
    <s v="Resto"/>
    <n v="2023"/>
    <n v="2"/>
    <d v="2024-08-20T00:00:00"/>
    <x v="25"/>
    <x v="34"/>
  </r>
  <r>
    <n v="2024"/>
    <n v="6"/>
    <n v="9"/>
    <x v="8"/>
    <s v="Accidentes Personales"/>
    <n v="9"/>
    <s v="19581e27de7ced00ff1ce50b2047e7a567c76b1cbaebabe5ef03f7c3017bb5b7"/>
    <s v="866d562d83a77144c090ae01fef5e5dc5d322dfdcb968ee04e0fa262fe1b2619"/>
    <x v="26"/>
    <n v="14432.771490000001"/>
    <n v="12417.266019999999"/>
    <n v="60414.311870000005"/>
    <n v="53953.787639999995"/>
    <n v="19740.780550000003"/>
    <n v="17100.158869999999"/>
    <n v="32190.583450000002"/>
    <n v="27972.616849999999"/>
    <n v="0"/>
    <n v="0"/>
    <n v="134.59399999999999"/>
    <n v="128.214"/>
    <n v="0"/>
    <n v="0"/>
    <n v="19740.780549999999"/>
    <n v="17100.158869999999"/>
    <n v="23951.04392"/>
    <n v="24771.77145"/>
    <n v="0"/>
    <n v="0"/>
    <n v="0"/>
    <n v="0"/>
    <n v="0"/>
    <n v="0"/>
    <s v="Accidentes Personales"/>
    <s v="Accidentes y Enfermedades"/>
    <s v="Accidentes Personales"/>
    <x v="25"/>
    <x v="1"/>
    <n v="1455805.4776199998"/>
    <n v="1307087.0916300002"/>
    <n v="470912451.56086999"/>
    <n v="404647163.09129"/>
    <n v="451972421.97768009"/>
    <n v="385068140.58718014"/>
    <n v="3235502.8946700008"/>
    <n v="2732391.2232599994"/>
    <n v="803376.43482999993"/>
    <n v="608081.95435000001"/>
    <n v="14432.771490000001"/>
    <n v="12417.266019999999"/>
    <n v="0.44607506034922106"/>
    <n v="0.45444685644923982"/>
    <n v="2015.5054700000019"/>
    <n v="16.23147532438869"/>
    <n v="100"/>
    <n v="100"/>
    <n v="0.99139422895943385"/>
    <n v="0.9499953063200306"/>
    <n v="3.0648523822552664E-3"/>
    <n v="3.1932858705951621E-3"/>
    <n v="3.0686650377426748E-3"/>
    <n v="3.2246931675690544E-3"/>
    <m/>
    <m/>
    <m/>
    <n v="0"/>
    <m/>
    <n v="0"/>
    <m/>
    <n v="0"/>
    <m/>
    <n v="15.442088579847235"/>
    <n v="136.77747592468813"/>
    <n v="137.71275289147749"/>
    <n v="2.45722673632782"/>
    <n v="15.442088579847212"/>
    <n v="-3.3131563951999898"/>
    <n v="82.421378441528901"/>
    <n v="69.03082770852869"/>
    <s v="Resto"/>
    <n v="2023"/>
    <n v="2"/>
    <d v="2024-08-20T00:00:00"/>
    <x v="25"/>
    <x v="26"/>
  </r>
  <r>
    <n v="2024"/>
    <n v="6"/>
    <n v="37"/>
    <x v="35"/>
    <s v="Accidentes Personales"/>
    <n v="25"/>
    <s v="b7a56873cd771f2c446d369b649430b65a756ba278ff97ec81bb6f55b2e73569"/>
    <s v="866d562d83a77144c090ae01fef5e5dc5d322dfdcb968ee04e0fa262fe1b2619"/>
    <x v="24"/>
    <n v="7549.7753400000001"/>
    <n v="5779.5937199999998"/>
    <n v="10084.244009999999"/>
    <n v="7270.4408100000001"/>
    <n v="8043.4244300000018"/>
    <n v="2959.2829200000001"/>
    <n v="14551.094459999998"/>
    <n v="3284.0302000000001"/>
    <n v="0"/>
    <n v="0"/>
    <n v="134.59399999999999"/>
    <n v="128.214"/>
    <n v="0"/>
    <n v="0"/>
    <n v="8043.42443"/>
    <n v="2959.2829200000001"/>
    <n v="6881.0798700000005"/>
    <n v="4892.9018499999993"/>
    <n v="0"/>
    <n v="0"/>
    <n v="0"/>
    <n v="0"/>
    <n v="0"/>
    <n v="0"/>
    <s v="Accidentes Personales"/>
    <s v="Accidentes y Enfermedades"/>
    <s v="Accidentes Personales"/>
    <x v="25"/>
    <x v="1"/>
    <n v="7036483.0011099996"/>
    <n v="5668968.1481899992"/>
    <n v="470912451.56086999"/>
    <n v="404647163.09129"/>
    <n v="451972421.97768009"/>
    <n v="385068140.58718014"/>
    <n v="3235502.8946700008"/>
    <n v="2732391.2232599994"/>
    <n v="803376.43482999993"/>
    <n v="608081.95435000001"/>
    <n v="1068448.7176300001"/>
    <n v="436344.77531"/>
    <n v="0.23334163453962928"/>
    <n v="0.21152145676651682"/>
    <n v="1770.1816200000003"/>
    <n v="30.628132456341596"/>
    <n v="0.7066109224920667"/>
    <n v="1.324547478744051"/>
    <n v="0.10729472861384061"/>
    <n v="0.1019514234146001"/>
    <n v="1.6032227041302004E-3"/>
    <n v="1.6704061957950242E-3"/>
    <n v="1.4283045198802248E-3"/>
    <n v="1.5009275270571208E-3"/>
    <m/>
    <m/>
    <m/>
    <n v="0"/>
    <m/>
    <n v="0"/>
    <m/>
    <n v="0"/>
    <m/>
    <n v="171.80315797585183"/>
    <n v="106.53859310732815"/>
    <n v="51.202265476888918"/>
    <n v="1.0012024352820414"/>
    <n v="171.8031579758518"/>
    <n v="40.633924017911816"/>
    <n v="116.89189170827048"/>
    <n v="60.481142085447729"/>
    <s v="Resto"/>
    <n v="2023"/>
    <n v="2"/>
    <d v="2024-08-20T00:00:00"/>
    <x v="25"/>
    <x v="24"/>
  </r>
  <r>
    <n v="2024"/>
    <n v="6"/>
    <n v="39"/>
    <x v="17"/>
    <s v="Accidentes Personales"/>
    <n v="27"/>
    <s v="670671cd97404156226e507973f2ab8330d3022ca96e0c93bdbdb320c41adcaf"/>
    <s v="866d562d83a77144c090ae01fef5e5dc5d322dfdcb968ee04e0fa262fe1b2619"/>
    <x v="0"/>
    <n v="648603.59346"/>
    <n v="489197.34693"/>
    <n v="1062374.05904"/>
    <n v="1145373.1467599999"/>
    <n v="83687.338520000019"/>
    <n v="85327.056639999995"/>
    <n v="135398.06683"/>
    <n v="187817.88375999994"/>
    <n v="0"/>
    <n v="0"/>
    <n v="134.59399999999999"/>
    <n v="128.214"/>
    <n v="-1811.08338"/>
    <n v="-10691.341210000002"/>
    <n v="38448.634340000004"/>
    <n v="34012.036959999998"/>
    <n v="273167.03993999999"/>
    <n v="221148.73353999999"/>
    <n v="0"/>
    <n v="0"/>
    <n v="0"/>
    <n v="0"/>
    <n v="0"/>
    <n v="0"/>
    <s v="Accidentes Personales"/>
    <s v="Accidentes y Enfermedades"/>
    <s v="Accidentes Personales"/>
    <x v="25"/>
    <x v="1"/>
    <n v="13946879.379360002"/>
    <n v="12006721.726059999"/>
    <n v="470912451.56086999"/>
    <n v="404647163.09129"/>
    <n v="451972421.97768009"/>
    <n v="385068140.58718014"/>
    <n v="3235502.8946700008"/>
    <n v="2732391.2232599994"/>
    <n v="803376.43482999993"/>
    <n v="608081.95435000001"/>
    <n v="817465.34374000004"/>
    <n v="640523.64503999997"/>
    <n v="20.046453814906975"/>
    <n v="17.903634836974099"/>
    <n v="159406.24653"/>
    <n v="32.585263908393536"/>
    <n v="79.343252705070327"/>
    <n v="76.374596116502488"/>
    <n v="4.650528450255826"/>
    <n v="4.0743623287963873"/>
    <n v="0.13773337088670329"/>
    <n v="0.14350512595921844"/>
    <n v="0.12089479219199051"/>
    <n v="0.1270417610202797"/>
    <m/>
    <m/>
    <m/>
    <n v="0"/>
    <m/>
    <n v="0"/>
    <m/>
    <n v="0"/>
    <m/>
    <n v="-1.9216860214902876"/>
    <n v="12.902694244039999"/>
    <n v="17.442256622092756"/>
    <n v="10.416952115070297"/>
    <n v="13.044197809198209"/>
    <n v="23.521864931047087"/>
    <n v="14.075136717974864"/>
    <n v="15.379711389506156"/>
    <s v="Grandes"/>
    <n v="2023"/>
    <n v="2"/>
    <d v="2024-08-20T00:00:00"/>
    <x v="25"/>
    <x v="0"/>
  </r>
  <r>
    <n v="2024"/>
    <n v="6"/>
    <n v="61"/>
    <x v="2"/>
    <s v="Accidentes Person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0500.853150000001"/>
    <n v="8551.473179999999"/>
    <n v="13694.622310000001"/>
    <n v="8446.2744899999998"/>
    <n v="0"/>
    <n v="0"/>
    <n v="0"/>
    <n v="0"/>
    <n v="0"/>
    <n v="0"/>
    <s v="Accidentes Personales"/>
    <s v="Accidentes y Enfermedades"/>
    <s v="Accidentes Personales"/>
    <x v="25"/>
    <x v="1"/>
    <n v="0"/>
    <n v="0"/>
    <n v="470912451.56086999"/>
    <n v="404647163.09129"/>
    <n v="451972421.97768009"/>
    <n v="385068140.58718014"/>
    <n v="3235502.8946700008"/>
    <n v="2732391.2232599994"/>
    <n v="803376.43482999993"/>
    <n v="608081.95435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.795837968119571"/>
    <n v="62.138021043642411"/>
    <n v="76.678661976184131"/>
    <n v="101.2455040399711"/>
    <m/>
    <n v="2023"/>
    <n v="2"/>
    <d v="2024-08-20T00:00:00"/>
    <x v="25"/>
    <x v="2"/>
  </r>
  <r>
    <n v="2024"/>
    <n v="6"/>
    <n v="80"/>
    <x v="30"/>
    <s v="Accidentes Personales"/>
    <n v="52"/>
    <s v="41cfc0d1f2d127b04555b7246d84019b4d27710a3f3aff6e7764375b1e06e05d"/>
    <s v="866d562d83a77144c090ae01fef5e5dc5d322dfdcb968ee04e0fa262fe1b2619"/>
    <x v="35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1"/>
    <n v="669950.54428999999"/>
    <n v="668363.73384"/>
    <n v="470912451.56086999"/>
    <n v="404647163.09129"/>
    <n v="451972421.97768009"/>
    <n v="385068140.58718014"/>
    <n v="3235502.8946700008"/>
    <n v="2732391.2232599994"/>
    <n v="803376.43482999993"/>
    <n v="608081.95435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25"/>
    <x v="35"/>
  </r>
  <r>
    <n v="2024"/>
    <n v="6"/>
    <n v="91"/>
    <x v="60"/>
    <s v="Accidentes Personales"/>
    <n v="218"/>
    <s v="5966abd0cbfc86f98a186531b2b4ee5f6e910120ce13222f98207203dfc9a9a2"/>
    <s v="866d562d83a77144c090ae01fef5e5dc5d322dfdcb968ee04e0fa262fe1b2619"/>
    <x v="23"/>
    <n v="20413.05242"/>
    <n v="19146.830890000001"/>
    <n v="67991.774570000009"/>
    <n v="40379.967099999994"/>
    <n v="28277.016500000002"/>
    <n v="14124.252900000001"/>
    <n v="56061.742330000001"/>
    <n v="23901.168870000001"/>
    <n v="0"/>
    <n v="0"/>
    <n v="134.59399999999999"/>
    <n v="128.214"/>
    <n v="0"/>
    <n v="0"/>
    <n v="28277.016500000002"/>
    <n v="14124.252899999999"/>
    <n v="27008.246350000001"/>
    <n v="20195.28974"/>
    <n v="0"/>
    <n v="0"/>
    <n v="0"/>
    <n v="0"/>
    <n v="0"/>
    <n v="0"/>
    <s v="Accidentes Personales"/>
    <s v="Accidentes y Enfermedades"/>
    <s v="Accidentes Personales"/>
    <x v="25"/>
    <x v="1"/>
    <n v="2714294.16591"/>
    <n v="2263628.6595100001"/>
    <n v="470912451.56086999"/>
    <n v="404647163.09129"/>
    <n v="451972421.97768009"/>
    <n v="385068140.58718014"/>
    <n v="3235502.8946700008"/>
    <n v="2732391.2232599994"/>
    <n v="803376.43482999993"/>
    <n v="608081.95435000001"/>
    <n v="20413.05242"/>
    <n v="19146.830890000001"/>
    <n v="0.63090817979570968"/>
    <n v="0.70073533859313286"/>
    <n v="1266.2215299999989"/>
    <n v="6.613217285275752"/>
    <n v="100"/>
    <n v="100"/>
    <n v="0.75205748427625851"/>
    <n v="0.84584681367944192"/>
    <n v="4.33478714617539E-3"/>
    <n v="4.5164376026925078E-3"/>
    <n v="4.7317348634618745E-3"/>
    <n v="4.9723227844307013E-3"/>
    <m/>
    <m/>
    <m/>
    <n v="0"/>
    <m/>
    <n v="0"/>
    <m/>
    <n v="0"/>
    <m/>
    <n v="100.20185634030949"/>
    <n v="138.52419480535485"/>
    <n v="73.768097609180899"/>
    <n v="3.5197717127443027"/>
    <n v="100.20185634030953"/>
    <n v="33.735374424987086"/>
    <n v="104.69771392617648"/>
    <n v="69.938352367506056"/>
    <s v="Resto"/>
    <n v="2023"/>
    <n v="2"/>
    <d v="2024-08-20T00:00:00"/>
    <x v="25"/>
    <x v="23"/>
  </r>
  <r>
    <n v="2024"/>
    <n v="6"/>
    <n v="150.1"/>
    <x v="32"/>
    <s v="Accidentes Personales"/>
    <n v="150.1"/>
    <m/>
    <m/>
    <x v="21"/>
    <n v="172414.85577999998"/>
    <n v="143363.59895000001"/>
    <n v="543779.81779"/>
    <n v="464028.44282999996"/>
    <n v="150184.67955999999"/>
    <n v="156156.75160000002"/>
    <n v="291317.39802000002"/>
    <n v="295319.5555299999"/>
    <n v="0"/>
    <n v="0"/>
    <n v="0"/>
    <n v="0"/>
    <n v="-728.55509999999992"/>
    <n v="833.76273000000003"/>
    <n v="134635.53562000001"/>
    <n v="121057.32496999999"/>
    <n v="198625.27730999998"/>
    <n v="149106.86850000004"/>
    <n v="0"/>
    <n v="0"/>
    <n v="0"/>
    <n v="0"/>
    <n v="0"/>
    <n v="0"/>
    <s v="Accidentes Personales"/>
    <s v="Accidentes y Enfermedades"/>
    <s v="Accidentes Personales"/>
    <x v="25"/>
    <x v="1"/>
    <n v="115681003.83260001"/>
    <n v="108450791.54350999"/>
    <n v="470912451.56086999"/>
    <n v="404647163.09129"/>
    <n v="451972421.97768009"/>
    <n v="385068140.58718014"/>
    <n v="3235502.8946700008"/>
    <n v="2732391.2232599994"/>
    <n v="803376.43482999993"/>
    <n v="608081.95435000001"/>
    <n v="27485146.392870005"/>
    <n v="23172681.557959996"/>
    <n v="5.3288425754162434"/>
    <n v="5.2468181616742919"/>
    <n v="29051.256829999969"/>
    <n v="20.26403985584373"/>
    <n v="0.62730193725555916"/>
    <n v="0.61867504885619728"/>
    <n v="0.14904336067959659"/>
    <n v="0.13219230298792531"/>
    <n v="3.6612932023462046E-2"/>
    <n v="3.8147207085239908E-2"/>
    <n v="3.5429285566906749E-2"/>
    <n v="3.7230709019808461E-2"/>
    <m/>
    <m/>
    <m/>
    <n v="0"/>
    <m/>
    <n v="0"/>
    <m/>
    <n v="0"/>
    <m/>
    <n v="-3.8244084734150086"/>
    <n v="87.106577261320496"/>
    <n v="108.92357107640818"/>
    <n v="18.694185321950616"/>
    <n v="11.216347836336983"/>
    <n v="33.210011925104531"/>
    <n v="67.783686670388178"/>
    <n v="81.18829547412831"/>
    <s v="Resto"/>
    <n v="2023"/>
    <n v="2"/>
    <d v="2024-08-20T00:00:00"/>
    <x v="25"/>
    <x v="21"/>
  </r>
  <r>
    <n v="2024"/>
    <n v="6"/>
    <n v="16"/>
    <x v="24"/>
    <s v="Accidentes Personales"/>
    <n v="14"/>
    <s v="8527a891e224136950ff32ca212b45bc93f69fbb801c3b1ebedac52775f99e61"/>
    <s v="866d562d83a77144c090ae01fef5e5dc5d322dfdcb968ee04e0fa262fe1b2619"/>
    <x v="25"/>
    <n v="10119.136329999999"/>
    <n v="8205.0271200000007"/>
    <n v="30287.35757"/>
    <n v="21090.233730000004"/>
    <n v="9209.2650200000007"/>
    <n v="20555.494780000005"/>
    <n v="17849.115849999995"/>
    <n v="25188.421500000004"/>
    <n v="0"/>
    <n v="0"/>
    <n v="134.59399999999999"/>
    <n v="128.214"/>
    <n v="0"/>
    <n v="0"/>
    <n v="9209.2650199999989"/>
    <n v="5970.0506500000001"/>
    <n v="11702.378949999998"/>
    <n v="6767.5362699999996"/>
    <n v="0"/>
    <n v="0"/>
    <n v="0"/>
    <n v="0"/>
    <n v="0"/>
    <n v="0"/>
    <s v="Accidentes Personales"/>
    <s v="Accidentes y Enfermedades"/>
    <s v="Accidentes Personales"/>
    <x v="25"/>
    <x v="1"/>
    <n v="2668766.8416399998"/>
    <n v="1926100.1418599999"/>
    <n v="470912451.56086999"/>
    <n v="404647163.09129"/>
    <n v="451972421.97768009"/>
    <n v="385068140.58718014"/>
    <n v="3235502.8946700008"/>
    <n v="2732391.2232599994"/>
    <n v="803376.43482999993"/>
    <n v="608081.95435000001"/>
    <n v="1265223.08128"/>
    <n v="1139250.56094"/>
    <n v="0.31275312244874631"/>
    <n v="0.30028742041597661"/>
    <n v="1914.1092099999987"/>
    <n v="23.32849339808152"/>
    <n v="0.79979068353405924"/>
    <n v="0.72021269080877182"/>
    <n v="0.37916899191469378"/>
    <n v="0.42599171983220741"/>
    <n v="2.1488360089990106E-3"/>
    <n v="2.238883577392188E-3"/>
    <n v="2.0276991582785209E-3"/>
    <n v="2.130798748369152E-3"/>
    <m/>
    <m/>
    <m/>
    <n v="0"/>
    <m/>
    <n v="0"/>
    <m/>
    <n v="0"/>
    <m/>
    <n v="-55.198037709311706"/>
    <n v="91.008409410371101"/>
    <n v="250.52317901418468"/>
    <n v="1.1463200338890629"/>
    <n v="54.25773682506361"/>
    <n v="72.919338487712309"/>
    <n v="78.695665721882989"/>
    <n v="88.216012619907247"/>
    <s v="Resto"/>
    <n v="2023"/>
    <n v="2"/>
    <d v="2024-08-20T00:00:00"/>
    <x v="25"/>
    <x v="25"/>
  </r>
  <r>
    <n v="2024"/>
    <n v="6"/>
    <n v="10"/>
    <x v="4"/>
    <s v="Accidentes Personales"/>
    <n v="10"/>
    <s v="4a44dc15364204a80fe80e9039455cc1608281820fe2b24f1e5233ade6af1dd5"/>
    <s v="866d562d83a77144c090ae01fef5e5dc5d322dfdcb968ee04e0fa262fe1b2619"/>
    <x v="11"/>
    <n v="33928.568979999996"/>
    <n v="48694.969709999998"/>
    <n v="129056.71179000002"/>
    <n v="197207.93594000002"/>
    <n v="33362.809930000003"/>
    <n v="43570.867999999995"/>
    <n v="62580.322850000011"/>
    <n v="9070.1546699999963"/>
    <n v="0"/>
    <n v="0"/>
    <n v="134.59399999999999"/>
    <n v="128.214"/>
    <n v="0"/>
    <n v="0"/>
    <n v="33362.809930000003"/>
    <n v="43570.868000000002"/>
    <n v="48083.051420000003"/>
    <n v="89426.630519999992"/>
    <n v="0"/>
    <n v="0"/>
    <n v="0"/>
    <n v="0"/>
    <n v="0"/>
    <n v="0"/>
    <s v="Accidentes Personales"/>
    <s v="Accidentes y Enfermedades"/>
    <s v="Accidentes Personales"/>
    <x v="25"/>
    <x v="1"/>
    <n v="3187333.33329"/>
    <n v="2989305.4146599998"/>
    <n v="470912451.56086999"/>
    <n v="404647163.09129"/>
    <n v="451972421.97768009"/>
    <n v="385068140.58718014"/>
    <n v="3235502.8946700008"/>
    <n v="2732391.2232599994"/>
    <n v="803376.43482999993"/>
    <n v="608081.95435000001"/>
    <n v="317038.48676"/>
    <n v="325699.87294999999"/>
    <n v="1.0486335535626365"/>
    <n v="1.7821375392906704"/>
    <n v="-14766.400730000001"/>
    <n v="-30.324283633279624"/>
    <n v="10.70171931702542"/>
    <n v="14.950871570488895"/>
    <n v="1.064481352660362"/>
    <n v="1.6289727195887245"/>
    <n v="7.2048570530555186E-3"/>
    <n v="7.5067785843082923E-3"/>
    <n v="1.2033933300803648E-2"/>
    <n v="1.2645805917816605E-2"/>
    <m/>
    <m/>
    <m/>
    <n v="0"/>
    <m/>
    <n v="0"/>
    <m/>
    <n v="0"/>
    <m/>
    <n v="-23.428631419507163"/>
    <n v="98.332499521764404"/>
    <n v="89.477143654639718"/>
    <n v="4.1528240664738707"/>
    <n v="-23.428631419507173"/>
    <n v="-46.231842639708567"/>
    <n v="69.385800078658988"/>
    <n v="48.722475337204521"/>
    <s v="Medianas"/>
    <n v="2023"/>
    <n v="2"/>
    <d v="2024-08-20T00:00:00"/>
    <x v="25"/>
    <x v="11"/>
  </r>
  <r>
    <n v="2024"/>
    <n v="6"/>
    <n v="1"/>
    <x v="14"/>
    <s v="Accidentes Personales"/>
    <n v="30"/>
    <s v="624b60c58c9d8bfb6ff1886c2fd605d2adeb6ea4da576068201b6c6958ce93f4"/>
    <s v="866d562d83a77144c090ae01fef5e5dc5d322dfdcb968ee04e0fa262fe1b2619"/>
    <x v="18"/>
    <n v="98438.793480000008"/>
    <n v="109498.95474"/>
    <n v="210651.47779"/>
    <n v="229784.94757999998"/>
    <n v="26326.73402"/>
    <n v="17287.589789999998"/>
    <n v="62996.962029999995"/>
    <n v="36960.113170000004"/>
    <n v="0"/>
    <n v="0"/>
    <n v="134.59399999999999"/>
    <n v="128.214"/>
    <n v="0"/>
    <n v="0"/>
    <n v="25891.659019999999"/>
    <n v="16860.23979"/>
    <n v="82884.601450000002"/>
    <n v="90698.989249999999"/>
    <n v="0"/>
    <n v="0"/>
    <n v="0"/>
    <n v="0"/>
    <n v="0"/>
    <n v="0"/>
    <s v="Accidentes Personales"/>
    <s v="Accidentes y Enfermedades"/>
    <s v="Accidentes Personales"/>
    <x v="25"/>
    <x v="1"/>
    <n v="27815669.804509997"/>
    <n v="22056494.197700001"/>
    <n v="470912451.56086999"/>
    <n v="404647163.09129"/>
    <n v="451972421.97768009"/>
    <n v="385068140.58718014"/>
    <n v="3235502.8946700008"/>
    <n v="2732391.2232599994"/>
    <n v="803376.43482999993"/>
    <n v="608081.95435000001"/>
    <n v="1910232.1869100002"/>
    <n v="1745867.6112000002"/>
    <n v="3.0424572836007338"/>
    <n v="4.0074405820026557"/>
    <n v="-11060.161259999993"/>
    <n v="-10.100700309205523"/>
    <n v="5.1532370857615497"/>
    <n v="6.271893357637655"/>
    <n v="0.3538969011777644"/>
    <n v="0.49644768456184796"/>
    <n v="2.0903841712768097E-2"/>
    <n v="2.1779822992134074E-2"/>
    <n v="2.706035398925968E-2"/>
    <n v="2.8436254054419553E-2"/>
    <m/>
    <m/>
    <m/>
    <n v="0"/>
    <m/>
    <n v="0"/>
    <m/>
    <n v="0"/>
    <m/>
    <n v="52.286896784355051"/>
    <n v="26.744267264255782"/>
    <n v="15.787903940314818"/>
    <n v="3.2770109849650897"/>
    <n v="53.566374752016507"/>
    <n v="-8.6157385706478458"/>
    <n v="31.238201749234566"/>
    <n v="18.589225667693977"/>
    <s v="Medianas"/>
    <n v="2023"/>
    <n v="2"/>
    <d v="2024-08-20T00:00:00"/>
    <x v="25"/>
    <x v="18"/>
  </r>
  <r>
    <n v="2024"/>
    <n v="6"/>
    <n v="12"/>
    <x v="31"/>
    <s v="Accidentes Personales"/>
    <n v="12"/>
    <s v="6b51d431df5d7f141cbececcf79edf3dd861c3b4069f0b11661a3eefacbba918"/>
    <s v="866d562d83a77144c090ae01fef5e5dc5d322dfdcb968ee04e0fa262fe1b2619"/>
    <x v="8"/>
    <n v="122853.55125"/>
    <n v="131310.89976"/>
    <n v="225363.50711000001"/>
    <n v="257946.91375000001"/>
    <n v="35120.685890000001"/>
    <n v="43620.389750000009"/>
    <n v="85487.190069999997"/>
    <n v="82404.325380000009"/>
    <n v="0"/>
    <n v="0"/>
    <n v="134.59399999999999"/>
    <n v="128.214"/>
    <n v="0"/>
    <n v="537.09766999999999"/>
    <n v="30848.7029"/>
    <n v="39791.157310000002"/>
    <n v="93279.277870000005"/>
    <n v="100238.23328"/>
    <n v="0"/>
    <n v="0"/>
    <n v="0"/>
    <n v="0"/>
    <n v="0"/>
    <n v="0"/>
    <s v="Accidentes Personales"/>
    <s v="Accidentes y Enfermedades"/>
    <s v="Accidentes Personales"/>
    <x v="25"/>
    <x v="1"/>
    <n v="3733425.0511100003"/>
    <n v="4674185.5092500001"/>
    <n v="470912451.56086999"/>
    <n v="404647163.09129"/>
    <n v="451972421.97768009"/>
    <n v="385068140.58718014"/>
    <n v="3235502.8946700008"/>
    <n v="2732391.2232599994"/>
    <n v="803376.43482999993"/>
    <n v="608081.95435000001"/>
    <n v="122853.55125"/>
    <n v="131310.89976"/>
    <n v="3.7970465565764924"/>
    <n v="4.8057137148659761"/>
    <n v="-8457.3485099999962"/>
    <n v="-6.440705627223398"/>
    <n v="100"/>
    <n v="100"/>
    <n v="3.2906392807717912"/>
    <n v="2.809278739582366"/>
    <n v="2.6088405783876369E-2"/>
    <n v="2.7181647657269437E-2"/>
    <n v="3.245071552135799E-2"/>
    <n v="3.4100691778802449E-2"/>
    <m/>
    <m/>
    <m/>
    <n v="0"/>
    <m/>
    <n v="0"/>
    <m/>
    <n v="0"/>
    <m/>
    <n v="-19.485621079302728"/>
    <n v="28.587440519754615"/>
    <n v="33.219169032978996"/>
    <n v="4.3716350601485825"/>
    <n v="-22.473471531205391"/>
    <n v="-6.9424162640229543"/>
    <n v="33.071335461014968"/>
    <n v="39.69658682914887"/>
    <s v="Medianas"/>
    <n v="2023"/>
    <n v="2"/>
    <d v="2024-08-20T00:00:00"/>
    <x v="25"/>
    <x v="8"/>
  </r>
  <r>
    <n v="2024"/>
    <n v="6"/>
    <n v="38"/>
    <x v="55"/>
    <s v="Accidentes Personales"/>
    <n v="26"/>
    <s v="5f9c4ab08cac7457e9111a30e4664920607ea2c115a1433d7be98e97e64244ca"/>
    <s v="866d562d83a77144c090ae01fef5e5dc5d322dfdcb968ee04e0fa262fe1b2619"/>
    <x v="12"/>
    <n v="34341.900929999996"/>
    <n v="38760.919969999995"/>
    <n v="52707.209230000008"/>
    <n v="59355.336790000001"/>
    <n v="7790.3264700000009"/>
    <n v="10543.725790000002"/>
    <n v="14120.983840000001"/>
    <n v="17874.152110000003"/>
    <n v="0"/>
    <n v="0"/>
    <n v="134.59399999999999"/>
    <n v="128.214"/>
    <n v="0"/>
    <n v="0"/>
    <n v="7029.4287000000004"/>
    <n v="10543.725789999999"/>
    <n v="28879.335149999999"/>
    <n v="34159.378219999999"/>
    <n v="0"/>
    <n v="0"/>
    <n v="0"/>
    <n v="0"/>
    <n v="0"/>
    <n v="0"/>
    <s v="Accidentes Personales"/>
    <s v="Accidentes y Enfermedades"/>
    <s v="Accidentes Personales"/>
    <x v="25"/>
    <x v="1"/>
    <n v="20984747.960310001"/>
    <n v="19495172.586180001"/>
    <n v="470912451.56086999"/>
    <n v="404647163.09129"/>
    <n v="451972421.97768009"/>
    <n v="385068140.58718014"/>
    <n v="3235502.8946700008"/>
    <n v="2732391.2232599994"/>
    <n v="803376.43482999993"/>
    <n v="608081.95435000001"/>
    <n v="7754704.4402600005"/>
    <n v="6656472.9581499994"/>
    <n v="1.0614084440033436"/>
    <n v="1.4185713831914077"/>
    <n v="-4419.0190399999992"/>
    <n v="-11.400707319176661"/>
    <n v="0.44285247999533783"/>
    <n v="0.58230417540481727"/>
    <n v="0.16365171978692983"/>
    <n v="0.19882316916484932"/>
    <n v="7.2926296206803467E-3"/>
    <n v="7.5982292857009566E-3"/>
    <n v="9.5789427198468662E-3"/>
    <n v="1.0065989855949782E-2"/>
    <m/>
    <m/>
    <m/>
    <n v="0"/>
    <m/>
    <n v="0"/>
    <m/>
    <n v="0"/>
    <m/>
    <n v="-26.114102119493765"/>
    <n v="22.684610516695709"/>
    <n v="27.201949278192021"/>
    <n v="0.96969815546661986"/>
    <n v="-33.330695050255088"/>
    <n v="-15.457081905866144"/>
    <n v="24.340687427494327"/>
    <n v="30.866269643710158"/>
    <s v="Medianas"/>
    <n v="2023"/>
    <n v="2"/>
    <d v="2024-08-20T00:00:00"/>
    <x v="25"/>
    <x v="12"/>
  </r>
  <r>
    <n v="2024"/>
    <n v="6"/>
    <n v="23"/>
    <x v="16"/>
    <s v="Accidentes Personales"/>
    <n v="17"/>
    <s v="4523540f1504cd17100c4835e85b7eefd49911580f8efff0599a8f283be6b9e3"/>
    <s v="866d562d83a77144c090ae01fef5e5dc5d322dfdcb968ee04e0fa262fe1b2619"/>
    <x v="27"/>
    <n v="16428.085920000001"/>
    <n v="15492.33763"/>
    <n v="40829.363819999999"/>
    <n v="50813.705610000012"/>
    <n v="9289.5472800000007"/>
    <n v="21052.287900000007"/>
    <n v="20402.41257"/>
    <n v="75178.457299999995"/>
    <n v="0"/>
    <n v="0"/>
    <n v="134.59399999999999"/>
    <n v="128.214"/>
    <n v="0"/>
    <n v="0"/>
    <n v="3263.1658700000003"/>
    <n v="8762.7388300000002"/>
    <n v="8068.4175300000006"/>
    <n v="7971.1219499999997"/>
    <n v="0"/>
    <n v="0"/>
    <n v="0"/>
    <n v="0"/>
    <n v="0"/>
    <n v="0"/>
    <s v="Accidentes Personales"/>
    <s v="Accidentes y Enfermedades"/>
    <s v="Accidentes Personales"/>
    <x v="25"/>
    <x v="1"/>
    <n v="12089263.964579999"/>
    <n v="10892930.905850001"/>
    <n v="470912451.56086999"/>
    <n v="404647163.09129"/>
    <n v="451972421.97768009"/>
    <n v="385068140.58718014"/>
    <n v="3235502.8946700008"/>
    <n v="2732391.2232599994"/>
    <n v="803376.43482999993"/>
    <n v="608081.95435000001"/>
    <n v="3653974.3754000003"/>
    <n v="3180561.5512299999"/>
    <n v="0.5077444358669182"/>
    <n v="0.56698826647218503"/>
    <n v="935.74829000000136"/>
    <n v="6.040071629913224"/>
    <n v="0.44959499526325009"/>
    <n v="0.48709441337517079"/>
    <n v="0.13588987690344256"/>
    <n v="0.14222377580380968"/>
    <n v="3.4885647779216798E-3"/>
    <n v="3.6347540516114222E-3"/>
    <n v="3.828604039046449E-3"/>
    <n v="4.0232717270185341E-3"/>
    <m/>
    <m/>
    <m/>
    <n v="0"/>
    <m/>
    <n v="0"/>
    <m/>
    <n v="0"/>
    <m/>
    <n v="-55.87393007293997"/>
    <n v="56.546741508641929"/>
    <n v="135.88838820058692"/>
    <n v="1.1563131400494382"/>
    <n v="-62.760890934826598"/>
    <n v="1.2206008214439734"/>
    <n v="40.443691193061007"/>
    <n v="109.93105970483867"/>
    <s v="Resto"/>
    <n v="2023"/>
    <n v="2"/>
    <d v="2024-08-20T00:00:00"/>
    <x v="25"/>
    <x v="27"/>
  </r>
  <r>
    <n v="2024"/>
    <n v="6"/>
    <n v="13"/>
    <x v="23"/>
    <s v="Accidentes Personales"/>
    <n v="13"/>
    <s v="3fdba35f04dc8c462986c992bcf875546257113072a909c162f7e470e581e278"/>
    <s v="866d562d83a77144c090ae01fef5e5dc5d322dfdcb968ee04e0fa262fe1b2619"/>
    <x v="13"/>
    <n v="129095.02708"/>
    <n v="20766.246760000002"/>
    <n v="197310.66313999999"/>
    <n v="71253.468259999994"/>
    <n v="57108.485569999997"/>
    <n v="20461.440480000005"/>
    <n v="78364.162049999999"/>
    <n v="33731.3698"/>
    <n v="0"/>
    <n v="0"/>
    <n v="134.59399999999999"/>
    <n v="128.214"/>
    <n v="0"/>
    <n v="0"/>
    <n v="56975.375189999999"/>
    <n v="20457.00042"/>
    <n v="106771.02566"/>
    <n v="28190.420539999999"/>
    <n v="0"/>
    <n v="0"/>
    <n v="0"/>
    <n v="0"/>
    <n v="0"/>
    <n v="0"/>
    <s v="Accidentes Personales"/>
    <s v="Accidentes y Enfermedades"/>
    <s v="Accidentes Personales"/>
    <x v="25"/>
    <x v="1"/>
    <n v="799139.89625999995"/>
    <n v="661278.34057"/>
    <n v="470912451.56086999"/>
    <n v="404647163.09129"/>
    <n v="451972421.97768009"/>
    <n v="385068140.58718014"/>
    <n v="3235502.8946700008"/>
    <n v="2732391.2232599994"/>
    <n v="803376.43482999993"/>
    <n v="608081.95435000001"/>
    <n v="393734.74427999998"/>
    <n v="262593.41316"/>
    <n v="3.9899524519871221"/>
    <n v="0.76000268860562059"/>
    <n v="108328.78031999999"/>
    <n v="521.65796531255319"/>
    <n v="32.787308957473037"/>
    <n v="7.9081369597595295"/>
    <n v="16.154246294568551"/>
    <n v="3.140318605037054"/>
    <n v="2.7413806250420038E-2"/>
    <n v="2.8562589397628148E-2"/>
    <n v="5.1319392928290599E-3"/>
    <n v="5.3928758500597076E-3"/>
    <m/>
    <m/>
    <m/>
    <n v="0"/>
    <m/>
    <n v="0"/>
    <m/>
    <n v="0"/>
    <m/>
    <n v="179.10295771121577"/>
    <n v="44.237556520755795"/>
    <n v="98.532203322426497"/>
    <n v="7.1085587147057092"/>
    <n v="178.51285144569596"/>
    <n v="278.74931843780149"/>
    <n v="53.362206495450835"/>
    <n v="72.567205554713581"/>
    <s v="Medianas"/>
    <n v="2023"/>
    <n v="2"/>
    <d v="2024-08-20T00:00:00"/>
    <x v="25"/>
    <x v="13"/>
  </r>
  <r>
    <n v="2024"/>
    <n v="6"/>
    <n v="27"/>
    <x v="21"/>
    <s v="Accidentes Personales"/>
    <n v="21"/>
    <s v="6f4b6612125fb3a0daecd2799dfd6c9c299424fd920f9b308110a2c1fbd8f443"/>
    <s v="866d562d83a77144c090ae01fef5e5dc5d322dfdcb968ee04e0fa262fe1b2619"/>
    <x v="31"/>
    <n v="2285.8982400000004"/>
    <n v="2896.5649199999998"/>
    <n v="34677.965469999996"/>
    <n v="29896.967069999999"/>
    <n v="11051.570930000002"/>
    <n v="10725.46545"/>
    <n v="24517.817260000003"/>
    <n v="23272.753499999999"/>
    <n v="0"/>
    <n v="0"/>
    <n v="134.59399999999999"/>
    <n v="128.214"/>
    <n v="0"/>
    <n v="0"/>
    <n v="11051.57093"/>
    <n v="10725.46545"/>
    <n v="7698.3262800000002"/>
    <n v="6174.3447500000002"/>
    <n v="0"/>
    <n v="0"/>
    <n v="0"/>
    <n v="0"/>
    <n v="0"/>
    <n v="0"/>
    <s v="Accidentes Personales"/>
    <s v="Accidentes y Enfermedades"/>
    <s v="Accidentes Personales"/>
    <x v="25"/>
    <x v="1"/>
    <n v="5987192.6770000001"/>
    <n v="5919369.3152000001"/>
    <n v="470912451.56086999"/>
    <n v="404647163.09129"/>
    <n v="451972421.97768009"/>
    <n v="385068140.58718014"/>
    <n v="3235502.8946700008"/>
    <n v="2732391.2232599994"/>
    <n v="803376.43482999993"/>
    <n v="608081.95435000001"/>
    <n v="50024.707889999998"/>
    <n v="17488.223379999999"/>
    <n v="7.0650477357497354E-2"/>
    <n v="0.10600842570940942"/>
    <n v="-610.66667999999936"/>
    <n v="-21.082444097265373"/>
    <n v="4.5695384069538054"/>
    <n v="16.562945572347783"/>
    <n v="3.817980084023944E-2"/>
    <n v="4.8933674615673689E-2"/>
    <n v="4.8541894197599611E-4"/>
    <n v="5.0576055724764674E-4"/>
    <n v="7.1582484302417401E-4"/>
    <n v="7.5222139011113856E-4"/>
    <m/>
    <m/>
    <m/>
    <n v="0"/>
    <m/>
    <n v="0"/>
    <m/>
    <n v="0"/>
    <m/>
    <n v="3.0404785836124493"/>
    <n v="483.467318737688"/>
    <n v="370.28223934991246"/>
    <n v="1.3756404159824021"/>
    <n v="3.0404785836124271"/>
    <n v="24.682481975111603"/>
    <n v="143.55809987830236"/>
    <n v="173.71018114918184"/>
    <s v="Resto"/>
    <n v="2023"/>
    <n v="2"/>
    <d v="2024-08-20T00:00:00"/>
    <x v="25"/>
    <x v="31"/>
  </r>
  <r>
    <n v="2024"/>
    <n v="6"/>
    <n v="201.1"/>
    <x v="1"/>
    <s v="Accidentes Personales"/>
    <n v="201.1"/>
    <m/>
    <m/>
    <x v="1"/>
    <n v="3235502.8946700003"/>
    <n v="2732391.2232600003"/>
    <n v="6215535.8193499995"/>
    <n v="5705049.094010001"/>
    <n v="803376.43483000004"/>
    <n v="608081.9543499999"/>
    <n v="1515372.9845499999"/>
    <n v="1184907.75768"/>
    <n v="0"/>
    <n v="0"/>
    <n v="0"/>
    <n v="0"/>
    <n v="3578.1340700000001"/>
    <n v="-2935.1192900000024"/>
    <n v="645004.04849000007"/>
    <n v="452801.47123999998"/>
    <n v="2483362.2114400002"/>
    <n v="2176749.6785100005"/>
    <n v="0"/>
    <n v="0"/>
    <n v="0"/>
    <n v="0"/>
    <n v="0"/>
    <n v="0"/>
    <s v="Accidentes Personales"/>
    <s v="Accidentes y Enfermedades"/>
    <s v="Accidentes Personales"/>
    <x v="25"/>
    <x v="1"/>
    <n v="387314804.08744001"/>
    <n v="331523870.80660003"/>
    <n v="470912451.56086999"/>
    <n v="404647163.09129"/>
    <n v="451972421.97768009"/>
    <n v="385068140.58718014"/>
    <n v="3235502.8946700008"/>
    <n v="2732391.2232599994"/>
    <n v="803376.43482999993"/>
    <n v="608081.95435000001"/>
    <n v="80936887.104809999"/>
    <n v="70057423.094249964"/>
    <n v="99.999999999999986"/>
    <n v="100.00000000000004"/>
    <n v="503111.67140999995"/>
    <n v="18.412871009362284"/>
    <n v="3.9975628053005732"/>
    <n v="3.9002165688909907"/>
    <n v="0.83536773201665548"/>
    <n v="0.82419139732293545"/>
    <n v="0.68707100097814688"/>
    <n v="0.71586290165946898"/>
    <n v="0.67525278130853028"/>
    <n v="0.70958641737886952"/>
    <m/>
    <m/>
    <m/>
    <n v="0"/>
    <m/>
    <n v="0"/>
    <m/>
    <n v="0"/>
    <m/>
    <n v="32.116473623815601"/>
    <n v="24.830032949543661"/>
    <n v="22.254571350309813"/>
    <n v="100.00000000000003"/>
    <n v="42.44742772669268"/>
    <n v="14.085796633257264"/>
    <n v="25.973015354694816"/>
    <n v="20.801724502835146"/>
    <m/>
    <n v="2023"/>
    <n v="2"/>
    <d v="2024-08-20T00:00:00"/>
    <x v="25"/>
    <x v="1"/>
  </r>
  <r>
    <n v="2024"/>
    <n v="6"/>
    <n v="104"/>
    <x v="79"/>
    <s v="Accidentes Personales"/>
    <n v="225"/>
    <s v="0e6523810856a138a75dec70a9cf3778a5c70b83ac915f22c33f05db97cb3e68"/>
    <s v="866d562d83a77144c090ae01fef5e5dc5d322dfdcb968ee04e0fa262fe1b2619"/>
    <x v="20"/>
    <n v="15223.48812"/>
    <n v="12230.081789999998"/>
    <n v="20915.380260000002"/>
    <n v="41287.858359999998"/>
    <n v="3468.6895600000003"/>
    <n v="4290.2756599999993"/>
    <n v="5284.4720300000017"/>
    <n v="6938.4316199999994"/>
    <n v="0"/>
    <n v="0"/>
    <n v="134.59399999999999"/>
    <n v="128.214"/>
    <n v="0"/>
    <n v="0"/>
    <n v="2775.55456"/>
    <n v="3278.3626600000002"/>
    <n v="13874.158800000001"/>
    <n v="13480.461289999999"/>
    <n v="0"/>
    <n v="0"/>
    <n v="0"/>
    <n v="0"/>
    <n v="0"/>
    <n v="0"/>
    <s v="Accidentes Personales"/>
    <s v="Accidentes y Enfermedades"/>
    <s v="Accidentes Personales"/>
    <x v="25"/>
    <x v="1"/>
    <n v="1467674.2807799999"/>
    <n v="1557923.0324500001"/>
    <n v="470912451.56086999"/>
    <n v="404647163.09129"/>
    <n v="451972421.97768009"/>
    <n v="385068140.58718014"/>
    <n v="3235502.8946700008"/>
    <n v="2732391.2232599994"/>
    <n v="803376.43482999993"/>
    <n v="608081.95435000001"/>
    <n v="26687.842260000001"/>
    <n v="21492.382450000001"/>
    <n v="0.47051381548996235"/>
    <n v="0.44759629169824233"/>
    <n v="2993.4063300000016"/>
    <n v="24.475767058627351"/>
    <n v="57.042783645409621"/>
    <n v="56.904262793816038"/>
    <n v="1.0372524966445165"/>
    <n v="0.78502477563136674"/>
    <n v="3.232763981827356E-3"/>
    <n v="3.3682338522751255E-3"/>
    <n v="3.0224064087262226E-3"/>
    <n v="3.1760824905822313E-3"/>
    <m/>
    <m/>
    <m/>
    <n v="0"/>
    <m/>
    <n v="0"/>
    <m/>
    <n v="0"/>
    <m/>
    <n v="-19.149960634464204"/>
    <n v="22.785116871099842"/>
    <n v="35.0796972061787"/>
    <n v="0.43176391659210156"/>
    <n v="-15.337171391526283"/>
    <n v="2.9205047329652789"/>
    <n v="20.005209685217096"/>
    <n v="24.319365557853253"/>
    <s v="Resto"/>
    <n v="2023"/>
    <n v="2"/>
    <d v="2024-08-20T00:00:00"/>
    <x v="25"/>
    <x v="20"/>
  </r>
  <r>
    <n v="2024"/>
    <n v="6"/>
    <n v="48"/>
    <x v="3"/>
    <s v="Accidentes Personales"/>
    <n v="36"/>
    <s v="76a50887d8f1c2e9301755428990ad81479ee21c25b43215cf524541e0503269"/>
    <s v="866d562d83a77144c090ae01fef5e5dc5d322dfdcb968ee04e0fa262fe1b2619"/>
    <x v="16"/>
    <n v="119741.52196"/>
    <n v="125319.56726000001"/>
    <n v="286922.57947999996"/>
    <n v="296655.99147000001"/>
    <n v="74465.393660000002"/>
    <n v="64221.566799999986"/>
    <n v="145774.57354000001"/>
    <n v="132045.43410999997"/>
    <n v="0"/>
    <n v="0"/>
    <n v="134.59399999999999"/>
    <n v="128.214"/>
    <n v="0"/>
    <n v="0"/>
    <n v="67157.545830000003"/>
    <n v="52323.963969999997"/>
    <n v="74660.140220000001"/>
    <n v="82737.184519999995"/>
    <n v="0"/>
    <n v="0"/>
    <n v="0"/>
    <n v="0"/>
    <n v="0"/>
    <n v="0"/>
    <s v="Accidentes Personales"/>
    <s v="Accidentes y Enfermedades"/>
    <s v="Accidentes Personales"/>
    <x v="25"/>
    <x v="1"/>
    <n v="31734793.481880002"/>
    <n v="28740488.16773"/>
    <n v="470912451.56086999"/>
    <n v="404647163.09129"/>
    <n v="451972421.97768009"/>
    <n v="385068140.58718014"/>
    <n v="3235502.8946700008"/>
    <n v="2732391.2232599994"/>
    <n v="803376.43482999993"/>
    <n v="608081.95435000001"/>
    <n v="15260459.770629998"/>
    <n v="13925907.532579999"/>
    <n v="3.7008627671839189"/>
    <n v="4.5864430464127315"/>
    <n v="-5578.0453000000125"/>
    <n v="-4.451056943427889"/>
    <n v="0.78465212555687436"/>
    <n v="0.89990233646756479"/>
    <n v="0.37731936723763543"/>
    <n v="0.43603840870284732"/>
    <n v="2.5427554859318101E-2"/>
    <n v="2.6493103591597726E-2"/>
    <n v="3.0970084234033642E-2"/>
    <n v="3.2544776898162375E-2"/>
    <m/>
    <m/>
    <m/>
    <n v="0"/>
    <m/>
    <n v="0"/>
    <m/>
    <n v="0"/>
    <m/>
    <n v="15.950758242790197"/>
    <n v="62.188447617089238"/>
    <n v="51.246240474769401"/>
    <n v="9.2690537625437575"/>
    <n v="28.349499415802782"/>
    <n v="-9.7622904947261446"/>
    <n v="89.951004153096676"/>
    <n v="63.241170549321467"/>
    <s v="Medianas"/>
    <n v="2023"/>
    <n v="2"/>
    <d v="2024-08-20T00:00:00"/>
    <x v="25"/>
    <x v="16"/>
  </r>
  <r>
    <n v="2024"/>
    <n v="6"/>
    <n v="128"/>
    <x v="65"/>
    <s v="Accidentes Personales"/>
    <n v="267"/>
    <s v="8acc23987b8960d83c44541f9f0eb46454cea080ea94d916f56fccf033db866f"/>
    <s v="866d562d83a77144c090ae01fef5e5dc5d322dfdcb968ee04e0fa262fe1b2619"/>
    <x v="32"/>
    <n v="25.862449999999999"/>
    <n v="-1.8999200000000001"/>
    <n v="225.04299"/>
    <n v="638.76236999999981"/>
    <n v="-15.728220000000004"/>
    <n v="671.97789999999986"/>
    <n v="-248.33685000000003"/>
    <n v="3802.9009499999997"/>
    <n v="0"/>
    <n v="0"/>
    <n v="134.59399999999999"/>
    <n v="128.214"/>
    <n v="0"/>
    <n v="0"/>
    <n v="-15.728219999999999"/>
    <n v="671.97789999999998"/>
    <n v="46.432639999999999"/>
    <n v="138.48181"/>
    <n v="0"/>
    <n v="0"/>
    <n v="0"/>
    <n v="0"/>
    <n v="0"/>
    <n v="0"/>
    <s v="Accidentes Personales"/>
    <s v="Accidentes y Enfermedades"/>
    <s v="Accidentes Personales"/>
    <x v="25"/>
    <x v="1"/>
    <n v="49157.942630000005"/>
    <n v="32936.750050000002"/>
    <n v="470912451.56086999"/>
    <n v="404647163.09129"/>
    <n v="451972421.97768009"/>
    <n v="385068140.58718014"/>
    <n v="3235502.8946700008"/>
    <n v="2732391.2232599994"/>
    <n v="803376.43482999993"/>
    <n v="608081.95435000001"/>
    <n v="25.862449999999999"/>
    <n v="-1.8999200000000001"/>
    <n v="7.9933323634494215E-4"/>
    <n v="-6.9533234619792737E-5"/>
    <n v="27.762370000000001"/>
    <n v="-1461.2388942692323"/>
    <n v="100"/>
    <n v="100"/>
    <n v="5.2610928400035846E-2"/>
    <n v="-5.7683894042848951E-3"/>
    <n v="5.4919868681062106E-6"/>
    <n v="5.7221300996274446E-6"/>
    <n v="-4.6952510070393616E-7"/>
    <n v="-4.9339838842623088E-7"/>
    <m/>
    <m/>
    <m/>
    <n v="0"/>
    <m/>
    <n v="0"/>
    <m/>
    <n v="0"/>
    <m/>
    <n v="-102.34058590319712"/>
    <n v="-60.814887993983568"/>
    <n v="-35368.747105141265"/>
    <n v="-1.9577646689783981E-3"/>
    <n v="-102.34058590319712"/>
    <n v="-66.470224500965145"/>
    <n v="-33.87319781946492"/>
    <n v="485.24632946377579"/>
    <s v="Resto"/>
    <n v="2023"/>
    <n v="2"/>
    <d v="2024-08-20T00:00:00"/>
    <x v="25"/>
    <x v="32"/>
  </r>
  <r>
    <n v="2024"/>
    <n v="6"/>
    <n v="8"/>
    <x v="20"/>
    <s v="Accidentes Personales"/>
    <n v="8"/>
    <s v="2c624232cdd221771294dfbb310aca000a0df6ac8b66b696d90ef06fdefb64a3"/>
    <s v="866d562d83a77144c090ae01fef5e5dc5d322dfdcb968ee04e0fa262fe1b2619"/>
    <x v="29"/>
    <n v="13684.23228"/>
    <n v="13042.555699999999"/>
    <n v="82772.256389999995"/>
    <n v="82903.138770000005"/>
    <n v="19561.625599999999"/>
    <n v="23127.356610000003"/>
    <n v="39048.137389999989"/>
    <n v="34874.096550000002"/>
    <n v="0"/>
    <n v="0"/>
    <n v="134.59399999999999"/>
    <n v="128.214"/>
    <n v="0"/>
    <n v="0"/>
    <n v="19908.483179999999"/>
    <n v="18426.38378"/>
    <n v="27328.668819999999"/>
    <n v="23692.276170000001"/>
    <n v="0"/>
    <n v="0"/>
    <n v="0"/>
    <n v="0"/>
    <n v="0"/>
    <n v="0"/>
    <s v="Accidentes Personales"/>
    <s v="Accidentes y Enfermedades"/>
    <s v="Accidentes Personales"/>
    <x v="25"/>
    <x v="1"/>
    <n v="1362193.3121300002"/>
    <n v="1167878.8770999999"/>
    <n v="470912451.56086999"/>
    <n v="404647163.09129"/>
    <n v="451972421.97768009"/>
    <n v="385068140.58718014"/>
    <n v="3235502.8946700008"/>
    <n v="2732391.2232599994"/>
    <n v="803376.43482999993"/>
    <n v="608081.95435000001"/>
    <n v="13684.23228"/>
    <n v="13042.555699999999"/>
    <n v="0.42293988679604316"/>
    <n v="0.47733119580288375"/>
    <n v="641.6765800000012"/>
    <n v="4.919868427320595"/>
    <n v="100"/>
    <n v="100"/>
    <n v="1.0045734447633268"/>
    <n v="1.1167729766965573"/>
    <n v="2.9058973137454152E-3"/>
    <n v="3.0276697458934279E-3"/>
    <n v="3.2231921757122383E-3"/>
    <n v="3.3870773313293989E-3"/>
    <m/>
    <m/>
    <m/>
    <n v="0"/>
    <m/>
    <n v="0"/>
    <m/>
    <n v="0"/>
    <m/>
    <n v="-15.417806151085255"/>
    <n v="142.95011367638082"/>
    <n v="177.32227595547096"/>
    <n v="2.4349264867520515"/>
    <n v="8.0433546684763435"/>
    <n v="15.348430956602343"/>
    <n v="72.848345856605832"/>
    <n v="77.773801249759785"/>
    <s v="Resto"/>
    <n v="2023"/>
    <n v="2"/>
    <d v="2024-08-20T00:00:00"/>
    <x v="25"/>
    <x v="29"/>
  </r>
  <r>
    <n v="2024"/>
    <n v="6"/>
    <n v="98"/>
    <x v="53"/>
    <s v="Accidentes Personales"/>
    <n v="205"/>
    <s v="f8809aff4d69bece79dabe35be0c708b890d7eafb841f121330667b77d2e2590"/>
    <s v="866d562d83a77144c090ae01fef5e5dc5d322dfdcb968ee04e0fa262fe1b2619"/>
    <x v="6"/>
    <n v="347098.17800999997"/>
    <n v="268935.77797000005"/>
    <n v="389081.1314999999"/>
    <n v="301371.67365000007"/>
    <n v="95954.599690000003"/>
    <n v="70053.958790000004"/>
    <n v="193495.71398000003"/>
    <n v="85258.484179999985"/>
    <n v="0"/>
    <n v="0"/>
    <n v="134.59399999999999"/>
    <n v="128.214"/>
    <n v="0"/>
    <n v="0"/>
    <n v="25493.409589999999"/>
    <n v="27660.919809999999"/>
    <n v="75833.443230000004"/>
    <n v="81937.112529999999"/>
    <n v="0"/>
    <n v="0"/>
    <n v="0"/>
    <n v="0"/>
    <n v="0"/>
    <n v="0"/>
    <s v="Accidentes Personales"/>
    <s v="Accidentes y Enfermedades"/>
    <s v="Accidentes Personales"/>
    <x v="25"/>
    <x v="1"/>
    <n v="2003119.0202000001"/>
    <n v="2675906.5720300004"/>
    <n v="470912451.56086999"/>
    <n v="404647163.09129"/>
    <n v="451972421.97768009"/>
    <n v="385068140.58718014"/>
    <n v="3235502.8946700008"/>
    <n v="2732391.2232599994"/>
    <n v="803376.43482999993"/>
    <n v="608081.95435000001"/>
    <n v="379474.90561000002"/>
    <n v="292628.9351"/>
    <n v="10.727796862175319"/>
    <n v="9.84250628828819"/>
    <n v="78162.40003999992"/>
    <n v="29.063593036966239"/>
    <n v="91.468018801413237"/>
    <n v="91.903344376418801"/>
    <n v="17.327885887446875"/>
    <n v="10.050267852437747"/>
    <n v="7.3707581283850201E-2"/>
    <n v="7.6796317901701716E-2"/>
    <n v="6.6461797462132974E-2"/>
    <n v="6.98410877513541E-2"/>
    <m/>
    <m/>
    <m/>
    <n v="0"/>
    <m/>
    <n v="0"/>
    <m/>
    <n v="0"/>
    <m/>
    <n v="36.972415759746099"/>
    <n v="27.644800742006641"/>
    <n v="26.048582795039849"/>
    <n v="11.943915147362352"/>
    <n v="-7.8360019655470792"/>
    <n v="-7.4492120988095989"/>
    <n v="33.617634257591916"/>
    <n v="33.75871928593088"/>
    <s v="Grandes"/>
    <n v="2023"/>
    <n v="2"/>
    <d v="2024-08-20T00:00:00"/>
    <x v="25"/>
    <x v="6"/>
  </r>
  <r>
    <n v="2024"/>
    <n v="6"/>
    <n v="902"/>
    <x v="10"/>
    <s v="ISSSTE Jubilacion (retiro, cesantia y vejez)"/>
    <n v="30"/>
    <s v="624b60c58c9d8bfb6ff1886c2fd605d2adeb6ea4da576068201b6c6958ce93f4"/>
    <s v="866d562d83a77144c090ae01fef5e5dc5d322dfdcb968ee04e0fa262fe1b2619"/>
    <x v="5"/>
    <n v="931064.94539000001"/>
    <n v="783573.10677999991"/>
    <n v="1293409.3804700002"/>
    <n v="1363856.0531699997"/>
    <n v="635932.69957000006"/>
    <n v="574218.26049000002"/>
    <n v="1223623.98168"/>
    <n v="1095551.4386699998"/>
    <n v="0"/>
    <n v="0"/>
    <n v="134.59399999999999"/>
    <n v="128.214"/>
    <n v="0"/>
    <n v="0"/>
    <n v="635932.69957000006"/>
    <n v="574218.26049000002"/>
    <n v="-74146.772830000002"/>
    <n v="-40514.699850000005"/>
    <n v="0"/>
    <n v="0"/>
    <n v="0"/>
    <n v="0"/>
    <n v="931064.94539000001"/>
    <n v="783573.10677999991"/>
    <s v="ISSSTE Jubilacion (retiro, cesantia y vejez)"/>
    <s v="Pensiones"/>
    <s v="Pensiones ISSSTE"/>
    <x v="26"/>
    <x v="1"/>
    <n v="8948322.1162599996"/>
    <n v="8092206.8864799999"/>
    <n v="470912451.56086999"/>
    <n v="404647163.09129"/>
    <n v="451972421.97768009"/>
    <n v="385068140.58718014"/>
    <n v="3625972.3941600001"/>
    <n v="3691495.6705900002"/>
    <n v="1745155.9836399998"/>
    <n v="1504759.03308"/>
    <n v="8948322.1162599996"/>
    <n v="8092206.8864799999"/>
    <n v="25.677662270390574"/>
    <n v="21.226439814698843"/>
    <n v="147491.83861000009"/>
    <n v="18.822983756563595"/>
    <n v="10.404910924006206"/>
    <n v="9.6830582531095377"/>
    <n v="10.404910924006206"/>
    <n v="9.6830582531095377"/>
    <n v="0.19771508319729592"/>
    <n v="0.20600038854494074"/>
    <n v="0.19364354387015009"/>
    <n v="0.20348946697723425"/>
    <m/>
    <m/>
    <n v="25.677662270390574"/>
    <n v="0"/>
    <m/>
    <n v="0"/>
    <m/>
    <n v="147491.83861000009"/>
    <n v="18.822983756563595"/>
    <n v="10.747557736554224"/>
    <n v="68.301647776420538"/>
    <n v="73.282027614459793"/>
    <n v="36.439877325096667"/>
    <n v="10.747557736554224"/>
    <n v="83.012025522879426"/>
    <n v="-857.66740115316225"/>
    <n v="-1417.3084401858155"/>
    <s v="Grandes"/>
    <n v="2023"/>
    <n v="2"/>
    <d v="2024-08-20T00:00:00"/>
    <x v="26"/>
    <x v="5"/>
  </r>
  <r>
    <n v="2024"/>
    <n v="6"/>
    <n v="5.0999999999999996"/>
    <x v="6"/>
    <s v="ISSSTE Jubilacion (retiro, cesantia y vejez)"/>
    <n v="5.0999999999999996"/>
    <m/>
    <m/>
    <x v="3"/>
    <n v="3625972.3941600001"/>
    <n v="3691495.6705900002"/>
    <n v="5658060.3014400005"/>
    <n v="5698579.8993299995"/>
    <n v="1745155.9836400002"/>
    <n v="1504759.03308"/>
    <n v="3339148.3709800001"/>
    <n v="2839909.3653699998"/>
    <n v="0"/>
    <n v="0"/>
    <n v="0"/>
    <n v="0"/>
    <n v="0"/>
    <n v="0"/>
    <n v="1745155.9836400002"/>
    <n v="1504759.03308"/>
    <n v="-164638.08596"/>
    <n v="-25618.413290000004"/>
    <n v="0"/>
    <n v="0"/>
    <n v="0"/>
    <n v="0"/>
    <n v="3627896.2512400001"/>
    <n v="3692312.6320400001"/>
    <s v="ISSSTE Jubilacion (retiro, cesantia y vejez)"/>
    <s v="Pensiones"/>
    <s v="Pensiones ISSSTE"/>
    <x v="26"/>
    <x v="1"/>
    <n v="18935759.858010001"/>
    <n v="19573806.677030001"/>
    <n v="470912451.56086999"/>
    <n v="404647163.09129"/>
    <n v="451972421.97768009"/>
    <n v="385068140.58718014"/>
    <n v="3625972.3941600001"/>
    <n v="3691495.6705900002"/>
    <n v="1745155.9836399998"/>
    <n v="1504759.03308"/>
    <n v="18935759.858010001"/>
    <n v="19573806.677030001"/>
    <n v="100"/>
    <n v="100"/>
    <n v="-65523.276430000085"/>
    <n v="-1.7749790945719268"/>
    <n v="19.148808504910249"/>
    <n v="18.859365127591641"/>
    <n v="19.148808504910249"/>
    <n v="18.859365127591641"/>
    <n v="0.76998864271723511"/>
    <n v="0.80225523015186595"/>
    <n v="0.91227518868263613"/>
    <n v="0.9586603724112146"/>
    <m/>
    <m/>
    <n v="100.05305768690071"/>
    <n v="0"/>
    <m/>
    <n v="0"/>
    <m/>
    <n v="-64416.380799999926"/>
    <n v="-1.7446079793197233"/>
    <n v="15.97577720254295"/>
    <n v="48.129323500938746"/>
    <n v="40.762855150240476"/>
    <n v="100.00000000000003"/>
    <n v="15.97577720254295"/>
    <n v="542.65528116944506"/>
    <n v="-1059.9953063497096"/>
    <n v="-5873.7401729223166"/>
    <m/>
    <n v="2023"/>
    <n v="2"/>
    <d v="2024-08-20T00:00:00"/>
    <x v="26"/>
    <x v="3"/>
  </r>
  <r>
    <n v="2024"/>
    <n v="6"/>
    <n v="906"/>
    <x v="11"/>
    <s v="ISSSTE Jubilacion (retiro, cesantia y vejez)"/>
    <n v="256"/>
    <s v="51e8ea280b44e16934d4d611901f3d3afc41789840acdff81942c2f65009cd52"/>
    <s v="866d562d83a77144c090ae01fef5e5dc5d322dfdcb968ee04e0fa262fe1b2619"/>
    <x v="4"/>
    <n v="1280973.39653"/>
    <n v="1272571.0253399999"/>
    <n v="1955527.9293700003"/>
    <n v="1918823.2305799997"/>
    <n v="514579.03214999998"/>
    <n v="436695.83970000001"/>
    <n v="982604.58255000005"/>
    <n v="821290.71242999996"/>
    <n v="0"/>
    <n v="0"/>
    <n v="134.59399999999999"/>
    <n v="128.214"/>
    <n v="0"/>
    <n v="0"/>
    <n v="514579.03214999998"/>
    <n v="436695.83970000001"/>
    <n v="-38895.698689999997"/>
    <n v="2934.5700699999998"/>
    <n v="0"/>
    <n v="0"/>
    <n v="0"/>
    <n v="0"/>
    <n v="1282897.2536099998"/>
    <n v="1273387.98679"/>
    <s v="ISSSTE Jubilacion (retiro, cesantia y vejez)"/>
    <s v="Pensiones"/>
    <s v="Pensiones ISSSTE"/>
    <x v="26"/>
    <x v="1"/>
    <n v="5052070.2433500001"/>
    <n v="4124334.7382399999"/>
    <n v="470912451.56086999"/>
    <n v="404647163.09129"/>
    <n v="451972421.97768009"/>
    <n v="385068140.58718014"/>
    <n v="3625972.3941600001"/>
    <n v="3691495.6705900002"/>
    <n v="1745155.9836399998"/>
    <n v="1504759.03308"/>
    <n v="5052070.2433500001"/>
    <n v="4124334.7382399999"/>
    <n v="35.327720602427611"/>
    <n v="34.47304666990464"/>
    <n v="8402.3711900000926"/>
    <n v="0.66026736603994607"/>
    <n v="25.35541540057039"/>
    <n v="30.855182862365123"/>
    <n v="25.35541540057039"/>
    <n v="30.855182862365123"/>
    <n v="0.27201943636956938"/>
    <n v="0.28341848622641375"/>
    <n v="0.31448905155252577"/>
    <n v="0.33047943758719955"/>
    <m/>
    <m/>
    <n v="35.380778289328326"/>
    <n v="0"/>
    <m/>
    <n v="0"/>
    <m/>
    <n v="9509.2668199997861"/>
    <n v="0.74676900666945656"/>
    <n v="17.834654093225154"/>
    <n v="40.170938252420505"/>
    <n v="34.316028811305486"/>
    <n v="29.486134017470732"/>
    <n v="17.834654093225154"/>
    <n v="-1425.4309068176383"/>
    <n v="-1322.9715610746882"/>
    <n v="14881.084086705758"/>
    <s v="Grandes"/>
    <n v="2023"/>
    <n v="2"/>
    <d v="2024-08-20T00:00:00"/>
    <x v="26"/>
    <x v="4"/>
  </r>
  <r>
    <n v="2024"/>
    <n v="6"/>
    <n v="201.1"/>
    <x v="1"/>
    <s v="ISSSTE Jubilacion (retiro, cesantia y vejez)"/>
    <n v="201.1"/>
    <m/>
    <m/>
    <x v="1"/>
    <n v="3625972.3941600001"/>
    <n v="3691495.6705900002"/>
    <n v="5658060.3014400005"/>
    <n v="5698579.8993299995"/>
    <n v="1745155.9836400002"/>
    <n v="1504759.03308"/>
    <n v="3339148.3709800001"/>
    <n v="2839909.3653699998"/>
    <n v="0"/>
    <n v="0"/>
    <n v="0"/>
    <n v="0"/>
    <n v="0"/>
    <n v="0"/>
    <n v="1745155.9836400002"/>
    <n v="1504759.03308"/>
    <n v="-164638.08596"/>
    <n v="-25618.413290000004"/>
    <n v="0"/>
    <n v="0"/>
    <n v="0"/>
    <n v="0"/>
    <n v="3627896.2512400001"/>
    <n v="3692312.6320400001"/>
    <s v="ISSSTE Jubilacion (retiro, cesantia y vejez)"/>
    <s v="Pensiones"/>
    <s v="Pensiones ISSSTE"/>
    <x v="26"/>
    <x v="1"/>
    <n v="18935759.858010001"/>
    <n v="19573806.677030001"/>
    <n v="470912451.56086999"/>
    <n v="404647163.09129"/>
    <n v="451972421.97768009"/>
    <n v="385068140.58718014"/>
    <n v="3625972.3941600001"/>
    <n v="3691495.6705900002"/>
    <n v="1745155.9836399998"/>
    <n v="1504759.03308"/>
    <n v="18935759.858010001"/>
    <n v="19573806.677030001"/>
    <n v="100"/>
    <n v="100"/>
    <n v="-65523.276430000085"/>
    <n v="-1.7749790945719268"/>
    <n v="19.148808504910249"/>
    <n v="18.859365127591641"/>
    <n v="19.148808504910249"/>
    <n v="18.859365127591641"/>
    <n v="0.76998864271723511"/>
    <n v="0.80225523015186595"/>
    <n v="0.91227518868263613"/>
    <n v="0.9586603724112146"/>
    <m/>
    <m/>
    <n v="100.05305768690071"/>
    <n v="0"/>
    <m/>
    <n v="0"/>
    <m/>
    <n v="-64416.380799999926"/>
    <n v="-1.7446079793197233"/>
    <n v="15.97577720254295"/>
    <n v="48.129323500938746"/>
    <n v="40.762855150240476"/>
    <n v="100.00000000000003"/>
    <n v="15.97577720254295"/>
    <n v="542.65528116944506"/>
    <n v="-1059.9953063497096"/>
    <n v="-5873.7401729223166"/>
    <m/>
    <n v="2023"/>
    <n v="2"/>
    <d v="2024-08-20T00:00:00"/>
    <x v="26"/>
    <x v="1"/>
  </r>
  <r>
    <n v="2024"/>
    <n v="6"/>
    <n v="905"/>
    <x v="12"/>
    <s v="ISSSTE Jubilacion (retiro, cesantia y vejez)"/>
    <n v="51"/>
    <s v="031b4af5197ec30a926f48cf40e11a7dbc470048a21e4003b7a3c07c5dab1baa"/>
    <s v="866d562d83a77144c090ae01fef5e5dc5d322dfdcb968ee04e0fa262fe1b2619"/>
    <x v="0"/>
    <n v="1413934.0522400001"/>
    <n v="1635351.53847"/>
    <n v="2409122.9915999998"/>
    <n v="2415900.61558"/>
    <n v="594644.25191999995"/>
    <n v="493844.93289"/>
    <n v="1132919.8067499998"/>
    <n v="923067.21427"/>
    <n v="0"/>
    <n v="0"/>
    <n v="134.59399999999999"/>
    <n v="128.214"/>
    <n v="0"/>
    <n v="0"/>
    <n v="594644.25191999995"/>
    <n v="493844.93289"/>
    <n v="-51595.614439999998"/>
    <n v="11961.716490000001"/>
    <n v="0"/>
    <n v="0"/>
    <n v="0"/>
    <n v="0"/>
    <n v="1413934.0522400001"/>
    <n v="1635351.53847"/>
    <s v="ISSSTE Jubilacion (retiro, cesantia y vejez)"/>
    <s v="Pensiones"/>
    <s v="Pensiones ISSSTE"/>
    <x v="26"/>
    <x v="1"/>
    <n v="4935367.4983999999"/>
    <n v="7357265.0523100002"/>
    <n v="470912451.56086999"/>
    <n v="404647163.09129"/>
    <n v="451972421.97768009"/>
    <n v="385068140.58718014"/>
    <n v="3625972.3941600001"/>
    <n v="3691495.6705900002"/>
    <n v="1745155.9836399998"/>
    <n v="1504759.03308"/>
    <n v="4935367.4983999999"/>
    <n v="7357265.0523100002"/>
    <n v="38.994617127181819"/>
    <n v="44.30051351539651"/>
    <n v="-221417.48622999992"/>
    <n v="-13.53944280611088"/>
    <n v="28.649012514232918"/>
    <n v="22.227709982482416"/>
    <n v="28.649012514232918"/>
    <n v="22.227709982482416"/>
    <n v="0.30025412315036976"/>
    <n v="0.31283635538051147"/>
    <n v="0.40414259325996021"/>
    <n v="0.42469146784678063"/>
    <m/>
    <m/>
    <n v="38.994617127181819"/>
    <n v="0"/>
    <m/>
    <n v="0"/>
    <m/>
    <n v="-221417.48622999992"/>
    <n v="-13.53944280611088"/>
    <n v="20.411127525419449"/>
    <n v="42.056010390155421"/>
    <n v="30.198090213192373"/>
    <n v="34.073988657432608"/>
    <n v="20.411127525419449"/>
    <n v="-531.33955300758009"/>
    <n v="-1152.5092943926572"/>
    <n v="4128.5457091618464"/>
    <s v="Grandes"/>
    <n v="2023"/>
    <n v="2"/>
    <d v="2024-08-20T00:00:00"/>
    <x v="26"/>
    <x v="0"/>
  </r>
  <r>
    <n v="2024"/>
    <n v="6"/>
    <n v="908"/>
    <x v="27"/>
    <s v="IMSS Invalidez (invalidez y vida)"/>
    <n v="38"/>
    <s v="aea92132c4cbeb263e6ac2bf6c183b5d81737f179f21efdc5863739672f0f470"/>
    <s v="866d562d83a77144c090ae01fef5e5dc5d322dfdcb968ee04e0fa262fe1b2619"/>
    <x v="6"/>
    <n v="1583.51684"/>
    <n v="259.81549999999999"/>
    <n v="2461.6616700000004"/>
    <n v="1277.1605199999999"/>
    <n v="60109.408690000004"/>
    <n v="60971.189590000002"/>
    <n v="120315.45299000001"/>
    <n v="120852.15288000001"/>
    <n v="0"/>
    <n v="0"/>
    <n v="134.59399999999999"/>
    <n v="128.214"/>
    <n v="0"/>
    <n v="0"/>
    <n v="60109.408689999997"/>
    <n v="60971.189590000002"/>
    <n v="33461.88046"/>
    <n v="26463.559860000001"/>
    <n v="0"/>
    <n v="0"/>
    <n v="0"/>
    <n v="0"/>
    <n v="1583.51684"/>
    <n v="293.65290999999996"/>
    <s v="IMSS Invalidez (invalidez y vida)"/>
    <s v="Pensiones"/>
    <s v="Pensiones IMSS"/>
    <x v="23"/>
    <x v="1"/>
    <n v="4269.7251799999995"/>
    <n v="5215.82708"/>
    <n v="470912451.56086999"/>
    <n v="404647163.09129"/>
    <n v="451972421.97768009"/>
    <n v="385068140.58718014"/>
    <n v="4125863.5766000007"/>
    <n v="4033321.7721099993"/>
    <n v="2632730.7572000003"/>
    <n v="2317919.92625"/>
    <n v="4269.7251799999995"/>
    <n v="5215.82708"/>
    <n v="3.8380252051497254E-2"/>
    <n v="6.4417250762534538E-3"/>
    <n v="1323.7013400000001"/>
    <n v="509.47743302458866"/>
    <n v="37.087090462342125"/>
    <n v="4.9812905223844188"/>
    <n v="37.087090462342125"/>
    <n v="4.9812905223844188"/>
    <n v="3.3626565505994382E-4"/>
    <n v="3.5035696051344468E-4"/>
    <n v="6.420791338684972E-5"/>
    <n v="6.7472603577074504E-5"/>
    <m/>
    <m/>
    <n v="3.8380252051497254E-2"/>
    <n v="0"/>
    <m/>
    <n v="0"/>
    <m/>
    <n v="1289.86393"/>
    <n v="439.24779427522111"/>
    <n v="-1.4134231360664495"/>
    <n v="3795.9437608506905"/>
    <n v="23467.110157015268"/>
    <n v="2.2831582198678162"/>
    <n v="-1.4134231360664606"/>
    <n v="26.445121657944615"/>
    <n v="179.63547733623096"/>
    <n v="230.3967792411735"/>
    <s v="Grandes"/>
    <n v="2023"/>
    <n v="2"/>
    <d v="2024-08-20T00:00:00"/>
    <x v="23"/>
    <x v="6"/>
  </r>
  <r>
    <n v="2024"/>
    <n v="6"/>
    <n v="906"/>
    <x v="11"/>
    <s v="IMSS Invalidez (invalidez y vida)"/>
    <n v="256"/>
    <s v="51e8ea280b44e16934d4d611901f3d3afc41789840acdff81942c2f65009cd52"/>
    <s v="866d562d83a77144c090ae01fef5e5dc5d322dfdcb968ee04e0fa262fe1b2619"/>
    <x v="4"/>
    <n v="465820.00473000004"/>
    <n v="590460.05050000001"/>
    <n v="792546.60548999999"/>
    <n v="1382190.7638400001"/>
    <n v="318756.38718000002"/>
    <n v="291508.84887000005"/>
    <n v="612725.81215000001"/>
    <n v="554280.11291999999"/>
    <n v="0"/>
    <n v="0"/>
    <n v="134.59399999999999"/>
    <n v="128.214"/>
    <n v="0"/>
    <n v="0"/>
    <n v="318756.38718000002"/>
    <n v="291508.84886999999"/>
    <n v="125927.07905"/>
    <n v="137618.75455000001"/>
    <n v="0"/>
    <n v="0"/>
    <n v="0"/>
    <n v="0"/>
    <n v="465820.40000999998"/>
    <n v="590460.05050000001"/>
    <s v="IMSS Invalidez (invalidez y vida)"/>
    <s v="Pensiones"/>
    <s v="Pensiones IMSS"/>
    <x v="23"/>
    <x v="1"/>
    <n v="5052070.2433500001"/>
    <n v="4124334.7382399999"/>
    <n v="470912451.56086999"/>
    <n v="404647163.09129"/>
    <n v="451972421.97768009"/>
    <n v="385068140.58718014"/>
    <n v="4125863.5766000007"/>
    <n v="4033321.7721099993"/>
    <n v="2632730.7572000003"/>
    <n v="2317919.92625"/>
    <n v="5052070.2433500001"/>
    <n v="4124334.7382399999"/>
    <n v="11.290242541510988"/>
    <n v="14.639547347374313"/>
    <n v="-124640.04576999997"/>
    <n v="-21.108971837206447"/>
    <n v="9.2203786228656508"/>
    <n v="14.316491942939876"/>
    <n v="9.2203786228656508"/>
    <n v="14.316491942939876"/>
    <n v="9.8918600089254224E-2"/>
    <n v="0.10306381143604459"/>
    <n v="0.14591973065848229"/>
    <n v="0.15333910761862127"/>
    <m/>
    <m/>
    <n v="11.290252122050736"/>
    <n v="0"/>
    <m/>
    <n v="0"/>
    <m/>
    <n v="-124639.65049000003"/>
    <n v="-21.108904892795966"/>
    <n v="9.3470707375168374"/>
    <n v="68.429089335645543"/>
    <n v="49.369783548125078"/>
    <n v="12.107443433334915"/>
    <n v="9.3470707375168605"/>
    <n v="-8.4956992513343543"/>
    <n v="253.12775424056025"/>
    <n v="211.82349006369492"/>
    <s v="Grandes"/>
    <n v="2023"/>
    <n v="2"/>
    <d v="2024-08-20T00:00:00"/>
    <x v="23"/>
    <x v="4"/>
  </r>
  <r>
    <n v="2024"/>
    <n v="6"/>
    <n v="905"/>
    <x v="12"/>
    <s v="IMSS Invalidez (invalidez y vida)"/>
    <n v="51"/>
    <s v="031b4af5197ec30a926f48cf40e11a7dbc470048a21e4003b7a3c07c5dab1baa"/>
    <s v="866d562d83a77144c090ae01fef5e5dc5d322dfdcb968ee04e0fa262fe1b2619"/>
    <x v="5"/>
    <n v="171672.63920999999"/>
    <n v="1177487.22887"/>
    <n v="764561.23672000016"/>
    <n v="1775241.6823900002"/>
    <n v="693831.82058000006"/>
    <n v="664928.54275999998"/>
    <n v="1433087.4106999999"/>
    <n v="1261003.8894300002"/>
    <n v="0"/>
    <n v="0"/>
    <n v="134.59399999999999"/>
    <n v="128.214"/>
    <n v="0"/>
    <n v="0"/>
    <n v="693831.82058000006"/>
    <n v="664928.54275999998"/>
    <n v="-46699.35572"/>
    <n v="35820.787450000003"/>
    <n v="0"/>
    <n v="0"/>
    <n v="0"/>
    <n v="0"/>
    <n v="171672.63921000002"/>
    <n v="1177487.22887"/>
    <s v="IMSS Invalidez (invalidez y vida)"/>
    <s v="Pensiones"/>
    <s v="Pensiones IMSS"/>
    <x v="23"/>
    <x v="1"/>
    <n v="4935367.4983999999"/>
    <n v="7357265.0523100002"/>
    <n v="470912451.56086999"/>
    <n v="404647163.09129"/>
    <n v="451972421.97768009"/>
    <n v="385068140.58718014"/>
    <n v="4125863.5766000007"/>
    <n v="4033321.7721099993"/>
    <n v="2632730.7572000003"/>
    <n v="2317919.92625"/>
    <n v="4935367.4983999999"/>
    <n v="7357265.0523100002"/>
    <n v="4.1608898603348932"/>
    <n v="29.193981918630985"/>
    <n v="-1005814.5896600001"/>
    <n v="-85.420424527682641"/>
    <n v="3.4784165366744149"/>
    <n v="16.004414962599423"/>
    <n v="3.4784165366744149"/>
    <n v="16.004414962599423"/>
    <n v="3.6455319590930298E-2"/>
    <n v="3.7982989860048971E-2"/>
    <n v="0.29099109947407548"/>
    <n v="0.30578671792334761"/>
    <m/>
    <m/>
    <n v="4.1608898603348941"/>
    <n v="0"/>
    <m/>
    <n v="0"/>
    <m/>
    <n v="-1005814.5896599999"/>
    <n v="-85.420424527682627"/>
    <n v="4.3468246527706089"/>
    <n v="404.15981473393936"/>
    <n v="56.470127782032286"/>
    <n v="26.354074326913473"/>
    <n v="4.3468246527706089"/>
    <n v="-230.36942804561374"/>
    <n v="-1485.7417407213859"/>
    <n v="1856.2644489268475"/>
    <s v="Grandes"/>
    <n v="2023"/>
    <n v="2"/>
    <d v="2024-08-20T00:00:00"/>
    <x v="23"/>
    <x v="5"/>
  </r>
  <r>
    <n v="2024"/>
    <n v="6"/>
    <n v="201.1"/>
    <x v="1"/>
    <s v="IMSS Invalidez (invalidez y vida)"/>
    <n v="201.1"/>
    <m/>
    <m/>
    <x v="1"/>
    <n v="4125863.5766000007"/>
    <n v="4033321.7721099998"/>
    <n v="8151800.3668400021"/>
    <n v="7314858.8474900005"/>
    <n v="2632730.7572000003"/>
    <n v="2317919.92625"/>
    <n v="5143399.3384800004"/>
    <n v="4415628.6878700005"/>
    <n v="0"/>
    <n v="0"/>
    <n v="0"/>
    <n v="0"/>
    <n v="0"/>
    <n v="0"/>
    <n v="2632730.7572000003"/>
    <n v="2317919.92625"/>
    <n v="793559.75100000005"/>
    <n v="810077.72046999994"/>
    <n v="0"/>
    <n v="0"/>
    <n v="0"/>
    <n v="0"/>
    <n v="4125863.9718800001"/>
    <n v="4033355.6095199999"/>
    <s v="IMSS Invalidez (invalidez y vida)"/>
    <s v="Pensiones"/>
    <s v="Pensiones IMSS"/>
    <x v="23"/>
    <x v="1"/>
    <n v="18940029.583189998"/>
    <n v="19579022.504110001"/>
    <n v="470912451.56086999"/>
    <n v="404647163.09129"/>
    <n v="451972421.97768009"/>
    <n v="385068140.58718014"/>
    <n v="4125863.5766000007"/>
    <n v="4033321.7721099993"/>
    <n v="2632730.7572000003"/>
    <n v="2317919.92625"/>
    <n v="18940029.583189998"/>
    <n v="19579022.504110001"/>
    <n v="100"/>
    <n v="100.00000000000003"/>
    <n v="92541.804490000941"/>
    <n v="2.294431481512782"/>
    <n v="21.783828575758207"/>
    <n v="20.600220318779094"/>
    <n v="21.783828575758207"/>
    <n v="20.600220318779094"/>
    <n v="0.87614238335056904"/>
    <n v="0.91285737270132594"/>
    <n v="0.9967502901287032"/>
    <n v="1.0474306614823274"/>
    <m/>
    <m/>
    <n v="100.00000958053974"/>
    <n v="0"/>
    <m/>
    <n v="0"/>
    <m/>
    <n v="92508.362360000145"/>
    <n v="2.2935830934830204"/>
    <n v="13.581609415615613"/>
    <n v="63.810417099868197"/>
    <n v="57.469253811540035"/>
    <n v="100"/>
    <n v="13.581609415615613"/>
    <n v="-2.0390598398899673"/>
    <n v="331.76213308227631"/>
    <n v="286.1354988142574"/>
    <m/>
    <n v="2023"/>
    <n v="2"/>
    <d v="2024-08-20T00:00:00"/>
    <x v="23"/>
    <x v="1"/>
  </r>
  <r>
    <n v="2024"/>
    <n v="6"/>
    <n v="902"/>
    <x v="10"/>
    <s v="IMSS Invalidez (invalidez y vida)"/>
    <n v="30"/>
    <s v="624b60c58c9d8bfb6ff1886c2fd605d2adeb6ea4da576068201b6c6958ce93f4"/>
    <s v="866d562d83a77144c090ae01fef5e5dc5d322dfdcb968ee04e0fa262fe1b2619"/>
    <x v="0"/>
    <n v="3486787.4158200002"/>
    <n v="2265114.6772399996"/>
    <n v="6592230.8629600015"/>
    <n v="4156149.2407399998"/>
    <n v="1560033.14075"/>
    <n v="1300511.34503"/>
    <n v="2977270.6626400007"/>
    <n v="2479492.5326400003"/>
    <n v="0"/>
    <n v="0"/>
    <n v="134.59399999999999"/>
    <n v="128.214"/>
    <n v="0"/>
    <n v="0"/>
    <n v="1560033.14075"/>
    <n v="1300511.34503"/>
    <n v="680870.14721000008"/>
    <n v="610174.61861"/>
    <n v="0"/>
    <n v="0"/>
    <n v="0"/>
    <n v="0"/>
    <n v="3486787.4158199998"/>
    <n v="2265114.6772400001"/>
    <s v="IMSS Invalidez (invalidez y vida)"/>
    <s v="Pensiones"/>
    <s v="Pensiones IMSS"/>
    <x v="23"/>
    <x v="1"/>
    <n v="8948322.1162599996"/>
    <n v="8092206.8864799999"/>
    <n v="470912451.56086999"/>
    <n v="404647163.09129"/>
    <n v="451972421.97768009"/>
    <n v="385068140.58718014"/>
    <n v="4125863.5766000007"/>
    <n v="4033321.7721099993"/>
    <n v="2632730.7572000003"/>
    <n v="2317919.92625"/>
    <n v="8948322.1162599996"/>
    <n v="8092206.8864799999"/>
    <n v="84.510487346102607"/>
    <n v="56.160029008918457"/>
    <n v="1221672.7385800006"/>
    <n v="53.934255552508546"/>
    <n v="38.965823654069823"/>
    <n v="27.991309527990747"/>
    <n v="38.965823654069823"/>
    <n v="27.991309527990747"/>
    <n v="0.74043219801532456"/>
    <n v="0.77146021444471879"/>
    <n v="0.55977525208275847"/>
    <n v="0.58823736333678156"/>
    <m/>
    <m/>
    <n v="84.510487346102607"/>
    <n v="0"/>
    <m/>
    <n v="0"/>
    <m/>
    <n v="1221672.7385799997"/>
    <n v="53.934255552508503"/>
    <n v="19.955365765303146"/>
    <n v="44.741274838607318"/>
    <n v="57.414812508064671"/>
    <n v="59.25532401988378"/>
    <n v="19.955365765303146"/>
    <n v="11.586114276769987"/>
    <n v="229.12344551197376"/>
    <n v="213.13756838863802"/>
    <s v="Grandes"/>
    <n v="2023"/>
    <n v="2"/>
    <d v="2024-08-20T00:00:00"/>
    <x v="23"/>
    <x v="0"/>
  </r>
  <r>
    <n v="2024"/>
    <n v="6"/>
    <n v="5.0999999999999996"/>
    <x v="6"/>
    <s v="IMSS Invalidez (invalidez y vida)"/>
    <n v="5.0999999999999996"/>
    <m/>
    <m/>
    <x v="3"/>
    <n v="4125863.5766000007"/>
    <n v="4033321.7721099998"/>
    <n v="8151800.3668400021"/>
    <n v="7314858.8474900005"/>
    <n v="2632730.7572000003"/>
    <n v="2317919.92625"/>
    <n v="5143399.3384800004"/>
    <n v="4415628.6878700005"/>
    <n v="0"/>
    <n v="0"/>
    <n v="0"/>
    <n v="0"/>
    <n v="0"/>
    <n v="0"/>
    <n v="2632730.7572000003"/>
    <n v="2317919.92625"/>
    <n v="793559.75100000005"/>
    <n v="810077.72046999994"/>
    <n v="0"/>
    <n v="0"/>
    <n v="0"/>
    <n v="0"/>
    <n v="4125863.9718800001"/>
    <n v="4033355.6095199999"/>
    <s v="IMSS Invalidez (invalidez y vida)"/>
    <s v="Pensiones"/>
    <s v="Pensiones IMSS"/>
    <x v="23"/>
    <x v="1"/>
    <n v="18940029.583189998"/>
    <n v="19579022.504110001"/>
    <n v="470912451.56086999"/>
    <n v="404647163.09129"/>
    <n v="451972421.97768009"/>
    <n v="385068140.58718014"/>
    <n v="4125863.5766000007"/>
    <n v="4033321.7721099993"/>
    <n v="2632730.7572000003"/>
    <n v="2317919.92625"/>
    <n v="18940029.583189998"/>
    <n v="19579022.504110001"/>
    <n v="100"/>
    <n v="100.00000000000003"/>
    <n v="92541.804490000941"/>
    <n v="2.294431481512782"/>
    <n v="21.783828575758207"/>
    <n v="20.600220318779094"/>
    <n v="21.783828575758207"/>
    <n v="20.600220318779094"/>
    <n v="0.87614238335056904"/>
    <n v="0.91285737270132594"/>
    <n v="0.9967502901287032"/>
    <n v="1.0474306614823274"/>
    <m/>
    <m/>
    <n v="100.00000958053974"/>
    <n v="0"/>
    <m/>
    <n v="0"/>
    <m/>
    <n v="92508.362360000145"/>
    <n v="2.2935830934830204"/>
    <n v="13.581609415615613"/>
    <n v="63.810417099868197"/>
    <n v="57.469253811540035"/>
    <n v="100"/>
    <n v="13.581609415615613"/>
    <n v="-2.0390598398899673"/>
    <n v="331.76213308227631"/>
    <n v="286.1354988142574"/>
    <m/>
    <n v="2023"/>
    <n v="2"/>
    <d v="2024-08-20T00:00:00"/>
    <x v="23"/>
    <x v="3"/>
  </r>
  <r>
    <n v="2024"/>
    <n v="6"/>
    <n v="27"/>
    <x v="21"/>
    <s v="MyT Cascos"/>
    <n v="21"/>
    <s v="6f4b6612125fb3a0daecd2799dfd6c9c299424fd920f9b308110a2c1fbd8f443"/>
    <s v="866d562d83a77144c090ae01fef5e5dc5d322dfdcb968ee04e0fa262fe1b2619"/>
    <x v="19"/>
    <n v="12739.55026"/>
    <n v="17217.39158"/>
    <n v="31888.623439999996"/>
    <n v="33251.512310000006"/>
    <n v="10174.696190000001"/>
    <n v="6141.8024599999999"/>
    <n v="95305.199600000022"/>
    <n v="8837.1221799999985"/>
    <n v="0"/>
    <n v="0"/>
    <n v="134.59399999999999"/>
    <n v="128.214"/>
    <n v="0"/>
    <n v="0"/>
    <n v="9875.2160399999993"/>
    <n v="6141.8024599999999"/>
    <n v="12739.55026"/>
    <n v="17217.39158"/>
    <n v="0"/>
    <n v="0"/>
    <n v="0"/>
    <n v="0"/>
    <n v="0"/>
    <n v="0"/>
    <s v="MyT Cascos"/>
    <s v="Daños Sin Autos"/>
    <s v="Maritimo y Transportes"/>
    <x v="27"/>
    <x v="1"/>
    <n v="5987192.6770000001"/>
    <n v="5919369.3152000001"/>
    <n v="470912451.56086999"/>
    <n v="404647163.09129"/>
    <n v="451972421.97768009"/>
    <n v="385068140.58718014"/>
    <n v="4757182.3002199987"/>
    <n v="5965607.9178699991"/>
    <n v="1488936.3824700003"/>
    <n v="1373460.64637"/>
    <n v="232632.70993000001"/>
    <n v="227866.50706999999"/>
    <n v="0.26779613342568043"/>
    <n v="0.28861084766273765"/>
    <n v="-4477.8413199999995"/>
    <n v="-26.00766381593791"/>
    <n v="5.4762506372527646"/>
    <n v="7.5559114858028966"/>
    <n v="0.21278002809128568"/>
    <n v="0.29086530444702063"/>
    <n v="2.7052905944138727E-3"/>
    <n v="2.818656546400772E-3"/>
    <n v="4.2549146887545805E-3"/>
    <n v="4.4712583995512216E-3"/>
    <m/>
    <m/>
    <m/>
    <n v="0"/>
    <m/>
    <n v="0"/>
    <m/>
    <n v="0"/>
    <m/>
    <n v="65.663032249330939"/>
    <n v="79.866996733368197"/>
    <n v="35.67208442383582"/>
    <n v="0.68335331917413233"/>
    <n v="60.786936804216253"/>
    <n v="-26.00766381593791"/>
    <n v="77.516206133323891"/>
    <n v="35.67208442383582"/>
    <s v="Resto"/>
    <n v="2023"/>
    <n v="2"/>
    <d v="2024-08-20T00:00:00"/>
    <x v="27"/>
    <x v="19"/>
  </r>
  <r>
    <n v="2024"/>
    <n v="6"/>
    <n v="3"/>
    <x v="40"/>
    <s v="MyT Cascos"/>
    <n v="3"/>
    <s v="4e07408562bedb8b60ce05c1decfe3ad16b72230967de01f640b7e4729b49fce"/>
    <s v="866d562d83a77144c090ae01fef5e5dc5d322dfdcb968ee04e0fa262fe1b2619"/>
    <x v="10"/>
    <n v="29063.219290000001"/>
    <n v="34826.11159"/>
    <n v="57348.908340000002"/>
    <n v="68453.402440000005"/>
    <n v="-9166.4479899999988"/>
    <n v="13178.751199999999"/>
    <n v="261197.72476000004"/>
    <n v="16164.559289999994"/>
    <n v="0"/>
    <n v="0"/>
    <n v="134.59399999999999"/>
    <n v="128.214"/>
    <n v="0"/>
    <n v="0"/>
    <n v="-1094.0987600000001"/>
    <n v="8030.94265"/>
    <n v="22910.326539999998"/>
    <n v="18485.26641"/>
    <n v="0"/>
    <n v="0"/>
    <n v="0"/>
    <n v="0"/>
    <n v="0"/>
    <n v="0"/>
    <s v="MyT Cascos"/>
    <s v="Daños Sin Autos"/>
    <s v="Maritimo y Transportes"/>
    <x v="27"/>
    <x v="1"/>
    <n v="12032200.14449"/>
    <n v="10620403.039520001"/>
    <n v="470912451.56086999"/>
    <n v="404647163.09129"/>
    <n v="451972421.97768009"/>
    <n v="385068140.58718014"/>
    <n v="4757182.3002199987"/>
    <n v="5965607.9178699991"/>
    <n v="1488936.3824700003"/>
    <n v="1373460.64637"/>
    <n v="146924.98212999999"/>
    <n v="153746.04609000002"/>
    <n v="0.61093347817795329"/>
    <n v="0.58378143635082458"/>
    <n v="-5762.8922999999995"/>
    <n v="-16.547619119370083"/>
    <n v="19.78099222383074"/>
    <n v="22.651712011906604"/>
    <n v="0.2415453445005164"/>
    <n v="0.32791704288817647"/>
    <n v="6.1716820597264022E-3"/>
    <n v="6.4303081065939993E-3"/>
    <n v="8.606537933924201E-3"/>
    <n v="9.0441425605594355E-3"/>
    <m/>
    <m/>
    <m/>
    <n v="0"/>
    <m/>
    <n v="0"/>
    <m/>
    <n v="0"/>
    <m/>
    <n v="-169.55475409536527"/>
    <n v="-31.539685602392876"/>
    <n v="37.841580923964415"/>
    <n v="-0.6156373165382496"/>
    <n v="-113.62354094260654"/>
    <n v="23.938308660816297"/>
    <n v="-4.7755703441841915"/>
    <n v="43.44510093538868"/>
    <s v="Medianas"/>
    <n v="2023"/>
    <n v="2"/>
    <d v="2024-08-20T00:00:00"/>
    <x v="27"/>
    <x v="10"/>
  </r>
  <r>
    <n v="2024"/>
    <n v="6"/>
    <n v="5.0999999999999996"/>
    <x v="6"/>
    <s v="MyT Cascos"/>
    <n v="5.0999999999999996"/>
    <m/>
    <m/>
    <x v="3"/>
    <n v="4352166.3232100001"/>
    <n v="5477801.7156099994"/>
    <n v="5274600.6542800004"/>
    <n v="6693891.9461400006"/>
    <n v="1380018.0954499999"/>
    <n v="930234.68481999997"/>
    <n v="17027094.804260001"/>
    <n v="2688257.3682400002"/>
    <n v="0"/>
    <n v="0"/>
    <n v="0"/>
    <n v="0"/>
    <n v="0"/>
    <n v="0"/>
    <n v="127283.80894999999"/>
    <n v="85312.065919999994"/>
    <n v="41076.821369999998"/>
    <n v="24343.922309999998"/>
    <n v="0"/>
    <n v="0"/>
    <n v="0"/>
    <n v="0"/>
    <n v="0"/>
    <n v="0"/>
    <s v="MyT Cascos"/>
    <s v="Daños Sin Autos"/>
    <s v="Maritimo y Transportes"/>
    <x v="27"/>
    <x v="1"/>
    <n v="83889779.083209991"/>
    <n v="73592208.295210004"/>
    <n v="470912451.56086999"/>
    <n v="404647163.09129"/>
    <n v="451972421.97768009"/>
    <n v="385068140.58718014"/>
    <n v="4757182.3002199987"/>
    <n v="5965607.9178699991"/>
    <n v="1488936.3824700003"/>
    <n v="1373460.64637"/>
    <n v="5960610.52532"/>
    <n v="7204470.3498599995"/>
    <n v="91.486221224036996"/>
    <n v="91.823026102691486"/>
    <n v="-1125635.3923999993"/>
    <n v="-20.549035011477233"/>
    <n v="73.015445393093358"/>
    <n v="76.0333716373258"/>
    <n v="5.1879577831443573"/>
    <n v="7.4434533797874094"/>
    <n v="0.92419860820933086"/>
    <n v="0.96292740697903123"/>
    <n v="1.3537229999989364"/>
    <n v="1.4225538646892588"/>
    <m/>
    <m/>
    <m/>
    <n v="0"/>
    <m/>
    <n v="0"/>
    <m/>
    <n v="0"/>
    <m/>
    <n v="48.351606102177634"/>
    <n v="31.708762785337406"/>
    <n v="16.981897723116298"/>
    <n v="92.684826007185379"/>
    <n v="49.19789783236326"/>
    <n v="68.735427458731493"/>
    <n v="309.86771786329189"/>
    <n v="350.44503031853458"/>
    <m/>
    <n v="2023"/>
    <n v="2"/>
    <d v="2024-08-20T00:00:00"/>
    <x v="27"/>
    <x v="3"/>
  </r>
  <r>
    <n v="2024"/>
    <n v="6"/>
    <n v="22"/>
    <x v="15"/>
    <s v="MyT Cascos"/>
    <n v="16"/>
    <s v="b17ef6d19c7a5b1ee83b907c595526dcb1eb06db8227d650d5dda0a9f4ce8cd9"/>
    <s v="866d562d83a77144c090ae01fef5e5dc5d322dfdcb968ee04e0fa262fe1b2619"/>
    <x v="6"/>
    <n v="225714.12324000002"/>
    <n v="265784.25099000003"/>
    <n v="392103.95316000003"/>
    <n v="799312.51592999999"/>
    <n v="280809.09165999992"/>
    <n v="622111.71913999994"/>
    <n v="325330.83931999991"/>
    <n v="978238.71820000012"/>
    <n v="0"/>
    <n v="0"/>
    <n v="134.59399999999999"/>
    <n v="128.214"/>
    <n v="0"/>
    <n v="0"/>
    <n v="596.96491000000003"/>
    <n v="-1111.3532499999999"/>
    <n v="6054.7929899999999"/>
    <n v="14919.080699999999"/>
    <n v="0"/>
    <n v="0"/>
    <n v="0"/>
    <n v="0"/>
    <n v="0"/>
    <n v="0"/>
    <s v="MyT Cascos"/>
    <s v="Daños Sin Autos"/>
    <s v="Maritimo y Transportes"/>
    <x v="27"/>
    <x v="1"/>
    <n v="17696756.30731"/>
    <n v="15803110.36665"/>
    <n v="470912451.56086999"/>
    <n v="404647163.09129"/>
    <n v="451972421.97768009"/>
    <n v="385068140.58718014"/>
    <n v="4757182.3002199987"/>
    <n v="5965607.9178699991"/>
    <n v="1488936.3824700003"/>
    <n v="1373460.64637"/>
    <n v="555428.58604999993"/>
    <n v="473247.50831999996"/>
    <n v="4.7447019894436613"/>
    <n v="4.4552752150177755"/>
    <n v="-40070.127750000014"/>
    <n v="-15.076185891656779"/>
    <n v="40.637829760472776"/>
    <n v="56.161785602108729"/>
    <n v="1.2754547744253237"/>
    <n v="1.6818477174651407"/>
    <n v="4.7931228510067175E-2"/>
    <n v="4.9939799922382545E-2"/>
    <n v="6.5682964130910779E-2"/>
    <n v="6.9022654168353875E-2"/>
    <m/>
    <m/>
    <m/>
    <n v="0"/>
    <m/>
    <n v="0"/>
    <m/>
    <n v="0"/>
    <m/>
    <n v="-54.861951154338144"/>
    <n v="124.40918079433507"/>
    <n v="234.06643426867549"/>
    <n v="18.859710526662329"/>
    <n v="-153.71513602898088"/>
    <n v="-59.415776938588436"/>
    <n v="9.8593777026883966"/>
    <n v="-7.4492073094021132"/>
    <s v="Grandes"/>
    <n v="2023"/>
    <n v="2"/>
    <d v="2024-08-20T00:00:00"/>
    <x v="27"/>
    <x v="6"/>
  </r>
  <r>
    <n v="2024"/>
    <n v="6"/>
    <n v="81"/>
    <x v="34"/>
    <s v="MyT Cascos"/>
    <n v="53"/>
    <s v="2858dcd1057d3eae7f7d5f782167e24b61153c01551450a628cee722509f6529"/>
    <s v="866d562d83a77144c090ae01fef5e5dc5d322dfdcb968ee04e0fa262fe1b2619"/>
    <x v="22"/>
    <n v="4828.7984999999999"/>
    <n v="3217.4180200000001"/>
    <n v="11320.52512"/>
    <n v="6934.6019800000004"/>
    <n v="6.5208399999999997"/>
    <n v="2846.8416099999995"/>
    <n v="129.21055000000004"/>
    <n v="7154.8095200000007"/>
    <n v="0"/>
    <n v="0"/>
    <n v="134.59399999999999"/>
    <n v="128.214"/>
    <n v="0"/>
    <n v="0"/>
    <n v="6.5208399999999997"/>
    <n v="28.904730000000001"/>
    <n v="535.47093999999993"/>
    <n v="-38.998160000000006"/>
    <n v="0"/>
    <n v="0"/>
    <n v="0"/>
    <n v="0"/>
    <n v="0"/>
    <n v="0"/>
    <s v="MyT Cascos"/>
    <s v="Daños Sin Autos"/>
    <s v="Maritimo y Transportes"/>
    <x v="27"/>
    <x v="1"/>
    <n v="856751.40549999999"/>
    <n v="814623.35763999994"/>
    <n v="470912451.56086999"/>
    <n v="404647163.09129"/>
    <n v="451972421.97768009"/>
    <n v="385068140.58718014"/>
    <n v="4757182.3002199987"/>
    <n v="5965607.9178699991"/>
    <n v="1488936.3824700003"/>
    <n v="1373460.64637"/>
    <n v="34602.88407"/>
    <n v="28375.64372"/>
    <n v="0.1015054331589666"/>
    <n v="5.393277708315717E-2"/>
    <n v="1611.3804799999998"/>
    <n v="50.083031486222595"/>
    <n v="13.954901823303423"/>
    <n v="11.33866090139928"/>
    <n v="0.56361722537028269"/>
    <n v="0.39495774210562817"/>
    <n v="1.0254132130069259E-3"/>
    <n v="1.0683834378369356E-3"/>
    <n v="7.9511691010524584E-4"/>
    <n v="8.3554511030017843E-4"/>
    <m/>
    <m/>
    <m/>
    <n v="0"/>
    <m/>
    <n v="0"/>
    <m/>
    <n v="0"/>
    <m/>
    <n v="-99.770944755862274"/>
    <n v="0.13504063174307232"/>
    <n v="88.482180192426455"/>
    <n v="4.3795289555505131E-4"/>
    <n v="-77.440232100420943"/>
    <n v="-1473.0671908623376"/>
    <n v="1.2177766360206215"/>
    <n v="-74.118189165847809"/>
    <s v="Resto"/>
    <n v="2023"/>
    <n v="2"/>
    <d v="2024-08-20T00:00:00"/>
    <x v="27"/>
    <x v="22"/>
  </r>
  <r>
    <n v="2024"/>
    <n v="6"/>
    <n v="201.1"/>
    <x v="1"/>
    <s v="MyT Cascos"/>
    <n v="201.1"/>
    <m/>
    <m/>
    <x v="1"/>
    <n v="4757182.3002200006"/>
    <n v="5965607.9178699991"/>
    <n v="6060898.9221600005"/>
    <n v="7556829.1483599991"/>
    <n v="1488936.3824700001"/>
    <n v="1373460.6463699997"/>
    <n v="18061481.955150001"/>
    <n v="3310316.79366"/>
    <n v="0"/>
    <n v="0"/>
    <n v="0"/>
    <n v="0"/>
    <n v="0"/>
    <n v="0"/>
    <n v="190322.41597999999"/>
    <n v="150266.54598"/>
    <n v="155875.34737999999"/>
    <n v="133945.49163999999"/>
    <n v="0"/>
    <n v="0"/>
    <n v="0"/>
    <n v="0"/>
    <n v="0"/>
    <n v="0"/>
    <s v="MyT Cascos"/>
    <s v="Daños Sin Autos"/>
    <s v="Maritimo y Transportes"/>
    <x v="27"/>
    <x v="1"/>
    <n v="276705662.47535002"/>
    <n v="245757553.58872002"/>
    <n v="470912451.56086999"/>
    <n v="404647163.09129"/>
    <n v="451972421.97768009"/>
    <n v="385068140.58718014"/>
    <n v="4757182.3002199987"/>
    <n v="5965607.9178699991"/>
    <n v="1488936.3824700003"/>
    <n v="1373460.64637"/>
    <n v="9479675.2717100009"/>
    <n v="11231896.637189997"/>
    <n v="100.00000000000004"/>
    <n v="100"/>
    <n v="-1208425.6176499985"/>
    <n v="-20.256537712278334"/>
    <n v="50.182966861921543"/>
    <n v="53.113094881208575"/>
    <n v="1.7192211600092531"/>
    <n v="2.4274362398046807"/>
    <n v="1.0102052482265038"/>
    <n v="1.0525381790783079"/>
    <n v="1.4742740001674333"/>
    <n v="1.5492343533726791"/>
    <m/>
    <m/>
    <m/>
    <n v="0"/>
    <m/>
    <n v="0"/>
    <m/>
    <n v="0"/>
    <m/>
    <n v="8.4076479661210577"/>
    <n v="31.298703486749769"/>
    <n v="23.022978802475329"/>
    <n v="99.999999999999986"/>
    <n v="26.656545366612285"/>
    <n v="16.37222385874697"/>
    <n v="122.09911264288853"/>
    <n v="112.18484783636127"/>
    <m/>
    <n v="2023"/>
    <n v="2"/>
    <d v="2024-08-20T00:00:00"/>
    <x v="27"/>
    <x v="1"/>
  </r>
  <r>
    <n v="2024"/>
    <n v="6"/>
    <n v="92"/>
    <x v="22"/>
    <s v="MyT Cascos"/>
    <n v="219"/>
    <s v="314f04b30f62e0056bd059354a5536fb2e302107eed143b5fa2aa0bbba07f608"/>
    <s v="866d562d83a77144c090ae01fef5e5dc5d322dfdcb968ee04e0fa262fe1b2619"/>
    <x v="4"/>
    <n v="1354577.5172300001"/>
    <n v="1579308.17175"/>
    <n v="1927796.7711200002"/>
    <n v="1980076.5734899999"/>
    <n v="633032.95497000008"/>
    <n v="179361.03602"/>
    <n v="2003298.2409099997"/>
    <n v="1181099.2727899998"/>
    <n v="0"/>
    <n v="0"/>
    <n v="134.59399999999999"/>
    <n v="128.214"/>
    <n v="0"/>
    <n v="0"/>
    <n v="123683.99139"/>
    <n v="66977.4807"/>
    <n v="65052.027159999998"/>
    <n v="31903.297859999999"/>
    <n v="0"/>
    <n v="0"/>
    <n v="0"/>
    <n v="0"/>
    <n v="0"/>
    <n v="0"/>
    <s v="MyT Cascos"/>
    <s v="Daños Sin Autos"/>
    <s v="Maritimo y Transportes"/>
    <x v="27"/>
    <x v="1"/>
    <n v="6935064.6502099996"/>
    <n v="7545683.0148400003"/>
    <n v="470912451.56086999"/>
    <n v="404647163.09129"/>
    <n v="451972421.97768009"/>
    <n v="385068140.58718014"/>
    <n v="4757182.3002199987"/>
    <n v="5965607.9178699991"/>
    <n v="1488936.3824700003"/>
    <n v="1373460.64637"/>
    <n v="1706576.3465699998"/>
    <n v="1872652.39952"/>
    <n v="28.474366373711536"/>
    <n v="26.473549611250462"/>
    <n v="-224730.65451999987"/>
    <n v="-14.229689843938454"/>
    <n v="79.37397702438146"/>
    <n v="84.335361552139076"/>
    <n v="19.532298335372868"/>
    <n v="20.92995648828601"/>
    <n v="0.28764954350647659"/>
    <n v="0.29970357733394931"/>
    <n v="0.39029265884009218"/>
    <n v="0.41013732513465151"/>
    <m/>
    <m/>
    <m/>
    <n v="0"/>
    <m/>
    <n v="0"/>
    <m/>
    <n v="0"/>
    <m/>
    <n v="252.93783366606587"/>
    <n v="46.732870353887208"/>
    <n v="11.356937121477285"/>
    <n v="42.515782569558823"/>
    <n v="84.665039797473284"/>
    <n v="103.9037702166882"/>
    <n v="190.13087952784406"/>
    <n v="209.93905079629909"/>
    <s v="Grandes"/>
    <n v="2023"/>
    <n v="2"/>
    <d v="2024-08-20T00:00:00"/>
    <x v="27"/>
    <x v="4"/>
  </r>
  <r>
    <n v="2024"/>
    <n v="6"/>
    <n v="41"/>
    <x v="7"/>
    <s v="MyT Cascos"/>
    <n v="29"/>
    <s v="35135aaa6cc23891b40cb3f378c53a17a1127210ce60e125ccf03efcfdaec458"/>
    <s v="866d562d83a77144c090ae01fef5e5dc5d322dfdcb968ee04e0fa262fe1b2619"/>
    <x v="0"/>
    <n v="2271736.8798699998"/>
    <n v="2182293.4732199996"/>
    <n v="2297679.4297000002"/>
    <n v="2231842.4118199996"/>
    <n v="36953.266149999996"/>
    <n v="-28144.37645"/>
    <n v="13536848.912140001"/>
    <n v="186100.72311999998"/>
    <n v="0"/>
    <n v="0"/>
    <n v="134.59399999999999"/>
    <n v="128.214"/>
    <n v="0"/>
    <n v="0"/>
    <n v="-1463.65203"/>
    <n v="1030.5266300000001"/>
    <n v="-15191.37566"/>
    <n v="-20214.998219999998"/>
    <n v="0"/>
    <n v="0"/>
    <n v="0"/>
    <n v="0"/>
    <n v="0"/>
    <n v="0"/>
    <s v="MyT Cascos"/>
    <s v="Daños Sin Autos"/>
    <s v="Maritimo y Transportes"/>
    <x v="27"/>
    <x v="1"/>
    <n v="19353024.356599998"/>
    <n v="17293989.810169999"/>
    <n v="470912451.56086999"/>
    <n v="404647163.09129"/>
    <n v="451972421.97768009"/>
    <n v="385068140.58718014"/>
    <n v="4757182.3002199987"/>
    <n v="5965607.9178699991"/>
    <n v="1488936.3824700003"/>
    <n v="1373460.64637"/>
    <n v="2873788.5145200002"/>
    <n v="2849700.3073100001"/>
    <n v="47.753832762829838"/>
    <n v="36.581242067265798"/>
    <n v="89443.406650000252"/>
    <n v="4.0985966254128758"/>
    <n v="79.050245638880668"/>
    <n v="76.579753583982836"/>
    <n v="11.738407589484922"/>
    <n v="12.618797033965338"/>
    <n v="0.48241172479941447"/>
    <n v="0.50262732180198944"/>
    <n v="0.5393077407360114"/>
    <n v="0.56672916899649983"/>
    <m/>
    <m/>
    <m/>
    <n v="0"/>
    <m/>
    <n v="0"/>
    <m/>
    <n v="0"/>
    <m/>
    <n v="-231.29893360987927"/>
    <n v="1.6266525616344552"/>
    <n v="-1.289669643215889"/>
    <n v="2.4818566182591448"/>
    <n v="-242.02952038221466"/>
    <n v="-24.850967115247158"/>
    <n v="9.6347563430605074"/>
    <n v="-5.0978319106673675"/>
    <s v="Grandes"/>
    <n v="2023"/>
    <n v="2"/>
    <d v="2024-08-20T00:00:00"/>
    <x v="27"/>
    <x v="0"/>
  </r>
  <r>
    <n v="2024"/>
    <n v="6"/>
    <n v="10"/>
    <x v="4"/>
    <s v="MyT Cascos"/>
    <n v="10"/>
    <s v="4a44dc15364204a80fe80e9039455cc1608281820fe2b24f1e5233ade6af1dd5"/>
    <s v="866d562d83a77144c090ae01fef5e5dc5d322dfdcb968ee04e0fa262fe1b2619"/>
    <x v="23"/>
    <n v="1682.1785199999999"/>
    <n v="189.38441"/>
    <n v="45135.161870000004"/>
    <n v="50448.095829999998"/>
    <n v="17725.99541"/>
    <n v="-1478.00028"/>
    <n v="33897.967450000004"/>
    <n v="-1379.2336499999999"/>
    <n v="0"/>
    <n v="0"/>
    <n v="134.59399999999999"/>
    <n v="128.214"/>
    <n v="0"/>
    <n v="0"/>
    <n v="38.792819999999999"/>
    <n v="485.43374"/>
    <n v="2698.6575800000001"/>
    <n v="2444.4759599999998"/>
    <n v="0"/>
    <n v="0"/>
    <n v="0"/>
    <n v="0"/>
    <n v="0"/>
    <n v="0"/>
    <s v="MyT Cascos"/>
    <s v="Daños Sin Autos"/>
    <s v="Maritimo y Transportes"/>
    <x v="27"/>
    <x v="1"/>
    <n v="3187333.33329"/>
    <n v="2989305.4146599998"/>
    <n v="470912451.56086999"/>
    <n v="404647163.09129"/>
    <n v="451972421.97768009"/>
    <n v="385068140.58718014"/>
    <n v="4757182.3002199987"/>
    <n v="5965607.9178699991"/>
    <n v="1488936.3824700003"/>
    <n v="1373460.64637"/>
    <n v="86899.306980000008"/>
    <n v="101881.82287999999"/>
    <n v="3.5360816841562004E-2"/>
    <n v="3.1746037052267271E-3"/>
    <n v="1492.7941099999998"/>
    <n v="788.23495027917033"/>
    <n v="1.9357789819741087"/>
    <n v="0.18588635798464623"/>
    <n v="5.2776987660202987E-2"/>
    <n v="6.3353984865925916E-3"/>
    <n v="3.572168275492206E-4"/>
    <n v="3.7218609769139224E-4"/>
    <n v="4.6802357034509627E-5"/>
    <n v="4.9182051184814401E-5"/>
    <m/>
    <m/>
    <m/>
    <n v="0"/>
    <m/>
    <n v="0"/>
    <m/>
    <n v="0"/>
    <m/>
    <n v="-1299.322872252771"/>
    <n v="1053.7523336108227"/>
    <n v="-780.42341500021041"/>
    <n v="1.1905139547059964"/>
    <n v="-92.008627171238658"/>
    <n v="10.39820493877961"/>
    <n v="1.4374858184119825"/>
    <n v="19.85839697110378"/>
    <s v="Resto"/>
    <n v="2023"/>
    <n v="2"/>
    <d v="2024-08-20T00:00:00"/>
    <x v="27"/>
    <x v="23"/>
  </r>
  <r>
    <n v="2024"/>
    <n v="6"/>
    <n v="37"/>
    <x v="35"/>
    <s v="MyT Cascos"/>
    <n v="25"/>
    <s v="b7a56873cd771f2c446d369b649430b65a756ba278ff97ec81bb6f55b2e73569"/>
    <s v="866d562d83a77144c090ae01fef5e5dc5d322dfdcb968ee04e0fa262fe1b2619"/>
    <x v="27"/>
    <n v="870.79654000000005"/>
    <n v="417.89949999999999"/>
    <n v="1501.0485000000001"/>
    <n v="1085.0453199999999"/>
    <n v="389.29807999999997"/>
    <n v="9.1094000000000008"/>
    <n v="436.87567999999993"/>
    <n v="755.42626000000007"/>
    <n v="0"/>
    <n v="0"/>
    <n v="134.59399999999999"/>
    <n v="128.214"/>
    <n v="0"/>
    <n v="0"/>
    <n v="389.29808000000003"/>
    <n v="9.1093999999999991"/>
    <n v="949.90962999999999"/>
    <n v="457.28908000000001"/>
    <n v="0"/>
    <n v="0"/>
    <n v="0"/>
    <n v="0"/>
    <n v="0"/>
    <n v="0"/>
    <s v="MyT Cascos"/>
    <s v="Daños Sin Autos"/>
    <s v="Maritimo y Transportes"/>
    <x v="27"/>
    <x v="1"/>
    <n v="7036483.0011099996"/>
    <n v="5668968.1481899992"/>
    <n v="470912451.56086999"/>
    <n v="404647163.09129"/>
    <n v="451972421.97768009"/>
    <n v="385068140.58718014"/>
    <n v="4757182.3002199987"/>
    <n v="5965607.9178699991"/>
    <n v="1488936.3824700003"/>
    <n v="1373460.64637"/>
    <n v="422705.60819"/>
    <n v="372592.64449999999"/>
    <n v="1.8304880600428734E-2"/>
    <n v="7.0051452551579962E-3"/>
    <n v="452.89704000000006"/>
    <n v="108.37463074255895"/>
    <n v="0.20600543809406704"/>
    <n v="0.11215988994114456"/>
    <n v="1.23754514842519E-2"/>
    <n v="7.3717030873321791E-3"/>
    <n v="1.8491686450712615E-4"/>
    <n v="1.92665856954211E-4"/>
    <n v="1.0327503517075695E-4"/>
    <n v="1.085261167965639E-4"/>
    <m/>
    <m/>
    <m/>
    <n v="0"/>
    <m/>
    <n v="0"/>
    <m/>
    <n v="0"/>
    <m/>
    <n v="4173.5864052517172"/>
    <n v="44.705974601139317"/>
    <n v="2.179806388856651"/>
    <n v="2.6146051945764963E-2"/>
    <n v="4173.586405251719"/>
    <n v="107.72628771279646"/>
    <n v="40.982643791073052"/>
    <n v="1.9920440698037223"/>
    <s v="Resto"/>
    <n v="2023"/>
    <n v="2"/>
    <d v="2024-08-20T00:00:00"/>
    <x v="27"/>
    <x v="27"/>
  </r>
  <r>
    <n v="2024"/>
    <n v="6"/>
    <n v="48"/>
    <x v="3"/>
    <s v="MyT Cascos"/>
    <n v="36"/>
    <s v="76a50887d8f1c2e9301755428990ad81479ee21c25b43215cf524541e0503269"/>
    <s v="866d562d83a77144c090ae01fef5e5dc5d322dfdcb968ee04e0fa262fe1b2619"/>
    <x v="15"/>
    <n v="88650.236390000005"/>
    <n v="78567.37318000001"/>
    <n v="168654.6655"/>
    <n v="153752.82336000004"/>
    <n v="22644.635460000005"/>
    <n v="20875.033330000002"/>
    <n v="211958.18786000003"/>
    <n v="25279.486069999995"/>
    <n v="0"/>
    <n v="0"/>
    <n v="134.59399999999999"/>
    <n v="128.214"/>
    <n v="0"/>
    <n v="0"/>
    <n v="21758.660230000001"/>
    <n v="23520.218789999999"/>
    <n v="57967.361770000003"/>
    <n v="58421.573960000002"/>
    <n v="0"/>
    <n v="0"/>
    <n v="0"/>
    <n v="0"/>
    <n v="0"/>
    <n v="0"/>
    <s v="MyT Cascos"/>
    <s v="Daños Sin Autos"/>
    <s v="Maritimo y Transportes"/>
    <x v="27"/>
    <x v="1"/>
    <n v="31734793.481880002"/>
    <n v="28740488.16773"/>
    <n v="470912451.56086999"/>
    <n v="404647163.09129"/>
    <n v="451972421.97768009"/>
    <n v="385068140.58718014"/>
    <n v="4757182.3002199987"/>
    <n v="5965607.9178699991"/>
    <n v="1488936.3824700003"/>
    <n v="1373460.64637"/>
    <n v="563170.72979999997"/>
    <n v="534962.36028000002"/>
    <n v="1.863503031740035"/>
    <n v="1.317005312143481"/>
    <n v="10082.863209999996"/>
    <n v="12.833397378451084"/>
    <n v="15.741271997833154"/>
    <n v="14.68652357875753"/>
    <n v="0.27934713500063485"/>
    <n v="0.27336826264564268"/>
    <n v="1.8825205427497833E-2"/>
    <n v="1.9614080877345619E-2"/>
    <n v="1.9416266897755292E-2"/>
    <n v="2.0403498731469894E-2"/>
    <m/>
    <m/>
    <m/>
    <n v="0"/>
    <m/>
    <n v="0"/>
    <m/>
    <n v="0"/>
    <m/>
    <n v="8.4771224171262372"/>
    <n v="25.543795913165081"/>
    <n v="26.569595603221618"/>
    <n v="1.5208598383790424"/>
    <n v="-7.4895500578802121"/>
    <n v="-0.77747338733288318"/>
    <n v="37.53605402352607"/>
    <n v="40.259474703820523"/>
    <s v="Medianas"/>
    <n v="2023"/>
    <n v="2"/>
    <d v="2024-08-20T00:00:00"/>
    <x v="27"/>
    <x v="15"/>
  </r>
  <r>
    <n v="2024"/>
    <n v="6"/>
    <n v="43"/>
    <x v="9"/>
    <s v="MyT Cascos"/>
    <n v="31"/>
    <s v="eb1e33e8a81b697b75855af6bfcdbcbf7cbbde9f94962ceaec1ed8af21f5a50f"/>
    <s v="866d562d83a77144c090ae01fef5e5dc5d322dfdcb968ee04e0fa262fe1b2619"/>
    <x v="18"/>
    <n v="34877.46847"/>
    <n v="8625.9396899999992"/>
    <n v="55281.923729999995"/>
    <n v="29914.332769999997"/>
    <n v="-6709.1829599999992"/>
    <n v="-426.66179000000022"/>
    <n v="111083.22031999996"/>
    <n v="-5059.4676499999996"/>
    <n v="0"/>
    <n v="0"/>
    <n v="134.59399999999999"/>
    <n v="128.214"/>
    <n v="0"/>
    <n v="0"/>
    <n v="2255.6643300000001"/>
    <n v="140.84461999999999"/>
    <n v="4908.3706400000001"/>
    <n v="4664.3015300000006"/>
    <n v="0"/>
    <n v="0"/>
    <n v="0"/>
    <n v="0"/>
    <n v="0"/>
    <n v="0"/>
    <s v="MyT Cascos"/>
    <s v="Daños Sin Autos"/>
    <s v="Maritimo y Transportes"/>
    <x v="27"/>
    <x v="1"/>
    <n v="56310277.221919999"/>
    <n v="49145835.487599999"/>
    <n v="470912451.56086999"/>
    <n v="404647163.09129"/>
    <n v="451972421.97768009"/>
    <n v="385068140.58718014"/>
    <n v="4757182.3002199987"/>
    <n v="5965607.9178699991"/>
    <n v="1488936.3824700003"/>
    <n v="1373460.64637"/>
    <n v="353962.75977999996"/>
    <n v="347357.49452000001"/>
    <n v="0.73315391904125826"/>
    <n v="0.14459447903307504"/>
    <n v="26251.528780000001"/>
    <n v="304.3323941904352"/>
    <n v="9.8534287877282765"/>
    <n v="2.4833031749955055"/>
    <n v="6.1938015919451361E-2"/>
    <n v="1.7551720515925327E-2"/>
    <n v="7.4063593677330805E-3"/>
    <n v="7.7167249093181099E-3"/>
    <n v="2.1317188100621757E-3"/>
    <n v="2.2401073422606537E-3"/>
    <m/>
    <m/>
    <m/>
    <n v="0"/>
    <m/>
    <n v="0"/>
    <m/>
    <n v="0"/>
    <m/>
    <n v="1472.4827292361933"/>
    <n v="-19.236439037342777"/>
    <n v="-4.9462644689555004"/>
    <n v="-0.45060239235138572"/>
    <n v="1501.5267959826936"/>
    <n v="5.232704370208241"/>
    <n v="45.95546048657809"/>
    <n v="3.0196293934710514"/>
    <s v="Medianas"/>
    <n v="2023"/>
    <n v="2"/>
    <d v="2024-08-20T00:00:00"/>
    <x v="27"/>
    <x v="18"/>
  </r>
  <r>
    <n v="2024"/>
    <n v="6"/>
    <n v="39"/>
    <x v="17"/>
    <s v="MyT Cascos"/>
    <n v="27"/>
    <s v="670671cd97404156226e507973f2ab8330d3022ca96e0c93bdbdb320c41adcaf"/>
    <s v="866d562d83a77144c090ae01fef5e5dc5d322dfdcb968ee04e0fa262fe1b2619"/>
    <x v="17"/>
    <n v="18339.878579999997"/>
    <n v="15255.559060000001"/>
    <n v="34720.298279999995"/>
    <n v="31744.934540000002"/>
    <n v="-4028.6194300000002"/>
    <n v="19256.76413"/>
    <n v="77106.140150000007"/>
    <n v="22190.198519999998"/>
    <n v="0"/>
    <n v="0"/>
    <n v="134.59399999999999"/>
    <n v="128.214"/>
    <n v="0"/>
    <n v="0"/>
    <n v="-1398.55475"/>
    <n v="2497.6238900000003"/>
    <n v="3001.1210099999998"/>
    <n v="3724.9912000000004"/>
    <n v="0"/>
    <n v="0"/>
    <n v="0"/>
    <n v="0"/>
    <n v="0"/>
    <n v="0"/>
    <s v="MyT Cascos"/>
    <s v="Daños Sin Autos"/>
    <s v="Maritimo y Transportes"/>
    <x v="27"/>
    <x v="1"/>
    <n v="13946879.379360002"/>
    <n v="12006721.726059999"/>
    <n v="470912451.56086999"/>
    <n v="404647163.09129"/>
    <n v="451972421.97768009"/>
    <n v="385068140.58718014"/>
    <n v="4757182.3002199987"/>
    <n v="5965607.9178699991"/>
    <n v="1488936.3824700003"/>
    <n v="1373460.64637"/>
    <n v="844980.92590000003"/>
    <n v="914931.66913000005"/>
    <n v="0.38551977667855736"/>
    <n v="0.25572513765616278"/>
    <n v="3084.3195199999955"/>
    <n v="20.217676113142691"/>
    <n v="2.170448825275666"/>
    <n v="1.6673987331213891"/>
    <n v="0.13149807982953662"/>
    <n v="0.12705848780428183"/>
    <n v="3.8945410169578818E-3"/>
    <n v="4.057742837439246E-3"/>
    <n v="3.7700892163571864E-3"/>
    <n v="3.9617816827788466E-3"/>
    <m/>
    <m/>
    <m/>
    <n v="0"/>
    <m/>
    <n v="0"/>
    <m/>
    <n v="0"/>
    <m/>
    <n v="-120.92054201216411"/>
    <n v="-21.966445483413889"/>
    <n v="126.22784949580208"/>
    <n v="-0.2705702861069802"/>
    <n v="-155.99541050193909"/>
    <n v="-19.432802686889584"/>
    <n v="-46.601078241760071"/>
    <n v="67.050464172908647"/>
    <s v="Medianas"/>
    <n v="2023"/>
    <n v="2"/>
    <d v="2024-08-20T00:00:00"/>
    <x v="27"/>
    <x v="17"/>
  </r>
  <r>
    <n v="2024"/>
    <n v="6"/>
    <n v="103"/>
    <x v="18"/>
    <s v="MyT Cascos"/>
    <n v="205"/>
    <s v="f8809aff4d69bece79dabe35be0c708b890d7eafb841f121330667b77d2e2590"/>
    <s v="866d562d83a77144c090ae01fef5e5dc5d322dfdcb968ee04e0fa262fe1b2619"/>
    <x v="14"/>
    <n v="22418.450210000003"/>
    <n v="22210.446510000002"/>
    <n v="29632.033670000001"/>
    <n v="25508.306810000002"/>
    <n v="1273.51818"/>
    <n v="-374.96478999999999"/>
    <n v="-205.93324999999962"/>
    <n v="48142.688560000002"/>
    <n v="0"/>
    <n v="0"/>
    <n v="134.59399999999999"/>
    <n v="128.214"/>
    <n v="0"/>
    <n v="0"/>
    <n v="552.49007999999992"/>
    <n v="-453.00779"/>
    <n v="-117.57536"/>
    <n v="-301.51782000000003"/>
    <n v="0"/>
    <n v="0"/>
    <n v="0"/>
    <n v="0"/>
    <n v="0"/>
    <n v="0"/>
    <s v="MyT Cascos"/>
    <s v="Daños Sin Autos"/>
    <s v="Maritimo y Transportes"/>
    <x v="27"/>
    <x v="1"/>
    <n v="1492337.16872"/>
    <n v="1431710.3165"/>
    <n v="470912451.56086999"/>
    <n v="404647163.09129"/>
    <n v="451972421.97768009"/>
    <n v="385068140.58718014"/>
    <n v="4757182.3002199987"/>
    <n v="5965607.9178699991"/>
    <n v="1488936.3824700003"/>
    <n v="1373460.64637"/>
    <n v="26158.183209999999"/>
    <n v="25393.559120000002"/>
    <n v="0.47125480579046236"/>
    <n v="0.37230818410758326"/>
    <n v="208.00370000000112"/>
    <n v="0.93651291479597276"/>
    <n v="85.703391669149497"/>
    <n v="87.464881960981288"/>
    <n v="1.502237609563035"/>
    <n v="1.5513226561289504"/>
    <n v="4.7606407806148653E-3"/>
    <n v="4.9601367516859465E-3"/>
    <n v="5.4888427587936007E-3"/>
    <n v="5.767926288612682E-3"/>
    <m/>
    <m/>
    <m/>
    <n v="0"/>
    <m/>
    <n v="0"/>
    <m/>
    <n v="0"/>
    <m/>
    <n v="-439.63673762541811"/>
    <n v="5.6806700198746691"/>
    <n v="-1.6882361632449681"/>
    <n v="8.553207477456877E-2"/>
    <n v="-221.96039277823454"/>
    <n v="-61.005502096028685"/>
    <n v="-469.90294565119763"/>
    <n v="150.24245996472115"/>
    <s v="Medianas"/>
    <n v="2023"/>
    <n v="2"/>
    <d v="2024-08-20T00:00:00"/>
    <x v="27"/>
    <x v="14"/>
  </r>
  <r>
    <n v="2024"/>
    <n v="6"/>
    <n v="25"/>
    <x v="36"/>
    <s v="MyT Cascos"/>
    <n v="25"/>
    <s v="b7a56873cd771f2c446d369b649430b65a756ba278ff97ec81bb6f55b2e73569"/>
    <s v="866d562d83a77144c090ae01fef5e5dc5d322dfdcb968ee04e0fa262fe1b2619"/>
    <x v="26"/>
    <n v="0"/>
    <n v="0"/>
    <n v="0"/>
    <n v="-438.23504000000003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MyT Cascos"/>
    <s v="Daños Sin Autos"/>
    <s v="Maritimo y Transportes"/>
    <x v="27"/>
    <x v="1"/>
    <n v="0"/>
    <n v="0"/>
    <n v="470912451.56086999"/>
    <n v="404647163.09129"/>
    <n v="451972421.97768009"/>
    <n v="385068140.58718014"/>
    <n v="4757182.3002199987"/>
    <n v="5965607.9178699991"/>
    <n v="1488936.3824700003"/>
    <n v="1373460.6463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27"/>
    <x v="26"/>
  </r>
  <r>
    <n v="2024"/>
    <n v="6"/>
    <n v="79"/>
    <x v="59"/>
    <s v="MyT Cascos"/>
    <n v="51"/>
    <s v="031b4af5197ec30a926f48cf40e11a7dbc470048a21e4003b7a3c07c5dab1baa"/>
    <s v="866d562d83a77144c090ae01fef5e5dc5d322dfdcb968ee04e0fa262fe1b2619"/>
    <x v="26"/>
    <n v="0"/>
    <n v="-280.31011999999998"/>
    <n v="45.883429999999976"/>
    <n v="-229.14017999999999"/>
    <n v="0"/>
    <n v="0"/>
    <n v="0"/>
    <n v="0"/>
    <n v="0"/>
    <n v="0"/>
    <n v="134.59399999999999"/>
    <n v="128.214"/>
    <n v="0"/>
    <n v="0"/>
    <n v="0"/>
    <n v="0"/>
    <n v="22.018219999999999"/>
    <n v="34.830120000000001"/>
    <n v="0"/>
    <n v="0"/>
    <n v="0"/>
    <n v="0"/>
    <n v="0"/>
    <n v="0"/>
    <s v="MyT Cascos"/>
    <s v="Daños Sin Autos"/>
    <s v="Maritimo y Transportes"/>
    <x v="27"/>
    <x v="1"/>
    <n v="42505277.943829998"/>
    <n v="34607061.821570002"/>
    <n v="470912451.56086999"/>
    <n v="404647163.09129"/>
    <n v="451972421.97768009"/>
    <n v="385068140.58718014"/>
    <n v="4757182.3002199987"/>
    <n v="5965607.9178699991"/>
    <n v="1488936.3824700003"/>
    <n v="1373460.64637"/>
    <n v="0"/>
    <n v="-265.37903"/>
    <m/>
    <n v="-4.6987687400697267E-3"/>
    <m/>
    <m/>
    <m/>
    <n v="105.62632623986904"/>
    <m/>
    <n v="-8.0997953956694294E-4"/>
    <m/>
    <m/>
    <n v="-6.9272725862842865E-5"/>
    <n v="-7.27949395066968E-5"/>
    <m/>
    <m/>
    <m/>
    <n v="0"/>
    <m/>
    <n v="0"/>
    <m/>
    <n v="0"/>
    <m/>
    <m/>
    <m/>
    <m/>
    <m/>
    <m/>
    <n v="-36.783967439675777"/>
    <m/>
    <m/>
    <s v="Resto"/>
    <n v="2023"/>
    <n v="2"/>
    <d v="2024-08-20T00:00:00"/>
    <x v="27"/>
    <x v="26"/>
  </r>
  <r>
    <n v="2024"/>
    <n v="6"/>
    <n v="1"/>
    <x v="14"/>
    <s v="MyT Cascos"/>
    <n v="30"/>
    <s v="624b60c58c9d8bfb6ff1886c2fd605d2adeb6ea4da576068201b6c6958ce93f4"/>
    <s v="866d562d83a77144c090ae01fef5e5dc5d322dfdcb968ee04e0fa262fe1b2619"/>
    <x v="9"/>
    <n v="130495.73705"/>
    <n v="132474.33898999999"/>
    <n v="133959.00992000001"/>
    <n v="132930.53602999999"/>
    <n v="297824.88704"/>
    <n v="0"/>
    <n v="324924.99187999999"/>
    <n v="4.6999999999999999E-4"/>
    <n v="0"/>
    <n v="0"/>
    <n v="134.59399999999999"/>
    <n v="128.214"/>
    <n v="0"/>
    <n v="0"/>
    <n v="-2491.1025499999996"/>
    <n v="0"/>
    <n v="-4116.8936400000002"/>
    <n v="-4272.7797799999998"/>
    <n v="0"/>
    <n v="0"/>
    <n v="0"/>
    <n v="0"/>
    <n v="0"/>
    <n v="0"/>
    <s v="MyT Cascos"/>
    <s v="Daños Sin Autos"/>
    <s v="Maritimo y Transportes"/>
    <x v="27"/>
    <x v="1"/>
    <n v="27815669.804509997"/>
    <n v="22056494.197700001"/>
    <n v="470912451.56086999"/>
    <n v="404647163.09129"/>
    <n v="451972421.97768009"/>
    <n v="385068140.58718014"/>
    <n v="4757182.3002199987"/>
    <n v="5965607.9178699991"/>
    <n v="1488936.3824700003"/>
    <n v="1373460.64637"/>
    <n v="173706.40328999999"/>
    <n v="177582.48003999999"/>
    <n v="2.7431308874575846"/>
    <n v="2.2206343563607769"/>
    <n v="-1978.6019399999932"/>
    <n v="-1.4935737404580318"/>
    <n v="75.124310087832228"/>
    <n v="74.598766139632971"/>
    <n v="0.46914468703119838"/>
    <n v="0.60061375938799066"/>
    <n v="2.7711252190818776E-2"/>
    <n v="2.8872499892580686E-2"/>
    <n v="3.2738234954612366E-2"/>
    <n v="3.4402830311537437E-2"/>
    <m/>
    <m/>
    <m/>
    <n v="0"/>
    <m/>
    <n v="0"/>
    <m/>
    <n v="0"/>
    <m/>
    <m/>
    <n v="228.2257595325793"/>
    <m/>
    <n v="20.002526000871679"/>
    <m/>
    <n v="-3.6483541868848612"/>
    <n v="60.509276358181538"/>
    <m/>
    <s v="Grandes"/>
    <n v="2023"/>
    <n v="2"/>
    <d v="2024-08-20T00:00:00"/>
    <x v="27"/>
    <x v="9"/>
  </r>
  <r>
    <n v="2024"/>
    <n v="6"/>
    <n v="23"/>
    <x v="16"/>
    <s v="MyT Cascos"/>
    <n v="17"/>
    <s v="4523540f1504cd17100c4835e85b7eefd49911580f8efff0599a8f283be6b9e3"/>
    <s v="866d562d83a77144c090ae01fef5e5dc5d322dfdcb968ee04e0fa262fe1b2619"/>
    <x v="5"/>
    <n v="369642.06582000002"/>
    <n v="1317941.4806600001"/>
    <n v="523061.49037999997"/>
    <n v="1549729.9088700002"/>
    <n v="131397.89563000001"/>
    <n v="156906.30611"/>
    <n v="836691.82001000014"/>
    <n v="342818.65366000007"/>
    <n v="0"/>
    <n v="0"/>
    <n v="134.59399999999999"/>
    <n v="128.214"/>
    <n v="0"/>
    <n v="0"/>
    <n v="6957.6072300000005"/>
    <n v="18415.411840000001"/>
    <n v="-10721.72948"/>
    <n v="2009.3217500000001"/>
    <n v="0"/>
    <n v="0"/>
    <n v="0"/>
    <n v="0"/>
    <n v="0"/>
    <n v="0"/>
    <s v="MyT Cascos"/>
    <s v="Daños Sin Autos"/>
    <s v="Maritimo y Transportes"/>
    <x v="27"/>
    <x v="1"/>
    <n v="12089263.964579999"/>
    <n v="10892930.905850001"/>
    <n v="470912451.56086999"/>
    <n v="404647163.09129"/>
    <n v="451972421.97768009"/>
    <n v="385068140.58718014"/>
    <n v="4757182.3002199987"/>
    <n v="5965607.9178699991"/>
    <n v="1488936.3824700003"/>
    <n v="1373460.64637"/>
    <n v="651110.67489000002"/>
    <n v="1831287.6546700001"/>
    <n v="7.7701892105943831"/>
    <n v="22.092324852796676"/>
    <n v="-948299.4148400001"/>
    <n v="-71.953074454042508"/>
    <n v="56.771003774811113"/>
    <n v="71.968020823986521"/>
    <n v="3.0576060453556488"/>
    <n v="12.099052973449096"/>
    <n v="7.849485920255396E-2"/>
    <n v="8.1784208028129246E-2"/>
    <n v="0.32570140133730957"/>
    <n v="0.34226188607821628"/>
    <m/>
    <m/>
    <m/>
    <n v="0"/>
    <m/>
    <n v="0"/>
    <m/>
    <n v="0"/>
    <m/>
    <n v="-16.257097061552884"/>
    <n v="35.547332887698232"/>
    <n v="11.905407668891664"/>
    <n v="8.8249502918334048"/>
    <n v="-62.218562959925627"/>
    <n v="-633.59943373927047"/>
    <n v="-64.892583262602528"/>
    <n v="916.49890516538721"/>
    <s v="Grandes"/>
    <n v="2023"/>
    <n v="2"/>
    <d v="2024-08-20T00:00:00"/>
    <x v="27"/>
    <x v="5"/>
  </r>
  <r>
    <n v="2024"/>
    <n v="6"/>
    <n v="94"/>
    <x v="19"/>
    <s v="MyT Cascos"/>
    <n v="7"/>
    <s v="7902699be42c8a8e46fbbb4501726517e86b22c56a189f7625a6da49081b2451"/>
    <s v="866d562d83a77144c090ae01fef5e5dc5d322dfdcb968ee04e0fa262fe1b2619"/>
    <x v="8"/>
    <n v="38394.450920000003"/>
    <n v="159274.53796000002"/>
    <n v="112998.71197999999"/>
    <n v="243924.79644000003"/>
    <n v="21425.186949999999"/>
    <n v="331493.74079999997"/>
    <n v="117514.17822999992"/>
    <n v="372636.85412000003"/>
    <n v="0"/>
    <n v="0"/>
    <n v="134.59399999999999"/>
    <n v="128.214"/>
    <n v="0"/>
    <n v="0"/>
    <n v="10217.47766"/>
    <n v="2239.9176899999998"/>
    <n v="-295.24131"/>
    <n v="-592.71719999999993"/>
    <n v="0"/>
    <n v="0"/>
    <n v="0"/>
    <n v="0"/>
    <n v="0"/>
    <n v="0"/>
    <s v="MyT Cascos"/>
    <s v="Daños Sin Autos"/>
    <s v="Maritimo y Transportes"/>
    <x v="27"/>
    <x v="1"/>
    <n v="3650387.7085300004"/>
    <n v="3694009.5163200004"/>
    <n v="470912451.56086999"/>
    <n v="404647163.09129"/>
    <n v="451972421.97768009"/>
    <n v="385068140.58718014"/>
    <n v="4757182.3002199987"/>
    <n v="5965607.9178699991"/>
    <n v="1488936.3824700003"/>
    <n v="1373460.64637"/>
    <n v="92071.193280000007"/>
    <n v="228969.04822999999"/>
    <n v="0.80708386807510879"/>
    <n v="2.6698794180370555"/>
    <n v="-120880.08704000001"/>
    <n v="-75.894169016743689"/>
    <n v="41.700829056529855"/>
    <n v="69.56160196814389"/>
    <n v="1.0517910420934802"/>
    <n v="4.3116980954253332"/>
    <n v="8.1532035928842186E-3"/>
    <n v="8.4948658486725219E-3"/>
    <n v="3.9361338095941889E-2"/>
    <n v="4.1362689137856616E-2"/>
    <m/>
    <m/>
    <m/>
    <n v="0"/>
    <m/>
    <n v="0"/>
    <m/>
    <n v="0"/>
    <m/>
    <n v="-93.536774812612094"/>
    <n v="55.802821596907989"/>
    <n v="208.12726569217915"/>
    <n v="1.4389591927666985"/>
    <n v="356.15415716458767"/>
    <n v="-50.188503050021147"/>
    <n v="-3460.7208794731337"/>
    <n v="-377.90664586754019"/>
    <s v="Medianas"/>
    <n v="2023"/>
    <n v="2"/>
    <d v="2024-08-20T00:00:00"/>
    <x v="27"/>
    <x v="8"/>
  </r>
  <r>
    <n v="2024"/>
    <n v="6"/>
    <n v="74"/>
    <x v="0"/>
    <s v="MyT Cascos"/>
    <n v="46"/>
    <s v="25fc0e7096fc653718202dc30b0c580b8ab87eac11a700cba03a7c021bc35b0c"/>
    <s v="866d562d83a77144c090ae01fef5e5dc5d322dfdcb968ee04e0fa262fe1b2619"/>
    <x v="13"/>
    <n v="81598.433250000002"/>
    <n v="96452.251969999998"/>
    <n v="81522.648090000002"/>
    <n v="99054.969679999995"/>
    <n v="33251.50402"/>
    <n v="41823.268539999997"/>
    <n v="65305.30533000001"/>
    <n v="54259.627869999997"/>
    <n v="0"/>
    <n v="0"/>
    <n v="134.59399999999999"/>
    <n v="128.214"/>
    <n v="0"/>
    <n v="0"/>
    <n v="10518.172210000001"/>
    <n v="18699.43953"/>
    <n v="3732.9017599999997"/>
    <n v="4329.8836900000006"/>
    <n v="0"/>
    <n v="0"/>
    <n v="0"/>
    <n v="0"/>
    <n v="0"/>
    <n v="0"/>
    <s v="MyT Cascos"/>
    <s v="Daños Sin Autos"/>
    <s v="Maritimo y Transportes"/>
    <x v="27"/>
    <x v="1"/>
    <n v="4855779.2440100005"/>
    <n v="7451597.3626800003"/>
    <n v="470912451.56086999"/>
    <n v="404647163.09129"/>
    <n v="451972421.97768009"/>
    <n v="385068140.58718014"/>
    <n v="4757182.3002199987"/>
    <n v="5965607.9178699991"/>
    <n v="1488936.3824700003"/>
    <n v="1373460.64637"/>
    <n v="88847.621189999991"/>
    <n v="439070.56644999998"/>
    <n v="1.7152681587633594"/>
    <n v="1.6168050816929644"/>
    <n v="-14853.818719999996"/>
    <n v="-15.400178240130725"/>
    <n v="91.840875599249131"/>
    <n v="21.967369106483638"/>
    <n v="1.6804395164928128"/>
    <n v="1.2943835700659827"/>
    <n v="1.7327728960985569E-2"/>
    <n v="1.805385224455788E-2"/>
    <n v="2.3836136952785206E-2"/>
    <n v="2.5048099752662617E-2"/>
    <m/>
    <m/>
    <m/>
    <n v="0"/>
    <m/>
    <n v="0"/>
    <m/>
    <n v="0"/>
    <m/>
    <n v="-20.495204749006923"/>
    <n v="40.750174599706547"/>
    <n v="43.361629910941311"/>
    <n v="2.233238734138459"/>
    <n v="-43.751403922425467"/>
    <n v="-13.787481898849819"/>
    <n v="281.76932815933526"/>
    <n v="431.86932649454138"/>
    <s v="Medianas"/>
    <n v="2023"/>
    <n v="2"/>
    <d v="2024-08-20T00:00:00"/>
    <x v="27"/>
    <x v="13"/>
  </r>
  <r>
    <n v="2024"/>
    <n v="6"/>
    <n v="9"/>
    <x v="8"/>
    <s v="MyT Cascos"/>
    <n v="9"/>
    <s v="19581e27de7ced00ff1ce50b2047e7a567c76b1cbaebabe5ef03f7c3017bb5b7"/>
    <s v="866d562d83a77144c090ae01fef5e5dc5d322dfdcb968ee04e0fa262fe1b2619"/>
    <x v="11"/>
    <n v="15381.404769999999"/>
    <n v="4739.9500599999992"/>
    <n v="27722.023479999996"/>
    <n v="22577.533619999998"/>
    <n v="24560.030609999998"/>
    <n v="1781.4598700000001"/>
    <n v="57722.227070000001"/>
    <n v="13198.170569999998"/>
    <n v="0"/>
    <n v="0"/>
    <n v="134.59399999999999"/>
    <n v="128.214"/>
    <n v="0"/>
    <n v="0"/>
    <n v="7259.6918800000003"/>
    <n v="136.57967000000002"/>
    <n v="5481.2545099999998"/>
    <n v="3592.3824900000004"/>
    <n v="0"/>
    <n v="0"/>
    <n v="0"/>
    <n v="0"/>
    <n v="0"/>
    <n v="0"/>
    <s v="MyT Cascos"/>
    <s v="Daños Sin Autos"/>
    <s v="Maritimo y Transportes"/>
    <x v="27"/>
    <x v="1"/>
    <n v="1455805.4776199998"/>
    <n v="1307087.0916300002"/>
    <n v="470912451.56086999"/>
    <n v="404647163.09129"/>
    <n v="451972421.97768009"/>
    <n v="385068140.58718014"/>
    <n v="4757182.3002199987"/>
    <n v="5965607.9178699991"/>
    <n v="1488936.3824700003"/>
    <n v="1373460.64637"/>
    <n v="72609.733229999998"/>
    <n v="62296.473420000002"/>
    <n v="0.32333015216357541"/>
    <n v="7.9454602536004129E-2"/>
    <n v="10641.45471"/>
    <n v="224.5056292850478"/>
    <n v="21.183667926829539"/>
    <n v="7.6086972500730026"/>
    <n v="1.0565563192649916"/>
    <n v="0.36263460104169909"/>
    <n v="3.2662981662551775E-3"/>
    <n v="3.4031732959936179E-3"/>
    <n v="1.1713785471246831E-3"/>
    <n v="1.2309379978234958E-3"/>
    <m/>
    <m/>
    <m/>
    <n v="0"/>
    <m/>
    <n v="0"/>
    <m/>
    <n v="0"/>
    <m/>
    <n v="1278.6463014740823"/>
    <n v="159.6735212241606"/>
    <n v="37.583937540472746"/>
    <n v="1.649501677785407"/>
    <n v="5215.3532147207552"/>
    <n v="52.579925029085615"/>
    <n v="132.44580901608236"/>
    <n v="3.8019244994148718"/>
    <s v="Medianas"/>
    <n v="2023"/>
    <n v="2"/>
    <d v="2024-08-20T00:00:00"/>
    <x v="27"/>
    <x v="11"/>
  </r>
  <r>
    <n v="2024"/>
    <n v="6"/>
    <n v="61"/>
    <x v="2"/>
    <s v="MyT Cas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3731.36609000001"/>
    <n v="77515.871750000006"/>
    <n v="195486.75703000001"/>
    <n v="136595.52068000002"/>
    <n v="0"/>
    <n v="0"/>
    <n v="0"/>
    <n v="0"/>
    <n v="0"/>
    <n v="0"/>
    <s v="MyT Cascos"/>
    <s v="Daños Sin Autos"/>
    <s v="Maritimo y Transportes"/>
    <x v="27"/>
    <x v="1"/>
    <n v="0"/>
    <n v="0"/>
    <n v="470912451.56086999"/>
    <n v="404647163.09129"/>
    <n v="451972421.97768009"/>
    <n v="385068140.58718014"/>
    <n v="4757182.3002199987"/>
    <n v="5965607.9178699991"/>
    <n v="1488936.3824700003"/>
    <n v="1373460.6463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.8822332440581651"/>
    <n v="43.113592639661661"/>
    <n v="37.71680865250886"/>
    <n v="56.748472690839627"/>
    <m/>
    <n v="2023"/>
    <n v="2"/>
    <d v="2024-08-20T00:00:00"/>
    <x v="27"/>
    <x v="2"/>
  </r>
  <r>
    <n v="2024"/>
    <n v="6"/>
    <n v="15.1"/>
    <x v="13"/>
    <s v="MyT Cascos"/>
    <n v="15.1"/>
    <m/>
    <m/>
    <x v="7"/>
    <n v="384592.30512999994"/>
    <n v="466710.54459999996"/>
    <n v="695386.11799000006"/>
    <n v="770825.3615900001"/>
    <n v="80261.059850000005"/>
    <n v="435714.4719"/>
    <n v="904210.32249000005"/>
    <n v="606684.72895000002"/>
    <n v="0"/>
    <n v="0"/>
    <n v="0"/>
    <n v="0"/>
    <n v="0"/>
    <n v="0"/>
    <n v="52368.062599999997"/>
    <n v="58297.493269999999"/>
    <n v="97410.731790000005"/>
    <n v="89031.597960000014"/>
    <n v="0"/>
    <n v="0"/>
    <n v="0"/>
    <n v="0"/>
    <n v="0"/>
    <n v="0"/>
    <s v="MyT Cascos"/>
    <s v="Daños Sin Autos"/>
    <s v="Maritimo y Transportes"/>
    <x v="27"/>
    <x v="1"/>
    <n v="129509419.98030001"/>
    <n v="117491831.727"/>
    <n v="470912451.56086999"/>
    <n v="404647163.09129"/>
    <n v="451972421.97768009"/>
    <n v="385068140.58718014"/>
    <n v="4757182.3002199987"/>
    <n v="5965607.9178699991"/>
    <n v="1488936.3824700003"/>
    <n v="1373460.64637"/>
    <n v="2305085.51046"/>
    <n v="2822017.2933499999"/>
    <n v="8.0844558997079901"/>
    <n v="7.8233526410940781"/>
    <n v="-82118.23947000003"/>
    <n v="-17.595111235461903"/>
    <n v="16.684513584628412"/>
    <n v="16.538188681543147"/>
    <n v="0.2969608737252481"/>
    <n v="0.39722807767984469"/>
    <n v="8.1669597789407286E-2"/>
    <n v="8.5091984915175278E-2"/>
    <n v="0.1153376539290622"/>
    <n v="0.12120206670131824"/>
    <m/>
    <m/>
    <m/>
    <n v="0"/>
    <m/>
    <n v="0"/>
    <m/>
    <n v="0"/>
    <m/>
    <n v="-81.5794367582033"/>
    <n v="20.869127847700998"/>
    <n v="93.35860887253672"/>
    <n v="5.3904962491986881"/>
    <n v="-10.170987357103566"/>
    <n v="9.4114157467605644"/>
    <n v="53.760054603527784"/>
    <n v="65.479554007546639"/>
    <s v="Resto"/>
    <n v="2023"/>
    <n v="2"/>
    <d v="2024-08-20T00:00:00"/>
    <x v="27"/>
    <x v="7"/>
  </r>
  <r>
    <n v="2024"/>
    <n v="6"/>
    <n v="16"/>
    <x v="24"/>
    <s v="MyT Cascos"/>
    <n v="14"/>
    <s v="8527a891e224136950ff32ca212b45bc93f69fbb801c3b1ebedac52775f99e61"/>
    <s v="866d562d83a77144c090ae01fef5e5dc5d322dfdcb968ee04e0fa262fe1b2619"/>
    <x v="16"/>
    <n v="38285.722880000001"/>
    <n v="13423.493689999999"/>
    <n v="49612.840630000006"/>
    <n v="17878.334710000003"/>
    <n v="349.63346000000001"/>
    <n v="-11.166239999999988"/>
    <n v="4776.9124300000003"/>
    <n v="291.73998000000006"/>
    <n v="0"/>
    <n v="0"/>
    <n v="134.59399999999999"/>
    <n v="128.214"/>
    <n v="0"/>
    <n v="0"/>
    <n v="175.96346"/>
    <n v="-74.740839999999992"/>
    <n v="101.16734"/>
    <n v="724.52939000000003"/>
    <n v="0"/>
    <n v="0"/>
    <n v="0"/>
    <n v="0"/>
    <n v="0"/>
    <n v="0"/>
    <s v="MyT Cascos"/>
    <s v="Daños Sin Autos"/>
    <s v="Maritimo y Transportes"/>
    <x v="27"/>
    <x v="1"/>
    <n v="2668766.8416399998"/>
    <n v="1926100.1418599999"/>
    <n v="470912451.56086999"/>
    <n v="404647163.09129"/>
    <n v="451972421.97768009"/>
    <n v="385068140.58718014"/>
    <n v="4757182.3002199987"/>
    <n v="5965607.9178699991"/>
    <n v="1488936.3824700003"/>
    <n v="1373460.64637"/>
    <n v="46167.810539999999"/>
    <n v="17479.620079999997"/>
    <n v="0.80479831261100609"/>
    <n v="0.22501468207104053"/>
    <n v="24862.229190000002"/>
    <n v="185.21429490834737"/>
    <n v="82.927308945762277"/>
    <n v="76.795111269947014"/>
    <n v="1.434584778356764"/>
    <n v="0.69692605271484875"/>
    <n v="8.1301147916347256E-3"/>
    <n v="8.4708095048088312E-3"/>
    <n v="3.3173329543327618E-3"/>
    <n v="3.4860047547768743E-3"/>
    <m/>
    <m/>
    <m/>
    <n v="0"/>
    <m/>
    <n v="0"/>
    <m/>
    <n v="0"/>
    <m/>
    <n v="-3231.1655490120261"/>
    <n v="0.91322151888281133"/>
    <n v="-8.3184305501021835E-2"/>
    <n v="2.3482095280658814E-2"/>
    <n v="-335.43147227138468"/>
    <n v="-86.036820397306442"/>
    <n v="173.93306970411598"/>
    <n v="-10.315777528362236"/>
    <s v="Medianas"/>
    <n v="2023"/>
    <n v="2"/>
    <d v="2024-08-20T00:00:00"/>
    <x v="27"/>
    <x v="16"/>
  </r>
  <r>
    <n v="2024"/>
    <n v="6"/>
    <n v="12"/>
    <x v="31"/>
    <s v="MyT Cascos"/>
    <n v="12"/>
    <s v="6b51d431df5d7f141cbececcf79edf3dd861c3b4069f0b11661a3eefacbba918"/>
    <s v="866d562d83a77144c090ae01fef5e5dc5d322dfdcb968ee04e0fa262fe1b2619"/>
    <x v="20"/>
    <n v="302.34805999999998"/>
    <n v="333.87427000000002"/>
    <n v="1020.90753"/>
    <n v="1059.9604099999997"/>
    <n v="360.71664999999996"/>
    <n v="-8.2635400000000008"/>
    <n v="407.57511999999997"/>
    <n v="6.5721599999999984"/>
    <n v="0"/>
    <n v="0"/>
    <n v="134.59399999999999"/>
    <n v="128.214"/>
    <n v="0"/>
    <n v="0"/>
    <n v="360.71665000000002"/>
    <n v="-8.2635400000000008"/>
    <n v="442.18759"/>
    <n v="454.98278999999997"/>
    <n v="0"/>
    <n v="0"/>
    <n v="0"/>
    <n v="0"/>
    <n v="0"/>
    <n v="0"/>
    <s v="MyT Cascos"/>
    <s v="Daños Sin Autos"/>
    <s v="Maritimo y Transportes"/>
    <x v="27"/>
    <x v="1"/>
    <n v="3733425.0511100003"/>
    <n v="4674185.5092500001"/>
    <n v="470912451.56086999"/>
    <n v="404647163.09129"/>
    <n v="451972421.97768009"/>
    <n v="385068140.58718014"/>
    <n v="4757182.3002199987"/>
    <n v="5965607.9178699991"/>
    <n v="1488936.3824700003"/>
    <n v="1373460.64637"/>
    <n v="437138.72675999999"/>
    <n v="474957.75483999995"/>
    <n v="6.355612228398682E-3"/>
    <n v="5.5966512482303523E-3"/>
    <n v="-31.526210000000049"/>
    <n v="-9.4425395523890074"/>
    <n v="6.9165242402784544E-2"/>
    <n v="7.0295571889856384E-2"/>
    <n v="8.0984097942479825E-3"/>
    <n v="7.142940076710221E-3"/>
    <n v="6.4204728288208912E-5"/>
    <n v="6.6895245218065745E-5"/>
    <n v="8.2509974232706205E-5"/>
    <n v="8.670524377604547E-5"/>
    <m/>
    <m/>
    <m/>
    <n v="0"/>
    <m/>
    <n v="0"/>
    <m/>
    <n v="0"/>
    <m/>
    <n v="-4465.1588786403881"/>
    <n v="119.30509823678048"/>
    <n v="-2.4750454714584627"/>
    <n v="2.4226464894464211E-2"/>
    <n v="-4465.1588786403881"/>
    <n v="-2.8122382387254619"/>
    <n v="81.57548021643936"/>
    <n v="-1.8162313348159831"/>
    <s v="Resto"/>
    <n v="2023"/>
    <n v="2"/>
    <d v="2024-08-20T00:00:00"/>
    <x v="27"/>
    <x v="20"/>
  </r>
  <r>
    <n v="2024"/>
    <n v="6"/>
    <n v="150.1"/>
    <x v="32"/>
    <s v="MyT Cascos"/>
    <n v="150.1"/>
    <m/>
    <m/>
    <x v="21"/>
    <n v="20423.671880000002"/>
    <n v="21095.657660000001"/>
    <n v="90912.149890000001"/>
    <n v="92111.840630000006"/>
    <n v="28657.227169999998"/>
    <n v="7511.4896499999995"/>
    <n v="130176.82840000003"/>
    <n v="15374.696469999999"/>
    <n v="0"/>
    <n v="0"/>
    <n v="0"/>
    <n v="0"/>
    <n v="0"/>
    <n v="0"/>
    <n v="10670.54443"/>
    <n v="6656.9867899999999"/>
    <n v="17387.79422"/>
    <n v="20569.971369999999"/>
    <n v="0"/>
    <n v="0"/>
    <n v="0"/>
    <n v="0"/>
    <n v="0"/>
    <n v="0"/>
    <s v="MyT Cascos"/>
    <s v="Daños Sin Autos"/>
    <s v="Maritimo y Transportes"/>
    <x v="27"/>
    <x v="1"/>
    <n v="63306463.411839999"/>
    <n v="54673513.566509999"/>
    <n v="470912451.56086999"/>
    <n v="404647163.09129"/>
    <n v="451972421.97768009"/>
    <n v="385068140.58718014"/>
    <n v="4757182.3002199987"/>
    <n v="5965607.9178699991"/>
    <n v="1488936.3824700003"/>
    <n v="1373460.64637"/>
    <n v="1213979.23593"/>
    <n v="1205408.99398"/>
    <n v="0.42932287625503646"/>
    <n v="0.35362125621444024"/>
    <n v="-671.98577999999907"/>
    <n v="-3.1854222837250923"/>
    <n v="1.6823740699612479"/>
    <n v="1.7500829814075551"/>
    <n v="3.2261590332623491E-2"/>
    <n v="3.8584784997103327E-2"/>
    <n v="4.3370422277653545E-3"/>
    <n v="4.5187871841013763E-3"/>
    <n v="5.213346239434956E-3"/>
    <n v="5.4784219821021269E-3"/>
    <m/>
    <m/>
    <m/>
    <n v="0"/>
    <m/>
    <n v="0"/>
    <m/>
    <n v="0"/>
    <m/>
    <n v="281.511903833882"/>
    <n v="140.31378558359407"/>
    <n v="35.606804827150377"/>
    <n v="1.9246777436159126"/>
    <n v="60.290905879955936"/>
    <n v="-15.470012537990229"/>
    <n v="61.368016523489779"/>
    <n v="32.362644897546105"/>
    <s v="Resto"/>
    <n v="2023"/>
    <n v="2"/>
    <d v="2024-08-20T00:00:00"/>
    <x v="27"/>
    <x v="21"/>
  </r>
  <r>
    <n v="2024"/>
    <n v="6"/>
    <n v="8"/>
    <x v="20"/>
    <s v="MyT Cascos"/>
    <n v="8"/>
    <s v="2c624232cdd221771294dfbb310aca000a0df6ac8b66b696d90ef06fdefb64a3"/>
    <s v="866d562d83a77144c090ae01fef5e5dc5d322dfdcb968ee04e0fa262fe1b2619"/>
    <x v="12"/>
    <n v="17583.040370000002"/>
    <n v="33334.88089"/>
    <n v="77892.064290000009"/>
    <n v="78015.927220000012"/>
    <n v="-3339.1984499999999"/>
    <n v="8118.2468499999986"/>
    <n v="-2247.6404099999995"/>
    <n v="59580.871619999998"/>
    <n v="0"/>
    <n v="0"/>
    <n v="134.59399999999999"/>
    <n v="128.214"/>
    <n v="0"/>
    <n v="0"/>
    <n v="2122.5962599999998"/>
    <n v="3559.67506"/>
    <n v="-278.95510999999999"/>
    <n v="-4017.0956900000001"/>
    <n v="0"/>
    <n v="0"/>
    <n v="0"/>
    <n v="0"/>
    <n v="0"/>
    <n v="0"/>
    <s v="MyT Cascos"/>
    <s v="Daños Sin Autos"/>
    <s v="Maritimo y Transportes"/>
    <x v="27"/>
    <x v="1"/>
    <n v="1362193.3121300002"/>
    <n v="1167878.8770999999"/>
    <n v="470912451.56086999"/>
    <n v="404647163.09129"/>
    <n v="451972421.97768009"/>
    <n v="385068140.58718014"/>
    <n v="4757182.3002199987"/>
    <n v="5965607.9178699991"/>
    <n v="1488936.3824700003"/>
    <n v="1373460.64637"/>
    <n v="70191.571400000001"/>
    <n v="97810.456030000001"/>
    <n v="0.36961039666667522"/>
    <n v="0.55878430746588703"/>
    <n v="-15751.840519999998"/>
    <n v="-47.253327743928821"/>
    <n v="25.050073704433412"/>
    <n v="34.081101594880273"/>
    <n v="1.290788922058808"/>
    <n v="2.8543097699287947"/>
    <n v="3.7338236251175496E-3"/>
    <n v="3.8902905387595333E-3"/>
    <n v="8.2380117619852231E-3"/>
    <n v="8.6568784525171399E-3"/>
    <m/>
    <m/>
    <m/>
    <n v="0"/>
    <m/>
    <n v="0"/>
    <m/>
    <n v="0"/>
    <m/>
    <n v="-141.13201423531487"/>
    <n v="-18.991018502677758"/>
    <n v="24.353609892259612"/>
    <n v="-0.22426736892953042"/>
    <n v="-40.371066902943667"/>
    <n v="-93.055801217421347"/>
    <n v="-760.90961732158269"/>
    <n v="-88.613150761165954"/>
    <s v="Medianas"/>
    <n v="2023"/>
    <n v="2"/>
    <d v="2024-08-20T00:00:00"/>
    <x v="27"/>
    <x v="12"/>
  </r>
  <r>
    <n v="2024"/>
    <n v="6"/>
    <n v="5.0999999999999996"/>
    <x v="6"/>
    <s v="Pensiones ISSSTE"/>
    <n v="5.0999999999999996"/>
    <m/>
    <m/>
    <x v="3"/>
    <n v="5368028.7480900008"/>
    <n v="5657299.1701999996"/>
    <n v="9389524.6189600006"/>
    <n v="10649412.77008"/>
    <n v="3322114.426"/>
    <n v="2902694.67399"/>
    <n v="6391560.1643399997"/>
    <n v="5562303.8442100007"/>
    <n v="0"/>
    <n v="0"/>
    <n v="0"/>
    <n v="0"/>
    <n v="0"/>
    <n v="0"/>
    <n v="3322114.426"/>
    <n v="2902694.67399"/>
    <n v="-243917.28972"/>
    <n v="48784.412380000009"/>
    <n v="0"/>
    <n v="0"/>
    <n v="0"/>
    <n v="0"/>
    <n v="5369952.6051700003"/>
    <n v="5659144.3479399998"/>
    <s v="Pensiones ISSSTE"/>
    <s v="Pensiones"/>
    <s v="Pensiones ISSSTE"/>
    <x v="28"/>
    <x v="1"/>
    <n v="18935759.858009998"/>
    <n v="19573806.677030001"/>
    <n v="470912451.56086999"/>
    <n v="404647163.09129"/>
    <n v="451972421.97768009"/>
    <n v="385068140.58718014"/>
    <n v="5368028.7480900008"/>
    <n v="5657299.1701999996"/>
    <n v="3322114.426"/>
    <n v="2902694.67399"/>
    <n v="18935759.858009998"/>
    <n v="19573806.677030001"/>
    <n v="100"/>
    <n v="100"/>
    <n v="-289270.42210999876"/>
    <n v="-5.1132247633948635"/>
    <n v="28.348631311033852"/>
    <n v="28.902396266327081"/>
    <n v="28.348631311033852"/>
    <n v="28.902396266327081"/>
    <n v="1.1399207496631953"/>
    <n v="1.1876894445464843"/>
    <n v="1.3980820048214919"/>
    <n v="1.4691683299411202"/>
    <m/>
    <m/>
    <n v="100.03583917244639"/>
    <n v="0"/>
    <m/>
    <n v="0"/>
    <m/>
    <n v="-289191.74276999943"/>
    <n v="-5.1101672795335062"/>
    <n v="14.449323787591894"/>
    <n v="61.8870461001544"/>
    <n v="51.308841669184389"/>
    <n v="100"/>
    <n v="14.449323787591894"/>
    <n v="-599.99021781801355"/>
    <n v="-1361.9839863806108"/>
    <n v="5950.0453779781683"/>
    <m/>
    <n v="2023"/>
    <n v="2"/>
    <d v="2024-08-20T00:00:00"/>
    <x v="28"/>
    <x v="3"/>
  </r>
  <r>
    <n v="2024"/>
    <n v="6"/>
    <n v="201.1"/>
    <x v="1"/>
    <s v="Pensiones ISSSTE"/>
    <n v="201.1"/>
    <m/>
    <m/>
    <x v="1"/>
    <n v="5368028.7480900008"/>
    <n v="5657299.1701999996"/>
    <n v="9389524.6189600006"/>
    <n v="10649412.77008"/>
    <n v="3322114.426"/>
    <n v="2902694.67399"/>
    <n v="6391560.1643399997"/>
    <n v="5562303.8442100007"/>
    <n v="0"/>
    <n v="0"/>
    <n v="0"/>
    <n v="0"/>
    <n v="0"/>
    <n v="0"/>
    <n v="3322114.426"/>
    <n v="2902694.67399"/>
    <n v="-243917.28972"/>
    <n v="48784.412380000009"/>
    <n v="0"/>
    <n v="0"/>
    <n v="0"/>
    <n v="0"/>
    <n v="5369952.6051700003"/>
    <n v="5659144.3479399998"/>
    <s v="Pensiones ISSSTE"/>
    <s v="Pensiones"/>
    <s v="Pensiones ISSSTE"/>
    <x v="28"/>
    <x v="1"/>
    <n v="18935759.858009998"/>
    <n v="19573806.677030001"/>
    <n v="470912451.56086999"/>
    <n v="404647163.09129"/>
    <n v="451972421.97768009"/>
    <n v="385068140.58718014"/>
    <n v="5368028.7480900008"/>
    <n v="5657299.1701999996"/>
    <n v="3322114.426"/>
    <n v="2902694.67399"/>
    <n v="18935759.858009998"/>
    <n v="19573806.677030001"/>
    <n v="100"/>
    <n v="100"/>
    <n v="-289270.42210999876"/>
    <n v="-5.1132247633948635"/>
    <n v="28.348631311033852"/>
    <n v="28.902396266327081"/>
    <n v="28.348631311033852"/>
    <n v="28.902396266327081"/>
    <n v="1.1399207496631953"/>
    <n v="1.1876894445464843"/>
    <n v="1.3980820048214919"/>
    <n v="1.4691683299411202"/>
    <m/>
    <m/>
    <n v="100.03583917244639"/>
    <n v="0"/>
    <m/>
    <n v="0"/>
    <m/>
    <n v="-289191.74276999943"/>
    <n v="-5.1101672795335062"/>
    <n v="14.449323787591894"/>
    <n v="61.8870461001544"/>
    <n v="51.308841669184389"/>
    <n v="100"/>
    <n v="14.449323787591894"/>
    <n v="-599.99021781801355"/>
    <n v="-1361.9839863806108"/>
    <n v="5950.0453779781683"/>
    <m/>
    <n v="2023"/>
    <n v="2"/>
    <d v="2024-08-20T00:00:00"/>
    <x v="28"/>
    <x v="1"/>
  </r>
  <r>
    <n v="2024"/>
    <n v="6"/>
    <n v="902"/>
    <x v="10"/>
    <s v="Pensiones ISSSTE"/>
    <n v="30"/>
    <s v="624b60c58c9d8bfb6ff1886c2fd605d2adeb6ea4da576068201b6c6958ce93f4"/>
    <s v="866d562d83a77144c090ae01fef5e5dc5d322dfdcb968ee04e0fa262fe1b2619"/>
    <x v="4"/>
    <n v="1753064.22346"/>
    <n v="1732289.7665199998"/>
    <n v="2846402.3458400005"/>
    <n v="3779526.89597"/>
    <n v="1329918.0031600001"/>
    <n v="1191612.52957"/>
    <n v="2551571.46692"/>
    <n v="2300697.6085000001"/>
    <n v="0"/>
    <n v="0"/>
    <n v="134.59399999999999"/>
    <n v="128.214"/>
    <n v="0"/>
    <n v="0"/>
    <n v="1329918.0031599998"/>
    <n v="1191612.52957"/>
    <n v="-108983.12714"/>
    <n v="-19990.792570000005"/>
    <n v="0"/>
    <n v="0"/>
    <n v="0"/>
    <n v="0"/>
    <n v="1753064.22346"/>
    <n v="1732289.7665199998"/>
    <s v="Pensiones ISSSTE"/>
    <s v="Pensiones"/>
    <s v="Pensiones ISSSTE"/>
    <x v="28"/>
    <x v="1"/>
    <n v="8948322.1162599996"/>
    <n v="8092206.8864799999"/>
    <n v="470912451.56086999"/>
    <n v="404647163.09129"/>
    <n v="451972421.97768009"/>
    <n v="385068140.58718014"/>
    <n v="5368028.7480900008"/>
    <n v="5657299.1701999996"/>
    <n v="3322114.426"/>
    <n v="2902694.67399"/>
    <n v="8948322.1162599996"/>
    <n v="8092206.8864799999"/>
    <n v="32.657504378749053"/>
    <n v="30.620437675364425"/>
    <n v="20774.456940000178"/>
    <n v="1.1992483787359731"/>
    <n v="19.590982540453101"/>
    <n v="21.406889255565268"/>
    <n v="19.590982540453101"/>
    <n v="21.406889255565268"/>
    <n v="0.37226966873552703"/>
    <n v="0.38786973235870842"/>
    <n v="0.42809882893685042"/>
    <n v="0.44986577281581314"/>
    <m/>
    <m/>
    <n v="32.657504378749053"/>
    <n v="0"/>
    <m/>
    <n v="0"/>
    <m/>
    <n v="20774.456940000178"/>
    <n v="1.1992483787359731"/>
    <n v="11.606581011690809"/>
    <n v="75.862480413590234"/>
    <n v="68.788291231658818"/>
    <n v="40.032275611929812"/>
    <n v="11.606581011690785"/>
    <n v="445.16661487223848"/>
    <n v="-1220.2971579734392"/>
    <n v="-5960.8068334331165"/>
    <s v="Grandes"/>
    <n v="2023"/>
    <n v="2"/>
    <d v="2024-08-20T00:00:00"/>
    <x v="28"/>
    <x v="4"/>
  </r>
  <r>
    <n v="2024"/>
    <n v="6"/>
    <n v="905"/>
    <x v="12"/>
    <s v="Pensiones ISSSTE"/>
    <n v="51"/>
    <s v="031b4af5197ec30a926f48cf40e11a7dbc470048a21e4003b7a3c07c5dab1baa"/>
    <s v="866d562d83a77144c090ae01fef5e5dc5d322dfdcb968ee04e0fa262fe1b2619"/>
    <x v="0"/>
    <n v="1872463.4359800003"/>
    <n v="2364626.2260000003"/>
    <n v="3556039.7831799993"/>
    <n v="3993153.1762799998"/>
    <n v="1132925.1028699998"/>
    <n v="987631.25005000003"/>
    <n v="2187286.9187399996"/>
    <n v="1870733.4881000004"/>
    <n v="0"/>
    <n v="0"/>
    <n v="134.59399999999999"/>
    <n v="128.214"/>
    <n v="0"/>
    <n v="0"/>
    <n v="1132925.1028700001"/>
    <n v="987631.25004999992"/>
    <n v="-94909.604390000008"/>
    <n v="43184.820260000008"/>
    <n v="0"/>
    <n v="0"/>
    <n v="0"/>
    <n v="0"/>
    <n v="1872463.4359800001"/>
    <n v="2364626.2260000003"/>
    <s v="Pensiones ISSSTE"/>
    <s v="Pensiones"/>
    <s v="Pensiones ISSSTE"/>
    <x v="28"/>
    <x v="1"/>
    <n v="4935367.4983999999"/>
    <n v="7357265.0523100002"/>
    <n v="470912451.56086999"/>
    <n v="404647163.09129"/>
    <n v="451972421.97768009"/>
    <n v="385068140.58718014"/>
    <n v="5368028.7480900008"/>
    <n v="5657299.1701999996"/>
    <n v="3322114.426"/>
    <n v="2902694.67399"/>
    <n v="4935367.4983999999"/>
    <n v="7357265.0523100002"/>
    <n v="34.881769898237629"/>
    <n v="41.797793520550279"/>
    <n v="-492162.79001999996"/>
    <n v="-20.813555419815422"/>
    <n v="37.939696214862124"/>
    <n v="32.140016829454389"/>
    <n v="37.939696214862124"/>
    <n v="32.140016829454389"/>
    <n v="0.39762453291978123"/>
    <n v="0.41428709915236128"/>
    <n v="0.58436742962325705"/>
    <n v="0.61407994501810637"/>
    <m/>
    <m/>
    <n v="34.881769898237629"/>
    <n v="0"/>
    <m/>
    <n v="0"/>
    <m/>
    <n v="-492162.79002000019"/>
    <n v="-20.813555419815433"/>
    <n v="14.711346245133905"/>
    <n v="60.504524740001422"/>
    <n v="41.766907564104805"/>
    <n v="34.102531026726282"/>
    <n v="14.711346245133949"/>
    <n v="-319.77538361531668"/>
    <n v="-1193.6885736185502"/>
    <n v="2286.9870572664963"/>
    <s v="Grandes"/>
    <n v="2023"/>
    <n v="2"/>
    <d v="2024-08-20T00:00:00"/>
    <x v="28"/>
    <x v="0"/>
  </r>
  <r>
    <n v="2024"/>
    <n v="6"/>
    <n v="906"/>
    <x v="11"/>
    <s v="Pensiones ISSSTE"/>
    <n v="256"/>
    <s v="51e8ea280b44e16934d4d611901f3d3afc41789840acdff81942c2f65009cd52"/>
    <s v="866d562d83a77144c090ae01fef5e5dc5d322dfdcb968ee04e0fa262fe1b2619"/>
    <x v="5"/>
    <n v="1742501.08865"/>
    <n v="1560383.17768"/>
    <n v="2987082.4899400002"/>
    <n v="2876732.69783"/>
    <n v="859271.31996999984"/>
    <n v="723450.89436999999"/>
    <n v="1652701.7786799998"/>
    <n v="1390872.7476099997"/>
    <n v="0"/>
    <n v="0"/>
    <n v="134.59399999999999"/>
    <n v="128.214"/>
    <n v="0"/>
    <n v="0"/>
    <n v="859271.31996999995"/>
    <n v="723450.89436999999"/>
    <n v="-40024.558189999996"/>
    <n v="25590.384690000003"/>
    <n v="0"/>
    <n v="0"/>
    <n v="0"/>
    <n v="0"/>
    <n v="1744424.9457299998"/>
    <n v="1562228.3554199999"/>
    <s v="Pensiones ISSSTE"/>
    <s v="Pensiones"/>
    <s v="Pensiones ISSSTE"/>
    <x v="28"/>
    <x v="1"/>
    <n v="5052070.2433500001"/>
    <n v="4124334.7382399999"/>
    <n v="470912451.56086999"/>
    <n v="404647163.09129"/>
    <n v="451972421.97768009"/>
    <n v="385068140.58718014"/>
    <n v="5368028.7480900008"/>
    <n v="5657299.1701999996"/>
    <n v="3322114.426"/>
    <n v="2902694.67399"/>
    <n v="5052070.2433500001"/>
    <n v="4124334.7382399999"/>
    <n v="32.460725723013304"/>
    <n v="27.5817688040853"/>
    <n v="182117.91097000008"/>
    <n v="11.671358264754916"/>
    <n v="34.49083256400958"/>
    <n v="37.833572605357219"/>
    <n v="34.49083256400958"/>
    <n v="37.833572605357219"/>
    <n v="0.37002654800788698"/>
    <n v="0.38553261303541453"/>
    <n v="0.38561574626138462"/>
    <n v="0.4052226121072009"/>
    <m/>
    <m/>
    <n v="32.496564895459699"/>
    <n v="0"/>
    <m/>
    <n v="0"/>
    <m/>
    <n v="182196.59030999988"/>
    <n v="11.66260935399659"/>
    <n v="18.773966091821048"/>
    <n v="49.312527008847894"/>
    <n v="46.363669175518609"/>
    <n v="25.865193361343898"/>
    <n v="18.773966091821048"/>
    <n v="-256.40467572041013"/>
    <n v="-2146.8602248923412"/>
    <n v="2827.0418875442074"/>
    <s v="Grandes"/>
    <n v="2023"/>
    <n v="2"/>
    <d v="2024-08-20T00:00:00"/>
    <x v="28"/>
    <x v="5"/>
  </r>
  <r>
    <n v="2024"/>
    <n v="6"/>
    <n v="61"/>
    <x v="2"/>
    <s v="MyT Carg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18295.7746"/>
    <n v="222151.91155000002"/>
    <n v="371253.82041000004"/>
    <n v="187848.17608"/>
    <n v="0"/>
    <n v="0"/>
    <n v="0"/>
    <n v="0"/>
    <n v="0"/>
    <n v="0"/>
    <s v="MyT Carga"/>
    <s v="Daños Sin Autos"/>
    <s v="Maritimo y Transportes"/>
    <x v="30"/>
    <x v="1"/>
    <n v="0"/>
    <n v="0"/>
    <n v="470912451.56086999"/>
    <n v="404647163.09129"/>
    <n v="451972421.97768009"/>
    <n v="385068140.58718014"/>
    <n v="6343015.6563299997"/>
    <n v="6491473.4421900008"/>
    <n v="3949588.8549900004"/>
    <n v="3571761.01623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.7358108346198553"/>
    <n v="97.635041317564884"/>
    <n v="58.799603559344284"/>
    <n v="118.26141524812617"/>
    <m/>
    <n v="2023"/>
    <n v="2"/>
    <d v="2024-08-20T00:00:00"/>
    <x v="30"/>
    <x v="2"/>
  </r>
  <r>
    <n v="2024"/>
    <n v="6"/>
    <n v="12"/>
    <x v="31"/>
    <s v="MyT Carga"/>
    <n v="12"/>
    <s v="6b51d431df5d7f141cbececcf79edf3dd861c3b4069f0b11661a3eefacbba918"/>
    <s v="866d562d83a77144c090ae01fef5e5dc5d322dfdcb968ee04e0fa262fe1b2619"/>
    <x v="9"/>
    <n v="436836.3787"/>
    <n v="474623.88056999998"/>
    <n v="1091497.7630100001"/>
    <n v="1030092.7715699999"/>
    <n v="339490.48785000003"/>
    <n v="187128.66385000004"/>
    <n v="483025.99867"/>
    <n v="547875.73048999999"/>
    <n v="0"/>
    <n v="0"/>
    <n v="134.59399999999999"/>
    <n v="128.214"/>
    <n v="724.03923999999995"/>
    <n v="3977.2348999999999"/>
    <n v="96599.451379999999"/>
    <n v="38199.733740000003"/>
    <n v="96560.26301000001"/>
    <n v="40224.195549999997"/>
    <n v="0"/>
    <n v="0"/>
    <n v="0"/>
    <n v="0"/>
    <n v="0"/>
    <n v="0"/>
    <s v="MyT Carga"/>
    <s v="Daños Sin Autos"/>
    <s v="Maritimo y Transportes"/>
    <x v="30"/>
    <x v="1"/>
    <n v="3733425.0511100003"/>
    <n v="4674185.5092500001"/>
    <n v="470912451.56086999"/>
    <n v="404647163.09129"/>
    <n v="451972421.97768009"/>
    <n v="385068140.58718014"/>
    <n v="6343015.6563299997"/>
    <n v="6491473.4421900008"/>
    <n v="3949588.8549900004"/>
    <n v="3571761.0162300002"/>
    <n v="437138.72675999999"/>
    <n v="474957.75483999995"/>
    <n v="6.8868879152782796"/>
    <n v="7.3114969166365116"/>
    <n v="-37787.501869999978"/>
    <n v="-7.9615677627975723"/>
    <n v="99.930834757597225"/>
    <n v="99.929704428110142"/>
    <n v="11.700686975626372"/>
    <n v="10.154151554976604"/>
    <n v="9.2763819952536269E-2"/>
    <n v="9.6651113532226191E-2"/>
    <n v="0.11729326778028663"/>
    <n v="0.12325711492159769"/>
    <m/>
    <m/>
    <m/>
    <n v="0"/>
    <m/>
    <n v="0"/>
    <m/>
    <n v="0"/>
    <m/>
    <n v="81.420890239525946"/>
    <n v="77.715708764985251"/>
    <n v="39.426727459492284"/>
    <n v="8.5955905871336462"/>
    <n v="152.87990758649718"/>
    <n v="140.05517497540114"/>
    <n v="100.04058436542984"/>
    <n v="94.967054574196467"/>
    <s v="Grandes"/>
    <n v="2023"/>
    <n v="2"/>
    <d v="2024-08-20T00:00:00"/>
    <x v="30"/>
    <x v="9"/>
  </r>
  <r>
    <n v="2024"/>
    <n v="6"/>
    <n v="16"/>
    <x v="24"/>
    <s v="MyT Carga"/>
    <n v="14"/>
    <s v="8527a891e224136950ff32ca212b45bc93f69fbb801c3b1ebedac52775f99e61"/>
    <s v="866d562d83a77144c090ae01fef5e5dc5d322dfdcb968ee04e0fa262fe1b2619"/>
    <x v="25"/>
    <n v="7882.0876600000001"/>
    <n v="4056.1263900000004"/>
    <n v="12485.162539999999"/>
    <n v="10882.10902"/>
    <n v="9018.23668"/>
    <n v="46926.786120000004"/>
    <n v="17526.850699999999"/>
    <n v="-43218.255270000001"/>
    <n v="0"/>
    <n v="0"/>
    <n v="134.59399999999999"/>
    <n v="128.214"/>
    <n v="0"/>
    <n v="0"/>
    <n v="5991.7826799999993"/>
    <n v="-677.16593999999998"/>
    <n v="5139.5126"/>
    <n v="4824.72343"/>
    <n v="0"/>
    <n v="0"/>
    <n v="0"/>
    <n v="0"/>
    <n v="0"/>
    <n v="0"/>
    <s v="MyT Carga"/>
    <s v="Daños Sin Autos"/>
    <s v="Maritimo y Transportes"/>
    <x v="30"/>
    <x v="1"/>
    <n v="2668766.8416399998"/>
    <n v="1926100.1418599999"/>
    <n v="470912451.56086999"/>
    <n v="404647163.09129"/>
    <n v="451972421.97768009"/>
    <n v="385068140.58718014"/>
    <n v="6343015.6563299997"/>
    <n v="6491473.4421900008"/>
    <n v="3949588.8549900004"/>
    <n v="3571761.0162300002"/>
    <n v="46167.810539999999"/>
    <n v="17479.620079999997"/>
    <n v="0.12426404232715534"/>
    <n v="6.2483909487144142E-2"/>
    <n v="3825.9612699999998"/>
    <n v="94.32549437888693"/>
    <n v="17.072691054237723"/>
    <n v="23.204888730053"/>
    <n v="0.29534568314541598"/>
    <n v="0.21058751317483798"/>
    <n v="1.6737904538039518E-3"/>
    <n v="1.7439311065729679E-3"/>
    <n v="1.0023859697948561E-3"/>
    <n v="1.0533528906896638E-3"/>
    <m/>
    <m/>
    <m/>
    <n v="0"/>
    <m/>
    <n v="0"/>
    <m/>
    <n v="0"/>
    <m/>
    <n v="-80.782326202909374"/>
    <n v="114.41431596562579"/>
    <n v="1156.9359928155493"/>
    <n v="0.22833355600054814"/>
    <n v="-984.83225839740248"/>
    <n v="6.5245018614465966"/>
    <n v="116.58270241423281"/>
    <n v="-14.035331762011486"/>
    <s v="Resto"/>
    <n v="2023"/>
    <n v="2"/>
    <d v="2024-08-20T00:00:00"/>
    <x v="30"/>
    <x v="25"/>
  </r>
  <r>
    <n v="2024"/>
    <n v="6"/>
    <n v="94"/>
    <x v="19"/>
    <s v="MyT Carga"/>
    <n v="7"/>
    <s v="7902699be42c8a8e46fbbb4501726517e86b22c56a189f7625a6da49081b2451"/>
    <s v="866d562d83a77144c090ae01fef5e5dc5d322dfdcb968ee04e0fa262fe1b2619"/>
    <x v="27"/>
    <n v="53676.742359999997"/>
    <n v="69694.510269999999"/>
    <n v="112345.24841999999"/>
    <n v="163021.69364000001"/>
    <n v="14675.094549999998"/>
    <n v="41165.564450000005"/>
    <n v="41922.04772000001"/>
    <n v="135989.92343000002"/>
    <n v="0"/>
    <n v="0"/>
    <n v="134.59399999999999"/>
    <n v="128.214"/>
    <n v="0"/>
    <n v="0"/>
    <n v="18543.098910000001"/>
    <n v="49533.469700000001"/>
    <n v="48144.681069999999"/>
    <n v="54622.097979999999"/>
    <n v="0"/>
    <n v="0"/>
    <n v="0"/>
    <n v="0"/>
    <n v="0"/>
    <n v="0"/>
    <s v="MyT Carga"/>
    <s v="Daños Sin Autos"/>
    <s v="Maritimo y Transportes"/>
    <x v="30"/>
    <x v="1"/>
    <n v="3650387.7085300004"/>
    <n v="3694009.5163200004"/>
    <n v="470912451.56086999"/>
    <n v="404647163.09129"/>
    <n v="451972421.97768009"/>
    <n v="385068140.58718014"/>
    <n v="6343015.6563299997"/>
    <n v="6491473.4421900008"/>
    <n v="3949588.8549900004"/>
    <n v="3571761.0162300002"/>
    <n v="92071.193280000007"/>
    <n v="228969.04822999999"/>
    <n v="0.8462337990043175"/>
    <n v="1.0736316013716518"/>
    <n v="-16017.767910000002"/>
    <n v="-22.982825832259056"/>
    <n v="58.299170943470138"/>
    <n v="30.438398031856117"/>
    <n v="1.4704394887855747"/>
    <n v="1.8866900575673176"/>
    <n v="1.1398454677102918E-2"/>
    <n v="1.187611007882484E-2"/>
    <n v="1.7223526229016621E-2"/>
    <n v="1.8099266837221253E-2"/>
    <m/>
    <m/>
    <m/>
    <n v="0"/>
    <m/>
    <n v="0"/>
    <m/>
    <n v="0"/>
    <m/>
    <n v="-64.351042561739973"/>
    <n v="27.339763750148716"/>
    <n v="59.065720227493614"/>
    <n v="0.3715600557121066"/>
    <n v="-62.564506338226501"/>
    <n v="-11.858601462674901"/>
    <n v="38.51536347917488"/>
    <n v="90.683938427514803"/>
    <s v="Resto"/>
    <n v="2023"/>
    <n v="2"/>
    <d v="2024-08-20T00:00:00"/>
    <x v="30"/>
    <x v="27"/>
  </r>
  <r>
    <n v="2024"/>
    <n v="6"/>
    <n v="23"/>
    <x v="16"/>
    <s v="MyT Carga"/>
    <n v="17"/>
    <s v="4523540f1504cd17100c4835e85b7eefd49911580f8efff0599a8f283be6b9e3"/>
    <s v="866d562d83a77144c090ae01fef5e5dc5d322dfdcb968ee04e0fa262fe1b2619"/>
    <x v="10"/>
    <n v="281468.60907000001"/>
    <n v="513346.17401000002"/>
    <n v="508134.92100000003"/>
    <n v="889822.09006000008"/>
    <n v="136065.50940999997"/>
    <n v="125675.57296"/>
    <n v="280095.30807999993"/>
    <n v="288333.99573999998"/>
    <n v="0"/>
    <n v="0"/>
    <n v="134.59399999999999"/>
    <n v="128.214"/>
    <n v="3712.20291"/>
    <n v="-1710.4977699999999"/>
    <n v="88038.310620000004"/>
    <n v="84579.029519999996"/>
    <n v="167534.83356"/>
    <n v="190800.69716000001"/>
    <n v="0"/>
    <n v="0"/>
    <n v="0"/>
    <n v="0"/>
    <n v="0"/>
    <n v="0"/>
    <s v="MyT Carga"/>
    <s v="Daños Sin Autos"/>
    <s v="Maritimo y Transportes"/>
    <x v="30"/>
    <x v="1"/>
    <n v="12089263.964579999"/>
    <n v="10892930.905850001"/>
    <n v="470912451.56086999"/>
    <n v="404647163.09129"/>
    <n v="451972421.97768009"/>
    <n v="385068140.58718014"/>
    <n v="6343015.6563299997"/>
    <n v="6491473.4421900008"/>
    <n v="3949588.8549900004"/>
    <n v="3571761.0162300002"/>
    <n v="651110.67489000002"/>
    <n v="1831287.6546700001"/>
    <n v="4.4374572651276516"/>
    <n v="7.9080069968955256"/>
    <n v="-231877.56494000001"/>
    <n v="-45.169824317319836"/>
    <n v="43.228996225188887"/>
    <n v="28.031979176013479"/>
    <n v="2.3282526537154546"/>
    <n v="4.7126542750244544"/>
    <n v="5.9770899694211517E-2"/>
    <n v="6.2275615808236165E-2"/>
    <n v="0.12686266476905636"/>
    <n v="0.13331307368800027"/>
    <m/>
    <m/>
    <m/>
    <n v="0"/>
    <m/>
    <n v="0"/>
    <m/>
    <n v="0"/>
    <m/>
    <n v="8.2672680181906664"/>
    <n v="48.341273245202657"/>
    <n v="24.481642081460578"/>
    <n v="3.4450550273882738"/>
    <n v="4.0899985724972332"/>
    <n v="-12.193804292281973"/>
    <n v="52.549257219675724"/>
    <n v="44.328469853060568"/>
    <s v="Medianas"/>
    <n v="2023"/>
    <n v="2"/>
    <d v="2024-08-20T00:00:00"/>
    <x v="30"/>
    <x v="10"/>
  </r>
  <r>
    <n v="2024"/>
    <n v="6"/>
    <n v="3"/>
    <x v="40"/>
    <s v="MyT Carga"/>
    <n v="3"/>
    <s v="4e07408562bedb8b60ce05c1decfe3ad16b72230967de01f640b7e4729b49fce"/>
    <s v="866d562d83a77144c090ae01fef5e5dc5d322dfdcb968ee04e0fa262fe1b2619"/>
    <x v="19"/>
    <n v="117861.76284000001"/>
    <n v="118919.9345"/>
    <n v="273886.05910000007"/>
    <n v="242918.43906"/>
    <n v="203587.24365000002"/>
    <n v="129727.29919999999"/>
    <n v="294358.57420999988"/>
    <n v="296468.25948000007"/>
    <n v="0"/>
    <n v="0"/>
    <n v="134.59399999999999"/>
    <n v="128.214"/>
    <n v="-314.33440999999999"/>
    <n v="663.24527999999998"/>
    <n v="22801.684530000002"/>
    <n v="12044.38285"/>
    <n v="32672.571680000001"/>
    <n v="18383.08412"/>
    <n v="0"/>
    <n v="0"/>
    <n v="0"/>
    <n v="0"/>
    <n v="0"/>
    <n v="0"/>
    <s v="MyT Carga"/>
    <s v="Daños Sin Autos"/>
    <s v="Maritimo y Transportes"/>
    <x v="30"/>
    <x v="1"/>
    <n v="12032200.14449"/>
    <n v="10620403.039520001"/>
    <n v="470912451.56086999"/>
    <n v="404647163.09129"/>
    <n v="451972421.97768009"/>
    <n v="385068140.58718014"/>
    <n v="6343015.6563299997"/>
    <n v="6491473.4421900008"/>
    <n v="3949588.8549900004"/>
    <n v="3571761.0162300002"/>
    <n v="146924.98212999999"/>
    <n v="153746.04609000002"/>
    <n v="1.85813450929102"/>
    <n v="1.8319405533896862"/>
    <n v="-1058.1716599999927"/>
    <n v="-0.88981856948465721"/>
    <n v="80.219007776169278"/>
    <n v="77.348287988093389"/>
    <n v="0.97955287831522131"/>
    <n v="1.1197308996417776"/>
    <n v="2.502838106092534E-2"/>
    <n v="2.6077202304573447E-2"/>
    <n v="2.9388550160963613E-2"/>
    <n v="3.0882828768607595E-2"/>
    <m/>
    <m/>
    <m/>
    <n v="0"/>
    <m/>
    <n v="0"/>
    <m/>
    <n v="0"/>
    <m/>
    <n v="56.934773872175114"/>
    <n v="172.73392043726196"/>
    <n v="109.08793361301421"/>
    <n v="5.1546439673786111"/>
    <n v="89.313847076855438"/>
    <n v="77.731720459537357"/>
    <n v="69.788459731064563"/>
    <n v="65.518836618368255"/>
    <s v="Resto"/>
    <n v="2023"/>
    <n v="2"/>
    <d v="2024-08-20T00:00:00"/>
    <x v="30"/>
    <x v="19"/>
  </r>
  <r>
    <n v="2024"/>
    <n v="6"/>
    <n v="76"/>
    <x v="42"/>
    <s v="MyT Carga"/>
    <n v="48"/>
    <s v="98010bd9270f9b100b6214a21754fd33bdc8d41b2bc9f9dd16ff54d3c34ffd71"/>
    <s v="866d562d83a77144c090ae01fef5e5dc5d322dfdcb968ee04e0fa262fe1b2619"/>
    <x v="4"/>
    <n v="720242.56016999995"/>
    <n v="575162.97699999996"/>
    <n v="884086.35563000001"/>
    <n v="657405.29163999995"/>
    <n v="723091.20875000011"/>
    <n v="185360.33892000001"/>
    <n v="1038732.5781"/>
    <n v="314956.85865000001"/>
    <n v="0"/>
    <n v="0"/>
    <n v="134.59399999999999"/>
    <n v="128.214"/>
    <n v="0"/>
    <n v="0"/>
    <n v="2116.4253900000003"/>
    <n v="1416.6216399999998"/>
    <n v="-12977.493759999999"/>
    <n v="-13226.343000000001"/>
    <n v="0"/>
    <n v="0"/>
    <n v="0"/>
    <n v="0"/>
    <n v="0"/>
    <n v="0"/>
    <s v="MyT Carga"/>
    <s v="Daños Sin Autos"/>
    <s v="Maritimo y Transportes"/>
    <x v="30"/>
    <x v="1"/>
    <n v="1380857.62949"/>
    <n v="1222350.7821500001"/>
    <n v="470912451.56086999"/>
    <n v="404647163.09129"/>
    <n v="451972421.97768009"/>
    <n v="385068140.58718014"/>
    <n v="6343015.6563299997"/>
    <n v="6491473.4421900008"/>
    <n v="3949588.8549900004"/>
    <n v="3571761.0162300002"/>
    <n v="720242.56016999995"/>
    <n v="575162.97699999996"/>
    <n v="11.354891729633922"/>
    <n v="8.860283911228013"/>
    <n v="145079.58317"/>
    <n v="25.22408238560876"/>
    <n v="100"/>
    <n v="100"/>
    <n v="52.159074533702018"/>
    <n v="47.053839650541427"/>
    <n v="0.1529461703088778"/>
    <n v="0.15935542195660068"/>
    <n v="0.14213938202508561"/>
    <n v="0.14936654487253848"/>
    <m/>
    <m/>
    <m/>
    <n v="0"/>
    <m/>
    <n v="0"/>
    <m/>
    <n v="0"/>
    <m/>
    <n v="290.10028410774555"/>
    <n v="100.39551239228737"/>
    <n v="32.227446190438648"/>
    <n v="18.308012183000521"/>
    <n v="49.399481854590377"/>
    <n v="-1.8814667062543422"/>
    <n v="-16.308429263309471"/>
    <n v="-10.710607157246715"/>
    <s v="Grandes"/>
    <n v="2023"/>
    <n v="2"/>
    <d v="2024-08-20T00:00:00"/>
    <x v="30"/>
    <x v="4"/>
  </r>
  <r>
    <n v="2024"/>
    <n v="6"/>
    <n v="109"/>
    <x v="68"/>
    <s v="MyT Carga"/>
    <n v="228"/>
    <s v="9d693eeee1d1899cbc50b6d45df953d3835acf28ee869879b45565fccc814765"/>
    <s v="866d562d83a77144c090ae01fef5e5dc5d322dfdcb968ee04e0fa262fe1b2619"/>
    <x v="33"/>
    <n v="2473.6351500000001"/>
    <n v="1657.2306799999999"/>
    <n v="7337.8872900000006"/>
    <n v="7225.1750499999989"/>
    <n v="5010.6505900000002"/>
    <n v="105180.19063000001"/>
    <n v="6314.2737399999796"/>
    <n v="112792.18122000001"/>
    <n v="0"/>
    <n v="0"/>
    <n v="134.59399999999999"/>
    <n v="128.214"/>
    <n v="0"/>
    <n v="0"/>
    <n v="-2.6619000000000002"/>
    <n v="0.77551000000000003"/>
    <n v="53.233309999999996"/>
    <n v="95.74109"/>
    <n v="0"/>
    <n v="0"/>
    <n v="0"/>
    <n v="0"/>
    <n v="0"/>
    <n v="0"/>
    <s v="MyT Carga"/>
    <s v="Daños Sin Autos"/>
    <s v="Maritimo y Transportes"/>
    <x v="30"/>
    <x v="1"/>
    <n v="1557356.19942"/>
    <n v="1493144.7169900001"/>
    <n v="470912451.56086999"/>
    <n v="404647163.09129"/>
    <n v="451972421.97768009"/>
    <n v="385068140.58718014"/>
    <n v="6343015.6563299997"/>
    <n v="6491473.4421900008"/>
    <n v="3949588.8549900004"/>
    <n v="3571761.0162300002"/>
    <n v="2473.6351500000001"/>
    <n v="1657.2306799999999"/>
    <n v="3.8997777776749468E-2"/>
    <n v="2.552934545228467E-2"/>
    <n v="816.40447000000017"/>
    <n v="49.263176204292833"/>
    <n v="100"/>
    <n v="100"/>
    <n v="0.15883554134380087"/>
    <n v="0.11098928731709122"/>
    <n v="5.2528556885700838E-4"/>
    <n v="5.4729780617503165E-4"/>
    <n v="4.0954956099027988E-4"/>
    <n v="4.3037335612157706E-4"/>
    <m/>
    <m/>
    <m/>
    <n v="0"/>
    <m/>
    <n v="0"/>
    <m/>
    <n v="0"/>
    <m/>
    <n v="-95.236127107217044"/>
    <n v="202.56223275287789"/>
    <n v="6346.7441134990349"/>
    <n v="0.12686511872417885"/>
    <n v="-443.24509032765536"/>
    <n v="-44.398679814487188"/>
    <n v="-5.0004405136558301"/>
    <n v="0.8100074899920191"/>
    <s v="Resto"/>
    <n v="2023"/>
    <n v="2"/>
    <d v="2024-08-20T00:00:00"/>
    <x v="30"/>
    <x v="33"/>
  </r>
  <r>
    <n v="2024"/>
    <n v="6"/>
    <n v="48"/>
    <x v="3"/>
    <s v="MyT Carga"/>
    <n v="36"/>
    <s v="76a50887d8f1c2e9301755428990ad81479ee21c25b43215cf524541e0503269"/>
    <s v="866d562d83a77144c090ae01fef5e5dc5d322dfdcb968ee04e0fa262fe1b2619"/>
    <x v="6"/>
    <n v="474520.49341000005"/>
    <n v="456394.98710000003"/>
    <n v="836548.16699000006"/>
    <n v="831872.84730000002"/>
    <n v="307942.97847999999"/>
    <n v="584739.21546000009"/>
    <n v="330218.37867999997"/>
    <n v="921565.47317000013"/>
    <n v="0"/>
    <n v="0"/>
    <n v="134.59399999999999"/>
    <n v="128.214"/>
    <n v="0"/>
    <n v="0"/>
    <n v="221177.48551"/>
    <n v="331567.77671000001"/>
    <n v="334357.50498000003"/>
    <n v="335970.61099000002"/>
    <n v="0"/>
    <n v="0"/>
    <n v="0"/>
    <n v="0"/>
    <n v="0"/>
    <n v="0"/>
    <s v="MyT Carga"/>
    <s v="Daños Sin Autos"/>
    <s v="Maritimo y Transportes"/>
    <x v="30"/>
    <x v="1"/>
    <n v="31734793.481880002"/>
    <n v="28740488.16773"/>
    <n v="470912451.56086999"/>
    <n v="404647163.09129"/>
    <n v="451972421.97768009"/>
    <n v="385068140.58718014"/>
    <n v="6343015.6563299997"/>
    <n v="6491473.4421900008"/>
    <n v="3949588.8549900004"/>
    <n v="3571761.0162300002"/>
    <n v="563170.72979999997"/>
    <n v="534962.36028000002"/>
    <n v="7.4809919937128528"/>
    <n v="7.0306840375215032"/>
    <n v="18125.506310000026"/>
    <n v="3.9714516640886321"/>
    <n v="84.258728002166862"/>
    <n v="85.31347642124247"/>
    <n v="1.4952688873836308"/>
    <n v="1.5879862041189792"/>
    <n v="0.10076618102519289"/>
    <n v="0.10498881576306296"/>
    <n v="0.11278838176286324"/>
    <n v="0.11852317524998444"/>
    <m/>
    <m/>
    <m/>
    <n v="0"/>
    <m/>
    <n v="0"/>
    <m/>
    <n v="0"/>
    <m/>
    <n v="-47.336698080400041"/>
    <n v="64.89561204555352"/>
    <n v="128.12130544542521"/>
    <n v="7.7968363236324665"/>
    <n v="-33.293431676429449"/>
    <n v="-0.48013307034405761"/>
    <n v="66.149998793426207"/>
    <n v="98.689518030453243"/>
    <s v="Grandes"/>
    <n v="2023"/>
    <n v="2"/>
    <d v="2024-08-20T00:00:00"/>
    <x v="30"/>
    <x v="6"/>
  </r>
  <r>
    <n v="2024"/>
    <n v="6"/>
    <n v="74"/>
    <x v="0"/>
    <s v="MyT Carga"/>
    <n v="46"/>
    <s v="25fc0e7096fc653718202dc30b0c580b8ab87eac11a700cba03a7c021bc35b0c"/>
    <s v="866d562d83a77144c090ae01fef5e5dc5d322dfdcb968ee04e0fa262fe1b2619"/>
    <x v="28"/>
    <n v="7249.1879400000007"/>
    <n v="342618.31448"/>
    <n v="25032.597600000005"/>
    <n v="346401.85161000001"/>
    <n v="13345.245149999999"/>
    <n v="2729.6817000000001"/>
    <n v="16551.68533"/>
    <n v="4073.65139"/>
    <n v="0"/>
    <n v="0"/>
    <n v="134.59399999999999"/>
    <n v="128.214"/>
    <n v="-758.38965000000007"/>
    <n v="-738.84315000000004"/>
    <n v="4046.9311000000002"/>
    <n v="794.49532999999997"/>
    <n v="78443.205809999999"/>
    <n v="3663.0276800000001"/>
    <n v="0"/>
    <n v="0"/>
    <n v="0"/>
    <n v="0"/>
    <n v="0"/>
    <n v="0"/>
    <s v="MyT Carga"/>
    <s v="Daños Sin Autos"/>
    <s v="Maritimo y Transportes"/>
    <x v="30"/>
    <x v="1"/>
    <n v="4855779.2440100005"/>
    <n v="7451597.3626800003"/>
    <n v="470912451.56086999"/>
    <n v="404647163.09129"/>
    <n v="451972421.97768009"/>
    <n v="385068140.58718014"/>
    <n v="6343015.6563299997"/>
    <n v="6491473.4421900008"/>
    <n v="3949588.8549900004"/>
    <n v="3571761.0162300002"/>
    <n v="88847.621189999991"/>
    <n v="439070.56644999998"/>
    <n v="0.11428614294473147"/>
    <n v="5.2779745235222331"/>
    <n v="-335369.12654000003"/>
    <n v="-97.884179673523207"/>
    <n v="8.1591244007508816"/>
    <n v="78.032630893516369"/>
    <n v="0.14928989922559729"/>
    <n v="4.5979177054834297"/>
    <n v="1.5393918585019561E-3"/>
    <n v="1.6039005008933907E-3"/>
    <n v="8.4670880147182437E-2"/>
    <n v="8.8976022258696982E-2"/>
    <m/>
    <m/>
    <m/>
    <n v="0"/>
    <m/>
    <n v="0"/>
    <m/>
    <n v="0"/>
    <m/>
    <n v="388.89382047731056"/>
    <n v="184.09296683236491"/>
    <n v="0.79671213844563549"/>
    <n v="0.3378894776133296"/>
    <n v="409.37128856377296"/>
    <n v="2041.4854776636578"/>
    <n v="5.1590587842651559"/>
    <n v="21.689580298230233"/>
    <s v="Resto"/>
    <n v="2023"/>
    <n v="2"/>
    <d v="2024-08-20T00:00:00"/>
    <x v="30"/>
    <x v="28"/>
  </r>
  <r>
    <n v="2024"/>
    <n v="6"/>
    <n v="93"/>
    <x v="43"/>
    <s v="MyT Carga"/>
    <n v="220"/>
    <s v="36790ecd55c2030dc553685bef719df653f413a20cdad1bfd1dc934c76686ddd"/>
    <s v="866d562d83a77144c090ae01fef5e5dc5d322dfdcb968ee04e0fa262fe1b2619"/>
    <x v="14"/>
    <n v="226892.55960000001"/>
    <n v="78843.609209999995"/>
    <n v="298134.07477000001"/>
    <n v="202235.12806000002"/>
    <n v="59789.106060000006"/>
    <n v="34078.635340000001"/>
    <n v="120726.21088"/>
    <n v="70081.319099999993"/>
    <n v="0"/>
    <n v="0"/>
    <n v="134.59399999999999"/>
    <n v="128.214"/>
    <n v="7.5557400000000001"/>
    <n v="1.97617"/>
    <n v="1803.7035700000001"/>
    <n v="3289.74316"/>
    <n v="-2087.63339"/>
    <n v="4174.0208199999997"/>
    <n v="0"/>
    <n v="0"/>
    <n v="0"/>
    <n v="0"/>
    <n v="0"/>
    <n v="0"/>
    <s v="MyT Carga"/>
    <s v="Daños Sin Autos"/>
    <s v="Maritimo y Transportes"/>
    <x v="30"/>
    <x v="1"/>
    <n v="571419.13779999991"/>
    <n v="448716.87143"/>
    <n v="470912451.56086999"/>
    <n v="404647163.09129"/>
    <n v="451972421.97768009"/>
    <n v="385068140.58718014"/>
    <n v="6343015.6563299997"/>
    <n v="6491473.4421900008"/>
    <n v="3949588.8549900004"/>
    <n v="3571761.0162300002"/>
    <n v="226892.55960000001"/>
    <n v="78843.609209999995"/>
    <n v="3.5770455551938141"/>
    <n v="1.2145718520170186"/>
    <n v="148048.95039000001"/>
    <n v="187.77546065359786"/>
    <n v="100"/>
    <n v="100"/>
    <n v="39.706853444487493"/>
    <n v="17.570903665542165"/>
    <n v="4.818147382766156E-2"/>
    <n v="5.0200531839352955E-2"/>
    <n v="1.9484532798321526E-2"/>
    <n v="2.0475235653038829E-2"/>
    <m/>
    <m/>
    <m/>
    <n v="0"/>
    <m/>
    <n v="0"/>
    <m/>
    <n v="0"/>
    <m/>
    <n v="75.44454307952347"/>
    <n v="26.351285456607808"/>
    <n v="43.223078803041012"/>
    <n v="1.5138058227114219"/>
    <n v="-45.17190302479419"/>
    <n v="-150.01492517711017"/>
    <n v="-86.399440564609861"/>
    <n v="78.814728097115733"/>
    <s v="Medianas"/>
    <n v="2023"/>
    <n v="2"/>
    <d v="2024-08-20T00:00:00"/>
    <x v="30"/>
    <x v="14"/>
  </r>
  <r>
    <n v="2024"/>
    <n v="6"/>
    <n v="80"/>
    <x v="30"/>
    <s v="MyT Carga"/>
    <n v="52"/>
    <s v="41cfc0d1f2d127b04555b7246d84019b4d27710a3f3aff6e7764375b1e06e05d"/>
    <s v="866d562d83a77144c090ae01fef5e5dc5d322dfdcb968ee04e0fa262fe1b2619"/>
    <x v="13"/>
    <n v="363114.96136000002"/>
    <n v="351410.22574999998"/>
    <n v="538816.60817999998"/>
    <n v="485799.08828999999"/>
    <n v="84157.802530000001"/>
    <n v="160834.34571000002"/>
    <n v="245211.18392999994"/>
    <n v="404098.17433999997"/>
    <n v="0"/>
    <n v="0"/>
    <n v="134.59399999999999"/>
    <n v="128.214"/>
    <n v="734.86777000000006"/>
    <n v="150.01406"/>
    <n v="6132.4407799999999"/>
    <n v="15359.320619999999"/>
    <n v="30911.855179999999"/>
    <n v="31564.379659999999"/>
    <n v="0"/>
    <n v="0"/>
    <n v="0"/>
    <n v="0"/>
    <n v="0"/>
    <n v="0"/>
    <s v="MyT Carga"/>
    <s v="Daños Sin Autos"/>
    <s v="Maritimo y Transportes"/>
    <x v="30"/>
    <x v="1"/>
    <n v="669950.54428999999"/>
    <n v="668363.73384"/>
    <n v="470912451.56086999"/>
    <n v="404647163.09129"/>
    <n v="451972421.97768009"/>
    <n v="385068140.58718014"/>
    <n v="6343015.6563299997"/>
    <n v="6491473.4421900008"/>
    <n v="3949588.8549900004"/>
    <n v="3571761.0162300002"/>
    <n v="363114.96136000002"/>
    <n v="351410.22574999998"/>
    <n v="5.7246423630947554"/>
    <n v="5.4134123612996898"/>
    <n v="11704.735610000032"/>
    <n v="3.3307897016995103"/>
    <n v="100"/>
    <n v="100"/>
    <n v="54.200263654509286"/>
    <n v="52.577692049659341"/>
    <n v="7.7108804440492451E-2"/>
    <n v="8.0340070257191892E-2"/>
    <n v="8.684361532783573E-2"/>
    <n v="9.125923147371888E-2"/>
    <m/>
    <m/>
    <m/>
    <n v="0"/>
    <m/>
    <n v="0"/>
    <m/>
    <n v="0"/>
    <m/>
    <n v="-47.674234530885137"/>
    <n v="23.176627648389331"/>
    <n v="45.768259977847279"/>
    <n v="2.1307990684567866"/>
    <n v="-60.073489370260958"/>
    <n v="-2.0672811790656276"/>
    <n v="19.838475381987735"/>
    <n v="48.660296148522498"/>
    <s v="Medianas"/>
    <n v="2023"/>
    <n v="2"/>
    <d v="2024-08-20T00:00:00"/>
    <x v="30"/>
    <x v="13"/>
  </r>
  <r>
    <n v="2024"/>
    <n v="6"/>
    <n v="8"/>
    <x v="20"/>
    <s v="MyT Carga"/>
    <n v="8"/>
    <s v="2c624232cdd221771294dfbb310aca000a0df6ac8b66b696d90ef06fdefb64a3"/>
    <s v="866d562d83a77144c090ae01fef5e5dc5d322dfdcb968ee04e0fa262fe1b2619"/>
    <x v="20"/>
    <n v="52608.531029999998"/>
    <n v="64475.575140000001"/>
    <n v="94752.869359999997"/>
    <n v="119976.37886"/>
    <n v="13218.591879999998"/>
    <n v="14287.844839999998"/>
    <n v="26295.671540000003"/>
    <n v="27990.319380000001"/>
    <n v="0"/>
    <n v="0"/>
    <n v="134.59399999999999"/>
    <n v="128.214"/>
    <n v="0"/>
    <n v="0"/>
    <n v="8143.5396600000004"/>
    <n v="8749.7584999999999"/>
    <n v="28519.87643"/>
    <n v="35991.109299999996"/>
    <n v="0"/>
    <n v="0"/>
    <n v="0"/>
    <n v="0"/>
    <n v="0"/>
    <n v="0"/>
    <s v="MyT Carga"/>
    <s v="Daños Sin Autos"/>
    <s v="Maritimo y Transportes"/>
    <x v="30"/>
    <x v="1"/>
    <n v="1362193.3121300002"/>
    <n v="1167878.8770999999"/>
    <n v="470912451.56086999"/>
    <n v="404647163.09129"/>
    <n v="451972421.97768009"/>
    <n v="385068140.58718014"/>
    <n v="6343015.6563299997"/>
    <n v="6491473.4421900008"/>
    <n v="3949588.8549900004"/>
    <n v="3571761.0162300002"/>
    <n v="70191.571400000001"/>
    <n v="97810.456030000001"/>
    <n v="0.82939305025204246"/>
    <n v="0.99323482895199455"/>
    <n v="-11867.044110000003"/>
    <n v="-18.405487790116371"/>
    <n v="74.949926295566598"/>
    <n v="65.918898405119734"/>
    <n v="3.8620459050513478"/>
    <n v="5.5207416115018288"/>
    <n v="1.1171616052118732E-2"/>
    <n v="1.1639765718404381E-2"/>
    <n v="1.5933776638254613E-2"/>
    <n v="1.6743939148453808E-2"/>
    <m/>
    <m/>
    <m/>
    <n v="0"/>
    <m/>
    <n v="0"/>
    <m/>
    <n v="0"/>
    <m/>
    <n v="-7.4836546167308509"/>
    <n v="25.126327652946824"/>
    <n v="22.160089008862464"/>
    <n v="0.33468273193295367"/>
    <n v="-6.9284065383061648"/>
    <n v="-20.758551251433634"/>
    <n v="28.553909341044086"/>
    <n v="24.310888633821577"/>
    <s v="Resto"/>
    <n v="2023"/>
    <n v="2"/>
    <d v="2024-08-20T00:00:00"/>
    <x v="30"/>
    <x v="20"/>
  </r>
  <r>
    <n v="2024"/>
    <n v="6"/>
    <n v="27"/>
    <x v="21"/>
    <s v="MyT Carga"/>
    <n v="21"/>
    <s v="6f4b6612125fb3a0daecd2799dfd6c9c299424fd920f9b308110a2c1fbd8f443"/>
    <s v="866d562d83a77144c090ae01fef5e5dc5d322dfdcb968ee04e0fa262fe1b2619"/>
    <x v="17"/>
    <n v="219893.15966999999"/>
    <n v="210649.11549"/>
    <n v="483489.97259000002"/>
    <n v="496880.27122999995"/>
    <n v="110602.96342999999"/>
    <n v="110049.35553999999"/>
    <n v="211577.74522999994"/>
    <n v="299122.92635000008"/>
    <n v="0"/>
    <n v="0"/>
    <n v="134.59399999999999"/>
    <n v="128.214"/>
    <n v="0"/>
    <n v="0"/>
    <n v="110602.96343"/>
    <n v="110049.35554"/>
    <n v="217523.02872999999"/>
    <n v="208660.95468999998"/>
    <n v="0"/>
    <n v="0"/>
    <n v="0"/>
    <n v="0"/>
    <n v="0"/>
    <n v="0"/>
    <s v="MyT Carga"/>
    <s v="Daños Sin Autos"/>
    <s v="Maritimo y Transportes"/>
    <x v="30"/>
    <x v="1"/>
    <n v="5987192.6770000001"/>
    <n v="5919369.3152000001"/>
    <n v="470912451.56086999"/>
    <n v="404647163.09129"/>
    <n v="451972421.97768009"/>
    <n v="385068140.58718014"/>
    <n v="6343015.6563299997"/>
    <n v="6491473.4421900008"/>
    <n v="3949588.8549900004"/>
    <n v="3571761.0162300002"/>
    <n v="232632.70993000001"/>
    <n v="227866.50706999999"/>
    <n v="3.4666974130918007"/>
    <n v="3.245012359149916"/>
    <n v="9244.0441799999971"/>
    <n v="4.3883612606191225"/>
    <n v="94.523749362747225"/>
    <n v="92.444088514197105"/>
    <n v="3.6727256250617568"/>
    <n v="3.558641204377746"/>
    <n v="4.6695125376521644E-2"/>
    <n v="4.8651897544505281E-2"/>
    <n v="5.2057479874751213E-2"/>
    <n v="5.4704373924258393E-2"/>
    <m/>
    <m/>
    <m/>
    <n v="0"/>
    <m/>
    <n v="0"/>
    <m/>
    <n v="0"/>
    <m/>
    <n v="0.5030541862635296"/>
    <n v="50.298501143002824"/>
    <n v="52.242970631046539"/>
    <n v="2.8003665062570167"/>
    <n v="0.5030541862635296"/>
    <n v="4.2471165979117043"/>
    <n v="50.846553615840698"/>
    <n v="52.740751475759481"/>
    <s v="Medianas"/>
    <n v="2023"/>
    <n v="2"/>
    <d v="2024-08-20T00:00:00"/>
    <x v="30"/>
    <x v="17"/>
  </r>
  <r>
    <n v="2024"/>
    <n v="6"/>
    <n v="10"/>
    <x v="4"/>
    <s v="MyT Carga"/>
    <n v="10"/>
    <s v="4a44dc15364204a80fe80e9039455cc1608281820fe2b24f1e5233ade6af1dd5"/>
    <s v="866d562d83a77144c090ae01fef5e5dc5d322dfdcb968ee04e0fa262fe1b2619"/>
    <x v="22"/>
    <n v="85217.128459999993"/>
    <n v="101692.43846999999"/>
    <n v="293347.95382999995"/>
    <n v="285666.13708999997"/>
    <n v="75632.153679999989"/>
    <n v="86621.083709999992"/>
    <n v="135596.91886000001"/>
    <n v="-1529.6514400000106"/>
    <n v="0"/>
    <n v="0"/>
    <n v="134.59399999999999"/>
    <n v="128.214"/>
    <n v="5790.1261799999993"/>
    <n v="4459.3211600000004"/>
    <n v="63827.036469999999"/>
    <n v="78296.778730000005"/>
    <n v="103514.73170999999"/>
    <n v="101722.79952"/>
    <n v="0"/>
    <n v="0"/>
    <n v="0"/>
    <n v="0"/>
    <n v="0"/>
    <n v="0"/>
    <s v="MyT Carga"/>
    <s v="Daños Sin Autos"/>
    <s v="Maritimo y Transportes"/>
    <x v="30"/>
    <x v="1"/>
    <n v="3187333.33329"/>
    <n v="2989305.4146599998"/>
    <n v="470912451.56086999"/>
    <n v="404647163.09129"/>
    <n v="451972421.97768009"/>
    <n v="385068140.58718014"/>
    <n v="6343015.6563299997"/>
    <n v="6491473.4421900008"/>
    <n v="3949588.8549900004"/>
    <n v="3571761.0162300002"/>
    <n v="86899.306980000008"/>
    <n v="101881.82287999999"/>
    <n v="1.3434797118143282"/>
    <n v="1.5665540246852252"/>
    <n v="-16475.310010000001"/>
    <n v="-16.201116088744726"/>
    <n v="98.064221018025876"/>
    <n v="99.814113642015357"/>
    <n v="2.6736183369951441"/>
    <n v="3.4018751637515896"/>
    <n v="1.8096172266743482E-2"/>
    <n v="1.8854497379976937E-2"/>
    <n v="2.5131138370802757E-2"/>
    <n v="2.6408946301018803E-2"/>
    <m/>
    <m/>
    <m/>
    <n v="0"/>
    <m/>
    <n v="0"/>
    <m/>
    <n v="0"/>
    <m/>
    <n v="-12.686207051842025"/>
    <n v="88.752290820854057"/>
    <n v="85.179473531410935"/>
    <n v="1.9149373885953878"/>
    <n v="-18.480635467645122"/>
    <n v="1.7615836355817871"/>
    <n v="61.659857892317774"/>
    <n v="76.970727407679988"/>
    <s v="Resto"/>
    <n v="2023"/>
    <n v="2"/>
    <d v="2024-08-20T00:00:00"/>
    <x v="30"/>
    <x v="22"/>
  </r>
  <r>
    <n v="2024"/>
    <n v="6"/>
    <n v="126"/>
    <x v="41"/>
    <s v="MyT Carga"/>
    <n v="239"/>
    <s v="79bf08685d3138f9b109c3546780f056bc954fd69377b84a2cf23622e464897b"/>
    <s v="866d562d83a77144c090ae01fef5e5dc5d322dfdcb968ee04e0fa262fe1b2619"/>
    <x v="12"/>
    <n v="181289.98955"/>
    <n v="117411.57335999999"/>
    <n v="312659.74924999999"/>
    <n v="242808.80671"/>
    <n v="62398.044439999998"/>
    <n v="66674.683649999992"/>
    <n v="139667.94284999999"/>
    <n v="122864.63423"/>
    <n v="0"/>
    <n v="0"/>
    <n v="134.59399999999999"/>
    <n v="128.214"/>
    <n v="4640.1181799999995"/>
    <n v="1577.9682299999999"/>
    <n v="6778.9236600000004"/>
    <n v="5282.3372499999996"/>
    <n v="-250.20452"/>
    <n v="5273.9894999999997"/>
    <n v="0"/>
    <n v="0"/>
    <n v="0"/>
    <n v="0"/>
    <n v="0"/>
    <n v="0"/>
    <s v="MyT Carga"/>
    <s v="Daños Sin Autos"/>
    <s v="Maritimo y Transportes"/>
    <x v="30"/>
    <x v="1"/>
    <n v="466101.05164999998"/>
    <n v="396211.51010000001"/>
    <n v="470912451.56086999"/>
    <n v="404647163.09129"/>
    <n v="451972421.97768009"/>
    <n v="385068140.58718014"/>
    <n v="6343015.6563299997"/>
    <n v="6491473.4421900008"/>
    <n v="3949588.8549900004"/>
    <n v="3571761.0162300002"/>
    <n v="181289.98955"/>
    <n v="117411.57335999999"/>
    <n v="2.8581040844362731"/>
    <n v="1.8087045168652707"/>
    <n v="63878.416190000004"/>
    <n v="54.405553355579372"/>
    <n v="100"/>
    <n v="100"/>
    <n v="38.894996891389226"/>
    <n v="29.633559441614011"/>
    <n v="3.8497599489905721E-2"/>
    <n v="4.0110852064100651E-2"/>
    <n v="2.9015790562582414E-2"/>
    <n v="3.0491115982995167E-2"/>
    <m/>
    <m/>
    <m/>
    <n v="0"/>
    <m/>
    <n v="0"/>
    <m/>
    <n v="0"/>
    <m/>
    <n v="-6.4141874784883086"/>
    <n v="34.418913363548157"/>
    <n v="56.787147758906407"/>
    <n v="1.579861771211069"/>
    <n v="28.331898157392366"/>
    <n v="-104.74412245227261"/>
    <n v="-2709.3529965006228"/>
    <n v="100.15828150586952"/>
    <s v="Medianas"/>
    <n v="2023"/>
    <n v="2"/>
    <d v="2024-08-20T00:00:00"/>
    <x v="30"/>
    <x v="12"/>
  </r>
  <r>
    <n v="2024"/>
    <n v="6"/>
    <n v="92"/>
    <x v="22"/>
    <s v="MyT Carga"/>
    <n v="219"/>
    <s v="314f04b30f62e0056bd059354a5536fb2e302107eed143b5fa2aa0bbba07f608"/>
    <s v="866d562d83a77144c090ae01fef5e5dc5d322dfdcb968ee04e0fa262fe1b2619"/>
    <x v="8"/>
    <n v="351998.82934"/>
    <n v="293344.22777"/>
    <n v="732246.34562000004"/>
    <n v="571430.83826999995"/>
    <n v="216931.67711000002"/>
    <n v="159898.05012"/>
    <n v="383019.58387999987"/>
    <n v="286131.84506999992"/>
    <n v="0"/>
    <n v="0"/>
    <n v="134.59399999999999"/>
    <n v="128.214"/>
    <n v="0"/>
    <n v="0"/>
    <n v="108337.20977"/>
    <n v="85257.632920000004"/>
    <n v="139406.78346999999"/>
    <n v="112252.25067000001"/>
    <n v="0"/>
    <n v="0"/>
    <n v="0"/>
    <n v="0"/>
    <n v="0"/>
    <n v="0"/>
    <s v="MyT Carga"/>
    <s v="Daños Sin Autos"/>
    <s v="Maritimo y Transportes"/>
    <x v="30"/>
    <x v="1"/>
    <n v="6935064.6502099996"/>
    <n v="7545683.0148400003"/>
    <n v="470912451.56086999"/>
    <n v="404647163.09129"/>
    <n v="451972421.97768009"/>
    <n v="385068140.58718014"/>
    <n v="6343015.6563299997"/>
    <n v="6491473.4421900008"/>
    <n v="3949588.8549900004"/>
    <n v="3571761.0162300002"/>
    <n v="1706576.3465699998"/>
    <n v="1872652.39952"/>
    <n v="5.5493924090936693"/>
    <n v="4.5189159346084562"/>
    <n v="58654.601569999999"/>
    <n v="19.995144276705812"/>
    <n v="20.626022975618561"/>
    <n v="15.66463844786092"/>
    <n v="5.0756387588880107"/>
    <n v="3.8875768726712159"/>
    <n v="7.4748252710939572E-2"/>
    <n v="7.7880598953310232E-2"/>
    <n v="7.2493830311080268E-2"/>
    <n v="7.6179822958785212E-2"/>
    <m/>
    <m/>
    <m/>
    <n v="0"/>
    <m/>
    <n v="0"/>
    <m/>
    <n v="0"/>
    <m/>
    <n v="35.668744520147385"/>
    <n v="61.628522321153248"/>
    <n v="54.508674445562967"/>
    <n v="5.4925128937388914"/>
    <n v="27.070393652209781"/>
    <n v="24.190635499887737"/>
    <n v="77.713011571860775"/>
    <n v="75.951824939921266"/>
    <s v="Medianas"/>
    <n v="2023"/>
    <n v="2"/>
    <d v="2024-08-20T00:00:00"/>
    <x v="30"/>
    <x v="8"/>
  </r>
  <r>
    <n v="2024"/>
    <n v="6"/>
    <n v="81"/>
    <x v="34"/>
    <s v="MyT Carga"/>
    <n v="53"/>
    <s v="2858dcd1057d3eae7f7d5f782167e24b61153c01551450a628cee722509f6529"/>
    <s v="866d562d83a77144c090ae01fef5e5dc5d322dfdcb968ee04e0fa262fe1b2619"/>
    <x v="29"/>
    <n v="29774.085569999999"/>
    <n v="25158.225699999999"/>
    <n v="71193.401720000009"/>
    <n v="55744.278149999998"/>
    <n v="13511.45132"/>
    <n v="11691.134740000001"/>
    <n v="28869.649519999999"/>
    <n v="26920.468980000005"/>
    <n v="0"/>
    <n v="0"/>
    <n v="134.59399999999999"/>
    <n v="128.214"/>
    <n v="0"/>
    <n v="0"/>
    <n v="13511.45132"/>
    <n v="10312.14617"/>
    <n v="39478.243889999998"/>
    <n v="27272.352569999999"/>
    <n v="0"/>
    <n v="0"/>
    <n v="0"/>
    <n v="0"/>
    <n v="0"/>
    <n v="0"/>
    <s v="MyT Carga"/>
    <s v="Daños Sin Autos"/>
    <s v="Maritimo y Transportes"/>
    <x v="30"/>
    <x v="1"/>
    <n v="856751.40549999999"/>
    <n v="814623.35763999994"/>
    <n v="470912451.56086999"/>
    <n v="404647163.09129"/>
    <n v="451972421.97768009"/>
    <n v="385068140.58718014"/>
    <n v="6343015.6563299997"/>
    <n v="6491473.4421900008"/>
    <n v="3949588.8549900004"/>
    <n v="3571761.0162300002"/>
    <n v="34602.88407"/>
    <n v="28375.64372"/>
    <n v="0.46939952828725895"/>
    <n v="0.38755801628162367"/>
    <n v="4615.8598700000002"/>
    <n v="18.3473187856805"/>
    <n v="86.045098176696584"/>
    <n v="88.66133909860072"/>
    <n v="3.4752304319388716"/>
    <n v="3.088326091322068"/>
    <n v="6.3226371422781145E-3"/>
    <n v="6.5875890037092452E-3"/>
    <n v="6.2173241269763216E-3"/>
    <n v="6.5334477325589418E-3"/>
    <m/>
    <m/>
    <m/>
    <n v="0"/>
    <m/>
    <n v="0"/>
    <m/>
    <n v="0"/>
    <m/>
    <n v="15.5700590274781"/>
    <n v="45.379903568269356"/>
    <n v="46.470426330581816"/>
    <n v="0.34209766677180398"/>
    <n v="31.024629570393291"/>
    <n v="44.755549740973443"/>
    <n v="34.225056610034535"/>
    <n v="37.811722122364742"/>
    <s v="Resto"/>
    <n v="2023"/>
    <n v="2"/>
    <d v="2024-08-20T00:00:00"/>
    <x v="30"/>
    <x v="29"/>
  </r>
  <r>
    <n v="2024"/>
    <n v="6"/>
    <n v="201.1"/>
    <x v="1"/>
    <s v="MyT Carga"/>
    <n v="201.1"/>
    <m/>
    <m/>
    <x v="1"/>
    <n v="6343015.6563299997"/>
    <n v="6491473.4421900017"/>
    <n v="11256581.05167"/>
    <n v="11065476.77899"/>
    <n v="3949588.8549899999"/>
    <n v="3571761.0162300002"/>
    <n v="6912770.45682"/>
    <n v="6952063.5918700015"/>
    <n v="0"/>
    <n v="0"/>
    <n v="0"/>
    <n v="0"/>
    <n v="18536.709909999998"/>
    <n v="15498.666289999999"/>
    <n v="1378099.32647"/>
    <n v="1396124.1422999999"/>
    <n v="2333944.4341099998"/>
    <n v="2115094.8641400002"/>
    <n v="0"/>
    <n v="0"/>
    <n v="0"/>
    <n v="0"/>
    <n v="0"/>
    <n v="0"/>
    <s v="MyT Carga"/>
    <s v="Daños Sin Autos"/>
    <s v="Maritimo y Transportes"/>
    <x v="30"/>
    <x v="1"/>
    <n v="282881740.36135"/>
    <n v="250973411.65433997"/>
    <n v="470912451.56086999"/>
    <n v="404647163.09129"/>
    <n v="451972421.97768009"/>
    <n v="385068140.58718014"/>
    <n v="6343015.6563299997"/>
    <n v="6491473.4421900008"/>
    <n v="3949588.8549900004"/>
    <n v="3571761.0162300002"/>
    <n v="11100197.95655"/>
    <n v="12457081.360059995"/>
    <n v="100"/>
    <n v="100.00000000000003"/>
    <n v="-148457.78586000204"/>
    <n v="-2.2869659281840593"/>
    <n v="57.143266103530301"/>
    <n v="52.110709198729502"/>
    <n v="2.2422852914534186"/>
    <n v="2.5865183883026472"/>
    <n v="1.3469628240463085"/>
    <n v="1.4034076744273656"/>
    <n v="1.6042305579504332"/>
    <n v="1.6857986309361577"/>
    <m/>
    <m/>
    <m/>
    <n v="0"/>
    <m/>
    <n v="0"/>
    <m/>
    <n v="0"/>
    <m/>
    <n v="10.578194818834707"/>
    <n v="62.266736659376143"/>
    <n v="55.022346591084712"/>
    <n v="99.999999999999986"/>
    <n v="-1.2910611086708657"/>
    <n v="10.347033302403874"/>
    <n v="59.045935555681254"/>
    <n v="66.007637102729461"/>
    <m/>
    <n v="2023"/>
    <n v="2"/>
    <d v="2024-08-20T00:00:00"/>
    <x v="30"/>
    <x v="1"/>
  </r>
  <r>
    <n v="2024"/>
    <n v="6"/>
    <n v="1"/>
    <x v="14"/>
    <s v="MyT Carga"/>
    <n v="30"/>
    <s v="624b60c58c9d8bfb6ff1886c2fd605d2adeb6ea4da576068201b6c6958ce93f4"/>
    <s v="866d562d83a77144c090ae01fef5e5dc5d322dfdcb968ee04e0fa262fe1b2619"/>
    <x v="26"/>
    <n v="43210.666239999999"/>
    <n v="45108.141049999998"/>
    <n v="91297.622719999999"/>
    <n v="86007.775269999984"/>
    <n v="21058.293259999995"/>
    <n v="36294.425180000006"/>
    <n v="42562.470299999994"/>
    <n v="25703.304969999997"/>
    <n v="0"/>
    <n v="0"/>
    <n v="134.59399999999999"/>
    <n v="128.214"/>
    <n v="0"/>
    <n v="0"/>
    <n v="25809.468780000003"/>
    <n v="26207.09562"/>
    <n v="38787.614200000004"/>
    <n v="43039.3289"/>
    <n v="0"/>
    <n v="0"/>
    <n v="0"/>
    <n v="0"/>
    <n v="0"/>
    <n v="0"/>
    <s v="MyT Carga"/>
    <s v="Daños Sin Autos"/>
    <s v="Maritimo y Transportes"/>
    <x v="30"/>
    <x v="1"/>
    <n v="27815669.804509997"/>
    <n v="22056494.197700001"/>
    <n v="470912451.56086999"/>
    <n v="404647163.09129"/>
    <n v="451972421.97768009"/>
    <n v="385068140.58718014"/>
    <n v="6343015.6563299997"/>
    <n v="6491473.4421900008"/>
    <n v="3949588.8549900004"/>
    <n v="3571761.0162300002"/>
    <n v="173706.40328999999"/>
    <n v="177582.48003999999"/>
    <n v="0.68123221794160327"/>
    <n v="0.69488293299990855"/>
    <n v="-1897.4748099999997"/>
    <n v="-4.206501899284099"/>
    <n v="24.875689912167775"/>
    <n v="25.401233860367029"/>
    <n v="0.15534648830564518"/>
    <n v="0.20451183513426974"/>
    <n v="9.175944721099524E-3"/>
    <n v="9.5604652272642185E-3"/>
    <n v="1.1147524353166767E-2"/>
    <n v="1.1714326971121476E-2"/>
    <m/>
    <m/>
    <m/>
    <n v="0"/>
    <m/>
    <n v="0"/>
    <m/>
    <n v="0"/>
    <m/>
    <n v="-41.979262226739614"/>
    <n v="48.734016603767131"/>
    <n v="80.460919770046715"/>
    <n v="0.53317684531630349"/>
    <n v="-1.5172487854645977"/>
    <n v="-9.878673317324882"/>
    <n v="66.540490598155941"/>
    <n v="60.89104149577016"/>
    <s v="Resto"/>
    <n v="2023"/>
    <n v="2"/>
    <d v="2024-08-20T00:00:00"/>
    <x v="30"/>
    <x v="26"/>
  </r>
  <r>
    <n v="2024"/>
    <n v="6"/>
    <n v="79"/>
    <x v="59"/>
    <s v="MyT Carga"/>
    <n v="51"/>
    <s v="031b4af5197ec30a926f48cf40e11a7dbc470048a21e4003b7a3c07c5dab1baa"/>
    <s v="866d562d83a77144c090ae01fef5e5dc5d322dfdcb968ee04e0fa262fe1b2619"/>
    <x v="31"/>
    <n v="0"/>
    <n v="14.931089999999999"/>
    <n v="20.235900000000001"/>
    <n v="78.197750000000013"/>
    <n v="0"/>
    <n v="0"/>
    <n v="0"/>
    <n v="-3.5810000000000002E-2"/>
    <n v="0"/>
    <n v="0"/>
    <n v="134.59399999999999"/>
    <n v="128.214"/>
    <n v="0"/>
    <n v="0"/>
    <n v="0"/>
    <n v="0"/>
    <n v="0"/>
    <n v="32.898969999999998"/>
    <n v="0"/>
    <n v="0"/>
    <n v="0"/>
    <n v="0"/>
    <n v="0"/>
    <n v="0"/>
    <s v="MyT Carga"/>
    <s v="Daños Sin Autos"/>
    <s v="Maritimo y Transportes"/>
    <x v="30"/>
    <x v="1"/>
    <n v="42505277.943829998"/>
    <n v="34607061.821570002"/>
    <n v="470912451.56086999"/>
    <n v="404647163.09129"/>
    <n v="451972421.97768009"/>
    <n v="385068140.58718014"/>
    <n v="6343015.6563299997"/>
    <n v="6491473.4421900008"/>
    <n v="3949588.8549900004"/>
    <n v="3571761.0162300002"/>
    <n v="0"/>
    <n v="-265.37903"/>
    <m/>
    <n v="2.3001080005901961E-4"/>
    <m/>
    <m/>
    <m/>
    <n v="-5.6263262398690657"/>
    <m/>
    <n v="4.3144633534574443E-5"/>
    <m/>
    <m/>
    <n v="3.6899035411330655E-6"/>
    <n v="3.8775189184002544E-6"/>
    <m/>
    <m/>
    <m/>
    <n v="0"/>
    <m/>
    <n v="0"/>
    <m/>
    <n v="0"/>
    <m/>
    <m/>
    <m/>
    <m/>
    <m/>
    <m/>
    <m/>
    <m/>
    <m/>
    <s v="Resto"/>
    <n v="2023"/>
    <n v="2"/>
    <d v="2024-08-20T00:00:00"/>
    <x v="30"/>
    <x v="31"/>
  </r>
  <r>
    <n v="2024"/>
    <n v="6"/>
    <n v="41"/>
    <x v="7"/>
    <s v="MyT Carga"/>
    <n v="29"/>
    <s v="35135aaa6cc23891b40cb3f378c53a17a1127210ce60e125ccf03efcfdaec458"/>
    <s v="866d562d83a77144c090ae01fef5e5dc5d322dfdcb968ee04e0fa262fe1b2619"/>
    <x v="5"/>
    <n v="602051.63465000002"/>
    <n v="667406.83409000002"/>
    <n v="957383.56897999998"/>
    <n v="1056624.4995799998"/>
    <n v="354913.00428000011"/>
    <n v="362032.0302700001"/>
    <n v="652511.61246999993"/>
    <n v="706835.19638999982"/>
    <n v="0"/>
    <n v="0"/>
    <n v="134.59399999999999"/>
    <n v="128.214"/>
    <n v="13.165959999999998"/>
    <n v="-1411.06729"/>
    <n v="56107.543010000001"/>
    <n v="110569.2188"/>
    <n v="133677.85527999999"/>
    <n v="144882.3273"/>
    <n v="0"/>
    <n v="0"/>
    <n v="0"/>
    <n v="0"/>
    <n v="0"/>
    <n v="0"/>
    <s v="MyT Carga"/>
    <s v="Daños Sin Autos"/>
    <s v="Maritimo y Transportes"/>
    <x v="30"/>
    <x v="1"/>
    <n v="19353024.356599998"/>
    <n v="17293989.810169999"/>
    <n v="470912451.56086999"/>
    <n v="404647163.09129"/>
    <n v="451972421.97768009"/>
    <n v="385068140.58718014"/>
    <n v="6343015.6563299997"/>
    <n v="6491473.4421900008"/>
    <n v="3949588.8549900004"/>
    <n v="3571761.0162300002"/>
    <n v="2873788.5145200002"/>
    <n v="2849700.3073100001"/>
    <n v="9.491567848318077"/>
    <n v="10.281284211259745"/>
    <n v="-65355.199439999997"/>
    <n v="-9.7924078840323716"/>
    <n v="20.949754361119325"/>
    <n v="23.42024641601715"/>
    <n v="3.1108917322510434"/>
    <n v="3.8591836899170664"/>
    <n v="0.1278478903359766"/>
    <n v="0.13320539160677625"/>
    <n v="0.164935503066762"/>
    <n v="0.1733217484760721"/>
    <m/>
    <m/>
    <m/>
    <n v="0"/>
    <m/>
    <n v="0"/>
    <m/>
    <n v="0"/>
    <m/>
    <n v="-1.9664077746631148"/>
    <n v="58.95059225050143"/>
    <n v="54.244579434615133"/>
    <n v="8.9860746855104914"/>
    <n v="-49.255729922910518"/>
    <n v="-7.7334980938009945"/>
    <n v="41.972204665071736"/>
    <n v="76.316567286395326"/>
    <s v="Grandes"/>
    <n v="2023"/>
    <n v="2"/>
    <d v="2024-08-20T00:00:00"/>
    <x v="30"/>
    <x v="5"/>
  </r>
  <r>
    <n v="2024"/>
    <n v="6"/>
    <n v="150.1"/>
    <x v="32"/>
    <s v="MyT Carga"/>
    <n v="150.1"/>
    <m/>
    <m/>
    <x v="21"/>
    <n v="460921.88870999997"/>
    <n v="834135.0637399999"/>
    <n v="1090753.4168999998"/>
    <n v="1056669.38222"/>
    <n v="397542.96895999997"/>
    <n v="516851.19982000004"/>
    <n v="650153.74150999985"/>
    <n v="633725.43092000007"/>
    <n v="0"/>
    <n v="0"/>
    <n v="0"/>
    <n v="0"/>
    <n v="6449.0001399999983"/>
    <n v="6974.2663200000006"/>
    <n v="182871.17163999999"/>
    <n v="203060.46298000004"/>
    <n v="418643.12662000005"/>
    <n v="314512.40681000001"/>
    <n v="0"/>
    <n v="0"/>
    <n v="0"/>
    <n v="0"/>
    <n v="0"/>
    <n v="0"/>
    <s v="MyT Carga"/>
    <s v="Daños Sin Autos"/>
    <s v="Maritimo y Transportes"/>
    <x v="30"/>
    <x v="1"/>
    <n v="103979047.00794001"/>
    <n v="89892758.249290004"/>
    <n v="470912451.56086999"/>
    <n v="404647163.09129"/>
    <n v="451972421.97768009"/>
    <n v="385068140.58718014"/>
    <n v="6343015.6563299997"/>
    <n v="6491473.4421900008"/>
    <n v="3949588.8549900004"/>
    <n v="3571761.0162300002"/>
    <n v="840653.32446999999"/>
    <n v="1333997.5677100001"/>
    <n v="7.2666049349889894"/>
    <n v="12.849703093887902"/>
    <n v="-373213.17502999993"/>
    <n v="-44.74253526241052"/>
    <n v="54.829009211447975"/>
    <n v="62.528979357279745"/>
    <n v="0.44328343255040914"/>
    <n v="0.9279224266617585"/>
    <n v="9.7878467044616113E-2"/>
    <n v="0.10198009132795316"/>
    <n v="0.20613886363805195"/>
    <n v="0.21662011883612328"/>
    <m/>
    <m/>
    <m/>
    <n v="0"/>
    <m/>
    <n v="0"/>
    <m/>
    <n v="0"/>
    <m/>
    <n v="-23.083671064621825"/>
    <n v="86.249531362595718"/>
    <n v="61.962531283914792"/>
    <n v="10.065426644541372"/>
    <n v="-9.9425023678728408"/>
    <n v="33.108620695178615"/>
    <n v="43.681876044746602"/>
    <n v="64.563577964881631"/>
    <s v="Resto"/>
    <n v="2023"/>
    <n v="2"/>
    <d v="2024-08-20T00:00:00"/>
    <x v="30"/>
    <x v="21"/>
  </r>
  <r>
    <n v="2024"/>
    <n v="6"/>
    <n v="15.1"/>
    <x v="13"/>
    <s v="MyT Carga"/>
    <n v="15.1"/>
    <m/>
    <m/>
    <x v="7"/>
    <n v="2821801.65337"/>
    <n v="2584073.5896199998"/>
    <n v="4994152.2601599991"/>
    <n v="4801023.9807100007"/>
    <n v="1280488.1762999999"/>
    <n v="1337088.3304000001"/>
    <n v="2628302.0867499993"/>
    <n v="2894730.35568"/>
    <n v="0"/>
    <n v="0"/>
    <n v="0"/>
    <n v="0"/>
    <n v="11350.504570000001"/>
    <n v="5958.23236"/>
    <n v="589845.49103999999"/>
    <n v="620852.19589000009"/>
    <n v="1133686.9176299998"/>
    <n v="1069479.9027300002"/>
    <n v="0"/>
    <n v="0"/>
    <n v="0"/>
    <n v="0"/>
    <n v="0"/>
    <n v="0"/>
    <s v="MyT Carga"/>
    <s v="Daños Sin Autos"/>
    <s v="Maritimo y Transportes"/>
    <x v="30"/>
    <x v="1"/>
    <n v="108753713.45497002"/>
    <n v="97142917.409690008"/>
    <n v="470912451.56086999"/>
    <n v="404647163.09129"/>
    <n v="451972421.97768009"/>
    <n v="385068140.58718014"/>
    <n v="6343015.6563299997"/>
    <n v="6491473.4421900008"/>
    <n v="3949588.8549900004"/>
    <n v="3571761.0162300002"/>
    <n v="4820223.1749299997"/>
    <n v="5773368.7237900002"/>
    <n v="44.486752142161095"/>
    <n v="39.80719651143211"/>
    <n v="237728.0637500002"/>
    <n v="9.199740468109475"/>
    <n v="58.540892215244341"/>
    <n v="44.758506051622007"/>
    <n v="2.5946715415270671"/>
    <n v="2.6600741037269264"/>
    <n v="0.59922001298053484"/>
    <n v="0.62433049366656934"/>
    <n v="0.63859921069977266"/>
    <n v="0.67106917380378828"/>
    <m/>
    <m/>
    <m/>
    <n v="0"/>
    <m/>
    <n v="0"/>
    <m/>
    <n v="0"/>
    <m/>
    <n v="-4.2330901267433667"/>
    <n v="45.37839060271115"/>
    <n v="51.743430828400875"/>
    <n v="32.420796779447109"/>
    <n v="-4.9942168289429318"/>
    <n v="6.0035737685301127"/>
    <n v="52.02895807187106"/>
    <n v="58.05178707006894"/>
    <s v="Resto"/>
    <n v="2023"/>
    <n v="2"/>
    <d v="2024-08-20T00:00:00"/>
    <x v="30"/>
    <x v="7"/>
  </r>
  <r>
    <n v="2024"/>
    <n v="6"/>
    <n v="127"/>
    <x v="5"/>
    <s v="MyT Carga"/>
    <n v="263"/>
    <s v="4be84111a613654b362415e563cb7607df7b203b5d303802a8a546061bbc7847"/>
    <s v="866d562d83a77144c090ae01fef5e5dc5d322dfdcb968ee04e0fa262fe1b2619"/>
    <x v="31"/>
    <n v="0"/>
    <n v="0"/>
    <n v="0"/>
    <n v="0"/>
    <n v="-52.9499"/>
    <n v="-143.93204"/>
    <n v="-131.13108"/>
    <n v="-871.30500000000006"/>
    <n v="0"/>
    <n v="0"/>
    <n v="0"/>
    <n v="0"/>
    <n v="0"/>
    <n v="0"/>
    <n v="-52.9499"/>
    <n v="-143.93204"/>
    <n v="0"/>
    <n v="0"/>
    <n v="0"/>
    <n v="0"/>
    <n v="0"/>
    <n v="0"/>
    <n v="0"/>
    <n v="0"/>
    <s v="MyT Carga"/>
    <s v="Daños Sin Autos"/>
    <s v="Maritimo y Transportes"/>
    <x v="30"/>
    <x v="1"/>
    <n v="539188.42425000004"/>
    <n v="333342.39512"/>
    <n v="470912451.56086999"/>
    <n v="404647163.09129"/>
    <n v="451972421.97768009"/>
    <n v="385068140.58718014"/>
    <n v="6343015.6563299997"/>
    <n v="6491473.4421900008"/>
    <n v="3949588.8549900004"/>
    <n v="3571761.0162300002"/>
    <n v="0"/>
    <n v="0"/>
    <m/>
    <m/>
    <m/>
    <m/>
    <m/>
    <m/>
    <m/>
    <m/>
    <m/>
    <m/>
    <m/>
    <m/>
    <m/>
    <m/>
    <m/>
    <n v="0"/>
    <m/>
    <n v="0"/>
    <m/>
    <n v="0"/>
    <m/>
    <n v="-63.21187415949916"/>
    <m/>
    <m/>
    <n v="-1.3406433414734269E-3"/>
    <n v="-63.21187415949916"/>
    <m/>
    <m/>
    <m/>
    <s v="Resto"/>
    <n v="2023"/>
    <n v="2"/>
    <d v="2024-08-20T00:00:00"/>
    <x v="30"/>
    <x v="31"/>
  </r>
  <r>
    <n v="2024"/>
    <n v="6"/>
    <n v="22"/>
    <x v="15"/>
    <s v="MyT Carga"/>
    <n v="16"/>
    <s v="b17ef6d19c7a5b1ee83b907c595526dcb1eb06db8227d650d5dda0a9f4ce8cd9"/>
    <s v="866d562d83a77144c090ae01fef5e5dc5d322dfdcb968ee04e0fa262fe1b2619"/>
    <x v="16"/>
    <n v="329714.46281"/>
    <n v="207463.25733000002"/>
    <n v="544936.19143999997"/>
    <n v="420852.77627000015"/>
    <n v="85399.046509999986"/>
    <n v="194566.82183999999"/>
    <n v="266844.69488999998"/>
    <n v="329153.26579999999"/>
    <n v="0"/>
    <n v="0"/>
    <n v="134.59399999999999"/>
    <n v="128.214"/>
    <n v="0"/>
    <n v="0"/>
    <n v="64476.95059"/>
    <n v="98603.409310000003"/>
    <n v="108482.94365999999"/>
    <n v="90500.661790000013"/>
    <n v="0"/>
    <n v="0"/>
    <n v="0"/>
    <n v="0"/>
    <n v="0"/>
    <n v="0"/>
    <s v="MyT Carga"/>
    <s v="Daños Sin Autos"/>
    <s v="Maritimo y Transportes"/>
    <x v="30"/>
    <x v="1"/>
    <n v="17696756.30731"/>
    <n v="15803110.36665"/>
    <n v="470912451.56086999"/>
    <n v="404647163.09129"/>
    <n v="451972421.97768009"/>
    <n v="385068140.58718014"/>
    <n v="6343015.6563299997"/>
    <n v="6491473.4421900008"/>
    <n v="3949588.8549900004"/>
    <n v="3571761.0162300002"/>
    <n v="555428.58604999993"/>
    <n v="473247.50831999996"/>
    <n v="5.1980710859662178"/>
    <n v="3.1959347777907419"/>
    <n v="122251.20547999998"/>
    <n v="58.926677934850844"/>
    <n v="59.362170239527231"/>
    <n v="43.838214397891292"/>
    <n v="1.8631350123401134"/>
    <n v="1.3128001546317039"/>
    <n v="7.0016085095465183E-2"/>
    <n v="7.2950128542639797E-2"/>
    <n v="5.1270162317484352E-2"/>
    <n v="5.3877024729608848E-2"/>
    <m/>
    <m/>
    <m/>
    <n v="0"/>
    <m/>
    <n v="0"/>
    <m/>
    <n v="0"/>
    <m/>
    <n v="-56.108114578637149"/>
    <n v="25.900910072971751"/>
    <n v="93.783749635490196"/>
    <n v="2.1622262378552364"/>
    <n v="-34.609816190746081"/>
    <n v="19.869779418548905"/>
    <n v="59.435104187511136"/>
    <n v="108.95324670531339"/>
    <s v="Medianas"/>
    <n v="2023"/>
    <n v="2"/>
    <d v="2024-08-20T00:00:00"/>
    <x v="30"/>
    <x v="16"/>
  </r>
  <r>
    <n v="2024"/>
    <n v="6"/>
    <n v="37"/>
    <x v="35"/>
    <s v="MyT Carga"/>
    <n v="25"/>
    <s v="b7a56873cd771f2c446d369b649430b65a756ba278ff97ec81bb6f55b2e73569"/>
    <s v="866d562d83a77144c090ae01fef5e5dc5d322dfdcb968ee04e0fa262fe1b2619"/>
    <x v="15"/>
    <n v="421834.81164999999"/>
    <n v="372174.745"/>
    <n v="725467.56382999988"/>
    <n v="701580.23285000003"/>
    <n v="419707.22577999998"/>
    <n v="237363.73099000004"/>
    <n v="654030.59180000005"/>
    <n v="522244.3183000001"/>
    <n v="0"/>
    <n v="0"/>
    <n v="134.59399999999999"/>
    <n v="128.214"/>
    <n v="2255.7599700000001"/>
    <n v="5904.0400999999993"/>
    <n v="151323.856"/>
    <n v="110573.31109"/>
    <n v="254627.93938999998"/>
    <n v="226316.29251"/>
    <n v="0"/>
    <n v="0"/>
    <n v="0"/>
    <n v="0"/>
    <n v="0"/>
    <n v="0"/>
    <s v="MyT Carga"/>
    <s v="Daños Sin Autos"/>
    <s v="Maritimo y Transportes"/>
    <x v="30"/>
    <x v="1"/>
    <n v="7036483.0011099996"/>
    <n v="5668968.1481899992"/>
    <n v="470912451.56086999"/>
    <n v="404647163.09129"/>
    <n v="451972421.97768009"/>
    <n v="385068140.58718014"/>
    <n v="6343015.6563299997"/>
    <n v="6491473.4421900008"/>
    <n v="3949588.8549900004"/>
    <n v="3571761.0162300002"/>
    <n v="422705.60819"/>
    <n v="372592.64449999999"/>
    <n v="6.650382633519607"/>
    <n v="5.7332861069896168"/>
    <n v="49660.066649999993"/>
    <n v="13.343212379980262"/>
    <n v="99.793994561905933"/>
    <n v="99.88784011005886"/>
    <n v="5.9949666841155711"/>
    <n v="6.5651232335610992"/>
    <n v="8.9578181730340961E-2"/>
    <n v="9.3331980257598895E-2"/>
    <n v="9.1975127703054202E-2"/>
    <n v="9.6651658699283882E-2"/>
    <m/>
    <m/>
    <m/>
    <n v="0"/>
    <m/>
    <n v="0"/>
    <m/>
    <n v="0"/>
    <m/>
    <n v="76.820285066079435"/>
    <n v="99.49563530290969"/>
    <n v="63.777495431615073"/>
    <n v="10.626605481979025"/>
    <n v="36.853870530142217"/>
    <n v="12.509769652906888"/>
    <n v="59.429399759711899"/>
    <n v="48.857866070386521"/>
    <s v="Medianas"/>
    <n v="2023"/>
    <n v="2"/>
    <d v="2024-08-20T00:00:00"/>
    <x v="30"/>
    <x v="15"/>
  </r>
  <r>
    <n v="2024"/>
    <n v="6"/>
    <n v="25"/>
    <x v="36"/>
    <s v="MyT Carga"/>
    <n v="25"/>
    <s v="b7a56873cd771f2c446d369b649430b65a756ba278ff97ec81bb6f55b2e73569"/>
    <s v="866d562d83a77144c090ae01fef5e5dc5d322dfdcb968ee04e0fa262fe1b2619"/>
    <x v="31"/>
    <n v="0"/>
    <n v="0"/>
    <n v="0"/>
    <n v="-373633.84603000002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30"/>
    <x v="1"/>
    <n v="0"/>
    <n v="0"/>
    <n v="470912451.56086999"/>
    <n v="404647163.09129"/>
    <n v="451972421.97768009"/>
    <n v="385068140.58718014"/>
    <n v="6343015.6563299997"/>
    <n v="6491473.4421900008"/>
    <n v="3949588.8549900004"/>
    <n v="3571761.01623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0"/>
    <x v="31"/>
  </r>
  <r>
    <n v="2024"/>
    <n v="6"/>
    <n v="107"/>
    <x v="28"/>
    <s v="MyT Carga"/>
    <n v="70"/>
    <s v="ff5a1ae012afa5d4c889c50ad427aaf545d31a4fac04ffc1c4d03d403ba4250a"/>
    <s v="866d562d83a77144c090ae01fef5e5dc5d322dfdcb968ee04e0fa262fe1b2619"/>
    <x v="11"/>
    <n v="126508.97901000001"/>
    <n v="100699.10687"/>
    <n v="272867.76604999998"/>
    <n v="207913.92916"/>
    <n v="57826.21701"/>
    <n v="73897.710489999983"/>
    <n v="114681.17799999999"/>
    <n v="111135.51630999999"/>
    <n v="0"/>
    <n v="0"/>
    <n v="134.59399999999999"/>
    <n v="128.214"/>
    <n v="0"/>
    <n v="0"/>
    <n v="19799.489570000002"/>
    <n v="19346.023739999997"/>
    <n v="23952.589620000002"/>
    <n v="25206.139850000003"/>
    <n v="0"/>
    <n v="0"/>
    <n v="0"/>
    <n v="0"/>
    <n v="0"/>
    <n v="0"/>
    <s v="MyT Carga"/>
    <s v="Daños Sin Autos"/>
    <s v="Maritimo y Transportes"/>
    <x v="30"/>
    <x v="1"/>
    <n v="991204.89910000004"/>
    <n v="653728.05599000002"/>
    <n v="470912451.56086999"/>
    <n v="404647163.09129"/>
    <n v="451972421.97768009"/>
    <n v="385068140.58718014"/>
    <n v="6343015.6563299997"/>
    <n v="6491473.4421900008"/>
    <n v="3949588.8549900004"/>
    <n v="3571761.0162300002"/>
    <n v="126508.97901000001"/>
    <n v="100699.10687"/>
    <n v="1.9944610870343766"/>
    <n v="1.5512519271129848"/>
    <n v="25809.872140000007"/>
    <n v="25.630686251587022"/>
    <n v="100"/>
    <n v="100"/>
    <n v="12.763151102750639"/>
    <n v="15.403822116445983"/>
    <n v="2.6864649382422945E-2"/>
    <n v="2.7990419958907903E-2"/>
    <n v="2.4885657445541488E-2"/>
    <n v="2.6150983749641459E-2"/>
    <m/>
    <m/>
    <m/>
    <n v="0"/>
    <m/>
    <n v="0"/>
    <m/>
    <n v="0"/>
    <m/>
    <n v="-21.748296900449738"/>
    <n v="45.709180061779705"/>
    <n v="73.384673198144696"/>
    <n v="1.4641072560487163"/>
    <n v="2.3439743282358094"/>
    <n v="-4.9731939815449433"/>
    <n v="82.66116475968748"/>
    <n v="76.751235433615975"/>
    <s v="Medianas"/>
    <n v="2023"/>
    <n v="2"/>
    <d v="2024-08-20T00:00:00"/>
    <x v="30"/>
    <x v="11"/>
  </r>
  <r>
    <n v="2024"/>
    <n v="6"/>
    <n v="9"/>
    <x v="8"/>
    <s v="MyT Carga"/>
    <n v="9"/>
    <s v="19581e27de7ced00ff1ce50b2047e7a567c76b1cbaebabe5ef03f7c3017bb5b7"/>
    <s v="866d562d83a77144c090ae01fef5e5dc5d322dfdcb968ee04e0fa262fe1b2619"/>
    <x v="23"/>
    <n v="57228.328460000004"/>
    <n v="57556.523359999999"/>
    <n v="96764.645409999997"/>
    <n v="103958.15098000001"/>
    <n v="25631.110079999991"/>
    <n v="42111.887409999996"/>
    <n v="35953.711969999989"/>
    <n v="49040.505539999984"/>
    <n v="0"/>
    <n v="0"/>
    <n v="134.59399999999999"/>
    <n v="128.214"/>
    <n v="446.17955999999998"/>
    <n v="2590.5430299999998"/>
    <n v="17341.247660000001"/>
    <n v="17933.42467"/>
    <n v="39304.683450000004"/>
    <n v="24491.149269999998"/>
    <n v="0"/>
    <n v="0"/>
    <n v="0"/>
    <n v="0"/>
    <n v="0"/>
    <n v="0"/>
    <s v="MyT Carga"/>
    <s v="Daños Sin Autos"/>
    <s v="Maritimo y Transportes"/>
    <x v="30"/>
    <x v="1"/>
    <n v="1455805.4776199998"/>
    <n v="1307087.0916300002"/>
    <n v="470912451.56086999"/>
    <n v="404647163.09129"/>
    <n v="451972421.97768009"/>
    <n v="385068140.58718014"/>
    <n v="6343015.6563299997"/>
    <n v="6491473.4421900008"/>
    <n v="3949588.8549900004"/>
    <n v="3571761.0162300002"/>
    <n v="72609.733229999998"/>
    <n v="62296.473420000002"/>
    <n v="0.90222587426359424"/>
    <n v="0.88664806029896348"/>
    <n v="-328.19489999999496"/>
    <n v="-0.57021321101559108"/>
    <n v="78.816332073170472"/>
    <n v="92.391302749926993"/>
    <n v="3.9310422539114787"/>
    <n v="4.4034191545893293"/>
    <n v="1.2152647115257409E-2"/>
    <n v="1.2661907160084676E-2"/>
    <n v="1.4223879124790754E-2"/>
    <n v="1.4947100861741922E-2"/>
    <m/>
    <m/>
    <m/>
    <n v="0"/>
    <m/>
    <n v="0"/>
    <m/>
    <n v="0"/>
    <m/>
    <n v="-39.135689097816204"/>
    <n v="44.787451896161826"/>
    <n v="73.166141649317296"/>
    <n v="0.64895641093419298"/>
    <n v="-3.3020854683189715"/>
    <n v="60.485255374052961"/>
    <n v="44.120054247631906"/>
    <n v="73.224104235758475"/>
    <s v="Resto"/>
    <n v="2023"/>
    <n v="2"/>
    <d v="2024-08-20T00:00:00"/>
    <x v="30"/>
    <x v="23"/>
  </r>
  <r>
    <n v="2024"/>
    <n v="6"/>
    <n v="103"/>
    <x v="18"/>
    <s v="MyT Carga"/>
    <n v="205"/>
    <s v="f8809aff4d69bece79dabe35be0c708b890d7eafb841f121330667b77d2e2590"/>
    <s v="866d562d83a77144c090ae01fef5e5dc5d322dfdcb968ee04e0fa262fe1b2619"/>
    <x v="24"/>
    <n v="3739.7330000000002"/>
    <n v="3183.1126099999997"/>
    <n v="12289.73301"/>
    <n v="8423.0417699999998"/>
    <n v="2907.8480199999999"/>
    <n v="259.23388"/>
    <n v="4333.0186999999996"/>
    <n v="366.06405000000001"/>
    <n v="0"/>
    <n v="0"/>
    <n v="134.59399999999999"/>
    <n v="128.214"/>
    <n v="1285.4184599999999"/>
    <n v="0"/>
    <n v="2910.5423300000002"/>
    <n v="9.2338799999999992"/>
    <n v="4584.7724699999999"/>
    <n v="374.09397999999999"/>
    <n v="0"/>
    <n v="0"/>
    <n v="0"/>
    <n v="0"/>
    <n v="0"/>
    <n v="0"/>
    <s v="MyT Carga"/>
    <s v="Daños Sin Autos"/>
    <s v="Maritimo y Transportes"/>
    <x v="30"/>
    <x v="1"/>
    <n v="1492337.16872"/>
    <n v="1431710.3165"/>
    <n v="470912451.56086999"/>
    <n v="404647163.09129"/>
    <n v="451972421.97768009"/>
    <n v="385068140.58718014"/>
    <n v="6343015.6563299997"/>
    <n v="6491473.4421900008"/>
    <n v="3949588.8549900004"/>
    <n v="3571761.0162300002"/>
    <n v="26158.183209999999"/>
    <n v="25393.559120000002"/>
    <n v="5.8958281086188738E-2"/>
    <n v="4.9035286647127169E-2"/>
    <n v="556.6203900000005"/>
    <n v="17.486669753728901"/>
    <n v="14.296608330850514"/>
    <n v="12.535118039018705"/>
    <n v="0.25059571512298562"/>
    <n v="0.22232937580428475"/>
    <n v="7.9414612792768832E-4"/>
    <n v="8.274250414740306E-4"/>
    <n v="7.8663905257180227E-4"/>
    <n v="8.2663619097289023E-4"/>
    <m/>
    <m/>
    <m/>
    <n v="0"/>
    <m/>
    <n v="0"/>
    <m/>
    <n v="0"/>
    <m/>
    <n v="1021.7083276306322"/>
    <n v="77.755498052935863"/>
    <n v="8.1440373546822151"/>
    <n v="7.3624068903429235E-2"/>
    <n v="31420.252916433834"/>
    <n v="1125.5670273015353"/>
    <n v="63.482808559090827"/>
    <n v="2.4683316208403032"/>
    <s v="Resto"/>
    <n v="2023"/>
    <n v="2"/>
    <d v="2024-08-20T00:00:00"/>
    <x v="30"/>
    <x v="24"/>
  </r>
  <r>
    <n v="2024"/>
    <n v="6"/>
    <n v="39"/>
    <x v="17"/>
    <s v="MyT Carga"/>
    <n v="27"/>
    <s v="670671cd97404156226e507973f2ab8330d3022ca96e0c93bdbdb320c41adcaf"/>
    <s v="866d562d83a77144c090ae01fef5e5dc5d322dfdcb968ee04e0fa262fe1b2619"/>
    <x v="0"/>
    <n v="826641.04732000001"/>
    <n v="899676.11007000005"/>
    <n v="1402159.52"/>
    <n v="1631788.0059700001"/>
    <n v="546120.03036999993"/>
    <n v="398561.23750999983"/>
    <n v="1129826.0606399998"/>
    <n v="932374.54657000012"/>
    <n v="0"/>
    <n v="0"/>
    <n v="134.59399999999999"/>
    <n v="128.214"/>
    <n v="0"/>
    <n v="0"/>
    <n v="229381.7585"/>
    <n v="90458.132540000006"/>
    <n v="229996.26035"/>
    <n v="223251.76376"/>
    <n v="0"/>
    <n v="0"/>
    <n v="0"/>
    <n v="0"/>
    <n v="0"/>
    <n v="0"/>
    <s v="MyT Carga"/>
    <s v="Daños Sin Autos"/>
    <s v="Maritimo y Transportes"/>
    <x v="30"/>
    <x v="1"/>
    <n v="13946879.379360002"/>
    <n v="12006721.726059999"/>
    <n v="470912451.56086999"/>
    <n v="404647163.09129"/>
    <n v="451972421.97768009"/>
    <n v="385068140.58718014"/>
    <n v="6343015.6563299997"/>
    <n v="6491473.4421900008"/>
    <n v="3949588.8549900004"/>
    <n v="3571761.0162300002"/>
    <n v="844980.92590000003"/>
    <n v="914931.66913000005"/>
    <n v="13.032303435906787"/>
    <n v="13.859351318034202"/>
    <n v="-73035.062750000041"/>
    <n v="-8.1179284336356901"/>
    <n v="97.82955117472433"/>
    <n v="98.332601266878612"/>
    <n v="5.9270681622395527"/>
    <n v="7.4931037013816786"/>
    <n v="0.17554028239857417"/>
    <n v="0.18289634657417711"/>
    <n v="0.2223359489776108"/>
    <n v="0.23364075477605287"/>
    <m/>
    <m/>
    <m/>
    <n v="0"/>
    <m/>
    <n v="0"/>
    <m/>
    <n v="0"/>
    <m/>
    <n v="37.022865992154564"/>
    <n v="66.064954328186417"/>
    <n v="44.300524716499304"/>
    <n v="13.827262796734384"/>
    <n v="153.57781778058359"/>
    <n v="3.0210272368779378"/>
    <n v="99.732820938451411"/>
    <n v="40.518440265154752"/>
    <s v="Grandes"/>
    <n v="2023"/>
    <n v="2"/>
    <d v="2024-08-20T00:00:00"/>
    <x v="30"/>
    <x v="0"/>
  </r>
  <r>
    <n v="2024"/>
    <n v="6"/>
    <n v="43"/>
    <x v="9"/>
    <s v="MyT Carga"/>
    <n v="31"/>
    <s v="eb1e33e8a81b697b75855af6bfcdbcbf7cbbde9f94962ceaec1ed8af21f5a50f"/>
    <s v="866d562d83a77144c090ae01fef5e5dc5d322dfdcb968ee04e0fa262fe1b2619"/>
    <x v="18"/>
    <n v="319085.29131"/>
    <n v="338731.55482999998"/>
    <n v="577399.06743000005"/>
    <n v="581700.81981000002"/>
    <n v="47610.584020000017"/>
    <n v="174049.42376000001"/>
    <n v="212447.64721000005"/>
    <n v="461564.36044000002"/>
    <n v="0"/>
    <n v="0"/>
    <n v="134.59399999999999"/>
    <n v="128.214"/>
    <n v="0"/>
    <n v="34.731569999999998"/>
    <n v="32551.643050000002"/>
    <n v="88512.032739999995"/>
    <n v="193584.78193"/>
    <n v="174730.51608"/>
    <n v="0"/>
    <n v="0"/>
    <n v="0"/>
    <n v="0"/>
    <n v="0"/>
    <n v="0"/>
    <s v="MyT Carga"/>
    <s v="Daños Sin Autos"/>
    <s v="Maritimo y Transportes"/>
    <x v="30"/>
    <x v="1"/>
    <n v="56310277.221919999"/>
    <n v="49145835.487599999"/>
    <n v="470912451.56086999"/>
    <n v="404647163.09129"/>
    <n v="451972421.97768009"/>
    <n v="385068140.58718014"/>
    <n v="6343015.6563299997"/>
    <n v="6491473.4421900008"/>
    <n v="3949588.8549900004"/>
    <n v="3571761.0162300002"/>
    <n v="353962.75977999996"/>
    <n v="347357.49452000001"/>
    <n v="5.0304982456029332"/>
    <n v="5.2180996787028917"/>
    <n v="-19646.263519999979"/>
    <n v="-5.7999507987556376"/>
    <n v="90.146571212271738"/>
    <n v="97.516696825004487"/>
    <n v="0.56665551485828802"/>
    <n v="0.68923755485948646"/>
    <n v="6.7758941232573269E-2"/>
    <n v="7.0598398440725546E-2"/>
    <n v="8.3710349590065167E-2"/>
    <n v="8.796665294445738E-2"/>
    <m/>
    <m/>
    <m/>
    <n v="0"/>
    <m/>
    <n v="0"/>
    <m/>
    <n v="0"/>
    <m/>
    <n v="-72.645365327005536"/>
    <n v="14.920958538870737"/>
    <n v="51.38270151635286"/>
    <n v="1.2054567138006713"/>
    <n v="-63.223482681028301"/>
    <n v="10.790482551638325"/>
    <n v="16.815186981883027"/>
    <n v="50.656310486414945"/>
    <s v="Medianas"/>
    <n v="2023"/>
    <n v="2"/>
    <d v="2024-08-20T00:00:00"/>
    <x v="30"/>
    <x v="18"/>
  </r>
  <r>
    <n v="2024"/>
    <n v="6"/>
    <n v="5.0999999999999996"/>
    <x v="6"/>
    <s v="MyT Carga"/>
    <n v="5.0999999999999996"/>
    <m/>
    <m/>
    <x v="3"/>
    <n v="3060292.1142499996"/>
    <n v="3073264.78883"/>
    <n v="5171675.3746099994"/>
    <n v="5207783.4160599997"/>
    <n v="2271557.7097300002"/>
    <n v="1717821.4860100001"/>
    <n v="3634314.6285600001"/>
    <n v="3423607.8052700004"/>
    <n v="0"/>
    <n v="0"/>
    <n v="0"/>
    <n v="0"/>
    <n v="737.20519999999999"/>
    <n v="2566.16761"/>
    <n v="605382.6637899999"/>
    <n v="572211.48343000002"/>
    <n v="781614.38986"/>
    <n v="731102.55460000003"/>
    <n v="0"/>
    <n v="0"/>
    <n v="0"/>
    <n v="0"/>
    <n v="0"/>
    <n v="0"/>
    <s v="MyT Carga"/>
    <s v="Daños Sin Autos"/>
    <s v="Maritimo y Transportes"/>
    <x v="30"/>
    <x v="1"/>
    <n v="70148979.898440003"/>
    <n v="63937735.995360002"/>
    <n v="470912451.56086999"/>
    <n v="404647163.09129"/>
    <n v="451972421.97768009"/>
    <n v="385068140.58718014"/>
    <n v="6343015.6563299997"/>
    <n v="6491473.4421900008"/>
    <n v="3949588.8549900004"/>
    <n v="3571761.0162300002"/>
    <n v="5439321.4571500001"/>
    <n v="5349715.0685600005"/>
    <n v="48.246642922849915"/>
    <n v="47.343100394679979"/>
    <n v="-12972.674580000341"/>
    <n v="-0.42211379335586052"/>
    <n v="56.262387475320821"/>
    <n v="57.447261198851848"/>
    <n v="4.3625611073469868"/>
    <n v="4.8066525049511117"/>
    <n v="0.64986434402115767"/>
    <n v="0.67709708943284308"/>
    <n v="0.75949248361260824"/>
    <n v="0.79810933829624553"/>
    <m/>
    <m/>
    <m/>
    <n v="0"/>
    <m/>
    <n v="0"/>
    <m/>
    <n v="0"/>
    <m/>
    <n v="32.234794373550898"/>
    <n v="74.226826228538044"/>
    <n v="55.895655078389105"/>
    <n v="57.513776576011509"/>
    <n v="5.7970140971590256"/>
    <n v="6.9089944963516059"/>
    <n v="77.452855480108795"/>
    <n v="78.266924363719085"/>
    <m/>
    <n v="2023"/>
    <n v="2"/>
    <d v="2024-08-20T00:00:00"/>
    <x v="30"/>
    <x v="3"/>
  </r>
  <r>
    <n v="2024"/>
    <n v="6"/>
    <n v="5.0999999999999996"/>
    <x v="6"/>
    <s v="IMSS Muerte (invalidez y vida)"/>
    <n v="5.0999999999999996"/>
    <m/>
    <m/>
    <x v="3"/>
    <n v="6546046.7370800003"/>
    <n v="6974423.4095199993"/>
    <n v="13278212.332209999"/>
    <n v="14596067.661980001"/>
    <n v="7233224.0354499994"/>
    <n v="6690162.0484799994"/>
    <n v="14247998.973070001"/>
    <n v="12904170.854710001"/>
    <n v="0"/>
    <n v="0"/>
    <n v="0"/>
    <n v="0"/>
    <n v="0"/>
    <n v="0"/>
    <n v="7233224.0354499994"/>
    <n v="6690162.0484799994"/>
    <n v="-1514540.39368"/>
    <n v="-660349.83257000009"/>
    <n v="0"/>
    <n v="0"/>
    <n v="0"/>
    <n v="0"/>
    <n v="6546262.2431199998"/>
    <n v="6974472.5620799987"/>
    <s v="IMSS Muerte (invalidez y vida)"/>
    <s v="Pensiones"/>
    <s v="Pensiones IMSS"/>
    <x v="29"/>
    <x v="1"/>
    <n v="18940029.583189998"/>
    <n v="19579022.504110001"/>
    <n v="470912451.56086999"/>
    <n v="404647163.09129"/>
    <n v="451972421.97768009"/>
    <n v="385068140.58718014"/>
    <n v="6546046.7370800003"/>
    <n v="6974423.4095200002"/>
    <n v="7233224.0354499985"/>
    <n v="6690162.0484800003"/>
    <n v="18940029.583189998"/>
    <n v="19579022.504110001"/>
    <n v="100"/>
    <n v="99.999999999999986"/>
    <n v="-428376.67243999895"/>
    <n v="-6.1421087778420596"/>
    <n v="34.561966803314121"/>
    <n v="35.621918346822156"/>
    <n v="34.561966803314121"/>
    <n v="35.621918346822156"/>
    <n v="1.3900772246269348"/>
    <n v="1.4483287959111952"/>
    <n v="1.7235814422221816"/>
    <n v="1.8112179831042079"/>
    <m/>
    <m/>
    <n v="100.00329215553532"/>
    <n v="0"/>
    <m/>
    <n v="0"/>
    <m/>
    <n v="-428210.3189599989"/>
    <n v="-6.1396803148694783"/>
    <n v="8.1173218680612216"/>
    <n v="110.49759230219809"/>
    <n v="95.924231375858454"/>
    <n v="100.00000000000003"/>
    <n v="8.1173218680612216"/>
    <n v="129.35424815443591"/>
    <n v="-477.58541572304034"/>
    <n v="-1013.1239107675267"/>
    <m/>
    <n v="2023"/>
    <n v="2"/>
    <d v="2024-08-20T00:00:00"/>
    <x v="29"/>
    <x v="3"/>
  </r>
  <r>
    <n v="2024"/>
    <n v="6"/>
    <n v="902"/>
    <x v="10"/>
    <s v="IMSS Muerte (invalidez y vida)"/>
    <n v="30"/>
    <s v="624b60c58c9d8bfb6ff1886c2fd605d2adeb6ea4da576068201b6c6958ce93f4"/>
    <s v="866d562d83a77144c090ae01fef5e5dc5d322dfdcb968ee04e0fa262fe1b2619"/>
    <x v="0"/>
    <n v="3037304.6666999999"/>
    <n v="3522642.5022100001"/>
    <n v="6018630.2657500003"/>
    <n v="7896358.4379500002"/>
    <n v="3465203.2506799991"/>
    <n v="3244955.26419"/>
    <n v="6779195.8225699998"/>
    <n v="6296560.312020001"/>
    <n v="0"/>
    <n v="0"/>
    <n v="134.59399999999999"/>
    <n v="128.214"/>
    <n v="0"/>
    <n v="0"/>
    <n v="3465203.2506800001"/>
    <n v="3244955.26419"/>
    <n v="-838814.40882000001"/>
    <n v="-417364.16149000003"/>
    <n v="0"/>
    <n v="0"/>
    <n v="0"/>
    <n v="0"/>
    <n v="3037304.6666999999"/>
    <n v="3522642.5022099996"/>
    <s v="IMSS Muerte (invalidez y vida)"/>
    <s v="Pensiones"/>
    <s v="Pensiones IMSS"/>
    <x v="29"/>
    <x v="1"/>
    <n v="8948322.1162599996"/>
    <n v="8092206.8864799999"/>
    <n v="470912451.56086999"/>
    <n v="404647163.09129"/>
    <n v="451972421.97768009"/>
    <n v="385068140.58718014"/>
    <n v="6546046.7370800003"/>
    <n v="6974423.4095200002"/>
    <n v="7233224.0354499985"/>
    <n v="6690162.0484800003"/>
    <n v="8948322.1162599996"/>
    <n v="8092206.8864799999"/>
    <n v="46.399067844951752"/>
    <n v="50.50801041705666"/>
    <n v="-485337.83551000012"/>
    <n v="-13.777663648965621"/>
    <n v="33.942728337650166"/>
    <n v="43.531295623390839"/>
    <n v="33.942728337650166"/>
    <n v="43.531295623390839"/>
    <n v="0.64498287455187386"/>
    <n v="0.67201106063280824"/>
    <n v="0.87054669438403498"/>
    <n v="0.91481016758187694"/>
    <m/>
    <m/>
    <n v="46.399067844951752"/>
    <n v="0"/>
    <m/>
    <n v="0"/>
    <m/>
    <n v="-485337.83550999966"/>
    <n v="-13.777663648965611"/>
    <n v="6.787396699133752"/>
    <n v="114.08810214764877"/>
    <n v="92.117075807556759"/>
    <n v="47.906759609505443"/>
    <n v="6.7873966991337742"/>
    <n v="100.97902173138502"/>
    <n v="-413.10726356676037"/>
    <n v="-777.48775855728297"/>
    <s v="Grandes"/>
    <n v="2023"/>
    <n v="2"/>
    <d v="2024-08-20T00:00:00"/>
    <x v="29"/>
    <x v="0"/>
  </r>
  <r>
    <n v="2024"/>
    <n v="6"/>
    <n v="201.1"/>
    <x v="1"/>
    <s v="IMSS Muerte (invalidez y vida)"/>
    <n v="201.1"/>
    <m/>
    <m/>
    <x v="1"/>
    <n v="6546046.7370800003"/>
    <n v="6974423.4095199993"/>
    <n v="13278212.332209999"/>
    <n v="14596067.661980001"/>
    <n v="7233224.0354499994"/>
    <n v="6690162.0484799994"/>
    <n v="14247998.973070001"/>
    <n v="12904170.854710001"/>
    <n v="0"/>
    <n v="0"/>
    <n v="0"/>
    <n v="0"/>
    <n v="0"/>
    <n v="0"/>
    <n v="7233224.0354499994"/>
    <n v="6690162.0484799994"/>
    <n v="-1514540.39368"/>
    <n v="-660349.83257000009"/>
    <n v="0"/>
    <n v="0"/>
    <n v="0"/>
    <n v="0"/>
    <n v="6546262.2431199998"/>
    <n v="6974472.5620799987"/>
    <s v="IMSS Muerte (invalidez y vida)"/>
    <s v="Pensiones"/>
    <s v="Pensiones IMSS"/>
    <x v="29"/>
    <x v="1"/>
    <n v="18940029.583189998"/>
    <n v="19579022.504110001"/>
    <n v="470912451.56086999"/>
    <n v="404647163.09129"/>
    <n v="451972421.97768009"/>
    <n v="385068140.58718014"/>
    <n v="6546046.7370800003"/>
    <n v="6974423.4095200002"/>
    <n v="7233224.0354499985"/>
    <n v="6690162.0484800003"/>
    <n v="18940029.583189998"/>
    <n v="19579022.504110001"/>
    <n v="100"/>
    <n v="99.999999999999986"/>
    <n v="-428376.67243999895"/>
    <n v="-6.1421087778420596"/>
    <n v="34.561966803314121"/>
    <n v="35.621918346822156"/>
    <n v="34.561966803314121"/>
    <n v="35.621918346822156"/>
    <n v="1.3900772246269348"/>
    <n v="1.4483287959111952"/>
    <n v="1.7235814422221816"/>
    <n v="1.8112179831042079"/>
    <m/>
    <m/>
    <n v="100.00329215553532"/>
    <n v="0"/>
    <m/>
    <n v="0"/>
    <m/>
    <n v="-428210.3189599989"/>
    <n v="-6.1396803148694783"/>
    <n v="8.1173218680612216"/>
    <n v="110.49759230219809"/>
    <n v="95.924231375858454"/>
    <n v="100.00000000000003"/>
    <n v="8.1173218680612216"/>
    <n v="129.35424815443591"/>
    <n v="-477.58541572304034"/>
    <n v="-1013.1239107675267"/>
    <m/>
    <n v="2023"/>
    <n v="2"/>
    <d v="2024-08-20T00:00:00"/>
    <x v="29"/>
    <x v="1"/>
  </r>
  <r>
    <n v="2024"/>
    <n v="6"/>
    <n v="908"/>
    <x v="27"/>
    <s v="IMSS Muerte (invalidez y vida)"/>
    <n v="38"/>
    <s v="aea92132c4cbeb263e6ac2bf6c183b5d81737f179f21efdc5863739672f0f470"/>
    <s v="866d562d83a77144c090ae01fef5e5dc5d322dfdcb968ee04e0fa262fe1b2619"/>
    <x v="6"/>
    <n v="2256.4958300000003"/>
    <n v="4378.6888899999994"/>
    <n v="5478.9565500000008"/>
    <n v="8575.73315"/>
    <n v="268922.46490999998"/>
    <n v="267612.25824"/>
    <n v="536762.7151400001"/>
    <n v="528911.11253000004"/>
    <n v="0"/>
    <n v="0"/>
    <n v="134.59399999999999"/>
    <n v="128.214"/>
    <n v="0"/>
    <n v="0"/>
    <n v="268922.46491000004"/>
    <n v="267612.25824"/>
    <n v="21974.213829999997"/>
    <n v="37292.23979"/>
    <n v="0"/>
    <n v="0"/>
    <n v="0"/>
    <n v="0"/>
    <n v="2468.4517000000001"/>
    <n v="4378.6888899999994"/>
    <s v="IMSS Muerte (invalidez y vida)"/>
    <s v="Pensiones"/>
    <s v="Pensiones IMSS"/>
    <x v="29"/>
    <x v="1"/>
    <n v="4269.7251799999995"/>
    <n v="5215.82708"/>
    <n v="470912451.56086999"/>
    <n v="404647163.09129"/>
    <n v="451972421.97768009"/>
    <n v="385068140.58718014"/>
    <n v="6546046.7370800003"/>
    <n v="6974423.4095200002"/>
    <n v="7233224.0354499985"/>
    <n v="6690162.0484800003"/>
    <n v="4269.7251799999995"/>
    <n v="5215.82708"/>
    <n v="3.4471123116462152E-2"/>
    <n v="6.278209154929057E-2"/>
    <n v="-2122.1930599999992"/>
    <n v="-48.466404289344233"/>
    <n v="52.848736976556431"/>
    <n v="83.950039425003325"/>
    <n v="52.848736976556431"/>
    <n v="83.950039425003325"/>
    <n v="4.7917523151505082E-4"/>
    <n v="4.9925520236972199E-4"/>
    <n v="1.0821004789825128E-3"/>
    <n v="1.1371205323096982E-3"/>
    <m/>
    <m/>
    <n v="3.7709044850191588E-2"/>
    <n v="0"/>
    <m/>
    <n v="0"/>
    <m/>
    <n v="-1910.2371899999994"/>
    <n v="-43.625780181884529"/>
    <n v="0.48959142552615909"/>
    <n v="11917.702720062192"/>
    <n v="6111.6983865003494"/>
    <n v="3.7178782738100216"/>
    <n v="0.48959142552618129"/>
    <n v="-41.075639452762417"/>
    <n v="1223.8092656714632"/>
    <n v="717.60843474936792"/>
    <s v="Grandes"/>
    <n v="2023"/>
    <n v="2"/>
    <d v="2024-08-20T00:00:00"/>
    <x v="29"/>
    <x v="6"/>
  </r>
  <r>
    <n v="2024"/>
    <n v="6"/>
    <n v="905"/>
    <x v="12"/>
    <s v="IMSS Muerte (invalidez y vida)"/>
    <n v="51"/>
    <s v="031b4af5197ec30a926f48cf40e11a7dbc470048a21e4003b7a3c07c5dab1baa"/>
    <s v="866d562d83a77144c090ae01fef5e5dc5d322dfdcb968ee04e0fa262fe1b2619"/>
    <x v="5"/>
    <n v="1675102.48217"/>
    <n v="2442799.0985900001"/>
    <n v="4231700.6078300001"/>
    <n v="4305871.1488600001"/>
    <n v="2114564.0326700001"/>
    <n v="1935088.6804800001"/>
    <n v="4187281.9900699998"/>
    <n v="3689518.9412299995"/>
    <n v="0"/>
    <n v="0"/>
    <n v="134.59399999999999"/>
    <n v="128.214"/>
    <n v="0"/>
    <n v="0"/>
    <n v="2114564.0326700001"/>
    <n v="1935088.6804800001"/>
    <n v="-308302.66010000004"/>
    <n v="42246.744810000004"/>
    <n v="0"/>
    <n v="0"/>
    <n v="0"/>
    <n v="0"/>
    <n v="1675102.48217"/>
    <n v="2442799.0985900001"/>
    <s v="IMSS Muerte (invalidez y vida)"/>
    <s v="Pensiones"/>
    <s v="Pensiones IMSS"/>
    <x v="29"/>
    <x v="1"/>
    <n v="4935367.4983999999"/>
    <n v="7357265.0523100002"/>
    <n v="470912451.56086999"/>
    <n v="404647163.09129"/>
    <n v="451972421.97768009"/>
    <n v="385068140.58718014"/>
    <n v="6546046.7370800003"/>
    <n v="6974423.4095200002"/>
    <n v="7233224.0354499985"/>
    <n v="6690162.0484800003"/>
    <n v="4935367.4983999999"/>
    <n v="7357265.0523100002"/>
    <n v="25.589528297764858"/>
    <n v="35.025104659628347"/>
    <n v="-767696.61642000009"/>
    <n v="-31.426924009556078"/>
    <n v="33.940785214334142"/>
    <n v="33.202543081182341"/>
    <n v="33.940785214334142"/>
    <n v="33.202543081182341"/>
    <n v="0.35571420475669385"/>
    <n v="0.37062050707437233"/>
    <n v="0.60368620403225093"/>
    <n v="0.6343809941962586"/>
    <m/>
    <m/>
    <n v="25.589528297764858"/>
    <n v="0"/>
    <m/>
    <n v="0"/>
    <m/>
    <n v="-767696.61642000009"/>
    <n v="-31.426924009556078"/>
    <n v="9.2747869387299176"/>
    <n v="126.23490533729631"/>
    <n v="79.216038748210863"/>
    <n v="29.23404587368691"/>
    <n v="9.2747869387299176"/>
    <n v="-829.76666364842231"/>
    <n v="-685.87278227963623"/>
    <n v="4580.4444559760623"/>
    <s v="Grandes"/>
    <n v="2023"/>
    <n v="2"/>
    <d v="2024-08-20T00:00:00"/>
    <x v="29"/>
    <x v="5"/>
  </r>
  <r>
    <n v="2024"/>
    <n v="6"/>
    <n v="906"/>
    <x v="11"/>
    <s v="IMSS Muerte (invalidez y vida)"/>
    <n v="256"/>
    <s v="51e8ea280b44e16934d4d611901f3d3afc41789840acdff81942c2f65009cd52"/>
    <s v="866d562d83a77144c090ae01fef5e5dc5d322dfdcb968ee04e0fa262fe1b2619"/>
    <x v="4"/>
    <n v="1831383.09238"/>
    <n v="1004603.1198300001"/>
    <n v="3022402.50208"/>
    <n v="2385262.3420200003"/>
    <n v="1384534.2871900001"/>
    <n v="1242505.8455699999"/>
    <n v="2744758.4452900006"/>
    <n v="2389180.48893"/>
    <n v="0"/>
    <n v="0"/>
    <n v="134.59399999999999"/>
    <n v="128.214"/>
    <n v="0"/>
    <n v="0"/>
    <n v="1384534.2871900001"/>
    <n v="1242505.8455699999"/>
    <n v="-389397.53858999995"/>
    <n v="-322524.65568000003"/>
    <n v="0"/>
    <n v="0"/>
    <n v="0"/>
    <n v="0"/>
    <n v="1831386.6425500002"/>
    <n v="1004652.2723899999"/>
    <s v="IMSS Muerte (invalidez y vida)"/>
    <s v="Pensiones"/>
    <s v="Pensiones IMSS"/>
    <x v="29"/>
    <x v="1"/>
    <n v="5052070.2433500001"/>
    <n v="4124334.7382399999"/>
    <n v="470912451.56086999"/>
    <n v="404647163.09129"/>
    <n v="451972421.97768009"/>
    <n v="385068140.58718014"/>
    <n v="6546046.7370800003"/>
    <n v="6974423.4095200002"/>
    <n v="7233224.0354499985"/>
    <n v="6690162.0484800003"/>
    <n v="5052070.2433500001"/>
    <n v="4124334.7382399999"/>
    <n v="27.976932734166919"/>
    <n v="14.404102831765698"/>
    <n v="826779.97254999995"/>
    <n v="82.29916433963578"/>
    <n v="36.250151010679929"/>
    <n v="24.357943367581747"/>
    <n v="36.250151010679929"/>
    <n v="24.357943367581747"/>
    <n v="0.38890097008685193"/>
    <n v="0.40519797300164473"/>
    <n v="0.24826644332691336"/>
    <n v="0.26088970079376278"/>
    <m/>
    <m/>
    <n v="27.976986967968521"/>
    <n v="0"/>
    <m/>
    <n v="0"/>
    <m/>
    <n v="826734.37016000028"/>
    <n v="82.29059873554607"/>
    <n v="11.430806714220697"/>
    <n v="75.600473377239098"/>
    <n v="123.68126487405871"/>
    <n v="19.14131624299764"/>
    <n v="11.430806714220697"/>
    <n v="20.734192481814272"/>
    <n v="-355.55804800496912"/>
    <n v="-385.24367786715186"/>
    <s v="Grandes"/>
    <n v="2023"/>
    <n v="2"/>
    <d v="2024-08-20T00:00:00"/>
    <x v="29"/>
    <x v="4"/>
  </r>
  <r>
    <n v="2024"/>
    <n v="6"/>
    <n v="43"/>
    <x v="9"/>
    <s v="Miscelaneos"/>
    <n v="31"/>
    <s v="eb1e33e8a81b697b75855af6bfcdbcbf7cbbde9f94962ceaec1ed8af21f5a50f"/>
    <s v="866d562d83a77144c090ae01fef5e5dc5d322dfdcb968ee04e0fa262fe1b2619"/>
    <x v="13"/>
    <n v="316345.07314999995"/>
    <n v="209614.08349000002"/>
    <n v="513750.38518999994"/>
    <n v="388560.55677999998"/>
    <n v="46266.526679999995"/>
    <n v="38622.489959999999"/>
    <n v="114226.98931999999"/>
    <n v="81685.311189999993"/>
    <n v="0"/>
    <n v="0"/>
    <n v="134.59399999999999"/>
    <n v="128.214"/>
    <n v="0"/>
    <n v="0"/>
    <n v="34030.459259999996"/>
    <n v="44413.677799999998"/>
    <n v="158958.33215999999"/>
    <n v="113280.62506000001"/>
    <n v="0"/>
    <n v="0"/>
    <n v="0"/>
    <n v="0"/>
    <n v="0"/>
    <n v="0"/>
    <s v="Miscelaneos"/>
    <s v="Daños Sin Autos"/>
    <s v="Diversos"/>
    <x v="32"/>
    <x v="1"/>
    <n v="56310277.221919999"/>
    <n v="49145835.487599999"/>
    <n v="470912451.56086999"/>
    <n v="404647163.09129"/>
    <n v="451972421.97768009"/>
    <n v="385068140.58718014"/>
    <n v="7064819.5636400003"/>
    <n v="7253046.6305800006"/>
    <n v="1656635.3934300002"/>
    <n v="1130052.8276800001"/>
    <n v="859803.40877999994"/>
    <n v="693347.27870999998"/>
    <n v="4.4777516297530147"/>
    <n v="2.8900142818086074"/>
    <n v="106730.98965999993"/>
    <n v="50.917852409039924"/>
    <n v="36.792721443018138"/>
    <n v="30.23219242743626"/>
    <n v="0.56178923059333785"/>
    <n v="0.42651443690053414"/>
    <n v="6.7177045776014965E-2"/>
    <n v="6.9992118493818672E-2"/>
    <n v="5.1801693576364022E-2"/>
    <n v="5.4435582016825669E-2"/>
    <m/>
    <m/>
    <m/>
    <n v="0"/>
    <m/>
    <n v="0"/>
    <m/>
    <n v="0"/>
    <m/>
    <n v="19.791672489051493"/>
    <n v="14.625334992355643"/>
    <n v="18.425522425282338"/>
    <n v="2.7928008096100689"/>
    <n v="-23.378425418306612"/>
    <n v="40.322612164089321"/>
    <n v="21.408414895638522"/>
    <n v="39.206773246948387"/>
    <s v="Medianas"/>
    <n v="2023"/>
    <n v="2"/>
    <d v="2024-08-20T00:00:00"/>
    <x v="32"/>
    <x v="13"/>
  </r>
  <r>
    <n v="2024"/>
    <n v="6"/>
    <n v="61"/>
    <x v="2"/>
    <s v="Miscelane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5656.26255"/>
    <n v="103027.342"/>
    <n v="171550.74640999999"/>
    <n v="201650.38639"/>
    <n v="0"/>
    <n v="0"/>
    <n v="0"/>
    <n v="0"/>
    <n v="0"/>
    <n v="0"/>
    <s v="Miscelaneos"/>
    <s v="Daños Sin Autos"/>
    <s v="Diversos"/>
    <x v="32"/>
    <x v="1"/>
    <n v="0"/>
    <n v="0"/>
    <n v="470912451.56086999"/>
    <n v="404647163.09129"/>
    <n v="451972421.97768009"/>
    <n v="385068140.58718014"/>
    <n v="7064819.5636400003"/>
    <n v="7253046.6305800006"/>
    <n v="1656635.3934300002"/>
    <n v="1130052.82768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1.963995295540094"/>
    <n v="-14.926646320322979"/>
    <n v="73.24728407166829"/>
    <n v="51.092062774797242"/>
    <m/>
    <n v="2023"/>
    <n v="2"/>
    <d v="2024-08-20T00:00:00"/>
    <x v="32"/>
    <x v="2"/>
  </r>
  <r>
    <n v="2024"/>
    <n v="6"/>
    <n v="94"/>
    <x v="19"/>
    <s v="Miscelaneos"/>
    <n v="7"/>
    <s v="7902699be42c8a8e46fbbb4501726517e86b22c56a189f7625a6da49081b2451"/>
    <s v="866d562d83a77144c090ae01fef5e5dc5d322dfdcb968ee04e0fa262fe1b2619"/>
    <x v="19"/>
    <n v="113024.05912000001"/>
    <n v="91477.892219999994"/>
    <n v="234945.35669000002"/>
    <n v="171319.32387999998"/>
    <n v="143454.73264"/>
    <n v="87026.492890000009"/>
    <n v="245915.96958"/>
    <n v="127935.44476000003"/>
    <n v="0"/>
    <n v="0"/>
    <n v="134.59399999999999"/>
    <n v="128.214"/>
    <n v="0"/>
    <n v="0"/>
    <n v="33828.8056"/>
    <n v="45803.198950000005"/>
    <n v="73194.045270000002"/>
    <n v="52850.777630000004"/>
    <n v="0"/>
    <n v="0"/>
    <n v="0"/>
    <n v="0"/>
    <n v="0"/>
    <n v="0"/>
    <s v="Miscelaneos"/>
    <s v="Daños Sin Autos"/>
    <s v="Diversos"/>
    <x v="32"/>
    <x v="1"/>
    <n v="3650387.7085300004"/>
    <n v="3694009.5163200004"/>
    <n v="470912451.56086999"/>
    <n v="404647163.09129"/>
    <n v="451972421.97768009"/>
    <n v="385068140.58718014"/>
    <n v="7064819.5636400003"/>
    <n v="7253046.6305800006"/>
    <n v="1656635.3934300002"/>
    <n v="1130052.8276800001"/>
    <n v="257035.21049999999"/>
    <n v="275482.80442"/>
    <n v="1.5998152267284054"/>
    <n v="1.2612340286675481"/>
    <n v="21546.166900000011"/>
    <n v="23.55341424809232"/>
    <n v="43.972208671387456"/>
    <n v="33.206389201894851"/>
    <n v="3.0962206796799245"/>
    <n v="2.4763848554221091"/>
    <n v="2.4001076791529807E-2"/>
    <n v="2.5006848565105929E-2"/>
    <n v="2.2606829001631287E-2"/>
    <n v="2.3756286895225295E-2"/>
    <m/>
    <m/>
    <m/>
    <n v="0"/>
    <m/>
    <n v="0"/>
    <m/>
    <n v="0"/>
    <m/>
    <n v="64.840300782112777"/>
    <n v="126.92406710299717"/>
    <n v="95.133906977989184"/>
    <n v="8.6594028600935822"/>
    <n v="-26.143137650869264"/>
    <n v="38.491898420908811"/>
    <n v="46.2179750759935"/>
    <n v="86.665137210772954"/>
    <s v="Resto"/>
    <n v="2023"/>
    <n v="2"/>
    <d v="2024-08-20T00:00:00"/>
    <x v="32"/>
    <x v="19"/>
  </r>
  <r>
    <n v="2024"/>
    <n v="6"/>
    <n v="3"/>
    <x v="40"/>
    <s v="Miscelaneos"/>
    <n v="3"/>
    <s v="4e07408562bedb8b60ce05c1decfe3ad16b72230967de01f640b7e4729b49fce"/>
    <s v="866d562d83a77144c090ae01fef5e5dc5d322dfdcb968ee04e0fa262fe1b2619"/>
    <x v="27"/>
    <n v="51817.634290000002"/>
    <n v="56385.706270000002"/>
    <n v="99419.450920000003"/>
    <n v="117365.66472999999"/>
    <n v="6729.4531400000014"/>
    <n v="8563.1393900000003"/>
    <n v="15030.779009999998"/>
    <n v="20090.669310000005"/>
    <n v="0"/>
    <n v="0"/>
    <n v="134.59399999999999"/>
    <n v="128.214"/>
    <n v="0"/>
    <n v="0"/>
    <n v="4352.2583199999999"/>
    <n v="6711.6652699999995"/>
    <n v="32091.02666"/>
    <n v="30804.869449999998"/>
    <n v="0"/>
    <n v="0"/>
    <n v="0"/>
    <n v="0"/>
    <n v="0"/>
    <n v="0"/>
    <s v="Miscelaneos"/>
    <s v="Daños Sin Autos"/>
    <s v="Diversos"/>
    <x v="32"/>
    <x v="1"/>
    <n v="12032200.14449"/>
    <n v="10620403.039520001"/>
    <n v="470912451.56086999"/>
    <n v="404647163.09129"/>
    <n v="451972421.97768009"/>
    <n v="385068140.58718014"/>
    <n v="7064819.5636400003"/>
    <n v="7253046.6305800006"/>
    <n v="1656635.3934300002"/>
    <n v="1130052.8276800001"/>
    <n v="2122173.7075499999"/>
    <n v="2379398.5538600003"/>
    <n v="0.73346012340762523"/>
    <n v="0.77740719372006895"/>
    <n v="-4568.0719800000006"/>
    <n v="-8.1014716001357243"/>
    <n v="2.441724450060323"/>
    <n v="2.3697461771811112"/>
    <n v="0.43065801489122713"/>
    <n v="0.5309187048757088"/>
    <n v="1.1003666205522296E-2"/>
    <n v="1.1464777886947919E-2"/>
    <n v="1.3934536409261608E-2"/>
    <n v="1.4643046340842155E-2"/>
    <m/>
    <m/>
    <m/>
    <n v="0"/>
    <m/>
    <n v="0"/>
    <m/>
    <n v="0"/>
    <m/>
    <n v="-21.413714836189289"/>
    <n v="12.98680117725614"/>
    <n v="15.186720104197782"/>
    <n v="0.40621208303819506"/>
    <n v="-35.153823307401019"/>
    <n v="4.1751750063008242"/>
    <n v="13.562228364058203"/>
    <n v="21.78767639607705"/>
    <s v="Resto"/>
    <n v="2023"/>
    <n v="2"/>
    <d v="2024-08-20T00:00:00"/>
    <x v="32"/>
    <x v="27"/>
  </r>
  <r>
    <n v="2024"/>
    <n v="6"/>
    <n v="103"/>
    <x v="18"/>
    <s v="Miscelaneos"/>
    <n v="205"/>
    <s v="f8809aff4d69bece79dabe35be0c708b890d7eafb841f121330667b77d2e2590"/>
    <s v="866d562d83a77144c090ae01fef5e5dc5d322dfdcb968ee04e0fa262fe1b2619"/>
    <x v="10"/>
    <n v="162880.40203999999"/>
    <n v="115329.23531"/>
    <n v="169360.55789999999"/>
    <n v="160430.78484000004"/>
    <n v="15033.679550000001"/>
    <n v="-62709.126200000006"/>
    <n v="78115.169420000006"/>
    <n v="6525.5807100000002"/>
    <n v="0"/>
    <n v="0"/>
    <n v="134.59399999999999"/>
    <n v="128.214"/>
    <n v="2409.1405399999999"/>
    <n v="7886.3938499999995"/>
    <n v="5984.7440099999994"/>
    <n v="-4025.6735299999996"/>
    <n v="15303.48942"/>
    <n v="14488.577600000001"/>
    <n v="0"/>
    <n v="0"/>
    <n v="0"/>
    <n v="0"/>
    <n v="0"/>
    <n v="0"/>
    <s v="Miscelaneos"/>
    <s v="Daños Sin Autos"/>
    <s v="Diversos"/>
    <x v="32"/>
    <x v="1"/>
    <n v="1492337.16872"/>
    <n v="1431710.3165"/>
    <n v="470912451.56086999"/>
    <n v="404647163.09129"/>
    <n v="451972421.97768009"/>
    <n v="385068140.58718014"/>
    <n v="7064819.5636400003"/>
    <n v="7253046.6305800006"/>
    <n v="1656635.3934300002"/>
    <n v="1130052.8276800001"/>
    <n v="330207.52873000002"/>
    <n v="306544.14649000001"/>
    <n v="2.3055139706367713"/>
    <n v="1.5900798820698818"/>
    <n v="47551.166729999983"/>
    <n v="41.230800327587794"/>
    <n v="49.326677276695897"/>
    <n v="37.622390324703929"/>
    <n v="10.914450531290122"/>
    <n v="8.055347089482261"/>
    <n v="3.4588255523956155E-2"/>
    <n v="3.6037685955990377E-2"/>
    <n v="2.8501184693584834E-2"/>
    <n v="2.9950344667345766E-2"/>
    <m/>
    <m/>
    <m/>
    <n v="0"/>
    <m/>
    <n v="0"/>
    <m/>
    <n v="0"/>
    <m/>
    <n v="-123.97367091681784"/>
    <n v="9.229888532757947"/>
    <n v="-54.374006756778179"/>
    <n v="0.90748269713550811"/>
    <n v="-248.66441516930456"/>
    <n v="5.6245122364530831"/>
    <n v="39.107054905913081"/>
    <n v="-27.785153526734046"/>
    <s v="Medianas"/>
    <n v="2023"/>
    <n v="2"/>
    <d v="2024-08-20T00:00:00"/>
    <x v="32"/>
    <x v="10"/>
  </r>
  <r>
    <n v="2024"/>
    <n v="6"/>
    <n v="27"/>
    <x v="21"/>
    <s v="Miscelaneos"/>
    <n v="21"/>
    <s v="6f4b6612125fb3a0daecd2799dfd6c9c299424fd920f9b308110a2c1fbd8f443"/>
    <s v="866d562d83a77144c090ae01fef5e5dc5d322dfdcb968ee04e0fa262fe1b2619"/>
    <x v="22"/>
    <n v="105867.28370999999"/>
    <n v="92892.620680000007"/>
    <n v="210474.11131999997"/>
    <n v="189694.13653000002"/>
    <n v="38792.174939999997"/>
    <n v="39431.961780000005"/>
    <n v="88823.971720000001"/>
    <n v="73339.265650000016"/>
    <n v="0"/>
    <n v="0"/>
    <n v="134.59399999999999"/>
    <n v="128.214"/>
    <n v="0"/>
    <n v="0"/>
    <n v="38792.174939999997"/>
    <n v="39431.961779999998"/>
    <n v="105531.16998000001"/>
    <n v="75459.661819999994"/>
    <n v="0"/>
    <n v="0"/>
    <n v="0"/>
    <n v="0"/>
    <n v="0"/>
    <n v="0"/>
    <s v="Miscelaneos"/>
    <s v="Daños Sin Autos"/>
    <s v="Diversos"/>
    <x v="32"/>
    <x v="1"/>
    <n v="5987192.6770000001"/>
    <n v="5919369.3152000001"/>
    <n v="470912451.56086999"/>
    <n v="404647163.09129"/>
    <n v="451972421.97768009"/>
    <n v="385068140.58718014"/>
    <n v="7064819.5636400003"/>
    <n v="7253046.6305800006"/>
    <n v="1656635.3934300002"/>
    <n v="1130052.8276800001"/>
    <n v="298628.39873000002"/>
    <n v="256858.70483"/>
    <n v="1.4985136245355726"/>
    <n v="1.2807393280549157"/>
    <n v="12974.663029999982"/>
    <n v="13.967377532275238"/>
    <n v="35.451177503623214"/>
    <n v="36.164871555153361"/>
    <n v="1.7682291087222344"/>
    <n v="1.5692992907448182"/>
    <n v="2.2481309075412209E-2"/>
    <n v="2.3423394561721305E-2"/>
    <n v="2.2956449260721264E-2"/>
    <n v="2.4123683807845159E-2"/>
    <m/>
    <m/>
    <m/>
    <n v="0"/>
    <m/>
    <n v="0"/>
    <m/>
    <n v="0"/>
    <m/>
    <n v="-1.6225082677081226"/>
    <n v="36.642269056663984"/>
    <n v="42.44897117913888"/>
    <n v="2.3416241795777575"/>
    <n v="-1.6225082677081115"/>
    <n v="39.851103801302479"/>
    <n v="36.758973625850814"/>
    <n v="52.25568314109362"/>
    <s v="Resto"/>
    <n v="2023"/>
    <n v="2"/>
    <d v="2024-08-20T00:00:00"/>
    <x v="32"/>
    <x v="22"/>
  </r>
  <r>
    <n v="2024"/>
    <n v="6"/>
    <n v="1"/>
    <x v="14"/>
    <s v="Miscelaneos"/>
    <n v="30"/>
    <s v="624b60c58c9d8bfb6ff1886c2fd605d2adeb6ea4da576068201b6c6958ce93f4"/>
    <s v="866d562d83a77144c090ae01fef5e5dc5d322dfdcb968ee04e0fa262fe1b2619"/>
    <x v="9"/>
    <n v="465473.98200000002"/>
    <n v="458266.25919999997"/>
    <n v="919656.91941000009"/>
    <n v="909076.36824999994"/>
    <n v="39140.534379999983"/>
    <n v="55186.249680000001"/>
    <n v="140068.1053"/>
    <n v="96948.584930000026"/>
    <n v="0"/>
    <n v="0"/>
    <n v="134.59399999999999"/>
    <n v="128.214"/>
    <n v="0"/>
    <n v="0"/>
    <n v="35316.238960000002"/>
    <n v="55383.844960000002"/>
    <n v="448074.88030000002"/>
    <n v="417588.90606000001"/>
    <n v="0"/>
    <n v="0"/>
    <n v="0"/>
    <n v="0"/>
    <n v="0"/>
    <n v="0"/>
    <s v="Miscelaneos"/>
    <s v="Daños Sin Autos"/>
    <s v="Diversos"/>
    <x v="32"/>
    <x v="1"/>
    <n v="27815669.804509997"/>
    <n v="22056494.197700001"/>
    <n v="470912451.56086999"/>
    <n v="404647163.09129"/>
    <n v="451972421.97768009"/>
    <n v="385068140.58718014"/>
    <n v="7064819.5636400003"/>
    <n v="7253046.6305800006"/>
    <n v="1656635.3934300002"/>
    <n v="1130052.8276800001"/>
    <n v="683799.91545000009"/>
    <n v="694732.07678"/>
    <n v="6.5886181211990396"/>
    <n v="6.3182588302669442"/>
    <n v="7207.7228000000468"/>
    <n v="1.5728242381585433"/>
    <n v="68.071664164169647"/>
    <n v="65.963020064369161"/>
    <n v="1.6734235963806583"/>
    <n v="2.0776931052251579"/>
    <n v="9.8845120883331111E-2"/>
    <n v="0.1029872530636364"/>
    <n v="0.11325082714014068"/>
    <n v="0.11900913394216463"/>
    <m/>
    <m/>
    <m/>
    <n v="0"/>
    <m/>
    <n v="0"/>
    <m/>
    <n v="0"/>
    <m/>
    <n v="-29.075567542715497"/>
    <n v="8.4087480489940631"/>
    <n v="12.042398621347159"/>
    <n v="2.3626523093268585"/>
    <n v="-36.233681526613893"/>
    <n v="7.3004751317842009"/>
    <n v="7.8817716664577775"/>
    <n v="13.262767318833498"/>
    <s v="Grandes"/>
    <n v="2023"/>
    <n v="2"/>
    <d v="2024-08-20T00:00:00"/>
    <x v="32"/>
    <x v="9"/>
  </r>
  <r>
    <n v="2024"/>
    <n v="6"/>
    <n v="5.0999999999999996"/>
    <x v="6"/>
    <s v="Miscelaneos"/>
    <n v="5.0999999999999996"/>
    <m/>
    <m/>
    <x v="3"/>
    <n v="4362652.9426300004"/>
    <n v="3962290.7375699999"/>
    <n v="8091989.4015200008"/>
    <n v="7402980.9800300011"/>
    <n v="260051.13368999999"/>
    <n v="498486.91983000003"/>
    <n v="959760.36840999988"/>
    <n v="1057346.88387"/>
    <n v="0"/>
    <n v="0"/>
    <n v="0"/>
    <n v="0"/>
    <n v="0"/>
    <n v="0"/>
    <n v="278395.88183999999"/>
    <n v="397769.93676000001"/>
    <n v="3714154.5681099999"/>
    <n v="3204658.6497299997"/>
    <n v="0"/>
    <n v="0"/>
    <n v="0"/>
    <n v="0"/>
    <n v="0"/>
    <n v="0"/>
    <s v="Miscelaneos"/>
    <s v="Daños Sin Autos"/>
    <s v="Diversos"/>
    <x v="32"/>
    <x v="1"/>
    <n v="130197943.78909999"/>
    <n v="111155010.84156999"/>
    <n v="470912451.56086999"/>
    <n v="404647163.09129"/>
    <n v="451972421.97768009"/>
    <n v="385068140.58718014"/>
    <n v="7064819.5636400003"/>
    <n v="7253046.6305800006"/>
    <n v="1656635.3934300002"/>
    <n v="1130052.8276800001"/>
    <n v="6360673.9236499993"/>
    <n v="6000369.2416300001"/>
    <n v="61.751795687507048"/>
    <n v="54.629329430536821"/>
    <n v="400362.20506000053"/>
    <n v="10.104311661529808"/>
    <n v="68.587904284936869"/>
    <n v="66.034115202111181"/>
    <n v="3.350784824756377"/>
    <n v="3.5646532779502671"/>
    <n v="0.92642548061103569"/>
    <n v="0.96524759708578911"/>
    <n v="0.979196470154442"/>
    <n v="1.0289843069146174"/>
    <m/>
    <m/>
    <m/>
    <n v="0"/>
    <m/>
    <n v="0"/>
    <m/>
    <n v="0"/>
    <m/>
    <n v="-47.831904239596547"/>
    <n v="5.9608485274840506"/>
    <n v="12.580775941134318"/>
    <n v="15.697547856416014"/>
    <n v="-30.01082884552585"/>
    <n v="15.898601819040126"/>
    <n v="7.4955383987065911"/>
    <n v="12.412240436076182"/>
    <m/>
    <n v="2023"/>
    <n v="2"/>
    <d v="2024-08-20T00:00:00"/>
    <x v="32"/>
    <x v="3"/>
  </r>
  <r>
    <n v="2024"/>
    <n v="6"/>
    <n v="109"/>
    <x v="68"/>
    <s v="Miscelaneos"/>
    <n v="228"/>
    <s v="9d693eeee1d1899cbc50b6d45df953d3835acf28ee869879b45565fccc814765"/>
    <s v="866d562d83a77144c090ae01fef5e5dc5d322dfdcb968ee04e0fa262fe1b2619"/>
    <x v="18"/>
    <n v="229130.05741000001"/>
    <n v="209339.26608999999"/>
    <n v="542335.27069000003"/>
    <n v="524050.1421"/>
    <n v="467681.09945000004"/>
    <n v="14506.32897"/>
    <n v="664903.34308000002"/>
    <n v="120794.21019000001"/>
    <n v="0"/>
    <n v="0"/>
    <n v="134.59399999999999"/>
    <n v="128.214"/>
    <n v="0"/>
    <n v="0"/>
    <n v="-1856.1533300000001"/>
    <n v="2910.8215800000003"/>
    <n v="4426.9186200000004"/>
    <n v="864.07232999999997"/>
    <n v="0"/>
    <n v="0"/>
    <n v="0"/>
    <n v="0"/>
    <n v="0"/>
    <n v="0"/>
    <s v="Miscelaneos"/>
    <s v="Daños Sin Autos"/>
    <s v="Diversos"/>
    <x v="32"/>
    <x v="1"/>
    <n v="1557356.19942"/>
    <n v="1493144.7169900001"/>
    <n v="470912451.56086999"/>
    <n v="404647163.09129"/>
    <n v="451972421.97768009"/>
    <n v="385068140.58718014"/>
    <n v="7064819.5636400003"/>
    <n v="7253046.6305800006"/>
    <n v="1656635.3934300002"/>
    <n v="1130052.8276800001"/>
    <n v="425958.12048000004"/>
    <n v="403715.92852999998"/>
    <n v="3.2432542026868911"/>
    <n v="2.8862252892100857"/>
    <n v="19790.791320000018"/>
    <n v="9.4539317394432221"/>
    <n v="53.791686645579119"/>
    <n v="51.853110391814539"/>
    <n v="14.71275855166172"/>
    <n v="14.020025233187225"/>
    <n v="4.8656614759396047E-2"/>
    <n v="5.0695583683491918E-2"/>
    <n v="5.1733778260240074E-2"/>
    <n v="5.4364213505377026E-2"/>
    <m/>
    <m/>
    <m/>
    <n v="0"/>
    <m/>
    <n v="0"/>
    <m/>
    <n v="0"/>
    <m/>
    <n v="3123.9796878810203"/>
    <n v="204.11163194235243"/>
    <n v="6.929578593135691"/>
    <n v="28.230780369945148"/>
    <n v="-163.76733437574694"/>
    <n v="412.33195026624685"/>
    <n v="-41.928788155586197"/>
    <n v="336.87244446306948"/>
    <s v="Medianas"/>
    <n v="2023"/>
    <n v="2"/>
    <d v="2024-08-20T00:00:00"/>
    <x v="32"/>
    <x v="18"/>
  </r>
  <r>
    <n v="2024"/>
    <n v="6"/>
    <n v="13"/>
    <x v="23"/>
    <s v="Miscelaneos"/>
    <n v="13"/>
    <s v="3fdba35f04dc8c462986c992bcf875546257113072a909c162f7e470e581e278"/>
    <s v="866d562d83a77144c090ae01fef5e5dc5d322dfdcb968ee04e0fa262fe1b2619"/>
    <x v="36"/>
    <n v="2873.84042"/>
    <n v="5567.1295700000001"/>
    <n v="10306.845449999999"/>
    <n v="12988.173150000002"/>
    <n v="514.18758000000003"/>
    <n v="1152.0709400000003"/>
    <n v="1054.04062"/>
    <n v="2118.5684399999996"/>
    <n v="0"/>
    <n v="0"/>
    <n v="134.59399999999999"/>
    <n v="128.214"/>
    <n v="252.99187000000001"/>
    <n v="735.55249000000003"/>
    <n v="543.30418000000009"/>
    <n v="965.65124000000003"/>
    <n v="2537.1143299999999"/>
    <n v="5389.67292"/>
    <n v="0"/>
    <n v="0"/>
    <n v="0"/>
    <n v="0"/>
    <n v="0"/>
    <n v="0"/>
    <s v="Miscelaneos"/>
    <s v="Daños Sin Autos"/>
    <s v="Diversos"/>
    <x v="32"/>
    <x v="1"/>
    <n v="799139.89625999995"/>
    <n v="661278.34057"/>
    <n v="470912451.56086999"/>
    <n v="404647163.09129"/>
    <n v="451972421.97768009"/>
    <n v="385068140.58718014"/>
    <n v="7064819.5636400003"/>
    <n v="7253046.6305800006"/>
    <n v="1656635.3934300002"/>
    <n v="1130052.8276800001"/>
    <n v="4288.8366100000003"/>
    <n v="6596.5792599999995"/>
    <n v="4.0678185679229345E-2"/>
    <n v="7.675573939547134E-2"/>
    <n v="-2693.2891500000001"/>
    <n v="-48.378416850822461"/>
    <n v="67.007458696357276"/>
    <n v="84.39418902699579"/>
    <n v="0.3596166870718962"/>
    <n v="0.84187387193134422"/>
    <n v="6.1027063745595781E-4"/>
    <n v="6.3584419762273013E-4"/>
    <n v="1.3757984925607976E-3"/>
    <n v="1.4457517990220724E-3"/>
    <m/>
    <m/>
    <m/>
    <n v="0"/>
    <m/>
    <n v="0"/>
    <m/>
    <n v="0"/>
    <m/>
    <n v="-55.368409865454993"/>
    <n v="17.892001811290552"/>
    <n v="20.694164299826063"/>
    <n v="3.1038065590002533E-2"/>
    <n v="-43.737018346292388"/>
    <n v="-52.926376652926834"/>
    <n v="21.414256881360174"/>
    <n v="17.916694655378084"/>
    <s v="Resto"/>
    <n v="2023"/>
    <n v="2"/>
    <d v="2024-08-20T00:00:00"/>
    <x v="32"/>
    <x v="36"/>
  </r>
  <r>
    <n v="2024"/>
    <n v="6"/>
    <n v="16"/>
    <x v="24"/>
    <s v="Miscelaneos"/>
    <n v="14"/>
    <s v="8527a891e224136950ff32ca212b45bc93f69fbb801c3b1ebedac52775f99e61"/>
    <s v="866d562d83a77144c090ae01fef5e5dc5d322dfdcb968ee04e0fa262fe1b2619"/>
    <x v="29"/>
    <n v="35301.679459999999"/>
    <n v="9647.0720299999994"/>
    <n v="48275.558319999996"/>
    <n v="21541.527299999998"/>
    <n v="9828.6558399999994"/>
    <n v="-264.76256999999998"/>
    <n v="9557.471520000001"/>
    <n v="2490.6935799999997"/>
    <n v="0"/>
    <n v="0"/>
    <n v="134.59399999999999"/>
    <n v="128.214"/>
    <n v="0"/>
    <n v="0"/>
    <n v="6345.0320400000001"/>
    <n v="-264.76256999999998"/>
    <n v="18506.99885"/>
    <n v="10097.478359999999"/>
    <n v="0"/>
    <n v="0"/>
    <n v="0"/>
    <n v="0"/>
    <n v="0"/>
    <n v="0"/>
    <s v="Miscelaneos"/>
    <s v="Daños Sin Autos"/>
    <s v="Diversos"/>
    <x v="32"/>
    <x v="1"/>
    <n v="2668766.8416399998"/>
    <n v="1926100.1418599999"/>
    <n v="470912451.56086999"/>
    <n v="404647163.09129"/>
    <n v="451972421.97768009"/>
    <n v="385068140.58718014"/>
    <n v="7064819.5636400003"/>
    <n v="7253046.6305800006"/>
    <n v="1656635.3934300002"/>
    <n v="1130052.8276800001"/>
    <n v="84815.248779999994"/>
    <n v="30222.4581"/>
    <n v="0.49968267613917017"/>
    <n v="0.13300716955722311"/>
    <n v="25654.60743"/>
    <n v="265.93154223603329"/>
    <n v="41.621854522372601"/>
    <n v="31.920209792597909"/>
    <n v="1.3227712106279976"/>
    <n v="0.50086035613309277"/>
    <n v="7.4964421397205119E-3"/>
    <n v="7.8105826248273426E-3"/>
    <n v="2.3840701010483995E-3"/>
    <n v="2.505289587263552E-3"/>
    <m/>
    <m/>
    <m/>
    <n v="0"/>
    <m/>
    <n v="0"/>
    <m/>
    <n v="0"/>
    <m/>
    <n v="-3812.252770472805"/>
    <n v="27.841893049696846"/>
    <n v="-2.744486297776715"/>
    <n v="0.59329022420860777"/>
    <n v="-2496.4988857752819"/>
    <n v="83.283372245820814"/>
    <n v="34.284500104132228"/>
    <n v="-2.6220662284241825"/>
    <s v="Resto"/>
    <n v="2023"/>
    <n v="2"/>
    <d v="2024-08-20T00:00:00"/>
    <x v="32"/>
    <x v="29"/>
  </r>
  <r>
    <n v="2024"/>
    <n v="6"/>
    <n v="41"/>
    <x v="7"/>
    <s v="Miscelaneos"/>
    <n v="29"/>
    <s v="35135aaa6cc23891b40cb3f378c53a17a1127210ce60e125ccf03efcfdaec458"/>
    <s v="866d562d83a77144c090ae01fef5e5dc5d322dfdcb968ee04e0fa262fe1b2619"/>
    <x v="16"/>
    <n v="290884.60363999999"/>
    <n v="270507.10187999997"/>
    <n v="524366.42170000006"/>
    <n v="486998.53550999984"/>
    <n v="116326.23812999998"/>
    <n v="130169.21558000002"/>
    <n v="292657.83738000004"/>
    <n v="145798.21095000004"/>
    <n v="0"/>
    <n v="0"/>
    <n v="134.59399999999999"/>
    <n v="128.214"/>
    <n v="55892.104549999996"/>
    <n v="43923.45534"/>
    <n v="112719.88983"/>
    <n v="100897.12448"/>
    <n v="258361.7101"/>
    <n v="212315.22462999998"/>
    <n v="0"/>
    <n v="0"/>
    <n v="0"/>
    <n v="0"/>
    <n v="0"/>
    <n v="0"/>
    <s v="Miscelaneos"/>
    <s v="Daños Sin Autos"/>
    <s v="Diversos"/>
    <x v="32"/>
    <x v="1"/>
    <n v="19353024.356599998"/>
    <n v="17293989.810169999"/>
    <n v="470912451.56086999"/>
    <n v="404647163.09129"/>
    <n v="451972421.97768009"/>
    <n v="385068140.58718014"/>
    <n v="7064819.5636400003"/>
    <n v="7253046.6305800006"/>
    <n v="1656635.3934300002"/>
    <n v="1130052.8276800001"/>
    <n v="1038604.5449"/>
    <n v="1272038.82975"/>
    <n v="4.1173677688397721"/>
    <n v="3.7295651835395476"/>
    <n v="20377.501760000014"/>
    <n v="7.5330745915276109"/>
    <n v="28.007253104020187"/>
    <n v="21.265632428309132"/>
    <n v="1.5030446832502387"/>
    <n v="1.5641682737717588"/>
    <n v="6.1770420951037505E-2"/>
    <n v="6.4358927557390852E-2"/>
    <n v="6.6850116979313284E-2"/>
    <n v="7.0249151609247884E-2"/>
    <m/>
    <m/>
    <m/>
    <n v="0"/>
    <m/>
    <n v="0"/>
    <m/>
    <n v="0"/>
    <m/>
    <n v="-10.634601574818859"/>
    <n v="39.990510557913829"/>
    <n v="48.120442929348513"/>
    <n v="7.02183706754876"/>
    <n v="11.717643501667418"/>
    <n v="21.687792550084374"/>
    <n v="43.628713320705025"/>
    <n v="47.522321894641614"/>
    <s v="Medianas"/>
    <n v="2023"/>
    <n v="2"/>
    <d v="2024-08-20T00:00:00"/>
    <x v="32"/>
    <x v="16"/>
  </r>
  <r>
    <n v="2024"/>
    <n v="6"/>
    <n v="80"/>
    <x v="30"/>
    <s v="Miscelaneos"/>
    <n v="52"/>
    <s v="41cfc0d1f2d127b04555b7246d84019b4d27710a3f3aff6e7764375b1e06e05d"/>
    <s v="866d562d83a77144c090ae01fef5e5dc5d322dfdcb968ee04e0fa262fe1b2619"/>
    <x v="34"/>
    <n v="7315.9199200000003"/>
    <n v="14020.165199999999"/>
    <n v="15236.283770000002"/>
    <n v="21016.807389999998"/>
    <n v="3856.2922900000012"/>
    <n v="-1341.5811200000001"/>
    <n v="10429.36428"/>
    <n v="3506.7398999999996"/>
    <n v="0"/>
    <n v="0"/>
    <n v="134.59399999999999"/>
    <n v="128.214"/>
    <n v="0"/>
    <n v="0"/>
    <n v="3844.9472799999999"/>
    <n v="-1345.0904499999999"/>
    <n v="6426.6278400000001"/>
    <n v="5510.6179099999999"/>
    <n v="0"/>
    <n v="0"/>
    <n v="0"/>
    <n v="0"/>
    <n v="0"/>
    <n v="0"/>
    <s v="Miscelaneos"/>
    <s v="Daños Sin Autos"/>
    <s v="Diversos"/>
    <x v="32"/>
    <x v="1"/>
    <n v="669950.54428999999"/>
    <n v="668363.73384"/>
    <n v="470912451.56086999"/>
    <n v="404647163.09129"/>
    <n v="451972421.97768009"/>
    <n v="385068140.58718014"/>
    <n v="7064819.5636400003"/>
    <n v="7253046.6305800006"/>
    <n v="1656635.3934300002"/>
    <n v="1130052.8276800001"/>
    <n v="25098.516600000003"/>
    <n v="35376.348720000002"/>
    <n v="0.10355423594471287"/>
    <n v="0.19330035933987724"/>
    <n v="-6704.2452799999992"/>
    <n v="-47.818589755276207"/>
    <n v="29.148813998035244"/>
    <n v="39.631464826876567"/>
    <n v="1.0920089523553211"/>
    <n v="2.0976849116945497"/>
    <n v="1.553562641155677E-3"/>
    <n v="1.6186651141208977E-3"/>
    <n v="3.4647877160174224E-3"/>
    <n v="3.6409569430026134E-3"/>
    <m/>
    <m/>
    <m/>
    <n v="0"/>
    <m/>
    <n v="0"/>
    <m/>
    <n v="0"/>
    <m/>
    <n v="-387.44384014587212"/>
    <n v="52.71096912170686"/>
    <n v="-9.5689394587162226"/>
    <n v="0.23277857670393581"/>
    <n v="-385.85046306737217"/>
    <n v="16.622635518563843"/>
    <n v="59.828379295104781"/>
    <n v="-24.409067584945294"/>
    <s v="Resto"/>
    <n v="2023"/>
    <n v="2"/>
    <d v="2024-08-20T00:00:00"/>
    <x v="32"/>
    <x v="34"/>
  </r>
  <r>
    <n v="2024"/>
    <n v="6"/>
    <n v="39"/>
    <x v="17"/>
    <s v="Miscelaneos"/>
    <n v="27"/>
    <s v="670671cd97404156226e507973f2ab8330d3022ca96e0c93bdbdb320c41adcaf"/>
    <s v="866d562d83a77144c090ae01fef5e5dc5d322dfdcb968ee04e0fa262fe1b2619"/>
    <x v="15"/>
    <n v="328051.38272000005"/>
    <n v="267460.66563999996"/>
    <n v="585932.87964000006"/>
    <n v="502467.00905999995"/>
    <n v="69534.405099999989"/>
    <n v="65720.135609999998"/>
    <n v="117850.31301"/>
    <n v="130051.91349000001"/>
    <n v="0"/>
    <n v="0"/>
    <n v="134.59399999999999"/>
    <n v="128.214"/>
    <n v="23491.11"/>
    <n v="553.74330000000009"/>
    <n v="26679.267219999998"/>
    <n v="21663.49582"/>
    <n v="91071.165730000008"/>
    <n v="48426.30906"/>
    <n v="0"/>
    <n v="0"/>
    <n v="0"/>
    <n v="0"/>
    <n v="0"/>
    <n v="0"/>
    <s v="Miscelaneos"/>
    <s v="Daños Sin Autos"/>
    <s v="Diversos"/>
    <x v="32"/>
    <x v="1"/>
    <n v="13946879.379360002"/>
    <n v="12006721.726059999"/>
    <n v="470912451.56086999"/>
    <n v="404647163.09129"/>
    <n v="451972421.97768009"/>
    <n v="385068140.58718014"/>
    <n v="7064819.5636400003"/>
    <n v="7253046.6305800006"/>
    <n v="1656635.3934300002"/>
    <n v="1130052.8276800001"/>
    <n v="655459.45552999992"/>
    <n v="533400.33585999999"/>
    <n v="4.6434502645808333"/>
    <n v="3.6875630236863937"/>
    <n v="60590.717080000089"/>
    <n v="22.654066509187089"/>
    <n v="50.049073203885662"/>
    <n v="50.1425754089138"/>
    <n v="2.3521489918775917"/>
    <n v="2.2275911088993574"/>
    <n v="6.9662923890131248E-2"/>
    <n v="7.2582168019136431E-2"/>
    <n v="6.6097254604911143E-2"/>
    <n v="6.9458009492074924E-2"/>
    <m/>
    <m/>
    <m/>
    <n v="0"/>
    <m/>
    <n v="0"/>
    <m/>
    <n v="0"/>
    <m/>
    <n v="5.8038064812203638"/>
    <n v="21.196193268098284"/>
    <n v="24.571888151381035"/>
    <n v="4.1973270265602416"/>
    <n v="23.153102535599899"/>
    <n v="88.061339998394701"/>
    <n v="29.294966201592725"/>
    <n v="44.734972044140335"/>
    <s v="Medianas"/>
    <n v="2023"/>
    <n v="2"/>
    <d v="2024-08-20T00:00:00"/>
    <x v="32"/>
    <x v="15"/>
  </r>
  <r>
    <n v="2024"/>
    <n v="6"/>
    <n v="127"/>
    <x v="5"/>
    <s v="Miscelaneos"/>
    <n v="263"/>
    <s v="4be84111a613654b362415e563cb7607df7b203b5d303802a8a546061bbc7847"/>
    <s v="866d562d83a77144c090ae01fef5e5dc5d322dfdcb968ee04e0fa262fe1b2619"/>
    <x v="30"/>
    <n v="12664.69721"/>
    <n v="5243.73639"/>
    <n v="26572.539080000002"/>
    <n v="14473.6981"/>
    <n v="8553.3553400000001"/>
    <n v="-230.08946"/>
    <n v="8979.4861600000004"/>
    <n v="-433.34675000000016"/>
    <n v="0"/>
    <n v="0"/>
    <n v="134.59399999999999"/>
    <n v="128.214"/>
    <n v="0"/>
    <n v="0"/>
    <n v="94.186890000000005"/>
    <n v="10.517479999999999"/>
    <n v="254.3278"/>
    <n v="220.83760000000001"/>
    <n v="0"/>
    <n v="0"/>
    <n v="0"/>
    <n v="0"/>
    <n v="0"/>
    <n v="0"/>
    <s v="Miscelaneos"/>
    <s v="Daños Sin Autos"/>
    <s v="Diversos"/>
    <x v="32"/>
    <x v="1"/>
    <n v="539188.42425000004"/>
    <n v="333342.39512"/>
    <n v="470912451.56086999"/>
    <n v="404647163.09129"/>
    <n v="451972421.97768009"/>
    <n v="385068140.58718014"/>
    <n v="7064819.5636400003"/>
    <n v="7253046.6305800006"/>
    <n v="1656635.3934300002"/>
    <n v="1130052.8276800001"/>
    <n v="100531.20751000001"/>
    <n v="47976.083880000006"/>
    <n v="0.17926426989275832"/>
    <n v="7.2297017475271314E-2"/>
    <n v="7420.9608200000002"/>
    <n v="141.5204783015418"/>
    <n v="12.597776873156747"/>
    <n v="10.929896660836002"/>
    <n v="2.348844418834906"/>
    <n v="1.5730781523041213"/>
    <n v="2.6893952725229576E-3"/>
    <n v="2.8020951266414713E-3"/>
    <n v="1.2958786983555332E-3"/>
    <n v="1.3617684345435502E-3"/>
    <m/>
    <m/>
    <m/>
    <n v="0"/>
    <m/>
    <n v="0"/>
    <m/>
    <n v="0"/>
    <m/>
    <n v="-3817.404239203308"/>
    <n v="67.536990408632121"/>
    <n v="-4.3878914363198946"/>
    <n v="0.51630886155888567"/>
    <n v="795.52716049852256"/>
    <n v="15.165080584103418"/>
    <n v="37.033658923641063"/>
    <n v="4.7625404369545761"/>
    <s v="Resto"/>
    <n v="2023"/>
    <n v="2"/>
    <d v="2024-08-20T00:00:00"/>
    <x v="32"/>
    <x v="30"/>
  </r>
  <r>
    <n v="2024"/>
    <n v="6"/>
    <n v="15.1"/>
    <x v="13"/>
    <s v="Miscelaneos"/>
    <n v="15.1"/>
    <m/>
    <m/>
    <x v="7"/>
    <n v="2109249.28816"/>
    <n v="1898370.70661"/>
    <n v="4401271.7820700007"/>
    <n v="3973941.2795799994"/>
    <n v="989392.05249999999"/>
    <n v="332701.38952000003"/>
    <n v="1754664.63992"/>
    <n v="800708.44404000009"/>
    <n v="0"/>
    <n v="0"/>
    <n v="0"/>
    <n v="0"/>
    <n v="81792.424209999997"/>
    <n v="52774.447509999998"/>
    <n v="301425.57967000001"/>
    <n v="257040.10272999998"/>
    <n v="872528.51789999998"/>
    <n v="661576.29984999995"/>
    <n v="0"/>
    <n v="0"/>
    <n v="0"/>
    <n v="0"/>
    <n v="0"/>
    <n v="0"/>
    <s v="Miscelaneos"/>
    <s v="Daños Sin Autos"/>
    <s v="Diversos"/>
    <x v="32"/>
    <x v="1"/>
    <n v="123909916.47065002"/>
    <n v="111460256.72707999"/>
    <n v="470912451.56086999"/>
    <n v="404647163.09129"/>
    <n v="451972421.97768009"/>
    <n v="385068140.58718014"/>
    <n v="7064819.5636400003"/>
    <n v="7253046.6305800006"/>
    <n v="1656635.3934300002"/>
    <n v="1130052.8276800001"/>
    <n v="6185139.5574100008"/>
    <n v="6963374.9526700024"/>
    <n v="29.855671035330072"/>
    <n v="26.173424814424418"/>
    <n v="210878.58155"/>
    <n v="11.10839841848248"/>
    <n v="34.101886765562952"/>
    <n v="27.262221545058381"/>
    <n v="1.702244136900543"/>
    <n v="1.703181710103471"/>
    <n v="0.44790688400120998"/>
    <n v="0.46667654608894737"/>
    <n v="0.46914222556447777"/>
    <n v="0.49299604576873723"/>
    <m/>
    <m/>
    <m/>
    <n v="0"/>
    <m/>
    <n v="0"/>
    <m/>
    <n v="0"/>
    <m/>
    <n v="197.38140075923059"/>
    <n v="46.907307640392496"/>
    <n v="17.525628074725134"/>
    <n v="59.722981678636103"/>
    <n v="17.267919079002002"/>
    <n v="31.886302169202473"/>
    <n v="34.546215222336862"/>
    <n v="38.852676975925384"/>
    <s v="Resto"/>
    <n v="2023"/>
    <n v="2"/>
    <d v="2024-08-20T00:00:00"/>
    <x v="32"/>
    <x v="7"/>
  </r>
  <r>
    <n v="2024"/>
    <n v="6"/>
    <n v="37"/>
    <x v="35"/>
    <s v="Miscelaneos"/>
    <n v="25"/>
    <s v="b7a56873cd771f2c446d369b649430b65a756ba278ff97ec81bb6f55b2e73569"/>
    <s v="866d562d83a77144c090ae01fef5e5dc5d322dfdcb968ee04e0fa262fe1b2619"/>
    <x v="12"/>
    <n v="115789.67695000001"/>
    <n v="88179.593629999988"/>
    <n v="347497.98737000005"/>
    <n v="352213.00551000005"/>
    <n v="62360.354879999992"/>
    <n v="26144.845159999997"/>
    <n v="123233.36971"/>
    <n v="94793.676829999997"/>
    <n v="0"/>
    <n v="0"/>
    <n v="134.59399999999999"/>
    <n v="128.214"/>
    <n v="0"/>
    <n v="0"/>
    <n v="51753.477229999997"/>
    <n v="25858.760829999999"/>
    <n v="127837.69338"/>
    <n v="99673.224069999997"/>
    <n v="0"/>
    <n v="0"/>
    <n v="0"/>
    <n v="0"/>
    <n v="0"/>
    <n v="0"/>
    <s v="Miscelaneos"/>
    <s v="Daños Sin Autos"/>
    <s v="Diversos"/>
    <x v="32"/>
    <x v="1"/>
    <n v="7036483.0011099996"/>
    <n v="5668968.1481899992"/>
    <n v="470912451.56086999"/>
    <n v="404647163.09129"/>
    <n v="451972421.97768009"/>
    <n v="385068140.58718014"/>
    <n v="7064819.5636400003"/>
    <n v="7253046.6305800006"/>
    <n v="1656635.3934300002"/>
    <n v="1130052.8276800001"/>
    <n v="394649.27085000003"/>
    <n v="347555.44335000002"/>
    <n v="1.6389615602630025"/>
    <n v="1.2157593645988813"/>
    <n v="27610.08332000002"/>
    <n v="31.311193648557101"/>
    <n v="29.339893800034371"/>
    <n v="25.371374644591647"/>
    <n v="1.6455618088146349"/>
    <n v="1.5554787277849527"/>
    <n v="2.4588365961912367E-2"/>
    <n v="2.5618748250909453E-2"/>
    <n v="2.1791724166890136E-2"/>
    <n v="2.2899737562172055E-2"/>
    <m/>
    <m/>
    <m/>
    <n v="0"/>
    <m/>
    <n v="0"/>
    <m/>
    <n v="0"/>
    <m/>
    <n v="138.51873858257724"/>
    <n v="53.856575579641941"/>
    <n v="29.649541445726442"/>
    <n v="3.7642775910325845"/>
    <n v="100.1390459900085"/>
    <n v="28.256805749777136"/>
    <n v="40.483738294746757"/>
    <n v="25.943538067795945"/>
    <s v="Medianas"/>
    <n v="2023"/>
    <n v="2"/>
    <d v="2024-08-20T00:00:00"/>
    <x v="32"/>
    <x v="12"/>
  </r>
  <r>
    <n v="2024"/>
    <n v="6"/>
    <n v="125"/>
    <x v="67"/>
    <s v="Miscelaneos"/>
    <n v="238"/>
    <s v="8ae4c23b80d1e7c8ff79e515fe791ebd68190bae842dda7af193db125f700452"/>
    <s v="866d562d83a77144c090ae01fef5e5dc5d322dfdcb968ee04e0fa262fe1b2619"/>
    <x v="23"/>
    <n v="65152.756649999996"/>
    <n v="66336.674429999999"/>
    <n v="123833.24616"/>
    <n v="122719.36410999999"/>
    <n v="18405.77996"/>
    <n v="20049.321550000001"/>
    <n v="39437.482839999997"/>
    <n v="37472.849780000004"/>
    <n v="0"/>
    <n v="0"/>
    <n v="134.59399999999999"/>
    <n v="128.214"/>
    <n v="0"/>
    <n v="0"/>
    <n v="10913.08253"/>
    <n v="12236.881589999999"/>
    <n v="54280.660109999997"/>
    <n v="29195.91113"/>
    <n v="0"/>
    <n v="0"/>
    <n v="0"/>
    <n v="0"/>
    <n v="0"/>
    <n v="0"/>
    <s v="Miscelaneos"/>
    <s v="Daños Sin Autos"/>
    <s v="Diversos"/>
    <x v="32"/>
    <x v="1"/>
    <n v="66157.721770000004"/>
    <n v="67311.399269999994"/>
    <n v="470912451.56086999"/>
    <n v="404647163.09129"/>
    <n v="451972421.97768009"/>
    <n v="385068140.58718014"/>
    <n v="7064819.5636400003"/>
    <n v="7253046.6305800006"/>
    <n v="1656635.3934300002"/>
    <n v="1130052.8276800001"/>
    <n v="65152.756649999996"/>
    <n v="66336.674429999999"/>
    <n v="0.92221402207236847"/>
    <n v="0.91460427333134742"/>
    <n v="-1183.9177800000034"/>
    <n v="-1.7847107805340823"/>
    <n v="100"/>
    <n v="100"/>
    <n v="98.480955672122732"/>
    <n v="98.55191713354499"/>
    <n v="1.3835428737135096E-2"/>
    <n v="1.4415206212120937E-2"/>
    <n v="1.6393708020395581E-2"/>
    <n v="1.7227256019894291E-2"/>
    <m/>
    <m/>
    <m/>
    <n v="0"/>
    <m/>
    <n v="0"/>
    <m/>
    <n v="0"/>
    <m/>
    <n v="-8.197492298685793"/>
    <n v="28.250193708419246"/>
    <n v="30.223585553955544"/>
    <n v="1.1110338480630633"/>
    <n v="-10.818107949020362"/>
    <n v="85.918705767755227"/>
    <n v="20.104918598787471"/>
    <n v="41.91299780134657"/>
    <s v="Resto"/>
    <n v="2023"/>
    <n v="2"/>
    <d v="2024-08-20T00:00:00"/>
    <x v="32"/>
    <x v="23"/>
  </r>
  <r>
    <n v="2024"/>
    <n v="6"/>
    <n v="92"/>
    <x v="22"/>
    <s v="Miscelaneos"/>
    <n v="219"/>
    <s v="314f04b30f62e0056bd059354a5536fb2e302107eed143b5fa2aa0bbba07f608"/>
    <s v="866d562d83a77144c090ae01fef5e5dc5d322dfdcb968ee04e0fa262fe1b2619"/>
    <x v="8"/>
    <n v="294097.04112999997"/>
    <n v="388045.25530999998"/>
    <n v="819505.97740000021"/>
    <n v="614010.26148999995"/>
    <n v="98716.816750000013"/>
    <n v="31641.525949999999"/>
    <n v="139247.25175999998"/>
    <n v="77570.184569999983"/>
    <n v="0"/>
    <n v="0"/>
    <n v="134.59399999999999"/>
    <n v="128.214"/>
    <n v="0"/>
    <n v="0"/>
    <n v="11343.75705"/>
    <n v="17474.461520000001"/>
    <n v="67791.241439999998"/>
    <n v="49436.949110000001"/>
    <n v="0"/>
    <n v="0"/>
    <n v="0"/>
    <n v="0"/>
    <n v="0"/>
    <n v="0"/>
    <s v="Miscelaneos"/>
    <s v="Daños Sin Autos"/>
    <s v="Diversos"/>
    <x v="32"/>
    <x v="1"/>
    <n v="6935064.6502099996"/>
    <n v="7545683.0148400003"/>
    <n v="470912451.56086999"/>
    <n v="404647163.09129"/>
    <n v="451972421.97768009"/>
    <n v="385068140.58718014"/>
    <n v="7064819.5636400003"/>
    <n v="7253046.6305800006"/>
    <n v="1656635.3934300002"/>
    <n v="1130052.8276800001"/>
    <n v="944009.71120000002"/>
    <n v="1169740.21318"/>
    <n v="4.1628386752240374"/>
    <n v="5.3501001037817586"/>
    <n v="-93948.21418000001"/>
    <n v="-24.210633397629632"/>
    <n v="31.154027086877278"/>
    <n v="33.173627010315279"/>
    <n v="4.2407252990942839"/>
    <n v="5.1426127303099829"/>
    <n v="6.2452593928063731E-2"/>
    <n v="6.5069687182047461E-2"/>
    <n v="9.589718913275945E-2"/>
    <n v="0.10077313971451393"/>
    <m/>
    <m/>
    <m/>
    <n v="0"/>
    <m/>
    <n v="0"/>
    <m/>
    <n v="0"/>
    <m/>
    <n v="211.98500636787406"/>
    <n v="33.566069339121348"/>
    <n v="8.1540813905126477"/>
    <n v="5.9588740613352842"/>
    <n v="-35.083796218746087"/>
    <n v="37.126668737507764"/>
    <n v="16.733366743313031"/>
    <n v="35.346965851631211"/>
    <s v="Medianas"/>
    <n v="2023"/>
    <n v="2"/>
    <d v="2024-08-20T00:00:00"/>
    <x v="32"/>
    <x v="8"/>
  </r>
  <r>
    <n v="2024"/>
    <n v="6"/>
    <n v="128"/>
    <x v="65"/>
    <s v="Miscelaneos"/>
    <n v="267"/>
    <s v="8acc23987b8960d83c44541f9f0eb46454cea080ea94d916f56fccf033db866f"/>
    <s v="866d562d83a77144c090ae01fef5e5dc5d322dfdcb968ee04e0fa262fe1b2619"/>
    <x v="26"/>
    <n v="36862.691009999995"/>
    <n v="22373.830859999998"/>
    <n v="71011.660250000001"/>
    <n v="43935.725449999998"/>
    <n v="1157.0792200000001"/>
    <n v="498.13970000000006"/>
    <n v="2689.2330099999999"/>
    <n v="1618.7809500000001"/>
    <n v="0"/>
    <n v="0"/>
    <n v="134.59399999999999"/>
    <n v="128.214"/>
    <n v="0"/>
    <n v="0"/>
    <n v="1157.0792200000001"/>
    <n v="498.1397"/>
    <n v="50671.981650000002"/>
    <n v="12562.40078"/>
    <n v="0"/>
    <n v="0"/>
    <n v="0"/>
    <n v="0"/>
    <n v="0"/>
    <n v="0"/>
    <s v="Miscelaneos"/>
    <s v="Daños Sin Autos"/>
    <s v="Diversos"/>
    <x v="32"/>
    <x v="1"/>
    <n v="49157.942630000005"/>
    <n v="32936.750050000002"/>
    <n v="470912451.56086999"/>
    <n v="404647163.09129"/>
    <n v="451972421.97768009"/>
    <n v="385068140.58718014"/>
    <n v="7064819.5636400003"/>
    <n v="7253046.6305800006"/>
    <n v="1656635.3934300002"/>
    <n v="1130052.8276800001"/>
    <n v="49132.080179999997"/>
    <n v="32938.649969999999"/>
    <n v="0.52177823761725717"/>
    <n v="0.30847493473526505"/>
    <n v="14488.860149999997"/>
    <n v="64.758065977441646"/>
    <n v="75.027743329714639"/>
    <n v="67.925767693508178"/>
    <n v="74.988270537391273"/>
    <n v="67.929685916294574"/>
    <n v="7.8279287132493949E-3"/>
    <n v="8.1559602350738999E-3"/>
    <n v="5.5292197501338649E-3"/>
    <n v="5.8103562724983529E-3"/>
    <m/>
    <m/>
    <m/>
    <n v="0"/>
    <m/>
    <n v="0"/>
    <m/>
    <n v="0"/>
    <m/>
    <n v="132.28006521062264"/>
    <n v="3.1388897237212317"/>
    <n v="2.2264390176050526"/>
    <n v="6.9845134577519313E-2"/>
    <n v="132.28006521062267"/>
    <n v="303.36224370959764"/>
    <n v="2.283469448643519"/>
    <n v="3.9653224628294339"/>
    <s v="Resto"/>
    <n v="2023"/>
    <n v="2"/>
    <d v="2024-08-20T00:00:00"/>
    <x v="32"/>
    <x v="26"/>
  </r>
  <r>
    <n v="2024"/>
    <n v="6"/>
    <n v="23"/>
    <x v="16"/>
    <s v="Miscelaneos"/>
    <n v="17"/>
    <s v="4523540f1504cd17100c4835e85b7eefd49911580f8efff0599a8f283be6b9e3"/>
    <s v="866d562d83a77144c090ae01fef5e5dc5d322dfdcb968ee04e0fa262fe1b2619"/>
    <x v="17"/>
    <n v="122323.61691"/>
    <n v="167745.57337"/>
    <n v="528196.5388199999"/>
    <n v="600125.60905000009"/>
    <n v="74942.829160000008"/>
    <n v="56532.492059999997"/>
    <n v="136468.91039"/>
    <n v="90593.844929999992"/>
    <n v="0"/>
    <n v="0"/>
    <n v="134.59399999999999"/>
    <n v="128.214"/>
    <n v="0"/>
    <n v="0"/>
    <n v="27271.300179999998"/>
    <n v="25019.894989999997"/>
    <n v="64442.890599999999"/>
    <n v="56418.20534"/>
    <n v="0"/>
    <n v="0"/>
    <n v="0"/>
    <n v="0"/>
    <n v="0"/>
    <n v="0"/>
    <s v="Miscelaneos"/>
    <s v="Daños Sin Autos"/>
    <s v="Diversos"/>
    <x v="32"/>
    <x v="1"/>
    <n v="12089263.964579999"/>
    <n v="10892930.905850001"/>
    <n v="470912451.56086999"/>
    <n v="404647163.09129"/>
    <n v="451972421.97768009"/>
    <n v="385068140.58718014"/>
    <n v="7064819.5636400003"/>
    <n v="7253046.6305800006"/>
    <n v="1656635.3934300002"/>
    <n v="1130052.8276800001"/>
    <n v="1235883.5444"/>
    <n v="865863.33420000004"/>
    <n v="1.731447148906027"/>
    <n v="2.3127601670552886"/>
    <n v="-45421.956460000001"/>
    <n v="-27.077886794551542"/>
    <n v="9.8976653151722314"/>
    <n v="19.373215927313254"/>
    <n v="1.0118367608515504"/>
    <n v="1.5399489340367796"/>
    <n v="2.597587226766895E-2"/>
    <n v="2.7064398392882643E-2"/>
    <n v="4.1454775584860812E-2"/>
    <n v="4.3562568722047286E-2"/>
    <m/>
    <m/>
    <m/>
    <n v="0"/>
    <m/>
    <n v="0"/>
    <m/>
    <n v="0"/>
    <m/>
    <n v="32.565939390148316"/>
    <n v="61.266034354706363"/>
    <n v="33.701331680034905"/>
    <n v="4.5237974183826744"/>
    <n v="8.9984597892990728"/>
    <n v="14.223574131151185"/>
    <n v="42.318555120803346"/>
    <n v="44.347201119247792"/>
    <s v="Medianas"/>
    <n v="2023"/>
    <n v="2"/>
    <d v="2024-08-20T00:00:00"/>
    <x v="32"/>
    <x v="17"/>
  </r>
  <r>
    <n v="2024"/>
    <n v="6"/>
    <n v="150.1"/>
    <x v="32"/>
    <s v="Miscelaneos"/>
    <n v="150.1"/>
    <m/>
    <m/>
    <x v="21"/>
    <n v="592917.33284999989"/>
    <n v="1392385.1864"/>
    <n v="1238817.87194"/>
    <n v="1962768.3421499999"/>
    <n v="407192.20724000008"/>
    <n v="298864.51833000005"/>
    <n v="782511.7222800001"/>
    <n v="412813.31000000006"/>
    <n v="0"/>
    <n v="0"/>
    <n v="0"/>
    <n v="0"/>
    <n v="252.99187000000001"/>
    <n v="735.55249000000003"/>
    <n v="189090.37547"/>
    <n v="185751.31719000003"/>
    <n v="533723.87422999996"/>
    <n v="292286.21854999993"/>
    <n v="0"/>
    <n v="0"/>
    <n v="0"/>
    <n v="0"/>
    <n v="0"/>
    <n v="0"/>
    <s v="Miscelaneos"/>
    <s v="Daños Sin Autos"/>
    <s v="Diversos"/>
    <x v="32"/>
    <x v="1"/>
    <n v="75864267.800349995"/>
    <n v="56623959.423000008"/>
    <n v="470912451.56086999"/>
    <n v="404647163.09129"/>
    <n v="451972421.97768009"/>
    <n v="385068140.58718014"/>
    <n v="7064819.5636400003"/>
    <n v="7253046.6305800006"/>
    <n v="1656635.3934300002"/>
    <n v="1130052.8276800001"/>
    <n v="3672440.5976800006"/>
    <n v="5595481.5464900006"/>
    <n v="8.3925332771628725"/>
    <n v="19.197245755038747"/>
    <n v="-799467.85355000012"/>
    <n v="-57.417147306559421"/>
    <n v="16.145048968921781"/>
    <n v="24.884099336784189"/>
    <n v="0.78155019489592248"/>
    <n v="2.4590035747913968"/>
    <n v="0.12590818758024699"/>
    <n v="0.1311844050695819"/>
    <n v="0.34409859092126449"/>
    <n v="0.36159449189350978"/>
    <m/>
    <m/>
    <m/>
    <n v="0"/>
    <m/>
    <n v="0"/>
    <m/>
    <n v="0"/>
    <m/>
    <n v="36.246420122172829"/>
    <n v="68.676050552061398"/>
    <n v="21.464212722825046"/>
    <n v="24.579470464947882"/>
    <n v="1.7975960173593375"/>
    <n v="82.603160996692182"/>
    <n v="35.428502377338752"/>
    <n v="63.551171899753619"/>
    <s v="Resto"/>
    <n v="2023"/>
    <n v="2"/>
    <d v="2024-08-20T00:00:00"/>
    <x v="32"/>
    <x v="21"/>
  </r>
  <r>
    <n v="2024"/>
    <n v="6"/>
    <n v="81"/>
    <x v="34"/>
    <s v="Miscelaneos"/>
    <n v="53"/>
    <s v="2858dcd1057d3eae7f7d5f782167e24b61153c01551450a628cee722509f6529"/>
    <s v="866d562d83a77144c090ae01fef5e5dc5d322dfdcb968ee04e0fa262fe1b2619"/>
    <x v="24"/>
    <n v="20425.276730000001"/>
    <n v="17575.00489"/>
    <n v="44261.013249999996"/>
    <n v="40585.001149999996"/>
    <n v="12399.392820000001"/>
    <n v="6938.4815500000004"/>
    <n v="35265.918899999997"/>
    <n v="15572.19176"/>
    <n v="0"/>
    <n v="0"/>
    <n v="134.59399999999999"/>
    <n v="128.214"/>
    <n v="0"/>
    <n v="0"/>
    <n v="9857.6819199999991"/>
    <n v="7181.8789900000002"/>
    <n v="24773.082719999999"/>
    <n v="18841.008249999999"/>
    <n v="0"/>
    <n v="0"/>
    <n v="0"/>
    <n v="0"/>
    <n v="0"/>
    <n v="0"/>
    <s v="Miscelaneos"/>
    <s v="Daños Sin Autos"/>
    <s v="Diversos"/>
    <x v="32"/>
    <x v="1"/>
    <n v="856751.40549999999"/>
    <n v="814623.35763999994"/>
    <n v="470912451.56086999"/>
    <n v="404647163.09129"/>
    <n v="451972421.97768009"/>
    <n v="385068140.58718014"/>
    <n v="7064819.5636400003"/>
    <n v="7253046.6305800006"/>
    <n v="1656635.3934300002"/>
    <n v="1130052.8276800001"/>
    <n v="71913.964189999999"/>
    <n v="70267.086150000003"/>
    <n v="0.28911250380860831"/>
    <n v="0.24231203499920956"/>
    <n v="2850.2718400000012"/>
    <n v="16.217758446381868"/>
    <n v="28.40237909293316"/>
    <n v="25.011717224878833"/>
    <n v="2.3840377265654809"/>
    <n v="2.1574393522075739"/>
    <n v="4.3373830235958069E-3"/>
    <n v="4.5191422610755374E-3"/>
    <n v="4.3432912653424459E-3"/>
    <n v="4.5641285366273994E-3"/>
    <m/>
    <m/>
    <m/>
    <n v="0"/>
    <m/>
    <n v="0"/>
    <m/>
    <n v="0"/>
    <m/>
    <n v="78.704702616093286"/>
    <n v="60.706119108722604"/>
    <n v="39.47925814773415"/>
    <n v="0.74846842396186719"/>
    <n v="37.257700021481412"/>
    <n v="31.484909890637081"/>
    <n v="39.791906527812216"/>
    <n v="38.118336846437082"/>
    <s v="Resto"/>
    <n v="2023"/>
    <n v="2"/>
    <d v="2024-08-20T00:00:00"/>
    <x v="32"/>
    <x v="24"/>
  </r>
  <r>
    <n v="2024"/>
    <n v="6"/>
    <n v="74"/>
    <x v="0"/>
    <s v="Miscelaneos"/>
    <n v="46"/>
    <s v="25fc0e7096fc653718202dc30b0c580b8ab87eac11a700cba03a7c021bc35b0c"/>
    <s v="866d562d83a77144c090ae01fef5e5dc5d322dfdcb968ee04e0fa262fe1b2619"/>
    <x v="25"/>
    <n v="25699.604829999997"/>
    <n v="889338.21396000008"/>
    <n v="76730.764869999868"/>
    <n v="1049945.38536"/>
    <n v="102095.18537000002"/>
    <n v="66843.324620000014"/>
    <n v="204820.98186"/>
    <n v="88636.476640000023"/>
    <n v="0"/>
    <n v="0"/>
    <n v="134.59399999999999"/>
    <n v="128.214"/>
    <n v="0"/>
    <n v="0"/>
    <n v="28864.412789999998"/>
    <n v="13166.22993"/>
    <n v="69161.771189999999"/>
    <n v="-25782.570789999998"/>
    <n v="0"/>
    <n v="0"/>
    <n v="0"/>
    <n v="0"/>
    <n v="0"/>
    <n v="0"/>
    <s v="Miscelaneos"/>
    <s v="Daños Sin Autos"/>
    <s v="Diversos"/>
    <x v="32"/>
    <x v="1"/>
    <n v="4855779.2440100005"/>
    <n v="7451597.3626800003"/>
    <n v="470912451.56086999"/>
    <n v="404647163.09129"/>
    <n v="451972421.97768009"/>
    <n v="385068140.58718014"/>
    <n v="7064819.5636400003"/>
    <n v="7253046.6305800006"/>
    <n v="1656635.3934300002"/>
    <n v="1130052.8276800001"/>
    <n v="50659.608390000001"/>
    <n v="1785775.9675399999"/>
    <n v="0.36376873603773702"/>
    <n v="12.261581363759726"/>
    <n v="-863638.60913000011"/>
    <n v="-97.110255195763358"/>
    <n v="50.729971365260283"/>
    <n v="49.801219756871859"/>
    <n v="0.52925809717776096"/>
    <n v="11.934866722859883"/>
    <n v="5.4574060942361967E-3"/>
    <n v="5.6861002088461777E-3"/>
    <n v="0.21978115629575334"/>
    <n v="0.23095606211510303"/>
    <m/>
    <m/>
    <m/>
    <n v="0"/>
    <m/>
    <n v="0"/>
    <m/>
    <n v="0"/>
    <m/>
    <n v="52.738042206016168"/>
    <n v="397.26363905339485"/>
    <n v="7.516074713844068"/>
    <n v="6.1628035821820664"/>
    <n v="119.23066013172688"/>
    <n v="-368.25009714246579"/>
    <n v="41.734635035161538"/>
    <n v="-51.066396897498834"/>
    <s v="Resto"/>
    <n v="2023"/>
    <n v="2"/>
    <d v="2024-08-20T00:00:00"/>
    <x v="32"/>
    <x v="25"/>
  </r>
  <r>
    <n v="2024"/>
    <n v="6"/>
    <n v="9"/>
    <x v="8"/>
    <s v="Miscelaneos"/>
    <n v="9"/>
    <s v="19581e27de7ced00ff1ce50b2047e7a567c76b1cbaebabe5ef03f7c3017bb5b7"/>
    <s v="866d562d83a77144c090ae01fef5e5dc5d322dfdcb968ee04e0fa262fe1b2619"/>
    <x v="14"/>
    <n v="134814.43225000001"/>
    <n v="35344.464500000002"/>
    <n v="185663.53827000002"/>
    <n v="71341.358829999997"/>
    <n v="13816.285800000001"/>
    <n v="11142.63408"/>
    <n v="31699.735240000002"/>
    <n v="24294.002850000001"/>
    <n v="0"/>
    <n v="0"/>
    <n v="134.59399999999999"/>
    <n v="128.214"/>
    <n v="0"/>
    <n v="0"/>
    <n v="12193.522419999999"/>
    <n v="8209.9215599999989"/>
    <n v="31375.630880000001"/>
    <n v="22246.81394"/>
    <n v="0"/>
    <n v="0"/>
    <n v="0"/>
    <n v="0"/>
    <n v="0"/>
    <n v="0"/>
    <s v="Miscelaneos"/>
    <s v="Daños Sin Autos"/>
    <s v="Diversos"/>
    <x v="32"/>
    <x v="1"/>
    <n v="1455805.4776199998"/>
    <n v="1307087.0916300002"/>
    <n v="470912451.56086999"/>
    <n v="404647163.09129"/>
    <n v="451972421.97768009"/>
    <n v="385068140.58718014"/>
    <n v="7064819.5636400003"/>
    <n v="7253046.6305800006"/>
    <n v="1656635.3934300002"/>
    <n v="1130052.8276800001"/>
    <n v="154114.73015000002"/>
    <n v="49857.786380000005"/>
    <n v="1.9082501829748033"/>
    <n v="0.48730507744127971"/>
    <n v="99469.967750000011"/>
    <n v="281.43011687162499"/>
    <n v="87.476668919826807"/>
    <n v="70.890561066261284"/>
    <n v="9.2604701879813796"/>
    <n v="2.7040634649619073"/>
    <n v="2.862834308227544E-2"/>
    <n v="2.9828021731967001E-2"/>
    <n v="8.7346379077483244E-3"/>
    <n v="9.1787558550297538E-3"/>
    <m/>
    <m/>
    <m/>
    <n v="0"/>
    <m/>
    <n v="0"/>
    <m/>
    <n v="0"/>
    <m/>
    <n v="23.994790646485995"/>
    <n v="10.248372944507208"/>
    <n v="31.52582515431801"/>
    <n v="0.83399677773356695"/>
    <n v="48.521789530958692"/>
    <n v="41.034266590355628"/>
    <n v="38.863035030707884"/>
    <n v="36.903808258307386"/>
    <s v="Medianas"/>
    <n v="2023"/>
    <n v="2"/>
    <d v="2024-08-20T00:00:00"/>
    <x v="32"/>
    <x v="14"/>
  </r>
  <r>
    <n v="2024"/>
    <n v="6"/>
    <n v="93"/>
    <x v="43"/>
    <s v="Miscelaneos"/>
    <n v="220"/>
    <s v="36790ecd55c2030dc553685bef719df653f413a20cdad1bfd1dc934c76686ddd"/>
    <s v="866d562d83a77144c090ae01fef5e5dc5d322dfdcb968ee04e0fa262fe1b2619"/>
    <x v="31"/>
    <n v="15743.4054"/>
    <n v="15776.52499"/>
    <n v="21617.053379999998"/>
    <n v="20269.537250000001"/>
    <n v="3903.9348399999999"/>
    <n v="10079.200130000001"/>
    <n v="6227.6538799999998"/>
    <n v="7740.0798000000013"/>
    <n v="0"/>
    <n v="0"/>
    <n v="134.59399999999999"/>
    <n v="128.214"/>
    <n v="0"/>
    <n v="0"/>
    <n v="1006.1404699999999"/>
    <n v="7814.6191500000004"/>
    <n v="1842.69974"/>
    <n v="-1080.08384"/>
    <n v="0"/>
    <n v="0"/>
    <n v="0"/>
    <n v="0"/>
    <n v="0"/>
    <n v="0"/>
    <s v="Miscelaneos"/>
    <s v="Daños Sin Autos"/>
    <s v="Diversos"/>
    <x v="32"/>
    <x v="1"/>
    <n v="571419.13779999991"/>
    <n v="448716.87143"/>
    <n v="470912451.56086999"/>
    <n v="404647163.09129"/>
    <n v="451972421.97768009"/>
    <n v="385068140.58718014"/>
    <n v="7064819.5636400003"/>
    <n v="7253046.6305800006"/>
    <n v="1656635.3934300002"/>
    <n v="1130052.8276800001"/>
    <n v="64342.17469"/>
    <n v="65266.609659999995"/>
    <n v="0.22284228575384224"/>
    <n v="0.21751583566943658"/>
    <n v="-33.119590000000244"/>
    <n v="-0.20992956320224909"/>
    <n v="24.468251929394025"/>
    <n v="24.172429167358718"/>
    <n v="2.7551414292165841"/>
    <n v="3.5159197245519982"/>
    <n v="3.3431703383118155E-3"/>
    <n v="3.483266817721339E-3"/>
    <n v="3.8988349428859715E-3"/>
    <n v="4.0970735636406573E-3"/>
    <m/>
    <m/>
    <m/>
    <n v="0"/>
    <m/>
    <n v="0"/>
    <m/>
    <n v="0"/>
    <m/>
    <n v="-61.267414183192734"/>
    <n v="24.797270608301812"/>
    <n v="63.887327129318614"/>
    <n v="0.23565443883925793"/>
    <n v="-87.124894371851752"/>
    <n v="-270.60710213014573"/>
    <n v="54.601433329555903"/>
    <n v="-723.51968065738311"/>
    <s v="Resto"/>
    <n v="2023"/>
    <n v="2"/>
    <d v="2024-08-20T00:00:00"/>
    <x v="32"/>
    <x v="31"/>
  </r>
  <r>
    <n v="2024"/>
    <n v="6"/>
    <n v="25"/>
    <x v="36"/>
    <s v="Miscelaneos"/>
    <n v="25"/>
    <s v="b7a56873cd771f2c446d369b649430b65a756ba278ff97ec81bb6f55b2e73569"/>
    <s v="866d562d83a77144c090ae01fef5e5dc5d322dfdcb968ee04e0fa262fe1b2619"/>
    <x v="35"/>
    <n v="0"/>
    <n v="0"/>
    <n v="0"/>
    <n v="-81617.3161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Miscelaneos"/>
    <s v="Daños Sin Autos"/>
    <s v="Diversos"/>
    <x v="32"/>
    <x v="1"/>
    <n v="0"/>
    <n v="0"/>
    <n v="470912451.56086999"/>
    <n v="404647163.09129"/>
    <n v="451972421.97768009"/>
    <n v="385068140.58718014"/>
    <n v="7064819.5636400003"/>
    <n v="7253046.6305800006"/>
    <n v="1656635.3934300002"/>
    <n v="1130052.82768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2"/>
    <x v="35"/>
  </r>
  <r>
    <n v="2024"/>
    <n v="6"/>
    <n v="77"/>
    <x v="63"/>
    <s v="Miscelaneos"/>
    <n v="49"/>
    <s v="0e17daca5f3e175f448bacace3bc0da47d0655a74c8dd0dc497a3afbdad95f1f"/>
    <s v="866d562d83a77144c090ae01fef5e5dc5d322dfdcb968ee04e0fa262fe1b2619"/>
    <x v="35"/>
    <n v="0"/>
    <n v="0"/>
    <n v="0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s v="Miscelaneos"/>
    <s v="Daños Sin Autos"/>
    <s v="Diversos"/>
    <x v="32"/>
    <x v="1"/>
    <n v="6922211.3310900005"/>
    <n v="3662742.7217800003"/>
    <n v="470912451.56086999"/>
    <n v="404647163.09129"/>
    <n v="451972421.97768009"/>
    <n v="385068140.58718014"/>
    <n v="7064819.5636400003"/>
    <n v="7253046.6305800006"/>
    <n v="1656635.3934300002"/>
    <n v="1130052.82768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2"/>
    <x v="35"/>
  </r>
  <r>
    <n v="2024"/>
    <n v="6"/>
    <n v="107"/>
    <x v="28"/>
    <s v="Miscelaneos"/>
    <n v="70"/>
    <s v="ff5a1ae012afa5d4c889c50ad427aaf545d31a4fac04ffc1c4d03d403ba4250a"/>
    <s v="866d562d83a77144c090ae01fef5e5dc5d322dfdcb968ee04e0fa262fe1b2619"/>
    <x v="32"/>
    <n v="12965.70097"/>
    <n v="11352.916029999998"/>
    <n v="21036.443420000003"/>
    <n v="18434.141799999998"/>
    <n v="723.22212000000025"/>
    <n v="1677.7347199999999"/>
    <n v="2802.6365600000004"/>
    <n v="5084.0108599999985"/>
    <n v="0"/>
    <n v="0"/>
    <n v="134.59399999999999"/>
    <n v="128.214"/>
    <n v="0"/>
    <n v="0"/>
    <n v="260.82108999999997"/>
    <n v="687.87639000000001"/>
    <n v="3193.3627700000002"/>
    <n v="3128.9288500000002"/>
    <n v="0"/>
    <n v="0"/>
    <n v="0"/>
    <n v="0"/>
    <n v="0"/>
    <n v="0"/>
    <s v="Miscelaneos"/>
    <s v="Daños Sin Autos"/>
    <s v="Diversos"/>
    <x v="32"/>
    <x v="1"/>
    <n v="991204.89910000004"/>
    <n v="653728.05599000002"/>
    <n v="470912451.56086999"/>
    <n v="404647163.09129"/>
    <n v="451972421.97768009"/>
    <n v="385068140.58718014"/>
    <n v="7064819.5636400003"/>
    <n v="7253046.6305800006"/>
    <n v="1656635.3934300002"/>
    <n v="1130052.8276800001"/>
    <n v="32379.480899999999"/>
    <n v="28629.9974"/>
    <n v="0.18352487070907858"/>
    <n v="0.15652616904645691"/>
    <n v="1612.7849400000014"/>
    <n v="14.205909175565367"/>
    <n v="40.042955012289902"/>
    <n v="39.653919179189302"/>
    <n v="1.3080747463791464"/>
    <n v="1.7366420067144346"/>
    <n v="2.7533145337364385E-3"/>
    <n v="2.8686929422079405E-3"/>
    <n v="2.8056334173381403E-3"/>
    <n v="2.9482875453389207E-3"/>
    <m/>
    <m/>
    <m/>
    <n v="0"/>
    <m/>
    <n v="0"/>
    <m/>
    <n v="0"/>
    <m/>
    <n v="-56.892939546485621"/>
    <n v="5.5779639039446414"/>
    <n v="14.778006950519126"/>
    <n v="4.36560828573508E-2"/>
    <n v="-62.083145490718181"/>
    <n v="2.0592964266349378"/>
    <n v="8.1675997619274536"/>
    <n v="21.984404982554974"/>
    <s v="Resto"/>
    <n v="2023"/>
    <n v="2"/>
    <d v="2024-08-20T00:00:00"/>
    <x v="32"/>
    <x v="32"/>
  </r>
  <r>
    <n v="2024"/>
    <n v="6"/>
    <n v="126"/>
    <x v="41"/>
    <s v="Miscelaneos"/>
    <n v="239"/>
    <s v="79bf08685d3138f9b109c3546780f056bc954fd69377b84a2cf23622e464897b"/>
    <s v="866d562d83a77144c090ae01fef5e5dc5d322dfdcb968ee04e0fa262fe1b2619"/>
    <x v="33"/>
    <n v="16725.58538"/>
    <n v="17300.796120000003"/>
    <n v="38158.843280000001"/>
    <n v="35212.039080000002"/>
    <n v="2750.4155999999994"/>
    <n v="2864.2415000000001"/>
    <n v="7325.1472700000004"/>
    <n v="5735.6290399999998"/>
    <n v="0"/>
    <n v="0"/>
    <n v="134.59399999999999"/>
    <n v="128.214"/>
    <n v="0"/>
    <n v="0"/>
    <n v="99.447330000000008"/>
    <n v="344.42671000000001"/>
    <n v="1112.7544700000001"/>
    <n v="805.45884000000001"/>
    <n v="0"/>
    <n v="0"/>
    <n v="0"/>
    <n v="0"/>
    <n v="0"/>
    <n v="0"/>
    <s v="Miscelaneos"/>
    <s v="Daños Sin Autos"/>
    <s v="Diversos"/>
    <x v="32"/>
    <x v="1"/>
    <n v="466101.05164999998"/>
    <n v="396211.51010000001"/>
    <n v="470912451.56086999"/>
    <n v="404647163.09129"/>
    <n v="451972421.97768009"/>
    <n v="385068140.58718014"/>
    <n v="7064819.5636400003"/>
    <n v="7253046.6305800006"/>
    <n v="1656635.3934300002"/>
    <n v="1130052.8276800001"/>
    <n v="123583.20108"/>
    <n v="123190.38276000001"/>
    <n v="0.23674469290171785"/>
    <n v="0.23853143377097685"/>
    <n v="-575.21074000000226"/>
    <n v="-3.3247645715855145"/>
    <n v="13.533866442877546"/>
    <n v="14.04395029253662"/>
    <n v="3.588403270233214"/>
    <n v="4.3665556600396203"/>
    <n v="3.5517398880751529E-3"/>
    <n v="3.7005765322615119E-3"/>
    <n v="4.2755263592684266E-3"/>
    <n v="4.4929180829186436E-3"/>
    <m/>
    <m/>
    <m/>
    <n v="0"/>
    <m/>
    <n v="0"/>
    <m/>
    <n v="0"/>
    <m/>
    <n v="-3.9740329158697296"/>
    <n v="16.444360765327062"/>
    <n v="16.555547387145324"/>
    <n v="0.16602419644707514"/>
    <n v="-71.126707914145214"/>
    <n v="38.151624234454992"/>
    <n v="8.9370416099069896"/>
    <n v="42.761553153976188"/>
    <s v="Resto"/>
    <n v="2023"/>
    <n v="2"/>
    <d v="2024-08-20T00:00:00"/>
    <x v="32"/>
    <x v="33"/>
  </r>
  <r>
    <n v="2024"/>
    <n v="6"/>
    <n v="10"/>
    <x v="4"/>
    <s v="Miscelaneos"/>
    <n v="10"/>
    <s v="4a44dc15364204a80fe80e9039455cc1608281820fe2b24f1e5233ade6af1dd5"/>
    <s v="866d562d83a77144c090ae01fef5e5dc5d322dfdcb968ee04e0fa262fe1b2619"/>
    <x v="20"/>
    <n v="47939.716710000001"/>
    <n v="55353.108079999998"/>
    <n v="160698.15114"/>
    <n v="112782.17045999999"/>
    <n v="44146.754079999999"/>
    <n v="49225.598319999997"/>
    <n v="85672.814959999989"/>
    <n v="-3093.9392599999933"/>
    <n v="0"/>
    <n v="0"/>
    <n v="134.59399999999999"/>
    <n v="128.214"/>
    <n v="0"/>
    <n v="0"/>
    <n v="42004.332719999999"/>
    <n v="49277.87369"/>
    <n v="78034.320609999995"/>
    <n v="57709.316479999994"/>
    <n v="0"/>
    <n v="0"/>
    <n v="0"/>
    <n v="0"/>
    <n v="0"/>
    <n v="0"/>
    <s v="Miscelaneos"/>
    <s v="Daños Sin Autos"/>
    <s v="Diversos"/>
    <x v="32"/>
    <x v="1"/>
    <n v="3187333.33329"/>
    <n v="2989305.4146599998"/>
    <n v="470912451.56086999"/>
    <n v="404647163.09129"/>
    <n v="451972421.97768009"/>
    <n v="385068140.58718014"/>
    <n v="7064819.5636400003"/>
    <n v="7253046.6305800006"/>
    <n v="1656635.3934300002"/>
    <n v="1130052.8276800001"/>
    <n v="275124.51082999998"/>
    <n v="326229.47975"/>
    <n v="0.67856958381114074"/>
    <n v="0.7631704427022773"/>
    <n v="-7413.3913699999976"/>
    <n v="-13.392908956956262"/>
    <n v="17.424734919246092"/>
    <n v="16.967537122156724"/>
    <n v="1.5040697566613188"/>
    <n v="1.851704673886452"/>
    <n v="1.0180176071178557E-2"/>
    <n v="1.0606779170337836E-2"/>
    <n v="1.3679351575612585E-2"/>
    <n v="1.4374886479985988E-2"/>
    <m/>
    <m/>
    <m/>
    <n v="0"/>
    <m/>
    <n v="0"/>
    <m/>
    <n v="0"/>
    <m/>
    <n v="-10.317486050619529"/>
    <n v="92.088057897912421"/>
    <n v="88.930143270104878"/>
    <n v="2.6648443136661371"/>
    <n v="-14.760257343400818"/>
    <n v="35.219623744883435"/>
    <n v="53.828023863921736"/>
    <n v="85.389806526434882"/>
    <s v="Resto"/>
    <n v="2023"/>
    <n v="2"/>
    <d v="2024-08-20T00:00:00"/>
    <x v="32"/>
    <x v="20"/>
  </r>
  <r>
    <n v="2024"/>
    <n v="6"/>
    <n v="50"/>
    <x v="56"/>
    <s v="Miscelaneos"/>
    <n v="38"/>
    <s v="aea92132c4cbeb263e6ac2bf6c183b5d81737f179f21efdc5863739672f0f470"/>
    <s v="866d562d83a77144c090ae01fef5e5dc5d322dfdcb968ee04e0fa262fe1b2619"/>
    <x v="35"/>
    <n v="0"/>
    <n v="-3147.7712799999999"/>
    <n v="-4359.2277299999996"/>
    <n v="8794.9284999999982"/>
    <n v="-270.11829999999998"/>
    <n v="-228.70549"/>
    <n v="-410.10867000000002"/>
    <n v="449.28427999999991"/>
    <n v="0"/>
    <n v="0"/>
    <n v="134.59399999999999"/>
    <n v="128.214"/>
    <n v="0"/>
    <n v="0"/>
    <n v="27.711599999999997"/>
    <n v="37.796990000000001"/>
    <n v="0"/>
    <n v="336.26432"/>
    <n v="0"/>
    <n v="0"/>
    <n v="0"/>
    <n v="0"/>
    <n v="0"/>
    <n v="0"/>
    <s v="Miscelaneos"/>
    <s v="Daños Sin Autos"/>
    <s v="Diversos"/>
    <x v="32"/>
    <x v="1"/>
    <n v="30189132.184919998"/>
    <n v="15116040.619870001"/>
    <n v="470912451.56086999"/>
    <n v="404647163.09129"/>
    <n v="451972421.97768009"/>
    <n v="385068140.58718014"/>
    <n v="7064819.5636400003"/>
    <n v="7253046.6305800006"/>
    <n v="1656635.3934300002"/>
    <n v="1130052.8276800001"/>
    <n v="0"/>
    <n v="-3267.79405"/>
    <m/>
    <n v="-4.3399297430799559E-2"/>
    <m/>
    <m/>
    <m/>
    <n v="96.327101152534382"/>
    <m/>
    <n v="-2.0824046184834018E-2"/>
    <m/>
    <m/>
    <n v="-7.7790518928952694E-4"/>
    <n v="-8.1745824912963388E-4"/>
    <m/>
    <m/>
    <m/>
    <n v="0"/>
    <m/>
    <n v="0"/>
    <m/>
    <n v="0"/>
    <m/>
    <n v="18.107483996120944"/>
    <m/>
    <n v="7.2656324000770471"/>
    <n v="-1.6305235362666638E-2"/>
    <n v="-26.683050687369558"/>
    <m/>
    <m/>
    <n v="11.240261827362476"/>
    <s v="Resto"/>
    <n v="2023"/>
    <n v="2"/>
    <d v="2024-08-20T00:00:00"/>
    <x v="32"/>
    <x v="35"/>
  </r>
  <r>
    <n v="2024"/>
    <n v="6"/>
    <n v="79"/>
    <x v="59"/>
    <s v="Miscelaneos"/>
    <n v="51"/>
    <s v="031b4af5197ec30a926f48cf40e11a7dbc470048a21e4003b7a3c07c5dab1baa"/>
    <s v="866d562d83a77144c090ae01fef5e5dc5d322dfdcb968ee04e0fa262fe1b2619"/>
    <x v="0"/>
    <n v="1404096.8758099999"/>
    <n v="1165373.9302300001"/>
    <n v="2646600.7744100001"/>
    <n v="2346728.5788700003"/>
    <n v="127313.12361"/>
    <n v="206706.03526"/>
    <n v="253679.37107999995"/>
    <n v="412377.72564000002"/>
    <n v="0"/>
    <n v="0"/>
    <n v="134.59399999999999"/>
    <n v="128.214"/>
    <n v="0"/>
    <n v="0"/>
    <n v="127421.84223000001"/>
    <n v="129816.54831999999"/>
    <n v="1407876.33348"/>
    <n v="1062805.4720700001"/>
    <n v="0"/>
    <n v="0"/>
    <n v="0"/>
    <n v="0"/>
    <n v="0"/>
    <n v="0"/>
    <s v="Miscelaneos"/>
    <s v="Daños Sin Autos"/>
    <s v="Diversos"/>
    <x v="32"/>
    <x v="1"/>
    <n v="42505277.943829998"/>
    <n v="34607061.821570002"/>
    <n v="470912451.56086999"/>
    <n v="404647163.09129"/>
    <n v="451972421.97768009"/>
    <n v="385068140.58718014"/>
    <n v="7064819.5636400003"/>
    <n v="7253046.6305800006"/>
    <n v="1656635.3934300002"/>
    <n v="1130052.8276800001"/>
    <n v="1443721.4013399999"/>
    <n v="1205368.41686"/>
    <n v="19.874490256430107"/>
    <n v="16.067371265980807"/>
    <n v="238722.94557999982"/>
    <n v="20.484664997859102"/>
    <n v="97.255389752259518"/>
    <n v="96.681969921346862"/>
    <n v="3.3033471223632276"/>
    <n v="3.3674454544524264"/>
    <n v="0.29816516236851021"/>
    <n v="0.31065985611824315"/>
    <n v="0.28799755355435103"/>
    <n v="0.30264096335078577"/>
    <m/>
    <m/>
    <m/>
    <n v="0"/>
    <m/>
    <n v="0"/>
    <m/>
    <n v="0"/>
    <m/>
    <n v="-38.408608413459056"/>
    <n v="9.0672606572502481"/>
    <n v="17.737314169985265"/>
    <n v="7.6850418694968861"/>
    <n v="-1.8446847655331222"/>
    <n v="32.467922915179749"/>
    <n v="9.0506416792331237"/>
    <n v="12.2145163655546"/>
    <s v="Grandes"/>
    <n v="2023"/>
    <n v="2"/>
    <d v="2024-08-20T00:00:00"/>
    <x v="32"/>
    <x v="0"/>
  </r>
  <r>
    <n v="2024"/>
    <n v="6"/>
    <n v="22"/>
    <x v="15"/>
    <s v="Miscelaneos"/>
    <n v="16"/>
    <s v="b17ef6d19c7a5b1ee83b907c595526dcb1eb06db8227d650d5dda0a9f4ce8cd9"/>
    <s v="866d562d83a77144c090ae01fef5e5dc5d322dfdcb968ee04e0fa262fe1b2619"/>
    <x v="6"/>
    <n v="517686.27647000004"/>
    <n v="462132.42706999998"/>
    <n v="948414.72961000015"/>
    <n v="749430.12671999994"/>
    <n v="6831.2696999999989"/>
    <n v="61839.069839999996"/>
    <n v="60764.311710000002"/>
    <n v="298615.32237999997"/>
    <n v="0"/>
    <n v="0"/>
    <n v="134.59399999999999"/>
    <n v="128.214"/>
    <n v="0"/>
    <n v="0"/>
    <n v="52400.931039999996"/>
    <n v="57431.069840000004"/>
    <n v="133649.91907999999"/>
    <n v="127683.54984000001"/>
    <n v="0"/>
    <n v="0"/>
    <n v="0"/>
    <n v="0"/>
    <n v="0"/>
    <n v="0"/>
    <s v="Miscelaneos"/>
    <s v="Daños Sin Autos"/>
    <s v="Diversos"/>
    <x v="32"/>
    <x v="1"/>
    <n v="17696756.30731"/>
    <n v="15803110.36665"/>
    <n v="470912451.56086999"/>
    <n v="404647163.09129"/>
    <n v="451972421.97768009"/>
    <n v="385068140.58718014"/>
    <n v="7064819.5636400003"/>
    <n v="7253046.6305800006"/>
    <n v="1656635.3934300002"/>
    <n v="1130052.8276800001"/>
    <n v="1666424.01226"/>
    <n v="1649209.48325"/>
    <n v="7.3276645186288807"/>
    <n v="6.3715628839552201"/>
    <n v="55553.849400000065"/>
    <n v="12.021196987240469"/>
    <n v="31.065699525531638"/>
    <n v="28.021450989919295"/>
    <n v="2.9253173151068332"/>
    <n v="2.9243131025981972"/>
    <n v="0.10993259463709128"/>
    <n v="0.11453935047735393"/>
    <n v="0.11420626887374004"/>
    <n v="0.12001315568857672"/>
    <m/>
    <m/>
    <m/>
    <n v="0"/>
    <m/>
    <n v="0"/>
    <m/>
    <n v="0"/>
    <m/>
    <n v="-88.953149331522994"/>
    <n v="1.3195771281752089"/>
    <n v="13.381244469701134"/>
    <n v="0.41235806787008916"/>
    <n v="-8.7585671205737903"/>
    <n v="4.672778323814164"/>
    <n v="39.207604015557926"/>
    <n v="44.979223957954453"/>
    <s v="Grandes"/>
    <n v="2023"/>
    <n v="2"/>
    <d v="2024-08-20T00:00:00"/>
    <x v="32"/>
    <x v="6"/>
  </r>
  <r>
    <n v="2024"/>
    <n v="6"/>
    <n v="201.1"/>
    <x v="1"/>
    <s v="Miscelaneos"/>
    <n v="201.1"/>
    <m/>
    <m/>
    <x v="1"/>
    <n v="7064819.5636400012"/>
    <n v="7253046.6305799996"/>
    <n v="13732079.055530004"/>
    <n v="13339690.601760002"/>
    <n v="1656635.3934299999"/>
    <n v="1130052.8276800001"/>
    <n v="3496936.7306099995"/>
    <n v="2270868.63791"/>
    <n v="0"/>
    <n v="0"/>
    <n v="0"/>
    <n v="0"/>
    <n v="82045.416079999995"/>
    <n v="53510"/>
    <n v="768911.83697999991"/>
    <n v="840561.35667999997"/>
    <n v="5120406.9602400009"/>
    <n v="4158521.1681299992"/>
    <n v="0"/>
    <n v="0"/>
    <n v="0"/>
    <n v="0"/>
    <n v="0"/>
    <n v="0"/>
    <s v="Miscelaneos"/>
    <s v="Daños Sin Autos"/>
    <s v="Diversos"/>
    <x v="32"/>
    <x v="1"/>
    <n v="329972128.06009996"/>
    <n v="279239226.99165004"/>
    <n v="470912451.56086999"/>
    <n v="404647163.09129"/>
    <n v="451972421.97768009"/>
    <n v="385068140.58718014"/>
    <n v="7064819.5636400003"/>
    <n v="7253046.6305800006"/>
    <n v="1656635.3934300002"/>
    <n v="1130052.8276800001"/>
    <n v="16218254.078739999"/>
    <n v="18559225.740789998"/>
    <n v="100.00000000000003"/>
    <n v="99.999999999999986"/>
    <n v="-188227.06693999842"/>
    <n v="-2.5951448615593176"/>
    <n v="43.560913088055834"/>
    <n v="39.08054534106477"/>
    <n v="2.1410352459687867"/>
    <n v="2.5974311377093464"/>
    <n v="1.5002405521924929"/>
    <n v="1.5631085482443186"/>
    <n v="1.7924372866401843"/>
    <n v="1.8835748445768643"/>
    <m/>
    <m/>
    <m/>
    <n v="0"/>
    <m/>
    <n v="0"/>
    <m/>
    <n v="0"/>
    <m/>
    <n v="46.598048591327768"/>
    <n v="23.449082860602502"/>
    <n v="15.580388286978847"/>
    <n v="99.999999999999986"/>
    <n v="-8.5240082869140092"/>
    <n v="23.130477235072998"/>
    <n v="15.016615728995882"/>
    <n v="20.212987326405337"/>
    <m/>
    <n v="2023"/>
    <n v="2"/>
    <d v="2024-08-20T00:00:00"/>
    <x v="32"/>
    <x v="1"/>
  </r>
  <r>
    <n v="2024"/>
    <n v="6"/>
    <n v="12"/>
    <x v="31"/>
    <s v="Miscelaneos"/>
    <n v="12"/>
    <s v="6b51d431df5d7f141cbececcf79edf3dd861c3b4069f0b11661a3eefacbba918"/>
    <s v="866d562d83a77144c090ae01fef5e5dc5d322dfdcb968ee04e0fa262fe1b2619"/>
    <x v="11"/>
    <n v="114933.00195999999"/>
    <n v="146805.46738999998"/>
    <n v="184662.22509000002"/>
    <n v="273744.01640999998"/>
    <n v="24713.816999999999"/>
    <n v="20930.848350000004"/>
    <n v="56261.720609999997"/>
    <n v="28601.508329999997"/>
    <n v="0"/>
    <n v="0"/>
    <n v="134.59399999999999"/>
    <n v="128.214"/>
    <n v="6.9120000000000001E-2"/>
    <n v="410.85502000000002"/>
    <n v="21305.3158"/>
    <n v="14617.617679999999"/>
    <n v="52959.445570000003"/>
    <n v="44426.298710000003"/>
    <n v="0"/>
    <n v="0"/>
    <n v="0"/>
    <n v="0"/>
    <n v="0"/>
    <n v="0"/>
    <s v="Miscelaneos"/>
    <s v="Daños Sin Autos"/>
    <s v="Diversos"/>
    <x v="32"/>
    <x v="1"/>
    <n v="3733425.0511100003"/>
    <n v="4674185.5092500001"/>
    <n v="470912451.56086999"/>
    <n v="404647163.09129"/>
    <n v="451972421.97768009"/>
    <n v="385068140.58718014"/>
    <n v="7064819.5636400003"/>
    <n v="7253046.6305800006"/>
    <n v="1656635.3934300002"/>
    <n v="1130052.8276800001"/>
    <n v="146449.24239"/>
    <n v="1321311.65622"/>
    <n v="1.6268356314649199"/>
    <n v="2.0240524412326915"/>
    <n v="-31872.465429999982"/>
    <n v="-21.710680124281978"/>
    <n v="78.479751813211124"/>
    <n v="11.110585961981153"/>
    <n v="3.0784869225064204"/>
    <n v="3.1407710947603307"/>
    <n v="2.4406447860753539E-2"/>
    <n v="2.5429206821312601E-2"/>
    <n v="3.627987065780567E-2"/>
    <n v="3.8124542624102899E-2"/>
    <m/>
    <m/>
    <m/>
    <n v="0"/>
    <m/>
    <n v="0"/>
    <m/>
    <n v="0"/>
    <m/>
    <n v="18.073651802078029"/>
    <n v="21.502803005703377"/>
    <n v="14.257540078119572"/>
    <n v="1.4918078593522615"/>
    <n v="45.750944281093012"/>
    <n v="19.207422422699505"/>
    <n v="40.229491775625476"/>
    <n v="32.903073414733271"/>
    <s v="Medianas"/>
    <n v="2023"/>
    <n v="2"/>
    <d v="2024-08-20T00:00:00"/>
    <x v="32"/>
    <x v="11"/>
  </r>
  <r>
    <n v="2024"/>
    <n v="6"/>
    <n v="48"/>
    <x v="3"/>
    <s v="Miscelaneos"/>
    <n v="36"/>
    <s v="76a50887d8f1c2e9301755428990ad81479ee21c25b43215cf524541e0503269"/>
    <s v="866d562d83a77144c090ae01fef5e5dc5d322dfdcb968ee04e0fa262fe1b2619"/>
    <x v="5"/>
    <n v="640717.65182000003"/>
    <n v="657259.51749999996"/>
    <n v="1028672.5496400001"/>
    <n v="1070817.9659899999"/>
    <n v="25990.249990000011"/>
    <n v="91829.677759999977"/>
    <n v="371609.98236999998"/>
    <n v="42700.16363000001"/>
    <n v="0"/>
    <n v="0"/>
    <n v="134.59399999999999"/>
    <n v="128.214"/>
    <n v="0"/>
    <n v="0"/>
    <n v="2300.04295"/>
    <n v="72010.462169999999"/>
    <n v="404250.69889"/>
    <n v="396016.38772000006"/>
    <n v="0"/>
    <n v="0"/>
    <n v="0"/>
    <n v="0"/>
    <n v="0"/>
    <n v="0"/>
    <s v="Miscelaneos"/>
    <s v="Daños Sin Autos"/>
    <s v="Diversos"/>
    <x v="32"/>
    <x v="1"/>
    <n v="31734793.481880002"/>
    <n v="28740488.16773"/>
    <n v="470912451.56086999"/>
    <n v="404647163.09129"/>
    <n v="451972421.97768009"/>
    <n v="385068140.58718014"/>
    <n v="7064819.5636400003"/>
    <n v="7253046.6305800006"/>
    <n v="1656635.3934300002"/>
    <n v="1130052.8276800001"/>
    <n v="1220010.26648"/>
    <n v="1219497.4578900002"/>
    <n v="9.0691297357052907"/>
    <n v="9.0618405061521194"/>
    <n v="-16541.86567999993"/>
    <n v="-2.5167936316722761"/>
    <n v="52.517398371458988"/>
    <n v="53.895931742014781"/>
    <n v="2.0189753312427836"/>
    <n v="2.2868766656440274"/>
    <n v="0.13605876202599862"/>
    <n v="0.14176034215017677"/>
    <n v="0.1624278080881342"/>
    <n v="0.17068654822955814"/>
    <m/>
    <m/>
    <m/>
    <n v="0"/>
    <m/>
    <n v="0"/>
    <m/>
    <n v="0"/>
    <m/>
    <n v="-71.69733072795222"/>
    <n v="4.0564279626404893"/>
    <n v="13.971601067001663"/>
    <n v="1.5688575828497902"/>
    <n v="-96.805960022072725"/>
    <n v="2.079285460232505"/>
    <n v="0.56896449562499363"/>
    <n v="18.183707645178153"/>
    <s v="Grandes"/>
    <n v="2023"/>
    <n v="2"/>
    <d v="2024-08-20T00:00:00"/>
    <x v="32"/>
    <x v="5"/>
  </r>
  <r>
    <n v="2024"/>
    <n v="6"/>
    <n v="18"/>
    <x v="64"/>
    <s v="Miscelaneos"/>
    <n v="5"/>
    <s v="ef2d127de37b942baad06145e54b0c619a1f22327b2ebbcfbec78f5564afe39d"/>
    <s v="866d562d83a77144c090ae01fef5e5dc5d322dfdcb968ee04e0fa262fe1b2619"/>
    <x v="4"/>
    <n v="1334678.15653"/>
    <n v="1219258.60357"/>
    <n v="2548644.4284499995"/>
    <n v="2326927.9402000001"/>
    <n v="60775.956009999994"/>
    <n v="82925.887289999999"/>
    <n v="133638.59795000002"/>
    <n v="206705.08729000002"/>
    <n v="0"/>
    <n v="0"/>
    <n v="134.59399999999999"/>
    <n v="128.214"/>
    <n v="0"/>
    <n v="0"/>
    <n v="60956.826659999999"/>
    <n v="83128.011469999998"/>
    <n v="1320302.73636"/>
    <n v="1200564.3340399999"/>
    <n v="0"/>
    <n v="0"/>
    <n v="0"/>
    <n v="0"/>
    <n v="0"/>
    <n v="0"/>
    <s v="Miscelaneos"/>
    <s v="Daños Sin Autos"/>
    <s v="Diversos"/>
    <x v="32"/>
    <x v="1"/>
    <n v="10445446.251569999"/>
    <n v="9947856.28792"/>
    <n v="470912451.56086999"/>
    <n v="404647163.09129"/>
    <n v="451972421.97768009"/>
    <n v="385068140.58718014"/>
    <n v="7064819.5636400003"/>
    <n v="7253046.6305800006"/>
    <n v="1656635.3934300002"/>
    <n v="1130052.8276800001"/>
    <n v="1346718.32812"/>
    <n v="1231561.8068499998"/>
    <n v="18.891893055543729"/>
    <n v="16.810295944181739"/>
    <n v="115419.55296"/>
    <n v="9.4663718280970421"/>
    <n v="99.10596214972378"/>
    <n v="99.001008052412075"/>
    <n v="12.777607814787153"/>
    <n v="12.256495955320391"/>
    <n v="0.28342384069610438"/>
    <n v="0.29530079527637881"/>
    <n v="0.3013140124980761"/>
    <n v="0.31663450570353213"/>
    <m/>
    <m/>
    <m/>
    <n v="0"/>
    <m/>
    <n v="0"/>
    <m/>
    <n v="0"/>
    <m/>
    <n v="-26.710514658154349"/>
    <n v="4.5536038566788299"/>
    <n v="6.801337062309198"/>
    <n v="3.6686380268723888"/>
    <n v="-26.671135779545672"/>
    <n v="9.9735098674029743"/>
    <n v="4.6168825513498915"/>
    <n v="6.9240780450529673"/>
    <s v="Grandes"/>
    <n v="2023"/>
    <n v="2"/>
    <d v="2024-08-20T00:00:00"/>
    <x v="32"/>
    <x v="4"/>
  </r>
  <r>
    <n v="2024"/>
    <n v="6"/>
    <n v="8"/>
    <x v="20"/>
    <s v="Miscelaneos"/>
    <n v="8"/>
    <s v="2c624232cdd221771294dfbb310aca000a0df6ac8b66b696d90ef06fdefb64a3"/>
    <s v="866d562d83a77144c090ae01fef5e5dc5d322dfdcb968ee04e0fa262fe1b2619"/>
    <x v="28"/>
    <n v="22537.481039999999"/>
    <n v="24891.56596"/>
    <n v="40599.77837"/>
    <n v="43308.034020000006"/>
    <n v="10151.70976"/>
    <n v="6579.9498800000001"/>
    <n v="18888.878779999999"/>
    <n v="24549.911260000001"/>
    <n v="0"/>
    <n v="0"/>
    <n v="134.59399999999999"/>
    <n v="128.214"/>
    <n v="0"/>
    <n v="0"/>
    <n v="7098.9565499999999"/>
    <n v="3192.45235"/>
    <n v="12111.93024"/>
    <n v="16235.66884"/>
    <n v="0"/>
    <n v="0"/>
    <n v="0"/>
    <n v="0"/>
    <n v="0"/>
    <n v="0"/>
    <s v="Miscelaneos"/>
    <s v="Daños Sin Autos"/>
    <s v="Diversos"/>
    <x v="32"/>
    <x v="1"/>
    <n v="1362193.3121300002"/>
    <n v="1167878.8770999999"/>
    <n v="470912451.56086999"/>
    <n v="404647163.09129"/>
    <n v="451972421.97768009"/>
    <n v="385068140.58718014"/>
    <n v="7064819.5636400003"/>
    <n v="7253046.6305800006"/>
    <n v="1656635.3934300002"/>
    <n v="1130052.8276800001"/>
    <n v="47581.694490000002"/>
    <n v="68202.95981"/>
    <n v="0.31901000212364988"/>
    <n v="0.3431877282444758"/>
    <n v="-2354.0849200000011"/>
    <n v="-9.4573596686642567"/>
    <n v="47.365864712398135"/>
    <n v="36.496313399510804"/>
    <n v="1.6544994634248467"/>
    <n v="2.1313482457880477"/>
    <n v="4.7859174174091279E-3"/>
    <n v="4.9864726129491537E-3"/>
    <n v="6.1514248042273713E-3"/>
    <n v="6.4641977188877563E-3"/>
    <m/>
    <m/>
    <m/>
    <n v="0"/>
    <m/>
    <n v="0"/>
    <m/>
    <n v="0"/>
    <m/>
    <n v="54.282478516386504"/>
    <n v="45.043675209232703"/>
    <n v="26.434455311384514"/>
    <n v="0.61279082894524384"/>
    <n v="122.36687573426117"/>
    <n v="-25.399252969734754"/>
    <n v="58.611273424903743"/>
    <n v="19.663201938036078"/>
    <s v="Resto"/>
    <n v="2023"/>
    <n v="2"/>
    <d v="2024-08-20T00:00:00"/>
    <x v="32"/>
    <x v="28"/>
  </r>
  <r>
    <n v="2024"/>
    <n v="6"/>
    <n v="107"/>
    <x v="28"/>
    <s v="RC General"/>
    <n v="70"/>
    <s v="ff5a1ae012afa5d4c889c50ad427aaf545d31a4fac04ffc1c4d03d403ba4250a"/>
    <s v="866d562d83a77144c090ae01fef5e5dc5d322dfdcb968ee04e0fa262fe1b2619"/>
    <x v="24"/>
    <n v="29377.53656"/>
    <n v="24441.962640000002"/>
    <n v="52731.716889999996"/>
    <n v="39971.161990000001"/>
    <n v="7560.9517899999992"/>
    <n v="4299.5670999999993"/>
    <n v="16674.590749999999"/>
    <n v="8517.7142299999978"/>
    <n v="0"/>
    <n v="0"/>
    <n v="134.59399999999999"/>
    <n v="128.214"/>
    <n v="0"/>
    <n v="0"/>
    <n v="2683.5027099999998"/>
    <n v="2601.3322200000002"/>
    <n v="14768.77188"/>
    <n v="12766.756609999999"/>
    <n v="0"/>
    <n v="0"/>
    <n v="0"/>
    <n v="0"/>
    <n v="0"/>
    <n v="0"/>
    <s v="RC General"/>
    <s v="Daños Sin Autos"/>
    <s v="Responsabilidad Civil y Riesgos Profesionales"/>
    <x v="33"/>
    <x v="1"/>
    <n v="991204.89910000004"/>
    <n v="653728.05599000002"/>
    <n v="470912451.56086999"/>
    <n v="404647163.09129"/>
    <n v="451972421.97768009"/>
    <n v="385068140.58718014"/>
    <n v="8576935.5029499978"/>
    <n v="8767905.3375099972"/>
    <n v="2742127.3481999999"/>
    <n v="2639518.6483399998"/>
    <n v="29377.53656"/>
    <n v="24441.962640000002"/>
    <n v="0.3425178672486896"/>
    <n v="0.27876626969767548"/>
    <n v="4935.5739199999989"/>
    <n v="20.19303438391966"/>
    <n v="100"/>
    <n v="100"/>
    <n v="2.9638207586215914"/>
    <n v="3.7388578348508097"/>
    <n v="6.2384284940069524E-3"/>
    <n v="6.4998515686983133E-3"/>
    <n v="6.0403148395447416E-3"/>
    <n v="6.3474383008495861E-3"/>
    <m/>
    <m/>
    <m/>
    <n v="0"/>
    <m/>
    <n v="0"/>
    <m/>
    <n v="0"/>
    <m/>
    <n v="75.853792117815772"/>
    <n v="25.737187917569898"/>
    <n v="17.590924114103789"/>
    <n v="0.27573306524086838"/>
    <n v="3.1587849244415045"/>
    <n v="15.681471270720815"/>
    <n v="18.170114155761471"/>
    <n v="20.375826840486784"/>
    <s v="Resto"/>
    <n v="2023"/>
    <n v="2"/>
    <d v="2024-08-20T00:00:00"/>
    <x v="33"/>
    <x v="24"/>
  </r>
  <r>
    <n v="2024"/>
    <n v="6"/>
    <n v="13"/>
    <x v="23"/>
    <s v="RC General"/>
    <n v="13"/>
    <s v="3fdba35f04dc8c462986c992bcf875546257113072a909c162f7e470e581e278"/>
    <s v="866d562d83a77144c090ae01fef5e5dc5d322dfdcb968ee04e0fa262fe1b2619"/>
    <x v="23"/>
    <n v="107941.86898"/>
    <n v="80407.32415"/>
    <n v="200033.16961000001"/>
    <n v="167748.05430000002"/>
    <n v="4241.4465400000008"/>
    <n v="3064.7294500000003"/>
    <n v="6990.5692399999998"/>
    <n v="5525.0174600000009"/>
    <n v="0"/>
    <n v="0"/>
    <n v="134.59399999999999"/>
    <n v="128.214"/>
    <n v="0"/>
    <n v="0"/>
    <n v="2385.3927699999999"/>
    <n v="1961.62635"/>
    <n v="59938.284340000006"/>
    <n v="43446.507340000004"/>
    <n v="0"/>
    <n v="0"/>
    <n v="0"/>
    <n v="0"/>
    <n v="0"/>
    <n v="0"/>
    <s v="RC General"/>
    <s v="Daños Sin Autos"/>
    <s v="Responsabilidad Civil y Riesgos Profesionales"/>
    <x v="33"/>
    <x v="1"/>
    <n v="799139.89625999995"/>
    <n v="661278.34057"/>
    <n v="470912451.56086999"/>
    <n v="404647163.09129"/>
    <n v="451972421.97768009"/>
    <n v="385068140.58718014"/>
    <n v="8576935.5029499978"/>
    <n v="8767905.3375099972"/>
    <n v="2742127.3481999999"/>
    <n v="2639518.6483399998"/>
    <n v="108324.26892"/>
    <n v="80895.663230000006"/>
    <n v="1.2585132410389923"/>
    <n v="0.91706423660859149"/>
    <n v="27534.544829999999"/>
    <n v="34.243826816863418"/>
    <n v="99.646985902778255"/>
    <n v="99.396334660596608"/>
    <n v="13.507255673902826"/>
    <n v="12.1593766523022"/>
    <n v="2.2921854927008118E-2"/>
    <n v="2.388240160930229E-2"/>
    <n v="1.987097191927175E-2"/>
    <n v="2.088132350481892E-2"/>
    <m/>
    <m/>
    <m/>
    <n v="0"/>
    <m/>
    <n v="0"/>
    <m/>
    <n v="0"/>
    <m/>
    <n v="38.395463912809682"/>
    <n v="3.9293803044913713"/>
    <n v="3.8115053353631594"/>
    <n v="0.15467722689043567"/>
    <n v="21.602810341531153"/>
    <n v="37.958809602208191"/>
    <n v="3.9797481630752993"/>
    <n v="4.5150380780873141"/>
    <s v="Resto"/>
    <n v="2023"/>
    <n v="2"/>
    <d v="2024-08-20T00:00:00"/>
    <x v="33"/>
    <x v="23"/>
  </r>
  <r>
    <n v="2024"/>
    <n v="6"/>
    <n v="23"/>
    <x v="16"/>
    <s v="RC General"/>
    <n v="17"/>
    <s v="4523540f1504cd17100c4835e85b7eefd49911580f8efff0599a8f283be6b9e3"/>
    <s v="866d562d83a77144c090ae01fef5e5dc5d322dfdcb968ee04e0fa262fe1b2619"/>
    <x v="16"/>
    <n v="259916.75681999998"/>
    <n v="244539.09732"/>
    <n v="468687.38832000003"/>
    <n v="468049.72334999999"/>
    <n v="61305.223770000004"/>
    <n v="43528.119669999993"/>
    <n v="119295.84674000001"/>
    <n v="1067819.9655199999"/>
    <n v="0"/>
    <n v="0"/>
    <n v="134.59399999999999"/>
    <n v="128.214"/>
    <n v="0"/>
    <n v="0"/>
    <n v="26663.27792"/>
    <n v="18195.482100000001"/>
    <n v="43997.412360000002"/>
    <n v="28832.783640000001"/>
    <n v="0"/>
    <n v="0"/>
    <n v="0"/>
    <n v="0"/>
    <n v="0"/>
    <n v="0"/>
    <s v="RC General"/>
    <s v="Daños Sin Autos"/>
    <s v="Responsabilidad Civil y Riesgos Profesionales"/>
    <x v="33"/>
    <x v="1"/>
    <n v="12089263.964579999"/>
    <n v="10892930.905850001"/>
    <n v="470912451.56086999"/>
    <n v="404647163.09129"/>
    <n v="451972421.97768009"/>
    <n v="385068140.58718014"/>
    <n v="8576935.5029499978"/>
    <n v="8767905.3375099972"/>
    <n v="2742127.3481999999"/>
    <n v="2639518.6483399998"/>
    <n v="415457.03461000003"/>
    <n v="584897.72703999991"/>
    <n v="3.0304151958540761"/>
    <n v="2.7890252906111646"/>
    <n v="15377.65949999998"/>
    <n v="6.2884257235467755"/>
    <n v="62.561645409131259"/>
    <n v="41.80886435608879"/>
    <n v="2.1499799953208312"/>
    <n v="2.244933888166603"/>
    <n v="5.5194284194119085E-2"/>
    <n v="5.7507215967445804E-2"/>
    <n v="6.0432673110037596E-2"/>
    <n v="6.3505408925056447E-2"/>
    <m/>
    <m/>
    <m/>
    <n v="0"/>
    <m/>
    <n v="0"/>
    <m/>
    <n v="0"/>
    <m/>
    <n v="40.840505481913027"/>
    <n v="23.586483811221022"/>
    <n v="17.800065571126151"/>
    <n v="2.2356811331261572"/>
    <n v="46.537903054517017"/>
    <n v="52.595090745806331"/>
    <n v="60.601922908177144"/>
    <n v="63.106921368345546"/>
    <s v="Medianas"/>
    <n v="2023"/>
    <n v="2"/>
    <d v="2024-08-20T00:00:00"/>
    <x v="33"/>
    <x v="16"/>
  </r>
  <r>
    <n v="2024"/>
    <n v="6"/>
    <n v="16"/>
    <x v="24"/>
    <s v="RC General"/>
    <n v="14"/>
    <s v="8527a891e224136950ff32ca212b45bc93f69fbb801c3b1ebedac52775f99e61"/>
    <s v="866d562d83a77144c090ae01fef5e5dc5d322dfdcb968ee04e0fa262fe1b2619"/>
    <x v="27"/>
    <n v="100345.92518999999"/>
    <n v="39938.881150000001"/>
    <n v="159456.48517999999"/>
    <n v="67741.069840000011"/>
    <n v="14284.95169"/>
    <n v="5614.1966000000002"/>
    <n v="39309.198770000003"/>
    <n v="10428.703119999998"/>
    <n v="0"/>
    <n v="0"/>
    <n v="134.59399999999999"/>
    <n v="128.214"/>
    <n v="0"/>
    <n v="0"/>
    <n v="10656.52752"/>
    <n v="3695.48128"/>
    <n v="42414.942289999999"/>
    <n v="25309.96125"/>
    <n v="0"/>
    <n v="0"/>
    <n v="0"/>
    <n v="0"/>
    <n v="0"/>
    <n v="0"/>
    <s v="RC General"/>
    <s v="Daños Sin Autos"/>
    <s v="Responsabilidad Civil y Riesgos Profesionales"/>
    <x v="33"/>
    <x v="1"/>
    <n v="2668766.8416399998"/>
    <n v="1926100.1418599999"/>
    <n v="470912451.56086999"/>
    <n v="404647163.09129"/>
    <n v="451972421.97768009"/>
    <n v="385068140.58718014"/>
    <n v="8576935.5029499978"/>
    <n v="8767905.3375099972"/>
    <n v="2742127.3481999999"/>
    <n v="2639518.6483399998"/>
    <n v="113032.47777"/>
    <n v="44382.633700000006"/>
    <n v="1.1699507960096758"/>
    <n v="0.45551223026025811"/>
    <n v="60407.044039999993"/>
    <n v="151.24871378626486"/>
    <n v="88.776188198037403"/>
    <n v="89.987632144507003"/>
    <n v="3.7600109392971857"/>
    <n v="2.0735620273321693"/>
    <n v="2.1308828181840784E-2"/>
    <n v="2.2201780531413796E-2"/>
    <n v="9.8700509463326268E-3"/>
    <n v="1.0371899656278567E-2"/>
    <m/>
    <m/>
    <m/>
    <n v="0"/>
    <m/>
    <n v="0"/>
    <m/>
    <n v="0"/>
    <m/>
    <n v="154.44338180105768"/>
    <n v="14.235706794224237"/>
    <n v="14.05697014624557"/>
    <n v="0.52094413847617238"/>
    <n v="188.36643220663265"/>
    <n v="67.582011963767812"/>
    <n v="25.12446544696218"/>
    <n v="14.600896633138859"/>
    <s v="Resto"/>
    <n v="2023"/>
    <n v="2"/>
    <d v="2024-08-20T00:00:00"/>
    <x v="33"/>
    <x v="27"/>
  </r>
  <r>
    <n v="2024"/>
    <n v="6"/>
    <n v="3"/>
    <x v="40"/>
    <s v="RC General"/>
    <n v="3"/>
    <s v="4e07408562bedb8b60ce05c1decfe3ad16b72230967de01f640b7e4729b49fce"/>
    <s v="866d562d83a77144c090ae01fef5e5dc5d322dfdcb968ee04e0fa262fe1b2619"/>
    <x v="19"/>
    <n v="130613.97315999999"/>
    <n v="128144.52629000001"/>
    <n v="260930.07214999996"/>
    <n v="292037.46595000004"/>
    <n v="170742.14868999994"/>
    <n v="231816.64765999996"/>
    <n v="212101.00928999993"/>
    <n v="236286.80472000001"/>
    <n v="0"/>
    <n v="0"/>
    <n v="134.59399999999999"/>
    <n v="128.214"/>
    <n v="0"/>
    <n v="0"/>
    <n v="1783.35546"/>
    <n v="4829.9366100000007"/>
    <n v="7636.2710499999994"/>
    <n v="7955.5294199999998"/>
    <n v="0"/>
    <n v="0"/>
    <n v="0"/>
    <n v="0"/>
    <n v="0"/>
    <n v="0"/>
    <s v="RC General"/>
    <s v="Daños Sin Autos"/>
    <s v="Responsabilidad Civil y Riesgos Profesionales"/>
    <x v="33"/>
    <x v="1"/>
    <n v="12032200.14449"/>
    <n v="10620403.039520001"/>
    <n v="470912451.56086999"/>
    <n v="404647163.09129"/>
    <n v="451972421.97768009"/>
    <n v="385068140.58718014"/>
    <n v="8576935.5029499978"/>
    <n v="8767905.3375099972"/>
    <n v="2742127.3481999999"/>
    <n v="2639518.6483399998"/>
    <n v="145138.41824"/>
    <n v="139746.81599999999"/>
    <n v="1.5228512924584301"/>
    <n v="1.4615181318368551"/>
    <n v="2469.4468699999852"/>
    <n v="1.9270794793149859"/>
    <n v="89.992694383659"/>
    <n v="91.697635737189188"/>
    <n v="1.0855369058984037"/>
    <n v="1.2065881663168183"/>
    <n v="2.7736360065883051E-2"/>
    <n v="2.8898659920106842E-2"/>
    <n v="3.1668213193697864E-2"/>
    <n v="3.3278402647021345E-2"/>
    <m/>
    <m/>
    <m/>
    <n v="0"/>
    <m/>
    <n v="0"/>
    <m/>
    <n v="0"/>
    <m/>
    <n v="-26.346036657201832"/>
    <n v="130.72272786682905"/>
    <n v="180.90249686934166"/>
    <n v="6.2266308967043162"/>
    <n v="-63.077042122919295"/>
    <n v="-4.0130373875231111"/>
    <n v="23.353747507430349"/>
    <n v="60.711693150900324"/>
    <s v="Resto"/>
    <n v="2023"/>
    <n v="2"/>
    <d v="2024-08-20T00:00:00"/>
    <x v="33"/>
    <x v="19"/>
  </r>
  <r>
    <n v="2024"/>
    <n v="6"/>
    <n v="74"/>
    <x v="0"/>
    <s v="RC General"/>
    <n v="46"/>
    <s v="25fc0e7096fc653718202dc30b0c580b8ab87eac11a700cba03a7c021bc35b0c"/>
    <s v="866d562d83a77144c090ae01fef5e5dc5d322dfdcb968ee04e0fa262fe1b2619"/>
    <x v="14"/>
    <n v="158074.06566999998"/>
    <n v="668302.72405999992"/>
    <n v="164970.96631000011"/>
    <n v="714147.60549999995"/>
    <n v="61158.944960000001"/>
    <n v="15691.504060000001"/>
    <n v="94883.729930000001"/>
    <n v="21479.10353"/>
    <n v="0"/>
    <n v="0"/>
    <n v="134.59399999999999"/>
    <n v="128.214"/>
    <n v="0"/>
    <n v="0"/>
    <n v="-1718.9461699999999"/>
    <n v="36049.135409999995"/>
    <n v="237903.05236"/>
    <n v="103175.16443"/>
    <n v="0"/>
    <n v="0"/>
    <n v="0"/>
    <n v="0"/>
    <n v="0"/>
    <n v="0"/>
    <s v="RC General"/>
    <s v="Daños Sin Autos"/>
    <s v="Responsabilidad Civil y Riesgos Profesionales"/>
    <x v="33"/>
    <x v="1"/>
    <n v="4855779.2440100005"/>
    <n v="7451597.3626800003"/>
    <n v="470912451.56086999"/>
    <n v="404647163.09129"/>
    <n v="451972421.97768009"/>
    <n v="385068140.58718014"/>
    <n v="8576935.5029499978"/>
    <n v="8767905.3375099972"/>
    <n v="2742127.3481999999"/>
    <n v="2639518.6483399998"/>
    <n v="167582.29440000001"/>
    <n v="694694.12002000003"/>
    <n v="1.8430133421853425"/>
    <n v="7.6221480311943202"/>
    <n v="-510228.65838999994"/>
    <n v="-76.346936802877948"/>
    <n v="94.326233111891312"/>
    <n v="96.201004845234579"/>
    <n v="3.2553799859208437"/>
    <n v="8.9685833994074251"/>
    <n v="3.3567612227294735E-2"/>
    <n v="3.4974272319165133E-2"/>
    <n v="0.16515690335118652"/>
    <n v="0.17355440599186495"/>
    <m/>
    <m/>
    <m/>
    <n v="0"/>
    <m/>
    <n v="0"/>
    <m/>
    <n v="0"/>
    <m/>
    <n v="289.75833499545354"/>
    <n v="38.690056272530619"/>
    <n v="2.3479635044239657"/>
    <n v="2.2303466321557326"/>
    <n v="-104.76834229295598"/>
    <n v="130.58170410904185"/>
    <n v="-0.72254061179461193"/>
    <n v="34.939741176238023"/>
    <s v="Medianas"/>
    <n v="2023"/>
    <n v="2"/>
    <d v="2024-08-20T00:00:00"/>
    <x v="33"/>
    <x v="14"/>
  </r>
  <r>
    <n v="2024"/>
    <n v="6"/>
    <n v="127"/>
    <x v="5"/>
    <s v="RC General"/>
    <n v="263"/>
    <s v="4be84111a613654b362415e563cb7607df7b203b5d303802a8a546061bbc7847"/>
    <s v="866d562d83a77144c090ae01fef5e5dc5d322dfdcb968ee04e0fa262fe1b2619"/>
    <x v="30"/>
    <n v="17905.31682"/>
    <n v="19475.430680000001"/>
    <n v="47692.672319999998"/>
    <n v="29779.992750000001"/>
    <n v="1608.8228199999999"/>
    <n v="959.71617000000015"/>
    <n v="2118.8577799999998"/>
    <n v="4868.4219700000012"/>
    <n v="0"/>
    <n v="0"/>
    <n v="134.59399999999999"/>
    <n v="128.214"/>
    <n v="0"/>
    <n v="0"/>
    <n v="161.37428"/>
    <n v="238.49701000000002"/>
    <n v="690.18157999999994"/>
    <n v="-506.59352000000001"/>
    <n v="0"/>
    <n v="0"/>
    <n v="0"/>
    <n v="0"/>
    <n v="0"/>
    <n v="0"/>
    <s v="RC General"/>
    <s v="Daños Sin Autos"/>
    <s v="Responsabilidad Civil y Riesgos Profesionales"/>
    <x v="33"/>
    <x v="1"/>
    <n v="539188.42425000004"/>
    <n v="333342.39512"/>
    <n v="470912451.56086999"/>
    <n v="404647163.09129"/>
    <n v="451972421.97768009"/>
    <n v="385068140.58718014"/>
    <n v="8576935.5029499978"/>
    <n v="8767905.3375099972"/>
    <n v="2742127.3481999999"/>
    <n v="2639518.6483399998"/>
    <n v="18341.25837"/>
    <n v="19624.21297"/>
    <n v="0.20876123895115622"/>
    <n v="0.2221218173590688"/>
    <n v="-1570.1138600000013"/>
    <n v="-8.0620238175908803"/>
    <n v="97.623164445940901"/>
    <n v="99.241843276836391"/>
    <n v="3.3207902867918437"/>
    <n v="5.8424703743395847"/>
    <n v="3.8022602206953036E-3"/>
    <n v="3.9615949888385507E-3"/>
    <n v="4.8129413613623353E-3"/>
    <n v="5.0576582758320226E-3"/>
    <m/>
    <m/>
    <m/>
    <n v="0"/>
    <m/>
    <n v="0"/>
    <m/>
    <n v="0"/>
    <m/>
    <n v="67.635272832800112"/>
    <n v="8.9851681272847745"/>
    <n v="4.9278302789245432"/>
    <n v="5.8670609191658112E-2"/>
    <n v="-32.336979822095046"/>
    <n v="-236.23971739709583"/>
    <n v="23.381423769669425"/>
    <n v="-47.078574949004484"/>
    <s v="Resto"/>
    <n v="2023"/>
    <n v="2"/>
    <d v="2024-08-20T00:00:00"/>
    <x v="33"/>
    <x v="30"/>
  </r>
  <r>
    <n v="2024"/>
    <n v="6"/>
    <n v="103"/>
    <x v="18"/>
    <s v="RC General"/>
    <n v="205"/>
    <s v="f8809aff4d69bece79dabe35be0c708b890d7eafb841f121330667b77d2e2590"/>
    <s v="866d562d83a77144c090ae01fef5e5dc5d322dfdcb968ee04e0fa262fe1b2619"/>
    <x v="25"/>
    <n v="35151.94167"/>
    <n v="37149.309259999995"/>
    <n v="121265.91136000001"/>
    <n v="154547.75060000003"/>
    <n v="28405.503210000003"/>
    <n v="102738.67647000001"/>
    <n v="73121.323009999993"/>
    <n v="112513.4693"/>
    <n v="0"/>
    <n v="0"/>
    <n v="134.59399999999999"/>
    <n v="128.214"/>
    <n v="0"/>
    <n v="0"/>
    <n v="285.73778000000004"/>
    <n v="-85.84348"/>
    <n v="86.393590000000003"/>
    <n v="8123.26019"/>
    <n v="0"/>
    <n v="0"/>
    <n v="0"/>
    <n v="0"/>
    <n v="0"/>
    <n v="0"/>
    <s v="RC General"/>
    <s v="Daños Sin Autos"/>
    <s v="Responsabilidad Civil y Riesgos Profesionales"/>
    <x v="33"/>
    <x v="1"/>
    <n v="1492337.16872"/>
    <n v="1431710.3165"/>
    <n v="470912451.56086999"/>
    <n v="404647163.09129"/>
    <n v="451972421.97768009"/>
    <n v="385068140.58718014"/>
    <n v="8576935.5029499978"/>
    <n v="8767905.3375099972"/>
    <n v="2742127.3481999999"/>
    <n v="2639518.6483399998"/>
    <n v="47921.501459999999"/>
    <n v="64887.929920000002"/>
    <n v="0.40984267233803551"/>
    <n v="0.42369651393328167"/>
    <n v="-1997.3675899999944"/>
    <n v="-5.376594154203107"/>
    <n v="73.35317258233502"/>
    <n v="57.251493930845363"/>
    <n v="2.3554959567314371"/>
    <n v="2.5947504066895504"/>
    <n v="7.464644766450027E-3"/>
    <n v="7.7774527738190009E-3"/>
    <n v="9.1806671709246512E-3"/>
    <n v="9.6474637458585921E-3"/>
    <m/>
    <m/>
    <m/>
    <n v="0"/>
    <m/>
    <n v="0"/>
    <m/>
    <n v="0"/>
    <m/>
    <n v="-72.351694429025954"/>
    <n v="80.807778633299037"/>
    <n v="276.55608816560812"/>
    <n v="1.0358929255654765"/>
    <n v="-432.85903600366618"/>
    <n v="-98.936466542012852"/>
    <n v="330.73956065490512"/>
    <n v="-1.05676142327284"/>
    <s v="Resto"/>
    <n v="2023"/>
    <n v="2"/>
    <d v="2024-08-20T00:00:00"/>
    <x v="33"/>
    <x v="25"/>
  </r>
  <r>
    <n v="2024"/>
    <n v="6"/>
    <n v="80"/>
    <x v="30"/>
    <s v="RC General"/>
    <n v="52"/>
    <s v="41cfc0d1f2d127b04555b7246d84019b4d27710a3f3aff6e7764375b1e06e05d"/>
    <s v="866d562d83a77144c090ae01fef5e5dc5d322dfdcb968ee04e0fa262fe1b2619"/>
    <x v="28"/>
    <n v="34929.488170000004"/>
    <n v="32386.766889999999"/>
    <n v="53229.976690000003"/>
    <n v="46149.250610000003"/>
    <n v="-3265.9733899999997"/>
    <n v="9085.6371200000031"/>
    <n v="3342.7681400000019"/>
    <n v="15705.576590000004"/>
    <n v="0"/>
    <n v="0"/>
    <n v="134.59399999999999"/>
    <n v="128.214"/>
    <n v="0"/>
    <n v="0"/>
    <n v="-3991.5329200000001"/>
    <n v="8411.0482899999988"/>
    <n v="9299.9412799999991"/>
    <n v="6361.8981800000001"/>
    <n v="0"/>
    <n v="0"/>
    <n v="0"/>
    <n v="0"/>
    <n v="0"/>
    <n v="0"/>
    <s v="RC General"/>
    <s v="Daños Sin Autos"/>
    <s v="Responsabilidad Civil y Riesgos Profesionales"/>
    <x v="33"/>
    <x v="1"/>
    <n v="669950.54428999999"/>
    <n v="668363.73384"/>
    <n v="470912451.56086999"/>
    <n v="404647163.09129"/>
    <n v="451972421.97768009"/>
    <n v="385068140.58718014"/>
    <n v="8576935.5029499978"/>
    <n v="8767905.3375099972"/>
    <n v="2742127.3481999999"/>
    <n v="2639518.6483399998"/>
    <n v="37839.477679999996"/>
    <n v="37057.623070000001"/>
    <n v="0.40724904784449134"/>
    <n v="0.36937861032151081"/>
    <n v="2542.7212800000052"/>
    <n v="7.8511118094505283"/>
    <n v="92.309646727660663"/>
    <n v="87.395694075745254"/>
    <n v="5.2137412929513429"/>
    <n v="4.8456798671474726"/>
    <n v="7.417405943339137E-3"/>
    <n v="7.7282343947359111E-3"/>
    <n v="8.0037054115447773E-3"/>
    <n v="8.4106586539759651E-3"/>
    <m/>
    <m/>
    <m/>
    <n v="0"/>
    <m/>
    <n v="0"/>
    <m/>
    <n v="0"/>
    <m/>
    <n v="-135.94655330016084"/>
    <n v="-9.3501896566725424"/>
    <n v="28.053547768009402"/>
    <n v="-0.11910363653036993"/>
    <n v="-147.45583169158098"/>
    <n v="46.18186297348128"/>
    <n v="-42.919979813033834"/>
    <n v="132.20972816638192"/>
    <s v="Resto"/>
    <n v="2023"/>
    <n v="2"/>
    <d v="2024-08-20T00:00:00"/>
    <x v="33"/>
    <x v="28"/>
  </r>
  <r>
    <n v="2024"/>
    <n v="6"/>
    <n v="18"/>
    <x v="64"/>
    <s v="RC General"/>
    <n v="5"/>
    <s v="ef2d127de37b942baad06145e54b0c619a1f22327b2ebbcfbec78f5564afe39d"/>
    <s v="866d562d83a77144c090ae01fef5e5dc5d322dfdcb968ee04e0fa262fe1b2619"/>
    <x v="32"/>
    <n v="25619.410489999998"/>
    <n v="25592.891510000001"/>
    <n v="45386.622129999989"/>
    <n v="48386.067859999996"/>
    <n v="4587.2756500000005"/>
    <n v="1260.6582900000001"/>
    <n v="28293.837730000003"/>
    <n v="7074.5396000000001"/>
    <n v="0"/>
    <n v="0"/>
    <n v="134.59399999999999"/>
    <n v="128.214"/>
    <n v="0"/>
    <n v="0"/>
    <n v="4587.2756500000005"/>
    <n v="1260.6582900000001"/>
    <n v="23621.6826"/>
    <n v="24768.536600000003"/>
    <n v="0"/>
    <n v="0"/>
    <n v="0"/>
    <n v="0"/>
    <n v="0"/>
    <n v="0"/>
    <s v="RC General"/>
    <s v="Daños Sin Autos"/>
    <s v="Responsabilidad Civil y Riesgos Profesionales"/>
    <x v="33"/>
    <x v="1"/>
    <n v="10445446.251569999"/>
    <n v="9947856.28792"/>
    <n v="470912451.56086999"/>
    <n v="404647163.09129"/>
    <n v="451972421.97768009"/>
    <n v="385068140.58718014"/>
    <n v="8576935.5029499978"/>
    <n v="8767905.3375099972"/>
    <n v="2742127.3481999999"/>
    <n v="2639518.6483399998"/>
    <n v="25619.410489999998"/>
    <n v="25592.891510000001"/>
    <n v="0.29870121421792573"/>
    <n v="0.29189288119376688"/>
    <n v="26.5189799999971"/>
    <n v="0.10361853794298437"/>
    <n v="100"/>
    <n v="100"/>
    <n v="0.24526870248505928"/>
    <n v="0.25727041856322619"/>
    <n v="5.440376529667626E-3"/>
    <n v="5.6683570156555192E-3"/>
    <n v="6.324742601550414E-3"/>
    <n v="6.6463279644413276E-3"/>
    <m/>
    <m/>
    <m/>
    <n v="0"/>
    <m/>
    <n v="0"/>
    <m/>
    <n v="0"/>
    <m/>
    <n v="263.87938637995234"/>
    <n v="17.905469182401941"/>
    <n v="4.9258142227009349"/>
    <n v="0.16728893546870469"/>
    <n v="263.87938637995234"/>
    <n v="-4.6302856665338954"/>
    <n v="19.419766693503878"/>
    <n v="5.089756857092639"/>
    <s v="Resto"/>
    <n v="2023"/>
    <n v="2"/>
    <d v="2024-08-20T00:00:00"/>
    <x v="33"/>
    <x v="32"/>
  </r>
  <r>
    <n v="2024"/>
    <n v="6"/>
    <n v="92"/>
    <x v="22"/>
    <s v="RC General"/>
    <n v="219"/>
    <s v="314f04b30f62e0056bd059354a5536fb2e302107eed143b5fa2aa0bbba07f608"/>
    <s v="866d562d83a77144c090ae01fef5e5dc5d322dfdcb968ee04e0fa262fe1b2619"/>
    <x v="4"/>
    <n v="1216301.5155499999"/>
    <n v="1330105.4696300002"/>
    <n v="2013134.1586499999"/>
    <n v="2409357.5042400002"/>
    <n v="1233651.0367300001"/>
    <n v="438705.45744999993"/>
    <n v="2082756.1416699998"/>
    <n v="720192.73303999996"/>
    <n v="0"/>
    <n v="0"/>
    <n v="134.59399999999999"/>
    <n v="128.214"/>
    <n v="0"/>
    <n v="0"/>
    <n v="138561.74588999999"/>
    <n v="135270.38768000001"/>
    <n v="647794.78460000001"/>
    <n v="578019.64714000002"/>
    <n v="0"/>
    <n v="0"/>
    <n v="0"/>
    <n v="0"/>
    <n v="0"/>
    <n v="0"/>
    <s v="RC General"/>
    <s v="Daños Sin Autos"/>
    <s v="Responsabilidad Civil y Riesgos Profesionales"/>
    <x v="33"/>
    <x v="1"/>
    <n v="6935064.6502099996"/>
    <n v="7545683.0148400003"/>
    <n v="470912451.56086999"/>
    <n v="404647163.09129"/>
    <n v="451972421.97768009"/>
    <n v="385068140.58718014"/>
    <n v="8576935.5029499978"/>
    <n v="8767905.3375099972"/>
    <n v="2742127.3481999999"/>
    <n v="2639518.6483399998"/>
    <n v="2280464.5536400001"/>
    <n v="2584903.7458299999"/>
    <n v="14.18107335809694"/>
    <n v="15.170162295658834"/>
    <n v="-113803.95408000029"/>
    <n v="-8.5560097810632669"/>
    <n v="53.335690467478692"/>
    <n v="51.456673068610137"/>
    <n v="17.538430813520524"/>
    <n v="17.627370073909791"/>
    <n v="0.25828612335870277"/>
    <n v="0.26910967492836652"/>
    <n v="0.3287074743014875"/>
    <n v="0.34542080464038333"/>
    <m/>
    <m/>
    <m/>
    <n v="0"/>
    <m/>
    <n v="0"/>
    <m/>
    <n v="0"/>
    <m/>
    <n v="181.20257356739211"/>
    <n v="101.42641614420376"/>
    <n v="32.982757192332727"/>
    <n v="44.988830935944648"/>
    <n v="2.4331697915926043"/>
    <n v="12.071412763431555"/>
    <n v="21.389759409001574"/>
    <n v="23.402385775173602"/>
    <s v="Grandes"/>
    <n v="2023"/>
    <n v="2"/>
    <d v="2024-08-20T00:00:00"/>
    <x v="33"/>
    <x v="4"/>
  </r>
  <r>
    <n v="2024"/>
    <n v="6"/>
    <n v="8"/>
    <x v="20"/>
    <s v="RC General"/>
    <n v="8"/>
    <s v="2c624232cdd221771294dfbb310aca000a0df6ac8b66b696d90ef06fdefb64a3"/>
    <s v="866d562d83a77144c090ae01fef5e5dc5d322dfdcb968ee04e0fa262fe1b2619"/>
    <x v="26"/>
    <n v="46999.854359999998"/>
    <n v="64186.930180000003"/>
    <n v="105682.04832"/>
    <n v="120719.57936"/>
    <n v="9638.316609999998"/>
    <n v="7725.7148799999986"/>
    <n v="25246.139329999998"/>
    <n v="18920.99929"/>
    <n v="0"/>
    <n v="0"/>
    <n v="134.59399999999999"/>
    <n v="128.214"/>
    <n v="0"/>
    <n v="0"/>
    <n v="6819.1485599999996"/>
    <n v="5412.7249499999998"/>
    <n v="23230.244999999999"/>
    <n v="29121.882149999998"/>
    <n v="0"/>
    <n v="0"/>
    <n v="0"/>
    <n v="0"/>
    <n v="0"/>
    <n v="0"/>
    <s v="RC General"/>
    <s v="Daños Sin Autos"/>
    <s v="Responsabilidad Civil y Riesgos Profesionales"/>
    <x v="33"/>
    <x v="1"/>
    <n v="1362193.3121300002"/>
    <n v="1167878.8770999999"/>
    <n v="470912451.56086999"/>
    <n v="404647163.09129"/>
    <n v="451972421.97768009"/>
    <n v="385068140.58718014"/>
    <n v="8576935.5029499978"/>
    <n v="8767905.3375099972"/>
    <n v="2742127.3481999999"/>
    <n v="2639518.6483399998"/>
    <n v="57731.452420000001"/>
    <n v="77427.24871"/>
    <n v="0.54797957083663063"/>
    <n v="0.73206687012691318"/>
    <n v="-17187.075820000005"/>
    <n v="-26.776597310078753"/>
    <n v="81.411176039835368"/>
    <n v="82.899665491678562"/>
    <n v="3.4503072318354318"/>
    <n v="5.4960262950713492"/>
    <n v="9.9805928265893004E-3"/>
    <n v="1.0398832334580142E-2"/>
    <n v="1.5862444132721913E-2"/>
    <n v="1.6668979698534151E-2"/>
    <m/>
    <m/>
    <m/>
    <n v="0"/>
    <m/>
    <n v="0"/>
    <m/>
    <n v="0"/>
    <m/>
    <n v="24.756307470668659"/>
    <n v="20.507120162914479"/>
    <n v="12.036274142313248"/>
    <n v="0.35149048115240988"/>
    <n v="25.983651912702488"/>
    <n v="-20.230962819139076"/>
    <n v="29.354613177777505"/>
    <n v="18.58645303940288"/>
    <s v="Resto"/>
    <n v="2023"/>
    <n v="2"/>
    <d v="2024-08-20T00:00:00"/>
    <x v="33"/>
    <x v="26"/>
  </r>
  <r>
    <n v="2024"/>
    <n v="6"/>
    <n v="10"/>
    <x v="4"/>
    <s v="RC General"/>
    <n v="10"/>
    <s v="4a44dc15364204a80fe80e9039455cc1608281820fe2b24f1e5233ade6af1dd5"/>
    <s v="866d562d83a77144c090ae01fef5e5dc5d322dfdcb968ee04e0fa262fe1b2619"/>
    <x v="12"/>
    <n v="149997.45035"/>
    <n v="162352.57188999999"/>
    <n v="325840.57640999998"/>
    <n v="327399.9621"/>
    <n v="130029.34510000002"/>
    <n v="83624.19451999999"/>
    <n v="197238.70345000003"/>
    <n v="-45418.531340000001"/>
    <n v="0"/>
    <n v="0"/>
    <n v="134.59399999999999"/>
    <n v="128.214"/>
    <n v="139.73251999999999"/>
    <n v="-121.7663"/>
    <n v="107822.59925"/>
    <n v="49442.694309999999"/>
    <n v="143504.79741"/>
    <n v="148935.77922999999"/>
    <n v="0"/>
    <n v="0"/>
    <n v="0"/>
    <n v="0"/>
    <n v="0"/>
    <n v="0"/>
    <s v="RC General"/>
    <s v="Daños Sin Autos"/>
    <s v="Responsabilidad Civil y Riesgos Profesionales"/>
    <x v="33"/>
    <x v="1"/>
    <n v="3187333.33329"/>
    <n v="2989305.4146599998"/>
    <n v="470912451.56086999"/>
    <n v="404647163.09129"/>
    <n v="451972421.97768009"/>
    <n v="385068140.58718014"/>
    <n v="8576935.5029499978"/>
    <n v="8767905.3375099972"/>
    <n v="2742127.3481999999"/>
    <n v="2639518.6483399998"/>
    <n v="151120.95208000002"/>
    <n v="164948.46063999998"/>
    <n v="1.7488466632214859"/>
    <n v="1.8516688495191553"/>
    <n v="-12355.121539999993"/>
    <n v="-7.6100559394716942"/>
    <n v="99.256554624268603"/>
    <n v="98.426242512401799"/>
    <n v="4.7060484318774094"/>
    <n v="5.4311135655058447"/>
    <n v="3.1852513105742622E-2"/>
    <n v="3.3187301493675513E-2"/>
    <n v="4.0122009172067916E-2"/>
    <n v="4.2162036994915469E-2"/>
    <m/>
    <m/>
    <m/>
    <n v="0"/>
    <m/>
    <n v="0"/>
    <m/>
    <n v="0"/>
    <m/>
    <n v="55.492493346410086"/>
    <n v="86.68770355535581"/>
    <n v="51.507773204023245"/>
    <n v="4.7419148926600538"/>
    <n v="118.07589726798606"/>
    <n v="-3.6465259376076253"/>
    <n v="75.135187949114851"/>
    <n v="33.197324756763891"/>
    <s v="Medianas"/>
    <n v="2023"/>
    <n v="2"/>
    <d v="2024-08-20T00:00:00"/>
    <x v="33"/>
    <x v="12"/>
  </r>
  <r>
    <n v="2024"/>
    <n v="6"/>
    <n v="94"/>
    <x v="19"/>
    <s v="RC General"/>
    <n v="7"/>
    <s v="7902699be42c8a8e46fbbb4501726517e86b22c56a189f7625a6da49081b2451"/>
    <s v="866d562d83a77144c090ae01fef5e5dc5d322dfdcb968ee04e0fa262fe1b2619"/>
    <x v="17"/>
    <n v="152115.96516999998"/>
    <n v="139126.55882000001"/>
    <n v="584482.25197999994"/>
    <n v="412675.09779000003"/>
    <n v="26089.627830000001"/>
    <n v="51287.023880000001"/>
    <n v="105200.69805999998"/>
    <n v="61867.456309999994"/>
    <n v="0"/>
    <n v="0"/>
    <n v="134.59399999999999"/>
    <n v="128.214"/>
    <n v="0"/>
    <n v="0"/>
    <n v="3883.6332000000002"/>
    <n v="2881.3532"/>
    <n v="39393.54709"/>
    <n v="21993.053199999998"/>
    <n v="0"/>
    <n v="0"/>
    <n v="0"/>
    <n v="0"/>
    <n v="0"/>
    <n v="0"/>
    <s v="RC General"/>
    <s v="Daños Sin Autos"/>
    <s v="Responsabilidad Civil y Riesgos Profesionales"/>
    <x v="33"/>
    <x v="1"/>
    <n v="3650387.7085300004"/>
    <n v="3694009.5163200004"/>
    <n v="470912451.56086999"/>
    <n v="404647163.09129"/>
    <n v="451972421.97768009"/>
    <n v="385068140.58718014"/>
    <n v="8576935.5029499978"/>
    <n v="8767905.3375099972"/>
    <n v="2742127.3481999999"/>
    <n v="2639518.6483399998"/>
    <n v="338700.51001999999"/>
    <n v="266441.78745"/>
    <n v="1.7735468002257961"/>
    <n v="1.5867707675264506"/>
    <n v="12989.406349999976"/>
    <n v="9.3363959118729412"/>
    <n v="44.911643375151002"/>
    <n v="52.216493573144284"/>
    <n v="4.1671180519960878"/>
    <n v="3.7662750516841905"/>
    <n v="3.2302387559683697E-2"/>
    <n v="3.3656028061267856E-2"/>
    <n v="3.438219058726294E-2"/>
    <n v="3.6130373862623279E-2"/>
    <m/>
    <m/>
    <m/>
    <n v="0"/>
    <m/>
    <n v="0"/>
    <m/>
    <n v="0"/>
    <m/>
    <n v="-49.130158359268783"/>
    <n v="17.1511437348756"/>
    <n v="36.863575376973444"/>
    <n v="0.95143749786551235"/>
    <n v="34.785044749113034"/>
    <n v="79.118136675993682"/>
    <n v="9.8585516839275833"/>
    <n v="13.101196881568042"/>
    <s v="Medianas"/>
    <n v="2023"/>
    <n v="2"/>
    <d v="2024-08-20T00:00:00"/>
    <x v="33"/>
    <x v="17"/>
  </r>
  <r>
    <n v="2024"/>
    <n v="6"/>
    <n v="37"/>
    <x v="35"/>
    <s v="RC General"/>
    <n v="25"/>
    <s v="b7a56873cd771f2c446d369b649430b65a756ba278ff97ec81bb6f55b2e73569"/>
    <s v="866d562d83a77144c090ae01fef5e5dc5d322dfdcb968ee04e0fa262fe1b2619"/>
    <x v="8"/>
    <n v="360787.79862000002"/>
    <n v="313771.11702999996"/>
    <n v="594521.06776000001"/>
    <n v="551042.71244999999"/>
    <n v="105797.24053000001"/>
    <n v="91320.933429999975"/>
    <n v="220223.13969000001"/>
    <n v="298354.47061000002"/>
    <n v="0"/>
    <n v="0"/>
    <n v="134.59399999999999"/>
    <n v="128.214"/>
    <n v="0"/>
    <n v="0"/>
    <n v="52117.77274"/>
    <n v="36057.481799999994"/>
    <n v="193331.83387999999"/>
    <n v="132113.10196999999"/>
    <n v="0"/>
    <n v="0"/>
    <n v="0"/>
    <n v="0"/>
    <n v="0"/>
    <n v="0"/>
    <s v="RC General"/>
    <s v="Daños Sin Autos"/>
    <s v="Responsabilidad Civil y Riesgos Profesionales"/>
    <x v="33"/>
    <x v="1"/>
    <n v="7036483.0011099996"/>
    <n v="5668968.1481899992"/>
    <n v="470912451.56086999"/>
    <n v="404647163.09129"/>
    <n v="451972421.97768009"/>
    <n v="385068140.58718014"/>
    <n v="8576935.5029499978"/>
    <n v="8767905.3375099972"/>
    <n v="2742127.3481999999"/>
    <n v="2639518.6483399998"/>
    <n v="480460.69844000001"/>
    <n v="403853.48560000001"/>
    <n v="4.2064884188053968"/>
    <n v="3.5786325804369143"/>
    <n v="47016.681590000051"/>
    <n v="14.984387994355997"/>
    <n v="75.092052230585367"/>
    <n v="77.694294643473043"/>
    <n v="5.1273881932648173"/>
    <n v="5.5348893983498835"/>
    <n v="7.6614622829391188E-2"/>
    <n v="7.9825179828741169E-2"/>
    <n v="7.7541904565190778E-2"/>
    <n v="8.1484569601509682E-2"/>
    <m/>
    <m/>
    <m/>
    <n v="0"/>
    <m/>
    <n v="0"/>
    <m/>
    <n v="0"/>
    <m/>
    <n v="15.852123446697487"/>
    <n v="29.323951900444122"/>
    <n v="29.104314729283605"/>
    <n v="3.8582176206895689"/>
    <n v="44.54080023968843"/>
    <n v="46.338123166543646"/>
    <n v="26.957677736791769"/>
    <n v="27.292888640362001"/>
    <s v="Medianas"/>
    <n v="2023"/>
    <n v="2"/>
    <d v="2024-08-20T00:00:00"/>
    <x v="33"/>
    <x v="8"/>
  </r>
  <r>
    <n v="2024"/>
    <n v="6"/>
    <n v="81"/>
    <x v="34"/>
    <s v="RC General"/>
    <n v="53"/>
    <s v="2858dcd1057d3eae7f7d5f782167e24b61153c01551450a628cee722509f6529"/>
    <s v="866d562d83a77144c090ae01fef5e5dc5d322dfdcb968ee04e0fa262fe1b2619"/>
    <x v="31"/>
    <n v="27394.397300000001"/>
    <n v="29928.947219999998"/>
    <n v="54066.311110000002"/>
    <n v="59448.476289999999"/>
    <n v="5601.1140100000002"/>
    <n v="4098.8421200000003"/>
    <n v="13364.781760000002"/>
    <n v="9372.5205300000016"/>
    <n v="0"/>
    <n v="0"/>
    <n v="134.59399999999999"/>
    <n v="128.214"/>
    <n v="0"/>
    <n v="0"/>
    <n v="5668.47217"/>
    <n v="3438.8738199999998"/>
    <n v="34088.366969999995"/>
    <n v="26408.082149999998"/>
    <n v="0"/>
    <n v="0"/>
    <n v="0"/>
    <n v="0"/>
    <n v="0"/>
    <n v="0"/>
    <s v="RC General"/>
    <s v="Daños Sin Autos"/>
    <s v="Responsabilidad Civil y Riesgos Profesionales"/>
    <x v="33"/>
    <x v="1"/>
    <n v="856751.40549999999"/>
    <n v="814623.35763999994"/>
    <n v="470912451.56086999"/>
    <n v="404647163.09129"/>
    <n v="451972421.97768009"/>
    <n v="385068140.58718014"/>
    <n v="8576935.5029499978"/>
    <n v="8767905.3375099972"/>
    <n v="2742127.3481999999"/>
    <n v="2639518.6483399998"/>
    <n v="39326.565549999999"/>
    <n v="38246.756649999996"/>
    <n v="0.31939609771552818"/>
    <n v="0.3413466052371813"/>
    <n v="-2534.5499199999977"/>
    <n v="-8.4685568836390104"/>
    <n v="69.658758441976389"/>
    <n v="78.252248926315175"/>
    <n v="3.1974732838649542"/>
    <n v="3.6739613392262025"/>
    <n v="5.8173015407002914E-3"/>
    <n v="6.0610771737203088E-3"/>
    <n v="7.3963071905308051E-3"/>
    <n v="7.7723769030494556E-3"/>
    <m/>
    <m/>
    <m/>
    <n v="0"/>
    <m/>
    <n v="0"/>
    <m/>
    <n v="0"/>
    <m/>
    <n v="36.651128441121791"/>
    <n v="20.446202735038817"/>
    <n v="13.695243236825089"/>
    <n v="0.20426162970427719"/>
    <n v="64.835131112778072"/>
    <n v="29.083084399599237"/>
    <n v="16.628758353219524"/>
    <n v="13.022050599763075"/>
    <s v="Resto"/>
    <n v="2023"/>
    <n v="2"/>
    <d v="2024-08-20T00:00:00"/>
    <x v="33"/>
    <x v="31"/>
  </r>
  <r>
    <n v="2024"/>
    <n v="6"/>
    <n v="76"/>
    <x v="42"/>
    <s v="RC General"/>
    <n v="48"/>
    <s v="98010bd9270f9b100b6214a21754fd33bdc8d41b2bc9f9dd16ff54d3c34ffd71"/>
    <s v="866d562d83a77144c090ae01fef5e5dc5d322dfdcb968ee04e0fa262fe1b2619"/>
    <x v="18"/>
    <n v="188142.48174000002"/>
    <n v="183894.90761000002"/>
    <n v="330059.25306999998"/>
    <n v="332556.95063000004"/>
    <n v="36168.251259999997"/>
    <n v="19003.90004"/>
    <n v="81442.565200000012"/>
    <n v="95654.444340000016"/>
    <n v="0"/>
    <n v="0"/>
    <n v="134.59399999999999"/>
    <n v="128.214"/>
    <n v="0"/>
    <n v="0"/>
    <n v="2737.7427400000001"/>
    <n v="6603.82395"/>
    <n v="-4478.1392900000001"/>
    <n v="-306.52156000000002"/>
    <n v="0"/>
    <n v="0"/>
    <n v="0"/>
    <n v="0"/>
    <n v="0"/>
    <n v="0"/>
    <s v="RC General"/>
    <s v="Daños Sin Autos"/>
    <s v="Responsabilidad Civil y Riesgos Profesionales"/>
    <x v="33"/>
    <x v="1"/>
    <n v="1380857.62949"/>
    <n v="1222350.7821500001"/>
    <n v="470912451.56086999"/>
    <n v="404647163.09129"/>
    <n v="451972421.97768009"/>
    <n v="385068140.58718014"/>
    <n v="8576935.5029499978"/>
    <n v="8767905.3375099972"/>
    <n v="2742127.3481999999"/>
    <n v="2639518.6483399998"/>
    <n v="197694.05432"/>
    <n v="190393.54356999998"/>
    <n v="2.1935862951900393"/>
    <n v="2.0973641996712575"/>
    <n v="4247.5741299999936"/>
    <n v="2.3097834438178921"/>
    <n v="95.168507918533962"/>
    <n v="96.586735118141931"/>
    <n v="13.625045603686727"/>
    <n v="15.044364538839346"/>
    <n v="3.9952751539355034E-2"/>
    <n v="4.1626982663400453E-2"/>
    <n v="4.5445742459959519E-2"/>
    <n v="4.7756458721717035E-2"/>
    <m/>
    <m/>
    <m/>
    <n v="0"/>
    <m/>
    <n v="0"/>
    <m/>
    <n v="0"/>
    <m/>
    <n v="90.320151042006842"/>
    <n v="19.223862109984303"/>
    <n v="10.33410891415385"/>
    <n v="1.3189851041652654"/>
    <n v="-58.543068974453803"/>
    <n v="1360.9540973235291"/>
    <n v="-61.135720948063678"/>
    <n v="-2154.4402781977224"/>
    <s v="Medianas"/>
    <n v="2023"/>
    <n v="2"/>
    <d v="2024-08-20T00:00:00"/>
    <x v="33"/>
    <x v="18"/>
  </r>
  <r>
    <n v="2024"/>
    <n v="6"/>
    <n v="43"/>
    <x v="9"/>
    <s v="RC General"/>
    <n v="31"/>
    <s v="eb1e33e8a81b697b75855af6bfcdbcbf7cbbde9f94962ceaec1ed8af21f5a50f"/>
    <s v="866d562d83a77144c090ae01fef5e5dc5d322dfdcb968ee04e0fa262fe1b2619"/>
    <x v="15"/>
    <n v="439292.84532999998"/>
    <n v="479544.99218"/>
    <n v="822005.66137999995"/>
    <n v="836029.12578000012"/>
    <n v="63928.94825999999"/>
    <n v="94512.727910000001"/>
    <n v="109893.02774999998"/>
    <n v="911696.76707000006"/>
    <n v="0"/>
    <n v="0"/>
    <n v="134.59399999999999"/>
    <n v="128.214"/>
    <n v="0"/>
    <n v="0"/>
    <n v="30402.06797"/>
    <n v="41405.951200000003"/>
    <n v="98756.916750000004"/>
    <n v="70860.867590000009"/>
    <n v="0"/>
    <n v="0"/>
    <n v="0"/>
    <n v="0"/>
    <n v="0"/>
    <n v="0"/>
    <s v="RC General"/>
    <s v="Daños Sin Autos"/>
    <s v="Responsabilidad Civil y Riesgos Profesionales"/>
    <x v="33"/>
    <x v="1"/>
    <n v="56310277.221919999"/>
    <n v="49145835.487599999"/>
    <n v="470912451.56086999"/>
    <n v="404647163.09129"/>
    <n v="451972421.97768009"/>
    <n v="385068140.58718014"/>
    <n v="8576935.5029499978"/>
    <n v="8767905.3375099972"/>
    <n v="2742127.3481999999"/>
    <n v="2639518.6483399998"/>
    <n v="446463.83566000004"/>
    <n v="485129.98772000003"/>
    <n v="5.1217925700724605"/>
    <n v="5.46932218951381"/>
    <n v="-40252.146850000019"/>
    <n v="-8.3938207063772534"/>
    <n v="98.393825040857052"/>
    <n v="98.848763077655079"/>
    <n v="0.78012907590338709"/>
    <n v="0.97575916132506113"/>
    <n v="9.328545972270115E-2"/>
    <n v="9.7194612761504665E-2"/>
    <n v="0.11850941657826791"/>
    <n v="0.12453509954076041"/>
    <m/>
    <m/>
    <m/>
    <n v="0"/>
    <m/>
    <n v="0"/>
    <m/>
    <n v="0"/>
    <m/>
    <n v="-32.359429598861546"/>
    <n v="14.552695073368676"/>
    <n v="19.70883430152141"/>
    <n v="2.3313632133811919"/>
    <n v="-26.575607880250807"/>
    <n v="39.367354802097744"/>
    <n v="30.784748016143386"/>
    <n v="58.432746603632147"/>
    <s v="Medianas"/>
    <n v="2023"/>
    <n v="2"/>
    <d v="2024-08-20T00:00:00"/>
    <x v="33"/>
    <x v="15"/>
  </r>
  <r>
    <n v="2024"/>
    <n v="6"/>
    <n v="25"/>
    <x v="36"/>
    <s v="RC General"/>
    <n v="25"/>
    <s v="b7a56873cd771f2c446d369b649430b65a756ba278ff97ec81bb6f55b2e73569"/>
    <s v="866d562d83a77144c090ae01fef5e5dc5d322dfdcb968ee04e0fa262fe1b2619"/>
    <x v="34"/>
    <n v="0"/>
    <n v="0"/>
    <n v="0"/>
    <n v="-250072.7403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33"/>
    <x v="1"/>
    <n v="0"/>
    <n v="0"/>
    <n v="470912451.56086999"/>
    <n v="404647163.09129"/>
    <n v="451972421.97768009"/>
    <n v="385068140.58718014"/>
    <n v="8576935.5029499978"/>
    <n v="8767905.3375099972"/>
    <n v="2742127.3481999999"/>
    <n v="2639518.64833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3"/>
    <x v="34"/>
  </r>
  <r>
    <n v="2024"/>
    <n v="6"/>
    <n v="79"/>
    <x v="59"/>
    <s v="RC General"/>
    <n v="51"/>
    <s v="031b4af5197ec30a926f48cf40e11a7dbc470048a21e4003b7a3c07c5dab1baa"/>
    <s v="866d562d83a77144c090ae01fef5e5dc5d322dfdcb968ee04e0fa262fe1b2619"/>
    <x v="22"/>
    <n v="129755.02584999999"/>
    <n v="100713.9886"/>
    <n v="208634.24528"/>
    <n v="162362.37222000002"/>
    <n v="12558.34974"/>
    <n v="10489.86839"/>
    <n v="25461.723679999999"/>
    <n v="22273.667029999997"/>
    <n v="0"/>
    <n v="0"/>
    <n v="134.59399999999999"/>
    <n v="128.214"/>
    <n v="0"/>
    <n v="0"/>
    <n v="9941.8562100000017"/>
    <n v="10693.791449999999"/>
    <n v="93278.293839999998"/>
    <n v="64177.800130000003"/>
    <n v="0"/>
    <n v="0"/>
    <n v="0"/>
    <n v="0"/>
    <n v="0"/>
    <n v="0"/>
    <s v="RC General"/>
    <s v="Daños Sin Autos"/>
    <s v="Responsabilidad Civil y Riesgos Profesionales"/>
    <x v="33"/>
    <x v="1"/>
    <n v="42505277.943829998"/>
    <n v="34607061.821570002"/>
    <n v="470912451.56086999"/>
    <n v="404647163.09129"/>
    <n v="451972421.97768009"/>
    <n v="385068140.58718014"/>
    <n v="8576935.5029499978"/>
    <n v="8767905.3375099972"/>
    <n v="2742127.3481999999"/>
    <n v="2639518.6483399998"/>
    <n v="129755.02584999999"/>
    <n v="100713.9886"/>
    <n v="1.512836674653451"/>
    <n v="1.148666468479481"/>
    <n v="29041.037249999994"/>
    <n v="28.835157512568223"/>
    <n v="100"/>
    <n v="100"/>
    <n v="0.3052680328816319"/>
    <n v="0.29102149474367295"/>
    <n v="2.7553959429171708E-2"/>
    <n v="2.8708615734171439E-2"/>
    <n v="2.4889335150801127E-2"/>
    <n v="2.6154848450049367E-2"/>
    <m/>
    <m/>
    <m/>
    <n v="0"/>
    <m/>
    <n v="0"/>
    <m/>
    <n v="0"/>
    <m/>
    <n v="19.718849399215401"/>
    <n v="9.6785073701251161"/>
    <n v="10.415502886755892"/>
    <n v="0.45797835568226292"/>
    <n v="-7.0315121022861966"/>
    <n v="45.343551276381213"/>
    <n v="10.658274075052487"/>
    <n v="16.662757882536351"/>
    <s v="Resto"/>
    <n v="2023"/>
    <n v="2"/>
    <d v="2024-08-20T00:00:00"/>
    <x v="33"/>
    <x v="22"/>
  </r>
  <r>
    <n v="2024"/>
    <n v="6"/>
    <n v="15.1"/>
    <x v="13"/>
    <s v="RC General"/>
    <n v="15.1"/>
    <m/>
    <m/>
    <x v="7"/>
    <n v="2428563.1388799995"/>
    <n v="2867269.5325099998"/>
    <n v="4618496.4560700003"/>
    <n v="4790551.3614800004"/>
    <n v="647235.92361000006"/>
    <n v="1058769.33042"/>
    <n v="1088623.5366"/>
    <n v="3061239.4406099995"/>
    <n v="0"/>
    <n v="0"/>
    <n v="0"/>
    <n v="0"/>
    <n v="139.73251999999999"/>
    <n v="-121.7663"/>
    <n v="363379.17116999993"/>
    <n v="741974.93161999993"/>
    <n v="937541.79372000007"/>
    <n v="779545.59007999988"/>
    <n v="0"/>
    <n v="0"/>
    <n v="0"/>
    <n v="0"/>
    <n v="0"/>
    <n v="0"/>
    <s v="RC General"/>
    <s v="Daños Sin Autos"/>
    <s v="Responsabilidad Civil y Riesgos Profesionales"/>
    <x v="33"/>
    <x v="1"/>
    <n v="154048038.06632"/>
    <n v="137781349.29808"/>
    <n v="470912451.56086999"/>
    <n v="404647163.09129"/>
    <n v="451972421.97768009"/>
    <n v="385068140.58718014"/>
    <n v="8576935.5029499978"/>
    <n v="8767905.3375099972"/>
    <n v="2742127.3481999999"/>
    <n v="2639518.6483399998"/>
    <n v="3250998.0347899995"/>
    <n v="3795486.3414900005"/>
    <n v="28.315044902048133"/>
    <n v="32.701876014143615"/>
    <n v="-438706.3936300003"/>
    <n v="-15.300493680688543"/>
    <n v="74.702079573446255"/>
    <n v="75.544193142436427"/>
    <n v="1.5764972857586583"/>
    <n v="2.0810287801049685"/>
    <n v="0.51571436066945542"/>
    <n v="0.53732551385622596"/>
    <n v="0.70858510673980246"/>
    <n v="0.74461354505666899"/>
    <m/>
    <m/>
    <m/>
    <n v="0"/>
    <m/>
    <n v="0"/>
    <m/>
    <n v="0"/>
    <m/>
    <n v="-38.869033602130322"/>
    <n v="26.650981942700952"/>
    <n v="36.926048228648952"/>
    <n v="23.603423233966929"/>
    <n v="-51.025411279514302"/>
    <n v="20.267731053906157"/>
    <n v="38.758717062433625"/>
    <n v="95.180441152114753"/>
    <s v="Resto"/>
    <n v="2023"/>
    <n v="2"/>
    <d v="2024-08-20T00:00:00"/>
    <x v="33"/>
    <x v="7"/>
  </r>
  <r>
    <n v="2024"/>
    <n v="6"/>
    <n v="12"/>
    <x v="31"/>
    <s v="RC General"/>
    <n v="12"/>
    <s v="6b51d431df5d7f141cbececcf79edf3dd861c3b4069f0b11661a3eefacbba918"/>
    <s v="866d562d83a77144c090ae01fef5e5dc5d322dfdcb968ee04e0fa262fe1b2619"/>
    <x v="5"/>
    <n v="992810.18273"/>
    <n v="962621.37350999995"/>
    <n v="1456256.6304799998"/>
    <n v="1624802.9625300001"/>
    <n v="102696.66175"/>
    <n v="71165.353620000009"/>
    <n v="267176.54123999993"/>
    <n v="262411.69480999996"/>
    <n v="0"/>
    <n v="0"/>
    <n v="134.59399999999999"/>
    <n v="128.214"/>
    <n v="0"/>
    <n v="0"/>
    <n v="51178.653079999996"/>
    <n v="19117.20608"/>
    <n v="74013.217980000001"/>
    <n v="107304.43637000001"/>
    <n v="0"/>
    <n v="0"/>
    <n v="0"/>
    <n v="0"/>
    <n v="0"/>
    <n v="0"/>
    <s v="RC General"/>
    <s v="Daños Sin Autos"/>
    <s v="Responsabilidad Civil y Riesgos Profesionales"/>
    <x v="33"/>
    <x v="1"/>
    <n v="3733425.0511100003"/>
    <n v="4674185.5092500001"/>
    <n v="470912451.56086999"/>
    <n v="404647163.09129"/>
    <n v="451972421.97768009"/>
    <n v="385068140.58718014"/>
    <n v="8576935.5029499978"/>
    <n v="8767905.3375099972"/>
    <n v="2742127.3481999999"/>
    <n v="2639518.6483399998"/>
    <n v="993771.4031900001"/>
    <n v="963685.97055999993"/>
    <n v="11.575348589114695"/>
    <n v="10.978920693769435"/>
    <n v="30188.809220000054"/>
    <n v="3.1361041891188046"/>
    <n v="99.90327549606333"/>
    <n v="99.889528634584011"/>
    <n v="26.592476590224397"/>
    <n v="20.594419532665448"/>
    <n v="0.21082691261173195"/>
    <n v="0.21966167280423765"/>
    <n v="0.23789154140018742"/>
    <n v="0.24998728070365009"/>
    <m/>
    <m/>
    <m/>
    <n v="0"/>
    <m/>
    <n v="0"/>
    <m/>
    <n v="0"/>
    <m/>
    <n v="44.307105250072929"/>
    <n v="10.344037917460494"/>
    <n v="7.3928707151504698"/>
    <n v="3.7451456008202038"/>
    <n v="167.70989895611356"/>
    <n v="-31.025015848559555"/>
    <n v="69.147990692459274"/>
    <n v="17.815858063949307"/>
    <s v="Grandes"/>
    <n v="2023"/>
    <n v="2"/>
    <d v="2024-08-20T00:00:00"/>
    <x v="33"/>
    <x v="5"/>
  </r>
  <r>
    <n v="2024"/>
    <n v="6"/>
    <n v="201.1"/>
    <x v="1"/>
    <s v="RC General"/>
    <n v="201.1"/>
    <m/>
    <m/>
    <x v="1"/>
    <n v="8576935.5029499996"/>
    <n v="8767905.3375099991"/>
    <n v="14389411.99237"/>
    <n v="14374433.081889998"/>
    <n v="2742127.3481999994"/>
    <n v="2639518.6483399994"/>
    <n v="5118073.6728099994"/>
    <n v="5873568.5276699997"/>
    <n v="0"/>
    <n v="0"/>
    <n v="0"/>
    <n v="0"/>
    <n v="-20.924869999999999"/>
    <n v="83.578239999999994"/>
    <n v="776723.08315999992"/>
    <n v="1080520.73599"/>
    <n v="2618758.7280299999"/>
    <n v="2357960.57473"/>
    <n v="0"/>
    <n v="0"/>
    <n v="0"/>
    <n v="0"/>
    <n v="0"/>
    <n v="0"/>
    <s v="RC General"/>
    <s v="Daños Sin Autos"/>
    <s v="Responsabilidad Civil y Riesgos Profesionales"/>
    <x v="33"/>
    <x v="1"/>
    <n v="322758102.49468005"/>
    <n v="275205442.18571007"/>
    <n v="470912451.56086999"/>
    <n v="404647163.09129"/>
    <n v="451972421.97768009"/>
    <n v="385068140.58718014"/>
    <n v="8576935.5029499978"/>
    <n v="8767905.3375099972"/>
    <n v="2742127.3481999999"/>
    <n v="2639518.6483399998"/>
    <n v="10955616.145790001"/>
    <n v="11483323.24298"/>
    <n v="100.00000000000003"/>
    <n v="100.00000000000003"/>
    <n v="-190969.83455999941"/>
    <n v="-2.178055387334199"/>
    <n v="78.288024961936301"/>
    <n v="76.353379174186415"/>
    <n v="2.657388129579604"/>
    <n v="3.1859491105533335"/>
    <n v="1.8213439620297125"/>
    <n v="1.8976678854475677"/>
    <n v="2.1668026214561462"/>
    <n v="2.2769750112642542"/>
    <m/>
    <m/>
    <m/>
    <n v="0"/>
    <m/>
    <n v="0"/>
    <m/>
    <n v="0"/>
    <m/>
    <n v="3.8874019671931936"/>
    <n v="31.970945184988935"/>
    <n v="30.104324199850417"/>
    <n v="99.999999999999972"/>
    <n v="-28.115855874959507"/>
    <n v="11.060327135870907"/>
    <n v="29.659971147639911"/>
    <n v="45.824376691019346"/>
    <m/>
    <n v="2023"/>
    <n v="2"/>
    <d v="2024-08-20T00:00:00"/>
    <x v="33"/>
    <x v="1"/>
  </r>
  <r>
    <n v="2024"/>
    <n v="6"/>
    <n v="150.1"/>
    <x v="32"/>
    <s v="RC General"/>
    <n v="150.1"/>
    <m/>
    <m/>
    <x v="21"/>
    <n v="852343.11292999994"/>
    <n v="746765.95514999994"/>
    <n v="1685232.2635999999"/>
    <n v="1228412.29678"/>
    <n v="273881.83375999995"/>
    <n v="437817.66592"/>
    <n v="486037.11227999988"/>
    <n v="536017.07562000002"/>
    <n v="0"/>
    <n v="0"/>
    <n v="0"/>
    <n v="0"/>
    <n v="0"/>
    <n v="0"/>
    <n v="45872.822390000001"/>
    <n v="62890.560819999999"/>
    <n v="356579.55120000005"/>
    <n v="267298.43875999999"/>
    <n v="0"/>
    <n v="0"/>
    <n v="0"/>
    <n v="0"/>
    <n v="0"/>
    <n v="0"/>
    <s v="RC General"/>
    <s v="Daños Sin Autos"/>
    <s v="Responsabilidad Civil y Riesgos Profesionales"/>
    <x v="33"/>
    <x v="1"/>
    <n v="107044914.68377"/>
    <n v="80100402.460659981"/>
    <n v="470912451.56086999"/>
    <n v="404647163.09129"/>
    <n v="451972421.97768009"/>
    <n v="385068140.58718014"/>
    <n v="8576935.5029499978"/>
    <n v="8767905.3375099972"/>
    <n v="2742127.3481999999"/>
    <n v="2639518.6483399998"/>
    <n v="964549.12134000007"/>
    <n v="853512.61473999999"/>
    <n v="9.937618309439781"/>
    <n v="8.5170394342107993"/>
    <n v="105577.15778000001"/>
    <n v="14.137917918177333"/>
    <n v="88.366999054012112"/>
    <n v="87.49325343919871"/>
    <n v="0.79624811271789531"/>
    <n v="0.93228739458177134"/>
    <n v="0.18099821104854058"/>
    <n v="0.18858299123659616"/>
    <n v="0.18454743373093327"/>
    <n v="0.19393085961650228"/>
    <m/>
    <m/>
    <m/>
    <n v="0"/>
    <m/>
    <n v="0"/>
    <m/>
    <n v="0"/>
    <m/>
    <n v="-37.443859606605081"/>
    <n v="32.132814779075119"/>
    <n v="58.628498380333539"/>
    <n v="9.9879326880927959"/>
    <n v="-27.059288720141517"/>
    <n v="33.401284666747763"/>
    <n v="12.8646811730016"/>
    <n v="23.528218537957017"/>
    <s v="Resto"/>
    <n v="2023"/>
    <n v="2"/>
    <d v="2024-08-20T00:00:00"/>
    <x v="33"/>
    <x v="21"/>
  </r>
  <r>
    <n v="2024"/>
    <n v="6"/>
    <n v="50"/>
    <x v="56"/>
    <s v="RC General"/>
    <n v="38"/>
    <s v="aea92132c4cbeb263e6ac2bf6c183b5d81737f179f21efdc5863739672f0f470"/>
    <s v="866d562d83a77144c090ae01fef5e5dc5d322dfdcb968ee04e0fa262fe1b2619"/>
    <x v="34"/>
    <n v="0"/>
    <n v="714.81169999999997"/>
    <n v="-248.30235999999996"/>
    <n v="3463.1178099999997"/>
    <n v="-7"/>
    <n v="-296.98531000000003"/>
    <n v="-490.01315"/>
    <n v="-606.11018000000001"/>
    <n v="0"/>
    <n v="0"/>
    <n v="134.59399999999999"/>
    <n v="128.214"/>
    <n v="0"/>
    <n v="0"/>
    <n v="0"/>
    <n v="10.994159999999999"/>
    <n v="0"/>
    <n v="50.485099999999996"/>
    <n v="0"/>
    <n v="0"/>
    <n v="0"/>
    <n v="0"/>
    <n v="0"/>
    <n v="0"/>
    <s v="RC General"/>
    <s v="Daños Sin Autos"/>
    <s v="Responsabilidad Civil y Riesgos Profesionales"/>
    <x v="33"/>
    <x v="1"/>
    <n v="30189132.184919998"/>
    <n v="15116040.619870001"/>
    <n v="470912451.56086999"/>
    <n v="404647163.09129"/>
    <n v="451972421.97768009"/>
    <n v="385068140.58718014"/>
    <n v="8576935.5029499978"/>
    <n v="8767905.3375099972"/>
    <n v="2742127.3481999999"/>
    <n v="2639518.6483399998"/>
    <n v="0"/>
    <n v="714.81169999999997"/>
    <m/>
    <n v="8.1525937208966233E-3"/>
    <m/>
    <m/>
    <m/>
    <n v="100"/>
    <m/>
    <n v="4.7288289174109632E-3"/>
    <m/>
    <m/>
    <n v="1.7665061446105719E-4"/>
    <n v="1.8563252179471475E-4"/>
    <m/>
    <m/>
    <m/>
    <n v="0"/>
    <m/>
    <n v="0"/>
    <m/>
    <n v="0"/>
    <m/>
    <n v="-97.642981061925255"/>
    <m/>
    <n v="-41.547348763317672"/>
    <n v="-2.5527625493378244E-4"/>
    <m/>
    <m/>
    <m/>
    <n v="21.77703916601136"/>
    <s v="Resto"/>
    <n v="2023"/>
    <n v="2"/>
    <d v="2024-08-20T00:00:00"/>
    <x v="33"/>
    <x v="34"/>
  </r>
  <r>
    <n v="2024"/>
    <n v="6"/>
    <n v="93"/>
    <x v="43"/>
    <s v="RC General"/>
    <n v="220"/>
    <s v="36790ecd55c2030dc553685bef719df653f413a20cdad1bfd1dc934c76686ddd"/>
    <s v="866d562d83a77144c090ae01fef5e5dc5d322dfdcb968ee04e0fa262fe1b2619"/>
    <x v="33"/>
    <n v="28868.22795"/>
    <n v="30173.23588"/>
    <n v="38054.893840000004"/>
    <n v="39462.857829999994"/>
    <n v="5512.3041199999998"/>
    <n v="33601.038460000003"/>
    <n v="2257.4150100000011"/>
    <n v="24380.586510000001"/>
    <n v="0"/>
    <n v="0"/>
    <n v="134.59399999999999"/>
    <n v="128.214"/>
    <n v="0"/>
    <n v="0"/>
    <n v="589.50304000000006"/>
    <n v="15065.77269"/>
    <n v="3207.4197100000001"/>
    <n v="1154.09303"/>
    <n v="0"/>
    <n v="0"/>
    <n v="0"/>
    <n v="0"/>
    <n v="0"/>
    <n v="0"/>
    <s v="RC General"/>
    <s v="Daños Sin Autos"/>
    <s v="Responsabilidad Civil y Riesgos Profesionales"/>
    <x v="33"/>
    <x v="1"/>
    <n v="571419.13779999991"/>
    <n v="448716.87143"/>
    <n v="470912451.56086999"/>
    <n v="404647163.09129"/>
    <n v="451972421.97768009"/>
    <n v="385068140.58718014"/>
    <n v="8576935.5029499978"/>
    <n v="8767905.3375099972"/>
    <n v="2742127.3481999999"/>
    <n v="2639518.6483399998"/>
    <n v="30644.502649999999"/>
    <n v="30348.82588"/>
    <n v="0.33657974856020434"/>
    <n v="0.34413277423190014"/>
    <n v="-1305.0079299999998"/>
    <n v="-4.3250512977463291"/>
    <n v="94.203610610727267"/>
    <n v="99.42142737022418"/>
    <n v="5.0520232943447638"/>
    <n v="6.7243372828487535"/>
    <n v="6.1302749278160677E-3"/>
    <n v="6.3871657973471685E-3"/>
    <n v="7.4566779733465718E-3"/>
    <n v="7.8358172748307971E-3"/>
    <m/>
    <m/>
    <m/>
    <n v="0"/>
    <m/>
    <n v="0"/>
    <m/>
    <n v="0"/>
    <m/>
    <n v="-83.594840003049114"/>
    <n v="19.094708998236243"/>
    <n v="111.36040759311494"/>
    <n v="0.2010229074013799"/>
    <n v="-96.087137034854592"/>
    <n v="177.91691194946389"/>
    <n v="18.379354537295654"/>
    <n v="1305.4209927946622"/>
    <s v="Resto"/>
    <n v="2023"/>
    <n v="2"/>
    <d v="2024-08-20T00:00:00"/>
    <x v="33"/>
    <x v="33"/>
  </r>
  <r>
    <n v="2024"/>
    <n v="6"/>
    <n v="5.0999999999999996"/>
    <x v="6"/>
    <s v="RC General"/>
    <n v="5.0999999999999996"/>
    <m/>
    <m/>
    <x v="3"/>
    <n v="5296029.2511399994"/>
    <n v="5153869.849849999"/>
    <n v="8085683.2726999996"/>
    <n v="8355469.423630001"/>
    <n v="1821009.5908299999"/>
    <n v="1142931.6519999998"/>
    <n v="3543413.0239299997"/>
    <n v="2276312.0114400005"/>
    <n v="0"/>
    <n v="0"/>
    <n v="0"/>
    <n v="0"/>
    <n v="-160.65738999999999"/>
    <n v="205.34453999999999"/>
    <n v="367471.08959999995"/>
    <n v="275655.24355000001"/>
    <n v="1324637.3831100003"/>
    <n v="1311116.54589"/>
    <n v="0"/>
    <n v="0"/>
    <n v="0"/>
    <n v="0"/>
    <n v="0"/>
    <n v="0"/>
    <s v="RC General"/>
    <s v="Daños Sin Autos"/>
    <s v="Responsabilidad Civil y Riesgos Profesionales"/>
    <x v="33"/>
    <x v="1"/>
    <n v="61665149.744589999"/>
    <n v="57323690.42696999"/>
    <n v="470912451.56086999"/>
    <n v="404647163.09129"/>
    <n v="451972421.97768009"/>
    <n v="385068140.58718014"/>
    <n v="8576935.5029499978"/>
    <n v="8767905.3375099972"/>
    <n v="2742127.3481999999"/>
    <n v="2639518.6483399998"/>
    <n v="6740068.9896599995"/>
    <n v="6834324.2867500009"/>
    <n v="61.747336788512101"/>
    <n v="58.781084551645598"/>
    <n v="142159.40129000042"/>
    <n v="2.7583040595046793"/>
    <n v="78.575297363642505"/>
    <n v="75.411549607647814"/>
    <n v="8.5883668053601543"/>
    <n v="8.990820045712157"/>
    <n v="1.1246313903117162"/>
    <n v="1.1717593803547455"/>
    <n v="1.2736700809854105"/>
    <n v="1.3384306065910829"/>
    <m/>
    <m/>
    <m/>
    <n v="0"/>
    <m/>
    <n v="0"/>
    <m/>
    <n v="0"/>
    <m/>
    <n v="59.327951732147866"/>
    <n v="34.384432269478452"/>
    <n v="22.176183824922632"/>
    <n v="66.408644077940266"/>
    <n v="33.308216766551666"/>
    <n v="1.0312460217502872"/>
    <n v="27.741259176699867"/>
    <n v="21.024465324162488"/>
    <m/>
    <n v="2023"/>
    <n v="2"/>
    <d v="2024-08-20T00:00:00"/>
    <x v="33"/>
    <x v="3"/>
  </r>
  <r>
    <n v="2024"/>
    <n v="6"/>
    <n v="1"/>
    <x v="14"/>
    <s v="RC General"/>
    <n v="30"/>
    <s v="624b60c58c9d8bfb6ff1886c2fd605d2adeb6ea4da576068201b6c6958ce93f4"/>
    <s v="866d562d83a77144c090ae01fef5e5dc5d322dfdcb968ee04e0fa262fe1b2619"/>
    <x v="11"/>
    <n v="149954.28850999998"/>
    <n v="148655.27953"/>
    <n v="336764.42108"/>
    <n v="242355.05970000001"/>
    <n v="100246.08914000003"/>
    <n v="499.64748000000037"/>
    <n v="108806.50356000001"/>
    <n v="-5865.5524599999999"/>
    <n v="0"/>
    <n v="0"/>
    <n v="134.59399999999999"/>
    <n v="128.214"/>
    <n v="0"/>
    <n v="0"/>
    <n v="49856.118299999995"/>
    <n v="-7333.7853499999992"/>
    <n v="30109.68937"/>
    <n v="28003.012870000002"/>
    <n v="0"/>
    <n v="0"/>
    <n v="0"/>
    <n v="0"/>
    <n v="0"/>
    <n v="0"/>
    <s v="RC General"/>
    <s v="Daños Sin Autos"/>
    <s v="Responsabilidad Civil y Riesgos Profesionales"/>
    <x v="33"/>
    <x v="1"/>
    <n v="27815669.804509997"/>
    <n v="22056494.197700001"/>
    <n v="470912451.56086999"/>
    <n v="404647163.09129"/>
    <n v="451972421.97768009"/>
    <n v="385068140.58718014"/>
    <n v="8576935.5029499978"/>
    <n v="8767905.3375099972"/>
    <n v="2742127.3481999999"/>
    <n v="2639518.6483399998"/>
    <n v="241521.93168000001"/>
    <n v="227380.94088000001"/>
    <n v="1.7483434317353082"/>
    <n v="1.6954480438336565"/>
    <n v="1299.0089799999841"/>
    <n v="0.8738397883391924"/>
    <n v="62.087234673445359"/>
    <n v="65.377194304272251"/>
    <n v="0.53910004527622979"/>
    <n v="0.67397510319432996"/>
    <n v="3.1843347529454086E-2"/>
    <n v="3.3177751831372851E-2"/>
    <n v="3.6737012659214613E-2"/>
    <n v="3.8604928287060969E-2"/>
    <m/>
    <m/>
    <m/>
    <n v="0"/>
    <m/>
    <n v="0"/>
    <m/>
    <n v="0"/>
    <m/>
    <n v="19963.363301662193"/>
    <n v="66.851098515475215"/>
    <n v="0.33611149336890311"/>
    <n v="3.6557780296310467"/>
    <n v="-779.81425581265478"/>
    <n v="7.5230351454679045"/>
    <n v="165.58164279726674"/>
    <n v="-26.189272504519611"/>
    <s v="Medianas"/>
    <n v="2023"/>
    <n v="2"/>
    <d v="2024-08-20T00:00:00"/>
    <x v="33"/>
    <x v="11"/>
  </r>
  <r>
    <n v="2024"/>
    <n v="6"/>
    <n v="61"/>
    <x v="2"/>
    <s v="RC Gener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80484.175099999993"/>
    <n v="74917.233810000005"/>
    <n v="66240.797980000003"/>
    <n v="56974.474920000001"/>
    <n v="0"/>
    <n v="0"/>
    <n v="0"/>
    <n v="0"/>
    <n v="0"/>
    <n v="0"/>
    <s v="RC General"/>
    <s v="Daños Sin Autos"/>
    <s v="Responsabilidad Civil y Riesgos Profesionales"/>
    <x v="33"/>
    <x v="1"/>
    <n v="0"/>
    <n v="0"/>
    <n v="470912451.56086999"/>
    <n v="404647163.09129"/>
    <n v="451972421.97768009"/>
    <n v="385068140.58718014"/>
    <n v="8576935.5029499978"/>
    <n v="8767905.3375099972"/>
    <n v="2742127.3481999999"/>
    <n v="2639518.64833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.4307886275119195"/>
    <n v="16.263990274611917"/>
    <n v="121.5024238148527"/>
    <n v="131.49262703200705"/>
    <m/>
    <n v="2023"/>
    <n v="2"/>
    <d v="2024-08-20T00:00:00"/>
    <x v="33"/>
    <x v="2"/>
  </r>
  <r>
    <n v="2024"/>
    <n v="6"/>
    <n v="22"/>
    <x v="15"/>
    <s v="RC General"/>
    <n v="16"/>
    <s v="b17ef6d19c7a5b1ee83b907c595526dcb1eb06db8227d650d5dda0a9f4ce8cd9"/>
    <s v="866d562d83a77144c090ae01fef5e5dc5d322dfdcb968ee04e0fa262fe1b2619"/>
    <x v="0"/>
    <n v="1273452.9056199999"/>
    <n v="1087364.2418499999"/>
    <n v="1833227.7441"/>
    <n v="1638118.9586"/>
    <n v="404721.51691999997"/>
    <n v="533273.18550999986"/>
    <n v="629315.29561999987"/>
    <n v="663402.13954000012"/>
    <n v="0"/>
    <n v="0"/>
    <n v="134.59399999999999"/>
    <n v="128.214"/>
    <n v="0"/>
    <n v="0"/>
    <n v="126301.34381999999"/>
    <n v="122569.93704999999"/>
    <n v="151910.68441999998"/>
    <n v="153762.05469999998"/>
    <n v="0"/>
    <n v="0"/>
    <n v="0"/>
    <n v="0"/>
    <n v="0"/>
    <n v="0"/>
    <s v="RC General"/>
    <s v="Daños Sin Autos"/>
    <s v="Responsabilidad Civil y Riesgos Profesionales"/>
    <x v="33"/>
    <x v="1"/>
    <n v="17696756.30731"/>
    <n v="15803110.36665"/>
    <n v="470912451.56086999"/>
    <n v="404647163.09129"/>
    <n v="451972421.97768009"/>
    <n v="385068140.58718014"/>
    <n v="8576935.5029499978"/>
    <n v="8767905.3375099972"/>
    <n v="2742127.3481999999"/>
    <n v="2639518.6483399998"/>
    <n v="1472045.70786"/>
    <n v="1275782.0644700001"/>
    <n v="14.847411469772641"/>
    <n v="12.401642125379071"/>
    <n v="186088.66376999998"/>
    <n v="17.113737661024775"/>
    <n v="86.509060066571834"/>
    <n v="85.231190509150565"/>
    <n v="7.1959679135886319"/>
    <n v="6.8806976387680781"/>
    <n v="0.27042243232241092"/>
    <n v="0.28175455928213411"/>
    <n v="0.26871910667632343"/>
    <n v="0.28238229218130251"/>
    <m/>
    <m/>
    <m/>
    <n v="0"/>
    <m/>
    <n v="0"/>
    <m/>
    <n v="0"/>
    <m/>
    <n v="-24.10615648470278"/>
    <n v="31.781427890570885"/>
    <n v="49.042737013561279"/>
    <n v="14.759399018636724"/>
    <n v="3.0443083025145423"/>
    <n v="-1.2040488686315687"/>
    <n v="83.14184371048205"/>
    <n v="79.714034316946467"/>
    <s v="Grandes"/>
    <n v="2023"/>
    <n v="2"/>
    <d v="2024-08-20T00:00:00"/>
    <x v="33"/>
    <x v="0"/>
  </r>
  <r>
    <n v="2024"/>
    <n v="6"/>
    <n v="39"/>
    <x v="17"/>
    <s v="RC General"/>
    <n v="27"/>
    <s v="670671cd97404156226e507973f2ab8330d3022ca96e0c93bdbdb320c41adcaf"/>
    <s v="866d562d83a77144c090ae01fef5e5dc5d322dfdcb968ee04e0fa262fe1b2619"/>
    <x v="6"/>
    <n v="951936.44153999991"/>
    <n v="977498.82842999999"/>
    <n v="1755994.9536599996"/>
    <n v="1738358.99379"/>
    <n v="19513.480890000006"/>
    <n v="174702.48390000005"/>
    <n v="291102.85096000001"/>
    <n v="685274.17585999996"/>
    <n v="0"/>
    <n v="0"/>
    <n v="134.59399999999999"/>
    <n v="128.214"/>
    <n v="-170.82598999999999"/>
    <n v="175.85946999999999"/>
    <n v="19333.894940000002"/>
    <n v="-44007.130140000001"/>
    <n v="390819.67986000003"/>
    <n v="422859.95568999997"/>
    <n v="0"/>
    <n v="0"/>
    <n v="0"/>
    <n v="0"/>
    <n v="0"/>
    <n v="0"/>
    <s v="RC General"/>
    <s v="Daños Sin Autos"/>
    <s v="Responsabilidad Civil y Riesgos Profesionales"/>
    <x v="33"/>
    <x v="1"/>
    <n v="13946879.379360002"/>
    <n v="12006721.726059999"/>
    <n v="470912451.56086999"/>
    <n v="404647163.09129"/>
    <n v="451972421.97768009"/>
    <n v="385068140.58718014"/>
    <n v="8576935.5029499978"/>
    <n v="8767905.3375099972"/>
    <n v="2742127.3481999999"/>
    <n v="2639518.6483399998"/>
    <n v="958445.06401999993"/>
    <n v="981407.98799000005"/>
    <n v="11.098794449516214"/>
    <n v="11.148601527985937"/>
    <n v="-25562.386890000082"/>
    <n v="-2.6150810769826505"/>
    <n v="99.320918566505938"/>
    <n v="99.601678444863055"/>
    <n v="6.8254439982378523"/>
    <n v="8.1412632917808612"/>
    <n v="0.20214722256435236"/>
    <n v="0.21061825794030631"/>
    <n v="0.24156819016409917"/>
    <n v="0.2538508708976645"/>
    <m/>
    <m/>
    <m/>
    <n v="0"/>
    <m/>
    <n v="0"/>
    <m/>
    <n v="0"/>
    <m/>
    <n v="-88.830450229219664"/>
    <n v="2.0498722434065004"/>
    <n v="17.872398290297362"/>
    <n v="0.71161833176016198"/>
    <n v="-143.93355094616038"/>
    <n v="-7.5770418548425482"/>
    <n v="4.9470116108088042"/>
    <n v="-10.407022359965854"/>
    <s v="Grandes"/>
    <n v="2023"/>
    <n v="2"/>
    <d v="2024-08-20T00:00:00"/>
    <x v="33"/>
    <x v="6"/>
  </r>
  <r>
    <n v="2024"/>
    <n v="6"/>
    <n v="27"/>
    <x v="21"/>
    <s v="RC General"/>
    <n v="21"/>
    <s v="6f4b6612125fb3a0daecd2799dfd6c9c299424fd920f9b308110a2c1fbd8f443"/>
    <s v="866d562d83a77144c090ae01fef5e5dc5d322dfdcb968ee04e0fa262fe1b2619"/>
    <x v="10"/>
    <n v="187159.99109999998"/>
    <n v="146360.87403000001"/>
    <n v="363512.53005"/>
    <n v="284863.49618000002"/>
    <n v="20841.567639999997"/>
    <n v="25106.23748"/>
    <n v="44990.360810000006"/>
    <n v="43008.56955"/>
    <n v="0"/>
    <n v="0"/>
    <n v="134.59399999999999"/>
    <n v="128.214"/>
    <n v="0"/>
    <n v="0"/>
    <n v="20806.16705"/>
    <n v="26358.275020000001"/>
    <n v="163595.72357"/>
    <n v="139337.81612"/>
    <n v="0"/>
    <n v="0"/>
    <n v="0"/>
    <n v="0"/>
    <n v="0"/>
    <n v="0"/>
    <s v="RC General"/>
    <s v="Daños Sin Autos"/>
    <s v="Responsabilidad Civil y Riesgos Profesionales"/>
    <x v="33"/>
    <x v="1"/>
    <n v="5987192.6770000001"/>
    <n v="5919369.3152000001"/>
    <n v="470912451.56086999"/>
    <n v="404647163.09129"/>
    <n v="451972421.97768009"/>
    <n v="385068140.58718014"/>
    <n v="8576935.5029499978"/>
    <n v="8767905.3375099972"/>
    <n v="2742127.3481999999"/>
    <n v="2639518.6483399998"/>
    <n v="192174.60352999999"/>
    <n v="150555.78545"/>
    <n v="2.1821312639651675"/>
    <n v="1.6692798153722439"/>
    <n v="40799.117069999978"/>
    <n v="27.875699253912135"/>
    <n v="97.390595667747959"/>
    <n v="97.213716226539077"/>
    <n v="3.1260058126905008"/>
    <n v="2.4725754761435228"/>
    <n v="3.9744116019792212E-2"/>
    <n v="4.1409604214578073E-2"/>
    <n v="3.6169998798924095E-2"/>
    <n v="3.8009084264104064E-2"/>
    <m/>
    <m/>
    <m/>
    <n v="0"/>
    <m/>
    <n v="0"/>
    <m/>
    <n v="0"/>
    <m/>
    <n v="-16.986495261973445"/>
    <n v="11.135695998651924"/>
    <n v="17.15365369767736"/>
    <n v="0.76005104772690135"/>
    <n v="-21.064003489557649"/>
    <n v="17.409421308217365"/>
    <n v="12.718038464555201"/>
    <n v="18.916813650430562"/>
    <s v="Medianas"/>
    <n v="2023"/>
    <n v="2"/>
    <d v="2024-08-20T00:00:00"/>
    <x v="33"/>
    <x v="10"/>
  </r>
  <r>
    <n v="2024"/>
    <n v="6"/>
    <n v="48"/>
    <x v="3"/>
    <s v="RC General"/>
    <n v="36"/>
    <s v="76a50887d8f1c2e9301755428990ad81479ee21c25b43215cf524541e0503269"/>
    <s v="866d562d83a77144c090ae01fef5e5dc5d322dfdcb968ee04e0fa262fe1b2619"/>
    <x v="13"/>
    <n v="383121.49556999997"/>
    <n v="380721.41004000005"/>
    <n v="627652.33970999985"/>
    <n v="621431.62800000003"/>
    <n v="41670.685119999995"/>
    <n v="634195.04194999998"/>
    <n v="6648.9614099999017"/>
    <n v="612642.74748000014"/>
    <n v="0"/>
    <n v="0"/>
    <n v="134.59399999999999"/>
    <n v="128.214"/>
    <n v="0"/>
    <n v="0"/>
    <n v="70808.738169999997"/>
    <n v="532314.51997999998"/>
    <n v="-8573.0397799999992"/>
    <n v="106600.53259"/>
    <n v="0"/>
    <n v="0"/>
    <n v="0"/>
    <n v="0"/>
    <n v="0"/>
    <n v="0"/>
    <s v="RC General"/>
    <s v="Daños Sin Autos"/>
    <s v="Responsabilidad Civil y Riesgos Profesionales"/>
    <x v="33"/>
    <x v="1"/>
    <n v="31734793.481880002"/>
    <n v="28740488.16773"/>
    <n v="470912451.56086999"/>
    <n v="404647163.09129"/>
    <n v="451972421.97768009"/>
    <n v="385068140.58718014"/>
    <n v="8576935.5029499978"/>
    <n v="8767905.3375099972"/>
    <n v="2742127.3481999999"/>
    <n v="2639518.6483399998"/>
    <n v="619822.12004999991"/>
    <n v="627190.50312000001"/>
    <n v="4.4668809207930629"/>
    <n v="4.3422162464646465"/>
    <n v="2400.0855299999239"/>
    <n v="0.63040466511923299"/>
    <n v="61.811523528572074"/>
    <n v="60.702674569540925"/>
    <n v="1.2072600875400543"/>
    <n v="1.3246866504775532"/>
    <n v="8.135726594192165E-2"/>
    <n v="8.4766564715074544E-2"/>
    <n v="9.408725545769063E-2"/>
    <n v="9.8871178867056653E-2"/>
    <m/>
    <m/>
    <m/>
    <n v="0"/>
    <m/>
    <n v="0"/>
    <m/>
    <n v="0"/>
    <m/>
    <n v="-93.429358105375201"/>
    <n v="10.876624152347087"/>
    <n v="166.57719403890866"/>
    <n v="1.5196480625654991"/>
    <n v="-86.697951021012841"/>
    <n v="-108.04221102062695"/>
    <n v="-825.94668853851977"/>
    <n v="499.35446572987894"/>
    <s v="Medianas"/>
    <n v="2023"/>
    <n v="2"/>
    <d v="2024-08-20T00:00:00"/>
    <x v="33"/>
    <x v="13"/>
  </r>
  <r>
    <n v="2024"/>
    <n v="6"/>
    <n v="126"/>
    <x v="41"/>
    <s v="RC General"/>
    <n v="239"/>
    <s v="79bf08685d3138f9b109c3546780f056bc954fd69377b84a2cf23622e464897b"/>
    <s v="866d562d83a77144c090ae01fef5e5dc5d322dfdcb968ee04e0fa262fe1b2619"/>
    <x v="20"/>
    <n v="93626.935169999997"/>
    <n v="99114.944640000002"/>
    <n v="181500.64409000002"/>
    <n v="173777.15757000001"/>
    <n v="11953.540569999999"/>
    <n v="16923.344830000002"/>
    <n v="29763.675730000003"/>
    <n v="32536.204340000004"/>
    <n v="0"/>
    <n v="0"/>
    <n v="134.59399999999999"/>
    <n v="128.214"/>
    <n v="0"/>
    <n v="0"/>
    <n v="276.58403999999996"/>
    <n v="646.17667000000006"/>
    <n v="5349.7802300000003"/>
    <n v="3768.0812400000004"/>
    <n v="0"/>
    <n v="0"/>
    <n v="0"/>
    <n v="0"/>
    <n v="0"/>
    <n v="0"/>
    <s v="RC General"/>
    <s v="Daños Sin Autos"/>
    <s v="Responsabilidad Civil y Riesgos Profesionales"/>
    <x v="33"/>
    <x v="1"/>
    <n v="466101.05164999998"/>
    <n v="396211.51010000001"/>
    <n v="470912451.56086999"/>
    <n v="404647163.09129"/>
    <n v="451972421.97768009"/>
    <n v="385068140.58718014"/>
    <n v="8576935.5029499978"/>
    <n v="8767905.3375099972"/>
    <n v="2742127.3481999999"/>
    <n v="2639518.6483399998"/>
    <n v="133746.97724000001"/>
    <n v="132754.11601999999"/>
    <n v="1.0916129092704201"/>
    <n v="1.1304290001395898"/>
    <n v="-5488.0094700000045"/>
    <n v="-5.5370151190955674"/>
    <n v="70.003028929762451"/>
    <n v="74.66054357596559"/>
    <n v="20.087261086101435"/>
    <n v="25.015665146876813"/>
    <n v="1.9882025811733671E-2"/>
    <n v="2.0715187612624652E-2"/>
    <n v="2.4494165208725133E-2"/>
    <n v="2.5739585853262817E-2"/>
    <m/>
    <m/>
    <m/>
    <n v="0"/>
    <m/>
    <n v="0"/>
    <m/>
    <n v="0"/>
    <m/>
    <n v="-29.366560274716104"/>
    <n v="12.767202673350095"/>
    <n v="17.07446328247276"/>
    <n v="0.43592215284409014"/>
    <n v="-57.19683906260498"/>
    <n v="41.976244386917713"/>
    <n v="5.1700075163648354"/>
    <n v="17.148692632752262"/>
    <s v="Resto"/>
    <n v="2023"/>
    <n v="2"/>
    <d v="2024-08-20T00:00:00"/>
    <x v="33"/>
    <x v="20"/>
  </r>
  <r>
    <n v="2024"/>
    <n v="6"/>
    <n v="9"/>
    <x v="8"/>
    <s v="RC General"/>
    <n v="9"/>
    <s v="19581e27de7ced00ff1ce50b2047e7a567c76b1cbaebabe5ef03f7c3017bb5b7"/>
    <s v="866d562d83a77144c090ae01fef5e5dc5d322dfdcb968ee04e0fa262fe1b2619"/>
    <x v="29"/>
    <n v="43813.211259999996"/>
    <n v="34396.004359999999"/>
    <n v="156815.79699"/>
    <n v="72890.662100000001"/>
    <n v="460.08171000000004"/>
    <n v="6436.0136899999998"/>
    <n v="8481.2352099999989"/>
    <n v="28218.96111"/>
    <n v="0"/>
    <n v="0"/>
    <n v="134.59399999999999"/>
    <n v="128.214"/>
    <n v="0"/>
    <n v="0"/>
    <n v="4025.6251200000002"/>
    <n v="4709.4905099999996"/>
    <n v="38968.976840000003"/>
    <n v="14392.158890000001"/>
    <n v="0"/>
    <n v="0"/>
    <n v="0"/>
    <n v="0"/>
    <n v="0"/>
    <n v="0"/>
    <s v="RC General"/>
    <s v="Daños Sin Autos"/>
    <s v="Responsabilidad Civil y Riesgos Profesionales"/>
    <x v="33"/>
    <x v="1"/>
    <n v="1455805.4776199998"/>
    <n v="1307087.0916300002"/>
    <n v="470912451.56086999"/>
    <n v="404647163.09129"/>
    <n v="451972421.97768009"/>
    <n v="385068140.58718014"/>
    <n v="8576935.5029499978"/>
    <n v="8767905.3375099972"/>
    <n v="2742127.3481999999"/>
    <n v="2639518.6483399998"/>
    <n v="47750.248140000003"/>
    <n v="36677.134140000002"/>
    <n v="0.51082593829615064"/>
    <n v="0.39229443106382966"/>
    <n v="9417.2068999999974"/>
    <n v="27.378781562638444"/>
    <n v="91.754939433074938"/>
    <n v="93.780512481447659"/>
    <n v="3.0095512026529341"/>
    <n v="2.6315005771426092"/>
    <n v="9.3038973836385621E-3"/>
    <n v="9.6937797815822568E-3"/>
    <n v="8.5002460161175339E-3"/>
    <n v="8.9324461659046756E-3"/>
    <m/>
    <m/>
    <m/>
    <n v="0"/>
    <m/>
    <n v="0"/>
    <m/>
    <n v="0"/>
    <m/>
    <n v="-92.851449170860917"/>
    <n v="1.050098125128845"/>
    <n v="18.711515508134447"/>
    <n v="1.6778276556047224E-2"/>
    <n v="-14.521005797716313"/>
    <n v="170.76533227462164"/>
    <n v="10.330333117362905"/>
    <n v="32.722613375761583"/>
    <s v="Resto"/>
    <n v="2023"/>
    <n v="2"/>
    <d v="2024-08-20T00:00:00"/>
    <x v="33"/>
    <x v="29"/>
  </r>
  <r>
    <n v="2024"/>
    <n v="6"/>
    <n v="41"/>
    <x v="7"/>
    <s v="RC General"/>
    <n v="29"/>
    <s v="35135aaa6cc23891b40cb3f378c53a17a1127210ce60e125ccf03efcfdaec458"/>
    <s v="866d562d83a77144c090ae01fef5e5dc5d322dfdcb968ee04e0fa262fe1b2619"/>
    <x v="9"/>
    <n v="861528.20570000005"/>
    <n v="796279.93643"/>
    <n v="1027069.78581"/>
    <n v="944831.00447000004"/>
    <n v="60426.894540000001"/>
    <n v="-74914.828480000026"/>
    <n v="273062.19444000005"/>
    <n v="-54968.731810000027"/>
    <n v="0"/>
    <n v="0"/>
    <n v="134.59399999999999"/>
    <n v="128.214"/>
    <n v="10.1686"/>
    <n v="29.48507"/>
    <n v="32095.451870000001"/>
    <n v="42704.842880000004"/>
    <n v="60099.016250000001"/>
    <n v="49170.451990000001"/>
    <n v="0"/>
    <n v="0"/>
    <n v="0"/>
    <n v="0"/>
    <n v="0"/>
    <n v="0"/>
    <s v="RC General"/>
    <s v="Daños Sin Autos"/>
    <s v="Responsabilidad Civil y Riesgos Profesionales"/>
    <x v="33"/>
    <x v="1"/>
    <n v="19353024.356599998"/>
    <n v="17293989.810169999"/>
    <n v="470912451.56086999"/>
    <n v="404647163.09129"/>
    <n v="451972421.97768009"/>
    <n v="385068140.58718014"/>
    <n v="8576935.5029499978"/>
    <n v="8767905.3375099972"/>
    <n v="2742127.3481999999"/>
    <n v="2639518.6483399998"/>
    <n v="1035342.26095"/>
    <n v="1028544.5179"/>
    <n v="10.044708922011614"/>
    <n v="9.0817579088523317"/>
    <n v="65248.269270000048"/>
    <n v="8.1941370471458441"/>
    <n v="83.211923070684549"/>
    <n v="77.41813043306874"/>
    <n v="4.4516463671280997"/>
    <n v="4.6043738036767854"/>
    <n v="0.1829486994545183"/>
    <n v="0.19061521539970092"/>
    <n v="0.19678376844331319"/>
    <n v="0.20678935816808267"/>
    <m/>
    <m/>
    <m/>
    <n v="0"/>
    <m/>
    <n v="0"/>
    <m/>
    <n v="0"/>
    <m/>
    <n v="-180.66079275097337"/>
    <n v="7.0139194677790684"/>
    <n v="-9.4081019818067073"/>
    <n v="2.2036501907785468"/>
    <n v="-24.843531305833956"/>
    <n v="22.225877163428521"/>
    <n v="53.404288244069221"/>
    <n v="86.850620955619988"/>
    <s v="Grandes"/>
    <n v="2023"/>
    <n v="2"/>
    <d v="2024-08-20T00:00:00"/>
    <x v="33"/>
    <x v="9"/>
  </r>
  <r>
    <n v="2024"/>
    <n v="6"/>
    <n v="10"/>
    <x v="4"/>
    <s v="Terremoto y Erupcion Volcanica"/>
    <n v="10"/>
    <s v="4a44dc15364204a80fe80e9039455cc1608281820fe2b24f1e5233ade6af1dd5"/>
    <s v="866d562d83a77144c090ae01fef5e5dc5d322dfdcb968ee04e0fa262fe1b2619"/>
    <x v="27"/>
    <n v="107459.50644"/>
    <n v="111540.52503"/>
    <n v="276737.04018000001"/>
    <n v="229387.32376"/>
    <n v="5111.1825099999996"/>
    <n v="6998.2907399999995"/>
    <n v="2093.6472600000006"/>
    <n v="10223.483760000001"/>
    <n v="0"/>
    <n v="0"/>
    <n v="134.59399999999999"/>
    <n v="128.214"/>
    <n v="0"/>
    <n v="0"/>
    <n v="-155.03873999999999"/>
    <n v="10639.91584"/>
    <n v="-132.91522000000001"/>
    <n v="-7097.9998900000001"/>
    <n v="0"/>
    <n v="0"/>
    <n v="0"/>
    <n v="0"/>
    <n v="0"/>
    <n v="0"/>
    <s v="Terremoto y Erupcion Volcanica"/>
    <s v="Daños Sin Autos"/>
    <s v="Riesgos Catastroficos"/>
    <x v="31"/>
    <x v="1"/>
    <n v="3187333.33329"/>
    <n v="2989305.4146599998"/>
    <n v="470912451.56086999"/>
    <n v="404647163.09129"/>
    <n v="451972421.97768009"/>
    <n v="385068140.58718014"/>
    <n v="8947587.8353100009"/>
    <n v="7686636.3903900022"/>
    <n v="-59515.618840000003"/>
    <n v="18474.732669999979"/>
    <n v="276541.16532999999"/>
    <n v="288219.26172000001"/>
    <n v="1.2009885615867433"/>
    <n v="1.4510966743457563"/>
    <n v="-4081.018590000007"/>
    <n v="-3.6587765647529191"/>
    <n v="38.858412385645096"/>
    <n v="38.699885762097217"/>
    <n v="3.371454918682105"/>
    <n v="3.7313191379839821"/>
    <n v="2.2819423458398363E-2"/>
    <n v="2.3775677721616987E-2"/>
    <n v="2.7564884967409501E-2"/>
    <n v="2.8966438215302578E-2"/>
    <m/>
    <m/>
    <m/>
    <n v="0"/>
    <m/>
    <n v="0"/>
    <m/>
    <n v="0"/>
    <m/>
    <n v="-26.965273380454036"/>
    <n v="4.7563800349798067"/>
    <n v="6.2742135543272139"/>
    <n v="-8.5879683511999581"/>
    <n v="-101.45714254070641"/>
    <n v="-98.127427133561142"/>
    <n v="116.64483570805508"/>
    <n v="-149.90019730755449"/>
    <s v="Resto"/>
    <n v="2023"/>
    <n v="2"/>
    <d v="2024-08-20T00:00:00"/>
    <x v="31"/>
    <x v="27"/>
  </r>
  <r>
    <n v="2024"/>
    <n v="6"/>
    <n v="9"/>
    <x v="8"/>
    <s v="Terremoto y Erupcion Volcanica"/>
    <n v="9"/>
    <s v="19581e27de7ced00ff1ce50b2047e7a567c76b1cbaebabe5ef03f7c3017bb5b7"/>
    <s v="866d562d83a77144c090ae01fef5e5dc5d322dfdcb968ee04e0fa262fe1b2619"/>
    <x v="31"/>
    <n v="13731.91325"/>
    <n v="11070.46667"/>
    <n v="27578.267329999999"/>
    <n v="25441.39529"/>
    <n v="989.21464000000003"/>
    <n v="-1694.2981"/>
    <n v="194.64231999999996"/>
    <n v="120.57314"/>
    <n v="0"/>
    <n v="0"/>
    <n v="134.59399999999999"/>
    <n v="128.214"/>
    <n v="0"/>
    <n v="0"/>
    <n v="625.80637999999999"/>
    <n v="-1695.2981000000002"/>
    <n v="3248.9430000000002"/>
    <n v="2193.3335999999999"/>
    <n v="0"/>
    <n v="0"/>
    <n v="0"/>
    <n v="0"/>
    <n v="0"/>
    <n v="0"/>
    <s v="Terremoto y Erupcion Volcanica"/>
    <s v="Daños Sin Autos"/>
    <s v="Riesgos Catastroficos"/>
    <x v="31"/>
    <x v="1"/>
    <n v="1455805.4776199998"/>
    <n v="1307087.0916300002"/>
    <n v="470912451.56086999"/>
    <n v="404647163.09129"/>
    <n v="451972421.97768009"/>
    <n v="385068140.58718014"/>
    <n v="8947587.8353100009"/>
    <n v="7686636.3903900022"/>
    <n v="-59515.618840000003"/>
    <n v="18474.732669999979"/>
    <n v="44374.837630000002"/>
    <n v="39151.648829999998"/>
    <n v="0.1534705610355625"/>
    <n v="0.14402224988605594"/>
    <n v="2661.4465799999998"/>
    <n v="24.0409610483024"/>
    <n v="30.945269849768238"/>
    <n v="28.275863216052453"/>
    <n v="0.94325192899049926"/>
    <n v="0.84695708043406648"/>
    <n v="2.9160225439961674E-3"/>
    <n v="3.0382192767235095E-3"/>
    <n v="2.7358320234911566E-3"/>
    <n v="2.8749370574046819E-3"/>
    <m/>
    <m/>
    <m/>
    <n v="0"/>
    <m/>
    <n v="0"/>
    <m/>
    <n v="0"/>
    <m/>
    <n v="-158.38492293652456"/>
    <n v="7.20376412223548"/>
    <n v="-15.304667368643097"/>
    <n v="-1.6621093072381132"/>
    <n v="-136.91423826877406"/>
    <n v="48.128082294458082"/>
    <n v="19.261845467895249"/>
    <n v="-77.293217046417396"/>
    <s v="Resto"/>
    <n v="2023"/>
    <n v="2"/>
    <d v="2024-08-20T00:00:00"/>
    <x v="31"/>
    <x v="31"/>
  </r>
  <r>
    <n v="2024"/>
    <n v="6"/>
    <n v="93"/>
    <x v="43"/>
    <s v="Terremoto y Erupcion Volcanica"/>
    <n v="220"/>
    <s v="36790ecd55c2030dc553685bef719df653f413a20cdad1bfd1dc934c76686ddd"/>
    <s v="866d562d83a77144c090ae01fef5e5dc5d322dfdcb968ee04e0fa262fe1b2619"/>
    <x v="25"/>
    <n v="57580.833279999999"/>
    <n v="65267.299659999997"/>
    <n v="95447.565600000002"/>
    <n v="92649.266029999999"/>
    <n v="0"/>
    <n v="493.42183"/>
    <n v="-247.91065"/>
    <n v="991.54939999999999"/>
    <n v="0"/>
    <n v="0"/>
    <n v="134.59399999999999"/>
    <n v="128.214"/>
    <n v="0"/>
    <n v="0"/>
    <n v="0"/>
    <n v="365.24751000000003"/>
    <n v="2623.3005200000002"/>
    <n v="-4413.9648999999999"/>
    <n v="0"/>
    <n v="0"/>
    <n v="0"/>
    <n v="0"/>
    <n v="0"/>
    <n v="0"/>
    <s v="Terremoto y Erupcion Volcanica"/>
    <s v="Daños Sin Autos"/>
    <s v="Riesgos Catastroficos"/>
    <x v="31"/>
    <x v="1"/>
    <n v="571419.13779999991"/>
    <n v="448716.87143"/>
    <n v="470912451.56086999"/>
    <n v="404647163.09129"/>
    <n v="451972421.97768009"/>
    <n v="385068140.58718014"/>
    <n v="8947587.8353100009"/>
    <n v="7686636.3903900022"/>
    <n v="-59515.618840000003"/>
    <n v="18474.732669999979"/>
    <n v="143012.88696999999"/>
    <n v="168848.94012000001"/>
    <n v="0.64353470834639803"/>
    <n v="0.84910091157165413"/>
    <n v="-7686.466379999998"/>
    <n v="-11.776902706319191"/>
    <n v="40.262688559023921"/>
    <n v="38.654254870427309"/>
    <n v="10.076812180580768"/>
    <n v="14.545318844821221"/>
    <n v="1.2227502816955588E-2"/>
    <n v="1.2739899710704813E-2"/>
    <n v="1.6129434631740009E-2"/>
    <n v="1.6949545490955349E-2"/>
    <m/>
    <m/>
    <m/>
    <n v="0"/>
    <m/>
    <n v="0"/>
    <m/>
    <n v="0"/>
    <m/>
    <m/>
    <m/>
    <n v="0.75600160044985076"/>
    <m/>
    <m/>
    <n v="-159.43183916120404"/>
    <m/>
    <n v="-8.2748168205868602"/>
    <s v="Resto"/>
    <n v="2023"/>
    <n v="2"/>
    <d v="2024-08-20T00:00:00"/>
    <x v="31"/>
    <x v="25"/>
  </r>
  <r>
    <n v="2024"/>
    <n v="6"/>
    <n v="8"/>
    <x v="20"/>
    <s v="Terremoto y Erupcion Volcanica"/>
    <n v="8"/>
    <s v="2c624232cdd221771294dfbb310aca000a0df6ac8b66b696d90ef06fdefb64a3"/>
    <s v="866d562d83a77144c090ae01fef5e5dc5d322dfdcb968ee04e0fa262fe1b2619"/>
    <x v="33"/>
    <n v="25726.706100000003"/>
    <n v="18902.446239999997"/>
    <n v="41397.560420000009"/>
    <n v="33378.790710000001"/>
    <n v="348.70331999999991"/>
    <n v="-8417.3180499999999"/>
    <n v="1577.1192699999992"/>
    <n v="17982.024499999996"/>
    <n v="0"/>
    <n v="0"/>
    <n v="134.59399999999999"/>
    <n v="128.214"/>
    <n v="0"/>
    <n v="0"/>
    <n v="348.70332000000002"/>
    <n v="-861.65796"/>
    <n v="12722.954659999999"/>
    <n v="9297.7116800000003"/>
    <n v="0"/>
    <n v="0"/>
    <n v="0"/>
    <n v="0"/>
    <n v="0"/>
    <n v="0"/>
    <s v="Terremoto y Erupcion Volcanica"/>
    <s v="Daños Sin Autos"/>
    <s v="Riesgos Catastroficos"/>
    <x v="31"/>
    <x v="1"/>
    <n v="1362193.3121300002"/>
    <n v="1167878.8770999999"/>
    <n v="470912451.56086999"/>
    <n v="404647163.09129"/>
    <n v="451972421.97768009"/>
    <n v="385068140.58718014"/>
    <n v="8947587.8353100009"/>
    <n v="7686636.3903900022"/>
    <n v="-59515.618840000003"/>
    <n v="18474.732669999979"/>
    <n v="72889.568530000004"/>
    <n v="49706.914270000001"/>
    <n v="0.28752672310714084"/>
    <n v="0.24591310529053051"/>
    <n v="6824.2598600000056"/>
    <n v="36.102522252167546"/>
    <n v="35.295456700928831"/>
    <n v="38.027800593947426"/>
    <n v="1.8886237269637094"/>
    <n v="1.6185279664392347"/>
    <n v="5.4631611491110848E-3"/>
    <n v="5.6920964308903067E-3"/>
    <n v="4.6713403587449673E-3"/>
    <n v="4.9088574845938078E-3"/>
    <m/>
    <m/>
    <m/>
    <n v="0"/>
    <m/>
    <n v="0"/>
    <m/>
    <n v="0"/>
    <m/>
    <n v="-104.14268913124887"/>
    <n v="1.355413781479005"/>
    <n v="-44.530310749874673"/>
    <n v="-0.5859021997863173"/>
    <n v="-140.46887932190634"/>
    <n v="36.839634287304548"/>
    <n v="2.7407416698284455"/>
    <n v="-9.2674196582529422"/>
    <s v="Resto"/>
    <n v="2023"/>
    <n v="2"/>
    <d v="2024-08-20T00:00:00"/>
    <x v="31"/>
    <x v="33"/>
  </r>
  <r>
    <n v="2024"/>
    <n v="6"/>
    <n v="80"/>
    <x v="30"/>
    <s v="Terremoto y Erupcion Volcanica"/>
    <n v="52"/>
    <s v="41cfc0d1f2d127b04555b7246d84019b4d27710a3f3aff6e7764375b1e06e05d"/>
    <s v="866d562d83a77144c090ae01fef5e5dc5d322dfdcb968ee04e0fa262fe1b2619"/>
    <x v="28"/>
    <n v="46850.925569999999"/>
    <n v="55066.587650000001"/>
    <n v="109348.51754999999"/>
    <n v="118052.0794"/>
    <n v="-751.20820000000003"/>
    <n v="580.27426000000003"/>
    <n v="-843.05493999999999"/>
    <n v="1492.3501599999997"/>
    <n v="0"/>
    <n v="0"/>
    <n v="134.59399999999999"/>
    <n v="128.214"/>
    <n v="0"/>
    <n v="0"/>
    <n v="-14.1778"/>
    <n v="8.7675200000000011"/>
    <n v="-1.8799999999999999E-3"/>
    <n v="-1.1999999999999999E-3"/>
    <n v="0"/>
    <n v="0"/>
    <n v="0"/>
    <n v="0"/>
    <n v="0"/>
    <n v="0"/>
    <s v="Terremoto y Erupcion Volcanica"/>
    <s v="Daños Sin Autos"/>
    <s v="Riesgos Catastroficos"/>
    <x v="31"/>
    <x v="1"/>
    <n v="669950.54428999999"/>
    <n v="668363.73384"/>
    <n v="470912451.56086999"/>
    <n v="404647163.09129"/>
    <n v="451972421.97768009"/>
    <n v="385068140.58718014"/>
    <n v="8947587.8353100009"/>
    <n v="7686636.3903900022"/>
    <n v="-59515.618840000003"/>
    <n v="18474.732669999979"/>
    <n v="118774.15584000001"/>
    <n v="132421.99557"/>
    <n v="0.52361515117081603"/>
    <n v="0.71639381457987827"/>
    <n v="-8215.6620800000019"/>
    <n v="-14.919504604531275"/>
    <n v="39.445387120336697"/>
    <n v="41.584169920540944"/>
    <n v="6.9931916571023409"/>
    <n v="8.2390149048964432"/>
    <n v="9.9489672474595975E-3"/>
    <n v="1.0365881476793657E-2"/>
    <n v="1.3608544102798209E-2"/>
    <n v="1.4300478758390769E-2"/>
    <m/>
    <m/>
    <m/>
    <n v="0"/>
    <m/>
    <n v="0"/>
    <m/>
    <n v="0"/>
    <m/>
    <n v="-229.45743965965332"/>
    <n v="-1.6034009805796032"/>
    <n v="1.0537683280616355"/>
    <n v="1.2622034595986065"/>
    <n v="-261.70821395331859"/>
    <n v="56.666666666666664"/>
    <n v="754138.29787234042"/>
    <n v="-730626.66666666686"/>
    <s v="Resto"/>
    <n v="2023"/>
    <n v="2"/>
    <d v="2024-08-20T00:00:00"/>
    <x v="31"/>
    <x v="28"/>
  </r>
  <r>
    <n v="2024"/>
    <n v="6"/>
    <n v="43"/>
    <x v="9"/>
    <s v="Terremoto y Erupcion Volcanica"/>
    <n v="31"/>
    <s v="eb1e33e8a81b697b75855af6bfcdbcbf7cbbde9f94962ceaec1ed8af21f5a50f"/>
    <s v="866d562d83a77144c090ae01fef5e5dc5d322dfdcb968ee04e0fa262fe1b2619"/>
    <x v="12"/>
    <n v="184524.08294999998"/>
    <n v="177835.97876"/>
    <n v="393731.69818000001"/>
    <n v="381163.64809000003"/>
    <n v="-2776.6548000000007"/>
    <n v="7968.3138999999992"/>
    <n v="-10854.162890000001"/>
    <n v="27574.926800000001"/>
    <n v="0"/>
    <n v="0"/>
    <n v="134.59399999999999"/>
    <n v="128.214"/>
    <n v="0"/>
    <n v="0"/>
    <n v="-1070.0458899999999"/>
    <n v="253.82951"/>
    <n v="36553.732360000002"/>
    <n v="31845.996480000002"/>
    <n v="0"/>
    <n v="0"/>
    <n v="0"/>
    <n v="0"/>
    <n v="0"/>
    <n v="0"/>
    <s v="Terremoto y Erupcion Volcanica"/>
    <s v="Daños Sin Autos"/>
    <s v="Riesgos Catastroficos"/>
    <x v="31"/>
    <x v="1"/>
    <n v="56310277.221919999"/>
    <n v="49145835.487599999"/>
    <n v="470912451.56086999"/>
    <n v="404647163.09129"/>
    <n v="451972421.97768009"/>
    <n v="385068140.58718014"/>
    <n v="8947587.8353100009"/>
    <n v="7686636.3903900022"/>
    <n v="-59515.618840000003"/>
    <n v="18474.732669999979"/>
    <n v="601246.99946000008"/>
    <n v="597629.43776"/>
    <n v="2.0622774131572066"/>
    <n v="2.3135734504410066"/>
    <n v="6688.1041899999836"/>
    <n v="3.7608273852311802"/>
    <n v="30.690229326005319"/>
    <n v="29.756897422348288"/>
    <n v="0.32769166136900135"/>
    <n v="0.36185360772810515"/>
    <n v="3.918437117947994E-2"/>
    <n v="4.0826403111628877E-2"/>
    <n v="4.3948406162402649E-2"/>
    <n v="4.6182989454495678E-2"/>
    <m/>
    <m/>
    <m/>
    <n v="0"/>
    <m/>
    <n v="0"/>
    <m/>
    <n v="0"/>
    <m/>
    <n v="-134.84620253225719"/>
    <n v="-1.5047655328287872"/>
    <n v="4.4807096716653172"/>
    <n v="4.6654220423460204"/>
    <n v="-521.56086973496497"/>
    <n v="14.78281856545629"/>
    <n v="-2.9273232059085958"/>
    <n v="0.79705312458792299"/>
    <s v="Medianas"/>
    <n v="2023"/>
    <n v="2"/>
    <d v="2024-08-20T00:00:00"/>
    <x v="31"/>
    <x v="12"/>
  </r>
  <r>
    <n v="2024"/>
    <n v="6"/>
    <n v="150.1"/>
    <x v="32"/>
    <s v="Terremoto y Erupcion Volcanica"/>
    <n v="150.1"/>
    <m/>
    <m/>
    <x v="21"/>
    <n v="886798.70030999987"/>
    <n v="910966.87604"/>
    <n v="1627961.3490199998"/>
    <n v="1169588.5494900001"/>
    <n v="-14047.576280000003"/>
    <n v="12960.617069999995"/>
    <n v="-23837.170229999996"/>
    <n v="198556.65849999999"/>
    <n v="0"/>
    <n v="0"/>
    <n v="0"/>
    <n v="0"/>
    <n v="0"/>
    <n v="0"/>
    <n v="-3244.1585399999999"/>
    <n v="-1360.4876800000027"/>
    <n v="67398.542149999994"/>
    <n v="50957.048219999997"/>
    <n v="0"/>
    <n v="0"/>
    <n v="0"/>
    <n v="0"/>
    <n v="0"/>
    <n v="0"/>
    <s v="Terremoto y Erupcion Volcanica"/>
    <s v="Daños Sin Autos"/>
    <s v="Riesgos Catastroficos"/>
    <x v="31"/>
    <x v="1"/>
    <n v="66008484.771700002"/>
    <n v="47277530.722429991"/>
    <n v="470912451.56086999"/>
    <n v="404647163.09129"/>
    <n v="451972421.97768009"/>
    <n v="385068140.58718014"/>
    <n v="8947587.8353100009"/>
    <n v="7686636.3903900022"/>
    <n v="-59515.618840000003"/>
    <n v="18474.732669999979"/>
    <n v="2363514.3516399991"/>
    <n v="2313796.3994300002"/>
    <n v="9.9110365456309104"/>
    <n v="11.85130699272975"/>
    <n v="-24168.175730000134"/>
    <n v="-2.6530246450957584"/>
    <n v="37.520343368960994"/>
    <n v="39.37109057064896"/>
    <n v="1.3434616828080856"/>
    <n v="1.9268495247527975"/>
    <n v="0.1883149824071646"/>
    <n v="0.19620637392645893"/>
    <n v="0.22512622332026144"/>
    <n v="0.23657290230526237"/>
    <m/>
    <m/>
    <m/>
    <n v="0"/>
    <m/>
    <n v="0"/>
    <m/>
    <n v="0"/>
    <m/>
    <n v="-208.38663162509442"/>
    <n v="-1.5840772291490015"/>
    <n v="1.4227319797115106"/>
    <n v="23.603176029749577"/>
    <n v="138.45556175855953"/>
    <n v="32.265397043832131"/>
    <n v="-4.8133957152662239"/>
    <n v="-2.6698714457051862"/>
    <s v="Resto"/>
    <n v="2023"/>
    <n v="2"/>
    <d v="2024-08-20T00:00:00"/>
    <x v="31"/>
    <x v="21"/>
  </r>
  <r>
    <n v="2024"/>
    <n v="6"/>
    <n v="201.1"/>
    <x v="1"/>
    <s v="Terremoto y Erupcion Volcanica"/>
    <n v="201.1"/>
    <m/>
    <m/>
    <x v="1"/>
    <n v="8947587.8353099991"/>
    <n v="7686636.3903899994"/>
    <n v="13233679.614020003"/>
    <n v="11686093.08931"/>
    <n v="-59515.618840000003"/>
    <n v="18474.732670000005"/>
    <n v="123818.49953000004"/>
    <n v="1875566.7496"/>
    <n v="0"/>
    <n v="0"/>
    <n v="0"/>
    <n v="0"/>
    <n v="13021.31835"/>
    <n v="54.195880000000002"/>
    <n v="148636.46229999998"/>
    <n v="134184.51861999996"/>
    <n v="1887755.5943999998"/>
    <n v="1428494.70049"/>
    <n v="0"/>
    <n v="0"/>
    <n v="0"/>
    <n v="0"/>
    <n v="0"/>
    <n v="0"/>
    <s v="Terremoto y Erupcion Volcanica"/>
    <s v="Daños Sin Autos"/>
    <s v="Riesgos Catastroficos"/>
    <x v="31"/>
    <x v="1"/>
    <n v="323516318.79784"/>
    <n v="276037308.56212997"/>
    <n v="470912451.56086999"/>
    <n v="404647163.09129"/>
    <n v="451972421.97768009"/>
    <n v="385068140.58718014"/>
    <n v="8947587.8353100009"/>
    <n v="7686636.3903900022"/>
    <n v="-59515.618840000003"/>
    <n v="18474.732669999979"/>
    <n v="22194697.778930001"/>
    <n v="19715227.084210001"/>
    <n v="99.999999999999972"/>
    <n v="99.999999999999972"/>
    <n v="1260951.4449199997"/>
    <n v="16.404463290295212"/>
    <n v="40.314078274155079"/>
    <n v="38.988322871240243"/>
    <n v="2.7657299849845285"/>
    <n v="2.7846367690039644"/>
    <n v="1.9000533550668786"/>
    <n v="1.9796756174100951"/>
    <n v="1.8995898381365555"/>
    <n v="1.9961756323618081"/>
    <m/>
    <m/>
    <m/>
    <n v="0"/>
    <m/>
    <n v="0"/>
    <m/>
    <n v="0"/>
    <m/>
    <n v="-422.14603536127913"/>
    <n v="-0.66515825198309464"/>
    <n v="0.2403487264351091"/>
    <n v="100"/>
    <n v="10.770201979057514"/>
    <n v="32.149989338599916"/>
    <n v="7.8737132466156075"/>
    <n v="9.3934208208103396"/>
    <m/>
    <n v="2023"/>
    <n v="2"/>
    <d v="2024-08-20T00:00:00"/>
    <x v="31"/>
    <x v="1"/>
  </r>
  <r>
    <n v="2024"/>
    <n v="6"/>
    <n v="41"/>
    <x v="7"/>
    <s v="Terremoto y Erupcion Volcanica"/>
    <n v="29"/>
    <s v="35135aaa6cc23891b40cb3f378c53a17a1127210ce60e125ccf03efcfdaec458"/>
    <s v="866d562d83a77144c090ae01fef5e5dc5d322dfdcb968ee04e0fa262fe1b2619"/>
    <x v="5"/>
    <n v="1030928.7947000001"/>
    <n v="935111.35123999999"/>
    <n v="1287529.7563400003"/>
    <n v="1060916.80027"/>
    <n v="27034.24179"/>
    <n v="113935.15060000001"/>
    <n v="39182.310889999986"/>
    <n v="239326.20635999998"/>
    <n v="0"/>
    <n v="0"/>
    <n v="134.59399999999999"/>
    <n v="128.214"/>
    <n v="2.09205"/>
    <n v="20.705169999999999"/>
    <n v="13155.05565"/>
    <n v="47217.371299999999"/>
    <n v="56609.928619999999"/>
    <n v="62171.377939999998"/>
    <n v="0"/>
    <n v="0"/>
    <n v="0"/>
    <n v="0"/>
    <n v="0"/>
    <n v="0"/>
    <s v="Terremoto y Erupcion Volcanica"/>
    <s v="Daños Sin Autos"/>
    <s v="Riesgos Catastroficos"/>
    <x v="31"/>
    <x v="1"/>
    <n v="19353024.356599998"/>
    <n v="17293989.810169999"/>
    <n v="470912451.56086999"/>
    <n v="404647163.09129"/>
    <n v="451972421.97768009"/>
    <n v="385068140.58718014"/>
    <n v="8947587.8353100009"/>
    <n v="7686636.3903900022"/>
    <n v="-59515.618840000003"/>
    <n v="18474.732669999979"/>
    <n v="2260176.3166"/>
    <n v="2013750.2191999999"/>
    <n v="11.521862804538561"/>
    <n v="12.165416753797491"/>
    <n v="95817.443460000097"/>
    <n v="10.246634620886796"/>
    <n v="45.61275981560739"/>
    <n v="46.436312821929356"/>
    <n v="5.3269647973569594"/>
    <n v="5.4071464219904497"/>
    <n v="0.21892154078383771"/>
    <n v="0.22809550861289293"/>
    <n v="0.23109302042209923"/>
    <n v="0.24284308481456648"/>
    <m/>
    <m/>
    <m/>
    <n v="0"/>
    <m/>
    <n v="0"/>
    <m/>
    <n v="0"/>
    <m/>
    <n v="-76.272255184081885"/>
    <n v="2.6223190126207463"/>
    <n v="12.184126569409818"/>
    <n v="-45.423776677308929"/>
    <n v="-72.139373099747289"/>
    <n v="-8.9453531581159655"/>
    <n v="23.238071431435063"/>
    <n v="75.947120466862216"/>
    <s v="Grandes"/>
    <n v="2023"/>
    <n v="2"/>
    <d v="2024-08-20T00:00:00"/>
    <x v="31"/>
    <x v="5"/>
  </r>
  <r>
    <n v="2024"/>
    <n v="6"/>
    <n v="1"/>
    <x v="14"/>
    <s v="Terremoto y Erupcion Volcanica"/>
    <n v="30"/>
    <s v="624b60c58c9d8bfb6ff1886c2fd605d2adeb6ea4da576068201b6c6958ce93f4"/>
    <s v="866d562d83a77144c090ae01fef5e5dc5d322dfdcb968ee04e0fa262fe1b2619"/>
    <x v="8"/>
    <n v="378560.84489000001"/>
    <n v="289379.06361000001"/>
    <n v="515694.85041999997"/>
    <n v="416752.76818000001"/>
    <n v="-5775.3417300000001"/>
    <n v="-176977.68786000003"/>
    <n v="-873.80108999999061"/>
    <n v="214531.16934999998"/>
    <n v="0"/>
    <n v="0"/>
    <n v="134.59399999999999"/>
    <n v="128.214"/>
    <n v="0"/>
    <n v="0"/>
    <n v="-3311.5666000000001"/>
    <n v="-16062.685009999999"/>
    <n v="21305.663339999999"/>
    <n v="25512.71918"/>
    <n v="0"/>
    <n v="0"/>
    <n v="0"/>
    <n v="0"/>
    <n v="0"/>
    <n v="0"/>
    <s v="Terremoto y Erupcion Volcanica"/>
    <s v="Daños Sin Autos"/>
    <s v="Riesgos Catastroficos"/>
    <x v="31"/>
    <x v="1"/>
    <n v="27815669.804509997"/>
    <n v="22056494.197700001"/>
    <n v="470912451.56086999"/>
    <n v="404647163.09129"/>
    <n v="451972421.97768009"/>
    <n v="385068140.58718014"/>
    <n v="8947587.8353100009"/>
    <n v="7686636.3903900022"/>
    <n v="-59515.618840000003"/>
    <n v="18474.732669999979"/>
    <n v="1230096.3140100001"/>
    <n v="854148.48161999998"/>
    <n v="4.2308703961092133"/>
    <n v="3.7647034269994597"/>
    <n v="89181.781279999996"/>
    <n v="30.81832533682929"/>
    <n v="30.774894662998108"/>
    <n v="33.879245802926"/>
    <n v="1.3609625349687631"/>
    <n v="1.3119902964460044"/>
    <n v="8.0388794909804454E-2"/>
    <n v="8.3757509635996027E-2"/>
    <n v="7.1513923735260429E-2"/>
    <n v="7.5150092440453162E-2"/>
    <m/>
    <m/>
    <m/>
    <n v="0"/>
    <m/>
    <n v="0"/>
    <m/>
    <n v="0"/>
    <m/>
    <n v="-96.736683702993886"/>
    <n v="-1.5256046175821922"/>
    <n v="-61.157737416178527"/>
    <n v="9.703909398180425"/>
    <n v="-79.383480420998438"/>
    <n v="-16.490033109830204"/>
    <n v="-15.543128355843065"/>
    <n v="-62.959517943473088"/>
    <s v="Medianas"/>
    <n v="2023"/>
    <n v="2"/>
    <d v="2024-08-20T00:00:00"/>
    <x v="31"/>
    <x v="8"/>
  </r>
  <r>
    <n v="2024"/>
    <n v="6"/>
    <n v="74"/>
    <x v="0"/>
    <s v="Terremoto y Erupcion Volcanica"/>
    <n v="46"/>
    <s v="25fc0e7096fc653718202dc30b0c580b8ab87eac11a700cba03a7c021bc35b0c"/>
    <s v="866d562d83a77144c090ae01fef5e5dc5d322dfdcb968ee04e0fa262fe1b2619"/>
    <x v="0"/>
    <n v="1362774.5462100001"/>
    <n v="565460.09057"/>
    <n v="1700483.08433"/>
    <n v="1439598.3644699999"/>
    <n v="134071.53618"/>
    <n v="37409.429360000009"/>
    <n v="270600.78613999998"/>
    <n v="203575.34983999998"/>
    <n v="0"/>
    <n v="0"/>
    <n v="134.59399999999999"/>
    <n v="128.214"/>
    <n v="13019.2263"/>
    <n v="33.49071"/>
    <n v="34510.224090000003"/>
    <n v="26561.363789999999"/>
    <n v="395746.03469999996"/>
    <n v="397419.5638"/>
    <n v="0"/>
    <n v="0"/>
    <n v="0"/>
    <n v="0"/>
    <n v="0"/>
    <n v="0"/>
    <s v="Terremoto y Erupcion Volcanica"/>
    <s v="Daños Sin Autos"/>
    <s v="Riesgos Catastroficos"/>
    <x v="31"/>
    <x v="1"/>
    <n v="4855779.2440100005"/>
    <n v="7451597.3626800003"/>
    <n v="470912451.56086999"/>
    <n v="404647163.09129"/>
    <n v="451972421.97768009"/>
    <n v="385068140.58718014"/>
    <n v="8947587.8353100009"/>
    <n v="7686636.3903900022"/>
    <n v="-59515.618840000003"/>
    <n v="18474.732669999979"/>
    <n v="4163892.3130900003"/>
    <n v="3158937.7068499997"/>
    <n v="15.230636136725725"/>
    <n v="7.3564048284754353"/>
    <n v="797314.45564000006"/>
    <n v="141.00278144055829"/>
    <n v="32.728381133341387"/>
    <n v="17.90032419264957"/>
    <n v="28.065002087792468"/>
    <n v="7.5884412837709974"/>
    <n v="0.28939021291388561"/>
    <n v="0.30151718997521015"/>
    <n v="0.13974151857390632"/>
    <n v="0.14684676060391416"/>
    <m/>
    <m/>
    <m/>
    <n v="0"/>
    <m/>
    <n v="0"/>
    <m/>
    <n v="0"/>
    <m/>
    <n v="258.38968536460982"/>
    <n v="9.8381303461284286"/>
    <n v="6.6157506044839041"/>
    <n v="-225.27117888236009"/>
    <n v="29.926401230168164"/>
    <n v="-0.42109882160764611"/>
    <n v="8.720295609824845"/>
    <n v="6.6834565304306235"/>
    <s v="Grandes"/>
    <n v="2023"/>
    <n v="2"/>
    <d v="2024-08-20T00:00:00"/>
    <x v="31"/>
    <x v="0"/>
  </r>
  <r>
    <n v="2024"/>
    <n v="6"/>
    <n v="61"/>
    <x v="2"/>
    <s v="Terremoto y Erupcion Volcanic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08127.302"/>
    <n v="162536.44821999999"/>
    <n v="657098.02579999994"/>
    <n v="562348.24049999996"/>
    <n v="0"/>
    <n v="0"/>
    <n v="0"/>
    <n v="0"/>
    <n v="0"/>
    <n v="0"/>
    <s v="Terremoto y Erupcion Volcanica"/>
    <s v="Daños Sin Autos"/>
    <s v="Riesgos Catastroficos"/>
    <x v="31"/>
    <x v="1"/>
    <n v="0"/>
    <n v="0"/>
    <n v="470912451.56086999"/>
    <n v="404647163.09129"/>
    <n v="451972421.97768009"/>
    <n v="385068140.58718014"/>
    <n v="8947587.8353100009"/>
    <n v="7686636.3903900022"/>
    <n v="-59515.618840000003"/>
    <n v="18474.73266999997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3.475043176995541"/>
    <n v="16.848952032952958"/>
    <n v="16.455277257659965"/>
    <n v="28.903166492613931"/>
    <m/>
    <n v="2023"/>
    <n v="2"/>
    <d v="2024-08-20T00:00:00"/>
    <x v="31"/>
    <x v="2"/>
  </r>
  <r>
    <n v="2024"/>
    <n v="6"/>
    <n v="76"/>
    <x v="42"/>
    <s v="Terremoto y Erupcion Volcanica"/>
    <n v="48"/>
    <s v="98010bd9270f9b100b6214a21754fd33bdc8d41b2bc9f9dd16ff54d3c34ffd71"/>
    <s v="866d562d83a77144c090ae01fef5e5dc5d322dfdcb968ee04e0fa262fe1b2619"/>
    <x v="19"/>
    <n v="142827.38488"/>
    <n v="106959.43399999999"/>
    <n v="229159.64760999999"/>
    <n v="192501.10084999999"/>
    <n v="-60.384430000000002"/>
    <n v="-256.99676999999997"/>
    <n v="-226.65111000000007"/>
    <n v="-629.41603999999961"/>
    <n v="0"/>
    <n v="0"/>
    <n v="134.59399999999999"/>
    <n v="128.214"/>
    <n v="0"/>
    <n v="0"/>
    <n v="-60.384430000000002"/>
    <n v="-256.99676999999997"/>
    <n v="1.0000000000000001E-5"/>
    <n v="0"/>
    <n v="0"/>
    <n v="0"/>
    <n v="0"/>
    <n v="0"/>
    <n v="0"/>
    <n v="0"/>
    <s v="Terremoto y Erupcion Volcanica"/>
    <s v="Daños Sin Autos"/>
    <s v="Riesgos Catastroficos"/>
    <x v="31"/>
    <x v="1"/>
    <n v="1380857.62949"/>
    <n v="1222350.7821500001"/>
    <n v="470912451.56086999"/>
    <n v="404647163.09129"/>
    <n v="451972421.97768009"/>
    <n v="385068140.58718014"/>
    <n v="8947587.8353100009"/>
    <n v="7686636.3903900022"/>
    <n v="-59515.618840000003"/>
    <n v="18474.732669999979"/>
    <n v="283616.63994000002"/>
    <n v="214146.15568999999"/>
    <n v="1.5962669214194036"/>
    <n v="1.3914985510921654"/>
    <n v="35867.950880000004"/>
    <n v="33.534162942560087"/>
    <n v="50.359310691437422"/>
    <n v="49.946931643655326"/>
    <n v="10.343382390026063"/>
    <n v="8.7503060137834083"/>
    <n v="3.0329923196252155E-2"/>
    <n v="3.1600907032122698E-2"/>
    <n v="2.6432765074364189E-2"/>
    <n v="2.7776755001569439E-2"/>
    <m/>
    <m/>
    <m/>
    <n v="0"/>
    <m/>
    <n v="0"/>
    <m/>
    <n v="0"/>
    <m/>
    <n v="-76.503817538251553"/>
    <n v="-4.2277907735084198E-2"/>
    <n v="-0.24027499060999144"/>
    <n v="0.1014598036228703"/>
    <n v="-76.503817538251553"/>
    <m/>
    <n v="-603844300"/>
    <m/>
    <s v="Resto"/>
    <n v="2023"/>
    <n v="2"/>
    <d v="2024-08-20T00:00:00"/>
    <x v="31"/>
    <x v="19"/>
  </r>
  <r>
    <n v="2024"/>
    <n v="6"/>
    <n v="79"/>
    <x v="59"/>
    <s v="Terremoto y Erupcion Volcanica"/>
    <n v="51"/>
    <s v="031b4af5197ec30a926f48cf40e11a7dbc470048a21e4003b7a3c07c5dab1baa"/>
    <s v="866d562d83a77144c090ae01fef5e5dc5d322dfdcb968ee04e0fa262fe1b2619"/>
    <x v="6"/>
    <n v="714463.19096000004"/>
    <n v="555936.73029999994"/>
    <n v="1173072.6332500002"/>
    <n v="924505.70804999978"/>
    <n v="3863.5511900000001"/>
    <n v="9760.4409399999986"/>
    <n v="36293.520280000004"/>
    <n v="15305.677799999998"/>
    <n v="0"/>
    <n v="0"/>
    <n v="134.59399999999999"/>
    <n v="128.214"/>
    <n v="0"/>
    <n v="0"/>
    <n v="3373.3120600000002"/>
    <n v="9760.4409399999986"/>
    <n v="613290.22101999994"/>
    <n v="488830.64860000001"/>
    <n v="0"/>
    <n v="0"/>
    <n v="0"/>
    <n v="0"/>
    <n v="0"/>
    <n v="0"/>
    <s v="Terremoto y Erupcion Volcanica"/>
    <s v="Daños Sin Autos"/>
    <s v="Riesgos Catastroficos"/>
    <x v="31"/>
    <x v="1"/>
    <n v="42505277.943829998"/>
    <n v="34607061.821570002"/>
    <n v="470912451.56086999"/>
    <n v="404647163.09129"/>
    <n v="451972421.97768009"/>
    <n v="385068140.58718014"/>
    <n v="8947587.8353100009"/>
    <n v="7686636.3903900022"/>
    <n v="-59515.618840000003"/>
    <n v="18474.732669999979"/>
    <n v="1198219.2027"/>
    <n v="940634.26078000001"/>
    <n v="7.9849810262884828"/>
    <n v="7.2325098009715152"/>
    <n v="158526.4606600001"/>
    <n v="28.515198226685712"/>
    <n v="59.627085707695947"/>
    <n v="59.102326321709967"/>
    <n v="1.6808811176441452"/>
    <n v="1.606425686082064"/>
    <n v="0.15171889989144802"/>
    <n v="0.15807672243225554"/>
    <n v="0.13738802122148536"/>
    <n v="0.14437359825517293"/>
    <m/>
    <m/>
    <m/>
    <n v="0"/>
    <m/>
    <n v="0"/>
    <m/>
    <n v="0"/>
    <m/>
    <n v="-60.416222855603884"/>
    <n v="0.54076280470218163"/>
    <n v="1.7556747752092177"/>
    <n v="-6.4916592741590309"/>
    <n v="-65.438937843724091"/>
    <n v="25.46067288874978"/>
    <n v="0.55003519449399363"/>
    <n v="1.9966916902517635"/>
    <s v="Grandes"/>
    <n v="2023"/>
    <n v="2"/>
    <d v="2024-08-20T00:00:00"/>
    <x v="31"/>
    <x v="6"/>
  </r>
  <r>
    <n v="2024"/>
    <n v="6"/>
    <n v="23"/>
    <x v="16"/>
    <s v="Terremoto y Erupcion Volcanica"/>
    <n v="17"/>
    <s v="4523540f1504cd17100c4835e85b7eefd49911580f8efff0599a8f283be6b9e3"/>
    <s v="866d562d83a77144c090ae01fef5e5dc5d322dfdcb968ee04e0fa262fe1b2619"/>
    <x v="17"/>
    <n v="259231.24827000001"/>
    <n v="245629.04165999999"/>
    <n v="460845.72897000005"/>
    <n v="481865.70589999994"/>
    <n v="-889.74331000000018"/>
    <n v="-5855.6273100000017"/>
    <n v="-2948.1446199999991"/>
    <n v="46580.667429999987"/>
    <n v="0"/>
    <n v="0"/>
    <n v="134.59399999999999"/>
    <n v="128.214"/>
    <n v="0"/>
    <n v="0"/>
    <n v="403.36183"/>
    <n v="1211.9443700000002"/>
    <n v="11135.261500000001"/>
    <n v="14753.24187"/>
    <n v="0"/>
    <n v="0"/>
    <n v="0"/>
    <n v="0"/>
    <n v="0"/>
    <n v="0"/>
    <s v="Terremoto y Erupcion Volcanica"/>
    <s v="Daños Sin Autos"/>
    <s v="Riesgos Catastroficos"/>
    <x v="31"/>
    <x v="1"/>
    <n v="12089263.964579999"/>
    <n v="10892930.905850001"/>
    <n v="470912451.56086999"/>
    <n v="404647163.09129"/>
    <n v="451972421.97768009"/>
    <n v="385068140.58718014"/>
    <n v="8947587.8353100009"/>
    <n v="7686636.3903900022"/>
    <n v="-59515.618840000003"/>
    <n v="18474.732669999979"/>
    <n v="902370.85988999996"/>
    <n v="776690.14967999991"/>
    <n v="2.8972193739969985"/>
    <n v="3.1955335101721563"/>
    <n v="13602.206610000023"/>
    <n v="5.5377029190335714"/>
    <n v="28.727794723069916"/>
    <n v="31.62510066095216"/>
    <n v="2.1443096042034857"/>
    <n v="2.2549398668092713"/>
    <n v="5.5048713919277605E-2"/>
    <n v="5.7355545529899993E-2"/>
    <n v="6.070202983347868E-2"/>
    <n v="6.3788461254012552E-2"/>
    <m/>
    <m/>
    <m/>
    <n v="0"/>
    <m/>
    <n v="0"/>
    <m/>
    <n v="0"/>
    <m/>
    <n v="-84.805328910182979"/>
    <n v="-0.34322378800309444"/>
    <n v="-2.3839311794838038"/>
    <n v="1.4949744745021627"/>
    <n v="-66.717793325777819"/>
    <n v="-24.523290554579646"/>
    <n v="3.6223830935627332"/>
    <n v="8.2147664945724923"/>
    <s v="Medianas"/>
    <n v="2023"/>
    <n v="2"/>
    <d v="2024-08-20T00:00:00"/>
    <x v="31"/>
    <x v="17"/>
  </r>
  <r>
    <n v="2024"/>
    <n v="6"/>
    <n v="15.1"/>
    <x v="13"/>
    <s v="Terremoto y Erupcion Volcanica"/>
    <n v="15.1"/>
    <m/>
    <m/>
    <x v="7"/>
    <n v="3088815.62066"/>
    <n v="3034398.9575299993"/>
    <n v="5033680.7676499998"/>
    <n v="5002322.62959"/>
    <n v="-236051.54774999997"/>
    <n v="-216341.5062700001"/>
    <n v="-215581.31268"/>
    <n v="959577.42238000012"/>
    <n v="0"/>
    <n v="0"/>
    <n v="0"/>
    <n v="0"/>
    <n v="0"/>
    <n v="0"/>
    <n v="-1630.0285899999999"/>
    <n v="-14795.673719999999"/>
    <n v="329932.59913000005"/>
    <n v="227854.43583999996"/>
    <n v="0"/>
    <n v="0"/>
    <n v="0"/>
    <n v="0"/>
    <n v="0"/>
    <n v="0"/>
    <s v="Terremoto y Erupcion Volcanica"/>
    <s v="Daños Sin Autos"/>
    <s v="Riesgos Catastroficos"/>
    <x v="31"/>
    <x v="1"/>
    <n v="141362202.69251001"/>
    <n v="124863530.31089999"/>
    <n v="470912451.56086999"/>
    <n v="404647163.09129"/>
    <n v="451972421.97768009"/>
    <n v="385068140.58718014"/>
    <n v="8947587.8353100009"/>
    <n v="7686636.3903900022"/>
    <n v="-59515.618840000003"/>
    <n v="18474.732669999979"/>
    <n v="6785946.9257300003"/>
    <n v="6243244.5248699998"/>
    <n v="34.521210381087961"/>
    <n v="39.476291103396932"/>
    <n v="54416.663130000699"/>
    <n v="1.7933259235725529"/>
    <n v="45.517827570213711"/>
    <n v="48.602917048058167"/>
    <n v="2.1850364254572123"/>
    <n v="2.4301723249171268"/>
    <n v="0.65592141605555754"/>
    <n v="0.68340798474924125"/>
    <n v="0.7498876142733335"/>
    <n v="0.7880161035662222"/>
    <m/>
    <m/>
    <m/>
    <n v="0"/>
    <m/>
    <n v="0"/>
    <m/>
    <n v="0"/>
    <m/>
    <n v="9.1106148883890903"/>
    <n v="-7.6421378528110999"/>
    <n v="-7.1296328959360737"/>
    <n v="396.62117667732537"/>
    <n v="-88.983072884362031"/>
    <n v="44.799726155728514"/>
    <n v="-0.49404896463648201"/>
    <n v="-6.4934762693799666"/>
    <s v="Resto"/>
    <n v="2023"/>
    <n v="2"/>
    <d v="2024-08-20T00:00:00"/>
    <x v="31"/>
    <x v="7"/>
  </r>
  <r>
    <n v="2024"/>
    <n v="6"/>
    <n v="5.0999999999999996"/>
    <x v="6"/>
    <s v="Terremoto y Erupcion Volcanica"/>
    <n v="5.0999999999999996"/>
    <m/>
    <m/>
    <x v="3"/>
    <n v="4971973.5143400002"/>
    <n v="3741270.5568199996"/>
    <n v="6572037.4973500017"/>
    <n v="5514181.9102299996"/>
    <n v="190583.50519"/>
    <n v="221855.62187000003"/>
    <n v="363236.98243999993"/>
    <n v="717432.66872000007"/>
    <n v="0"/>
    <n v="0"/>
    <n v="0"/>
    <n v="0"/>
    <n v="13021.31835"/>
    <n v="54.195880000000002"/>
    <n v="153510.64942999999"/>
    <n v="150340.68002"/>
    <n v="1490424.4531199997"/>
    <n v="1149683.21643"/>
    <n v="0"/>
    <n v="0"/>
    <n v="0"/>
    <n v="0"/>
    <n v="0"/>
    <n v="0"/>
    <s v="Terremoto y Erupcion Volcanica"/>
    <s v="Daños Sin Autos"/>
    <s v="Riesgos Catastroficos"/>
    <x v="31"/>
    <x v="1"/>
    <n v="116145631.33363001"/>
    <n v="103896247.5288"/>
    <n v="470912451.56086999"/>
    <n v="404647163.09129"/>
    <n v="451972421.97768009"/>
    <n v="385068140.58718014"/>
    <n v="8947587.8353100009"/>
    <n v="7686636.3903900022"/>
    <n v="-59515.618840000003"/>
    <n v="18474.732669999979"/>
    <n v="13045236.501560001"/>
    <n v="11158186.159909999"/>
    <n v="55.567753073281111"/>
    <n v="48.672401903873279"/>
    <n v="1230702.9575200006"/>
    <n v="32.895320956580917"/>
    <n v="38.113325992560057"/>
    <n v="33.529379266514916"/>
    <n v="4.2808097534533474"/>
    <n v="3.6009679327281967"/>
    <n v="1.0558169566041564"/>
    <n v="1.1000612587343952"/>
    <n v="0.92457600054296052"/>
    <n v="0.97158662649032346"/>
    <m/>
    <m/>
    <m/>
    <n v="0"/>
    <m/>
    <n v="0"/>
    <m/>
    <n v="0"/>
    <m/>
    <n v="-14.095706214884407"/>
    <n v="3.8331560825962847"/>
    <n v="5.9299539688616534"/>
    <n v="-320.22435270707501"/>
    <n v="2.1085240598740729"/>
    <n v="29.637836911986113"/>
    <n v="10.299794069310018"/>
    <n v="13.076704771496829"/>
    <m/>
    <n v="2023"/>
    <n v="2"/>
    <d v="2024-08-20T00:00:00"/>
    <x v="31"/>
    <x v="3"/>
  </r>
  <r>
    <n v="2024"/>
    <n v="6"/>
    <n v="18"/>
    <x v="64"/>
    <s v="Terremoto y Erupcion Volcanica"/>
    <n v="5"/>
    <s v="ef2d127de37b942baad06145e54b0c619a1f22327b2ebbcfbec78f5564afe39d"/>
    <s v="866d562d83a77144c090ae01fef5e5dc5d322dfdcb968ee04e0fa262fe1b2619"/>
    <x v="18"/>
    <n v="337097.69117000001"/>
    <n v="337668.45149000001"/>
    <n v="579091.85141"/>
    <n v="536620.59719999996"/>
    <n v="2180.5514199999998"/>
    <n v="4346.1385"/>
    <n v="7020.6579800000009"/>
    <n v="11930.480879999999"/>
    <n v="0"/>
    <n v="0"/>
    <n v="134.59399999999999"/>
    <n v="128.214"/>
    <n v="0"/>
    <n v="0"/>
    <n v="-397.40463"/>
    <n v="459.84343000000001"/>
    <n v="4056.31594"/>
    <n v="3044.6107000000002"/>
    <n v="0"/>
    <n v="0"/>
    <n v="0"/>
    <n v="0"/>
    <n v="0"/>
    <n v="0"/>
    <s v="Terremoto y Erupcion Volcanica"/>
    <s v="Daños Sin Autos"/>
    <s v="Riesgos Catastroficos"/>
    <x v="31"/>
    <x v="1"/>
    <n v="10445446.251569999"/>
    <n v="9947856.28792"/>
    <n v="470912451.56086999"/>
    <n v="404647163.09129"/>
    <n v="451972421.97768009"/>
    <n v="385068140.58718014"/>
    <n v="8947587.8353100009"/>
    <n v="7686636.3903900022"/>
    <n v="-59515.618840000003"/>
    <n v="18474.732669999979"/>
    <n v="475383.42647000001"/>
    <n v="476473.10279000003"/>
    <n v="3.7674700419224307"/>
    <n v="4.3929286405710606"/>
    <n v="-570.76032000000123"/>
    <n v="-0.1690298034896287"/>
    <n v="70.910694904352795"/>
    <n v="70.868313345029151"/>
    <n v="3.2272215379915687"/>
    <n v="3.3943840935864911"/>
    <n v="7.158394093268669E-2"/>
    <n v="7.4583685813168279E-2"/>
    <n v="8.344762605287824E-2"/>
    <n v="8.7690571070122389E-2"/>
    <m/>
    <m/>
    <m/>
    <n v="0"/>
    <m/>
    <n v="0"/>
    <m/>
    <n v="0"/>
    <m/>
    <n v="-49.827843268225344"/>
    <n v="0.64686038413129832"/>
    <n v="1.2871023279853879"/>
    <n v="-3.6638305414619454"/>
    <n v="-186.4217261949355"/>
    <n v="33.229379375169366"/>
    <n v="-9.7971813803044157"/>
    <n v="15.103521445286914"/>
    <s v="Medianas"/>
    <n v="2023"/>
    <n v="2"/>
    <d v="2024-08-20T00:00:00"/>
    <x v="31"/>
    <x v="18"/>
  </r>
  <r>
    <n v="2024"/>
    <n v="6"/>
    <n v="48"/>
    <x v="3"/>
    <s v="Terremoto y Erupcion Volcanica"/>
    <n v="36"/>
    <s v="76a50887d8f1c2e9301755428990ad81479ee21c25b43215cf524541e0503269"/>
    <s v="866d562d83a77144c090ae01fef5e5dc5d322dfdcb968ee04e0fa262fe1b2619"/>
    <x v="9"/>
    <n v="565454.13203999994"/>
    <n v="532730.29437000002"/>
    <n v="846451.03365999996"/>
    <n v="747606.69226000004"/>
    <n v="16980.234780000003"/>
    <n v="60922.69786"/>
    <n v="-9655.585969999991"/>
    <n v="152441.57800000001"/>
    <n v="0"/>
    <n v="0"/>
    <n v="134.59399999999999"/>
    <n v="128.214"/>
    <n v="0"/>
    <n v="0"/>
    <n v="97872.795209999997"/>
    <n v="66405.36593"/>
    <n v="341929.04358"/>
    <n v="124244.60063"/>
    <n v="0"/>
    <n v="0"/>
    <n v="0"/>
    <n v="0"/>
    <n v="0"/>
    <n v="0"/>
    <s v="Terremoto y Erupcion Volcanica"/>
    <s v="Daños Sin Autos"/>
    <s v="Riesgos Catastroficos"/>
    <x v="31"/>
    <x v="1"/>
    <n v="31734793.481880002"/>
    <n v="28740488.16773"/>
    <n v="470912451.56086999"/>
    <n v="404647163.09129"/>
    <n v="451972421.97768009"/>
    <n v="385068140.58718014"/>
    <n v="8947587.8353100009"/>
    <n v="7686636.3903900022"/>
    <n v="-59515.618840000003"/>
    <n v="18474.732669999979"/>
    <n v="2546009.9788200003"/>
    <n v="2466223.2116199997"/>
    <n v="6.3196265009943771"/>
    <n v="6.9306035476847949"/>
    <n v="32723.837669999921"/>
    <n v="6.1426650625714396"/>
    <n v="22.209423244368864"/>
    <n v="21.601057514176219"/>
    <n v="1.7818112866020828"/>
    <n v="1.8535881898072732"/>
    <n v="0.12007627535983927"/>
    <n v="0.12510810495157246"/>
    <n v="0.13165304071335202"/>
    <n v="0.13834701919448691"/>
    <m/>
    <m/>
    <m/>
    <n v="0"/>
    <m/>
    <n v="0"/>
    <m/>
    <n v="0"/>
    <m/>
    <n v="-72.128229089557919"/>
    <n v="3.0029376067586733"/>
    <n v="11.435936439853942"/>
    <n v="-28.530720357036284"/>
    <n v="47.386877309238542"/>
    <n v="175.20636055506631"/>
    <n v="28.623715079968349"/>
    <n v="53.447285107990297"/>
    <s v="Grandes"/>
    <n v="2023"/>
    <n v="2"/>
    <d v="2024-08-20T00:00:00"/>
    <x v="31"/>
    <x v="9"/>
  </r>
  <r>
    <n v="2024"/>
    <n v="6"/>
    <n v="16"/>
    <x v="24"/>
    <s v="Terremoto y Erupcion Volcanica"/>
    <n v="14"/>
    <s v="8527a891e224136950ff32ca212b45bc93f69fbb801c3b1ebedac52775f99e61"/>
    <s v="866d562d83a77144c090ae01fef5e5dc5d322dfdcb968ee04e0fa262fe1b2619"/>
    <x v="22"/>
    <n v="129408.21793000001"/>
    <n v="90050.445689999993"/>
    <n v="147473.09246000001"/>
    <n v="100947.20414999999"/>
    <n v="65.581090000000003"/>
    <n v="-858.98053999999991"/>
    <n v="-7160.8805199999988"/>
    <n v="9436.7150700000002"/>
    <n v="0"/>
    <n v="0"/>
    <n v="134.59399999999999"/>
    <n v="128.214"/>
    <n v="0"/>
    <n v="0"/>
    <n v="8.8526100000000003"/>
    <n v="-316.80766"/>
    <n v="1503.8128400000001"/>
    <n v="2756.3396200000002"/>
    <n v="0"/>
    <n v="0"/>
    <n v="0"/>
    <n v="0"/>
    <n v="0"/>
    <n v="0"/>
    <s v="Terremoto y Erupcion Volcanica"/>
    <s v="Daños Sin Autos"/>
    <s v="Riesgos Catastroficos"/>
    <x v="31"/>
    <x v="1"/>
    <n v="2668766.8416399998"/>
    <n v="1926100.1418599999"/>
    <n v="470912451.56086999"/>
    <n v="404647163.09129"/>
    <n v="451972421.97768009"/>
    <n v="385068140.58718014"/>
    <n v="8947587.8353100009"/>
    <n v="7686636.3903900022"/>
    <n v="-59515.618840000003"/>
    <n v="18474.732669999979"/>
    <n v="349965.84698000003"/>
    <n v="275688.84185000003"/>
    <n v="1.4462916744925869"/>
    <n v="1.1715195192865242"/>
    <n v="39357.77224000002"/>
    <n v="43.706360294417344"/>
    <n v="36.977384806751004"/>
    <n v="32.663797738682391"/>
    <n v="4.848989275154385"/>
    <n v="4.6752733013684278"/>
    <n v="2.7480313485249337E-2"/>
    <n v="2.8631883636561925E-2"/>
    <n v="2.2254065740153046E-2"/>
    <n v="2.3385587172359796E-2"/>
    <m/>
    <m/>
    <m/>
    <n v="0"/>
    <m/>
    <n v="0"/>
    <m/>
    <n v="0"/>
    <m/>
    <n v="-107.63475852433164"/>
    <n v="5.0677685736677386E-2"/>
    <n v="-0.95388816059506598"/>
    <n v="-0.110191393920151"/>
    <n v="-102.79431690508997"/>
    <n v="-45.441670936036537"/>
    <n v="0.58867764422067315"/>
    <n v="-11.4937817423239"/>
    <s v="Resto"/>
    <n v="2023"/>
    <n v="2"/>
    <d v="2024-08-20T00:00:00"/>
    <x v="31"/>
    <x v="22"/>
  </r>
  <r>
    <n v="2024"/>
    <n v="6"/>
    <n v="107"/>
    <x v="28"/>
    <s v="Terremoto y Erupcion Volcanica"/>
    <n v="70"/>
    <s v="ff5a1ae012afa5d4c889c50ad427aaf545d31a4fac04ffc1c4d03d403ba4250a"/>
    <s v="866d562d83a77144c090ae01fef5e5dc5d322dfdcb968ee04e0fa262fe1b2619"/>
    <x v="30"/>
    <n v="1811.2405100000001"/>
    <n v="1476.9248700000001"/>
    <n v="3124.36276"/>
    <n v="2580.68226"/>
    <n v="22.416830000000001"/>
    <n v="28.368589999999998"/>
    <n v="32.915490000000005"/>
    <n v="102.50825"/>
    <n v="0"/>
    <n v="0"/>
    <n v="134.59399999999999"/>
    <n v="128.214"/>
    <n v="0"/>
    <n v="0"/>
    <n v="22.416830000000001"/>
    <n v="28.368590000000001"/>
    <n v="289.67253999999997"/>
    <n v="263.89411999999999"/>
    <n v="0"/>
    <n v="0"/>
    <n v="0"/>
    <n v="0"/>
    <n v="0"/>
    <n v="0"/>
    <s v="Terremoto y Erupcion Volcanica"/>
    <s v="Daños Sin Autos"/>
    <s v="Riesgos Catastroficos"/>
    <x v="31"/>
    <x v="1"/>
    <n v="991204.89910000004"/>
    <n v="653728.05599000002"/>
    <n v="470912451.56086999"/>
    <n v="404647163.09129"/>
    <n v="451972421.97768009"/>
    <n v="385068140.58718014"/>
    <n v="8947587.8353100009"/>
    <n v="7686636.3903900022"/>
    <n v="-59515.618840000003"/>
    <n v="18474.732669999979"/>
    <n v="8820.3951300000008"/>
    <n v="7199.27909"/>
    <n v="2.0242779879201343E-2"/>
    <n v="1.9214189340951305E-2"/>
    <n v="334.31564000000003"/>
    <n v="22.635927310236159"/>
    <n v="20.534686749345209"/>
    <n v="20.514899499471966"/>
    <n v="0.18273119025587753"/>
    <n v="0.22592343352364738"/>
    <n v="3.8462361825356819E-4"/>
    <n v="4.0074137755454582E-4"/>
    <n v="3.6499078820102836E-4"/>
    <n v="3.8354896557993003E-4"/>
    <m/>
    <m/>
    <m/>
    <n v="0"/>
    <m/>
    <n v="0"/>
    <m/>
    <n v="0"/>
    <m/>
    <n v="-20.980105109207038"/>
    <n v="1.2376506530322691"/>
    <n v="1.9207876159604516"/>
    <n v="-3.7665457298301362E-2"/>
    <n v="-20.980105109207049"/>
    <n v="9.7684707791139793"/>
    <n v="7.7386796829274891"/>
    <n v="10.749989427578001"/>
    <s v="Resto"/>
    <n v="2023"/>
    <n v="2"/>
    <d v="2024-08-20T00:00:00"/>
    <x v="31"/>
    <x v="30"/>
  </r>
  <r>
    <n v="2024"/>
    <n v="6"/>
    <n v="94"/>
    <x v="19"/>
    <s v="Terremoto y Erupcion Volcanica"/>
    <n v="7"/>
    <s v="7902699be42c8a8e46fbbb4501726517e86b22c56a189f7625a6da49081b2451"/>
    <s v="866d562d83a77144c090ae01fef5e5dc5d322dfdcb968ee04e0fa262fe1b2619"/>
    <x v="26"/>
    <n v="63741.5092"/>
    <n v="161518.15337000001"/>
    <n v="122815.22425999999"/>
    <n v="234163.41234000001"/>
    <n v="-14350.143480000002"/>
    <n v="23837.652599999998"/>
    <n v="-32667.682739999997"/>
    <n v="129583.13592999999"/>
    <n v="0"/>
    <n v="0"/>
    <n v="134.59399999999999"/>
    <n v="128.214"/>
    <n v="0"/>
    <n v="0"/>
    <n v="-3573.4976200000001"/>
    <n v="-2778.61582"/>
    <n v="15542.061730000001"/>
    <n v="15146.14018"/>
    <n v="0"/>
    <n v="0"/>
    <n v="0"/>
    <n v="0"/>
    <n v="0"/>
    <n v="0"/>
    <s v="Terremoto y Erupcion Volcanica"/>
    <s v="Daños Sin Autos"/>
    <s v="Riesgos Catastroficos"/>
    <x v="31"/>
    <x v="1"/>
    <n v="3650387.7085300004"/>
    <n v="3694009.5163200004"/>
    <n v="470912451.56086999"/>
    <n v="404647163.09129"/>
    <n v="451972421.97768009"/>
    <n v="385068140.58718014"/>
    <n v="8947587.8353100009"/>
    <n v="7686636.3903900022"/>
    <n v="-59515.618840000003"/>
    <n v="18474.732669999979"/>
    <n v="169385.76341999997"/>
    <n v="340089.06404000003"/>
    <n v="0.71238763310549369"/>
    <n v="2.1012852067769652"/>
    <n v="-97776.644170000014"/>
    <n v="-60.536009191497364"/>
    <n v="37.630971997304123"/>
    <n v="47.492898316484187"/>
    <n v="1.7461572383408148"/>
    <n v="4.3724346853038316"/>
    <n v="1.3535745123902461E-2"/>
    <n v="1.4102964274034352E-2"/>
    <n v="3.9915800258201954E-2"/>
    <n v="4.1945343264105227E-2"/>
    <m/>
    <m/>
    <m/>
    <n v="0"/>
    <m/>
    <n v="0"/>
    <m/>
    <n v="0"/>
    <m/>
    <n v="-160.19948239366491"/>
    <n v="-22.513027476293271"/>
    <n v="14.758497483186025"/>
    <n v="24.111558881003145"/>
    <n v="28.607114170968771"/>
    <n v="2.6140095449717515"/>
    <n v="-22.992429718010133"/>
    <n v="-18.345372398369019"/>
    <s v="Resto"/>
    <n v="2023"/>
    <n v="2"/>
    <d v="2024-08-20T00:00:00"/>
    <x v="31"/>
    <x v="26"/>
  </r>
  <r>
    <n v="2024"/>
    <n v="6"/>
    <n v="27"/>
    <x v="21"/>
    <s v="Terremoto y Erupcion Volcanica"/>
    <n v="21"/>
    <s v="6f4b6612125fb3a0daecd2799dfd6c9c299424fd920f9b308110a2c1fbd8f443"/>
    <s v="866d562d83a77144c090ae01fef5e5dc5d322dfdcb968ee04e0fa262fe1b2619"/>
    <x v="29"/>
    <n v="63550.237009999997"/>
    <n v="55966.282590000003"/>
    <n v="133986.28330000001"/>
    <n v="116272.09314000001"/>
    <n v="-5856.4327200000007"/>
    <n v="-7302.3349000000017"/>
    <n v="14345.23947"/>
    <n v="27639.945440000007"/>
    <n v="0"/>
    <n v="0"/>
    <n v="134.59399999999999"/>
    <n v="128.214"/>
    <n v="0"/>
    <n v="0"/>
    <n v="-602.24870999999996"/>
    <n v="-7305.5435900000002"/>
    <n v="22442.457629999997"/>
    <n v="23258.37269"/>
    <n v="0"/>
    <n v="0"/>
    <n v="0"/>
    <n v="0"/>
    <n v="0"/>
    <n v="0"/>
    <s v="Terremoto y Erupcion Volcanica"/>
    <s v="Daños Sin Autos"/>
    <s v="Riesgos Catastroficos"/>
    <x v="31"/>
    <x v="1"/>
    <n v="5987192.6770000001"/>
    <n v="5919369.3152000001"/>
    <n v="470912451.56086999"/>
    <n v="404647163.09129"/>
    <n v="451972421.97768009"/>
    <n v="385068140.58718014"/>
    <n v="8947587.8353100009"/>
    <n v="7686636.3903900022"/>
    <n v="-59515.618840000003"/>
    <n v="18474.732669999979"/>
    <n v="215163.93411999999"/>
    <n v="187588.01353"/>
    <n v="0.7102499375218283"/>
    <n v="0.72809847828850405"/>
    <n v="7583.9544199999946"/>
    <n v="13.550934721819608"/>
    <n v="29.535729242874471"/>
    <n v="29.83467948555764"/>
    <n v="1.0614363097772073"/>
    <n v="0.94547712112314874"/>
    <n v="1.349512776724391E-2"/>
    <n v="1.4060644835790073E-2"/>
    <n v="1.3830884705195322E-2"/>
    <n v="1.4534124403192253E-2"/>
    <m/>
    <m/>
    <m/>
    <n v="0"/>
    <m/>
    <n v="0"/>
    <m/>
    <n v="0"/>
    <m/>
    <n v="-19.800545987010278"/>
    <n v="-9.2154380464048593"/>
    <n v="-13.04773974983426"/>
    <n v="9.8401610100774697"/>
    <n v="-91.756277919902203"/>
    <n v="-3.5080487825823181"/>
    <n v="-2.6835238810697044"/>
    <n v="-31.410381488731748"/>
    <s v="Resto"/>
    <n v="2023"/>
    <n v="2"/>
    <d v="2024-08-20T00:00:00"/>
    <x v="31"/>
    <x v="29"/>
  </r>
  <r>
    <n v="2024"/>
    <n v="6"/>
    <n v="50"/>
    <x v="56"/>
    <s v="Terremoto y Erupcion Volcanica"/>
    <n v="38"/>
    <s v="aea92132c4cbeb263e6ac2bf6c183b5d81737f179f21efdc5863739672f0f470"/>
    <s v="866d562d83a77144c090ae01fef5e5dc5d322dfdcb968ee04e0fa262fe1b2619"/>
    <x v="34"/>
    <n v="0"/>
    <n v="4379.0511200000001"/>
    <n v="-3549.87637"/>
    <n v="23627.438050000004"/>
    <n v="35.291409999999999"/>
    <n v="411.31023000000005"/>
    <n v="-1104.4749200000001"/>
    <n v="1438.2645499999999"/>
    <n v="0"/>
    <n v="0"/>
    <n v="134.59399999999999"/>
    <n v="128.214"/>
    <n v="0"/>
    <n v="0"/>
    <n v="42.744309999999999"/>
    <n v="598.34847000000002"/>
    <n v="0"/>
    <n v="0"/>
    <n v="0"/>
    <n v="0"/>
    <n v="0"/>
    <n v="0"/>
    <n v="0"/>
    <n v="0"/>
    <s v="Terremoto y Erupcion Volcanica"/>
    <s v="Daños Sin Autos"/>
    <s v="Riesgos Catastroficos"/>
    <x v="31"/>
    <x v="1"/>
    <n v="30189132.184919998"/>
    <n v="15116040.619870001"/>
    <n v="470912451.56086999"/>
    <n v="404647163.09129"/>
    <n v="451972421.97768009"/>
    <n v="385068140.58718014"/>
    <n v="8947587.8353100009"/>
    <n v="7686636.3903900022"/>
    <n v="-59515.618840000003"/>
    <n v="18474.732669999979"/>
    <n v="0"/>
    <n v="7323.4930700000004"/>
    <m/>
    <n v="5.6969666543285225E-2"/>
    <m/>
    <m/>
    <m/>
    <n v="59.794569041628108"/>
    <m/>
    <n v="2.8969564386084987E-2"/>
    <m/>
    <m/>
    <n v="1.0821899964765277E-3"/>
    <n v="1.1372146013748376E-3"/>
    <m/>
    <m/>
    <m/>
    <n v="0"/>
    <m/>
    <n v="0"/>
    <m/>
    <n v="0"/>
    <m/>
    <n v="-91.419758754845461"/>
    <m/>
    <n v="9.3926793437387435"/>
    <n v="-5.9297728374254767E-2"/>
    <n v="-92.856284900335751"/>
    <m/>
    <m/>
    <m/>
    <s v="Resto"/>
    <n v="2023"/>
    <n v="2"/>
    <d v="2024-08-20T00:00:00"/>
    <x v="31"/>
    <x v="34"/>
  </r>
  <r>
    <n v="2024"/>
    <n v="6"/>
    <n v="25"/>
    <x v="36"/>
    <s v="Terremoto y Erupcion Volcanica"/>
    <n v="25"/>
    <s v="b7a56873cd771f2c446d369b649430b65a756ba278ff97ec81bb6f55b2e73569"/>
    <s v="866d562d83a77144c090ae01fef5e5dc5d322dfdcb968ee04e0fa262fe1b2619"/>
    <x v="34"/>
    <n v="0"/>
    <n v="0"/>
    <n v="0"/>
    <n v="-405265.16453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Terremoto y Erupcion Volcanica"/>
    <s v="Daños Sin Autos"/>
    <s v="Riesgos Catastroficos"/>
    <x v="31"/>
    <x v="1"/>
    <n v="0"/>
    <n v="0"/>
    <n v="470912451.56086999"/>
    <n v="404647163.09129"/>
    <n v="451972421.97768009"/>
    <n v="385068140.58718014"/>
    <n v="8947587.8353100009"/>
    <n v="7686636.3903900022"/>
    <n v="-59515.618840000003"/>
    <n v="18474.73266999997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1"/>
    <x v="34"/>
  </r>
  <r>
    <n v="2024"/>
    <n v="6"/>
    <n v="12"/>
    <x v="31"/>
    <s v="Terremoto y Erupcion Volcanica"/>
    <n v="12"/>
    <s v="6b51d431df5d7f141cbececcf79edf3dd861c3b4069f0b11661a3eefacbba918"/>
    <s v="866d562d83a77144c090ae01fef5e5dc5d322dfdcb968ee04e0fa262fe1b2619"/>
    <x v="11"/>
    <n v="181440.26045"/>
    <n v="145014.92587000001"/>
    <n v="342240.70970999997"/>
    <n v="301334.49965999997"/>
    <n v="195.31452999999999"/>
    <n v="3618.7628199999999"/>
    <n v="2114.8418300000003"/>
    <n v="9551.2436799999996"/>
    <n v="0"/>
    <n v="0"/>
    <n v="134.59399999999999"/>
    <n v="128.214"/>
    <n v="0"/>
    <n v="0"/>
    <n v="35.289379999999994"/>
    <n v="-247.63998000000001"/>
    <n v="-433.22651999999999"/>
    <n v="2819.6967599999998"/>
    <n v="0"/>
    <n v="0"/>
    <n v="0"/>
    <n v="0"/>
    <n v="0"/>
    <n v="0"/>
    <s v="Terremoto y Erupcion Volcanica"/>
    <s v="Daños Sin Autos"/>
    <s v="Riesgos Catastroficos"/>
    <x v="31"/>
    <x v="1"/>
    <n v="3733425.0511100003"/>
    <n v="4674185.5092500001"/>
    <n v="470912451.56086999"/>
    <n v="404647163.09129"/>
    <n v="451972421.97768009"/>
    <n v="385068140.58718014"/>
    <n v="8947587.8353100009"/>
    <n v="7686636.3903900022"/>
    <n v="-59515.618840000003"/>
    <n v="18474.732669999979"/>
    <n v="391301.82045999996"/>
    <n v="289035.95705999999"/>
    <n v="2.0278120068738477"/>
    <n v="1.8865849573852715"/>
    <n v="36425.334579999995"/>
    <n v="25.118334793105255"/>
    <n v="46.368366044580505"/>
    <n v="50.171932705209009"/>
    <n v="4.8598875822096721"/>
    <n v="3.1024640674406712"/>
    <n v="3.8529510071055553E-2"/>
    <n v="4.0144099866995894E-2"/>
    <n v="3.5837376138303498E-2"/>
    <n v="3.7659549203128209E-2"/>
    <m/>
    <m/>
    <m/>
    <n v="0"/>
    <m/>
    <n v="0"/>
    <m/>
    <n v="0"/>
    <m/>
    <n v="-94.602726409132273"/>
    <n v="0.10764674252318072"/>
    <n v="2.4954416231913079"/>
    <n v="-0.32817356822765753"/>
    <n v="-114.25027574303633"/>
    <n v="-115.36429470522214"/>
    <n v="-8.1457109320085017"/>
    <n v="-8.7825039739379651"/>
    <s v="Medianas"/>
    <n v="2023"/>
    <n v="2"/>
    <d v="2024-08-20T00:00:00"/>
    <x v="31"/>
    <x v="11"/>
  </r>
  <r>
    <n v="2024"/>
    <n v="6"/>
    <n v="37"/>
    <x v="35"/>
    <s v="Terremoto y Erupcion Volcanica"/>
    <n v="25"/>
    <s v="b7a56873cd771f2c446d369b649430b65a756ba278ff97ec81bb6f55b2e73569"/>
    <s v="866d562d83a77144c090ae01fef5e5dc5d322dfdcb968ee04e0fa262fe1b2619"/>
    <x v="15"/>
    <n v="455412.64257999999"/>
    <n v="485753.90276999999"/>
    <n v="738433.94779999997"/>
    <n v="745550.43117"/>
    <n v="28804.558250000002"/>
    <n v="-41462.389120000007"/>
    <n v="27652.208060000004"/>
    <n v="100990.97838000002"/>
    <n v="0"/>
    <n v="0"/>
    <n v="134.59399999999999"/>
    <n v="128.214"/>
    <n v="0"/>
    <n v="0"/>
    <n v="1844.9660900000001"/>
    <n v="3178.3497599999996"/>
    <n v="145868.53400000001"/>
    <n v="88401.819499999998"/>
    <n v="0"/>
    <n v="0"/>
    <n v="0"/>
    <n v="0"/>
    <n v="0"/>
    <n v="0"/>
    <s v="Terremoto y Erupcion Volcanica"/>
    <s v="Daños Sin Autos"/>
    <s v="Riesgos Catastroficos"/>
    <x v="31"/>
    <x v="1"/>
    <n v="7036483.0011099996"/>
    <n v="5668968.1481899992"/>
    <n v="470912451.56086999"/>
    <n v="404647163.09129"/>
    <n v="451972421.97768009"/>
    <n v="385068140.58718014"/>
    <n v="8947587.8353100009"/>
    <n v="7686636.3903900022"/>
    <n v="-59515.618840000003"/>
    <n v="18474.732669999979"/>
    <n v="667828.23644000001"/>
    <n v="688906.30692"/>
    <n v="5.0897811897727134"/>
    <n v="6.3194598794513031"/>
    <n v="-30341.260190000001"/>
    <n v="-6.2462205690946959"/>
    <n v="68.193079856532208"/>
    <n v="70.510880491388605"/>
    <n v="6.4721629045100944"/>
    <n v="8.5686475928620727"/>
    <n v="9.6708558261839356E-2"/>
    <n v="0.10076115719345588"/>
    <n v="0.12004381769517361"/>
    <n v="0.12614751821048784"/>
    <m/>
    <m/>
    <m/>
    <n v="0"/>
    <m/>
    <n v="0"/>
    <m/>
    <n v="0"/>
    <m/>
    <n v="-169.471535194545"/>
    <n v="6.3249360155696728"/>
    <n v="-8.535678022052263"/>
    <n v="-48.398317637320226"/>
    <n v="-41.952074840246645"/>
    <n v="65.006257591790884"/>
    <n v="1.264814308752839"/>
    <n v="3.5953442790846628"/>
    <s v="Medianas"/>
    <n v="2023"/>
    <n v="2"/>
    <d v="2024-08-20T00:00:00"/>
    <x v="31"/>
    <x v="15"/>
  </r>
  <r>
    <n v="2024"/>
    <n v="6"/>
    <n v="103"/>
    <x v="18"/>
    <s v="Terremoto y Erupcion Volcanica"/>
    <n v="205"/>
    <s v="f8809aff4d69bece79dabe35be0c708b890d7eafb841f121330667b77d2e2590"/>
    <s v="866d562d83a77144c090ae01fef5e5dc5d322dfdcb968ee04e0fa262fe1b2619"/>
    <x v="13"/>
    <n v="378918.64661"/>
    <n v="369071.94855000003"/>
    <n v="381702.39279999997"/>
    <n v="384138.79352000006"/>
    <n v="-2821.87959"/>
    <n v="60027.642369999994"/>
    <n v="9716.5439800000131"/>
    <n v="182172.49233000004"/>
    <n v="0"/>
    <n v="0"/>
    <n v="134.59399999999999"/>
    <n v="128.214"/>
    <n v="0"/>
    <n v="0"/>
    <n v="-175.56707"/>
    <n v="-107.74539"/>
    <n v="86.712289999999996"/>
    <n v="10.4841"/>
    <n v="0"/>
    <n v="0"/>
    <n v="0"/>
    <n v="0"/>
    <n v="0"/>
    <n v="0"/>
    <s v="Terremoto y Erupcion Volcanica"/>
    <s v="Daños Sin Autos"/>
    <s v="Riesgos Catastroficos"/>
    <x v="31"/>
    <x v="1"/>
    <n v="1492337.16872"/>
    <n v="1431710.3165"/>
    <n v="470912451.56086999"/>
    <n v="404647163.09129"/>
    <n v="451972421.97768009"/>
    <n v="385068140.58718014"/>
    <n v="8947587.8353100009"/>
    <n v="7686636.3903900022"/>
    <n v="-59515.618840000003"/>
    <n v="18474.732669999979"/>
    <n v="507044.27142"/>
    <n v="488325.12242000003"/>
    <n v="4.2348692584460323"/>
    <n v="4.8014753112482556"/>
    <n v="9846.6980599999661"/>
    <n v="2.6679616531913197"/>
    <n v="74.730880116014617"/>
    <n v="75.579144222804828"/>
    <n v="25.390954172575103"/>
    <n v="25.778395552268137"/>
    <n v="8.0464775427799687E-2"/>
    <n v="8.3836674138651812E-2"/>
    <n v="9.1208337093107439E-2"/>
    <n v="9.5845880157005986E-2"/>
    <m/>
    <m/>
    <m/>
    <n v="0"/>
    <m/>
    <n v="0"/>
    <m/>
    <n v="0"/>
    <m/>
    <n v="-104.70096688556652"/>
    <n v="-0.74471911457669826"/>
    <n v="16.264482469023989"/>
    <n v="4.7414101457740969"/>
    <n v="62.946247630641096"/>
    <n v="727.08377447754219"/>
    <n v="-202.47080315835277"/>
    <n v="-1027.7028071079062"/>
    <s v="Medianas"/>
    <n v="2023"/>
    <n v="2"/>
    <d v="2024-08-20T00:00:00"/>
    <x v="31"/>
    <x v="13"/>
  </r>
  <r>
    <n v="2024"/>
    <n v="6"/>
    <n v="3"/>
    <x v="40"/>
    <s v="Terremoto y Erupcion Volcanica"/>
    <n v="3"/>
    <s v="4e07408562bedb8b60ce05c1decfe3ad16b72230967de01f640b7e4729b49fce"/>
    <s v="866d562d83a77144c090ae01fef5e5dc5d322dfdcb968ee04e0fa262fe1b2619"/>
    <x v="23"/>
    <n v="115138.27389"/>
    <n v="123974.19937999999"/>
    <n v="176736.15752000001"/>
    <n v="191910.64162000001"/>
    <n v="2.8225499999999926"/>
    <n v="-2355.5918499999998"/>
    <n v="-521.69768999999997"/>
    <n v="-6620.7987399999993"/>
    <n v="0"/>
    <n v="0"/>
    <n v="134.59399999999999"/>
    <n v="128.214"/>
    <n v="0"/>
    <n v="0"/>
    <n v="4.4580000000000002E-2"/>
    <n v="-143.39357999999999"/>
    <n v="4648.4631900000004"/>
    <n v="4947.9791299999997"/>
    <n v="0"/>
    <n v="0"/>
    <n v="0"/>
    <n v="0"/>
    <n v="0"/>
    <n v="0"/>
    <s v="Terremoto y Erupcion Volcanica"/>
    <s v="Daños Sin Autos"/>
    <s v="Riesgos Catastroficos"/>
    <x v="31"/>
    <x v="1"/>
    <n v="12032200.14449"/>
    <n v="10620403.039520001"/>
    <n v="470912451.56086999"/>
    <n v="404647163.09129"/>
    <n v="451972421.97768009"/>
    <n v="385068140.58718014"/>
    <n v="8947587.8353100009"/>
    <n v="7686636.3903900022"/>
    <n v="-59515.618840000003"/>
    <n v="18474.732669999979"/>
    <n v="280884.72243000002"/>
    <n v="285022.11635000003"/>
    <n v="1.2868079756158199"/>
    <n v="1.6128536993761693"/>
    <n v="-8835.9254899999942"/>
    <n v="-7.1272293220596028"/>
    <n v="40.991290980125804"/>
    <n v="43.496343711013211"/>
    <n v="0.9569178745977408"/>
    <n v="1.167321041571348"/>
    <n v="2.4450038113956574E-2"/>
    <n v="2.5474623736154837E-2"/>
    <n v="3.0637604977359234E-2"/>
    <n v="3.219539253259307E-2"/>
    <m/>
    <m/>
    <m/>
    <n v="0"/>
    <m/>
    <n v="0"/>
    <m/>
    <n v="0"/>
    <m/>
    <n v="-100.11982338960802"/>
    <n v="2.4514437333814651E-3"/>
    <n v="-1.9000661926275066"/>
    <n v="-4.7425365895766803E-3"/>
    <n v="-100.03108925797098"/>
    <n v="-6.0532983695102853"/>
    <n v="9.5902663262780407E-4"/>
    <n v="-2.898023136973094"/>
    <s v="Resto"/>
    <n v="2023"/>
    <n v="2"/>
    <d v="2024-08-20T00:00:00"/>
    <x v="31"/>
    <x v="23"/>
  </r>
  <r>
    <n v="2024"/>
    <n v="6"/>
    <n v="127"/>
    <x v="5"/>
    <s v="Terremoto y Erupcion Volcanica"/>
    <n v="263"/>
    <s v="4be84111a613654b362415e563cb7607df7b203b5d303802a8a546061bbc7847"/>
    <s v="866d562d83a77144c090ae01fef5e5dc5d322dfdcb968ee04e0fa262fe1b2619"/>
    <x v="20"/>
    <n v="65305.976340000001"/>
    <n v="45265.607739999999"/>
    <n v="158432.90368999998"/>
    <n v="96618.961390000011"/>
    <n v="81.688380000000009"/>
    <n v="-130.93277999999989"/>
    <n v="127.17920000000001"/>
    <n v="172.60106999999999"/>
    <n v="0"/>
    <n v="0"/>
    <n v="134.59399999999999"/>
    <n v="128.214"/>
    <n v="0"/>
    <n v="0"/>
    <n v="81.688380000000009"/>
    <n v="185.27007"/>
    <n v="3.0912800000000002"/>
    <n v="-16.980869999999999"/>
    <n v="0"/>
    <n v="0"/>
    <n v="0"/>
    <n v="0"/>
    <n v="0"/>
    <n v="0"/>
    <s v="Terremoto y Erupcion Volcanica"/>
    <s v="Daños Sin Autos"/>
    <s v="Riesgos Catastroficos"/>
    <x v="31"/>
    <x v="1"/>
    <n v="539188.42425000004"/>
    <n v="333342.39512"/>
    <n v="470912451.56086999"/>
    <n v="404647163.09129"/>
    <n v="451972421.97768009"/>
    <n v="385068140.58718014"/>
    <n v="8947587.8353100009"/>
    <n v="7686636.3903900022"/>
    <n v="-59515.618840000003"/>
    <n v="18474.732669999979"/>
    <n v="257634.35399999999"/>
    <n v="158388.07813000001"/>
    <n v="0.72987242530642771"/>
    <n v="0.58888706894724507"/>
    <n v="20040.368600000002"/>
    <n v="44.272836708852736"/>
    <n v="25.348318392352287"/>
    <n v="28.578923536686517"/>
    <n v="12.111902519205465"/>
    <n v="13.579313163483098"/>
    <n v="1.3867965504742778E-2"/>
    <n v="1.4449106441991063E-2"/>
    <n v="1.1186438919822083E-2"/>
    <n v="1.1755220172454589E-2"/>
    <m/>
    <m/>
    <m/>
    <n v="0"/>
    <m/>
    <n v="0"/>
    <m/>
    <n v="0"/>
    <m/>
    <n v="-162.38955592327611"/>
    <n v="0.12508561172825736"/>
    <n v="-0.28925443960028424"/>
    <n v="-0.13725536521700057"/>
    <n v="-55.90848538028834"/>
    <n v="-118.20448540033578"/>
    <n v="2642.5422478714322"/>
    <n v="-1091.0516952311632"/>
    <s v="Resto"/>
    <n v="2023"/>
    <n v="2"/>
    <d v="2024-08-20T00:00:00"/>
    <x v="31"/>
    <x v="20"/>
  </r>
  <r>
    <n v="2024"/>
    <n v="6"/>
    <n v="81"/>
    <x v="34"/>
    <s v="Terremoto y Erupcion Volcanica"/>
    <n v="53"/>
    <s v="2858dcd1057d3eae7f7d5f782167e24b61153c01551450a628cee722509f6529"/>
    <s v="866d562d83a77144c090ae01fef5e5dc5d322dfdcb968ee04e0fa262fe1b2619"/>
    <x v="24"/>
    <n v="42628.02938"/>
    <n v="49618.000169999999"/>
    <n v="87173.908649999998"/>
    <n v="95512.057349999988"/>
    <n v="314.17730000000006"/>
    <n v="1469.41292"/>
    <n v="610.94560000000001"/>
    <n v="6146.7947199999999"/>
    <n v="0"/>
    <n v="0"/>
    <n v="134.59399999999999"/>
    <n v="128.214"/>
    <n v="0"/>
    <n v="0"/>
    <n v="31.417830000000002"/>
    <n v="146.94212999999999"/>
    <n v="4553.3676699999996"/>
    <n v="4576.5271199999997"/>
    <n v="0"/>
    <n v="0"/>
    <n v="0"/>
    <n v="0"/>
    <n v="0"/>
    <n v="0"/>
    <s v="Terremoto y Erupcion Volcanica"/>
    <s v="Daños Sin Autos"/>
    <s v="Riesgos Catastroficos"/>
    <x v="31"/>
    <x v="1"/>
    <n v="856751.40549999999"/>
    <n v="814623.35763999994"/>
    <n v="470912451.56086999"/>
    <n v="404647163.09129"/>
    <n v="451972421.97768009"/>
    <n v="385068140.58718014"/>
    <n v="8947587.8353100009"/>
    <n v="7686636.3903900022"/>
    <n v="-59515.618840000003"/>
    <n v="18474.732669999979"/>
    <n v="128328.25541"/>
    <n v="147580.54702"/>
    <n v="0.47641923348074172"/>
    <n v="0.64550991682179071"/>
    <n v="-6989.9707899999994"/>
    <n v="-14.087570571266738"/>
    <n v="33.217960646161956"/>
    <n v="33.620962363878355"/>
    <n v="4.975542392617645"/>
    <n v="6.0909130219081309"/>
    <n v="9.05221962993474E-3"/>
    <n v="9.4315554018703195E-3"/>
    <n v="1.2262040784110473E-2"/>
    <n v="1.2885511664075566E-2"/>
    <m/>
    <m/>
    <m/>
    <n v="0"/>
    <m/>
    <n v="0"/>
    <m/>
    <n v="0"/>
    <m/>
    <n v="-78.618855481412254"/>
    <n v="0.73702046416296263"/>
    <n v="2.9614513180005901"/>
    <n v="-0.52789050357457401"/>
    <n v="-78.618909362481688"/>
    <n v="-0.50604856898565087"/>
    <n v="0.68999106325187232"/>
    <n v="3.2107780888666513"/>
    <s v="Resto"/>
    <n v="2023"/>
    <n v="2"/>
    <d v="2024-08-20T00:00:00"/>
    <x v="31"/>
    <x v="24"/>
  </r>
  <r>
    <n v="2024"/>
    <n v="6"/>
    <n v="126"/>
    <x v="41"/>
    <s v="Terremoto y Erupcion Volcanica"/>
    <n v="239"/>
    <s v="79bf08685d3138f9b109c3546780f056bc954fd69377b84a2cf23622e464897b"/>
    <s v="866d562d83a77144c090ae01fef5e5dc5d322dfdcb968ee04e0fa262fe1b2619"/>
    <x v="32"/>
    <n v="11037.946529999999"/>
    <n v="9911.4518599999992"/>
    <n v="22100.694060000002"/>
    <n v="21811.267679999997"/>
    <n v="-0.48547999999999902"/>
    <n v="158.33888999999999"/>
    <n v="-46.506270000000022"/>
    <n v="476.92728999999997"/>
    <n v="0"/>
    <n v="0"/>
    <n v="134.59399999999999"/>
    <n v="128.214"/>
    <n v="0"/>
    <n v="0"/>
    <n v="-0.48548000000000002"/>
    <n v="24.965669999999999"/>
    <n v="-46.665819999999997"/>
    <n v="45.696940000000005"/>
    <n v="0"/>
    <n v="0"/>
    <n v="0"/>
    <n v="0"/>
    <n v="0"/>
    <n v="0"/>
    <s v="Terremoto y Erupcion Volcanica"/>
    <s v="Daños Sin Autos"/>
    <s v="Riesgos Catastroficos"/>
    <x v="31"/>
    <x v="1"/>
    <n v="466101.05164999998"/>
    <n v="396211.51010000001"/>
    <n v="470912451.56086999"/>
    <n v="404647163.09129"/>
    <n v="451972421.97768009"/>
    <n v="385068140.58718014"/>
    <n v="8947587.8353100009"/>
    <n v="7686636.3903900022"/>
    <n v="-59515.618840000003"/>
    <n v="18474.732669999979"/>
    <n v="14121.82591"/>
    <n v="12422.050150000001"/>
    <n v="0.12336225956274811"/>
    <n v="0.12894394058227482"/>
    <n v="1126.49467"/>
    <n v="11.365586857625122"/>
    <n v="78.16231838818922"/>
    <n v="79.789179244297273"/>
    <n v="2.3681445237949186"/>
    <n v="2.5015557618450921"/>
    <n v="2.3439487517083074E-3"/>
    <n v="2.4421725736498787E-3"/>
    <n v="2.4494059921937317E-3"/>
    <n v="2.5739475213104597E-3"/>
    <m/>
    <m/>
    <m/>
    <n v="0"/>
    <m/>
    <n v="0"/>
    <m/>
    <n v="0"/>
    <m/>
    <n v="-100.30660818703478"/>
    <n v="-4.3982818604938381E-3"/>
    <n v="1.5975347732758902"/>
    <n v="8.1571864573087751E-4"/>
    <n v="-101.94459031141562"/>
    <n v="-202.12022949457884"/>
    <n v="1.0403331603301946"/>
    <n v="54.633132984396759"/>
    <s v="Resto"/>
    <n v="2023"/>
    <n v="2"/>
    <d v="2024-08-20T00:00:00"/>
    <x v="31"/>
    <x v="32"/>
  </r>
  <r>
    <n v="2024"/>
    <n v="6"/>
    <n v="109"/>
    <x v="68"/>
    <s v="Terremoto y Erupcion Volcanica"/>
    <n v="228"/>
    <s v="9d693eeee1d1899cbc50b6d45df953d3835acf28ee869879b45565fccc814765"/>
    <s v="866d562d83a77144c090ae01fef5e5dc5d322dfdcb968ee04e0fa262fe1b2619"/>
    <x v="10"/>
    <n v="305005.76782999997"/>
    <n v="260039.25722999999"/>
    <n v="651620.04740000004"/>
    <n v="571812.21821999992"/>
    <n v="6.7581800000000003"/>
    <n v="-7461.1358799999998"/>
    <n v="-2408.6838800000005"/>
    <n v="627.61727999999857"/>
    <n v="0"/>
    <n v="0"/>
    <n v="134.59399999999999"/>
    <n v="128.214"/>
    <n v="0"/>
    <n v="0"/>
    <n v="4.6500000000000005E-3"/>
    <n v="-6814.1413300000004"/>
    <n v="95.260059999999996"/>
    <n v="-1241.5905700000001"/>
    <n v="0"/>
    <n v="0"/>
    <n v="0"/>
    <n v="0"/>
    <n v="0"/>
    <n v="0"/>
    <s v="Terremoto y Erupcion Volcanica"/>
    <s v="Daños Sin Autos"/>
    <s v="Riesgos Catastroficos"/>
    <x v="31"/>
    <x v="1"/>
    <n v="1557356.19942"/>
    <n v="1493144.7169900001"/>
    <n v="470912451.56086999"/>
    <n v="404647163.09129"/>
    <n v="451972421.97768009"/>
    <n v="385068140.58718014"/>
    <n v="8947587.8353100009"/>
    <n v="7686636.3903900022"/>
    <n v="-59515.618840000003"/>
    <n v="18474.732669999979"/>
    <n v="377162.41288000002"/>
    <n v="361630.90376999998"/>
    <n v="3.40880440006804"/>
    <n v="3.3830045291996202"/>
    <n v="44966.51059999998"/>
    <n v="17.292200831133698"/>
    <n v="80.868548247155843"/>
    <n v="71.907365913447194"/>
    <n v="19.584843078519356"/>
    <n v="17.415542798437368"/>
    <n v="6.4769102371160167E-2"/>
    <n v="6.7483269553349476E-2"/>
    <n v="6.4263210260375431E-2"/>
    <n v="6.7530712053579148E-2"/>
    <m/>
    <m/>
    <m/>
    <n v="0"/>
    <m/>
    <n v="0"/>
    <m/>
    <n v="0"/>
    <m/>
    <n v="-100.0905784334811"/>
    <n v="2.2157548193537063E-3"/>
    <n v="-2.8692344223244572"/>
    <n v="-1.1355304929565612E-2"/>
    <n v="-100.00006824043962"/>
    <n v="-107.6724213522337"/>
    <n v="4.8813742086662561E-3"/>
    <n v="548.82354091977356"/>
    <s v="Medianas"/>
    <n v="2023"/>
    <n v="2"/>
    <d v="2024-08-20T00:00:00"/>
    <x v="31"/>
    <x v="10"/>
  </r>
  <r>
    <n v="2024"/>
    <n v="6"/>
    <n v="22"/>
    <x v="15"/>
    <s v="Terremoto y Erupcion Volcanica"/>
    <n v="16"/>
    <s v="b17ef6d19c7a5b1ee83b907c595526dcb1eb06db8227d650d5dda0a9f4ce8cd9"/>
    <s v="866d562d83a77144c090ae01fef5e5dc5d322dfdcb968ee04e0fa262fe1b2619"/>
    <x v="4"/>
    <n v="1298352.8504300001"/>
    <n v="1152032.0903399999"/>
    <n v="1564500.9897700003"/>
    <n v="1341554.3451799997"/>
    <n v="8633.9412499999999"/>
    <n v="-172.09689000000014"/>
    <n v="26815.951099999995"/>
    <n v="106783.85672000003"/>
    <n v="0"/>
    <n v="0"/>
    <n v="134.59399999999999"/>
    <n v="128.214"/>
    <n v="0"/>
    <n v="0"/>
    <n v="4599.26242"/>
    <n v="396.13806"/>
    <n v="82849.225200000001"/>
    <n v="77017.02545999999"/>
    <n v="0"/>
    <n v="0"/>
    <n v="0"/>
    <n v="0"/>
    <n v="0"/>
    <n v="0"/>
    <s v="Terremoto y Erupcion Volcanica"/>
    <s v="Daños Sin Autos"/>
    <s v="Riesgos Catastroficos"/>
    <x v="31"/>
    <x v="1"/>
    <n v="17696756.30731"/>
    <n v="15803110.36665"/>
    <n v="470912451.56086999"/>
    <n v="404647163.09129"/>
    <n v="451972421.97768009"/>
    <n v="385068140.58718014"/>
    <n v="8947587.8353100009"/>
    <n v="7686636.3903900022"/>
    <n v="-59515.618840000003"/>
    <n v="18474.732669999979"/>
    <n v="2876938.6903499998"/>
    <n v="2578640.7614600002"/>
    <n v="14.510646604733967"/>
    <n v="14.987466972944045"/>
    <n v="146320.76009000023"/>
    <n v="12.701101064538612"/>
    <n v="45.129666988907793"/>
    <n v="44.675943526454262"/>
    <n v="7.3366713531207388"/>
    <n v="7.2899072626309307"/>
    <n v="0.27571002765514591"/>
    <n v="0.2872637327624642"/>
    <n v="0.28470039961211757"/>
    <n v="0.29917616362218302"/>
    <m/>
    <m/>
    <m/>
    <n v="0"/>
    <m/>
    <n v="0"/>
    <m/>
    <n v="0"/>
    <m/>
    <n v="-5116.9071910596367"/>
    <n v="0.66499189701324524"/>
    <n v="-1.4938550014627553E-2"/>
    <n v="-14.507017516210707"/>
    <n v="1061.0251284615267"/>
    <n v="7.5726109975891687"/>
    <n v="5.5513644320719608"/>
    <n v="0.51435128484122072"/>
    <s v="Grandes"/>
    <n v="2023"/>
    <n v="2"/>
    <d v="2024-08-20T00:00:00"/>
    <x v="31"/>
    <x v="4"/>
  </r>
  <r>
    <n v="2024"/>
    <n v="6"/>
    <n v="39"/>
    <x v="17"/>
    <s v="Terremoto y Erupcion Volcanica"/>
    <n v="27"/>
    <s v="670671cd97404156226e507973f2ab8330d3022ca96e0c93bdbdb320c41adcaf"/>
    <s v="866d562d83a77144c090ae01fef5e5dc5d322dfdcb968ee04e0fa262fe1b2619"/>
    <x v="14"/>
    <n v="259366.08686000001"/>
    <n v="360584.30512999999"/>
    <n v="469307.17702000006"/>
    <n v="488023.61603000003"/>
    <n v="1180.44454"/>
    <n v="1760.2855399999985"/>
    <n v="3672.0042599999992"/>
    <n v="52983.173750000016"/>
    <n v="0"/>
    <n v="0"/>
    <n v="134.59399999999999"/>
    <n v="128.214"/>
    <n v="0"/>
    <n v="0"/>
    <n v="401.37766999999997"/>
    <n v="3312.2941700000001"/>
    <n v="61136.480990000004"/>
    <n v="35437.383849999998"/>
    <n v="0"/>
    <n v="0"/>
    <n v="0"/>
    <n v="0"/>
    <n v="0"/>
    <n v="0"/>
    <s v="Terremoto y Erupcion Volcanica"/>
    <s v="Daños Sin Autos"/>
    <s v="Riesgos Catastroficos"/>
    <x v="31"/>
    <x v="1"/>
    <n v="13946879.379360002"/>
    <n v="12006721.726059999"/>
    <n v="470912451.56086999"/>
    <n v="404647163.09129"/>
    <n v="451972421.97768009"/>
    <n v="385068140.58718014"/>
    <n v="8947587.8353100009"/>
    <n v="7686636.3903900022"/>
    <n v="-59515.618840000003"/>
    <n v="18474.732669999979"/>
    <n v="601959.45728999993"/>
    <n v="703281.88853"/>
    <n v="2.8987263565769057"/>
    <n v="4.6910545369468784"/>
    <n v="-101218.21826999998"/>
    <n v="-28.070611180236526"/>
    <n v="43.086969349672962"/>
    <n v="51.271660910206776"/>
    <n v="1.8596711121187159"/>
    <n v="3.0031869927273278"/>
    <n v="5.5077347392347396E-2"/>
    <n v="5.738537889659303E-2"/>
    <n v="8.9110795285286787E-2"/>
    <n v="9.3641687567336679E-2"/>
    <m/>
    <m/>
    <m/>
    <n v="0"/>
    <m/>
    <n v="0"/>
    <m/>
    <n v="0"/>
    <m/>
    <n v="-32.940167195828863"/>
    <n v="0.45512678788926536"/>
    <n v="0.48817586205405417"/>
    <n v="-1.9834197526761361"/>
    <n v="-87.8821852951545"/>
    <n v="72.519735793081153"/>
    <n v="0.65652727062529603"/>
    <n v="9.3468924907672051"/>
    <s v="Medianas"/>
    <n v="2023"/>
    <n v="2"/>
    <d v="2024-08-20T00:00:00"/>
    <x v="31"/>
    <x v="14"/>
  </r>
  <r>
    <n v="2024"/>
    <n v="6"/>
    <n v="92"/>
    <x v="22"/>
    <s v="Terremoto y Erupcion Volcanica"/>
    <n v="219"/>
    <s v="314f04b30f62e0056bd059354a5536fb2e302107eed143b5fa2aa0bbba07f608"/>
    <s v="866d562d83a77144c090ae01fef5e5dc5d322dfdcb968ee04e0fa262fe1b2619"/>
    <x v="16"/>
    <n v="349258.34905000002"/>
    <n v="363422.08246000001"/>
    <n v="501012.36394000001"/>
    <n v="695060.35162000009"/>
    <n v="-256155.55524000002"/>
    <n v="-62305.809230000006"/>
    <n v="-248672.77630999999"/>
    <n v="312634.6725000001"/>
    <n v="0"/>
    <n v="0"/>
    <n v="134.59399999999999"/>
    <n v="128.214"/>
    <n v="0"/>
    <n v="0"/>
    <n v="639.55597999999998"/>
    <n v="20.27675"/>
    <n v="50127.865170000005"/>
    <n v="27270.073969999998"/>
    <n v="0"/>
    <n v="0"/>
    <n v="0"/>
    <n v="0"/>
    <n v="0"/>
    <n v="0"/>
    <s v="Terremoto y Erupcion Volcanica"/>
    <s v="Daños Sin Autos"/>
    <s v="Riesgos Catastroficos"/>
    <x v="31"/>
    <x v="1"/>
    <n v="6935064.6502099996"/>
    <n v="7545683.0148400003"/>
    <n v="470912451.56086999"/>
    <n v="404647163.09129"/>
    <n v="451972421.97768009"/>
    <n v="385068140.58718014"/>
    <n v="8947587.8353100009"/>
    <n v="7686636.3903900022"/>
    <n v="-59515.618840000003"/>
    <n v="18474.732669999979"/>
    <n v="1031553.12741"/>
    <n v="1007123.1743200001"/>
    <n v="3.9033799441645769"/>
    <n v="4.727972860981926"/>
    <n v="-14163.733409999986"/>
    <n v="-3.8973232760447063"/>
    <n v="33.857524132267422"/>
    <n v="36.085167308892387"/>
    <n v="5.0361224684390535"/>
    <n v="4.816291404572155"/>
    <n v="7.4166301590106704E-2"/>
    <n v="7.7274261009501938E-2"/>
    <n v="8.9812092017066872E-2"/>
    <n v="9.437864215560067E-2"/>
    <m/>
    <m/>
    <m/>
    <n v="0"/>
    <m/>
    <n v="0"/>
    <m/>
    <n v="0"/>
    <m/>
    <n v="311.12627924373714"/>
    <n v="-73.342714909108338"/>
    <n v="-17.144200156537732"/>
    <n v="430.40055742113833"/>
    <n v="3054.1345629846992"/>
    <n v="83.820055732690804"/>
    <n v="1.2758492264353494"/>
    <n v="7.435531719608314E-2"/>
    <s v="Medianas"/>
    <n v="2023"/>
    <n v="2"/>
    <d v="2024-08-20T00:00:00"/>
    <x v="31"/>
    <x v="16"/>
  </r>
  <r>
    <n v="2024"/>
    <n v="6"/>
    <n v="25"/>
    <x v="36"/>
    <s v="Tecnicos"/>
    <n v="25"/>
    <s v="b7a56873cd771f2c446d369b649430b65a756ba278ff97ec81bb6f55b2e73569"/>
    <s v="866d562d83a77144c090ae01fef5e5dc5d322dfdcb968ee04e0fa262fe1b2619"/>
    <x v="35"/>
    <n v="0"/>
    <n v="0"/>
    <n v="0"/>
    <n v="-209631.69935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Tecnicos"/>
    <s v="Daños Sin Autos"/>
    <s v="Diversos"/>
    <x v="35"/>
    <x v="1"/>
    <n v="0"/>
    <n v="0"/>
    <n v="470912451.56086999"/>
    <n v="404647163.09129"/>
    <n v="451972421.97768009"/>
    <n v="385068140.58718014"/>
    <n v="9190908.9499900024"/>
    <n v="11440919.503470002"/>
    <n v="2169646.5493300008"/>
    <n v="2134783.44032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5"/>
    <x v="35"/>
  </r>
  <r>
    <n v="2024"/>
    <n v="6"/>
    <n v="37"/>
    <x v="35"/>
    <s v="Tecnicos"/>
    <n v="25"/>
    <s v="b7a56873cd771f2c446d369b649430b65a756ba278ff97ec81bb6f55b2e73569"/>
    <s v="866d562d83a77144c090ae01fef5e5dc5d322dfdcb968ee04e0fa262fe1b2619"/>
    <x v="16"/>
    <n v="278859.59389999998"/>
    <n v="259375.84972"/>
    <n v="597526.59495000006"/>
    <n v="502210.11593999999"/>
    <n v="45211.607789999995"/>
    <n v="61300.5789"/>
    <n v="150505.16773000004"/>
    <n v="196521.37821000005"/>
    <n v="0"/>
    <n v="0"/>
    <n v="134.59399999999999"/>
    <n v="128.214"/>
    <n v="0"/>
    <n v="0"/>
    <n v="50929.294369999996"/>
    <n v="42861.305700000004"/>
    <n v="233775.60543999998"/>
    <n v="159028.10252000001"/>
    <n v="0"/>
    <n v="0"/>
    <n v="0"/>
    <n v="0"/>
    <n v="0"/>
    <n v="0"/>
    <s v="Tecnicos"/>
    <s v="Daños Sin Autos"/>
    <s v="Diversos"/>
    <x v="35"/>
    <x v="1"/>
    <n v="7036483.0011099996"/>
    <n v="5668968.1481899992"/>
    <n v="470912451.56086999"/>
    <n v="404647163.09129"/>
    <n v="451972421.97768009"/>
    <n v="385068140.58718014"/>
    <n v="9190908.9499900024"/>
    <n v="11440919.503470002"/>
    <n v="2169646.5493300008"/>
    <n v="2134783.4403299992"/>
    <n v="394649.27085000003"/>
    <n v="347555.44335000002"/>
    <n v="3.0340806923161101"/>
    <n v="2.2670891936730433"/>
    <n v="19483.74417999998"/>
    <n v="7.5117803762505098"/>
    <n v="70.660106199965625"/>
    <n v="74.628625355408346"/>
    <n v="3.9630536143697084"/>
    <n v="4.5753626222580577"/>
    <n v="5.9216865677622597E-2"/>
    <n v="6.1698364842660905E-2"/>
    <n v="6.4099263105789714E-2"/>
    <n v="6.7358428906760429E-2"/>
    <m/>
    <m/>
    <m/>
    <n v="0"/>
    <m/>
    <n v="0"/>
    <m/>
    <n v="0"/>
    <m/>
    <n v="-26.246034537856556"/>
    <n v="16.213036516940864"/>
    <n v="23.633880704843904"/>
    <n v="2.0838236441765869"/>
    <n v="18.823478515727988"/>
    <n v="47.00270061425114"/>
    <n v="21.785546988165677"/>
    <n v="26.952032389752993"/>
    <s v="Medianas"/>
    <n v="2023"/>
    <n v="2"/>
    <d v="2024-08-20T00:00:00"/>
    <x v="35"/>
    <x v="16"/>
  </r>
  <r>
    <n v="2024"/>
    <n v="6"/>
    <n v="93"/>
    <x v="43"/>
    <s v="Tecnicos"/>
    <n v="220"/>
    <s v="36790ecd55c2030dc553685bef719df653f413a20cdad1bfd1dc934c76686ddd"/>
    <s v="866d562d83a77144c090ae01fef5e5dc5d322dfdcb968ee04e0fa262fe1b2619"/>
    <x v="20"/>
    <n v="48598.769289999997"/>
    <n v="49490.084670000004"/>
    <n v="66584.569029999984"/>
    <n v="67834.360540000009"/>
    <n v="2826.4222300000001"/>
    <n v="6244.9736200000007"/>
    <n v="6668.5521800000006"/>
    <n v="16743.961189999998"/>
    <n v="0"/>
    <n v="0"/>
    <n v="134.59399999999999"/>
    <n v="128.214"/>
    <n v="0"/>
    <n v="0"/>
    <n v="597.22166000000004"/>
    <n v="4183.3280999999997"/>
    <n v="3018.1434199999999"/>
    <n v="-1992.50575"/>
    <n v="0"/>
    <n v="0"/>
    <n v="0"/>
    <n v="0"/>
    <n v="0"/>
    <n v="0"/>
    <s v="Tecnicos"/>
    <s v="Daños Sin Autos"/>
    <s v="Diversos"/>
    <x v="35"/>
    <x v="1"/>
    <n v="571419.13779999991"/>
    <n v="448716.87143"/>
    <n v="470912451.56086999"/>
    <n v="404647163.09129"/>
    <n v="451972421.97768009"/>
    <n v="385068140.58718014"/>
    <n v="9190908.9499900024"/>
    <n v="11440919.503470002"/>
    <n v="2169646.5493300008"/>
    <n v="2134783.4403299992"/>
    <n v="64342.17469"/>
    <n v="65266.609659999995"/>
    <n v="0.52877000038231103"/>
    <n v="0.43257086683452134"/>
    <n v="-891.31538000000728"/>
    <n v="-1.8009978886544653"/>
    <n v="75.531748070605971"/>
    <n v="75.8275708326413"/>
    <n v="8.5049250322816192"/>
    <n v="11.029245348471475"/>
    <n v="1.0320128322985771E-2"/>
    <n v="1.0752596160037386E-2"/>
    <n v="1.2230429169927195E-2"/>
    <n v="1.2852292738249884E-2"/>
    <m/>
    <m/>
    <m/>
    <n v="0"/>
    <m/>
    <n v="0"/>
    <m/>
    <n v="0"/>
    <m/>
    <n v="-54.740845966936206"/>
    <n v="5.8158308765682749"/>
    <n v="12.618635958377316"/>
    <n v="0.13027109096976258"/>
    <n v="-85.723767160409921"/>
    <n v="-251.47476588210597"/>
    <n v="19.787716383603801"/>
    <n v="-209.95312560578557"/>
    <s v="Resto"/>
    <n v="2023"/>
    <n v="2"/>
    <d v="2024-08-20T00:00:00"/>
    <x v="35"/>
    <x v="20"/>
  </r>
  <r>
    <n v="2024"/>
    <n v="6"/>
    <n v="3"/>
    <x v="40"/>
    <s v="Tecnicos"/>
    <n v="3"/>
    <s v="4e07408562bedb8b60ce05c1decfe3ad16b72230967de01f640b7e4729b49fce"/>
    <s v="866d562d83a77144c090ae01fef5e5dc5d322dfdcb968ee04e0fa262fe1b2619"/>
    <x v="0"/>
    <n v="2070356.07326"/>
    <n v="2323012.8475900004"/>
    <n v="3822879.8488799995"/>
    <n v="3913923.4588400004"/>
    <n v="492420.65052999998"/>
    <n v="281075.38054999994"/>
    <n v="1049087.5202900001"/>
    <n v="871408.43699999992"/>
    <n v="0"/>
    <n v="0"/>
    <n v="134.59399999999999"/>
    <n v="128.214"/>
    <n v="0"/>
    <n v="0"/>
    <n v="-71.435210000000012"/>
    <n v="6516.00288"/>
    <n v="4514.91219"/>
    <n v="-1218.9176100000002"/>
    <n v="0"/>
    <n v="0"/>
    <n v="0"/>
    <n v="0"/>
    <n v="0"/>
    <n v="0"/>
    <s v="Tecnicos"/>
    <s v="Daños Sin Autos"/>
    <s v="Diversos"/>
    <x v="35"/>
    <x v="1"/>
    <n v="12032200.14449"/>
    <n v="10620403.039520001"/>
    <n v="470912451.56086999"/>
    <n v="404647163.09129"/>
    <n v="451972421.97768009"/>
    <n v="385068140.58718014"/>
    <n v="9190908.9499900024"/>
    <n v="11440919.503470002"/>
    <n v="2169646.5493300008"/>
    <n v="2134783.4403299992"/>
    <n v="2122173.7075499999"/>
    <n v="2379398.5538600003"/>
    <n v="22.526129728031439"/>
    <n v="20.304424368036472"/>
    <n v="-252656.77433000039"/>
    <n v="-10.876253852496687"/>
    <n v="97.55827554993968"/>
    <n v="97.630253822818887"/>
    <n v="17.206795502052003"/>
    <n v="21.873113844604067"/>
    <n v="0.43964776603329769"/>
    <n v="0.45807132749401275"/>
    <n v="0.57408356204536626"/>
    <n v="0.6032731879733545"/>
    <m/>
    <m/>
    <m/>
    <n v="0"/>
    <m/>
    <n v="0"/>
    <m/>
    <n v="0"/>
    <m/>
    <n v="75.191669069858008"/>
    <n v="23.784345934012709"/>
    <n v="12.099605081461361"/>
    <n v="22.695892595135476"/>
    <n v="-101.09630415019093"/>
    <n v="-470.4033933843977"/>
    <n v="-1.5822059653390514"/>
    <n v="-534.572872402754"/>
    <s v="Grandes"/>
    <n v="2023"/>
    <n v="2"/>
    <d v="2024-08-20T00:00:00"/>
    <x v="35"/>
    <x v="0"/>
  </r>
  <r>
    <n v="2024"/>
    <n v="6"/>
    <n v="127"/>
    <x v="5"/>
    <s v="Tecnicos"/>
    <n v="263"/>
    <s v="4be84111a613654b362415e563cb7607df7b203b5d303802a8a546061bbc7847"/>
    <s v="866d562d83a77144c090ae01fef5e5dc5d322dfdcb968ee04e0fa262fe1b2619"/>
    <x v="22"/>
    <n v="87866.510299999994"/>
    <n v="42732.34749"/>
    <n v="192956.92323999997"/>
    <n v="89688.167530000006"/>
    <n v="41483.767399999997"/>
    <n v="8274.7944499999994"/>
    <n v="95412.695219999994"/>
    <n v="9543.0448699999997"/>
    <n v="0"/>
    <n v="0"/>
    <n v="134.59399999999999"/>
    <n v="128.214"/>
    <n v="0"/>
    <n v="0"/>
    <n v="-86.462879999999998"/>
    <n v="-705.66564000000005"/>
    <n v="1376.5708999999999"/>
    <n v="2096.2267400000001"/>
    <n v="0"/>
    <n v="0"/>
    <n v="0"/>
    <n v="0"/>
    <n v="0"/>
    <n v="0"/>
    <s v="Tecnicos"/>
    <s v="Daños Sin Autos"/>
    <s v="Diversos"/>
    <x v="35"/>
    <x v="1"/>
    <n v="539188.42425000004"/>
    <n v="333342.39512"/>
    <n v="470912451.56086999"/>
    <n v="404647163.09129"/>
    <n v="451972421.97768009"/>
    <n v="385068140.58718014"/>
    <n v="9190908.9499900024"/>
    <n v="11440919.503470002"/>
    <n v="2169646.5493300008"/>
    <n v="2134783.4403299992"/>
    <n v="100531.20751000001"/>
    <n v="47976.083880000006"/>
    <n v="0.95601545808040644"/>
    <n v="0.37350448516869111"/>
    <n v="45134.162809999994"/>
    <n v="105.62060233307346"/>
    <n v="87.402223126843239"/>
    <n v="89.070103339163992"/>
    <n v="16.296067635765827"/>
    <n v="12.819355748199019"/>
    <n v="1.8658778294937992E-2"/>
    <n v="1.9440679569679396E-2"/>
    <n v="1.0560397152805297E-2"/>
    <n v="1.1097346933152813E-2"/>
    <m/>
    <m/>
    <m/>
    <n v="0"/>
    <m/>
    <n v="0"/>
    <m/>
    <n v="0"/>
    <m/>
    <n v="401.32686256635657"/>
    <n v="47.212262394811418"/>
    <n v="19.36424029112003"/>
    <n v="1.9120057786744309"/>
    <n v="-87.747330307877832"/>
    <n v="-34.331011348514714"/>
    <n v="-6.2810335450211836"/>
    <n v="-33.663612172030589"/>
    <s v="Resto"/>
    <n v="2023"/>
    <n v="2"/>
    <d v="2024-08-20T00:00:00"/>
    <x v="35"/>
    <x v="22"/>
  </r>
  <r>
    <n v="2024"/>
    <n v="6"/>
    <n v="81"/>
    <x v="34"/>
    <s v="Tecnicos"/>
    <n v="53"/>
    <s v="2858dcd1057d3eae7f7d5f782167e24b61153c01551450a628cee722509f6529"/>
    <s v="866d562d83a77144c090ae01fef5e5dc5d322dfdcb968ee04e0fa262fe1b2619"/>
    <x v="23"/>
    <n v="51488.687460000001"/>
    <n v="52692.081259999999"/>
    <n v="103343.09322000001"/>
    <n v="98173.279639999993"/>
    <n v="12505.940200000001"/>
    <n v="12705.874030000001"/>
    <n v="72519.879679999998"/>
    <n v="23150.138840000003"/>
    <n v="0"/>
    <n v="0"/>
    <n v="134.59399999999999"/>
    <n v="128.214"/>
    <n v="0"/>
    <n v="0"/>
    <n v="12419.29607"/>
    <n v="11770.367769999999"/>
    <n v="65736.785980000001"/>
    <n v="46507.889790000001"/>
    <n v="0"/>
    <n v="0"/>
    <n v="0"/>
    <n v="0"/>
    <n v="0"/>
    <n v="0"/>
    <s v="Tecnicos"/>
    <s v="Daños Sin Autos"/>
    <s v="Diversos"/>
    <x v="35"/>
    <x v="1"/>
    <n v="856751.40549999999"/>
    <n v="814623.35763999994"/>
    <n v="470912451.56086999"/>
    <n v="404647163.09129"/>
    <n v="451972421.97768009"/>
    <n v="385068140.58718014"/>
    <n v="9190908.9499900024"/>
    <n v="11440919.503470002"/>
    <n v="2169646.5493300008"/>
    <n v="2134783.4403299992"/>
    <n v="71913.964189999999"/>
    <n v="70267.086150000003"/>
    <n v="0.56021322526599515"/>
    <n v="0.46055809800968028"/>
    <n v="-1203.393799999998"/>
    <n v="-2.2838228652651948"/>
    <n v="71.59762090706684"/>
    <n v="74.988282775121164"/>
    <n v="6.009758154986768"/>
    <n v="6.4682752790996929"/>
    <n v="1.0933813130091887E-2"/>
    <n v="1.1391997599035518E-2"/>
    <n v="1.3021734999316543E-2"/>
    <n v="1.3683832991130154E-2"/>
    <m/>
    <m/>
    <m/>
    <n v="0"/>
    <m/>
    <n v="0"/>
    <m/>
    <n v="0"/>
    <m/>
    <n v="-1.5735543224175919"/>
    <n v="24.288714311693198"/>
    <n v="24.113441196799677"/>
    <n v="0.57640449334302435"/>
    <n v="5.5132372469615776"/>
    <n v="41.345449722241632"/>
    <n v="18.89246011172267"/>
    <n v="25.308324723283469"/>
    <s v="Resto"/>
    <n v="2023"/>
    <n v="2"/>
    <d v="2024-08-20T00:00:00"/>
    <x v="35"/>
    <x v="23"/>
  </r>
  <r>
    <n v="2024"/>
    <n v="6"/>
    <n v="109"/>
    <x v="68"/>
    <s v="Tecnicos"/>
    <n v="228"/>
    <s v="9d693eeee1d1899cbc50b6d45df953d3835acf28ee869879b45565fccc814765"/>
    <s v="866d562d83a77144c090ae01fef5e5dc5d322dfdcb968ee04e0fa262fe1b2619"/>
    <x v="14"/>
    <n v="196828.06307"/>
    <n v="194376.66243999999"/>
    <n v="646544.8043800001"/>
    <n v="574424.56241000001"/>
    <n v="77747.808880000011"/>
    <n v="63411.330320000001"/>
    <n v="35721.568510000012"/>
    <n v="56735.380529999988"/>
    <n v="0"/>
    <n v="0"/>
    <n v="134.59399999999999"/>
    <n v="128.214"/>
    <n v="0"/>
    <n v="0"/>
    <n v="-2522.9247799999998"/>
    <n v="3099.35032"/>
    <n v="12261.55356"/>
    <n v="3300.0894900000003"/>
    <n v="0"/>
    <n v="0"/>
    <n v="0"/>
    <n v="0"/>
    <n v="0"/>
    <n v="0"/>
    <s v="Tecnicos"/>
    <s v="Daños Sin Autos"/>
    <s v="Diversos"/>
    <x v="35"/>
    <x v="1"/>
    <n v="1557356.19942"/>
    <n v="1493144.7169900001"/>
    <n v="470912451.56086999"/>
    <n v="404647163.09129"/>
    <n v="451972421.97768009"/>
    <n v="385068140.58718014"/>
    <n v="9190908.9499900024"/>
    <n v="11440919.503470002"/>
    <n v="2169646.5493300008"/>
    <n v="2134783.4403299992"/>
    <n v="425958.12048000004"/>
    <n v="403715.92852999998"/>
    <n v="2.1415516587204806"/>
    <n v="1.6989601437283606"/>
    <n v="2451.4006300000183"/>
    <n v="1.2611599557414532"/>
    <n v="46.208313354420874"/>
    <n v="48.146889608185454"/>
    <n v="12.638602725780004"/>
    <n v="13.017938598198301"/>
    <n v="4.1797166844410372E-2"/>
    <n v="4.3548688702896132E-2"/>
    <n v="4.8036086786094147E-2"/>
    <n v="5.0478510671799585E-2"/>
    <m/>
    <m/>
    <m/>
    <n v="0"/>
    <m/>
    <n v="0"/>
    <m/>
    <n v="0"/>
    <m/>
    <n v="22.60870176930867"/>
    <n v="39.500367817138837"/>
    <n v="32.622913432096688"/>
    <n v="3.5834320066560599"/>
    <n v="-181.40173002450396"/>
    <n v="271.55215327206167"/>
    <n v="-20.575898214320564"/>
    <n v="93.917159804051238"/>
    <s v="Medianas"/>
    <n v="2023"/>
    <n v="2"/>
    <d v="2024-08-20T00:00:00"/>
    <x v="35"/>
    <x v="14"/>
  </r>
  <r>
    <n v="2024"/>
    <n v="6"/>
    <n v="201.1"/>
    <x v="1"/>
    <s v="Tecnicos"/>
    <n v="201.1"/>
    <m/>
    <m/>
    <x v="1"/>
    <n v="9190908.9499900024"/>
    <n v="11440919.50347"/>
    <n v="16461762.390250001"/>
    <n v="19112872.558360007"/>
    <n v="2169646.5493299994"/>
    <n v="2134783.4403299997"/>
    <n v="7381365.2844600007"/>
    <n v="4918164.12787"/>
    <n v="0"/>
    <n v="0"/>
    <n v="0"/>
    <n v="0"/>
    <n v="-21536.940179999998"/>
    <n v="204196.88802000001"/>
    <n v="600638.80467999971"/>
    <n v="904180.54525999993"/>
    <n v="1509141.4571300002"/>
    <n v="1476153.7348900002"/>
    <n v="0"/>
    <n v="0"/>
    <n v="0"/>
    <n v="0"/>
    <n v="0"/>
    <n v="0"/>
    <s v="Tecnicos"/>
    <s v="Daños Sin Autos"/>
    <s v="Diversos"/>
    <x v="35"/>
    <x v="1"/>
    <n v="324430774.3585"/>
    <n v="276798835.05201995"/>
    <n v="470912451.56086999"/>
    <n v="404647163.09129"/>
    <n v="451972421.97768009"/>
    <n v="385068140.58718014"/>
    <n v="9190908.9499900024"/>
    <n v="11440919.503470002"/>
    <n v="2169646.5493300008"/>
    <n v="2134783.4403299992"/>
    <n v="16255728.513630003"/>
    <n v="18693966.134049993"/>
    <n v="100"/>
    <n v="99.999999999999986"/>
    <n v="-2250010.5534799974"/>
    <n v="-19.666343712999424"/>
    <n v="56.53950816343707"/>
    <n v="61.201135283063437"/>
    <n v="2.8329337647340243"/>
    <n v="4.1332975629467015"/>
    <n v="1.9517234933003229"/>
    <n v="2.0335110071038538"/>
    <n v="2.8273816171272359"/>
    <n v="2.971141545499985"/>
    <m/>
    <m/>
    <m/>
    <n v="0"/>
    <m/>
    <n v="0"/>
    <m/>
    <n v="0"/>
    <m/>
    <n v="1.6330981560645164"/>
    <n v="23.606441551489414"/>
    <n v="18.659194653738499"/>
    <n v="99.999999999999929"/>
    <n v="-33.570921446083076"/>
    <n v="2.2347077719827135"/>
    <n v="39.800033445655956"/>
    <n v="61.252464691787509"/>
    <m/>
    <n v="2023"/>
    <n v="2"/>
    <d v="2024-08-20T00:00:00"/>
    <x v="35"/>
    <x v="1"/>
  </r>
  <r>
    <n v="2024"/>
    <n v="6"/>
    <n v="9"/>
    <x v="8"/>
    <s v="Tecnicos"/>
    <n v="9"/>
    <s v="19581e27de7ced00ff1ce50b2047e7a567c76b1cbaebabe5ef03f7c3017bb5b7"/>
    <s v="866d562d83a77144c090ae01fef5e5dc5d322dfdcb968ee04e0fa262fe1b2619"/>
    <x v="31"/>
    <n v="19300.297899999998"/>
    <n v="14513.321880000001"/>
    <n v="35855.259719999995"/>
    <n v="33330.440600000002"/>
    <n v="6195.9892099999988"/>
    <n v="4214.3232100000005"/>
    <n v="7469.8693800000001"/>
    <n v="6524.268689999999"/>
    <n v="0"/>
    <n v="0"/>
    <n v="134.59399999999999"/>
    <n v="128.214"/>
    <n v="0"/>
    <n v="0"/>
    <n v="5418.5489200000002"/>
    <n v="3214.4413"/>
    <n v="17144.115730000001"/>
    <n v="10177.99013"/>
    <n v="0"/>
    <n v="0"/>
    <n v="0"/>
    <n v="0"/>
    <n v="0"/>
    <n v="0"/>
    <s v="Tecnicos"/>
    <s v="Daños Sin Autos"/>
    <s v="Diversos"/>
    <x v="35"/>
    <x v="1"/>
    <n v="1455805.4776199998"/>
    <n v="1307087.0916300002"/>
    <n v="470912451.56086999"/>
    <n v="404647163.09129"/>
    <n v="451972421.97768009"/>
    <n v="385068140.58718014"/>
    <n v="9190908.9499900024"/>
    <n v="11440919.503470002"/>
    <n v="2169646.5493300008"/>
    <n v="2134783.4403299992"/>
    <n v="154114.73015000002"/>
    <n v="49857.786380000005"/>
    <n v="0.20999335326916702"/>
    <n v="0.12685450566799414"/>
    <n v="4786.9760199999964"/>
    <n v="32.983324283578796"/>
    <n v="12.523331080173191"/>
    <n v="29.109438933738719"/>
    <n v="1.3257470312278794"/>
    <n v="1.1103561478754407"/>
    <n v="4.0984896101234746E-3"/>
    <n v="4.2702379529149931E-3"/>
    <n v="3.5866609737544952E-3"/>
    <n v="3.7690269202404082E-3"/>
    <m/>
    <m/>
    <m/>
    <n v="0"/>
    <m/>
    <n v="0"/>
    <m/>
    <n v="0"/>
    <m/>
    <n v="47.022164681099476"/>
    <n v="32.103075517813636"/>
    <n v="29.037619676908864"/>
    <n v="0.28557597143706914"/>
    <n v="68.56891802628347"/>
    <n v="68.443037486026739"/>
    <n v="31.605881605886708"/>
    <n v="31.582279594920376"/>
    <s v="Resto"/>
    <n v="2023"/>
    <n v="2"/>
    <d v="2024-08-20T00:00:00"/>
    <x v="35"/>
    <x v="31"/>
  </r>
  <r>
    <n v="2024"/>
    <n v="6"/>
    <n v="13"/>
    <x v="23"/>
    <s v="Tecnicos"/>
    <n v="13"/>
    <s v="3fdba35f04dc8c462986c992bcf875546257113072a909c162f7e470e581e278"/>
    <s v="866d562d83a77144c090ae01fef5e5dc5d322dfdcb968ee04e0fa262fe1b2619"/>
    <x v="36"/>
    <n v="1414.9961899999998"/>
    <n v="1029.4496899999999"/>
    <n v="2146.2345700000001"/>
    <n v="1251.7895600000002"/>
    <n v="99.344710000000021"/>
    <n v="205.36798999999999"/>
    <n v="83.799790000000002"/>
    <n v="-419.63407999999998"/>
    <n v="0"/>
    <n v="0"/>
    <n v="134.59399999999999"/>
    <n v="128.214"/>
    <n v="0"/>
    <n v="0"/>
    <n v="-1996.2703700000002"/>
    <n v="74.010829999999999"/>
    <n v="337.40464000000003"/>
    <n v="254.3569"/>
    <n v="0"/>
    <n v="0"/>
    <n v="0"/>
    <n v="0"/>
    <n v="0"/>
    <n v="0"/>
    <s v="Tecnicos"/>
    <s v="Daños Sin Autos"/>
    <s v="Diversos"/>
    <x v="35"/>
    <x v="1"/>
    <n v="799139.89625999995"/>
    <n v="661278.34057"/>
    <n v="470912451.56086999"/>
    <n v="404647163.09129"/>
    <n v="451972421.97768009"/>
    <n v="385068140.58718014"/>
    <n v="9190908.9499900024"/>
    <n v="11440919.503470002"/>
    <n v="2169646.5493300008"/>
    <n v="2134783.4403299992"/>
    <n v="4288.8366100000003"/>
    <n v="6596.5792599999995"/>
    <n v="1.5395606655439003E-2"/>
    <n v="8.9979628795375261E-3"/>
    <n v="385.54649999999992"/>
    <n v="37.451708786273954"/>
    <n v="32.99254130364271"/>
    <n v="15.60581097300421"/>
    <n v="0.17706489146921922"/>
    <n v="0.15567570066073061"/>
    <n v="3.004796720303111E-4"/>
    <n v="3.1307135594876563E-4"/>
    <n v="2.5440674837197663E-4"/>
    <n v="2.6734221336260629E-4"/>
    <m/>
    <m/>
    <m/>
    <n v="0"/>
    <m/>
    <n v="0"/>
    <m/>
    <n v="0"/>
    <m/>
    <n v="-51.626000721923596"/>
    <n v="7.0208464660247616"/>
    <n v="19.94929834793578"/>
    <n v="4.5788430392350414E-3"/>
    <n v="-2797.2679133580859"/>
    <n v="32.650083406426191"/>
    <n v="-591.65468797346716"/>
    <n v="29.097236992587973"/>
    <s v="Resto"/>
    <n v="2023"/>
    <n v="2"/>
    <d v="2024-08-20T00:00:00"/>
    <x v="35"/>
    <x v="36"/>
  </r>
  <r>
    <n v="2024"/>
    <n v="6"/>
    <n v="150.1"/>
    <x v="32"/>
    <s v="Tecnicos"/>
    <n v="150.1"/>
    <m/>
    <m/>
    <x v="21"/>
    <n v="585165.80139000004"/>
    <n v="2637293.7383600003"/>
    <n v="1237587.6289700002"/>
    <n v="3535505.0086099999"/>
    <n v="441062.63503000006"/>
    <n v="209795.95653000002"/>
    <n v="1363242.9102300003"/>
    <n v="432875.04579999996"/>
    <n v="0"/>
    <n v="0"/>
    <n v="0"/>
    <n v="0"/>
    <n v="-1164.5552"/>
    <n v="-132.70301000000001"/>
    <n v="201275.06018999999"/>
    <n v="104397.14558000001"/>
    <n v="238125.62756999995"/>
    <n v="97270.914289999986"/>
    <n v="0"/>
    <n v="0"/>
    <n v="0"/>
    <n v="0"/>
    <n v="0"/>
    <n v="0"/>
    <s v="Tecnicos"/>
    <s v="Daños Sin Autos"/>
    <s v="Diversos"/>
    <x v="35"/>
    <x v="1"/>
    <n v="103605754.95956999"/>
    <n v="81496670.908040002"/>
    <n v="470912451.56086999"/>
    <n v="404647163.09129"/>
    <n v="451972421.97768009"/>
    <n v="385068140.58718014"/>
    <n v="9190908.9499900024"/>
    <n v="11440919.503470002"/>
    <n v="2169646.5493300008"/>
    <n v="2134783.4403299992"/>
    <n v="3847956.9069599998"/>
    <n v="6300352.0631999997"/>
    <n v="6.3667892324255542"/>
    <n v="23.05141415915142"/>
    <n v="-2052127.9369700002"/>
    <n v="-77.811883717060468"/>
    <n v="15.207181773048969"/>
    <n v="41.859466136254255"/>
    <n v="0.56480048006826356"/>
    <n v="3.2360754236647229"/>
    <n v="0.12426212121816482"/>
    <n v="0.12946935984047661"/>
    <n v="0.65175144642371219"/>
    <n v="0.68489014290781403"/>
    <m/>
    <m/>
    <m/>
    <n v="0"/>
    <m/>
    <n v="0"/>
    <m/>
    <n v="0"/>
    <m/>
    <n v="110.23409713186241"/>
    <n v="75.373959650803585"/>
    <n v="7.954971169061416"/>
    <n v="20.32877821349301"/>
    <n v="92.797474559074004"/>
    <n v="144.80660977449108"/>
    <n v="84.524736897893405"/>
    <n v="107.32616871344926"/>
    <s v="Resto"/>
    <n v="2023"/>
    <n v="2"/>
    <d v="2024-08-20T00:00:00"/>
    <x v="35"/>
    <x v="21"/>
  </r>
  <r>
    <n v="2024"/>
    <n v="6"/>
    <n v="50"/>
    <x v="56"/>
    <s v="Tecnicos"/>
    <n v="38"/>
    <s v="aea92132c4cbeb263e6ac2bf6c183b5d81737f179f21efdc5863739672f0f470"/>
    <s v="866d562d83a77144c090ae01fef5e5dc5d322dfdcb968ee04e0fa262fe1b2619"/>
    <x v="35"/>
    <n v="0"/>
    <n v="-120.02277000000001"/>
    <n v="-449.24630999999988"/>
    <n v="751.36007999999981"/>
    <n v="-59.870000000000005"/>
    <n v="-210.12567999999999"/>
    <n v="-199.89056000000002"/>
    <n v="813.87836000000016"/>
    <n v="0"/>
    <n v="0"/>
    <n v="134.59399999999999"/>
    <n v="128.214"/>
    <n v="0"/>
    <n v="0"/>
    <n v="20.55"/>
    <n v="75.083179999999999"/>
    <n v="0"/>
    <n v="23.528860000000002"/>
    <n v="0"/>
    <n v="0"/>
    <n v="0"/>
    <n v="0"/>
    <n v="0"/>
    <n v="0"/>
    <s v="Tecnicos"/>
    <s v="Daños Sin Autos"/>
    <s v="Diversos"/>
    <x v="35"/>
    <x v="1"/>
    <n v="30189132.184919998"/>
    <n v="15116040.619870001"/>
    <n v="470912451.56086999"/>
    <n v="404647163.09129"/>
    <n v="451972421.97768009"/>
    <n v="385068140.58718014"/>
    <n v="9190908.9499900024"/>
    <n v="11440919.503470002"/>
    <n v="2169646.5493300008"/>
    <n v="2134783.4403299992"/>
    <n v="0"/>
    <n v="-3267.79405"/>
    <m/>
    <n v="-1.0490657675163034E-3"/>
    <m/>
    <m/>
    <m/>
    <n v="3.6728988474656172"/>
    <m/>
    <n v="-7.9400931115672152E-4"/>
    <m/>
    <m/>
    <n v="-2.9661092662330713E-5"/>
    <n v="-3.1169228858295182E-5"/>
    <m/>
    <m/>
    <m/>
    <n v="0"/>
    <m/>
    <n v="0"/>
    <m/>
    <n v="0"/>
    <m/>
    <n v="-71.507528256422532"/>
    <m/>
    <n v="175.07151351364411"/>
    <n v="-2.7594356333518104E-3"/>
    <n v="-72.630354761212828"/>
    <m/>
    <m/>
    <n v="319.11099815290663"/>
    <s v="Resto"/>
    <n v="2023"/>
    <n v="2"/>
    <d v="2024-08-20T00:00:00"/>
    <x v="35"/>
    <x v="35"/>
  </r>
  <r>
    <n v="2024"/>
    <n v="6"/>
    <n v="79"/>
    <x v="59"/>
    <s v="Tecnicos"/>
    <n v="51"/>
    <s v="031b4af5197ec30a926f48cf40e11a7dbc470048a21e4003b7a3c07c5dab1baa"/>
    <s v="866d562d83a77144c090ae01fef5e5dc5d322dfdcb968ee04e0fa262fe1b2619"/>
    <x v="26"/>
    <n v="39624.525529999999"/>
    <n v="39994.486629999999"/>
    <n v="76909.355589999992"/>
    <n v="79129.612139999983"/>
    <n v="23469.742360000004"/>
    <n v="26599.280629999997"/>
    <n v="48149.932450000008"/>
    <n v="53791.632439999987"/>
    <n v="0"/>
    <n v="0"/>
    <n v="134.59399999999999"/>
    <n v="128.214"/>
    <n v="0"/>
    <n v="0"/>
    <n v="23469.74236"/>
    <n v="26599.280629999997"/>
    <n v="35481.71198"/>
    <n v="38349.984819999998"/>
    <n v="0"/>
    <n v="0"/>
    <n v="0"/>
    <n v="0"/>
    <n v="0"/>
    <n v="0"/>
    <s v="Tecnicos"/>
    <s v="Daños Sin Autos"/>
    <s v="Diversos"/>
    <x v="35"/>
    <x v="1"/>
    <n v="42505277.943829998"/>
    <n v="34607061.821570002"/>
    <n v="470912451.56086999"/>
    <n v="404647163.09129"/>
    <n v="451972421.97768009"/>
    <n v="385068140.58718014"/>
    <n v="9190908.9499900024"/>
    <n v="11440919.503470002"/>
    <n v="2169646.5493300008"/>
    <n v="2134783.4403299992"/>
    <n v="1443721.4013399999"/>
    <n v="1205368.41686"/>
    <n v="0.43112738626404407"/>
    <n v="0.34957405843009187"/>
    <n v="-369.96110000000044"/>
    <n v="-0.92503025085085566"/>
    <n v="2.7446102477404732"/>
    <n v="3.3180300786531425"/>
    <n v="9.3222600690585147E-2"/>
    <n v="0.11556741463984124"/>
    <n v="8.4144144837669781E-3"/>
    <n v="8.7670228543184851E-3"/>
    <n v="9.8837926662980434E-3"/>
    <n v="1.0386340082306855E-2"/>
    <m/>
    <m/>
    <m/>
    <n v="0"/>
    <m/>
    <n v="0"/>
    <m/>
    <n v="0"/>
    <m/>
    <n v="-11.76549965216106"/>
    <n v="59.2303429405884"/>
    <n v="66.507368568266074"/>
    <n v="1.0817311403669687"/>
    <n v="-11.765499652161072"/>
    <n v="-7.4792020217545385"/>
    <n v="66.146025798386518"/>
    <n v="69.359298979769449"/>
    <s v="Resto"/>
    <n v="2023"/>
    <n v="2"/>
    <d v="2024-08-20T00:00:00"/>
    <x v="35"/>
    <x v="26"/>
  </r>
  <r>
    <n v="2024"/>
    <n v="6"/>
    <n v="94"/>
    <x v="19"/>
    <s v="Tecnicos"/>
    <n v="7"/>
    <s v="7902699be42c8a8e46fbbb4501726517e86b22c56a189f7625a6da49081b2451"/>
    <s v="866d562d83a77144c090ae01fef5e5dc5d322dfdcb968ee04e0fa262fe1b2619"/>
    <x v="11"/>
    <n v="144011.15138"/>
    <n v="184004.91219999999"/>
    <n v="592388.07215999998"/>
    <n v="761835.60912000004"/>
    <n v="1189.4476099999983"/>
    <n v="101264.73548999999"/>
    <n v="508865.31681000005"/>
    <n v="594559.38505000004"/>
    <n v="0"/>
    <n v="0"/>
    <n v="134.59399999999999"/>
    <n v="128.214"/>
    <n v="0"/>
    <n v="0"/>
    <n v="11711.44695"/>
    <n v="25776.642449999999"/>
    <n v="36473.949710000001"/>
    <n v="44147.994279999999"/>
    <n v="0"/>
    <n v="0"/>
    <n v="0"/>
    <n v="0"/>
    <n v="0"/>
    <n v="0"/>
    <s v="Tecnicos"/>
    <s v="Daños Sin Autos"/>
    <s v="Diversos"/>
    <x v="35"/>
    <x v="1"/>
    <n v="3650387.7085300004"/>
    <n v="3694009.5163200004"/>
    <n v="470912451.56086999"/>
    <n v="404647163.09129"/>
    <n v="451972421.97768009"/>
    <n v="385068140.58718014"/>
    <n v="9190908.9499900024"/>
    <n v="11440919.503470002"/>
    <n v="2169646.5493300008"/>
    <n v="2134783.4403299992"/>
    <n v="257035.21049999999"/>
    <n v="275482.80442"/>
    <n v="1.5668869332032351"/>
    <n v="1.6083052777724007"/>
    <n v="-39993.760819999996"/>
    <n v="-21.735159318208673"/>
    <n v="56.027791328612544"/>
    <n v="66.793610798105135"/>
    <n v="3.945091943069051"/>
    <n v="4.9811704974519682"/>
    <n v="3.0581300388780472E-2"/>
    <n v="3.186281825555979E-2"/>
    <n v="4.5472927771024005E-2"/>
    <n v="4.7785026286364753E-2"/>
    <m/>
    <m/>
    <m/>
    <n v="0"/>
    <m/>
    <n v="0"/>
    <m/>
    <n v="0"/>
    <m/>
    <n v="-98.825407873486753"/>
    <n v="0.82594132371139883"/>
    <n v="55.033713110839436"/>
    <n v="5.4822183381311881E-2"/>
    <n v="-54.565661634492656"/>
    <n v="-17.382544088705089"/>
    <n v="32.109072483556922"/>
    <n v="58.38689360725359"/>
    <s v="Medianas"/>
    <n v="2023"/>
    <n v="2"/>
    <d v="2024-08-20T00:00:00"/>
    <x v="35"/>
    <x v="11"/>
  </r>
  <r>
    <n v="2024"/>
    <n v="6"/>
    <n v="23"/>
    <x v="16"/>
    <s v="Tecnicos"/>
    <n v="17"/>
    <s v="4523540f1504cd17100c4835e85b7eefd49911580f8efff0599a8f283be6b9e3"/>
    <s v="866d562d83a77144c090ae01fef5e5dc5d322dfdcb968ee04e0fa262fe1b2619"/>
    <x v="5"/>
    <n v="1113559.9274899999"/>
    <n v="698117.76083000004"/>
    <n v="1725326.88484"/>
    <n v="1398262.7690699999"/>
    <n v="56387.2814"/>
    <n v="92535.959600000017"/>
    <n v="185355.30131999997"/>
    <n v="12684.590510000013"/>
    <n v="0"/>
    <n v="0"/>
    <n v="134.59399999999999"/>
    <n v="128.214"/>
    <n v="0"/>
    <n v="0"/>
    <n v="22271.58121"/>
    <n v="13756.72359"/>
    <n v="13927.370289999999"/>
    <n v="30457.850890000002"/>
    <n v="0"/>
    <n v="0"/>
    <n v="0"/>
    <n v="0"/>
    <n v="0"/>
    <n v="0"/>
    <s v="Tecnicos"/>
    <s v="Daños Sin Autos"/>
    <s v="Diversos"/>
    <x v="35"/>
    <x v="1"/>
    <n v="12089263.964579999"/>
    <n v="10892930.905850001"/>
    <n v="470912451.56086999"/>
    <n v="404647163.09129"/>
    <n v="451972421.97768009"/>
    <n v="385068140.58718014"/>
    <n v="9190908.9499900024"/>
    <n v="11440919.503470002"/>
    <n v="2169646.5493300008"/>
    <n v="2134783.4403299992"/>
    <n v="1235883.5444"/>
    <n v="865863.33420000004"/>
    <n v="12.115884658951073"/>
    <n v="6.1019375288696223"/>
    <n v="415442.16665999987"/>
    <n v="59.508895199296475"/>
    <n v="90.102334684827753"/>
    <n v="80.626784072686746"/>
    <n v="9.2111474342241877"/>
    <n v="6.4089065363948929"/>
    <n v="0.2364685673099178"/>
    <n v="0.24637784814777733"/>
    <n v="0.17252505997984766"/>
    <n v="0.18129720100070051"/>
    <m/>
    <m/>
    <m/>
    <n v="0"/>
    <m/>
    <n v="0"/>
    <m/>
    <n v="0"/>
    <m/>
    <n v="-39.064465702044771"/>
    <n v="5.0636952720720432"/>
    <n v="13.255064516620084"/>
    <n v="2.598915543059892"/>
    <n v="61.895970826873324"/>
    <n v="-54.27329938576635"/>
    <n v="159.91232189748868"/>
    <n v="45.166428976499589"/>
    <s v="Grandes"/>
    <n v="2023"/>
    <n v="2"/>
    <d v="2024-08-20T00:00:00"/>
    <x v="35"/>
    <x v="5"/>
  </r>
  <r>
    <n v="2024"/>
    <n v="6"/>
    <n v="16"/>
    <x v="24"/>
    <s v="Tecnicos"/>
    <n v="14"/>
    <s v="8527a891e224136950ff32ca212b45bc93f69fbb801c3b1ebedac52775f99e61"/>
    <s v="866d562d83a77144c090ae01fef5e5dc5d322dfdcb968ee04e0fa262fe1b2619"/>
    <x v="27"/>
    <n v="49513.569320000002"/>
    <n v="20575.38607"/>
    <n v="104729.74576000001"/>
    <n v="60775.191400000003"/>
    <n v="5450.7994899999994"/>
    <n v="767.96551999999997"/>
    <n v="6706.8009199999997"/>
    <n v="1924.9030000000002"/>
    <n v="0"/>
    <n v="0"/>
    <n v="134.59399999999999"/>
    <n v="128.214"/>
    <n v="0"/>
    <n v="0"/>
    <n v="1153.29935"/>
    <n v="219.15045000000001"/>
    <n v="3290.3656000000001"/>
    <n v="2893.0424199999998"/>
    <n v="0"/>
    <n v="0"/>
    <n v="0"/>
    <n v="0"/>
    <n v="0"/>
    <n v="0"/>
    <s v="Tecnicos"/>
    <s v="Daños Sin Autos"/>
    <s v="Diversos"/>
    <x v="35"/>
    <x v="1"/>
    <n v="2668766.8416399998"/>
    <n v="1926100.1418599999"/>
    <n v="470912451.56086999"/>
    <n v="404647163.09129"/>
    <n v="451972421.97768009"/>
    <n v="385068140.58718014"/>
    <n v="9190908.9499900024"/>
    <n v="11440919.503470002"/>
    <n v="2169646.5493300008"/>
    <n v="2134783.4403299992"/>
    <n v="84815.248779999994"/>
    <n v="30222.4581"/>
    <n v="0.53872331441226884"/>
    <n v="0.17984031846181189"/>
    <n v="28938.183250000002"/>
    <n v="140.6446671355217"/>
    <n v="58.378145477627406"/>
    <n v="68.079790207402084"/>
    <n v="1.8552976808409807"/>
    <n v="1.0682407224232238"/>
    <n v="1.0514389491270416E-2"/>
    <n v="1.095499789640819E-2"/>
    <n v="5.0847721043723497E-3"/>
    <n v="5.3433104173783745E-3"/>
    <m/>
    <m/>
    <m/>
    <n v="0"/>
    <m/>
    <n v="0"/>
    <m/>
    <n v="0"/>
    <m/>
    <n v="609.77138270478599"/>
    <n v="11.00869835251053"/>
    <n v="3.7324476798991113"/>
    <n v="0.25122983702959534"/>
    <n v="426.2591749184179"/>
    <n v="13.733748847001026"/>
    <n v="35.050796482919708"/>
    <n v="7.5750859539764379"/>
    <s v="Resto"/>
    <n v="2023"/>
    <n v="2"/>
    <d v="2024-08-20T00:00:00"/>
    <x v="35"/>
    <x v="27"/>
  </r>
  <r>
    <n v="2024"/>
    <n v="6"/>
    <n v="12"/>
    <x v="31"/>
    <s v="Tecnicos"/>
    <n v="12"/>
    <s v="6b51d431df5d7f141cbececcf79edf3dd861c3b4069f0b11661a3eefacbba918"/>
    <s v="866d562d83a77144c090ae01fef5e5dc5d322dfdcb968ee04e0fa262fe1b2619"/>
    <x v="25"/>
    <n v="31516.240429999998"/>
    <n v="1174506.1888299999"/>
    <n v="91449.290500000119"/>
    <n v="1238169.9311199998"/>
    <n v="19283.990300000001"/>
    <n v="12019.994040000001"/>
    <n v="31506.171380000007"/>
    <n v="26396.694579999999"/>
    <n v="0"/>
    <n v="0"/>
    <n v="134.59399999999999"/>
    <n v="128.214"/>
    <n v="-448.31885999999997"/>
    <n v="60.320459999999997"/>
    <n v="6776.67425"/>
    <n v="2911.66212"/>
    <n v="-14922.33483"/>
    <n v="-59073.160750000003"/>
    <n v="0"/>
    <n v="0"/>
    <n v="0"/>
    <n v="0"/>
    <n v="0"/>
    <n v="0"/>
    <s v="Tecnicos"/>
    <s v="Daños Sin Autos"/>
    <s v="Diversos"/>
    <x v="35"/>
    <x v="1"/>
    <n v="3733425.0511100003"/>
    <n v="4674185.5092500001"/>
    <n v="470912451.56086999"/>
    <n v="404647163.09129"/>
    <n v="451972421.97768009"/>
    <n v="385068140.58718014"/>
    <n v="9190908.9499900024"/>
    <n v="11440919.503470002"/>
    <n v="2169646.5493300008"/>
    <n v="2134783.4403299992"/>
    <n v="146449.24239"/>
    <n v="1321311.65622"/>
    <n v="0.34290667660279978"/>
    <n v="10.26583736100735"/>
    <n v="-1142989.9483999999"/>
    <n v="-97.316639049693279"/>
    <n v="21.520248186788859"/>
    <n v="88.889414038018828"/>
    <n v="0.84416427271332994"/>
    <n v="25.127504813527523"/>
    <n v="6.692590167352205E-3"/>
    <n v="6.9730450128119483E-3"/>
    <n v="0.29025439838930162"/>
    <n v="0.3050125588263487"/>
    <m/>
    <m/>
    <m/>
    <n v="0"/>
    <m/>
    <n v="0"/>
    <m/>
    <n v="0"/>
    <m/>
    <n v="60.432611162925333"/>
    <n v="61.187470449818505"/>
    <n v="1.0234083186887146"/>
    <n v="0.8888079169372084"/>
    <n v="132.74246704147114"/>
    <n v="-74.739230742787029"/>
    <n v="-45.412962027739198"/>
    <n v="-4.9289086330123277"/>
    <s v="Resto"/>
    <n v="2023"/>
    <n v="2"/>
    <d v="2024-08-20T00:00:00"/>
    <x v="35"/>
    <x v="25"/>
  </r>
  <r>
    <n v="2024"/>
    <n v="6"/>
    <n v="126"/>
    <x v="41"/>
    <s v="Tecnicos"/>
    <n v="239"/>
    <s v="79bf08685d3138f9b109c3546780f056bc954fd69377b84a2cf23622e464897b"/>
    <s v="866d562d83a77144c090ae01fef5e5dc5d322dfdcb968ee04e0fa262fe1b2619"/>
    <x v="19"/>
    <n v="106857.61570000001"/>
    <n v="105889.58663999999"/>
    <n v="189375.16656000004"/>
    <n v="180293.34061999997"/>
    <n v="22082.643490000002"/>
    <n v="28099.93045"/>
    <n v="53833.943529999997"/>
    <n v="96823.777490000008"/>
    <n v="0"/>
    <n v="0"/>
    <n v="134.59399999999999"/>
    <n v="128.214"/>
    <n v="62.220419999999997"/>
    <n v="57.613660000000003"/>
    <n v="912.65856000000008"/>
    <n v="1223.88426"/>
    <n v="5023.2870499999999"/>
    <n v="1856.9883500000001"/>
    <n v="0"/>
    <n v="0"/>
    <n v="0"/>
    <n v="0"/>
    <n v="0"/>
    <n v="0"/>
    <s v="Tecnicos"/>
    <s v="Daños Sin Autos"/>
    <s v="Diversos"/>
    <x v="35"/>
    <x v="1"/>
    <n v="466101.05164999998"/>
    <n v="396211.51010000001"/>
    <n v="470912451.56086999"/>
    <n v="404647163.09129"/>
    <n v="451972421.97768009"/>
    <n v="385068140.58718014"/>
    <n v="9190908.9499900024"/>
    <n v="11440919.503470002"/>
    <n v="2169646.5493300008"/>
    <n v="2134783.4403299992"/>
    <n v="123583.20108"/>
    <n v="123190.38276000001"/>
    <n v="1.1626446990329096"/>
    <n v="0.92553388394948455"/>
    <n v="968.02906000001531"/>
    <n v="0.91418721209204357"/>
    <n v="86.466133557122461"/>
    <n v="85.956049707463364"/>
    <n v="22.925847371878593"/>
    <n v="26.725520067116292"/>
    <n v="2.2691609734636128E-2"/>
    <n v="2.364250792834369E-2"/>
    <n v="2.6168374895071456E-2"/>
    <n v="2.7498921743702758E-2"/>
    <m/>
    <m/>
    <m/>
    <n v="0"/>
    <m/>
    <n v="0"/>
    <m/>
    <n v="0"/>
    <m/>
    <n v="-21.413885599136773"/>
    <n v="20.665484013789388"/>
    <n v="26.537010240235652"/>
    <n v="1.0177991201755534"/>
    <n v="-25.429340843063052"/>
    <n v="170.50719246569318"/>
    <n v="18.16855280050142"/>
    <n v="65.906943358045297"/>
    <s v="Resto"/>
    <n v="2023"/>
    <n v="2"/>
    <d v="2024-08-20T00:00:00"/>
    <x v="35"/>
    <x v="19"/>
  </r>
  <r>
    <n v="2024"/>
    <n v="6"/>
    <n v="92"/>
    <x v="22"/>
    <s v="Tecnicos"/>
    <n v="219"/>
    <s v="314f04b30f62e0056bd059354a5536fb2e302107eed143b5fa2aa0bbba07f608"/>
    <s v="866d562d83a77144c090ae01fef5e5dc5d322dfdcb968ee04e0fa262fe1b2619"/>
    <x v="9"/>
    <n v="649912.67007000011"/>
    <n v="781694.95787000004"/>
    <n v="1221939.72517"/>
    <n v="1545009.0416899999"/>
    <n v="-117619.53389000001"/>
    <n v="200055.89218"/>
    <n v="395814.15288000001"/>
    <n v="756178.21555999992"/>
    <n v="0"/>
    <n v="0"/>
    <n v="134.59399999999999"/>
    <n v="128.214"/>
    <n v="0"/>
    <n v="0"/>
    <n v="14931.37347"/>
    <n v="29764.166860000001"/>
    <n v="144014.66329"/>
    <n v="48278.269369999995"/>
    <n v="0"/>
    <n v="0"/>
    <n v="0"/>
    <n v="0"/>
    <n v="0"/>
    <n v="0"/>
    <s v="Tecnicos"/>
    <s v="Daños Sin Autos"/>
    <s v="Diversos"/>
    <x v="35"/>
    <x v="1"/>
    <n v="6935064.6502099996"/>
    <n v="7545683.0148400003"/>
    <n v="470912451.56086999"/>
    <n v="404647163.09129"/>
    <n v="451972421.97768009"/>
    <n v="385068140.58718014"/>
    <n v="9190908.9499900024"/>
    <n v="11440919.503470002"/>
    <n v="2169646.5493300008"/>
    <n v="2134783.4403299992"/>
    <n v="944009.71120000002"/>
    <n v="1169740.21318"/>
    <n v="7.0712556680338681"/>
    <n v="6.8324487173685107"/>
    <n v="-131782.28779999993"/>
    <n v="-16.85853112818927"/>
    <n v="68.845972913122736"/>
    <n v="66.826372989684728"/>
    <n v="9.3714003091567459"/>
    <n v="10.359499018613032"/>
    <n v="0.13801135814434767"/>
    <n v="0.14379476234992386"/>
    <n v="0.19317939903452297"/>
    <n v="0.20300172241671674"/>
    <m/>
    <m/>
    <m/>
    <n v="0"/>
    <m/>
    <n v="0"/>
    <m/>
    <n v="0"/>
    <m/>
    <n v="-158.79333650626597"/>
    <n v="-18.097744405772481"/>
    <n v="25.592578046700197"/>
    <n v="-5.4211380156054263"/>
    <n v="-49.834398052423765"/>
    <n v="198.30121329802756"/>
    <n v="10.367953602011299"/>
    <n v="61.651271365778051"/>
    <s v="Grandes"/>
    <n v="2023"/>
    <n v="2"/>
    <d v="2024-08-20T00:00:00"/>
    <x v="35"/>
    <x v="9"/>
  </r>
  <r>
    <n v="2024"/>
    <n v="6"/>
    <n v="27"/>
    <x v="21"/>
    <s v="Tecnicos"/>
    <n v="21"/>
    <s v="6f4b6612125fb3a0daecd2799dfd6c9c299424fd920f9b308110a2c1fbd8f443"/>
    <s v="866d562d83a77144c090ae01fef5e5dc5d322dfdcb968ee04e0fa262fe1b2619"/>
    <x v="17"/>
    <n v="192761.11502"/>
    <n v="163966.08415000001"/>
    <n v="413129.62430000002"/>
    <n v="374062.47482"/>
    <n v="36867.494500000015"/>
    <n v="42058.869419999995"/>
    <n v="69835.329309999986"/>
    <n v="116818.93616999999"/>
    <n v="0"/>
    <n v="0"/>
    <n v="134.59399999999999"/>
    <n v="128.214"/>
    <n v="0"/>
    <n v="0"/>
    <n v="39320.822759999995"/>
    <n v="46002.603600000002"/>
    <n v="202751.03986000002"/>
    <n v="153700.92861999999"/>
    <n v="0"/>
    <n v="0"/>
    <n v="0"/>
    <n v="0"/>
    <n v="0"/>
    <n v="0"/>
    <s v="Tecnicos"/>
    <s v="Daños Sin Autos"/>
    <s v="Diversos"/>
    <x v="35"/>
    <x v="1"/>
    <n v="5987192.6770000001"/>
    <n v="5919369.3152000001"/>
    <n v="470912451.56086999"/>
    <n v="404647163.09129"/>
    <n v="451972421.97768009"/>
    <n v="385068140.58718014"/>
    <n v="9190908.9499900024"/>
    <n v="11440919.503470002"/>
    <n v="2169646.5493300008"/>
    <n v="2134783.4403299992"/>
    <n v="298628.39873000002"/>
    <n v="256858.70483"/>
    <n v="2.0973019759945468"/>
    <n v="1.4331547748436611"/>
    <n v="28795.030869999988"/>
    <n v="17.561577456260792"/>
    <n v="64.548822496376772"/>
    <n v="63.835128444846646"/>
    <n v="3.2195575692844871"/>
    <n v="2.7699924674231959"/>
    <n v="4.093353539093747E-2"/>
    <n v="4.2648866534055745E-2"/>
    <n v="4.052075464891091E-2"/>
    <n v="4.2581056926696795E-2"/>
    <m/>
    <m/>
    <m/>
    <n v="0"/>
    <m/>
    <n v="0"/>
    <m/>
    <n v="0"/>
    <m/>
    <n v="-12.343115712785558"/>
    <n v="19.126001889009004"/>
    <n v="25.650956804898478"/>
    <n v="1.6992396531769154"/>
    <n v="-14.524788418714641"/>
    <n v="31.912696741909929"/>
    <n v="19.393647888144542"/>
    <n v="29.929945129826635"/>
    <s v="Medianas"/>
    <n v="2023"/>
    <n v="2"/>
    <d v="2024-08-20T00:00:00"/>
    <x v="35"/>
    <x v="17"/>
  </r>
  <r>
    <n v="2024"/>
    <n v="6"/>
    <n v="61"/>
    <x v="2"/>
    <s v="Tecn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39344.15549999999"/>
    <n v="131399.53720999998"/>
    <n v="215064.74200999999"/>
    <n v="196010.14677000002"/>
    <n v="0"/>
    <n v="0"/>
    <n v="0"/>
    <n v="0"/>
    <n v="0"/>
    <n v="0"/>
    <s v="Tecnicos"/>
    <s v="Daños Sin Autos"/>
    <s v="Diversos"/>
    <x v="35"/>
    <x v="1"/>
    <n v="0"/>
    <n v="0"/>
    <n v="470912451.56086999"/>
    <n v="404647163.09129"/>
    <n v="451972421.97768009"/>
    <n v="385068140.58718014"/>
    <n v="9190908.9499900024"/>
    <n v="11440919.503470002"/>
    <n v="2169646.5493300008"/>
    <n v="2134783.44032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.0461539353088289"/>
    <n v="9.7212290047202554"/>
    <n v="64.791724667505392"/>
    <n v="67.037109749315846"/>
    <m/>
    <n v="2023"/>
    <n v="2"/>
    <d v="2024-08-20T00:00:00"/>
    <x v="35"/>
    <x v="2"/>
  </r>
  <r>
    <n v="2024"/>
    <n v="6"/>
    <n v="103"/>
    <x v="18"/>
    <s v="Tecnicos"/>
    <n v="205"/>
    <s v="f8809aff4d69bece79dabe35be0c708b890d7eafb841f121330667b77d2e2590"/>
    <s v="866d562d83a77144c090ae01fef5e5dc5d322dfdcb968ee04e0fa262fe1b2619"/>
    <x v="12"/>
    <n v="167327.12669"/>
    <n v="191214.91118"/>
    <n v="347956.48168000003"/>
    <n v="326369.39476"/>
    <n v="64622.827980000009"/>
    <n v="122214.85114"/>
    <n v="275474.14928000007"/>
    <n v="281655.57575000002"/>
    <n v="0"/>
    <n v="0"/>
    <n v="134.59399999999999"/>
    <n v="128.214"/>
    <n v="0"/>
    <n v="0"/>
    <n v="-6982.0927699999993"/>
    <n v="-423.49496999999997"/>
    <n v="-10832.77584"/>
    <n v="2758.1495499999996"/>
    <n v="0"/>
    <n v="0"/>
    <n v="0"/>
    <n v="0"/>
    <n v="0"/>
    <n v="0"/>
    <s v="Tecnicos"/>
    <s v="Daños Sin Autos"/>
    <s v="Diversos"/>
    <x v="35"/>
    <x v="1"/>
    <n v="1492337.16872"/>
    <n v="1431710.3165"/>
    <n v="470912451.56086999"/>
    <n v="404647163.09129"/>
    <n v="451972421.97768009"/>
    <n v="385068140.58718014"/>
    <n v="9190908.9499900024"/>
    <n v="11440919.503470002"/>
    <n v="2169646.5493300008"/>
    <n v="2134783.4403299992"/>
    <n v="330207.52873000002"/>
    <n v="306544.14649000001"/>
    <n v="1.8205721283984868"/>
    <n v="1.6713246791222067"/>
    <n v="-23887.784489999991"/>
    <n v="-12.49263686737968"/>
    <n v="50.673322723304096"/>
    <n v="62.377609675296064"/>
    <n v="11.212421039778766"/>
    <n v="13.355698354360499"/>
    <n v="3.5532533942430986E-2"/>
    <n v="3.7021534623248135E-2"/>
    <n v="4.7254726740012049E-2"/>
    <n v="4.9657421901594216E-2"/>
    <m/>
    <m/>
    <m/>
    <n v="0"/>
    <m/>
    <n v="0"/>
    <m/>
    <n v="0"/>
    <m/>
    <n v="-47.123588191444078"/>
    <n v="38.620652406064458"/>
    <n v="63.914916669314117"/>
    <n v="2.9784956448300717"/>
    <n v="1548.6837541423456"/>
    <n v="-492.75520212455496"/>
    <n v="64.453403939354473"/>
    <n v="-15.354314997169027"/>
    <s v="Medianas"/>
    <n v="2023"/>
    <n v="2"/>
    <d v="2024-08-20T00:00:00"/>
    <x v="35"/>
    <x v="12"/>
  </r>
  <r>
    <n v="2024"/>
    <n v="6"/>
    <n v="1"/>
    <x v="14"/>
    <s v="Tecnicos"/>
    <n v="30"/>
    <s v="624b60c58c9d8bfb6ff1886c2fd605d2adeb6ea4da576068201b6c6958ce93f4"/>
    <s v="866d562d83a77144c090ae01fef5e5dc5d322dfdcb968ee04e0fa262fe1b2619"/>
    <x v="10"/>
    <n v="218325.93344999998"/>
    <n v="236465.81758"/>
    <n v="354035.86485999997"/>
    <n v="347242.88702000002"/>
    <n v="248132.66975999999"/>
    <n v="57395.214689999993"/>
    <n v="447295.75073999999"/>
    <n v="-53975.430220000009"/>
    <n v="0"/>
    <n v="0"/>
    <n v="134.59399999999999"/>
    <n v="128.214"/>
    <n v="0"/>
    <n v="0"/>
    <n v="105527.62390000001"/>
    <n v="6118.1123899999993"/>
    <n v="64269.311030000004"/>
    <n v="48108.874640000002"/>
    <n v="0"/>
    <n v="0"/>
    <n v="0"/>
    <n v="0"/>
    <n v="0"/>
    <n v="0"/>
    <s v="Tecnicos"/>
    <s v="Daños Sin Autos"/>
    <s v="Diversos"/>
    <x v="35"/>
    <x v="1"/>
    <n v="27815669.804509997"/>
    <n v="22056494.197700001"/>
    <n v="470912451.56086999"/>
    <n v="404647163.09129"/>
    <n v="451972421.97768009"/>
    <n v="385068140.58718014"/>
    <n v="9190908.9499900024"/>
    <n v="11440919.503470002"/>
    <n v="2169646.5493300008"/>
    <n v="2134783.4403299992"/>
    <n v="683799.91545000009"/>
    <n v="694732.07678"/>
    <n v="2.3754552965105531"/>
    <n v="2.0668427700088312"/>
    <n v="-18139.88413000002"/>
    <n v="-7.6712500418218088"/>
    <n v="31.928335835830346"/>
    <n v="34.036979935630832"/>
    <n v="0.78490266452113588"/>
    <n v="1.0720915820097017"/>
    <n v="4.6362319094843313E-2"/>
    <n v="4.8305144923373587E-2"/>
    <n v="5.8437532534153069E-2"/>
    <n v="6.1408824219895103E-2"/>
    <m/>
    <m/>
    <m/>
    <n v="0"/>
    <m/>
    <n v="0"/>
    <m/>
    <n v="0"/>
    <m/>
    <n v="332.32292291300081"/>
    <n v="113.65240301002821"/>
    <n v="24.272097877564192"/>
    <n v="11.43654803297914"/>
    <n v="1624.839577522047"/>
    <n v="33.5913831095177"/>
    <n v="164.19597815626375"/>
    <n v="12.717222000684902"/>
    <s v="Medianas"/>
    <n v="2023"/>
    <n v="2"/>
    <d v="2024-08-20T00:00:00"/>
    <x v="35"/>
    <x v="10"/>
  </r>
  <r>
    <n v="2024"/>
    <n v="6"/>
    <n v="74"/>
    <x v="0"/>
    <s v="Tecnicos"/>
    <n v="46"/>
    <s v="25fc0e7096fc653718202dc30b0c580b8ab87eac11a700cba03a7c021bc35b0c"/>
    <s v="866d562d83a77144c090ae01fef5e5dc5d322dfdcb968ee04e0fa262fe1b2619"/>
    <x v="24"/>
    <n v="24960.003559999997"/>
    <n v="896437.75358000002"/>
    <n v="127312.64477999999"/>
    <n v="1565594.66591"/>
    <n v="251893.32045000003"/>
    <n v="99582.056799999991"/>
    <n v="876133.40982000006"/>
    <n v="146049.4117"/>
    <n v="0"/>
    <n v="0"/>
    <n v="134.59399999999999"/>
    <n v="128.214"/>
    <n v="-778.45676000000003"/>
    <n v="-250.63713000000001"/>
    <n v="143991.1072"/>
    <n v="46326.361440000001"/>
    <n v="91851.74334999999"/>
    <n v="14483.4254"/>
    <n v="0"/>
    <n v="0"/>
    <n v="0"/>
    <n v="0"/>
    <n v="0"/>
    <n v="0"/>
    <s v="Tecnicos"/>
    <s v="Daños Sin Autos"/>
    <s v="Diversos"/>
    <x v="35"/>
    <x v="1"/>
    <n v="4855779.2440100005"/>
    <n v="7451597.3626800003"/>
    <n v="470912451.56086999"/>
    <n v="404647163.09129"/>
    <n v="451972421.97768009"/>
    <n v="385068140.58718014"/>
    <n v="9190908.9499900024"/>
    <n v="11440919.503470002"/>
    <n v="2169646.5493300008"/>
    <n v="2134783.4403299992"/>
    <n v="50659.608390000001"/>
    <n v="1785775.9675399999"/>
    <n v="0.27157274319453628"/>
    <n v="7.8353645728222521"/>
    <n v="-871477.75002000004"/>
    <n v="-97.215645652994851"/>
    <n v="49.270028634739703"/>
    <n v="50.198780243128148"/>
    <n v="0.51402673609576044"/>
    <n v="12.030142128581033"/>
    <n v="5.3003490303279175E-3"/>
    <n v="5.5224616251547771E-3"/>
    <n v="0.22153565756687638"/>
    <n v="0.23279977206450941"/>
    <m/>
    <m/>
    <m/>
    <n v="0"/>
    <m/>
    <n v="0"/>
    <m/>
    <n v="0"/>
    <m/>
    <n v="152.95050990551547"/>
    <n v="1009.1878386334656"/>
    <n v="11.108641554007583"/>
    <n v="11.609878140187678"/>
    <n v="210.818943522019"/>
    <n v="534.18522078347564"/>
    <n v="156.76469705242673"/>
    <n v="319.85776955774566"/>
    <s v="Resto"/>
    <n v="2023"/>
    <n v="2"/>
    <d v="2024-08-20T00:00:00"/>
    <x v="35"/>
    <x v="24"/>
  </r>
  <r>
    <n v="2024"/>
    <n v="6"/>
    <n v="18"/>
    <x v="64"/>
    <s v="Tecnicos"/>
    <n v="5"/>
    <s v="ef2d127de37b942baad06145e54b0c619a1f22327b2ebbcfbec78f5564afe39d"/>
    <s v="866d562d83a77144c090ae01fef5e5dc5d322dfdcb968ee04e0fa262fe1b2619"/>
    <x v="34"/>
    <n v="12040.17159"/>
    <n v="12303.20328"/>
    <n v="24254.322240000001"/>
    <n v="27585.638709999999"/>
    <n v="-492.98041999999998"/>
    <n v="1550.32386"/>
    <n v="998.73691000000019"/>
    <n v="2641.0052500000002"/>
    <n v="0"/>
    <n v="0"/>
    <n v="134.59399999999999"/>
    <n v="128.214"/>
    <n v="0"/>
    <n v="0"/>
    <n v="-492.98041999999998"/>
    <n v="1550.3238600000002"/>
    <n v="12006.07584"/>
    <n v="12527.838400000001"/>
    <n v="0"/>
    <n v="0"/>
    <n v="0"/>
    <n v="0"/>
    <n v="0"/>
    <n v="0"/>
    <s v="Tecnicos"/>
    <s v="Daños Sin Autos"/>
    <s v="Diversos"/>
    <x v="35"/>
    <x v="1"/>
    <n v="10445446.251569999"/>
    <n v="9947856.28792"/>
    <n v="470912451.56086999"/>
    <n v="404647163.09129"/>
    <n v="451972421.97768009"/>
    <n v="385068140.58718014"/>
    <n v="9190908.9499900024"/>
    <n v="11440919.503470002"/>
    <n v="2169646.5493300008"/>
    <n v="2134783.4403299992"/>
    <n v="1346718.32812"/>
    <n v="1231561.8068499998"/>
    <n v="0.13100087984239139"/>
    <n v="0.10753683981666394"/>
    <n v="-263.0316899999998"/>
    <n v="-2.1379122494674441"/>
    <n v="0.89403785027622751"/>
    <n v="0.99899194758793708"/>
    <n v="0.11526718246422747"/>
    <n v="0.12367693022405414"/>
    <n v="2.55677494831408E-3"/>
    <n v="2.6639173109979227E-3"/>
    <n v="3.0404768406159192E-3"/>
    <n v="3.1950717245106731E-3"/>
    <m/>
    <m/>
    <m/>
    <n v="0"/>
    <m/>
    <n v="0"/>
    <m/>
    <n v="0"/>
    <m/>
    <n v="-131.79854433769728"/>
    <n v="-4.094463407892345"/>
    <n v="12.600977361076326"/>
    <n v="-2.2721692625567752E-2"/>
    <n v="-131.79854433769728"/>
    <n v="-4.1648251146023778"/>
    <n v="-4.1060911705851755"/>
    <n v="12.375030795416391"/>
    <s v="Resto"/>
    <n v="2023"/>
    <n v="2"/>
    <d v="2024-08-20T00:00:00"/>
    <x v="35"/>
    <x v="34"/>
  </r>
  <r>
    <n v="2024"/>
    <n v="6"/>
    <n v="76"/>
    <x v="42"/>
    <s v="Tecnicos"/>
    <n v="48"/>
    <s v="98010bd9270f9b100b6214a21754fd33bdc8d41b2bc9f9dd16ff54d3c34ffd71"/>
    <s v="866d562d83a77144c090ae01fef5e5dc5d322dfdcb968ee04e0fa262fe1b2619"/>
    <x v="29"/>
    <n v="37474.434890000004"/>
    <n v="134740.39325999998"/>
    <n v="86509.73576000001"/>
    <n v="148920.76072999998"/>
    <n v="40469.504049999996"/>
    <n v="-4284.3224"/>
    <n v="118442.97377000001"/>
    <n v="14602.248740000001"/>
    <n v="0"/>
    <n v="0"/>
    <n v="134.59399999999999"/>
    <n v="128.214"/>
    <n v="0"/>
    <n v="0"/>
    <n v="50.394970000000001"/>
    <n v="-1068.86924"/>
    <n v="-431.99509"/>
    <n v="-393.73945000000003"/>
    <n v="0"/>
    <n v="0"/>
    <n v="0"/>
    <n v="0"/>
    <n v="0"/>
    <n v="0"/>
    <s v="Tecnicos"/>
    <s v="Daños Sin Autos"/>
    <s v="Diversos"/>
    <x v="35"/>
    <x v="1"/>
    <n v="1380857.62949"/>
    <n v="1222350.7821500001"/>
    <n v="470912451.56086999"/>
    <n v="404647163.09129"/>
    <n v="451972421.97768009"/>
    <n v="385068140.58718014"/>
    <n v="9190908.9499900024"/>
    <n v="11440919.503470002"/>
    <n v="2169646.5493300008"/>
    <n v="2134783.4403299992"/>
    <n v="37474.434890000004"/>
    <n v="134740.39325999998"/>
    <n v="0.40773371919913071"/>
    <n v="1.1777059808797148"/>
    <n v="-97265.958369999978"/>
    <n v="-72.187675882993773"/>
    <n v="100"/>
    <n v="100"/>
    <n v="2.7138521806799627"/>
    <n v="11.02305452965018"/>
    <n v="7.9578347877166007E-3"/>
    <n v="8.2913100595882402E-3"/>
    <n v="3.3298242407201063E-2"/>
    <n v="3.499131168175533E-2"/>
    <m/>
    <m/>
    <m/>
    <n v="0"/>
    <m/>
    <n v="0"/>
    <m/>
    <n v="0"/>
    <m/>
    <n v="-1044.5952071674155"/>
    <n v="107.992299733916"/>
    <n v="-3.1796867267062336"/>
    <n v="1.8652579178160247"/>
    <n v="-104.71479280290636"/>
    <n v="9.7159784217710321"/>
    <n v="-11.665634903396702"/>
    <n v="271.46612817181511"/>
    <s v="Resto"/>
    <n v="2023"/>
    <n v="2"/>
    <d v="2024-08-20T00:00:00"/>
    <x v="35"/>
    <x v="29"/>
  </r>
  <r>
    <n v="2024"/>
    <n v="6"/>
    <n v="128"/>
    <x v="65"/>
    <s v="Tecnicos"/>
    <n v="267"/>
    <s v="8acc23987b8960d83c44541f9f0eb46454cea080ea94d916f56fccf033db866f"/>
    <s v="866d562d83a77144c090ae01fef5e5dc5d322dfdcb968ee04e0fa262fe1b2619"/>
    <x v="30"/>
    <n v="12269.38917"/>
    <n v="10564.819109999999"/>
    <n v="18626.91387"/>
    <n v="18685.796589999998"/>
    <n v="770.37364999999977"/>
    <n v="-30.233279999999922"/>
    <n v="2962.0327900000002"/>
    <n v="2205.8597200000004"/>
    <n v="0"/>
    <n v="0"/>
    <n v="134.59399999999999"/>
    <n v="128.214"/>
    <n v="0"/>
    <n v="0"/>
    <n v="806.73738000000003"/>
    <n v="-634.00528000000008"/>
    <n v="4806.2601399999994"/>
    <n v="5417.0712599999997"/>
    <n v="0"/>
    <n v="0"/>
    <n v="0"/>
    <n v="0"/>
    <n v="0"/>
    <n v="0"/>
    <s v="Tecnicos"/>
    <s v="Daños Sin Autos"/>
    <s v="Diversos"/>
    <x v="35"/>
    <x v="1"/>
    <n v="49157.942630000005"/>
    <n v="32936.750050000002"/>
    <n v="470912451.56086999"/>
    <n v="404647163.09129"/>
    <n v="451972421.97768009"/>
    <n v="385068140.58718014"/>
    <n v="9190908.9499900024"/>
    <n v="11440919.503470002"/>
    <n v="2169646.5493300008"/>
    <n v="2134783.4403299992"/>
    <n v="49132.080179999997"/>
    <n v="32938.649969999999"/>
    <n v="0.13349483970258835"/>
    <n v="9.2342395266357E-2"/>
    <n v="1704.5700600000018"/>
    <n v="16.134398916367275"/>
    <n v="24.972256670285358"/>
    <n v="32.074232306491822"/>
    <n v="24.959118534208681"/>
    <n v="32.076082473109693"/>
    <n v="2.6054501488190236E-3"/>
    <n v="2.7146322592677798E-3"/>
    <n v="2.6108719085759496E-3"/>
    <n v="2.7436232698685452E-3"/>
    <m/>
    <m/>
    <m/>
    <n v="0"/>
    <m/>
    <n v="0"/>
    <m/>
    <n v="0"/>
    <m/>
    <n v="-2648.0981554102027"/>
    <n v="6.2788264299550267"/>
    <n v="-0.28616940512860262"/>
    <n v="3.550687323877226E-2"/>
    <n v="-227.24458383059522"/>
    <n v="-11.275670757929079"/>
    <n v="16.785137643423521"/>
    <n v="-11.703838653213509"/>
    <s v="Resto"/>
    <n v="2023"/>
    <n v="2"/>
    <d v="2024-08-20T00:00:00"/>
    <x v="35"/>
    <x v="30"/>
  </r>
  <r>
    <n v="2024"/>
    <n v="6"/>
    <n v="22"/>
    <x v="15"/>
    <s v="Tecnicos"/>
    <n v="16"/>
    <s v="b17ef6d19c7a5b1ee83b907c595526dcb1eb06db8227d650d5dda0a9f4ce8cd9"/>
    <s v="866d562d83a77144c090ae01fef5e5dc5d322dfdcb968ee04e0fa262fe1b2619"/>
    <x v="4"/>
    <n v="1148737.7357900001"/>
    <n v="1187077.0561800001"/>
    <n v="1567130.0112900001"/>
    <n v="1669503.5925000003"/>
    <n v="134932.18365999998"/>
    <n v="188836.80125000005"/>
    <n v="320122.59266000014"/>
    <n v="266893.62431000004"/>
    <n v="0"/>
    <n v="0"/>
    <n v="134.59399999999999"/>
    <n v="128.214"/>
    <n v="0"/>
    <n v="0"/>
    <n v="32577.711380000001"/>
    <n v="43834.139439999999"/>
    <n v="109358.80504000001"/>
    <n v="100934.45388"/>
    <n v="0"/>
    <n v="0"/>
    <n v="0"/>
    <n v="0"/>
    <n v="0"/>
    <n v="0"/>
    <s v="Tecnicos"/>
    <s v="Daños Sin Autos"/>
    <s v="Diversos"/>
    <x v="35"/>
    <x v="1"/>
    <n v="17696756.30731"/>
    <n v="15803110.36665"/>
    <n v="470912451.56086999"/>
    <n v="404647163.09129"/>
    <n v="451972421.97768009"/>
    <n v="385068140.58718014"/>
    <n v="9190908.9499900024"/>
    <n v="11440919.503470002"/>
    <n v="2169646.5493300008"/>
    <n v="2134783.4403299992"/>
    <n v="1666424.01226"/>
    <n v="1649209.48325"/>
    <n v="12.498630353543536"/>
    <n v="10.375713733672915"/>
    <n v="-38339.320390000008"/>
    <n v="-3.2297246577551952"/>
    <n v="68.934300474468372"/>
    <n v="71.978549010080712"/>
    <n v="6.4912332850257481"/>
    <n v="7.5116671885373982"/>
    <n v="0.24393870495087441"/>
    <n v="0.25416102397653118"/>
    <n v="0.29336102275161408"/>
    <n v="0.3082771413833037"/>
    <m/>
    <m/>
    <m/>
    <n v="0"/>
    <m/>
    <n v="0"/>
    <m/>
    <n v="0"/>
    <m/>
    <n v="-28.545610407071042"/>
    <n v="11.746126157090641"/>
    <n v="15.907712162989204"/>
    <n v="6.2190859475091838"/>
    <n v="-25.679591760681774"/>
    <n v="8.3463582911100342"/>
    <n v="29.789747033249036"/>
    <n v="43.42832180190323"/>
    <s v="Grandes"/>
    <n v="2023"/>
    <n v="2"/>
    <d v="2024-08-20T00:00:00"/>
    <x v="35"/>
    <x v="4"/>
  </r>
  <r>
    <n v="2024"/>
    <n v="6"/>
    <n v="48"/>
    <x v="3"/>
    <s v="Tecnicos"/>
    <n v="36"/>
    <s v="76a50887d8f1c2e9301755428990ad81479ee21c25b43215cf524541e0503269"/>
    <s v="866d562d83a77144c090ae01fef5e5dc5d322dfdcb968ee04e0fa262fe1b2619"/>
    <x v="15"/>
    <n v="579292.61465999996"/>
    <n v="562237.94039"/>
    <n v="1118439.7046399997"/>
    <n v="1075684.7548"/>
    <n v="415951.39285"/>
    <n v="272843.37492999999"/>
    <n v="1750245.0148700003"/>
    <n v="638792.80828000023"/>
    <n v="0"/>
    <n v="0"/>
    <n v="134.59399999999999"/>
    <n v="128.214"/>
    <n v="0"/>
    <n v="0"/>
    <n v="135778.50972"/>
    <n v="206618.73869999999"/>
    <n v="140989.56471000001"/>
    <n v="156381.21054"/>
    <n v="0"/>
    <n v="0"/>
    <n v="0"/>
    <n v="0"/>
    <n v="0"/>
    <n v="0"/>
    <s v="Tecnicos"/>
    <s v="Daños Sin Autos"/>
    <s v="Diversos"/>
    <x v="35"/>
    <x v="1"/>
    <n v="31734793.481880002"/>
    <n v="28740488.16773"/>
    <n v="470912451.56086999"/>
    <n v="404647163.09129"/>
    <n v="451972421.97768009"/>
    <n v="385068140.58718014"/>
    <n v="9190908.9499900024"/>
    <n v="11440919.503470002"/>
    <n v="2169646.5493300008"/>
    <n v="2134783.4403299992"/>
    <n v="1220010.26648"/>
    <n v="1219497.4578900002"/>
    <n v="6.3028871008523062"/>
    <n v="4.914272320677326"/>
    <n v="17054.67426999996"/>
    <n v="3.0333552833823108"/>
    <n v="47.482601628541012"/>
    <n v="46.104068257985197"/>
    <n v="1.8254179438437677"/>
    <n v="1.9562574480599264"/>
    <n v="0.12301492830353006"/>
    <n v="0.12816990296116063"/>
    <n v="0.13894523221040275"/>
    <n v="0.1460099865786503"/>
    <m/>
    <m/>
    <m/>
    <n v="0"/>
    <m/>
    <n v="0"/>
    <m/>
    <n v="0"/>
    <m/>
    <n v="52.450611255162571"/>
    <n v="71.803330876940549"/>
    <n v="48.52809732846211"/>
    <n v="19.171389597003628"/>
    <n v="-34.285481280987021"/>
    <n v="-9.8423882107390614"/>
    <n v="96.303942777099451"/>
    <n v="132.12504110086167"/>
    <s v="Medianas"/>
    <n v="2023"/>
    <n v="2"/>
    <d v="2024-08-20T00:00:00"/>
    <x v="35"/>
    <x v="15"/>
  </r>
  <r>
    <n v="2024"/>
    <n v="6"/>
    <n v="41"/>
    <x v="7"/>
    <s v="Tecnicos"/>
    <n v="29"/>
    <s v="35135aaa6cc23891b40cb3f378c53a17a1127210ce60e125ccf03efcfdaec458"/>
    <s v="866d562d83a77144c090ae01fef5e5dc5d322dfdcb968ee04e0fa262fe1b2619"/>
    <x v="6"/>
    <n v="747719.94125999999"/>
    <n v="1001531.7278700001"/>
    <n v="1062102.72902"/>
    <n v="1206745.5666400003"/>
    <n v="129678.16605000001"/>
    <n v="170307.43632000001"/>
    <n v="249194.14937999996"/>
    <n v="337815.74528999999"/>
    <n v="0"/>
    <n v="0"/>
    <n v="134.59399999999999"/>
    <n v="128.214"/>
    <n v="3444.8716300000001"/>
    <n v="185721.65541000001"/>
    <n v="43625.490159999994"/>
    <n v="216228.90325"/>
    <n v="79473.067120000007"/>
    <n v="312157.26921"/>
    <n v="0"/>
    <n v="0"/>
    <n v="0"/>
    <n v="0"/>
    <n v="0"/>
    <n v="0"/>
    <s v="Tecnicos"/>
    <s v="Daños Sin Autos"/>
    <s v="Diversos"/>
    <x v="35"/>
    <x v="1"/>
    <n v="19353024.356599998"/>
    <n v="17293989.810169999"/>
    <n v="470912451.56086999"/>
    <n v="404647163.09129"/>
    <n v="451972421.97768009"/>
    <n v="385068140.58718014"/>
    <n v="9190908.9499900024"/>
    <n v="11440919.503470002"/>
    <n v="2169646.5493300008"/>
    <n v="2134783.4403299992"/>
    <n v="1038604.5449"/>
    <n v="1272038.82975"/>
    <n v="8.135429752688534"/>
    <n v="8.7539443623061768"/>
    <n v="-253811.78661000007"/>
    <n v="-25.342361060272378"/>
    <n v="71.992746895979806"/>
    <n v="78.734367571690868"/>
    <n v="3.8635818747626582"/>
    <n v="5.7912126632631287"/>
    <n v="0.15878109376416646"/>
    <n v="0.16543485949612316"/>
    <n v="0.24750741367339096"/>
    <n v="0.26009207781843263"/>
    <m/>
    <m/>
    <m/>
    <n v="0"/>
    <m/>
    <n v="0"/>
    <m/>
    <n v="0"/>
    <m/>
    <n v="-23.856427615796783"/>
    <n v="17.343146664174338"/>
    <n v="17.004697063586796"/>
    <n v="5.9769258771685818"/>
    <n v="-79.824394655713078"/>
    <n v="-74.540696322360674"/>
    <n v="54.893427095405642"/>
    <n v="69.269219261568651"/>
    <s v="Grandes"/>
    <n v="2023"/>
    <n v="2"/>
    <d v="2024-08-20T00:00:00"/>
    <x v="35"/>
    <x v="6"/>
  </r>
  <r>
    <n v="2024"/>
    <n v="6"/>
    <n v="125"/>
    <x v="67"/>
    <s v="Tecnicos"/>
    <n v="238"/>
    <s v="8ae4c23b80d1e7c8ff79e515fe791ebd68190bae842dda7af193db125f700452"/>
    <s v="866d562d83a77144c090ae01fef5e5dc5d322dfdcb968ee04e0fa262fe1b2619"/>
    <x v="35"/>
    <n v="0"/>
    <n v="0"/>
    <n v="0"/>
    <n v="0"/>
    <n v="0"/>
    <n v="0"/>
    <n v="0"/>
    <n v="0"/>
    <n v="0"/>
    <n v="0"/>
    <n v="0"/>
    <n v="0"/>
    <n v="0"/>
    <n v="0"/>
    <n v="0"/>
    <n v="0"/>
    <n v="-13053.981689999999"/>
    <m/>
    <n v="0"/>
    <n v="0"/>
    <n v="0"/>
    <n v="0"/>
    <n v="0"/>
    <n v="0"/>
    <s v="Tecnicos"/>
    <s v="Daños Sin Autos"/>
    <s v="Diversos"/>
    <x v="35"/>
    <x v="1"/>
    <n v="66157.721770000004"/>
    <n v="67311.399269999994"/>
    <n v="470912451.56086999"/>
    <n v="404647163.09129"/>
    <n v="451972421.97768009"/>
    <n v="385068140.58718014"/>
    <n v="9190908.9499900024"/>
    <n v="11440919.503470002"/>
    <n v="2169646.5493300008"/>
    <n v="2134783.4403299992"/>
    <n v="65152.756649999996"/>
    <n v="66336.674429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5"/>
    <x v="35"/>
  </r>
  <r>
    <n v="2024"/>
    <n v="6"/>
    <n v="15.1"/>
    <x v="13"/>
    <s v="Tecnicos"/>
    <n v="15.1"/>
    <m/>
    <m/>
    <x v="7"/>
    <n v="2875456.8007299998"/>
    <n v="2812191.4147700001"/>
    <n v="5824795.5620799996"/>
    <n v="5843923.1210099999"/>
    <n v="1032785.1665500002"/>
    <n v="992176.0138999999"/>
    <n v="3818548.6577000008"/>
    <n v="2240308.4694000008"/>
    <n v="0"/>
    <n v="0"/>
    <n v="0"/>
    <n v="0"/>
    <n v="-23817.25661"/>
    <n v="18607.93562"/>
    <n v="286029.02348000003"/>
    <n v="489683.46366000007"/>
    <n v="919727.01162999996"/>
    <n v="888273.89486000012"/>
    <n v="0"/>
    <n v="0"/>
    <n v="0"/>
    <n v="0"/>
    <n v="0"/>
    <n v="0"/>
    <s v="Tecnicos"/>
    <s v="Daños Sin Autos"/>
    <s v="Diversos"/>
    <x v="35"/>
    <x v="1"/>
    <n v="152718709.97573999"/>
    <n v="133146047.00695001"/>
    <n v="470912451.56086999"/>
    <n v="404647163.09129"/>
    <n v="451972421.97768009"/>
    <n v="385068140.58718014"/>
    <n v="9190908.9499900024"/>
    <n v="11440919.503470002"/>
    <n v="2169646.5493300008"/>
    <n v="2134783.4403299992"/>
    <n v="5400676.086360001"/>
    <n v="5057363.6566100009"/>
    <n v="31.285880606325968"/>
    <n v="24.580117130594875"/>
    <n v="63265.385959999636"/>
    <n v="2.2496827786231632"/>
    <n v="53.242533985555639"/>
    <n v="55.605877008556647"/>
    <n v="1.8828451348147048"/>
    <n v="2.1121103314642218"/>
    <n v="0.61061388187955334"/>
    <n v="0.63620182579900852"/>
    <n v="0.69497371321878232"/>
    <n v="0.73031007199966336"/>
    <m/>
    <m/>
    <m/>
    <n v="0"/>
    <m/>
    <n v="0"/>
    <m/>
    <n v="0"/>
    <m/>
    <n v="4.0929383578197642"/>
    <n v="35.917255522246215"/>
    <n v="35.281240412333261"/>
    <n v="47.601539839239258"/>
    <n v="-41.58899683028762"/>
    <n v="3.5409254906626719"/>
    <n v="31.099339245574708"/>
    <n v="55.127530651700461"/>
    <s v="Resto"/>
    <n v="2023"/>
    <n v="2"/>
    <d v="2024-08-20T00:00:00"/>
    <x v="35"/>
    <x v="7"/>
  </r>
  <r>
    <n v="2024"/>
    <n v="6"/>
    <n v="43"/>
    <x v="9"/>
    <s v="Tecnicos"/>
    <n v="31"/>
    <s v="eb1e33e8a81b697b75855af6bfcdbcbf7cbbde9f94962ceaec1ed8af21f5a50f"/>
    <s v="866d562d83a77144c090ae01fef5e5dc5d322dfdcb968ee04e0fa262fe1b2619"/>
    <x v="13"/>
    <n v="543458.33562999999"/>
    <n v="483733.19522000005"/>
    <n v="824471.59006999992"/>
    <n v="692173.53340000007"/>
    <n v="40987.941910000009"/>
    <n v="108191.18670000001"/>
    <n v="235385.64898999996"/>
    <n v="343627.55208000005"/>
    <n v="0"/>
    <n v="0"/>
    <n v="134.59399999999999"/>
    <n v="128.214"/>
    <n v="0"/>
    <n v="0"/>
    <n v="12352.826010000001"/>
    <n v="23528.510160000002"/>
    <n v="90640.49562999999"/>
    <n v="79760.65367"/>
    <n v="0"/>
    <n v="0"/>
    <n v="0"/>
    <n v="0"/>
    <n v="0"/>
    <n v="0"/>
    <s v="Tecnicos"/>
    <s v="Daños Sin Autos"/>
    <s v="Diversos"/>
    <x v="35"/>
    <x v="1"/>
    <n v="56310277.221919999"/>
    <n v="49145835.487599999"/>
    <n v="470912451.56086999"/>
    <n v="404647163.09129"/>
    <n v="451972421.97768009"/>
    <n v="385068140.58718014"/>
    <n v="9190908.9499900024"/>
    <n v="11440919.503470002"/>
    <n v="2169646.5493300008"/>
    <n v="2134783.4403299992"/>
    <n v="859803.40877999994"/>
    <n v="693347.27870999998"/>
    <n v="5.9129987968229321"/>
    <n v="4.2280971828644107"/>
    <n v="59725.140409999934"/>
    <n v="12.346711162304501"/>
    <n v="63.207278556981862"/>
    <n v="69.76780757256374"/>
    <n v="0.96511394090321945"/>
    <n v="0.98428115102865821"/>
    <n v="0.11540538667615859"/>
    <n v="0.12024148138331275"/>
    <n v="0.11954444250258292"/>
    <n v="0.125622751984199"/>
    <m/>
    <m/>
    <m/>
    <n v="0"/>
    <m/>
    <n v="0"/>
    <m/>
    <n v="0"/>
    <m/>
    <n v="-62.115267278050837"/>
    <n v="7.5420578216883998"/>
    <n v="22.365880152342051"/>
    <n v="1.8891529554736608"/>
    <n v="-47.498477693667965"/>
    <n v="13.640612832755883"/>
    <n v="13.628374297979335"/>
    <n v="29.498893348274642"/>
    <s v="Medianas"/>
    <n v="2023"/>
    <n v="2"/>
    <d v="2024-08-20T00:00:00"/>
    <x v="35"/>
    <x v="13"/>
  </r>
  <r>
    <n v="2024"/>
    <n v="6"/>
    <n v="10"/>
    <x v="4"/>
    <s v="Tecnicos"/>
    <n v="10"/>
    <s v="4a44dc15364204a80fe80e9039455cc1608281820fe2b24f1e5233ade6af1dd5"/>
    <s v="866d562d83a77144c090ae01fef5e5dc5d322dfdcb968ee04e0fa262fe1b2619"/>
    <x v="18"/>
    <n v="227184.79412000001"/>
    <n v="270876.37167000002"/>
    <n v="368656.42296"/>
    <n v="648548.24559000006"/>
    <n v="28897.371860000021"/>
    <n v="70292.176710000014"/>
    <n v="105435.48493999998"/>
    <n v="-167300.68525999997"/>
    <n v="0"/>
    <n v="0"/>
    <n v="134.59399999999999"/>
    <n v="128.214"/>
    <n v="0"/>
    <n v="0"/>
    <n v="-54846.93561"/>
    <n v="95601.111540000013"/>
    <n v="95667.892749999999"/>
    <n v="216740.89767999999"/>
    <n v="0"/>
    <n v="0"/>
    <n v="0"/>
    <n v="0"/>
    <n v="0"/>
    <n v="0"/>
    <s v="Tecnicos"/>
    <s v="Daños Sin Autos"/>
    <s v="Diversos"/>
    <x v="35"/>
    <x v="1"/>
    <n v="3187333.33329"/>
    <n v="2989305.4146599998"/>
    <n v="470912451.56086999"/>
    <n v="404647163.09129"/>
    <n v="451972421.97768009"/>
    <n v="385068140.58718014"/>
    <n v="9190908.9499900024"/>
    <n v="11440919.503470002"/>
    <n v="2169646.5493300008"/>
    <n v="2134783.4403299992"/>
    <n v="275124.51082999998"/>
    <n v="326229.47975"/>
    <n v="2.4718425060695126"/>
    <n v="2.3676101522071185"/>
    <n v="-43691.577550000016"/>
    <n v="-16.129711602615547"/>
    <n v="82.575265080753908"/>
    <n v="83.032462877843287"/>
    <n v="7.12773878236003"/>
    <n v="9.0615154390575778"/>
    <n v="4.8243530908342137E-2"/>
    <n v="5.0265189439195286E-2"/>
    <n v="6.6941374208742258E-2"/>
    <n v="7.0345048867701154E-2"/>
    <m/>
    <m/>
    <m/>
    <n v="0"/>
    <m/>
    <n v="0"/>
    <m/>
    <n v="0"/>
    <m/>
    <n v="-58.889632939921491"/>
    <n v="12.719764970157424"/>
    <n v="25.949910756939225"/>
    <n v="1.3318930619793208"/>
    <n v="-157.37060451127886"/>
    <n v="-55.860710288629647"/>
    <n v="-57.33055681839506"/>
    <n v="44.108478170625254"/>
    <s v="Medianas"/>
    <n v="2023"/>
    <n v="2"/>
    <d v="2024-08-20T00:00:00"/>
    <x v="35"/>
    <x v="18"/>
  </r>
  <r>
    <n v="2024"/>
    <n v="6"/>
    <n v="39"/>
    <x v="17"/>
    <s v="Tecnicos"/>
    <n v="27"/>
    <s v="670671cd97404156226e507973f2ab8330d3022ca96e0c93bdbdb320c41adcaf"/>
    <s v="866d562d83a77144c090ae01fef5e5dc5d322dfdcb968ee04e0fa262fe1b2619"/>
    <x v="8"/>
    <n v="327408.07280999998"/>
    <n v="265939.67021999997"/>
    <n v="561646.40208000003"/>
    <n v="541371.54314999992"/>
    <n v="73176.603409999996"/>
    <n v="93203.695600000006"/>
    <n v="239785.22652000003"/>
    <n v="232873.56881"/>
    <n v="0"/>
    <n v="0"/>
    <n v="134.59399999999999"/>
    <n v="128.214"/>
    <n v="-23817.25661"/>
    <n v="18607.93562"/>
    <n v="-5239.5470700000005"/>
    <n v="40500.583770000005"/>
    <n v="53730.374779999998"/>
    <n v="24346.993870000002"/>
    <n v="0"/>
    <n v="0"/>
    <n v="0"/>
    <n v="0"/>
    <n v="0"/>
    <n v="0"/>
    <s v="Tecnicos"/>
    <s v="Daños Sin Autos"/>
    <s v="Diversos"/>
    <x v="35"/>
    <x v="1"/>
    <n v="13946879.379360002"/>
    <n v="12006721.726059999"/>
    <n v="470912451.56086999"/>
    <n v="404647163.09129"/>
    <n v="451972421.97768009"/>
    <n v="385068140.58718014"/>
    <n v="9190908.9499900024"/>
    <n v="11440919.503470002"/>
    <n v="2169646.5493300008"/>
    <n v="2134783.4403299992"/>
    <n v="655459.45552999992"/>
    <n v="533400.33585999999"/>
    <n v="3.5623035174378059"/>
    <n v="2.3244606356975166"/>
    <n v="61468.402590000012"/>
    <n v="23.113664290532498"/>
    <n v="49.950926796114352"/>
    <n v="49.857424591086193"/>
    <n v="2.3475364194698023"/>
    <n v="2.214923242893112"/>
    <n v="6.9526314652497423E-2"/>
    <n v="7.243983413354553E-2"/>
    <n v="6.5721372711070494E-2"/>
    <n v="6.906301565600198E-2"/>
    <m/>
    <m/>
    <m/>
    <n v="0"/>
    <m/>
    <n v="0"/>
    <m/>
    <n v="0"/>
    <m/>
    <n v="-21.487444313313265"/>
    <n v="22.350274622723038"/>
    <n v="35.046932081587059"/>
    <n v="3.3727430595825552"/>
    <n v="-112.93696678486174"/>
    <n v="120.68586810713313"/>
    <n v="-9.751555040241989"/>
    <n v="166.34736915058829"/>
    <s v="Medianas"/>
    <n v="2023"/>
    <n v="2"/>
    <d v="2024-08-20T00:00:00"/>
    <x v="35"/>
    <x v="8"/>
  </r>
  <r>
    <n v="2024"/>
    <n v="6"/>
    <n v="8"/>
    <x v="20"/>
    <s v="Tecnicos"/>
    <n v="8"/>
    <s v="2c624232cdd221771294dfbb310aca000a0df6ac8b66b696d90ef06fdefb64a3"/>
    <s v="866d562d83a77144c090ae01fef5e5dc5d322dfdcb968ee04e0fa262fe1b2619"/>
    <x v="28"/>
    <n v="25044.213449999999"/>
    <n v="43311.39385"/>
    <n v="43627.104670000001"/>
    <n v="64675.610239999995"/>
    <n v="6377.6827300000004"/>
    <n v="10312.42441"/>
    <n v="13170.72136"/>
    <n v="16506.926760000002"/>
    <n v="0"/>
    <n v="0"/>
    <n v="134.59399999999999"/>
    <n v="128.214"/>
    <n v="0"/>
    <n v="0"/>
    <n v="4523.6067000000003"/>
    <n v="6527.8111799999997"/>
    <n v="13540.64106"/>
    <n v="13164.133960000001"/>
    <n v="0"/>
    <n v="0"/>
    <n v="0"/>
    <n v="0"/>
    <n v="0"/>
    <n v="0"/>
    <s v="Tecnicos"/>
    <s v="Daños Sin Autos"/>
    <s v="Diversos"/>
    <x v="35"/>
    <x v="1"/>
    <n v="1362193.3121300002"/>
    <n v="1167878.8770999999"/>
    <n v="470912451.56086999"/>
    <n v="404647163.09129"/>
    <n v="451972421.97768009"/>
    <n v="385068140.58718014"/>
    <n v="9190908.9499900024"/>
    <n v="11440919.503470002"/>
    <n v="2169646.5493300008"/>
    <n v="2134783.4403299992"/>
    <n v="47581.694490000002"/>
    <n v="68202.95981"/>
    <n v="0.2724889734657554"/>
    <n v="0.37856567242575007"/>
    <n v="-18267.180400000001"/>
    <n v="-42.176385417806173"/>
    <n v="52.634135287601858"/>
    <n v="63.503686600489196"/>
    <n v="1.8385212456255196"/>
    <n v="3.7085518626339069"/>
    <n v="5.3182313117840314E-3"/>
    <n v="5.5410932685704363E-3"/>
    <n v="1.0703496230919771E-2"/>
    <n v="1.1247721970442845E-2"/>
    <m/>
    <m/>
    <m/>
    <n v="0"/>
    <m/>
    <n v="0"/>
    <m/>
    <n v="0"/>
    <m/>
    <n v="-38.155350512770447"/>
    <n v="25.465693872689783"/>
    <n v="23.809957365294999"/>
    <n v="0.29395030872514533"/>
    <n v="-30.702549824671856"/>
    <n v="2.8600977561002994"/>
    <n v="33.407625827724289"/>
    <n v="49.587851353041074"/>
    <s v="Resto"/>
    <n v="2023"/>
    <n v="2"/>
    <d v="2024-08-20T00:00:00"/>
    <x v="35"/>
    <x v="28"/>
  </r>
  <r>
    <n v="2024"/>
    <n v="6"/>
    <n v="107"/>
    <x v="28"/>
    <s v="Tecnicos"/>
    <n v="70"/>
    <s v="ff5a1ae012afa5d4c889c50ad427aaf545d31a4fac04ffc1c4d03d403ba4250a"/>
    <s v="866d562d83a77144c090ae01fef5e5dc5d322dfdcb968ee04e0fa262fe1b2619"/>
    <x v="33"/>
    <n v="19413.779930000001"/>
    <n v="17277.08137"/>
    <n v="34211.715980000001"/>
    <n v="28396.403539999999"/>
    <n v="5231.4182599999995"/>
    <n v="3866.4168600000007"/>
    <n v="22212.981430000007"/>
    <n v="8120.6877399999994"/>
    <n v="0"/>
    <n v="0"/>
    <n v="134.59399999999999"/>
    <n v="128.214"/>
    <n v="0"/>
    <n v="0"/>
    <n v="1697.66418"/>
    <n v="2278.5371399999999"/>
    <n v="4642.75839"/>
    <n v="3616.4055499999999"/>
    <n v="0"/>
    <n v="0"/>
    <n v="0"/>
    <n v="0"/>
    <n v="0"/>
    <n v="0"/>
    <s v="Tecnicos"/>
    <s v="Daños Sin Autos"/>
    <s v="Diversos"/>
    <x v="35"/>
    <x v="1"/>
    <n v="991204.89910000004"/>
    <n v="653728.05599000002"/>
    <n v="470912451.56086999"/>
    <n v="404647163.09129"/>
    <n v="451972421.97768009"/>
    <n v="385068140.58718014"/>
    <n v="9190908.9499900024"/>
    <n v="11440919.503470002"/>
    <n v="2169646.5493300008"/>
    <n v="2134783.4403299992"/>
    <n v="32379.480899999999"/>
    <n v="28629.9974"/>
    <n v="0.21122807369363741"/>
    <n v="0.15101130083783831"/>
    <n v="2136.6985600000007"/>
    <n v="12.367242558168257"/>
    <n v="59.957044987710105"/>
    <n v="60.346080820810691"/>
    <n v="1.958604113804062"/>
    <n v="2.6428545037486173"/>
    <n v="4.1225879387244407E-3"/>
    <n v="4.2953461286535577E-3"/>
    <n v="4.269665759673749E-3"/>
    <n v="4.4867594975929815E-3"/>
    <m/>
    <m/>
    <m/>
    <n v="0"/>
    <m/>
    <n v="0"/>
    <m/>
    <n v="0"/>
    <m/>
    <n v="35.304041168494152"/>
    <n v="26.946932945891284"/>
    <n v="22.378877411051985"/>
    <n v="0.24111845598148193"/>
    <n v="-25.49324080800368"/>
    <n v="28.380468556686079"/>
    <n v="36.565852396208797"/>
    <n v="63.005575798875768"/>
    <s v="Resto"/>
    <n v="2023"/>
    <n v="2"/>
    <d v="2024-08-20T00:00:00"/>
    <x v="35"/>
    <x v="33"/>
  </r>
  <r>
    <n v="2024"/>
    <n v="6"/>
    <n v="80"/>
    <x v="30"/>
    <s v="Tecnicos"/>
    <n v="52"/>
    <s v="41cfc0d1f2d127b04555b7246d84019b4d27710a3f3aff6e7764375b1e06e05d"/>
    <s v="866d562d83a77144c090ae01fef5e5dc5d322dfdcb968ee04e0fa262fe1b2619"/>
    <x v="32"/>
    <n v="17782.596679999999"/>
    <n v="21356.183519999999"/>
    <n v="40144.799790000005"/>
    <n v="41880.35901"/>
    <n v="3474.5469199999998"/>
    <n v="-123.08798000000007"/>
    <n v="7170.3001799999993"/>
    <n v="7456.2405099999996"/>
    <n v="0"/>
    <n v="0"/>
    <n v="134.59399999999999"/>
    <n v="128.214"/>
    <n v="0"/>
    <n v="0"/>
    <n v="2013.27226"/>
    <n v="-148.55651999999998"/>
    <n v="8278.0751"/>
    <n v="7361.4376600000005"/>
    <n v="0"/>
    <n v="0"/>
    <n v="0"/>
    <n v="0"/>
    <n v="0"/>
    <n v="0"/>
    <s v="Tecnicos"/>
    <s v="Daños Sin Autos"/>
    <s v="Diversos"/>
    <x v="35"/>
    <x v="1"/>
    <n v="669950.54428999999"/>
    <n v="668363.73384"/>
    <n v="470912451.56086999"/>
    <n v="404647163.09129"/>
    <n v="451972421.97768009"/>
    <n v="385068140.58718014"/>
    <n v="9190908.9499900024"/>
    <n v="11440919.503470002"/>
    <n v="2169646.5493300008"/>
    <n v="2134783.4403299992"/>
    <n v="25098.516600000003"/>
    <n v="35376.348720000002"/>
    <n v="0.19348028336217324"/>
    <n v="0.18666492246119487"/>
    <n v="-3573.5868399999999"/>
    <n v="-16.733265270235886"/>
    <n v="70.851186001964734"/>
    <n v="60.368535173123426"/>
    <n v="2.6543148343652194"/>
    <n v="3.195293586218499"/>
    <n v="3.7762001452835712E-3"/>
    <n v="3.9344428587455189E-3"/>
    <n v="5.2777297032926334E-3"/>
    <n v="5.5460790621198949E-3"/>
    <m/>
    <m/>
    <m/>
    <n v="0"/>
    <m/>
    <n v="0"/>
    <m/>
    <n v="0"/>
    <m/>
    <n v="-2922.8157777875613"/>
    <n v="19.539030111995995"/>
    <n v="-0.57635756821778839"/>
    <n v="0.16014345382997797"/>
    <n v="-1455.2230895015582"/>
    <n v="12.451880764823308"/>
    <n v="24.320536304387961"/>
    <n v="-2.018036786580625"/>
    <s v="Resto"/>
    <n v="2023"/>
    <n v="2"/>
    <d v="2024-08-20T00:00:00"/>
    <x v="35"/>
    <x v="32"/>
  </r>
  <r>
    <n v="2024"/>
    <n v="6"/>
    <n v="5.0999999999999996"/>
    <x v="6"/>
    <s v="Tecnicos"/>
    <n v="5.0999999999999996"/>
    <m/>
    <m/>
    <x v="3"/>
    <n v="5730286.3478699997"/>
    <n v="5991434.3503400004"/>
    <n v="9399379.1991999988"/>
    <n v="9733444.4287400004"/>
    <n v="695798.74774999998"/>
    <n v="932811.46989999991"/>
    <n v="2199573.7165300003"/>
    <n v="2244980.6126699997"/>
    <n v="0"/>
    <n v="0"/>
    <n v="0"/>
    <n v="0"/>
    <n v="3444.8716300000001"/>
    <n v="185721.65541000001"/>
    <n v="113334.72100999999"/>
    <n v="310099.93601999996"/>
    <n v="351288.81793000002"/>
    <n v="490608.92573999998"/>
    <n v="0"/>
    <n v="0"/>
    <n v="0"/>
    <n v="0"/>
    <n v="0"/>
    <n v="0"/>
    <s v="Tecnicos"/>
    <s v="Daños Sin Autos"/>
    <s v="Diversos"/>
    <x v="35"/>
    <x v="1"/>
    <n v="68106309.423189998"/>
    <n v="62156117.137030005"/>
    <n v="470912451.56086999"/>
    <n v="404647163.09129"/>
    <n v="451972421.97768009"/>
    <n v="385068140.58718014"/>
    <n v="9190908.9499900024"/>
    <n v="11440919.503470002"/>
    <n v="2169646.5493300008"/>
    <n v="2134783.4403299992"/>
    <n v="7007095.5203100005"/>
    <n v="7336250.4142400008"/>
    <n v="62.347330161248451"/>
    <n v="52.368468710253694"/>
    <n v="-261148.00247000065"/>
    <n v="-4.35868920862299"/>
    <n v="81.778339274251636"/>
    <n v="81.668890946120783"/>
    <n v="8.413737870105253"/>
    <n v="9.6393317766797182"/>
    <n v="1.2168474902026039"/>
    <n v="1.2678398214643682"/>
    <n v="1.4806564574847418"/>
    <n v="1.5559413305925081"/>
    <m/>
    <m/>
    <m/>
    <n v="0"/>
    <m/>
    <n v="0"/>
    <m/>
    <n v="0"/>
    <m/>
    <n v="-25.408427082849695"/>
    <n v="12.142477801456375"/>
    <n v="15.569084385395376"/>
    <n v="32.069681947267711"/>
    <n v="-63.452194649053254"/>
    <n v="-28.397385473543778"/>
    <n v="32.262547290242459"/>
    <n v="63.207153345664679"/>
    <m/>
    <n v="2023"/>
    <n v="2"/>
    <d v="2024-08-20T00:00:00"/>
    <x v="35"/>
    <x v="3"/>
  </r>
  <r>
    <n v="2024"/>
    <n v="6"/>
    <n v="23"/>
    <x v="16"/>
    <s v="Responsabilidad Civil y Riesgos Profesionales"/>
    <n v="17"/>
    <s v="4523540f1504cd17100c4835e85b7eefd49911580f8efff0599a8f283be6b9e3"/>
    <s v="866d562d83a77144c090ae01fef5e5dc5d322dfdcb968ee04e0fa262fe1b2619"/>
    <x v="16"/>
    <n v="415457.03461000003"/>
    <n v="584897.72703999991"/>
    <n v="718769.18579000025"/>
    <n v="937087.55577999994"/>
    <n v="21422.546450000005"/>
    <n v="79855.030640000026"/>
    <n v="192407.22083000001"/>
    <n v="1080796.6069099999"/>
    <n v="0"/>
    <n v="0"/>
    <n v="134.59399999999999"/>
    <n v="128.214"/>
    <n v="0"/>
    <n v="0"/>
    <n v="23769.452399999998"/>
    <n v="21842.992120000003"/>
    <n v="46430.602880000006"/>
    <n v="33564.888570000003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2089263.964579999"/>
    <n v="10892930.905850001"/>
    <n v="470912451.56086999"/>
    <n v="404647163.09129"/>
    <n v="451972421.97768009"/>
    <n v="385068140.58718014"/>
    <n v="10956786.689389998"/>
    <n v="11484999.307510003"/>
    <n v="3306745.967459999"/>
    <n v="3022331.8012499996"/>
    <n v="415457.03461000003"/>
    <n v="584897.72703999991"/>
    <n v="3.7917780676729587"/>
    <n v="5.09271016374844"/>
    <n v="-169440.69242999988"/>
    <n v="-28.969285500131924"/>
    <n v="100"/>
    <n v="100"/>
    <n v="3.4365784040057039"/>
    <n v="5.3695165433013363"/>
    <n v="8.8223837197963367E-2"/>
    <n v="9.1920881542307181E-2"/>
    <n v="0.14454511989450045"/>
    <n v="0.1518946039389561"/>
    <m/>
    <m/>
    <m/>
    <n v="0"/>
    <m/>
    <n v="0"/>
    <m/>
    <n v="0"/>
    <m/>
    <n v="-73.173203643767337"/>
    <n v="5.1563807242089155"/>
    <n v="13.652819450012824"/>
    <n v="0.64784373099138426"/>
    <n v="8.819580529153237"/>
    <n v="38.330871509280875"/>
    <n v="51.193503692881613"/>
    <n v="65.076909385372048"/>
    <s v="Medianas"/>
    <n v="2023"/>
    <n v="2"/>
    <d v="2024-08-20T00:00:00"/>
    <x v="37"/>
    <x v="16"/>
  </r>
  <r>
    <n v="2024"/>
    <n v="6"/>
    <n v="79"/>
    <x v="59"/>
    <s v="Responsabilidad Civil y Riesgos Profesionales"/>
    <n v="51"/>
    <s v="031b4af5197ec30a926f48cf40e11a7dbc470048a21e4003b7a3c07c5dab1baa"/>
    <s v="866d562d83a77144c090ae01fef5e5dc5d322dfdcb968ee04e0fa262fe1b2619"/>
    <x v="23"/>
    <n v="129755.02584999999"/>
    <n v="100713.9886"/>
    <n v="208634.24528"/>
    <n v="162362.37222000002"/>
    <n v="12558.34974"/>
    <n v="10489.86839"/>
    <n v="25461.723679999996"/>
    <n v="22273.667030000001"/>
    <n v="0"/>
    <n v="0"/>
    <n v="134.59399999999999"/>
    <n v="128.214"/>
    <n v="0"/>
    <n v="0"/>
    <n v="9941.8562100000017"/>
    <n v="10693.791449999999"/>
    <n v="93278.293839999998"/>
    <n v="64177.800130000003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42505277.943829998"/>
    <n v="34607061.821570002"/>
    <n v="470912451.56086999"/>
    <n v="404647163.09129"/>
    <n v="451972421.97768009"/>
    <n v="385068140.58718014"/>
    <n v="10956786.689389998"/>
    <n v="11484999.307510003"/>
    <n v="3306745.967459999"/>
    <n v="3022331.8012499996"/>
    <n v="129755.02584999999"/>
    <n v="100713.9886"/>
    <n v="1.1842434239926223"/>
    <n v="0.87691767237759821"/>
    <n v="29041.037249999994"/>
    <n v="28.835157512568223"/>
    <n v="100"/>
    <n v="100"/>
    <n v="0.3052680328816319"/>
    <n v="0.29102149474367295"/>
    <n v="2.7553959429171708E-2"/>
    <n v="2.8708615734171439E-2"/>
    <n v="2.4889335150801127E-2"/>
    <n v="2.6154848450049367E-2"/>
    <m/>
    <m/>
    <m/>
    <n v="0"/>
    <m/>
    <n v="0"/>
    <m/>
    <n v="0"/>
    <m/>
    <n v="19.718849399215401"/>
    <n v="9.6785073701251161"/>
    <n v="10.415502886755892"/>
    <n v="0.37977969470834216"/>
    <n v="-7.0315121022861966"/>
    <n v="45.343551276381213"/>
    <n v="10.658274075052487"/>
    <n v="16.662757882536351"/>
    <s v="Resto"/>
    <n v="2023"/>
    <n v="2"/>
    <d v="2024-08-20T00:00:00"/>
    <x v="37"/>
    <x v="23"/>
  </r>
  <r>
    <n v="2024"/>
    <n v="6"/>
    <n v="12"/>
    <x v="31"/>
    <s v="Responsabilidad Civil y Riesgos Profesionales"/>
    <n v="12"/>
    <s v="6b51d431df5d7f141cbececcf79edf3dd861c3b4069f0b11661a3eefacbba918"/>
    <s v="866d562d83a77144c090ae01fef5e5dc5d322dfdcb968ee04e0fa262fe1b2619"/>
    <x v="6"/>
    <n v="993771.4031900001"/>
    <n v="963685.97055999993"/>
    <n v="1457737.5218600002"/>
    <n v="1626461.8442600002"/>
    <n v="102699.86278"/>
    <n v="71160.267350000009"/>
    <n v="267197.69147000002"/>
    <n v="262399.87497999996"/>
    <n v="0"/>
    <n v="0"/>
    <n v="134.59399999999999"/>
    <n v="128.214"/>
    <n v="0"/>
    <n v="0"/>
    <n v="51181.85411"/>
    <n v="19112.11981"/>
    <n v="73997.677949999998"/>
    <n v="107299.87241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3733425.0511100003"/>
    <n v="4674185.5092500001"/>
    <n v="470912451.56086999"/>
    <n v="404647163.09129"/>
    <n v="451972421.97768009"/>
    <n v="385068140.58718014"/>
    <n v="10956786.689389998"/>
    <n v="11484999.307510003"/>
    <n v="3306745.967459999"/>
    <n v="3022331.8012499996"/>
    <n v="993771.4031900001"/>
    <n v="963685.97055999993"/>
    <n v="9.0699164943342243"/>
    <n v="8.3908230619556843"/>
    <n v="30085.43263000017"/>
    <n v="3.1219124848852475"/>
    <n v="100"/>
    <n v="100"/>
    <n v="26.618222934314367"/>
    <n v="20.617195630188604"/>
    <n v="0.21103103132993831"/>
    <n v="0.21987434517389115"/>
    <n v="0.2381546340762529"/>
    <n v="0.25026375048595323"/>
    <m/>
    <m/>
    <m/>
    <n v="0"/>
    <m/>
    <n v="0"/>
    <m/>
    <n v="0"/>
    <m/>
    <n v="44.321918121629977"/>
    <n v="10.334354807386696"/>
    <n v="7.384175916626516"/>
    <n v="3.1057681415692944"/>
    <n v="167.79789274458298"/>
    <n v="-31.036564827169677"/>
    <n v="69.166838106167901"/>
    <n v="17.811875616190214"/>
    <s v="Grandes"/>
    <n v="2023"/>
    <n v="2"/>
    <d v="2024-08-20T00:00:00"/>
    <x v="37"/>
    <x v="6"/>
  </r>
  <r>
    <n v="2024"/>
    <n v="6"/>
    <n v="18"/>
    <x v="64"/>
    <s v="Responsabilidad Civil y Riesgos Profesionales"/>
    <n v="5"/>
    <s v="ef2d127de37b942baad06145e54b0c619a1f22327b2ebbcfbec78f5564afe39d"/>
    <s v="866d562d83a77144c090ae01fef5e5dc5d322dfdcb968ee04e0fa262fe1b2619"/>
    <x v="32"/>
    <n v="25619.410489999998"/>
    <n v="25592.891510000001"/>
    <n v="45386.622129999989"/>
    <n v="48386.067859999996"/>
    <n v="4587.2756499999996"/>
    <n v="1260.6582900000001"/>
    <n v="28293.837730000003"/>
    <n v="7074.5396000000001"/>
    <n v="0"/>
    <n v="0"/>
    <n v="134.59399999999999"/>
    <n v="128.214"/>
    <n v="0"/>
    <n v="0"/>
    <n v="4587.2756500000005"/>
    <n v="1260.6582900000001"/>
    <n v="23621.6826"/>
    <n v="24768.536600000003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0445446.251569999"/>
    <n v="9947856.28792"/>
    <n v="470912451.56086999"/>
    <n v="404647163.09129"/>
    <n v="451972421.97768009"/>
    <n v="385068140.58718014"/>
    <n v="10956786.689389998"/>
    <n v="11484999.307510003"/>
    <n v="3306745.967459999"/>
    <n v="3022331.8012499996"/>
    <n v="25619.410489999998"/>
    <n v="25592.891510000001"/>
    <n v="0.23382229860154663"/>
    <n v="0.22283755379301501"/>
    <n v="26.5189799999971"/>
    <n v="0.10361853794298437"/>
    <n v="100"/>
    <n v="100"/>
    <n v="0.24526870248505928"/>
    <n v="0.25727041856322619"/>
    <n v="5.440376529667626E-3"/>
    <n v="5.6683570156555192E-3"/>
    <n v="6.324742601550414E-3"/>
    <n v="6.6463279644413276E-3"/>
    <m/>
    <m/>
    <m/>
    <n v="0"/>
    <m/>
    <n v="0"/>
    <m/>
    <n v="0"/>
    <m/>
    <n v="263.87938637995228"/>
    <n v="17.905469182401941"/>
    <n v="4.9258142227009349"/>
    <n v="0.13872476734351655"/>
    <n v="263.87938637995234"/>
    <n v="-4.6302856665338954"/>
    <n v="19.419766693503878"/>
    <n v="5.089756857092639"/>
    <s v="Resto"/>
    <n v="2023"/>
    <n v="2"/>
    <d v="2024-08-20T00:00:00"/>
    <x v="37"/>
    <x v="32"/>
  </r>
  <r>
    <n v="2024"/>
    <n v="6"/>
    <n v="1"/>
    <x v="14"/>
    <s v="Responsabilidad Civil y Riesgos Profesionales"/>
    <n v="30"/>
    <s v="624b60c58c9d8bfb6ff1886c2fd605d2adeb6ea4da576068201b6c6958ce93f4"/>
    <s v="866d562d83a77144c090ae01fef5e5dc5d322dfdcb968ee04e0fa262fe1b2619"/>
    <x v="10"/>
    <n v="241521.93168000001"/>
    <n v="227380.94088000001"/>
    <n v="465673.54333999997"/>
    <n v="352184.33085999999"/>
    <n v="153173.21445999999"/>
    <n v="29799.899420000002"/>
    <n v="194094.99092000001"/>
    <n v="44665.131759999997"/>
    <n v="0"/>
    <n v="0"/>
    <n v="134.59399999999999"/>
    <n v="128.214"/>
    <n v="0"/>
    <n v="0"/>
    <n v="89350.043620000011"/>
    <n v="21966.46659"/>
    <n v="61403.89026"/>
    <n v="58106.291570000001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27815669.804509997"/>
    <n v="22056494.197700001"/>
    <n v="470912451.56086999"/>
    <n v="404647163.09129"/>
    <n v="451972421.97768009"/>
    <n v="385068140.58718014"/>
    <n v="10956786.689389998"/>
    <n v="11484999.307510003"/>
    <n v="3306745.967459999"/>
    <n v="3022331.8012499996"/>
    <n v="241521.93168000001"/>
    <n v="227380.94088000001"/>
    <n v="2.204313532122312"/>
    <n v="1.9798080504133453"/>
    <n v="14140.9908"/>
    <n v="6.2190748025195752"/>
    <n v="100"/>
    <n v="100"/>
    <n v="0.86829450226231819"/>
    <n v="1.0309024582143735"/>
    <n v="5.1288075072013876E-2"/>
    <n v="5.3437316069679844E-2"/>
    <n v="5.6192397135057137E-2"/>
    <n v="5.9049533553534927E-2"/>
    <m/>
    <m/>
    <m/>
    <n v="0"/>
    <m/>
    <n v="0"/>
    <m/>
    <n v="0"/>
    <m/>
    <n v="414.00581022497948"/>
    <n v="63.420002231078541"/>
    <n v="13.105715591056006"/>
    <n v="4.6321433810549557"/>
    <n v="306.75655893003596"/>
    <n v="5.6751146922315865"/>
    <n v="145.51202414320778"/>
    <n v="37.803938259486486"/>
    <s v="Medianas"/>
    <n v="2023"/>
    <n v="2"/>
    <d v="2024-08-20T00:00:00"/>
    <x v="37"/>
    <x v="10"/>
  </r>
  <r>
    <n v="2024"/>
    <n v="6"/>
    <n v="8"/>
    <x v="20"/>
    <s v="Responsabilidad Civil y Riesgos Profesionales"/>
    <n v="8"/>
    <s v="2c624232cdd221771294dfbb310aca000a0df6ac8b66b696d90ef06fdefb64a3"/>
    <s v="866d562d83a77144c090ae01fef5e5dc5d322dfdcb968ee04e0fa262fe1b2619"/>
    <x v="26"/>
    <n v="57731.452420000001"/>
    <n v="77427.24871"/>
    <n v="127165.38167999999"/>
    <n v="153764.23752"/>
    <n v="9877.0595900000008"/>
    <n v="8506.6214600000003"/>
    <n v="28615.261269999995"/>
    <n v="21814.293569999998"/>
    <n v="0"/>
    <n v="0"/>
    <n v="134.59399999999999"/>
    <n v="128.214"/>
    <n v="0"/>
    <n v="0"/>
    <n v="7009.2105000000001"/>
    <n v="5798.8367800000005"/>
    <n v="26426.011839999999"/>
    <n v="31076.29795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362193.3121300002"/>
    <n v="1167878.8770999999"/>
    <n v="470912451.56086999"/>
    <n v="404647163.09129"/>
    <n v="451972421.97768009"/>
    <n v="385068140.58718014"/>
    <n v="10956786.689389998"/>
    <n v="11484999.307510003"/>
    <n v="3306745.967459999"/>
    <n v="3022331.8012499996"/>
    <n v="57731.452420000001"/>
    <n v="77427.24871"/>
    <n v="0.52690130835443061"/>
    <n v="0.67415980303429868"/>
    <n v="-19695.796289999998"/>
    <n v="-25.437809838458357"/>
    <n v="100"/>
    <n v="100"/>
    <n v="4.238124787863474"/>
    <n v="6.6297327769350751"/>
    <n v="1.2259487348156826E-2"/>
    <n v="1.2773224562548856E-2"/>
    <n v="1.9134509215015083E-2"/>
    <n v="2.0107414908938779E-2"/>
    <m/>
    <m/>
    <m/>
    <n v="0"/>
    <m/>
    <n v="0"/>
    <m/>
    <n v="0"/>
    <m/>
    <n v="16.110251719135515"/>
    <n v="17.108628271022461"/>
    <n v="10.986599164670228"/>
    <n v="0.29869423557766783"/>
    <n v="20.872698541447821"/>
    <n v="-14.964092947886032"/>
    <n v="26.523905848670054"/>
    <n v="18.659998656628922"/>
    <s v="Resto"/>
    <n v="2023"/>
    <n v="2"/>
    <d v="2024-08-20T00:00:00"/>
    <x v="37"/>
    <x v="26"/>
  </r>
  <r>
    <n v="2024"/>
    <n v="6"/>
    <n v="93"/>
    <x v="43"/>
    <s v="Responsabilidad Civil y Riesgos Profesionales"/>
    <n v="220"/>
    <s v="36790ecd55c2030dc553685bef719df653f413a20cdad1bfd1dc934c76686ddd"/>
    <s v="866d562d83a77144c090ae01fef5e5dc5d322dfdcb968ee04e0fa262fe1b2619"/>
    <x v="33"/>
    <n v="30644.502649999999"/>
    <n v="30348.82588"/>
    <n v="41065.353669999997"/>
    <n v="40032.898230000006"/>
    <n v="5512.3041199999998"/>
    <n v="33601.038459999996"/>
    <n v="2257.4150100000011"/>
    <n v="24380.586510000001"/>
    <n v="0"/>
    <n v="0"/>
    <n v="134.59399999999999"/>
    <n v="128.214"/>
    <n v="0"/>
    <n v="0"/>
    <n v="589.50304000000006"/>
    <n v="15065.77269"/>
    <n v="3162.66156"/>
    <n v="1161.14779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571419.13779999991"/>
    <n v="448716.87143"/>
    <n v="470912451.56086999"/>
    <n v="404647163.09129"/>
    <n v="451972421.97768009"/>
    <n v="385068140.58718014"/>
    <n v="10956786.689389998"/>
    <n v="11484999.307510003"/>
    <n v="3306745.967459999"/>
    <n v="3022331.8012499996"/>
    <n v="30644.502649999999"/>
    <n v="30348.82588"/>
    <n v="0.27968512592907002"/>
    <n v="0.26424752032988807"/>
    <n v="295.67676999999821"/>
    <n v="0.97426098515016601"/>
    <n v="100"/>
    <n v="100"/>
    <n v="5.3628764986736854"/>
    <n v="6.7634688625106509"/>
    <n v="6.5074734270514191E-3"/>
    <n v="6.7801709042135602E-3"/>
    <n v="7.5000713332946771E-3"/>
    <n v="7.8814169964105275E-3"/>
    <m/>
    <m/>
    <m/>
    <n v="0"/>
    <m/>
    <n v="0"/>
    <m/>
    <n v="0"/>
    <m/>
    <n v="-83.594840003049114"/>
    <n v="17.987905311949973"/>
    <n v="110.71610675437438"/>
    <n v="0.16669874777935087"/>
    <n v="-96.087137034854592"/>
    <n v="172.3737311681918"/>
    <n v="18.639460113462157"/>
    <n v="1297.4896752806978"/>
    <s v="Resto"/>
    <n v="2023"/>
    <n v="2"/>
    <d v="2024-08-20T00:00:00"/>
    <x v="37"/>
    <x v="33"/>
  </r>
  <r>
    <n v="2024"/>
    <n v="6"/>
    <n v="103"/>
    <x v="18"/>
    <s v="Responsabilidad Civil y Riesgos Profesionales"/>
    <n v="205"/>
    <s v="f8809aff4d69bece79dabe35be0c708b890d7eafb841f121330667b77d2e2590"/>
    <s v="866d562d83a77144c090ae01fef5e5dc5d322dfdcb968ee04e0fa262fe1b2619"/>
    <x v="29"/>
    <n v="47921.501459999999"/>
    <n v="64887.929920000002"/>
    <n v="150765.86317"/>
    <n v="326915.48581000004"/>
    <n v="28836.326580000001"/>
    <n v="102916.17593"/>
    <n v="75961.675579999996"/>
    <n v="124320.41702000001"/>
    <n v="0"/>
    <n v="0"/>
    <n v="134.59399999999999"/>
    <n v="128.214"/>
    <n v="0"/>
    <n v="0"/>
    <n v="621.21122000000003"/>
    <n v="91.65598"/>
    <n v="680.17673000000002"/>
    <n v="909.18143999999995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492337.16872"/>
    <n v="1431710.3165"/>
    <n v="470912451.56086999"/>
    <n v="404647163.09129"/>
    <n v="451972421.97768009"/>
    <n v="385068140.58718014"/>
    <n v="10956786.689389998"/>
    <n v="11484999.307510003"/>
    <n v="3306745.967459999"/>
    <n v="3022331.8012499996"/>
    <n v="47921.501459999999"/>
    <n v="64887.929920000002"/>
    <n v="0.43736820674262811"/>
    <n v="0.56497983310778255"/>
    <n v="-16966.428460000003"/>
    <n v="-26.147279595631765"/>
    <n v="100"/>
    <n v="100"/>
    <n v="3.2111712061090723"/>
    <n v="4.5321968538039794"/>
    <n v="1.01763079955013E-2"/>
    <n v="1.0602749001877491E-2"/>
    <n v="1.6035681412984733E-2"/>
    <n v="1.6851025333088875E-2"/>
    <m/>
    <m/>
    <m/>
    <n v="0"/>
    <m/>
    <n v="0"/>
    <m/>
    <n v="0"/>
    <m/>
    <n v="-71.980763646315935"/>
    <n v="60.174088251532844"/>
    <n v="158.60603976253338"/>
    <n v="0.87204541454842888"/>
    <n v="577.76398223007379"/>
    <n v="-25.188009777234331"/>
    <n v="91.33085455599165"/>
    <n v="10.081153878372175"/>
    <s v="Resto"/>
    <n v="2023"/>
    <n v="2"/>
    <d v="2024-08-20T00:00:00"/>
    <x v="37"/>
    <x v="29"/>
  </r>
  <r>
    <n v="2024"/>
    <n v="6"/>
    <n v="3"/>
    <x v="40"/>
    <s v="Responsabilidad Civil y Riesgos Profesionales"/>
    <n v="3"/>
    <s v="4e07408562bedb8b60ce05c1decfe3ad16b72230967de01f640b7e4729b49fce"/>
    <s v="866d562d83a77144c090ae01fef5e5dc5d322dfdcb968ee04e0fa262fe1b2619"/>
    <x v="19"/>
    <n v="145138.41824"/>
    <n v="139746.81599999999"/>
    <n v="286318.22511"/>
    <n v="314886.03326"/>
    <n v="173061.70159000004"/>
    <n v="232032.79904999997"/>
    <n v="215320.38385999994"/>
    <n v="236850.56766"/>
    <n v="0"/>
    <n v="0"/>
    <n v="134.59399999999999"/>
    <n v="128.214"/>
    <n v="0"/>
    <n v="0"/>
    <n v="3319.8640699999996"/>
    <n v="4755.67443"/>
    <n v="19489.222989999998"/>
    <n v="18144.835440000003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2032200.14449"/>
    <n v="10620403.039520001"/>
    <n v="470912451.56086999"/>
    <n v="404647163.09129"/>
    <n v="451972421.97768009"/>
    <n v="385068140.58718014"/>
    <n v="10956786.689389998"/>
    <n v="11484999.307510003"/>
    <n v="3306745.967459999"/>
    <n v="3022331.8012499996"/>
    <n v="145138.41824"/>
    <n v="139746.81599999999"/>
    <n v="1.3246440069928966"/>
    <n v="1.2167768778934103"/>
    <n v="5391.6022400000074"/>
    <n v="3.8581217048980987"/>
    <n v="100"/>
    <n v="100"/>
    <n v="1.2062500332199375"/>
    <n v="1.3158334526475368"/>
    <n v="3.0820679673881895E-2"/>
    <n v="3.2112228795934679E-2"/>
    <n v="3.4535474049146503E-2"/>
    <n v="3.6291451114834845E-2"/>
    <m/>
    <m/>
    <m/>
    <n v="0"/>
    <m/>
    <n v="0"/>
    <m/>
    <n v="0"/>
    <m/>
    <n v="-25.414983442617711"/>
    <n v="119.23907101138877"/>
    <n v="166.03798618925239"/>
    <n v="5.2335953016352637"/>
    <n v="-30.191519228956142"/>
    <n v="7.4092022187002948"/>
    <n v="17.034358279462634"/>
    <n v="26.209520861876712"/>
    <s v="Resto"/>
    <n v="2023"/>
    <n v="2"/>
    <d v="2024-08-20T00:00:00"/>
    <x v="37"/>
    <x v="19"/>
  </r>
  <r>
    <n v="2024"/>
    <n v="6"/>
    <n v="43"/>
    <x v="9"/>
    <s v="Responsabilidad Civil y Riesgos Profesionales"/>
    <n v="31"/>
    <s v="eb1e33e8a81b697b75855af6bfcdbcbf7cbbde9f94962ceaec1ed8af21f5a50f"/>
    <s v="866d562d83a77144c090ae01fef5e5dc5d322dfdcb968ee04e0fa262fe1b2619"/>
    <x v="8"/>
    <n v="446463.83566000004"/>
    <n v="485129.98772000003"/>
    <n v="835797.88685999997"/>
    <n v="849365.07554000011"/>
    <n v="63359.865629999993"/>
    <n v="93576.656340000001"/>
    <n v="116094.47387000002"/>
    <n v="912602.08461000002"/>
    <n v="0"/>
    <n v="0"/>
    <n v="134.59399999999999"/>
    <n v="128.214"/>
    <n v="0"/>
    <n v="0"/>
    <n v="30229.22971"/>
    <n v="40431.149119999995"/>
    <n v="100742.37122"/>
    <n v="72098.933380000002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56310277.221919999"/>
    <n v="49145835.487599999"/>
    <n v="470912451.56086999"/>
    <n v="404647163.09129"/>
    <n v="451972421.97768009"/>
    <n v="385068140.58718014"/>
    <n v="10956786.689389998"/>
    <n v="11484999.307510003"/>
    <n v="3306745.967459999"/>
    <n v="3022331.8012499996"/>
    <n v="446463.83566000004"/>
    <n v="485129.98772000003"/>
    <n v="4.07476980538768"/>
    <n v="4.2240314929995266"/>
    <n v="-38666.152059999993"/>
    <n v="-7.970266328355013"/>
    <n v="100"/>
    <n v="100"/>
    <n v="0.79286385662865155"/>
    <n v="0.98712328909822555"/>
    <n v="9.4808246029631754E-2"/>
    <n v="9.8781211850586748E-2"/>
    <n v="0.11988963026797565"/>
    <n v="0.12598549103029877"/>
    <m/>
    <m/>
    <m/>
    <n v="0"/>
    <m/>
    <n v="0"/>
    <m/>
    <n v="0"/>
    <m/>
    <n v="-32.290949358364315"/>
    <n v="14.191488888755382"/>
    <n v="19.288986191059614"/>
    <n v="1.916079017060643"/>
    <n v="-25.232820812786226"/>
    <n v="39.727963365329884"/>
    <n v="30.006470310278644"/>
    <n v="56.077319350767894"/>
    <s v="Medianas"/>
    <n v="2023"/>
    <n v="2"/>
    <d v="2024-08-20T00:00:00"/>
    <x v="37"/>
    <x v="8"/>
  </r>
  <r>
    <n v="2024"/>
    <n v="6"/>
    <n v="10"/>
    <x v="4"/>
    <s v="Responsabilidad Civil y Riesgos Profesionales"/>
    <n v="10"/>
    <s v="4a44dc15364204a80fe80e9039455cc1608281820fe2b24f1e5233ade6af1dd5"/>
    <s v="866d562d83a77144c090ae01fef5e5dc5d322dfdcb968ee04e0fa262fe1b2619"/>
    <x v="11"/>
    <n v="151120.95208000002"/>
    <n v="164948.46063999998"/>
    <n v="327956.93971000006"/>
    <n v="330999.11603000003"/>
    <n v="130123.03424000001"/>
    <n v="83331.1921"/>
    <n v="197210.92962999997"/>
    <n v="-45567.740880000005"/>
    <n v="0"/>
    <n v="0"/>
    <n v="134.59399999999999"/>
    <n v="128.214"/>
    <n v="139.73251999999999"/>
    <n v="-121.7663"/>
    <n v="107916.28839"/>
    <n v="49149.691890000002"/>
    <n v="144863.26934999999"/>
    <n v="152047.92233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3187333.33329"/>
    <n v="2989305.4146599998"/>
    <n v="470912451.56086999"/>
    <n v="404647163.09129"/>
    <n v="451972421.97768009"/>
    <n v="385068140.58718014"/>
    <n v="10956786.689389998"/>
    <n v="11484999.307510003"/>
    <n v="3306745.967459999"/>
    <n v="3022331.8012499996"/>
    <n v="151120.95208000002"/>
    <n v="164948.46063999998"/>
    <n v="1.379245178025944"/>
    <n v="1.4362078414070145"/>
    <n v="-13827.508559999958"/>
    <n v="-8.3829267071358071"/>
    <n v="100"/>
    <n v="100"/>
    <n v="4.7412973880586042"/>
    <n v="5.5179527602321299"/>
    <n v="3.2091092851569282E-2"/>
    <n v="3.3435878989860772E-2"/>
    <n v="4.0763528250113285E-2"/>
    <n v="4.2836174498486028E-2"/>
    <m/>
    <m/>
    <m/>
    <n v="0"/>
    <m/>
    <n v="0"/>
    <m/>
    <n v="0"/>
    <m/>
    <n v="56.151653373503116"/>
    <n v="86.105223960682707"/>
    <n v="50.519533056977316"/>
    <n v="3.9350780350372974"/>
    <n v="119.56656133577238"/>
    <n v="-4.7252556101402448"/>
    <n v="74.495273283710418"/>
    <n v="32.325132193077302"/>
    <s v="Medianas"/>
    <n v="2023"/>
    <n v="2"/>
    <d v="2024-08-20T00:00:00"/>
    <x v="37"/>
    <x v="11"/>
  </r>
  <r>
    <n v="2024"/>
    <n v="6"/>
    <n v="201.1"/>
    <x v="1"/>
    <s v="Responsabilidad Civil y Riesgos Profesionales"/>
    <n v="201.1"/>
    <m/>
    <m/>
    <x v="1"/>
    <n v="10956786.68939"/>
    <n v="11484999.307510002"/>
    <n v="18490792.531879999"/>
    <n v="19118525.306580003"/>
    <n v="3306745.96746"/>
    <n v="3022331.80125"/>
    <n v="6379558.0105799986"/>
    <n v="8116017.9437300004"/>
    <n v="0"/>
    <n v="0"/>
    <n v="0"/>
    <n v="0"/>
    <n v="-41.707359999999994"/>
    <n v="1318.3754099999996"/>
    <n v="1178325.2490999999"/>
    <n v="1367286.5696399997"/>
    <n v="3420115.4817199991"/>
    <n v="3141536.0619299994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353284336.86524993"/>
    <n v="297847375.32256007"/>
    <n v="470912451.56086999"/>
    <n v="404647163.09129"/>
    <n v="451972421.97768009"/>
    <n v="385068140.58718014"/>
    <n v="10956786.689389998"/>
    <n v="11484999.307510003"/>
    <n v="3306745.967459999"/>
    <n v="3022331.8012499996"/>
    <n v="10956786.68939"/>
    <n v="11484999.307510002"/>
    <n v="100.00000000000003"/>
    <n v="99.999999999999986"/>
    <n v="-528212.61812000163"/>
    <n v="-4.5991523723872163"/>
    <n v="100"/>
    <n v="100"/>
    <n v="3.1014074347624274"/>
    <n v="3.8560015159012502"/>
    <n v="2.3267141595158543"/>
    <n v="2.4242157610959465"/>
    <n v="2.838275009707393"/>
    <n v="2.9825888192143948"/>
    <m/>
    <m/>
    <m/>
    <n v="0"/>
    <m/>
    <n v="0"/>
    <m/>
    <n v="0"/>
    <m/>
    <n v="9.410421651665434"/>
    <n v="30.179888147882682"/>
    <n v="26.315472211423714"/>
    <n v="100.00000000000003"/>
    <n v="-13.820169431617568"/>
    <n v="8.8676180791270163"/>
    <n v="34.452791298947957"/>
    <n v="43.522867243484981"/>
    <m/>
    <n v="2023"/>
    <n v="2"/>
    <d v="2024-08-20T00:00:00"/>
    <x v="37"/>
    <x v="1"/>
  </r>
  <r>
    <n v="2024"/>
    <n v="6"/>
    <n v="5.0999999999999996"/>
    <x v="6"/>
    <s v="Responsabilidad Civil y Riesgos Profesionales"/>
    <n v="5.0999999999999996"/>
    <m/>
    <m/>
    <x v="3"/>
    <n v="6740068.9896599995"/>
    <n v="6834324.28675"/>
    <n v="10372929.149769999"/>
    <n v="11155946.903899999"/>
    <n v="2287659.9278799999"/>
    <n v="1392919.7246599998"/>
    <n v="4291715.0092000002"/>
    <n v="2828437.3682899992"/>
    <n v="0"/>
    <n v="0"/>
    <n v="0"/>
    <n v="0"/>
    <n v="-181.43987999999999"/>
    <n v="1440.1417099999996"/>
    <n v="655021.80250999995"/>
    <n v="465826.36848999996"/>
    <n v="1694943.5205499998"/>
    <n v="1671511.51737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61665149.744589999"/>
    <n v="57323690.42696999"/>
    <n v="470912451.56086999"/>
    <n v="404647163.09129"/>
    <n v="451972421.97768009"/>
    <n v="385068140.58718014"/>
    <n v="10956786.689389998"/>
    <n v="11484999.307510003"/>
    <n v="3306745.967459999"/>
    <n v="3022331.8012499996"/>
    <n v="6740068.9896599995"/>
    <n v="6834324.28675"/>
    <n v="61.515015129269088"/>
    <n v="59.506527634538543"/>
    <n v="-94255.297090000473"/>
    <n v="-1.3791458106946597"/>
    <n v="100"/>
    <n v="100"/>
    <n v="10.930110471760134"/>
    <n v="11.922338279069601"/>
    <n v="1.4312785672410238"/>
    <n v="1.4912566922042969"/>
    <n v="1.6889589029957315"/>
    <n v="1.7748350399304706"/>
    <m/>
    <m/>
    <m/>
    <n v="0"/>
    <m/>
    <n v="0"/>
    <m/>
    <n v="0"/>
    <m/>
    <n v="64.234872073363647"/>
    <n v="33.94119453954432"/>
    <n v="20.38123545528142"/>
    <n v="69.181604828181392"/>
    <n v="40.615011690576175"/>
    <n v="1.4018451525161124"/>
    <n v="38.645641849909488"/>
    <n v="27.8685706708706"/>
    <m/>
    <n v="2023"/>
    <n v="2"/>
    <d v="2024-08-20T00:00:00"/>
    <x v="37"/>
    <x v="3"/>
  </r>
  <r>
    <n v="2024"/>
    <n v="6"/>
    <n v="46"/>
    <x v="33"/>
    <s v="Responsabilidad Civil y Riesgos Profesionales"/>
    <n v="34"/>
    <s v="86e50149658661312a9e0b35558d84f6c6d3da797f552a9657fe0558ca40cdef"/>
    <s v="866d562d83a77144c090ae01fef5e5dc5d322dfdcb968ee04e0fa262fe1b2619"/>
    <x v="34"/>
    <n v="1170.5436000000002"/>
    <n v="1676.0645300000001"/>
    <n v="1865.36376"/>
    <n v="4180.8780100000004"/>
    <n v="-29.349630000000001"/>
    <n v="3932.8503999999998"/>
    <n v="-333.61591000000033"/>
    <n v="4933.542190000001"/>
    <n v="0"/>
    <n v="0"/>
    <n v="134.59399999999999"/>
    <n v="128.214"/>
    <n v="0"/>
    <n v="0"/>
    <n v="-29.349630000000001"/>
    <n v="1903.97039"/>
    <n v="994.34867000000008"/>
    <n v="1532.67461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30526234.37057"/>
    <n v="22641933.136849999"/>
    <n v="470912451.56086999"/>
    <n v="404647163.09129"/>
    <n v="451972421.97768009"/>
    <n v="385068140.58718014"/>
    <n v="10956786.689389998"/>
    <n v="11484999.307510003"/>
    <n v="3306745.967459999"/>
    <n v="3022331.8012499996"/>
    <n v="1170.5436000000002"/>
    <n v="1676.0645300000001"/>
    <n v="1.0683274514538973E-2"/>
    <n v="1.4593510065812778E-2"/>
    <n v="-505.52092999999991"/>
    <n v="-30.161185381090306"/>
    <n v="100"/>
    <n v="100"/>
    <n v="3.8345496067097879E-3"/>
    <n v="7.4024798142000798E-3"/>
    <n v="2.4856926082972687E-4"/>
    <n v="2.589856245826002E-4"/>
    <n v="4.1420394923709705E-4"/>
    <n v="4.3526439955385917E-4"/>
    <m/>
    <m/>
    <m/>
    <n v="0"/>
    <m/>
    <n v="0"/>
    <m/>
    <n v="0"/>
    <m/>
    <n v="-100.74626866051146"/>
    <n v="-2.5073504310305057"/>
    <n v="234.64791060282147"/>
    <n v="-8.8756833118766132E-4"/>
    <n v="-101.54149613639738"/>
    <n v="-35.123302525380772"/>
    <n v="-2.951643712662682"/>
    <n v="124.22534943669486"/>
    <s v="Resto"/>
    <n v="2023"/>
    <n v="2"/>
    <d v="2024-08-20T00:00:00"/>
    <x v="37"/>
    <x v="34"/>
  </r>
  <r>
    <n v="2024"/>
    <n v="6"/>
    <n v="126"/>
    <x v="41"/>
    <s v="Responsabilidad Civil y Riesgos Profesionales"/>
    <n v="239"/>
    <s v="79bf08685d3138f9b109c3546780f056bc954fd69377b84a2cf23622e464897b"/>
    <s v="866d562d83a77144c090ae01fef5e5dc5d322dfdcb968ee04e0fa262fe1b2619"/>
    <x v="22"/>
    <n v="133746.97724000001"/>
    <n v="132754.11601999999"/>
    <n v="246520.35221000004"/>
    <n v="231547.80040999997"/>
    <n v="13661.414919999999"/>
    <n v="17878.596400000002"/>
    <n v="32929.897670000006"/>
    <n v="34180.291380000002"/>
    <n v="0"/>
    <n v="0"/>
    <n v="134.59399999999999"/>
    <n v="128.214"/>
    <n v="0"/>
    <n v="0"/>
    <n v="234.54504999999997"/>
    <n v="626.19323999999995"/>
    <n v="6478.8735299999998"/>
    <n v="4239.8382899999997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466101.05164999998"/>
    <n v="396211.51010000001"/>
    <n v="470912451.56086999"/>
    <n v="404647163.09129"/>
    <n v="451972421.97768009"/>
    <n v="385068140.58718014"/>
    <n v="10956786.689389998"/>
    <n v="11484999.307510003"/>
    <n v="3306745.967459999"/>
    <n v="3022331.8012499996"/>
    <n v="133746.97724000001"/>
    <n v="132754.11601999999"/>
    <n v="1.2206770199287886"/>
    <n v="1.1558913715666705"/>
    <n v="992.86122000002069"/>
    <n v="0.74789486741821953"/>
    <n v="100"/>
    <n v="100"/>
    <n v="28.694845627688469"/>
    <n v="33.505870636240253"/>
    <n v="2.8401665064639283E-2"/>
    <n v="2.9591844709189994E-2"/>
    <n v="3.2807375938540842E-2"/>
    <n v="3.4475486810611432E-2"/>
    <m/>
    <m/>
    <m/>
    <n v="0"/>
    <m/>
    <n v="0"/>
    <m/>
    <n v="0"/>
    <m/>
    <n v="-23.587877849292482"/>
    <n v="10.214372841851599"/>
    <n v="13.467451658754229"/>
    <n v="0.41313772072106586"/>
    <n v="-62.544301819674708"/>
    <n v="52.809449013207541"/>
    <n v="3.6201516963397182"/>
    <n v="14.769271778051705"/>
    <s v="Resto"/>
    <n v="2023"/>
    <n v="2"/>
    <d v="2024-08-20T00:00:00"/>
    <x v="37"/>
    <x v="22"/>
  </r>
  <r>
    <n v="2024"/>
    <n v="6"/>
    <n v="13"/>
    <x v="23"/>
    <s v="Responsabilidad Civil y Riesgos Profesionales"/>
    <n v="13"/>
    <s v="3fdba35f04dc8c462986c992bcf875546257113072a909c162f7e470e581e278"/>
    <s v="866d562d83a77144c090ae01fef5e5dc5d322dfdcb968ee04e0fa262fe1b2619"/>
    <x v="20"/>
    <n v="108324.26892"/>
    <n v="80895.663230000006"/>
    <n v="200530.2659"/>
    <n v="168458.08944999997"/>
    <n v="4500.8193399999991"/>
    <n v="3064.7294500000003"/>
    <n v="7253.0346399999989"/>
    <n v="5525.0174599999991"/>
    <n v="0"/>
    <n v="0"/>
    <n v="134.59399999999999"/>
    <n v="128.214"/>
    <n v="0"/>
    <n v="0"/>
    <n v="2469.7655099999997"/>
    <n v="1961.62635"/>
    <n v="60016.38942"/>
    <n v="43568.766909999998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799139.89625999995"/>
    <n v="661278.34057"/>
    <n v="470912451.56086999"/>
    <n v="404647163.09129"/>
    <n v="451972421.97768009"/>
    <n v="385068140.58718014"/>
    <n v="10956786.689389998"/>
    <n v="11484999.307510003"/>
    <n v="3306745.967459999"/>
    <n v="3022331.8012499996"/>
    <n v="108324.26892"/>
    <n v="80895.663230000006"/>
    <n v="0.98864997549779599"/>
    <n v="0.70435932179031646"/>
    <n v="27428.605689999997"/>
    <n v="33.90615095399594"/>
    <n v="100"/>
    <n v="100"/>
    <n v="13.555107112904889"/>
    <n v="12.233224387822929"/>
    <n v="2.3003058967957242E-2"/>
    <n v="2.3967008528088779E-2"/>
    <n v="1.9991654608919034E-2"/>
    <n v="2.1008142378812322E-2"/>
    <m/>
    <m/>
    <m/>
    <n v="0"/>
    <m/>
    <n v="0"/>
    <m/>
    <n v="0"/>
    <m/>
    <n v="46.858618792598428"/>
    <n v="4.1549501186331188"/>
    <n v="3.7884965987440609"/>
    <n v="0.1361102238965517"/>
    <n v="25.903972996692247"/>
    <n v="37.750947930144221"/>
    <n v="4.1151517674886477"/>
    <n v="4.5023682998697936"/>
    <s v="Resto"/>
    <n v="2023"/>
    <n v="2"/>
    <d v="2024-08-20T00:00:00"/>
    <x v="37"/>
    <x v="20"/>
  </r>
  <r>
    <n v="2024"/>
    <n v="6"/>
    <n v="25"/>
    <x v="36"/>
    <s v="Responsabilidad Civil y Riesgos Profesionales"/>
    <n v="25"/>
    <s v="b7a56873cd771f2c446d369b649430b65a756ba278ff97ec81bb6f55b2e73569"/>
    <s v="866d562d83a77144c090ae01fef5e5dc5d322dfdcb968ee04e0fa262fe1b2619"/>
    <x v="36"/>
    <n v="0"/>
    <n v="0"/>
    <n v="0"/>
    <n v="-355342.50066999998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0"/>
    <n v="0"/>
    <n v="470912451.56086999"/>
    <n v="404647163.09129"/>
    <n v="451972421.97768009"/>
    <n v="385068140.58718014"/>
    <n v="10956786.689389998"/>
    <n v="11484999.307510003"/>
    <n v="3306745.967459999"/>
    <n v="3022331.80124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7"/>
    <x v="36"/>
  </r>
  <r>
    <n v="2024"/>
    <n v="6"/>
    <n v="39"/>
    <x v="17"/>
    <s v="Responsabilidad Civil y Riesgos Profesionales"/>
    <n v="27"/>
    <s v="670671cd97404156226e507973f2ab8330d3022ca96e0c93bdbdb320c41adcaf"/>
    <s v="866d562d83a77144c090ae01fef5e5dc5d322dfdcb968ee04e0fa262fe1b2619"/>
    <x v="9"/>
    <n v="958445.06401999993"/>
    <n v="981407.98799000005"/>
    <n v="1767586.8861799999"/>
    <n v="1748276.3873600001"/>
    <n v="20388.084449999998"/>
    <n v="176738.72777999996"/>
    <n v="290502.14455000008"/>
    <n v="687836.89000999986"/>
    <n v="0"/>
    <n v="0"/>
    <n v="134.59399999999999"/>
    <n v="128.214"/>
    <n v="-191.60847999999999"/>
    <n v="1410.6566399999997"/>
    <n v="19032.676219999998"/>
    <n v="-42433.07127"/>
    <n v="391399.23322000005"/>
    <n v="423271.48797000002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3946879.379360002"/>
    <n v="12006721.726059999"/>
    <n v="470912451.56086999"/>
    <n v="404647163.09129"/>
    <n v="451972421.97768009"/>
    <n v="385068140.58718014"/>
    <n v="10956786.689389998"/>
    <n v="11484999.307510003"/>
    <n v="3306745.967459999"/>
    <n v="3022331.8012499996"/>
    <n v="958445.06401999993"/>
    <n v="981407.98799000005"/>
    <n v="8.747501354097821"/>
    <n v="8.5451288390436435"/>
    <n v="-22962.92397000012"/>
    <n v="-2.3397938727837353"/>
    <n v="100"/>
    <n v="100"/>
    <n v="6.8721112296877216"/>
    <n v="8.1738213842326513"/>
    <n v="0.20352935260963506"/>
    <n v="0.21205830652812069"/>
    <n v="0.24253425638587528"/>
    <n v="0.25486605734078055"/>
    <m/>
    <m/>
    <m/>
    <n v="0"/>
    <m/>
    <n v="0"/>
    <m/>
    <n v="0"/>
    <m/>
    <n v="-88.464280180075434"/>
    <n v="2.1272042827876212"/>
    <n v="18.008690569349721"/>
    <n v="0.61656034816791916"/>
    <n v="-144.85340242966581"/>
    <n v="-7.5299791400688321"/>
    <n v="4.8627270072606397"/>
    <n v="-10.025024712509694"/>
    <s v="Grandes"/>
    <n v="2023"/>
    <n v="2"/>
    <d v="2024-08-20T00:00:00"/>
    <x v="37"/>
    <x v="9"/>
  </r>
  <r>
    <n v="2024"/>
    <n v="6"/>
    <n v="76"/>
    <x v="42"/>
    <s v="Responsabilidad Civil y Riesgos Profesionales"/>
    <n v="48"/>
    <s v="98010bd9270f9b100b6214a21754fd33bdc8d41b2bc9f9dd16ff54d3c34ffd71"/>
    <s v="866d562d83a77144c090ae01fef5e5dc5d322dfdcb968ee04e0fa262fe1b2619"/>
    <x v="14"/>
    <n v="197694.05432"/>
    <n v="190393.54356999998"/>
    <n v="345819.57879000006"/>
    <n v="339055.58658999996"/>
    <n v="36168.251259999997"/>
    <n v="19003.90004"/>
    <n v="81442.565200000012"/>
    <n v="95654.444340000016"/>
    <n v="0"/>
    <n v="0"/>
    <n v="134.59399999999999"/>
    <n v="128.214"/>
    <n v="0"/>
    <n v="0"/>
    <n v="2737.7427400000001"/>
    <n v="6603.82395"/>
    <n v="-4478.1392900000001"/>
    <n v="-301.01038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380857.62949"/>
    <n v="1222350.7821500001"/>
    <n v="470912451.56086999"/>
    <n v="404647163.09129"/>
    <n v="451972421.97768009"/>
    <n v="385068140.58718014"/>
    <n v="10956786.689389998"/>
    <n v="11484999.307510003"/>
    <n v="3306745.967459999"/>
    <n v="3022331.8012499996"/>
    <n v="197694.05432"/>
    <n v="190393.54356999998"/>
    <n v="1.8043068640866851"/>
    <n v="1.6577584244650521"/>
    <n v="7300.5107500000158"/>
    <n v="3.8344318893964502"/>
    <n v="100"/>
    <n v="100"/>
    <n v="14.316758664904178"/>
    <n v="15.576015195500235"/>
    <n v="4.198106328782137E-2"/>
    <n v="4.3740291377725435E-2"/>
    <n v="4.7051743082910588E-2"/>
    <n v="4.9444117417679359E-2"/>
    <m/>
    <m/>
    <m/>
    <n v="0"/>
    <m/>
    <n v="0"/>
    <m/>
    <n v="0"/>
    <m/>
    <n v="90.320151042006842"/>
    <n v="18.295062734388459"/>
    <n v="9.9813784037340731"/>
    <n v="1.0937716902330361"/>
    <n v="-58.543068974453803"/>
    <n v="1387.702613444759"/>
    <n v="-61.135720948063678"/>
    <n v="-2193.8857889219635"/>
    <s v="Medianas"/>
    <n v="2023"/>
    <n v="2"/>
    <d v="2024-08-20T00:00:00"/>
    <x v="37"/>
    <x v="14"/>
  </r>
  <r>
    <n v="2024"/>
    <n v="6"/>
    <n v="81"/>
    <x v="34"/>
    <s v="Responsabilidad Civil y Riesgos Profesionales"/>
    <n v="53"/>
    <s v="2858dcd1057d3eae7f7d5f782167e24b61153c01551450a628cee722509f6529"/>
    <s v="866d562d83a77144c090ae01fef5e5dc5d322dfdcb968ee04e0fa262fe1b2619"/>
    <x v="28"/>
    <n v="39326.565549999999"/>
    <n v="38246.756649999996"/>
    <n v="84455.517399999997"/>
    <n v="82631.24093"/>
    <n v="6988.3748699999996"/>
    <n v="3891.8794699999999"/>
    <n v="14641.286250000001"/>
    <n v="10871.391540000001"/>
    <n v="0"/>
    <n v="0"/>
    <n v="134.59399999999999"/>
    <n v="128.214"/>
    <n v="0"/>
    <n v="0"/>
    <n v="7055.7330300000003"/>
    <n v="3231.9111699999999"/>
    <n v="47286.737130000001"/>
    <n v="34238.05373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856751.40549999999"/>
    <n v="814623.35763999994"/>
    <n v="470912451.56086999"/>
    <n v="404647163.09129"/>
    <n v="451972421.97768009"/>
    <n v="385068140.58718014"/>
    <n v="10956786.689389998"/>
    <n v="11484999.307510003"/>
    <n v="3306745.967459999"/>
    <n v="3022331.8012499996"/>
    <n v="39326.565549999999"/>
    <n v="38246.756649999996"/>
    <n v="0.35892426004863148"/>
    <n v="0.33301487989634065"/>
    <n v="1079.8089000000036"/>
    <n v="2.8232691986968872"/>
    <n v="100"/>
    <n v="100"/>
    <n v="4.5901956270557873"/>
    <n v="4.6950233247426825"/>
    <n v="8.3511415804890139E-3"/>
    <n v="8.7010984824959243E-3"/>
    <n v="9.4518781147049282E-3"/>
    <n v="9.932464574108504E-3"/>
    <m/>
    <m/>
    <m/>
    <n v="0"/>
    <m/>
    <n v="0"/>
    <m/>
    <n v="0"/>
    <m/>
    <n v="79.562982971823629"/>
    <n v="17.770112320423568"/>
    <n v="10.175711121376876"/>
    <n v="0.21133691365375612"/>
    <n v="118.31457174610405"/>
    <n v="38.111638888417623"/>
    <n v="14.921167029567894"/>
    <n v="9.4395294647491639"/>
    <s v="Resto"/>
    <n v="2023"/>
    <n v="2"/>
    <d v="2024-08-20T00:00:00"/>
    <x v="37"/>
    <x v="28"/>
  </r>
  <r>
    <n v="2024"/>
    <n v="6"/>
    <n v="107"/>
    <x v="28"/>
    <s v="Responsabilidad Civil y Riesgos Profesionales"/>
    <n v="70"/>
    <s v="ff5a1ae012afa5d4c889c50ad427aaf545d31a4fac04ffc1c4d03d403ba4250a"/>
    <s v="866d562d83a77144c090ae01fef5e5dc5d322dfdcb968ee04e0fa262fe1b2619"/>
    <x v="31"/>
    <n v="29377.53656"/>
    <n v="24441.962640000002"/>
    <n v="52731.716889999996"/>
    <n v="39971.161990000001"/>
    <n v="7560.9517899999992"/>
    <n v="4299.5671000000002"/>
    <n v="16674.590749999999"/>
    <n v="8517.7142299999978"/>
    <n v="0"/>
    <n v="0"/>
    <n v="134.59399999999999"/>
    <n v="128.214"/>
    <n v="0"/>
    <n v="0"/>
    <n v="2683.5027099999998"/>
    <n v="2601.3322200000002"/>
    <n v="14768.77188"/>
    <n v="12766.756609999999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991204.89910000004"/>
    <n v="653728.05599000002"/>
    <n v="470912451.56086999"/>
    <n v="404647163.09129"/>
    <n v="451972421.97768009"/>
    <n v="385068140.58718014"/>
    <n v="10956786.689389998"/>
    <n v="11484999.307510003"/>
    <n v="3306745.967459999"/>
    <n v="3022331.8012499996"/>
    <n v="29377.53656"/>
    <n v="24441.962640000002"/>
    <n v="0.26812182615955943"/>
    <n v="0.21281640499549254"/>
    <n v="4935.5739199999989"/>
    <n v="20.19303438391966"/>
    <n v="100"/>
    <n v="100"/>
    <n v="2.9638207586215914"/>
    <n v="3.7388578348508097"/>
    <n v="6.2384284940069524E-3"/>
    <n v="6.4998515686983133E-3"/>
    <n v="6.0403148395447416E-3"/>
    <n v="6.3474383008495861E-3"/>
    <m/>
    <m/>
    <m/>
    <n v="0"/>
    <m/>
    <n v="0"/>
    <m/>
    <n v="0"/>
    <m/>
    <n v="75.853792117815729"/>
    <n v="25.737187917569898"/>
    <n v="17.590924114103792"/>
    <n v="0.22865233266793009"/>
    <n v="3.1587849244415045"/>
    <n v="15.681471270720815"/>
    <n v="18.170114155761471"/>
    <n v="20.375826840486784"/>
    <s v="Resto"/>
    <n v="2023"/>
    <n v="2"/>
    <d v="2024-08-20T00:00:00"/>
    <x v="37"/>
    <x v="31"/>
  </r>
  <r>
    <n v="2024"/>
    <n v="6"/>
    <n v="80"/>
    <x v="30"/>
    <s v="Responsabilidad Civil y Riesgos Profesionales"/>
    <n v="52"/>
    <s v="41cfc0d1f2d127b04555b7246d84019b4d27710a3f3aff6e7764375b1e06e05d"/>
    <s v="866d562d83a77144c090ae01fef5e5dc5d322dfdcb968ee04e0fa262fe1b2619"/>
    <x v="24"/>
    <n v="37839.477679999996"/>
    <n v="37057.623070000001"/>
    <n v="58321.717089999991"/>
    <n v="53140.117460000001"/>
    <n v="-3289.2137599999996"/>
    <n v="9085.6371200000012"/>
    <n v="12157.562819999999"/>
    <n v="15648.18449"/>
    <n v="0"/>
    <n v="0"/>
    <n v="134.59399999999999"/>
    <n v="128.214"/>
    <n v="0"/>
    <n v="0"/>
    <n v="-4014.7732900000001"/>
    <n v="8411.0482899999988"/>
    <n v="8745.9316099999996"/>
    <n v="6149.4452499999998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669950.54428999999"/>
    <n v="668363.73384"/>
    <n v="470912451.56086999"/>
    <n v="404647163.09129"/>
    <n v="451972421.97768009"/>
    <n v="385068140.58718014"/>
    <n v="10956786.689389998"/>
    <n v="11484999.307510003"/>
    <n v="3306745.967459999"/>
    <n v="3022331.8012499996"/>
    <n v="37839.477679999996"/>
    <n v="37057.623070000001"/>
    <n v="0.34535196086861714"/>
    <n v="0.32266108231950996"/>
    <n v="781.85460999999486"/>
    <n v="2.1098347525503991"/>
    <n v="100"/>
    <n v="100"/>
    <n v="5.6481001474670807"/>
    <n v="5.5445293024937303"/>
    <n v="8.0353529736957655E-3"/>
    <n v="8.3720766666309197E-3"/>
    <n v="9.1580088655260523E-3"/>
    <n v="9.6236533652178605E-3"/>
    <m/>
    <m/>
    <m/>
    <n v="0"/>
    <m/>
    <n v="0"/>
    <m/>
    <n v="0"/>
    <m/>
    <n v="-136.20234570847575"/>
    <n v="-8.6925453565087363"/>
    <n v="24.517592784722556"/>
    <n v="-9.9469804828295705E-2"/>
    <n v="-147.73213934312105"/>
    <n v="42.223099067350823"/>
    <n v="-45.904467002801091"/>
    <n v="136.77735060735762"/>
    <s v="Resto"/>
    <n v="2023"/>
    <n v="2"/>
    <d v="2024-08-20T00:00:00"/>
    <x v="37"/>
    <x v="24"/>
  </r>
  <r>
    <n v="2024"/>
    <n v="6"/>
    <n v="74"/>
    <x v="0"/>
    <s v="Responsabilidad Civil y Riesgos Profesionales"/>
    <n v="46"/>
    <s v="25fc0e7096fc653718202dc30b0c580b8ab87eac11a700cba03a7c021bc35b0c"/>
    <s v="866d562d83a77144c090ae01fef5e5dc5d322dfdcb968ee04e0fa262fe1b2619"/>
    <x v="12"/>
    <n v="167582.29440000001"/>
    <n v="694694.12002000003"/>
    <n v="202353.58146999998"/>
    <n v="751123.39826000005"/>
    <n v="61502.21961"/>
    <n v="16870.34519"/>
    <n v="97274.139729999995"/>
    <n v="24304.906880000002"/>
    <n v="0"/>
    <n v="0"/>
    <n v="134.59399999999999"/>
    <n v="128.214"/>
    <n v="0"/>
    <n v="0"/>
    <n v="-753.74964999999997"/>
    <n v="39520.410670000005"/>
    <n v="249365.03232"/>
    <n v="111086.06643000001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4855779.2440100005"/>
    <n v="7451597.3626800003"/>
    <n v="470912451.56086999"/>
    <n v="404647163.09129"/>
    <n v="451972421.97768009"/>
    <n v="385068140.58718014"/>
    <n v="10956786.689389998"/>
    <n v="11484999.307510003"/>
    <n v="3306745.967459999"/>
    <n v="3022331.8012499996"/>
    <n v="167582.29440000001"/>
    <n v="694694.12002000003"/>
    <n v="1.5294839550201182"/>
    <n v="6.0487084188654832"/>
    <n v="-527111.82562000002"/>
    <n v="-75.876822680581284"/>
    <n v="100"/>
    <n v="100"/>
    <n v="3.4511926094401102"/>
    <n v="9.3227543868547169"/>
    <n v="3.5586719748976182E-2"/>
    <n v="3.7077991101031334E-2"/>
    <n v="0.17167897946272623"/>
    <n v="0.18040810100796173"/>
    <m/>
    <m/>
    <m/>
    <n v="0"/>
    <m/>
    <n v="0"/>
    <m/>
    <n v="0"/>
    <m/>
    <n v="264.55815762712319"/>
    <n v="36.699712120661829"/>
    <n v="2.4284565974898866"/>
    <n v="1.8599015532251943"/>
    <n v="-101.90724144112239"/>
    <n v="124.4791271614027"/>
    <n v="-0.30226758057751407"/>
    <n v="35.576388596767423"/>
    <s v="Medianas"/>
    <n v="2023"/>
    <n v="2"/>
    <d v="2024-08-20T00:00:00"/>
    <x v="37"/>
    <x v="12"/>
  </r>
  <r>
    <n v="2024"/>
    <n v="6"/>
    <n v="61"/>
    <x v="2"/>
    <s v="Responsabilidad Civil y Riesgos Profesion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83792.65805"/>
    <n v="137663.50331999999"/>
    <n v="106977.8655"/>
    <n v="123495.83665000001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0"/>
    <n v="0"/>
    <n v="470912451.56086999"/>
    <n v="404647163.09129"/>
    <n v="451972421.97768009"/>
    <n v="385068140.58718014"/>
    <n v="10956786.689389998"/>
    <n v="11484999.307510003"/>
    <n v="3306745.967459999"/>
    <n v="3022331.80124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.508630550228261"/>
    <n v="-13.375326325221515"/>
    <n v="171.80437952372495"/>
    <n v="111.47218161706343"/>
    <m/>
    <n v="2023"/>
    <n v="2"/>
    <d v="2024-08-20T00:00:00"/>
    <x v="37"/>
    <x v="2"/>
  </r>
  <r>
    <n v="2024"/>
    <n v="6"/>
    <n v="27"/>
    <x v="21"/>
    <s v="Responsabilidad Civil y Riesgos Profesionales"/>
    <n v="21"/>
    <s v="6f4b6612125fb3a0daecd2799dfd6c9c299424fd920f9b308110a2c1fbd8f443"/>
    <s v="866d562d83a77144c090ae01fef5e5dc5d322dfdcb968ee04e0fa262fe1b2619"/>
    <x v="17"/>
    <n v="192174.60352999999"/>
    <n v="150555.78545"/>
    <n v="373947.96388"/>
    <n v="294076.83103"/>
    <n v="20520.682999999997"/>
    <n v="25225.328540000002"/>
    <n v="44458.339650000002"/>
    <n v="43513.448950000005"/>
    <n v="0"/>
    <n v="0"/>
    <n v="134.59399999999999"/>
    <n v="128.214"/>
    <n v="0"/>
    <n v="0"/>
    <n v="20485.28241"/>
    <n v="26477.36608"/>
    <n v="168610.33600000001"/>
    <n v="143532.72753999999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5987192.6770000001"/>
    <n v="5919369.3152000001"/>
    <n v="470912451.56086999"/>
    <n v="404647163.09129"/>
    <n v="451972421.97768009"/>
    <n v="385068140.58718014"/>
    <n v="10956786.689389998"/>
    <n v="11484999.307510003"/>
    <n v="3306745.967459999"/>
    <n v="3022331.8012499996"/>
    <n v="192174.60352999999"/>
    <n v="150555.78545"/>
    <n v="1.7539321424965972"/>
    <n v="1.3108906793886532"/>
    <n v="41618.818079999997"/>
    <n v="27.643453192851041"/>
    <n v="100"/>
    <n v="100"/>
    <n v="3.2097614674778239"/>
    <n v="2.5434430161908743"/>
    <n v="4.080898750776811E-2"/>
    <n v="4.2519099437330322E-2"/>
    <n v="3.7206682557671608E-2"/>
    <n v="3.9098478835569592E-2"/>
    <m/>
    <m/>
    <m/>
    <n v="0"/>
    <m/>
    <n v="0"/>
    <m/>
    <n v="0"/>
    <m/>
    <n v="-18.650482718351171"/>
    <n v="10.678145094649071"/>
    <n v="16.754805180420917"/>
    <n v="0.62057028879549792"/>
    <n v="-22.63096582906029"/>
    <n v="17.471700628702493"/>
    <n v="12.149481992610465"/>
    <n v="18.44691906424006"/>
    <s v="Medianas"/>
    <n v="2023"/>
    <n v="2"/>
    <d v="2024-08-20T00:00:00"/>
    <x v="37"/>
    <x v="17"/>
  </r>
  <r>
    <n v="2024"/>
    <n v="6"/>
    <n v="22"/>
    <x v="15"/>
    <s v="Responsabilidad Civil y Riesgos Profesionales"/>
    <n v="16"/>
    <s v="b17ef6d19c7a5b1ee83b907c595526dcb1eb06db8227d650d5dda0a9f4ce8cd9"/>
    <s v="866d562d83a77144c090ae01fef5e5dc5d322dfdcb968ee04e0fa262fe1b2619"/>
    <x v="4"/>
    <n v="1472045.70786"/>
    <n v="1275782.0644700001"/>
    <n v="2096967.4669999997"/>
    <n v="2023767.5997900001"/>
    <n v="406611.81558000005"/>
    <n v="542662.43142999976"/>
    <n v="649599.12580000027"/>
    <n v="677838.77157999994"/>
    <n v="0"/>
    <n v="0"/>
    <n v="134.59399999999999"/>
    <n v="128.214"/>
    <n v="0"/>
    <n v="0"/>
    <n v="131218.93766"/>
    <n v="125355.08859999999"/>
    <n v="156309.11168999999"/>
    <n v="162945.35597999999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7696756.30731"/>
    <n v="15803110.36665"/>
    <n v="470912451.56086999"/>
    <n v="404647163.09129"/>
    <n v="451972421.97768009"/>
    <n v="385068140.58718014"/>
    <n v="10956786.689389998"/>
    <n v="11484999.307510003"/>
    <n v="3306745.967459999"/>
    <n v="3022331.8012499996"/>
    <n v="1472045.70786"/>
    <n v="1275782.0644700001"/>
    <n v="13.435012924778897"/>
    <n v="11.108246768772293"/>
    <n v="196263.64338999987"/>
    <n v="15.383790763004178"/>
    <n v="100"/>
    <n v="100"/>
    <n v="8.3181668001606717"/>
    <n v="8.0729807922011307"/>
    <n v="0.31259434805361558"/>
    <n v="0.32569370082776744"/>
    <n v="0.315282592054693"/>
    <n v="0.33131332613614672"/>
    <m/>
    <m/>
    <m/>
    <n v="0"/>
    <m/>
    <n v="0"/>
    <m/>
    <n v="0"/>
    <m/>
    <n v="-25.070947972478063"/>
    <n v="27.622227584978713"/>
    <n v="42.535668633610932"/>
    <n v="12.296433399519032"/>
    <n v="4.6777910059249139"/>
    <n v="-4.0726808383630964"/>
    <n v="83.948361193581562"/>
    <n v="76.930752549576269"/>
    <s v="Grandes"/>
    <n v="2023"/>
    <n v="2"/>
    <d v="2024-08-20T00:00:00"/>
    <x v="37"/>
    <x v="4"/>
  </r>
  <r>
    <n v="2024"/>
    <n v="6"/>
    <n v="150.1"/>
    <x v="32"/>
    <s v="Responsabilidad Civil y Riesgos Profesionales"/>
    <n v="150.1"/>
    <m/>
    <m/>
    <x v="21"/>
    <n v="965719.66494000005"/>
    <n v="855188.67927000008"/>
    <n v="1895982.5917000002"/>
    <n v="1458350.1469599998"/>
    <n v="282050.26356000005"/>
    <n v="436754.86187999992"/>
    <n v="510975.51057999989"/>
    <n v="514062.22620999999"/>
    <n v="0"/>
    <n v="0"/>
    <n v="0"/>
    <n v="0"/>
    <n v="0"/>
    <n v="0"/>
    <n v="51064.760419999999"/>
    <n v="59608.7261"/>
    <n v="394499.68806000001"/>
    <n v="286554.56760999997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37571149.05434"/>
    <n v="102742335.59751001"/>
    <n v="470912451.56086999"/>
    <n v="404647163.09129"/>
    <n v="451972421.97768009"/>
    <n v="385068140.58718014"/>
    <n v="10956786.689389998"/>
    <n v="11484999.307510003"/>
    <n v="3306745.967459999"/>
    <n v="3022331.8012499996"/>
    <n v="965719.66494000005"/>
    <n v="855188.67927000008"/>
    <n v="8.8138949156978157"/>
    <n v="7.4461360978123432"/>
    <n v="110530.98566999997"/>
    <n v="12.924748461865821"/>
    <n v="100"/>
    <n v="100"/>
    <n v="0.70197833744817018"/>
    <n v="0.83236250596849959"/>
    <n v="0.205074141008389"/>
    <n v="0.2136678297127807"/>
    <n v="0.21134182005300906"/>
    <n v="0.22208762271683802"/>
    <m/>
    <m/>
    <m/>
    <n v="0"/>
    <m/>
    <n v="0"/>
    <m/>
    <n v="0"/>
    <m/>
    <n v="-35.42137977676493"/>
    <n v="29.206225553822989"/>
    <n v="51.071169727459377"/>
    <n v="8.5295413175222077"/>
    <n v="-14.333414315324555"/>
    <n v="37.670005175737799"/>
    <n v="12.944182711808249"/>
    <n v="20.801876095420443"/>
    <s v="Resto"/>
    <n v="2023"/>
    <n v="2"/>
    <d v="2024-08-20T00:00:00"/>
    <x v="37"/>
    <x v="21"/>
  </r>
  <r>
    <n v="2024"/>
    <n v="6"/>
    <n v="94"/>
    <x v="19"/>
    <s v="Responsabilidad Civil y Riesgos Profesionales"/>
    <n v="7"/>
    <s v="7902699be42c8a8e46fbbb4501726517e86b22c56a189f7625a6da49081b2451"/>
    <s v="866d562d83a77144c090ae01fef5e5dc5d322dfdcb968ee04e0fa262fe1b2619"/>
    <x v="18"/>
    <n v="338700.51001999999"/>
    <n v="266441.78745"/>
    <n v="1021008.77303"/>
    <n v="771718.50508000003"/>
    <n v="97539.874949999998"/>
    <n v="105750.95853999999"/>
    <n v="357517.67651999998"/>
    <n v="317335.49031999998"/>
    <n v="0"/>
    <n v="0"/>
    <n v="134.59399999999999"/>
    <n v="128.214"/>
    <n v="0"/>
    <n v="0"/>
    <n v="61896.686259999995"/>
    <n v="58102.015189999998"/>
    <n v="95128.285340000002"/>
    <n v="56058.392540000001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3650387.7085300004"/>
    <n v="3694009.5163200004"/>
    <n v="470912451.56086999"/>
    <n v="404647163.09129"/>
    <n v="451972421.97768009"/>
    <n v="385068140.58718014"/>
    <n v="10956786.689389998"/>
    <n v="11484999.307510003"/>
    <n v="3306745.967459999"/>
    <n v="3022331.8012499996"/>
    <n v="338700.51001999999"/>
    <n v="266441.78745"/>
    <n v="3.0912394265006595"/>
    <n v="2.3199112191132185"/>
    <n v="72258.722569999984"/>
    <n v="27.119891088240024"/>
    <n v="100"/>
    <n v="100"/>
    <n v="9.278480453693879"/>
    <n v="7.212807283599834"/>
    <n v="7.1924305440927525E-2"/>
    <n v="7.4938313390440922E-2"/>
    <n v="6.5845460379488616E-2"/>
    <n v="6.9193412636971222E-2"/>
    <m/>
    <m/>
    <m/>
    <n v="0"/>
    <m/>
    <n v="0"/>
    <m/>
    <n v="0"/>
    <m/>
    <n v="-7.7645476725340279"/>
    <n v="28.798266333948046"/>
    <n v="39.690079980357822"/>
    <n v="2.9497238647855073"/>
    <n v="6.5310489792669069"/>
    <n v="69.694993077302399"/>
    <n v="65.066542552274271"/>
    <n v="103.64552488468482"/>
    <s v="Medianas"/>
    <n v="2023"/>
    <n v="2"/>
    <d v="2024-08-20T00:00:00"/>
    <x v="37"/>
    <x v="18"/>
  </r>
  <r>
    <n v="2024"/>
    <n v="6"/>
    <n v="15.1"/>
    <x v="13"/>
    <s v="Responsabilidad Civil y Riesgos Profesionales"/>
    <n v="15.1"/>
    <m/>
    <m/>
    <x v="7"/>
    <n v="3250998.0347899999"/>
    <n v="3795486.3414900005"/>
    <n v="6221880.7904099999"/>
    <n v="6504228.2557200007"/>
    <n v="737035.77601999999"/>
    <n v="1192657.2147100002"/>
    <n v="1576867.4908"/>
    <n v="4773518.3492299998"/>
    <n v="0"/>
    <n v="0"/>
    <n v="0"/>
    <n v="0"/>
    <n v="139.73251999999999"/>
    <n v="-121.7663"/>
    <n v="472238.68617"/>
    <n v="841851.47505000001"/>
    <n v="1330672.2731100002"/>
    <n v="1183469.9769500003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54048038.06632"/>
    <n v="137781349.29808"/>
    <n v="470912451.56086999"/>
    <n v="404647163.09129"/>
    <n v="451972421.97768009"/>
    <n v="385068140.58718014"/>
    <n v="10956786.689389998"/>
    <n v="11484999.307510003"/>
    <n v="3306745.967459999"/>
    <n v="3022331.8012499996"/>
    <n v="3250998.0347899999"/>
    <n v="3795486.3414900005"/>
    <n v="29.671089955033104"/>
    <n v="33.047336267649094"/>
    <n v="-544488.30670000054"/>
    <n v="-14.345679518010069"/>
    <n v="100"/>
    <n v="100"/>
    <n v="2.1103793826899606"/>
    <n v="2.7547170649916777"/>
    <n v="0.69036145126644144"/>
    <n v="0.71929123917886861"/>
    <n v="0.93797428665865235"/>
    <n v="0.98566615656708567"/>
    <m/>
    <m/>
    <m/>
    <n v="0"/>
    <m/>
    <n v="0"/>
    <m/>
    <n v="0"/>
    <m/>
    <n v="-38.202212091660094"/>
    <n v="22.671061874930025"/>
    <n v="31.423040617287445"/>
    <n v="22.288853854296438"/>
    <n v="-43.904750402444527"/>
    <n v="12.43819437983249"/>
    <n v="35.488729697981938"/>
    <n v="71.134164063848232"/>
    <s v="Resto"/>
    <n v="2023"/>
    <n v="2"/>
    <d v="2024-08-20T00:00:00"/>
    <x v="37"/>
    <x v="7"/>
  </r>
  <r>
    <n v="2024"/>
    <n v="6"/>
    <n v="16"/>
    <x v="24"/>
    <s v="Responsabilidad Civil y Riesgos Profesionales"/>
    <n v="14"/>
    <s v="8527a891e224136950ff32ca212b45bc93f69fbb801c3b1ebedac52775f99e61"/>
    <s v="866d562d83a77144c090ae01fef5e5dc5d322dfdcb968ee04e0fa262fe1b2619"/>
    <x v="27"/>
    <n v="113032.47777"/>
    <n v="44382.633700000006"/>
    <n v="177388.36394999997"/>
    <n v="77197.514420000007"/>
    <n v="14739.68576"/>
    <n v="5202.2294099999999"/>
    <n v="39826.610419999997"/>
    <n v="-32549.640590000003"/>
    <n v="0"/>
    <n v="0"/>
    <n v="134.59399999999999"/>
    <n v="128.214"/>
    <n v="0"/>
    <n v="0"/>
    <n v="11111.26159"/>
    <n v="3283.5140899999997"/>
    <n v="46561.742880000005"/>
    <n v="28604.261129999999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2668766.8416399998"/>
    <n v="1926100.1418599999"/>
    <n v="470912451.56086999"/>
    <n v="404647163.09129"/>
    <n v="451972421.97768009"/>
    <n v="385068140.58718014"/>
    <n v="10956786.689389998"/>
    <n v="11484999.307510003"/>
    <n v="3306745.967459999"/>
    <n v="3022331.8012499996"/>
    <n v="113032.47777"/>
    <n v="44382.633700000006"/>
    <n v="1.0316206838219728"/>
    <n v="0.38644002068836303"/>
    <n v="68649.844069999992"/>
    <n v="154.67726528811195"/>
    <n v="100"/>
    <n v="100"/>
    <n v="4.2353822749288863"/>
    <n v="2.3042744629643455"/>
    <n v="2.400286452298012E-2"/>
    <n v="2.5008711211938043E-2"/>
    <n v="1.096823053470589E-2"/>
    <n v="1.152591685002091E-2"/>
    <m/>
    <m/>
    <m/>
    <n v="0"/>
    <m/>
    <n v="0"/>
    <m/>
    <n v="0"/>
    <m/>
    <n v="183.33402082704384"/>
    <n v="13.040221758203435"/>
    <n v="11.721317498109626"/>
    <n v="0.44574593588517936"/>
    <n v="238.39542896555685"/>
    <n v="62.779044242349947"/>
    <n v="23.863500167156971"/>
    <n v="11.479108217748255"/>
    <s v="Resto"/>
    <n v="2023"/>
    <n v="2"/>
    <d v="2024-08-20T00:00:00"/>
    <x v="37"/>
    <x v="27"/>
  </r>
  <r>
    <n v="2024"/>
    <n v="6"/>
    <n v="92"/>
    <x v="22"/>
    <s v="Responsabilidad Civil y Riesgos Profesionales"/>
    <n v="219"/>
    <s v="314f04b30f62e0056bd059354a5536fb2e302107eed143b5fa2aa0bbba07f608"/>
    <s v="866d562d83a77144c090ae01fef5e5dc5d322dfdcb968ee04e0fa262fe1b2619"/>
    <x v="0"/>
    <n v="2280464.5536400001"/>
    <n v="2584903.7458299999"/>
    <n v="3827506.2479200005"/>
    <n v="4540768.7463199999"/>
    <n v="1691303.9229599999"/>
    <n v="673886.92008999991"/>
    <n v="2755204.5343900002"/>
    <n v="1219413.6088299998"/>
    <n v="0"/>
    <n v="0"/>
    <n v="134.59399999999999"/>
    <n v="128.214"/>
    <n v="0"/>
    <n v="0"/>
    <n v="420169.63429000002"/>
    <n v="318321.26618999999"/>
    <n v="1033826.3585"/>
    <n v="924856.56241999997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6935064.6502099996"/>
    <n v="7545683.0148400003"/>
    <n v="470912451.56086999"/>
    <n v="404647163.09129"/>
    <n v="451972421.97768009"/>
    <n v="385068140.58718014"/>
    <n v="10956786.689389998"/>
    <n v="11484999.307510003"/>
    <n v="3306745.967459999"/>
    <n v="3022331.8012499996"/>
    <n v="2280464.5536400001"/>
    <n v="2584903.7458299999"/>
    <n v="20.813260477620574"/>
    <n v="22.506781904111563"/>
    <n v="-304439.19218999986"/>
    <n v="-11.777583311607831"/>
    <n v="100"/>
    <n v="100"/>
    <n v="32.883104464944616"/>
    <n v="34.256723225005636"/>
    <n v="0.4842650785897149"/>
    <n v="0.50455834089643137"/>
    <n v="0.63880436627374437"/>
    <n v="0.67128476063700027"/>
    <m/>
    <m/>
    <m/>
    <n v="0"/>
    <m/>
    <n v="0"/>
    <m/>
    <n v="0"/>
    <m/>
    <n v="150.9774077131695"/>
    <n v="74.164885407247311"/>
    <n v="26.070097239679541"/>
    <n v="51.147077507714819"/>
    <n v="31.995464619447912"/>
    <n v="11.78234555581974"/>
    <n v="40.642186266137848"/>
    <n v="34.41844704621802"/>
    <s v="Grandes"/>
    <n v="2023"/>
    <n v="2"/>
    <d v="2024-08-20T00:00:00"/>
    <x v="37"/>
    <x v="0"/>
  </r>
  <r>
    <n v="2024"/>
    <n v="6"/>
    <n v="50"/>
    <x v="56"/>
    <s v="Responsabilidad Civil y Riesgos Profesionales"/>
    <n v="38"/>
    <s v="aea92132c4cbeb263e6ac2bf6c183b5d81737f179f21efdc5863739672f0f470"/>
    <s v="866d562d83a77144c090ae01fef5e5dc5d322dfdcb968ee04e0fa262fe1b2619"/>
    <x v="36"/>
    <n v="0"/>
    <n v="714.81169999999997"/>
    <n v="-248.30235999999996"/>
    <n v="3463.1178099999997"/>
    <n v="-7"/>
    <n v="-296.98531000000003"/>
    <n v="-490.01315"/>
    <n v="-606.11018000000001"/>
    <n v="0"/>
    <n v="0"/>
    <n v="134.59399999999999"/>
    <n v="128.214"/>
    <n v="0"/>
    <n v="0"/>
    <n v="0"/>
    <n v="10.994159999999999"/>
    <n v="0"/>
    <n v="50.485099999999996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30189132.184919998"/>
    <n v="15116040.619870001"/>
    <n v="470912451.56086999"/>
    <n v="404647163.09129"/>
    <n v="451972421.97768009"/>
    <n v="385068140.58718014"/>
    <n v="10956786.689389998"/>
    <n v="11484999.307510003"/>
    <n v="3306745.967459999"/>
    <n v="3022331.8012499996"/>
    <n v="0"/>
    <n v="714.81169999999997"/>
    <m/>
    <n v="6.2238723822350336E-3"/>
    <m/>
    <m/>
    <m/>
    <n v="100"/>
    <m/>
    <n v="4.7288289174109632E-3"/>
    <m/>
    <m/>
    <n v="1.7665061446105719E-4"/>
    <n v="1.8563252179471475E-4"/>
    <m/>
    <m/>
    <m/>
    <n v="0"/>
    <m/>
    <n v="0"/>
    <m/>
    <n v="0"/>
    <m/>
    <n v="-97.642981061925255"/>
    <m/>
    <n v="-41.547348763317672"/>
    <n v="-2.1168847165411043E-4"/>
    <m/>
    <m/>
    <m/>
    <n v="21.77703916601136"/>
    <s v="Resto"/>
    <n v="2023"/>
    <n v="2"/>
    <d v="2024-08-20T00:00:00"/>
    <x v="37"/>
    <x v="36"/>
  </r>
  <r>
    <n v="2024"/>
    <n v="6"/>
    <n v="48"/>
    <x v="3"/>
    <s v="Responsabilidad Civil y Riesgos Profesionales"/>
    <n v="36"/>
    <s v="76a50887d8f1c2e9301755428990ad81479ee21c25b43215cf524541e0503269"/>
    <s v="866d562d83a77144c090ae01fef5e5dc5d322dfdcb968ee04e0fa262fe1b2619"/>
    <x v="15"/>
    <n v="619822.12004999991"/>
    <n v="627190.50312000001"/>
    <n v="1047158.6305699999"/>
    <n v="1051909.4826799999"/>
    <n v="48665.649709999998"/>
    <n v="641221.57131000014"/>
    <n v="48473.057079999977"/>
    <n v="625777.33424000011"/>
    <n v="0"/>
    <n v="0"/>
    <n v="134.59399999999999"/>
    <n v="128.214"/>
    <n v="0"/>
    <n v="0"/>
    <n v="71444.714110000001"/>
    <n v="537021.37932000007"/>
    <n v="224855.99458"/>
    <n v="357494.72297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31734793.481880002"/>
    <n v="28740488.16773"/>
    <n v="470912451.56086999"/>
    <n v="404647163.09129"/>
    <n v="451972421.97768009"/>
    <n v="385068140.58718014"/>
    <n v="10956786.689389998"/>
    <n v="11484999.307510003"/>
    <n v="3306745.967459999"/>
    <n v="3022331.8012499996"/>
    <n v="619822.12004999991"/>
    <n v="627190.50312000001"/>
    <n v="5.6569698545852365"/>
    <n v="5.4609537739360787"/>
    <n v="-7368.3830700000981"/>
    <n v="-1.1748237630106906"/>
    <n v="100"/>
    <n v="100"/>
    <n v="1.9531310969580038"/>
    <n v="2.1822541755717757"/>
    <n v="0.1316215186061781"/>
    <n v="0.13713715481530173"/>
    <n v="0.15499688625730051"/>
    <n v="0.16287779668388405"/>
    <m/>
    <m/>
    <m/>
    <n v="0"/>
    <m/>
    <n v="0"/>
    <m/>
    <n v="0"/>
    <m/>
    <n v="-92.410478391957824"/>
    <n v="7.8515509749917003"/>
    <n v="102.23713020528878"/>
    <n v="1.4717081441663147"/>
    <n v="-86.696113625780342"/>
    <n v="-37.102289871039773"/>
    <n v="31.773542103446644"/>
    <n v="150.21798779532347"/>
    <s v="Medianas"/>
    <n v="2023"/>
    <n v="2"/>
    <d v="2024-08-20T00:00:00"/>
    <x v="37"/>
    <x v="15"/>
  </r>
  <r>
    <n v="2024"/>
    <n v="6"/>
    <n v="127"/>
    <x v="5"/>
    <s v="Responsabilidad Civil y Riesgos Profesionales"/>
    <n v="263"/>
    <s v="4be84111a613654b362415e563cb7607df7b203b5d303802a8a546061bbc7847"/>
    <s v="866d562d83a77144c090ae01fef5e5dc5d322dfdcb968ee04e0fa262fe1b2619"/>
    <x v="30"/>
    <n v="18341.25837"/>
    <n v="19624.21297"/>
    <n v="50878.770399999994"/>
    <n v="30132.238939999999"/>
    <n v="1630.1516999999999"/>
    <n v="960.92228999999998"/>
    <n v="2150.3943199999994"/>
    <n v="4871.287980000001"/>
    <n v="0"/>
    <n v="0"/>
    <n v="134.59399999999999"/>
    <n v="128.214"/>
    <n v="0"/>
    <n v="0"/>
    <n v="182.70316"/>
    <n v="239.70313000000002"/>
    <n v="833.25510999999995"/>
    <n v="-479.52668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539188.42425000004"/>
    <n v="333342.39512"/>
    <n v="470912451.56086999"/>
    <n v="404647163.09129"/>
    <n v="451972421.97768009"/>
    <n v="385068140.58718014"/>
    <n v="10956786.689389998"/>
    <n v="11484999.307510003"/>
    <n v="3306745.967459999"/>
    <n v="3022331.8012499996"/>
    <n v="18341.25837"/>
    <n v="19624.21297"/>
    <n v="0.16739632603928262"/>
    <n v="0.17086821204392927"/>
    <n v="-1282.9546000000009"/>
    <n v="-6.5376104609203178"/>
    <n v="100"/>
    <n v="100"/>
    <n v="3.4016417165320849"/>
    <n v="5.8871038479625364"/>
    <n v="3.8948340204653124E-3"/>
    <n v="4.058048119339846E-3"/>
    <n v="4.8497097619766829E-3"/>
    <n v="5.0962961880137783E-3"/>
    <m/>
    <m/>
    <m/>
    <n v="0"/>
    <m/>
    <n v="0"/>
    <m/>
    <n v="0"/>
    <m/>
    <n v="69.644488109439109"/>
    <n v="8.8878945332691472"/>
    <n v="4.896615683232671"/>
    <n v="4.9297760276764281E-2"/>
    <n v="-23.779401629006692"/>
    <n v="-273.76616250007191"/>
    <n v="21.926437390825004"/>
    <n v="-49.987443868608104"/>
    <s v="Resto"/>
    <n v="2023"/>
    <n v="2"/>
    <d v="2024-08-20T00:00:00"/>
    <x v="37"/>
    <x v="30"/>
  </r>
  <r>
    <n v="2024"/>
    <n v="6"/>
    <n v="9"/>
    <x v="8"/>
    <s v="Responsabilidad Civil y Riesgos Profesionales"/>
    <n v="9"/>
    <s v="19581e27de7ced00ff1ce50b2047e7a567c76b1cbaebabe5ef03f7c3017bb5b7"/>
    <s v="866d562d83a77144c090ae01fef5e5dc5d322dfdcb968ee04e0fa262fe1b2619"/>
    <x v="25"/>
    <n v="47750.248140000003"/>
    <n v="36677.134140000002"/>
    <n v="164203.13541999998"/>
    <n v="76623.393310000014"/>
    <n v="1861.4113000000002"/>
    <n v="-71.726029999999938"/>
    <n v="10255.465640000002"/>
    <n v="25956.476320000002"/>
    <n v="0"/>
    <n v="0"/>
    <n v="134.59399999999999"/>
    <n v="128.214"/>
    <n v="0"/>
    <n v="0"/>
    <n v="5302.4515999999994"/>
    <n v="-327.95656000000002"/>
    <n v="42155.58827"/>
    <n v="15646.01331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455805.4776199998"/>
    <n v="1307087.0916300002"/>
    <n v="470912451.56086999"/>
    <n v="404647163.09129"/>
    <n v="451972421.97768009"/>
    <n v="385068140.58718014"/>
    <n v="10956786.689389998"/>
    <n v="11484999.307510003"/>
    <n v="3306745.967459999"/>
    <n v="3022331.8012499996"/>
    <n v="47750.248140000003"/>
    <n v="36677.134140000002"/>
    <n v="0.43580521820543383"/>
    <n v="0.31934816152768025"/>
    <n v="11073.114000000001"/>
    <n v="30.190783057729931"/>
    <n v="100"/>
    <n v="100"/>
    <n v="3.2799882177984201"/>
    <n v="2.8060206833090104"/>
    <n v="1.0139941719894791E-2"/>
    <n v="1.0564858787414705E-2"/>
    <n v="9.0639790626001488E-3"/>
    <n v="9.5248425600913175E-3"/>
    <m/>
    <m/>
    <m/>
    <n v="0"/>
    <m/>
    <n v="0"/>
    <m/>
    <n v="0"/>
    <m/>
    <n v="-2695.1684486092454"/>
    <n v="3.8982233025103605"/>
    <n v="-0.19556061748503867"/>
    <n v="5.6291330459527271E-2"/>
    <n v="-1716.8152269922575"/>
    <n v="169.43341690152249"/>
    <n v="12.578288710001198"/>
    <n v="-2.0961030359752395"/>
    <s v="Resto"/>
    <n v="2023"/>
    <n v="2"/>
    <d v="2024-08-20T00:00:00"/>
    <x v="37"/>
    <x v="25"/>
  </r>
  <r>
    <n v="2024"/>
    <n v="6"/>
    <n v="37"/>
    <x v="35"/>
    <s v="Responsabilidad Civil y Riesgos Profesionales"/>
    <n v="25"/>
    <s v="b7a56873cd771f2c446d369b649430b65a756ba278ff97ec81bb6f55b2e73569"/>
    <s v="866d562d83a77144c090ae01fef5e5dc5d322dfdcb968ee04e0fa262fe1b2619"/>
    <x v="13"/>
    <n v="480460.69844000001"/>
    <n v="403853.48560000001"/>
    <n v="883394.70696999994"/>
    <n v="826708.37387000001"/>
    <n v="104560.43670999998"/>
    <n v="98022.332589999991"/>
    <n v="247894.09737000003"/>
    <n v="1674436.6421000003"/>
    <n v="0"/>
    <n v="0"/>
    <n v="134.59399999999999"/>
    <n v="128.214"/>
    <n v="0"/>
    <n v="0"/>
    <n v="65162.996180000002"/>
    <n v="40736.180119999997"/>
    <n v="243750.63045"/>
    <n v="199781.04199999999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7036483.0011099996"/>
    <n v="5668968.1481899992"/>
    <n v="470912451.56086999"/>
    <n v="404647163.09129"/>
    <n v="451972421.97768009"/>
    <n v="385068140.58718014"/>
    <n v="10956786.689389998"/>
    <n v="11484999.307510003"/>
    <n v="3306745.967459999"/>
    <n v="3022331.8012499996"/>
    <n v="480460.69844000001"/>
    <n v="403853.48560000001"/>
    <n v="4.3850511291349132"/>
    <n v="3.5163562033122764"/>
    <n v="76607.212839999993"/>
    <n v="18.969060704325891"/>
    <n v="100"/>
    <n v="100"/>
    <n v="6.8281369878134823"/>
    <n v="7.1239328753142361"/>
    <n v="0.10202760552359186"/>
    <n v="0.10630310060460431"/>
    <n v="9.9803859370908049E-2"/>
    <n v="0.10487844696374378"/>
    <m/>
    <m/>
    <m/>
    <n v="0"/>
    <m/>
    <n v="0"/>
    <m/>
    <n v="0"/>
    <m/>
    <n v="6.6700148295256945"/>
    <n v="21.762536883765009"/>
    <n v="24.271755991995327"/>
    <n v="3.1620341489466055"/>
    <n v="59.963442787330258"/>
    <n v="22.008889336957218"/>
    <n v="26.733467749272855"/>
    <n v="20.390413280555421"/>
    <s v="Medianas"/>
    <n v="2023"/>
    <n v="2"/>
    <d v="2024-08-20T00:00:00"/>
    <x v="37"/>
    <x v="13"/>
  </r>
  <r>
    <n v="2024"/>
    <n v="6"/>
    <n v="41"/>
    <x v="7"/>
    <s v="Responsabilidad Civil y Riesgos Profesionales"/>
    <n v="29"/>
    <s v="35135aaa6cc23891b40cb3f378c53a17a1127210ce60e125ccf03efcfdaec458"/>
    <s v="866d562d83a77144c090ae01fef5e5dc5d322dfdcb968ee04e0fa262fe1b2619"/>
    <x v="5"/>
    <n v="1035342.26095"/>
    <n v="1028544.5179"/>
    <n v="1223131.0268100002"/>
    <n v="1216672.3261699998"/>
    <n v="66656.242110000007"/>
    <n v="-71528.621990000014"/>
    <n v="329211.51298999996"/>
    <n v="-19051.77711000001"/>
    <n v="0"/>
    <n v="0"/>
    <n v="134.59399999999999"/>
    <n v="128.214"/>
    <n v="10.1686"/>
    <n v="29.48507"/>
    <n v="33418.700230000002"/>
    <n v="45470.96516"/>
    <n v="39411.139189999994"/>
    <n v="53138.238590000001"/>
    <n v="0"/>
    <n v="0"/>
    <n v="0"/>
    <n v="0"/>
    <n v="0"/>
    <n v="0"/>
    <s v="Responsabilidad Civil y Riesgos Profesionales"/>
    <s v="Daños Sin Autos"/>
    <s v="Responsabilidad Civil y Riesgos Profesionales"/>
    <x v="37"/>
    <x v="1"/>
    <n v="19353024.356599998"/>
    <n v="17293989.810169999"/>
    <n v="470912451.56086999"/>
    <n v="404647163.09129"/>
    <n v="451972421.97768009"/>
    <n v="385068140.58718014"/>
    <n v="10956786.689389998"/>
    <n v="11484999.307510003"/>
    <n v="3306745.967459999"/>
    <n v="3022331.8012499996"/>
    <n v="1035342.26095"/>
    <n v="1028544.5179"/>
    <n v="9.4493238784375855"/>
    <n v="8.9555470606553556"/>
    <n v="6797.7430500000482"/>
    <n v="0.66090897687920425"/>
    <n v="100"/>
    <n v="100"/>
    <n v="5.3497698440963068"/>
    <n v="5.9474102227997632"/>
    <n v="0.21985875665811991"/>
    <n v="0.22907199877808668"/>
    <n v="0.25418305420516596"/>
    <n v="0.26710714533059005"/>
    <m/>
    <m/>
    <m/>
    <n v="0"/>
    <m/>
    <n v="0"/>
    <m/>
    <n v="0"/>
    <m/>
    <n v="-193.1882094964989"/>
    <n v="6.4380876376897991"/>
    <n v="-6.954353530174993"/>
    <n v="2.0157654312103226"/>
    <n v="-26.505408204095392"/>
    <n v="-25.832808471343061"/>
    <n v="84.79506280924636"/>
    <n v="85.571080951405705"/>
    <s v="Grandes"/>
    <n v="2023"/>
    <n v="2"/>
    <d v="2024-08-20T00:00:00"/>
    <x v="37"/>
    <x v="5"/>
  </r>
  <r>
    <n v="2024"/>
    <n v="6"/>
    <n v="25"/>
    <x v="36"/>
    <s v="Maritimo y Transportes"/>
    <n v="25"/>
    <s v="b7a56873cd771f2c446d369b649430b65a756ba278ff97ec81bb6f55b2e73569"/>
    <s v="866d562d83a77144c090ae01fef5e5dc5d322dfdcb968ee04e0fa262fe1b2619"/>
    <x v="31"/>
    <n v="0"/>
    <n v="0"/>
    <n v="0"/>
    <n v="-374072.08107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Maritimo y Transportes"/>
    <s v="Daños Sin Autos"/>
    <s v="Maritimo y Transportes"/>
    <x v="36"/>
    <x v="1"/>
    <n v="0"/>
    <n v="0"/>
    <n v="470912451.56086999"/>
    <n v="404647163.09129"/>
    <n v="451972421.97768009"/>
    <n v="385068140.58718014"/>
    <n v="11100197.956550002"/>
    <n v="12457081.360059997"/>
    <n v="5438525.2374600004"/>
    <n v="4945221.662599998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6"/>
    <x v="31"/>
  </r>
  <r>
    <n v="2024"/>
    <n v="6"/>
    <n v="107"/>
    <x v="28"/>
    <s v="Maritimo y Transportes"/>
    <n v="70"/>
    <s v="ff5a1ae012afa5d4c889c50ad427aaf545d31a4fac04ffc1c4d03d403ba4250a"/>
    <s v="866d562d83a77144c090ae01fef5e5dc5d322dfdcb968ee04e0fa262fe1b2619"/>
    <x v="22"/>
    <n v="126508.97901000001"/>
    <n v="100699.10687"/>
    <n v="272867.76604999998"/>
    <n v="207913.92916"/>
    <n v="57826.21701"/>
    <n v="73897.710489999998"/>
    <n v="114681.17799999999"/>
    <n v="111135.51631000001"/>
    <n v="0"/>
    <n v="0"/>
    <n v="134.59399999999999"/>
    <n v="128.214"/>
    <n v="0"/>
    <n v="0"/>
    <n v="19799.489570000002"/>
    <n v="19346.023739999997"/>
    <n v="23952.589620000002"/>
    <n v="25206.139850000003"/>
    <n v="0"/>
    <n v="0"/>
    <n v="0"/>
    <n v="0"/>
    <n v="0"/>
    <n v="0"/>
    <s v="Maritimo y Transportes"/>
    <s v="Daños Sin Autos"/>
    <s v="Maritimo y Transportes"/>
    <x v="36"/>
    <x v="1"/>
    <n v="991204.89910000004"/>
    <n v="653728.05599000002"/>
    <n v="470912451.56086999"/>
    <n v="404647163.09129"/>
    <n v="451972421.97768009"/>
    <n v="385068140.58718014"/>
    <n v="11100197.956550002"/>
    <n v="12457081.360059997"/>
    <n v="5438525.2374600004"/>
    <n v="4945221.6625999985"/>
    <n v="126508.97901000001"/>
    <n v="100699.10687"/>
    <n v="1.1397002062954167"/>
    <n v="0.80836838067753458"/>
    <n v="25809.872140000007"/>
    <n v="25.630686251587022"/>
    <n v="100"/>
    <n v="100"/>
    <n v="12.763151102750639"/>
    <n v="15.403822116445983"/>
    <n v="2.6864649382422945E-2"/>
    <n v="2.7990419958907903E-2"/>
    <n v="2.4885657445541488E-2"/>
    <n v="2.6150983749641459E-2"/>
    <m/>
    <m/>
    <m/>
    <n v="0"/>
    <m/>
    <n v="0"/>
    <m/>
    <n v="0"/>
    <m/>
    <n v="-21.748296900449748"/>
    <n v="45.709180061779705"/>
    <n v="73.384673198144711"/>
    <n v="1.0632701786818786"/>
    <n v="2.3439743282358094"/>
    <n v="-4.9731939815449433"/>
    <n v="82.66116475968748"/>
    <n v="76.751235433615975"/>
    <s v="Resto"/>
    <n v="2023"/>
    <n v="2"/>
    <d v="2024-08-20T00:00:00"/>
    <x v="36"/>
    <x v="22"/>
  </r>
  <r>
    <n v="2024"/>
    <n v="6"/>
    <n v="12"/>
    <x v="31"/>
    <s v="Maritimo y Transportes"/>
    <n v="12"/>
    <s v="6b51d431df5d7f141cbececcf79edf3dd861c3b4069f0b11661a3eefacbba918"/>
    <s v="866d562d83a77144c090ae01fef5e5dc5d322dfdcb968ee04e0fa262fe1b2619"/>
    <x v="8"/>
    <n v="437138.72675999999"/>
    <n v="474957.75483999995"/>
    <n v="1092518.6705399998"/>
    <n v="1031152.7319799999"/>
    <n v="339851.20450000005"/>
    <n v="187120.40031000003"/>
    <n v="483433.57378999994"/>
    <n v="547882.30264999997"/>
    <n v="0"/>
    <n v="0"/>
    <n v="134.59399999999999"/>
    <n v="128.214"/>
    <n v="724.03923999999995"/>
    <n v="3977.2348999999999"/>
    <n v="96960.168030000001"/>
    <n v="38191.470200000003"/>
    <n v="97002.450599999996"/>
    <n v="40679.178340000006"/>
    <n v="0"/>
    <n v="0"/>
    <n v="0"/>
    <n v="0"/>
    <n v="0"/>
    <n v="0"/>
    <s v="Maritimo y Transportes"/>
    <s v="Daños Sin Autos"/>
    <s v="Maritimo y Transportes"/>
    <x v="36"/>
    <x v="1"/>
    <n v="3733425.0511100003"/>
    <n v="4674185.5092500001"/>
    <n v="470912451.56086999"/>
    <n v="404647163.09129"/>
    <n v="451972421.97768009"/>
    <n v="385068140.58718014"/>
    <n v="11100197.956550002"/>
    <n v="12457081.360059997"/>
    <n v="5438525.2374600004"/>
    <n v="4945221.6625999985"/>
    <n v="437138.72675999999"/>
    <n v="474957.75483999995"/>
    <n v="3.9381164954995538"/>
    <n v="3.8127530928939231"/>
    <n v="-37819.02807999996"/>
    <n v="-7.9626088203865963"/>
    <n v="100"/>
    <n v="100"/>
    <n v="11.708785385420619"/>
    <n v="10.161294495053314"/>
    <n v="9.2828024680824475E-2"/>
    <n v="9.6718008777444256E-2"/>
    <n v="0.11737577775451935"/>
    <n v="0.12334382016537372"/>
    <m/>
    <m/>
    <m/>
    <n v="0"/>
    <m/>
    <n v="0"/>
    <m/>
    <n v="0"/>
    <m/>
    <n v="81.621674567269437"/>
    <n v="77.744474167027249"/>
    <n v="39.397272368578484"/>
    <n v="6.2489588566977687"/>
    <n v="153.87911887717794"/>
    <n v="138.45725149422964"/>
    <n v="99.956410822882873"/>
    <n v="93.884566401003653"/>
    <s v="Medianas"/>
    <n v="2023"/>
    <n v="2"/>
    <d v="2024-08-20T00:00:00"/>
    <x v="36"/>
    <x v="8"/>
  </r>
  <r>
    <n v="2024"/>
    <n v="6"/>
    <n v="3"/>
    <x v="40"/>
    <s v="Maritimo y Transportes"/>
    <n v="3"/>
    <s v="4e07408562bedb8b60ce05c1decfe3ad16b72230967de01f640b7e4729b49fce"/>
    <s v="866d562d83a77144c090ae01fef5e5dc5d322dfdcb968ee04e0fa262fe1b2619"/>
    <x v="19"/>
    <n v="146924.98212999999"/>
    <n v="153746.04609000002"/>
    <n v="331234.96743999992"/>
    <n v="311371.84149999998"/>
    <n v="194420.79565999997"/>
    <n v="142906.05040000007"/>
    <n v="555556.29896999989"/>
    <n v="312632.81876999995"/>
    <n v="0"/>
    <n v="0"/>
    <n v="134.59399999999999"/>
    <n v="128.214"/>
    <n v="-314.33440999999999"/>
    <n v="663.24527999999998"/>
    <n v="21707.585769999998"/>
    <n v="20075.325499999999"/>
    <n v="55582.898219999995"/>
    <n v="36868.350530000003"/>
    <n v="0"/>
    <n v="0"/>
    <n v="0"/>
    <n v="0"/>
    <n v="0"/>
    <n v="0"/>
    <s v="Maritimo y Transportes"/>
    <s v="Daños Sin Autos"/>
    <s v="Maritimo y Transportes"/>
    <x v="36"/>
    <x v="1"/>
    <n v="12032200.14449"/>
    <n v="10620403.039520001"/>
    <n v="470912451.56086999"/>
    <n v="404647163.09129"/>
    <n v="451972421.97768009"/>
    <n v="385068140.58718014"/>
    <n v="11100197.956550002"/>
    <n v="12457081.360059997"/>
    <n v="5438525.2374600004"/>
    <n v="4945221.6625999985"/>
    <n v="146924.98212999999"/>
    <n v="153746.04609000002"/>
    <n v="1.3236248822328662"/>
    <n v="1.2342060041683756"/>
    <n v="-6821.0639600000286"/>
    <n v="-4.4365784574434519"/>
    <n v="100"/>
    <n v="100"/>
    <n v="1.2210982228157374"/>
    <n v="1.4476479425299542"/>
    <n v="3.1200063120651739E-2"/>
    <n v="3.2507510411167437E-2"/>
    <n v="3.7995088094887816E-2"/>
    <n v="3.9926971329167033E-2"/>
    <m/>
    <m/>
    <m/>
    <n v="0"/>
    <m/>
    <n v="0"/>
    <m/>
    <n v="0"/>
    <m/>
    <n v="36.047980554922596"/>
    <n v="132.32657431121922"/>
    <n v="92.949414982903406"/>
    <n v="3.5748808210146676"/>
    <n v="8.1306789770357657"/>
    <n v="50.760469131299615"/>
    <n v="39.054433045359112"/>
    <n v="54.451379601765971"/>
    <s v="Resto"/>
    <n v="2023"/>
    <n v="2"/>
    <d v="2024-08-20T00:00:00"/>
    <x v="36"/>
    <x v="19"/>
  </r>
  <r>
    <n v="2024"/>
    <n v="6"/>
    <n v="10"/>
    <x v="4"/>
    <s v="Maritimo y Transportes"/>
    <n v="10"/>
    <s v="4a44dc15364204a80fe80e9039455cc1608281820fe2b24f1e5233ade6af1dd5"/>
    <s v="866d562d83a77144c090ae01fef5e5dc5d322dfdcb968ee04e0fa262fe1b2619"/>
    <x v="20"/>
    <n v="86899.306980000008"/>
    <n v="101881.82287999999"/>
    <n v="338483.11570000002"/>
    <n v="336114.23291999998"/>
    <n v="93358.149090000006"/>
    <n v="85143.083430000013"/>
    <n v="169494.88631"/>
    <n v="-2908.8850900000084"/>
    <n v="0"/>
    <n v="0"/>
    <n v="134.59399999999999"/>
    <n v="128.214"/>
    <n v="5790.1261799999993"/>
    <n v="4459.3211600000004"/>
    <n v="63865.829290000001"/>
    <n v="78782.212469999999"/>
    <n v="106213.38929000001"/>
    <n v="104167.27548000001"/>
    <n v="0"/>
    <n v="0"/>
    <n v="0"/>
    <n v="0"/>
    <n v="0"/>
    <n v="0"/>
    <s v="Maritimo y Transportes"/>
    <s v="Daños Sin Autos"/>
    <s v="Maritimo y Transportes"/>
    <x v="36"/>
    <x v="1"/>
    <n v="3187333.33329"/>
    <n v="2989305.4146599998"/>
    <n v="470912451.56086999"/>
    <n v="404647163.09129"/>
    <n v="451972421.97768009"/>
    <n v="385068140.58718014"/>
    <n v="11100197.956550002"/>
    <n v="12457081.360059997"/>
    <n v="5438525.2374600004"/>
    <n v="4945221.6625999985"/>
    <n v="86899.306980000008"/>
    <n v="101881.82287999999"/>
    <n v="0.78286267794640996"/>
    <n v="0.81786270744489464"/>
    <n v="-14982.515899999984"/>
    <n v="-14.705779182658441"/>
    <n v="100"/>
    <n v="100"/>
    <n v="2.7263953246553476"/>
    <n v="3.4082105622381822"/>
    <n v="1.8453389094292706E-2"/>
    <n v="1.9226683477668333E-2"/>
    <n v="2.5177940727837269E-2"/>
    <n v="2.6458128352203614E-2"/>
    <m/>
    <m/>
    <m/>
    <n v="0"/>
    <m/>
    <n v="0"/>
    <m/>
    <n v="0"/>
    <m/>
    <n v="9.6485414070703435"/>
    <n v="107.43255882522345"/>
    <n v="83.570435847309625"/>
    <n v="1.7166078121134514"/>
    <n v="-18.933694183417494"/>
    <n v="1.9642577772832848"/>
    <n v="60.129734788543246"/>
    <n v="75.630481940680198"/>
    <s v="Resto"/>
    <n v="2023"/>
    <n v="2"/>
    <d v="2024-08-20T00:00:00"/>
    <x v="36"/>
    <x v="20"/>
  </r>
  <r>
    <n v="2024"/>
    <n v="6"/>
    <n v="41"/>
    <x v="7"/>
    <s v="Maritimo y Transportes"/>
    <n v="29"/>
    <s v="35135aaa6cc23891b40cb3f378c53a17a1127210ce60e125ccf03efcfdaec458"/>
    <s v="866d562d83a77144c090ae01fef5e5dc5d322dfdcb968ee04e0fa262fe1b2619"/>
    <x v="0"/>
    <n v="2873788.5145200002"/>
    <n v="2849700.3073100001"/>
    <n v="3255062.9986799997"/>
    <n v="3288466.9114000001"/>
    <n v="391866.27043000003"/>
    <n v="333887.65382000007"/>
    <n v="14189360.524610002"/>
    <n v="892935.91951000015"/>
    <n v="0"/>
    <n v="0"/>
    <n v="134.59399999999999"/>
    <n v="128.214"/>
    <n v="13.165959999999998"/>
    <n v="-1411.06729"/>
    <n v="54643.890979999996"/>
    <n v="111599.74543000001"/>
    <n v="118486.47962"/>
    <n v="124667.32908"/>
    <n v="0"/>
    <n v="0"/>
    <n v="0"/>
    <n v="0"/>
    <n v="0"/>
    <n v="0"/>
    <s v="Maritimo y Transportes"/>
    <s v="Daños Sin Autos"/>
    <s v="Maritimo y Transportes"/>
    <x v="36"/>
    <x v="1"/>
    <n v="19353024.356599998"/>
    <n v="17293989.810169999"/>
    <n v="470912451.56086999"/>
    <n v="404647163.09129"/>
    <n v="451972421.97768009"/>
    <n v="385068140.58718014"/>
    <n v="11100197.956550002"/>
    <n v="12457081.360059997"/>
    <n v="5438525.2374600004"/>
    <n v="4945221.6625999985"/>
    <n v="2873788.5145200002"/>
    <n v="2849700.3073100001"/>
    <n v="25.88952490549266"/>
    <n v="22.876147509534086"/>
    <n v="24088.207210000139"/>
    <n v="0.84528913964074803"/>
    <n v="100"/>
    <n v="100"/>
    <n v="14.849299321735968"/>
    <n v="16.477980723882407"/>
    <n v="0.61025961513539118"/>
    <n v="0.63583271340876579"/>
    <n v="0.70424324380277348"/>
    <n v="0.74005091747257201"/>
    <m/>
    <m/>
    <m/>
    <n v="0"/>
    <m/>
    <n v="0"/>
    <m/>
    <n v="0"/>
    <m/>
    <n v="17.364708142594697"/>
    <n v="13.635877116568274"/>
    <n v="11.716588336096869"/>
    <n v="7.2053774381861029"/>
    <n v="-51.035828290240225"/>
    <n v="-4.9578742928178876"/>
    <n v="46.118250078194023"/>
    <n v="89.518036725071397"/>
    <s v="Grandes"/>
    <n v="2023"/>
    <n v="2"/>
    <d v="2024-08-20T00:00:00"/>
    <x v="36"/>
    <x v="0"/>
  </r>
  <r>
    <n v="2024"/>
    <n v="6"/>
    <n v="16"/>
    <x v="24"/>
    <s v="Maritimo y Transportes"/>
    <n v="14"/>
    <s v="8527a891e224136950ff32ca212b45bc93f69fbb801c3b1ebedac52775f99e61"/>
    <s v="866d562d83a77144c090ae01fef5e5dc5d322dfdcb968ee04e0fa262fe1b2619"/>
    <x v="25"/>
    <n v="46167.810539999999"/>
    <n v="17479.620079999997"/>
    <n v="62098.003169999996"/>
    <n v="28760.443729999992"/>
    <n v="9367.8701400000009"/>
    <n v="46915.619880000006"/>
    <n v="22303.763130000003"/>
    <n v="-42926.515289999988"/>
    <n v="0"/>
    <n v="0"/>
    <n v="134.59399999999999"/>
    <n v="128.214"/>
    <n v="0"/>
    <n v="0"/>
    <n v="6167.7461399999993"/>
    <n v="-751.90678000000003"/>
    <n v="5240.67994"/>
    <n v="5549.2528200000006"/>
    <n v="0"/>
    <n v="0"/>
    <n v="0"/>
    <n v="0"/>
    <n v="0"/>
    <n v="0"/>
    <s v="Maritimo y Transportes"/>
    <s v="Daños Sin Autos"/>
    <s v="Maritimo y Transportes"/>
    <x v="36"/>
    <x v="1"/>
    <n v="2668766.8416399998"/>
    <n v="1926100.1418599999"/>
    <n v="470912451.56086999"/>
    <n v="404647163.09129"/>
    <n v="451972421.97768009"/>
    <n v="385068140.58718014"/>
    <n v="11100197.956550002"/>
    <n v="12457081.360059997"/>
    <n v="5438525.2374600004"/>
    <n v="4945221.6625999985"/>
    <n v="46167.810539999999"/>
    <n v="17479.620079999997"/>
    <n v="0.41591880361698697"/>
    <n v="0.14031874381139797"/>
    <n v="28688.190460000002"/>
    <n v="164.12364987740631"/>
    <n v="100"/>
    <n v="100"/>
    <n v="1.72993046150218"/>
    <n v="0.90751356588968657"/>
    <n v="9.8039052454386762E-3"/>
    <n v="1.0214740611381799E-2"/>
    <n v="4.3197189241276175E-3"/>
    <n v="4.5393576454665378E-3"/>
    <m/>
    <m/>
    <m/>
    <n v="0"/>
    <m/>
    <n v="0"/>
    <m/>
    <n v="0"/>
    <m/>
    <n v="-80.03251334212149"/>
    <n v="20.290912716953809"/>
    <n v="268.40182833081354"/>
    <n v="0.17225019156802066"/>
    <n v="-920.28069224219507"/>
    <n v="-5.5606203214940368"/>
    <n v="117.68980763209895"/>
    <n v="-13.549694064938997"/>
    <s v="Resto"/>
    <n v="2023"/>
    <n v="2"/>
    <d v="2024-08-20T00:00:00"/>
    <x v="36"/>
    <x v="25"/>
  </r>
  <r>
    <n v="2024"/>
    <n v="6"/>
    <n v="22"/>
    <x v="15"/>
    <s v="Maritimo y Transportes"/>
    <n v="16"/>
    <s v="b17ef6d19c7a5b1ee83b907c595526dcb1eb06db8227d650d5dda0a9f4ce8cd9"/>
    <s v="866d562d83a77144c090ae01fef5e5dc5d322dfdcb968ee04e0fa262fe1b2619"/>
    <x v="13"/>
    <n v="555428.58604999993"/>
    <n v="473247.50831999996"/>
    <n v="937040.1446"/>
    <n v="1220165.2922"/>
    <n v="366208.13816999999"/>
    <n v="816678.54098000005"/>
    <n v="592175.53421000019"/>
    <n v="1307391.9840000004"/>
    <n v="0"/>
    <n v="0"/>
    <n v="134.59399999999999"/>
    <n v="128.214"/>
    <n v="0"/>
    <n v="0"/>
    <n v="65073.915500000003"/>
    <n v="97492.056060000003"/>
    <n v="114537.73665000001"/>
    <n v="105419.74248999999"/>
    <n v="0"/>
    <n v="0"/>
    <n v="0"/>
    <n v="0"/>
    <n v="0"/>
    <n v="0"/>
    <s v="Maritimo y Transportes"/>
    <s v="Daños Sin Autos"/>
    <s v="Maritimo y Transportes"/>
    <x v="36"/>
    <x v="1"/>
    <n v="17696756.30731"/>
    <n v="15803110.36665"/>
    <n v="470912451.56086999"/>
    <n v="404647163.09129"/>
    <n v="451972421.97768009"/>
    <n v="385068140.58718014"/>
    <n v="11100197.956550002"/>
    <n v="12457081.360059997"/>
    <n v="5438525.2374600004"/>
    <n v="4945221.6625999985"/>
    <n v="555428.58604999993"/>
    <n v="473247.50831999996"/>
    <n v="5.0037718987007143"/>
    <n v="3.7990239819523874"/>
    <n v="82181.077729999961"/>
    <n v="17.365348213187183"/>
    <n v="100"/>
    <n v="100"/>
    <n v="3.1385897867654369"/>
    <n v="2.9946478720968441"/>
    <n v="0.11794731360553233"/>
    <n v="0.12288992846502234"/>
    <n v="0.11695312644839512"/>
    <n v="0.1228996788979627"/>
    <m/>
    <m/>
    <m/>
    <n v="0"/>
    <m/>
    <n v="0"/>
    <m/>
    <n v="0"/>
    <m/>
    <n v="-55.158839152237718"/>
    <n v="65.932533428705057"/>
    <n v="172.56901021606211"/>
    <n v="6.7335926961889614"/>
    <n v="-33.252084190376237"/>
    <n v="8.6492282608876092"/>
    <n v="56.814389216412017"/>
    <n v="92.479884466847366"/>
    <s v="Medianas"/>
    <n v="2023"/>
    <n v="2"/>
    <d v="2024-08-20T00:00:00"/>
    <x v="36"/>
    <x v="13"/>
  </r>
  <r>
    <n v="2024"/>
    <n v="6"/>
    <n v="15.1"/>
    <x v="13"/>
    <s v="Maritimo y Transportes"/>
    <n v="15.1"/>
    <m/>
    <m/>
    <x v="7"/>
    <n v="3510043.0343099996"/>
    <n v="3156232.1578900004"/>
    <n v="6284656.911989999"/>
    <n v="6231137.2434900003"/>
    <n v="2143650.6744799996"/>
    <n v="2434482.0403200001"/>
    <n v="3775759.75422"/>
    <n v="4712331.3648800002"/>
    <n v="0"/>
    <n v="0"/>
    <n v="0"/>
    <n v="0"/>
    <n v="8362.3408999999992"/>
    <n v="11645.965029999999"/>
    <n v="750002.30444000009"/>
    <n v="856336.47426000005"/>
    <n v="1351443.3724100001"/>
    <n v="1252316.7903499999"/>
    <n v="0"/>
    <n v="0"/>
    <n v="0"/>
    <n v="0"/>
    <n v="0"/>
    <n v="0"/>
    <s v="Maritimo y Transportes"/>
    <s v="Daños Sin Autos"/>
    <s v="Maritimo y Transportes"/>
    <x v="36"/>
    <x v="1"/>
    <n v="152022068.27858001"/>
    <n v="133521743.30768999"/>
    <n v="470912451.56086999"/>
    <n v="404647163.09129"/>
    <n v="451972421.97768009"/>
    <n v="385068140.58718014"/>
    <n v="11100197.956550002"/>
    <n v="12457081.360059997"/>
    <n v="5438525.2374600004"/>
    <n v="4945221.6625999985"/>
    <n v="3510043.0343099996"/>
    <n v="3156232.1578900004"/>
    <n v="31.621445383672587"/>
    <n v="25.336851118348953"/>
    <n v="353810.87641999917"/>
    <n v="11.209912918970065"/>
    <n v="100"/>
    <n v="100"/>
    <n v="2.3089036177812394"/>
    <n v="2.3638338443625022"/>
    <n v="0.74537061457511544"/>
    <n v="0.77660557671886832"/>
    <n v="0.77999611656191004"/>
    <n v="0.81965549086381073"/>
    <m/>
    <m/>
    <m/>
    <n v="0"/>
    <m/>
    <n v="0"/>
    <m/>
    <n v="0"/>
    <m/>
    <n v="-11.946334416242898"/>
    <n v="61.071920017111594"/>
    <n v="77.132540273827516"/>
    <n v="39.416028810802509"/>
    <n v="-12.417335126579566"/>
    <n v="7.9154558035028799"/>
    <n v="55.496391469406305"/>
    <n v="68.38017990804623"/>
    <s v="Resto"/>
    <n v="2023"/>
    <n v="2"/>
    <d v="2024-08-20T00:00:00"/>
    <x v="36"/>
    <x v="7"/>
  </r>
  <r>
    <n v="2024"/>
    <n v="6"/>
    <n v="23"/>
    <x v="16"/>
    <s v="Maritimo y Transportes"/>
    <n v="17"/>
    <s v="4523540f1504cd17100c4835e85b7eefd49911580f8efff0599a8f283be6b9e3"/>
    <s v="866d562d83a77144c090ae01fef5e5dc5d322dfdcb968ee04e0fa262fe1b2619"/>
    <x v="9"/>
    <n v="651110.67489000002"/>
    <n v="1831287.6546700001"/>
    <n v="1031196.4113799996"/>
    <n v="2439551.9989299998"/>
    <n v="267463.40503999998"/>
    <n v="282581.87907000008"/>
    <n v="1116787.1280899998"/>
    <n v="631152.64940000011"/>
    <n v="0"/>
    <n v="0"/>
    <n v="134.59399999999999"/>
    <n v="128.214"/>
    <n v="3712.20291"/>
    <n v="-1710.4977699999999"/>
    <n v="94995.917849999998"/>
    <n v="102994.44136"/>
    <n v="156813.10408000002"/>
    <n v="192810.01890999998"/>
    <n v="0"/>
    <n v="0"/>
    <n v="0"/>
    <n v="0"/>
    <n v="0"/>
    <n v="0"/>
    <s v="Maritimo y Transportes"/>
    <s v="Daños Sin Autos"/>
    <s v="Maritimo y Transportes"/>
    <x v="36"/>
    <x v="1"/>
    <n v="12089263.964579999"/>
    <n v="10892930.905850001"/>
    <n v="470912451.56086999"/>
    <n v="404647163.09129"/>
    <n v="451972421.97768009"/>
    <n v="385068140.58718014"/>
    <n v="11100197.956550002"/>
    <n v="12457081.360059997"/>
    <n v="5438525.2374600004"/>
    <n v="4945221.6625999985"/>
    <n v="651110.67489000002"/>
    <n v="1831287.6546700001"/>
    <n v="5.8657573264789642"/>
    <n v="14.700776223084572"/>
    <n v="-1180176.9797800002"/>
    <n v="-64.445199353056807"/>
    <n v="100"/>
    <n v="100"/>
    <n v="5.385858699071103"/>
    <n v="16.811707248473549"/>
    <n v="0.13826575889676548"/>
    <n v="0.1440598238363654"/>
    <n v="0.45256406610636596"/>
    <n v="0.47557495976621655"/>
    <m/>
    <m/>
    <m/>
    <n v="0"/>
    <m/>
    <n v="0"/>
    <m/>
    <n v="0"/>
    <m/>
    <n v="-5.3501215576017174"/>
    <n v="41.078024881896738"/>
    <n v="15.430775080549628"/>
    <n v="4.9179399444124972"/>
    <n v="-7.7659759151879726"/>
    <n v="-18.669628805338501"/>
    <n v="60.579068571677993"/>
    <n v="53.417577542003059"/>
    <s v="Grandes"/>
    <n v="2023"/>
    <n v="2"/>
    <d v="2024-08-20T00:00:00"/>
    <x v="36"/>
    <x v="9"/>
  </r>
  <r>
    <n v="2024"/>
    <n v="6"/>
    <n v="76"/>
    <x v="42"/>
    <s v="Maritimo y Transportes"/>
    <n v="48"/>
    <s v="98010bd9270f9b100b6214a21754fd33bdc8d41b2bc9f9dd16ff54d3c34ffd71"/>
    <s v="866d562d83a77144c090ae01fef5e5dc5d322dfdcb968ee04e0fa262fe1b2619"/>
    <x v="6"/>
    <n v="720242.56016999995"/>
    <n v="575162.97699999996"/>
    <n v="884086.35563000001"/>
    <n v="657405.29163999995"/>
    <n v="723091.20875000011"/>
    <n v="185360.33892000001"/>
    <n v="1038732.5781"/>
    <n v="314956.85865000001"/>
    <n v="0"/>
    <n v="0"/>
    <n v="134.59399999999999"/>
    <n v="128.214"/>
    <n v="0"/>
    <n v="0"/>
    <n v="2116.4253900000003"/>
    <n v="1416.6216399999998"/>
    <n v="-12977.493759999999"/>
    <n v="-13226.343000000001"/>
    <n v="0"/>
    <n v="0"/>
    <n v="0"/>
    <n v="0"/>
    <n v="0"/>
    <n v="0"/>
    <s v="Maritimo y Transportes"/>
    <s v="Daños Sin Autos"/>
    <s v="Maritimo y Transportes"/>
    <x v="36"/>
    <x v="1"/>
    <n v="1380857.62949"/>
    <n v="1222350.7821500001"/>
    <n v="470912451.56086999"/>
    <n v="404647163.09129"/>
    <n v="451972421.97768009"/>
    <n v="385068140.58718014"/>
    <n v="11100197.956550002"/>
    <n v="12457081.360059997"/>
    <n v="5438525.2374600004"/>
    <n v="4945221.6625999985"/>
    <n v="720242.56016999995"/>
    <n v="575162.97699999996"/>
    <n v="6.4885559968324653"/>
    <n v="4.6171567831618452"/>
    <n v="145079.58317"/>
    <n v="25.22408238560876"/>
    <n v="100"/>
    <n v="100"/>
    <n v="52.159074533702018"/>
    <n v="47.053839650541427"/>
    <n v="0.1529461703088778"/>
    <n v="0.15935542195660068"/>
    <n v="0.14213938202508561"/>
    <n v="0.14936654487253848"/>
    <m/>
    <m/>
    <m/>
    <n v="0"/>
    <m/>
    <n v="0"/>
    <m/>
    <n v="0"/>
    <m/>
    <n v="290.10028410774555"/>
    <n v="100.39551239228737"/>
    <n v="32.227446190438648"/>
    <n v="13.295722225750145"/>
    <n v="49.399481854590377"/>
    <n v="-1.8814667062543422"/>
    <n v="-16.308429263309471"/>
    <n v="-10.710607157246715"/>
    <s v="Grandes"/>
    <n v="2023"/>
    <n v="2"/>
    <d v="2024-08-20T00:00:00"/>
    <x v="36"/>
    <x v="6"/>
  </r>
  <r>
    <n v="2024"/>
    <n v="6"/>
    <n v="37"/>
    <x v="35"/>
    <s v="Maritimo y Transportes"/>
    <n v="25"/>
    <s v="b7a56873cd771f2c446d369b649430b65a756ba278ff97ec81bb6f55b2e73569"/>
    <s v="866d562d83a77144c090ae01fef5e5dc5d322dfdcb968ee04e0fa262fe1b2619"/>
    <x v="16"/>
    <n v="422705.60819"/>
    <n v="372592.64449999999"/>
    <n v="726968.61233000003"/>
    <n v="702665.27817000006"/>
    <n v="420096.52385999996"/>
    <n v="237372.84039000003"/>
    <n v="654467.46748000011"/>
    <n v="522999.74456000002"/>
    <n v="0"/>
    <n v="0"/>
    <n v="134.59399999999999"/>
    <n v="128.214"/>
    <n v="2255.7599700000001"/>
    <n v="5904.0400999999993"/>
    <n v="151713.15408000001"/>
    <n v="110582.42048999999"/>
    <n v="255577.84902000002"/>
    <n v="226773.58159000002"/>
    <n v="0"/>
    <n v="0"/>
    <n v="0"/>
    <n v="0"/>
    <n v="0"/>
    <n v="0"/>
    <s v="Maritimo y Transportes"/>
    <s v="Daños Sin Autos"/>
    <s v="Maritimo y Transportes"/>
    <x v="36"/>
    <x v="1"/>
    <n v="7036483.0011099996"/>
    <n v="5668968.1481899992"/>
    <n v="470912451.56086999"/>
    <n v="404647163.09129"/>
    <n v="451972421.97768009"/>
    <n v="385068140.58718014"/>
    <n v="11100197.956550002"/>
    <n v="12457081.360059997"/>
    <n v="5438525.2374600004"/>
    <n v="4945221.6625999985"/>
    <n v="422705.60819"/>
    <n v="372592.64449999999"/>
    <n v="3.8080907191440665"/>
    <n v="2.9910107651268123"/>
    <n v="50112.963690000004"/>
    <n v="13.449799514225248"/>
    <n v="100"/>
    <n v="100"/>
    <n v="6.0073421355998233"/>
    <n v="6.5724949366484307"/>
    <n v="8.9763098594848087E-2"/>
    <n v="9.352464611455312E-2"/>
    <n v="9.2078402738224957E-2"/>
    <n v="9.6760184816080452E-2"/>
    <m/>
    <m/>
    <m/>
    <n v="0"/>
    <m/>
    <n v="0"/>
    <m/>
    <n v="0"/>
    <m/>
    <n v="76.977502215412528"/>
    <n v="99.382765622350746"/>
    <n v="63.70840753137842"/>
    <n v="7.7244566406793238"/>
    <n v="37.194640348571028"/>
    <n v="12.701773825699547"/>
    <n v="59.360838453620381"/>
    <n v="48.763361108759909"/>
    <s v="Medianas"/>
    <n v="2023"/>
    <n v="2"/>
    <d v="2024-08-20T00:00:00"/>
    <x v="36"/>
    <x v="16"/>
  </r>
  <r>
    <n v="2024"/>
    <n v="6"/>
    <n v="103"/>
    <x v="18"/>
    <s v="Maritimo y Transportes"/>
    <n v="205"/>
    <s v="f8809aff4d69bece79dabe35be0c708b890d7eafb841f121330667b77d2e2590"/>
    <s v="866d562d83a77144c090ae01fef5e5dc5d322dfdcb968ee04e0fa262fe1b2619"/>
    <x v="24"/>
    <n v="26158.183209999999"/>
    <n v="25393.559120000002"/>
    <n v="41921.766680000001"/>
    <n v="33931.34858000002"/>
    <n v="4181.3661999999995"/>
    <n v="-115.73090999999998"/>
    <n v="4127.0854500000005"/>
    <n v="48508.752609999996"/>
    <n v="0"/>
    <n v="0"/>
    <n v="134.59399999999999"/>
    <n v="128.214"/>
    <n v="1285.4184599999999"/>
    <n v="0"/>
    <n v="3463.0324100000003"/>
    <n v="-443.77391"/>
    <n v="4467.1971100000001"/>
    <n v="72.576160000000002"/>
    <n v="0"/>
    <n v="0"/>
    <n v="0"/>
    <n v="0"/>
    <n v="0"/>
    <n v="0"/>
    <s v="Maritimo y Transportes"/>
    <s v="Daños Sin Autos"/>
    <s v="Maritimo y Transportes"/>
    <x v="36"/>
    <x v="1"/>
    <n v="1492337.16872"/>
    <n v="1431710.3165"/>
    <n v="470912451.56086999"/>
    <n v="404647163.09129"/>
    <n v="451972421.97768009"/>
    <n v="385068140.58718014"/>
    <n v="11100197.956550002"/>
    <n v="12457081.360059997"/>
    <n v="5438525.2374600004"/>
    <n v="4945221.6625999985"/>
    <n v="26158.183209999999"/>
    <n v="25393.559120000002"/>
    <n v="0.23565510554309158"/>
    <n v="0.20384838459365814"/>
    <n v="764.62408999999752"/>
    <n v="3.0110946101989278"/>
    <n v="100"/>
    <n v="100"/>
    <n v="1.7528333246860202"/>
    <n v="1.7736520319332352"/>
    <n v="5.5547869085425536E-3"/>
    <n v="5.787561793159977E-3"/>
    <n v="6.2754818113654031E-3"/>
    <n v="6.5945624795855709E-3"/>
    <m/>
    <m/>
    <m/>
    <n v="0"/>
    <m/>
    <n v="0"/>
    <m/>
    <n v="0"/>
    <m/>
    <n v="-3713.0072769668886"/>
    <n v="15.984925888895477"/>
    <n v="-0.45574907185361879"/>
    <n v="7.6884192265932336E-2"/>
    <n v="-880.35962276376267"/>
    <n v="6055.1852702044307"/>
    <n v="77.521370217756086"/>
    <n v="-611.45961704229046"/>
    <s v="Resto"/>
    <n v="2023"/>
    <n v="2"/>
    <d v="2024-08-20T00:00:00"/>
    <x v="36"/>
    <x v="24"/>
  </r>
  <r>
    <n v="2024"/>
    <n v="6"/>
    <n v="39"/>
    <x v="17"/>
    <s v="Maritimo y Transportes"/>
    <n v="27"/>
    <s v="670671cd97404156226e507973f2ab8330d3022ca96e0c93bdbdb320c41adcaf"/>
    <s v="866d562d83a77144c090ae01fef5e5dc5d322dfdcb968ee04e0fa262fe1b2619"/>
    <x v="5"/>
    <n v="844980.92590000003"/>
    <n v="914931.66913000005"/>
    <n v="1436879.8182799998"/>
    <n v="1663532.9405100001"/>
    <n v="542091.41093999997"/>
    <n v="417818.00163999997"/>
    <n v="1206932.2007900001"/>
    <n v="954564.74509000021"/>
    <n v="0"/>
    <n v="0"/>
    <n v="134.59399999999999"/>
    <n v="128.214"/>
    <n v="0"/>
    <n v="0"/>
    <n v="227983.20374999999"/>
    <n v="92955.756430000009"/>
    <n v="232997.38136000003"/>
    <n v="226976.75496000002"/>
    <n v="0"/>
    <n v="0"/>
    <n v="0"/>
    <n v="0"/>
    <n v="0"/>
    <n v="0"/>
    <s v="Maritimo y Transportes"/>
    <s v="Daños Sin Autos"/>
    <s v="Maritimo y Transportes"/>
    <x v="36"/>
    <x v="1"/>
    <n v="13946879.379360002"/>
    <n v="12006721.726059999"/>
    <n v="470912451.56086999"/>
    <n v="404647163.09129"/>
    <n v="451972421.97768009"/>
    <n v="385068140.58718014"/>
    <n v="11100197.956550002"/>
    <n v="12457081.360059997"/>
    <n v="5438525.2374600004"/>
    <n v="4945221.6625999985"/>
    <n v="844980.92590000003"/>
    <n v="914931.66913000005"/>
    <n v="7.6123050166091302"/>
    <n v="7.3446712169951942"/>
    <n v="-69950.743230000022"/>
    <n v="-7.6454609224004155"/>
    <n v="100"/>
    <n v="100"/>
    <n v="6.05856624206909"/>
    <n v="7.6201621891859608"/>
    <n v="0.17943482341553207"/>
    <n v="0.18695408941161634"/>
    <n v="0.22610603819396796"/>
    <n v="0.23760253645883173"/>
    <m/>
    <m/>
    <m/>
    <n v="0"/>
    <m/>
    <n v="0"/>
    <m/>
    <n v="0"/>
    <m/>
    <n v="29.743431066207716"/>
    <n v="64.154277845101831"/>
    <n v="45.666579891949652"/>
    <n v="9.9676178241507518"/>
    <n v="145.25990912857765"/>
    <n v="2.6525299478622921"/>
    <n v="97.847968255809391"/>
    <n v="40.953866155316895"/>
    <s v="Grandes"/>
    <n v="2023"/>
    <n v="2"/>
    <d v="2024-08-20T00:00:00"/>
    <x v="36"/>
    <x v="5"/>
  </r>
  <r>
    <n v="2024"/>
    <n v="6"/>
    <n v="80"/>
    <x v="30"/>
    <s v="Maritimo y Transportes"/>
    <n v="52"/>
    <s v="41cfc0d1f2d127b04555b7246d84019b4d27710a3f3aff6e7764375b1e06e05d"/>
    <s v="866d562d83a77144c090ae01fef5e5dc5d322dfdcb968ee04e0fa262fe1b2619"/>
    <x v="18"/>
    <n v="363114.96136000002"/>
    <n v="351410.22574999998"/>
    <n v="538816.60817999998"/>
    <n v="485799.08828999999"/>
    <n v="84157.802530000015"/>
    <n v="160834.34570999997"/>
    <n v="245211.18392999991"/>
    <n v="404098.17434000003"/>
    <n v="0"/>
    <n v="0"/>
    <n v="134.59399999999999"/>
    <n v="128.214"/>
    <n v="734.86777000000006"/>
    <n v="150.01406"/>
    <n v="6132.4407799999999"/>
    <n v="15359.320619999999"/>
    <n v="30911.855179999999"/>
    <n v="31564.379659999999"/>
    <n v="0"/>
    <n v="0"/>
    <n v="0"/>
    <n v="0"/>
    <n v="0"/>
    <n v="0"/>
    <s v="Maritimo y Transportes"/>
    <s v="Daños Sin Autos"/>
    <s v="Maritimo y Transportes"/>
    <x v="36"/>
    <x v="1"/>
    <n v="669950.54428999999"/>
    <n v="668363.73384"/>
    <n v="470912451.56086999"/>
    <n v="404647163.09129"/>
    <n v="451972421.97768009"/>
    <n v="385068140.58718014"/>
    <n v="11100197.956550002"/>
    <n v="12457081.360059997"/>
    <n v="5438525.2374600004"/>
    <n v="4945221.6625999985"/>
    <n v="363114.96136000002"/>
    <n v="351410.22574999998"/>
    <n v="3.2712476190186615"/>
    <n v="2.8209675733249564"/>
    <n v="11704.735610000032"/>
    <n v="3.3307897016995103"/>
    <n v="100"/>
    <n v="100"/>
    <n v="54.200263654509286"/>
    <n v="52.577692049659341"/>
    <n v="7.7108804440492451E-2"/>
    <n v="8.0340070257191892E-2"/>
    <n v="8.684361532783573E-2"/>
    <n v="9.125923147371888E-2"/>
    <m/>
    <m/>
    <m/>
    <n v="0"/>
    <m/>
    <n v="0"/>
    <m/>
    <n v="0"/>
    <m/>
    <n v="-47.674234530885116"/>
    <n v="23.176627648389335"/>
    <n v="45.768259977847265"/>
    <n v="1.547437933179564"/>
    <n v="-60.073489370260958"/>
    <n v="-2.0672811790656276"/>
    <n v="19.838475381987735"/>
    <n v="48.660296148522498"/>
    <s v="Medianas"/>
    <n v="2023"/>
    <n v="2"/>
    <d v="2024-08-20T00:00:00"/>
    <x v="36"/>
    <x v="18"/>
  </r>
  <r>
    <n v="2024"/>
    <n v="6"/>
    <n v="27"/>
    <x v="21"/>
    <s v="Maritimo y Transportes"/>
    <n v="21"/>
    <s v="6f4b6612125fb3a0daecd2799dfd6c9c299424fd920f9b308110a2c1fbd8f443"/>
    <s v="866d562d83a77144c090ae01fef5e5dc5d322dfdcb968ee04e0fa262fe1b2619"/>
    <x v="14"/>
    <n v="232632.70993000001"/>
    <n v="227866.50706999999"/>
    <n v="515378.59603000002"/>
    <n v="530131.78353999997"/>
    <n v="120777.65962000001"/>
    <n v="116191.158"/>
    <n v="306882.94483000005"/>
    <n v="307960.04852999997"/>
    <n v="0"/>
    <n v="0"/>
    <n v="134.59399999999999"/>
    <n v="128.214"/>
    <n v="0"/>
    <n v="0"/>
    <n v="120478.17947"/>
    <n v="116191.158"/>
    <n v="230262.57899000001"/>
    <n v="225878.34627000001"/>
    <n v="0"/>
    <n v="0"/>
    <n v="0"/>
    <n v="0"/>
    <n v="0"/>
    <n v="0"/>
    <s v="Maritimo y Transportes"/>
    <s v="Daños Sin Autos"/>
    <s v="Maritimo y Transportes"/>
    <x v="36"/>
    <x v="1"/>
    <n v="5987192.6770000001"/>
    <n v="5919369.3152000001"/>
    <n v="470912451.56086999"/>
    <n v="404647163.09129"/>
    <n v="451972421.97768009"/>
    <n v="385068140.58718014"/>
    <n v="11100197.956550002"/>
    <n v="12457081.360059997"/>
    <n v="5438525.2374600004"/>
    <n v="4945221.6625999985"/>
    <n v="232632.70993000001"/>
    <n v="227866.50706999999"/>
    <n v="2.095752804054527"/>
    <n v="1.8292126420606643"/>
    <n v="4766.2028600000194"/>
    <n v="2.0916645106320297"/>
    <n v="100"/>
    <n v="100"/>
    <n v="3.885505653153043"/>
    <n v="3.8495065088247662"/>
    <n v="4.9400415970935516E-2"/>
    <n v="5.1470554090906055E-2"/>
    <n v="5.6312394563505792E-2"/>
    <n v="5.9175632323809603E-2"/>
    <m/>
    <m/>
    <m/>
    <n v="0"/>
    <m/>
    <n v="0"/>
    <m/>
    <n v="0"/>
    <m/>
    <n v="3.9473757719154623"/>
    <n v="51.917746071196269"/>
    <n v="50.990889136816577"/>
    <n v="2.2207796111360474"/>
    <n v="3.6896279749617511"/>
    <n v="1.9409707890987393"/>
    <n v="52.32208376995213"/>
    <n v="51.43970633692917"/>
    <s v="Medianas"/>
    <n v="2023"/>
    <n v="2"/>
    <d v="2024-08-20T00:00:00"/>
    <x v="36"/>
    <x v="14"/>
  </r>
  <r>
    <n v="2024"/>
    <n v="6"/>
    <n v="5.0999999999999996"/>
    <x v="6"/>
    <s v="Maritimo y Transportes"/>
    <n v="5.0999999999999996"/>
    <m/>
    <m/>
    <x v="3"/>
    <n v="6796699.0220500007"/>
    <n v="8043735.0076299999"/>
    <n v="9267268.7007099986"/>
    <n v="10600464.55424"/>
    <n v="2774476.9272400006"/>
    <n v="1558906.9595900001"/>
    <n v="19938130.256379999"/>
    <n v="4260841.2905100007"/>
    <n v="0"/>
    <n v="0"/>
    <n v="0"/>
    <n v="0"/>
    <n v="3725.3688699999998"/>
    <n v="-3121.5650599999999"/>
    <n v="611760.63912999991"/>
    <n v="461201.67848000006"/>
    <n v="699778.28193000006"/>
    <n v="675383.30848000001"/>
    <n v="0"/>
    <n v="0"/>
    <n v="0"/>
    <n v="0"/>
    <n v="0"/>
    <n v="0"/>
    <s v="Maritimo y Transportes"/>
    <s v="Daños Sin Autos"/>
    <s v="Maritimo y Transportes"/>
    <x v="36"/>
    <x v="1"/>
    <n v="53705089.980240002"/>
    <n v="48961676.239069998"/>
    <n v="470912451.56086999"/>
    <n v="404647163.09129"/>
    <n v="451972421.97768009"/>
    <n v="385068140.58718014"/>
    <n v="11100197.956550002"/>
    <n v="12457081.360059997"/>
    <n v="5438525.2374600004"/>
    <n v="4945221.6625999985"/>
    <n v="6796699.0220500007"/>
    <n v="8043735.0076299999"/>
    <n v="61.230430742358124"/>
    <n v="64.571586033144911"/>
    <n v="-1247035.9855799992"/>
    <n v="-15.503195771580058"/>
    <n v="100"/>
    <n v="100"/>
    <n v="12.655595632649987"/>
    <n v="16.428634853827436"/>
    <n v="1.4433041639739825"/>
    <n v="1.5037862249006078"/>
    <n v="1.9878392192793655"/>
    <n v="2.0889121066635954"/>
    <m/>
    <m/>
    <m/>
    <n v="0"/>
    <m/>
    <n v="0"/>
    <m/>
    <n v="0"/>
    <m/>
    <n v="77.975786827566736"/>
    <n v="40.820947319264562"/>
    <n v="19.380386824171563"/>
    <n v="51.015244135113868"/>
    <n v="32.64492903542822"/>
    <n v="3.6120190036829314"/>
    <n v="87.4220670928446"/>
    <n v="68.287396607116108"/>
    <m/>
    <n v="2023"/>
    <n v="2"/>
    <d v="2024-08-20T00:00:00"/>
    <x v="36"/>
    <x v="3"/>
  </r>
  <r>
    <n v="2024"/>
    <n v="6"/>
    <n v="150.1"/>
    <x v="32"/>
    <s v="Maritimo y Transportes"/>
    <n v="150.1"/>
    <m/>
    <m/>
    <x v="21"/>
    <n v="793455.90019000007"/>
    <n v="1257114.1945400001"/>
    <n v="1765554.3611300001"/>
    <n v="1790704.1296200003"/>
    <n v="520397.63573999994"/>
    <n v="951832.66269000014"/>
    <n v="1260362.4013699999"/>
    <n v="1289207.7301399999"/>
    <n v="0"/>
    <n v="0"/>
    <n v="0"/>
    <n v="0"/>
    <n v="6449.0001399999983"/>
    <n v="6974.2663200000006"/>
    <n v="206658.79888000002"/>
    <n v="228852.53554000004"/>
    <n v="438598.12714999996"/>
    <n v="321340.25695000001"/>
    <n v="0"/>
    <n v="0"/>
    <n v="0"/>
    <n v="0"/>
    <n v="0"/>
    <n v="0"/>
    <s v="Maritimo y Transportes"/>
    <s v="Daños Sin Autos"/>
    <s v="Maritimo y Transportes"/>
    <x v="36"/>
    <x v="1"/>
    <n v="77154582.102530003"/>
    <n v="68489992.107580006"/>
    <n v="470912451.56086999"/>
    <n v="404647163.09129"/>
    <n v="451972421.97768009"/>
    <n v="385068140.58718014"/>
    <n v="11100197.956550002"/>
    <n v="12457081.360059997"/>
    <n v="5438525.2374600004"/>
    <n v="4945221.6625999985"/>
    <n v="793455.90019000007"/>
    <n v="1257114.1945400001"/>
    <n v="7.148123873969273"/>
    <n v="10.091562848506157"/>
    <n v="-463658.29434999998"/>
    <n v="-36.882750697096419"/>
    <n v="100"/>
    <n v="100"/>
    <n v="1.0283976383095224"/>
    <n v="1.8354713672114311"/>
    <n v="0.16849329372371422"/>
    <n v="0.17555405188619752"/>
    <n v="0.31066922227659116"/>
    <n v="0.32646538678143044"/>
    <m/>
    <m/>
    <m/>
    <n v="0"/>
    <m/>
    <n v="0"/>
    <m/>
    <n v="0"/>
    <m/>
    <n v="-45.326772642021965"/>
    <n v="65.586207830250686"/>
    <n v="75.715688107259993"/>
    <n v="9.5687270540836096"/>
    <n v="-9.6978329768694582"/>
    <n v="36.490252205855754"/>
    <n v="47.118030399004184"/>
    <n v="71.218134233212211"/>
    <s v="Resto"/>
    <n v="2023"/>
    <n v="2"/>
    <d v="2024-08-20T00:00:00"/>
    <x v="36"/>
    <x v="21"/>
  </r>
  <r>
    <n v="2024"/>
    <n v="6"/>
    <n v="9"/>
    <x v="8"/>
    <s v="Maritimo y Transportes"/>
    <n v="9"/>
    <s v="19581e27de7ced00ff1ce50b2047e7a567c76b1cbaebabe5ef03f7c3017bb5b7"/>
    <s v="866d562d83a77144c090ae01fef5e5dc5d322dfdcb968ee04e0fa262fe1b2619"/>
    <x v="26"/>
    <n v="72609.733229999998"/>
    <n v="62296.473420000002"/>
    <n v="124486.66889"/>
    <n v="126535.68460000001"/>
    <n v="50191.140689999993"/>
    <n v="43893.347279999994"/>
    <n v="93675.939040000012"/>
    <n v="62238.676109999986"/>
    <n v="0"/>
    <n v="0"/>
    <n v="134.59399999999999"/>
    <n v="128.214"/>
    <n v="446.17955999999998"/>
    <n v="2590.5430299999998"/>
    <n v="24600.939539999999"/>
    <n v="18070.00434"/>
    <n v="44785.937960000003"/>
    <n v="28083.531760000002"/>
    <n v="0"/>
    <n v="0"/>
    <n v="0"/>
    <n v="0"/>
    <n v="0"/>
    <n v="0"/>
    <s v="Maritimo y Transportes"/>
    <s v="Daños Sin Autos"/>
    <s v="Maritimo y Transportes"/>
    <x v="36"/>
    <x v="1"/>
    <n v="1455805.4776199998"/>
    <n v="1307087.0916300002"/>
    <n v="470912451.56086999"/>
    <n v="404647163.09129"/>
    <n v="451972421.97768009"/>
    <n v="385068140.58718014"/>
    <n v="11100197.956550002"/>
    <n v="12457081.360059997"/>
    <n v="5438525.2374600004"/>
    <n v="4945221.6625999985"/>
    <n v="72609.733229999998"/>
    <n v="62296.473420000002"/>
    <n v="0.65413007510514232"/>
    <n v="0.5000888379820293"/>
    <n v="10313.259809999996"/>
    <n v="16.555126227561011"/>
    <n v="100"/>
    <n v="100"/>
    <n v="4.9875985731764692"/>
    <n v="4.7660537556310283"/>
    <n v="1.5418945281512584E-2"/>
    <n v="1.6065080456078292E-2"/>
    <n v="1.5395257671915441E-2"/>
    <n v="1.6178038859565421E-2"/>
    <m/>
    <m/>
    <m/>
    <n v="0"/>
    <m/>
    <n v="0"/>
    <m/>
    <n v="0"/>
    <m/>
    <n v="14.347945190476707"/>
    <n v="69.124535316792262"/>
    <n v="70.458799463772266"/>
    <n v="0.92288145220488449"/>
    <n v="36.142410799221757"/>
    <n v="59.474023220219088"/>
    <n v="54.930053183148729"/>
    <n v="64.343774474040714"/>
    <s v="Resto"/>
    <n v="2023"/>
    <n v="2"/>
    <d v="2024-08-20T00:00:00"/>
    <x v="36"/>
    <x v="26"/>
  </r>
  <r>
    <n v="2024"/>
    <n v="6"/>
    <n v="48"/>
    <x v="3"/>
    <s v="Maritimo y Transportes"/>
    <n v="36"/>
    <s v="76a50887d8f1c2e9301755428990ad81479ee21c25b43215cf524541e0503269"/>
    <s v="866d562d83a77144c090ae01fef5e5dc5d322dfdcb968ee04e0fa262fe1b2619"/>
    <x v="15"/>
    <n v="563170.72979999997"/>
    <n v="534962.36028000002"/>
    <n v="1005202.8324899999"/>
    <n v="985625.67066000006"/>
    <n v="330587.61394000001"/>
    <n v="605614.2487900001"/>
    <n v="542176.56654000003"/>
    <n v="946844.95924"/>
    <n v="0"/>
    <n v="0"/>
    <n v="134.59399999999999"/>
    <n v="128.214"/>
    <n v="0"/>
    <n v="0"/>
    <n v="242936.14574000001"/>
    <n v="355087.99550000002"/>
    <n v="392324.86674999999"/>
    <n v="394392.18494999997"/>
    <n v="0"/>
    <n v="0"/>
    <n v="0"/>
    <n v="0"/>
    <n v="0"/>
    <n v="0"/>
    <s v="Maritimo y Transportes"/>
    <s v="Daños Sin Autos"/>
    <s v="Maritimo y Transportes"/>
    <x v="36"/>
    <x v="1"/>
    <n v="31734793.481880002"/>
    <n v="28740488.16773"/>
    <n v="470912451.56086999"/>
    <n v="404647163.09129"/>
    <n v="451972421.97768009"/>
    <n v="385068140.58718014"/>
    <n v="11100197.956550002"/>
    <n v="12457081.360059997"/>
    <n v="5438525.2374600004"/>
    <n v="4945221.6625999985"/>
    <n v="563170.72979999997"/>
    <n v="534962.36028000002"/>
    <n v="5.0735196976166028"/>
    <n v="4.294443817274896"/>
    <n v="28208.369519999949"/>
    <n v="5.272963410965148"/>
    <n v="100"/>
    <n v="100"/>
    <n v="1.7746160223842653"/>
    <n v="1.8613544667646218"/>
    <n v="0.11959138645269071"/>
    <n v="0.12460289664040856"/>
    <n v="0.13220464866061854"/>
    <n v="0.13892667398145436"/>
    <m/>
    <m/>
    <m/>
    <n v="0"/>
    <m/>
    <n v="0"/>
    <m/>
    <n v="0"/>
    <m/>
    <n v="-45.412840830527927"/>
    <n v="58.701135632067079"/>
    <n v="113.20688963481858"/>
    <n v="6.0786260889799069"/>
    <n v="-31.584241422208258"/>
    <n v="-0.52417828721987858"/>
    <n v="61.92218906552398"/>
    <n v="90.034237251688225"/>
    <s v="Medianas"/>
    <n v="2023"/>
    <n v="2"/>
    <d v="2024-08-20T00:00:00"/>
    <x v="36"/>
    <x v="15"/>
  </r>
  <r>
    <n v="2024"/>
    <n v="6"/>
    <n v="92"/>
    <x v="22"/>
    <s v="Maritimo y Transportes"/>
    <n v="219"/>
    <s v="314f04b30f62e0056bd059354a5536fb2e302107eed143b5fa2aa0bbba07f608"/>
    <s v="866d562d83a77144c090ae01fef5e5dc5d322dfdcb968ee04e0fa262fe1b2619"/>
    <x v="4"/>
    <n v="1706576.3465699998"/>
    <n v="1872652.39952"/>
    <n v="2660043.1167399995"/>
    <n v="2551507.41176"/>
    <n v="849964.63208000013"/>
    <n v="339259.08614000003"/>
    <n v="2386317.82479"/>
    <n v="1467231.1178599999"/>
    <n v="0"/>
    <n v="0"/>
    <n v="134.59399999999999"/>
    <n v="128.214"/>
    <n v="0"/>
    <n v="0"/>
    <n v="232021.20116"/>
    <n v="152235.11362000002"/>
    <n v="204458.81062999999"/>
    <n v="144155.54853"/>
    <n v="0"/>
    <n v="0"/>
    <n v="0"/>
    <n v="0"/>
    <n v="0"/>
    <n v="0"/>
    <s v="Maritimo y Transportes"/>
    <s v="Daños Sin Autos"/>
    <s v="Maritimo y Transportes"/>
    <x v="36"/>
    <x v="1"/>
    <n v="6935064.6502099996"/>
    <n v="7545683.0148400003"/>
    <n v="470912451.56086999"/>
    <n v="404647163.09129"/>
    <n v="451972421.97768009"/>
    <n v="385068140.58718014"/>
    <n v="11100197.956550002"/>
    <n v="12457081.360059997"/>
    <n v="5438525.2374600004"/>
    <n v="4945221.6625999985"/>
    <n v="1706576.3465699998"/>
    <n v="1872652.39952"/>
    <n v="15.374287496944897"/>
    <n v="15.032834300369222"/>
    <n v="-166076.05295000016"/>
    <n v="-8.8684933195594127"/>
    <n v="100"/>
    <n v="100"/>
    <n v="24.607937094260876"/>
    <n v="24.817533360957224"/>
    <n v="0.36239779621741608"/>
    <n v="0.37758417628725949"/>
    <n v="0.46278648915117243"/>
    <n v="0.48631714809343674"/>
    <m/>
    <m/>
    <m/>
    <n v="0"/>
    <m/>
    <n v="0"/>
    <m/>
    <n v="0"/>
    <m/>
    <n v="150.53555433125533"/>
    <n v="49.805250951023687"/>
    <n v="18.116500757265964"/>
    <n v="15.628586702614369"/>
    <n v="52.409779611789922"/>
    <n v="41.832078414553962"/>
    <n v="113.48065678611347"/>
    <n v="105.60475484460356"/>
    <s v="Grandes"/>
    <n v="2023"/>
    <n v="2"/>
    <d v="2024-08-20T00:00:00"/>
    <x v="36"/>
    <x v="4"/>
  </r>
  <r>
    <n v="2024"/>
    <n v="6"/>
    <n v="93"/>
    <x v="43"/>
    <s v="Maritimo y Transportes"/>
    <n v="220"/>
    <s v="36790ecd55c2030dc553685bef719df653f413a20cdad1bfd1dc934c76686ddd"/>
    <s v="866d562d83a77144c090ae01fef5e5dc5d322dfdcb968ee04e0fa262fe1b2619"/>
    <x v="17"/>
    <n v="226892.55960000001"/>
    <n v="78843.609209999995"/>
    <n v="298134.07477000001"/>
    <n v="202235.12806000002"/>
    <n v="59789.106060000006"/>
    <n v="34078.635340000001"/>
    <n v="120726.21088"/>
    <n v="70081.319100000008"/>
    <n v="0"/>
    <n v="0"/>
    <n v="134.59399999999999"/>
    <n v="128.214"/>
    <n v="7.5557400000000001"/>
    <n v="1.97617"/>
    <n v="1803.7035700000001"/>
    <n v="3289.74316"/>
    <n v="-2087.63339"/>
    <n v="4174.0208199999997"/>
    <n v="0"/>
    <n v="0"/>
    <n v="0"/>
    <n v="0"/>
    <n v="0"/>
    <n v="0"/>
    <s v="Maritimo y Transportes"/>
    <s v="Daños Sin Autos"/>
    <s v="Maritimo y Transportes"/>
    <x v="36"/>
    <x v="1"/>
    <n v="571419.13779999991"/>
    <n v="448716.87143"/>
    <n v="470912451.56086999"/>
    <n v="404647163.09129"/>
    <n v="451972421.97768009"/>
    <n v="385068140.58718014"/>
    <n v="11100197.956550002"/>
    <n v="12457081.360059997"/>
    <n v="5438525.2374600004"/>
    <n v="4945221.6625999985"/>
    <n v="226892.55960000001"/>
    <n v="78843.609209999995"/>
    <n v="2.0440406602489039"/>
    <n v="0.63292200581421154"/>
    <n v="148048.95039000001"/>
    <n v="187.77546065359786"/>
    <n v="100"/>
    <n v="100"/>
    <n v="39.706853444487493"/>
    <n v="17.570903665542165"/>
    <n v="4.818147382766156E-2"/>
    <n v="5.0200531839352955E-2"/>
    <n v="1.9484532798321526E-2"/>
    <n v="2.0475235653038829E-2"/>
    <m/>
    <m/>
    <m/>
    <n v="0"/>
    <m/>
    <n v="0"/>
    <m/>
    <n v="0"/>
    <m/>
    <n v="75.44454307952347"/>
    <n v="26.351285456607808"/>
    <n v="43.223078803041012"/>
    <n v="1.0993624824645256"/>
    <n v="-45.17190302479419"/>
    <n v="-150.01492517711017"/>
    <n v="-86.399440564609861"/>
    <n v="78.814728097115733"/>
    <s v="Medianas"/>
    <n v="2023"/>
    <n v="2"/>
    <d v="2024-08-20T00:00:00"/>
    <x v="36"/>
    <x v="17"/>
  </r>
  <r>
    <n v="2024"/>
    <n v="6"/>
    <n v="8"/>
    <x v="20"/>
    <s v="Maritimo y Transportes"/>
    <n v="8"/>
    <s v="2c624232cdd221771294dfbb310aca000a0df6ac8b66b696d90ef06fdefb64a3"/>
    <s v="866d562d83a77144c090ae01fef5e5dc5d322dfdcb968ee04e0fa262fe1b2619"/>
    <x v="29"/>
    <n v="70191.571400000001"/>
    <n v="97810.456030000001"/>
    <n v="172644.93365000002"/>
    <n v="197992.30607999998"/>
    <n v="9879.3934300000001"/>
    <n v="22406.09168999999"/>
    <n v="24048.031130000003"/>
    <n v="87571.191000000021"/>
    <n v="0"/>
    <n v="0"/>
    <n v="134.59399999999999"/>
    <n v="128.214"/>
    <n v="0"/>
    <n v="0"/>
    <n v="10266.135920000001"/>
    <n v="12309.433560000001"/>
    <n v="28240.921320000001"/>
    <n v="31974.013609999998"/>
    <n v="0"/>
    <n v="0"/>
    <n v="0"/>
    <n v="0"/>
    <n v="0"/>
    <n v="0"/>
    <s v="Maritimo y Transportes"/>
    <s v="Daños Sin Autos"/>
    <s v="Maritimo y Transportes"/>
    <x v="36"/>
    <x v="1"/>
    <n v="1362193.3121300002"/>
    <n v="1167878.8770999999"/>
    <n v="470912451.56086999"/>
    <n v="404647163.09129"/>
    <n v="451972421.97768009"/>
    <n v="385068140.58718014"/>
    <n v="11100197.956550002"/>
    <n v="12457081.360059997"/>
    <n v="5438525.2374600004"/>
    <n v="4945221.6625999985"/>
    <n v="70191.571400000001"/>
    <n v="97810.456030000001"/>
    <n v="0.63234522190283449"/>
    <n v="0.78517955532987649"/>
    <n v="-27618.88463"/>
    <n v="-28.237149432703657"/>
    <n v="100"/>
    <n v="100"/>
    <n v="5.1528348271101558"/>
    <n v="8.3750513814306231"/>
    <n v="1.4905439677236282E-2"/>
    <n v="1.5530056257163916E-2"/>
    <n v="2.4171788400239834E-2"/>
    <n v="2.5400817600970949E-2"/>
    <m/>
    <m/>
    <m/>
    <n v="0"/>
    <m/>
    <n v="0"/>
    <m/>
    <n v="0"/>
    <m/>
    <n v="-55.907556004471544"/>
    <n v="14.074899924522846"/>
    <n v="22.907665089637952"/>
    <n v="0.1816557430303303"/>
    <n v="-16.599444889485238"/>
    <n v="-11.675394698751418"/>
    <n v="36.351986550557761"/>
    <n v="38.498243323916576"/>
    <s v="Resto"/>
    <n v="2023"/>
    <n v="2"/>
    <d v="2024-08-20T00:00:00"/>
    <x v="36"/>
    <x v="29"/>
  </r>
  <r>
    <n v="2024"/>
    <n v="6"/>
    <n v="127"/>
    <x v="5"/>
    <s v="Maritimo y Transportes"/>
    <n v="263"/>
    <s v="4be84111a613654b362415e563cb7607df7b203b5d303802a8a546061bbc7847"/>
    <s v="866d562d83a77144c090ae01fef5e5dc5d322dfdcb968ee04e0fa262fe1b2619"/>
    <x v="31"/>
    <n v="0"/>
    <n v="0"/>
    <n v="0"/>
    <n v="0"/>
    <n v="-52.9499"/>
    <n v="-143.93204"/>
    <n v="-131.13108"/>
    <n v="-871.30500000000006"/>
    <n v="0"/>
    <n v="0"/>
    <n v="0"/>
    <n v="0"/>
    <n v="0"/>
    <n v="0"/>
    <n v="-52.9499"/>
    <n v="-143.93204"/>
    <n v="0"/>
    <n v="0"/>
    <n v="0"/>
    <n v="0"/>
    <n v="0"/>
    <n v="0"/>
    <n v="0"/>
    <n v="0"/>
    <s v="Maritimo y Transportes"/>
    <s v="Daños Sin Autos"/>
    <s v="Maritimo y Transportes"/>
    <x v="36"/>
    <x v="1"/>
    <n v="539188.42425000004"/>
    <n v="333342.39512"/>
    <n v="470912451.56086999"/>
    <n v="404647163.09129"/>
    <n v="451972421.97768009"/>
    <n v="385068140.58718014"/>
    <n v="11100197.956550002"/>
    <n v="12457081.360059997"/>
    <n v="5438525.2374600004"/>
    <n v="4945221.6625999985"/>
    <n v="0"/>
    <n v="0"/>
    <m/>
    <m/>
    <m/>
    <m/>
    <m/>
    <m/>
    <m/>
    <m/>
    <m/>
    <m/>
    <m/>
    <m/>
    <m/>
    <m/>
    <m/>
    <n v="0"/>
    <m/>
    <n v="0"/>
    <m/>
    <n v="0"/>
    <m/>
    <n v="-63.21187415949916"/>
    <m/>
    <m/>
    <n v="-9.7360769120434618E-4"/>
    <n v="-63.21187415949916"/>
    <m/>
    <m/>
    <m/>
    <s v="Resto"/>
    <n v="2023"/>
    <n v="2"/>
    <d v="2024-08-20T00:00:00"/>
    <x v="36"/>
    <x v="31"/>
  </r>
  <r>
    <n v="2024"/>
    <n v="6"/>
    <n v="94"/>
    <x v="19"/>
    <s v="Maritimo y Transportes"/>
    <n v="7"/>
    <s v="7902699be42c8a8e46fbbb4501726517e86b22c56a189f7625a6da49081b2451"/>
    <s v="866d562d83a77144c090ae01fef5e5dc5d322dfdcb968ee04e0fa262fe1b2619"/>
    <x v="23"/>
    <n v="92071.193280000007"/>
    <n v="228969.04822999999"/>
    <n v="225343.96040000007"/>
    <n v="406946.49008000002"/>
    <n v="36100.281500000005"/>
    <n v="372659.30525000003"/>
    <n v="159436.22594999996"/>
    <n v="508626.77755000006"/>
    <n v="0"/>
    <n v="0"/>
    <n v="134.59399999999999"/>
    <n v="128.214"/>
    <n v="0"/>
    <n v="0"/>
    <n v="28760.576570000001"/>
    <n v="51773.387390000004"/>
    <n v="47849.439760000001"/>
    <n v="54029.38078"/>
    <n v="0"/>
    <n v="0"/>
    <n v="0"/>
    <n v="0"/>
    <n v="0"/>
    <n v="0"/>
    <s v="Maritimo y Transportes"/>
    <s v="Daños Sin Autos"/>
    <s v="Maritimo y Transportes"/>
    <x v="36"/>
    <x v="1"/>
    <n v="3650387.7085300004"/>
    <n v="3694009.5163200004"/>
    <n v="470912451.56086999"/>
    <n v="404647163.09129"/>
    <n v="451972421.97768009"/>
    <n v="385068140.58718014"/>
    <n v="11100197.956550002"/>
    <n v="12457081.360059997"/>
    <n v="5438525.2374600004"/>
    <n v="4945221.6625999985"/>
    <n v="92071.193280000007"/>
    <n v="228969.04822999999"/>
    <n v="0.82945541728533467"/>
    <n v="1.8380633602034786"/>
    <n v="-136897.85494999998"/>
    <n v="-59.78880377424889"/>
    <n v="100"/>
    <n v="100"/>
    <n v="2.5222305308790554"/>
    <n v="6.1983881529926492"/>
    <n v="1.9551658269987136E-2"/>
    <n v="2.0370975927497363E-2"/>
    <n v="5.6584864324958496E-2"/>
    <n v="5.9461955975077863E-2"/>
    <m/>
    <m/>
    <m/>
    <n v="0"/>
    <m/>
    <n v="0"/>
    <m/>
    <n v="0"/>
    <m/>
    <n v="-90.312792142468581"/>
    <n v="39.209094847087009"/>
    <n v="162.75531917120205"/>
    <n v="0.66378806613500652"/>
    <n v="-44.449111754362271"/>
    <n v="-11.438111876876478"/>
    <n v="60.106401901997941"/>
    <n v="95.824506301143657"/>
    <s v="Resto"/>
    <n v="2023"/>
    <n v="2"/>
    <d v="2024-08-20T00:00:00"/>
    <x v="36"/>
    <x v="23"/>
  </r>
  <r>
    <n v="2024"/>
    <n v="6"/>
    <n v="81"/>
    <x v="34"/>
    <s v="Maritimo y Transportes"/>
    <n v="53"/>
    <s v="2858dcd1057d3eae7f7d5f782167e24b61153c01551450a628cee722509f6529"/>
    <s v="866d562d83a77144c090ae01fef5e5dc5d322dfdcb968ee04e0fa262fe1b2619"/>
    <x v="28"/>
    <n v="34602.88407"/>
    <n v="28375.64372"/>
    <n v="82513.92684"/>
    <n v="62678.880129999998"/>
    <n v="13517.972160000001"/>
    <n v="14537.976350000001"/>
    <n v="28998.860069999999"/>
    <n v="34075.278500000008"/>
    <n v="0"/>
    <n v="0"/>
    <n v="134.59399999999999"/>
    <n v="128.214"/>
    <n v="0"/>
    <n v="0"/>
    <n v="13517.972159999999"/>
    <n v="10341.0509"/>
    <n v="40013.714829999997"/>
    <n v="27233.35441"/>
    <n v="0"/>
    <n v="0"/>
    <n v="0"/>
    <n v="0"/>
    <n v="0"/>
    <n v="0"/>
    <s v="Maritimo y Transportes"/>
    <s v="Daños Sin Autos"/>
    <s v="Maritimo y Transportes"/>
    <x v="36"/>
    <x v="1"/>
    <n v="856751.40549999999"/>
    <n v="814623.35763999994"/>
    <n v="470912451.56086999"/>
    <n v="404647163.09129"/>
    <n v="451972421.97768009"/>
    <n v="385068140.58718014"/>
    <n v="11100197.956550002"/>
    <n v="12457081.360059997"/>
    <n v="5438525.2374600004"/>
    <n v="4945221.6625999985"/>
    <n v="34602.88407"/>
    <n v="28375.64372"/>
    <n v="0.31173213491730151"/>
    <n v="0.2277872552954357"/>
    <n v="6227.24035"/>
    <n v="21.945723633437275"/>
    <n v="100"/>
    <n v="100"/>
    <n v="4.0388476573091543"/>
    <n v="3.4832838334276959"/>
    <n v="7.3480503552850402E-3"/>
    <n v="7.6559724415461803E-3"/>
    <n v="7.0124410370815682E-3"/>
    <n v="7.3689928428591197E-3"/>
    <m/>
    <m/>
    <m/>
    <n v="0"/>
    <m/>
    <n v="0"/>
    <m/>
    <n v="0"/>
    <m/>
    <n v="-7.0161359837402681"/>
    <n v="39.066027365388912"/>
    <n v="51.233996639706888"/>
    <n v="0.24855951879913335"/>
    <n v="30.721454625080689"/>
    <n v="46.929071709605807"/>
    <n v="33.783347078449708"/>
    <n v="37.972005740882217"/>
    <s v="Resto"/>
    <n v="2023"/>
    <n v="2"/>
    <d v="2024-08-20T00:00:00"/>
    <x v="36"/>
    <x v="28"/>
  </r>
  <r>
    <n v="2024"/>
    <n v="6"/>
    <n v="43"/>
    <x v="9"/>
    <s v="Maritimo y Transportes"/>
    <n v="31"/>
    <s v="eb1e33e8a81b697b75855af6bfcdbcbf7cbbde9f94962ceaec1ed8af21f5a50f"/>
    <s v="866d562d83a77144c090ae01fef5e5dc5d322dfdcb968ee04e0fa262fe1b2619"/>
    <x v="10"/>
    <n v="353962.75977999996"/>
    <n v="347357.49452000001"/>
    <n v="632680.99115999998"/>
    <n v="611615.15257999999"/>
    <n v="40901.401059999997"/>
    <n v="173622.76197000005"/>
    <n v="323530.86752999999"/>
    <n v="456504.89279000001"/>
    <n v="0"/>
    <n v="0"/>
    <n v="134.59399999999999"/>
    <n v="128.214"/>
    <n v="0"/>
    <n v="34.731569999999998"/>
    <n v="34807.307380000006"/>
    <n v="88652.877359999999"/>
    <n v="198493.15257000001"/>
    <n v="179394.81761000003"/>
    <n v="0"/>
    <n v="0"/>
    <n v="0"/>
    <n v="0"/>
    <n v="0"/>
    <n v="0"/>
    <s v="Maritimo y Transportes"/>
    <s v="Daños Sin Autos"/>
    <s v="Maritimo y Transportes"/>
    <x v="36"/>
    <x v="1"/>
    <n v="56310277.221919999"/>
    <n v="49145835.487599999"/>
    <n v="470912451.56086999"/>
    <n v="404647163.09129"/>
    <n v="451972421.97768009"/>
    <n v="385068140.58718014"/>
    <n v="11100197.956550002"/>
    <n v="12457081.360059997"/>
    <n v="5438525.2374600004"/>
    <n v="4945221.6625999985"/>
    <n v="353962.75977999996"/>
    <n v="347357.49452000001"/>
    <n v="3.1887968229533574"/>
    <n v="2.7884340198154329"/>
    <n v="6605.2652599999565"/>
    <n v="1.9015755710489302"/>
    <n v="100"/>
    <n v="100"/>
    <n v="0.62859353077773927"/>
    <n v="0.70678927537541181"/>
    <n v="7.5165300600306351E-2"/>
    <n v="7.8315123350043647E-2"/>
    <n v="8.5842068400127342E-2"/>
    <n v="9.0206760286718049E-2"/>
    <m/>
    <m/>
    <m/>
    <n v="0"/>
    <m/>
    <n v="0"/>
    <m/>
    <n v="0"/>
    <m/>
    <n v="-76.442373916924979"/>
    <n v="11.555283692957312"/>
    <n v="49.983882515597564"/>
    <n v="0.75206787270702302"/>
    <n v="-60.737532253290418"/>
    <n v="10.645979195184619"/>
    <n v="17.535772357550201"/>
    <n v="49.417747146257703"/>
    <s v="Medianas"/>
    <n v="2023"/>
    <n v="2"/>
    <d v="2024-08-20T00:00:00"/>
    <x v="36"/>
    <x v="10"/>
  </r>
  <r>
    <n v="2024"/>
    <n v="6"/>
    <n v="109"/>
    <x v="68"/>
    <s v="Maritimo y Transportes"/>
    <n v="228"/>
    <s v="9d693eeee1d1899cbc50b6d45df953d3835acf28ee869879b45565fccc814765"/>
    <s v="866d562d83a77144c090ae01fef5e5dc5d322dfdcb968ee04e0fa262fe1b2619"/>
    <x v="33"/>
    <n v="2473.6351500000001"/>
    <n v="1657.2306799999999"/>
    <n v="7337.8872900000006"/>
    <n v="7225.1750499999989"/>
    <n v="5010.6505899999993"/>
    <n v="105180.19063000001"/>
    <n v="6314.2737399999796"/>
    <n v="112792.18122000001"/>
    <n v="0"/>
    <n v="0"/>
    <n v="134.59399999999999"/>
    <n v="128.214"/>
    <n v="0"/>
    <n v="0"/>
    <n v="-2.6619000000000002"/>
    <n v="0.77551000000000003"/>
    <n v="53.233309999999996"/>
    <n v="95.74109"/>
    <n v="0"/>
    <n v="0"/>
    <n v="0"/>
    <n v="0"/>
    <n v="0"/>
    <n v="0"/>
    <s v="Maritimo y Transportes"/>
    <s v="Daños Sin Autos"/>
    <s v="Maritimo y Transportes"/>
    <x v="36"/>
    <x v="1"/>
    <n v="1557356.19942"/>
    <n v="1493144.7169900001"/>
    <n v="470912451.56086999"/>
    <n v="404647163.09129"/>
    <n v="451972421.97768009"/>
    <n v="385068140.58718014"/>
    <n v="11100197.956550002"/>
    <n v="12457081.360059997"/>
    <n v="5438525.2374600004"/>
    <n v="4945221.6625999985"/>
    <n v="2473.6351500000001"/>
    <n v="1657.2306799999999"/>
    <n v="2.2284603929431348E-2"/>
    <n v="1.3303522968979131E-2"/>
    <n v="816.40447000000017"/>
    <n v="49.263176204292833"/>
    <n v="100"/>
    <n v="100"/>
    <n v="0.15883554134380087"/>
    <n v="0.11098928731709122"/>
    <n v="5.2528556885700838E-4"/>
    <n v="5.4729780617503165E-4"/>
    <n v="4.0954956099027988E-4"/>
    <n v="4.3037335612157706E-4"/>
    <m/>
    <m/>
    <m/>
    <n v="0"/>
    <m/>
    <n v="0"/>
    <m/>
    <n v="0"/>
    <m/>
    <n v="-95.236127107217044"/>
    <n v="202.56223275287786"/>
    <n v="6346.7441134990349"/>
    <n v="9.213252437420269E-2"/>
    <n v="-443.24509032765536"/>
    <n v="-44.398679814487188"/>
    <n v="-5.0004405136558301"/>
    <n v="0.8100074899920191"/>
    <s v="Resto"/>
    <n v="2023"/>
    <n v="2"/>
    <d v="2024-08-20T00:00:00"/>
    <x v="36"/>
    <x v="33"/>
  </r>
  <r>
    <n v="2024"/>
    <n v="6"/>
    <n v="74"/>
    <x v="0"/>
    <s v="Maritimo y Transportes"/>
    <n v="46"/>
    <s v="25fc0e7096fc653718202dc30b0c580b8ab87eac11a700cba03a7c021bc35b0c"/>
    <s v="866d562d83a77144c090ae01fef5e5dc5d322dfdcb968ee04e0fa262fe1b2619"/>
    <x v="27"/>
    <n v="88847.621189999991"/>
    <n v="439070.56644999998"/>
    <n v="106555.24568999997"/>
    <n v="445456.82128999999"/>
    <n v="46596.749170000003"/>
    <n v="44552.950239999991"/>
    <n v="81856.990660000025"/>
    <n v="58333.279260000003"/>
    <n v="0"/>
    <n v="0"/>
    <n v="134.59399999999999"/>
    <n v="128.214"/>
    <n v="-758.38965000000007"/>
    <n v="-738.84315000000004"/>
    <n v="14565.10331"/>
    <n v="19493.934860000001"/>
    <n v="82176.107569999993"/>
    <n v="7992.9113699999998"/>
    <n v="0"/>
    <n v="0"/>
    <n v="0"/>
    <n v="0"/>
    <n v="0"/>
    <n v="0"/>
    <s v="Maritimo y Transportes"/>
    <s v="Daños Sin Autos"/>
    <s v="Maritimo y Transportes"/>
    <x v="36"/>
    <x v="1"/>
    <n v="4855779.2440100005"/>
    <n v="7451597.3626800003"/>
    <n v="470912451.56086999"/>
    <n v="404647163.09129"/>
    <n v="451972421.97768009"/>
    <n v="385068140.58718014"/>
    <n v="11100197.956550002"/>
    <n v="12457081.360059997"/>
    <n v="5438525.2374600004"/>
    <n v="4945221.6625999985"/>
    <n v="88847.621189999991"/>
    <n v="439070.56644999998"/>
    <n v="0.80041474519445666"/>
    <n v="3.5246664427973626"/>
    <n v="-350222.94526000001"/>
    <n v="-79.764614624852641"/>
    <n v="100"/>
    <n v="100"/>
    <n v="1.8297294157184099"/>
    <n v="5.8923012755494115"/>
    <n v="1.8867120819487521E-2"/>
    <n v="1.9657752745451264E-2"/>
    <n v="0.10850701709996764"/>
    <n v="0.11402412201135959"/>
    <m/>
    <m/>
    <m/>
    <n v="0"/>
    <m/>
    <n v="0"/>
    <m/>
    <n v="0"/>
    <m/>
    <n v="4.5873481306857977"/>
    <n v="52.445691337479026"/>
    <n v="10.14710473540101"/>
    <n v="0.85679016158730692"/>
    <n v="-25.283923360765758"/>
    <n v="928.11233311598698"/>
    <n v="17.724255553955292"/>
    <n v="243.89029175485527"/>
    <s v="Resto"/>
    <n v="2023"/>
    <n v="2"/>
    <d v="2024-08-20T00:00:00"/>
    <x v="36"/>
    <x v="27"/>
  </r>
  <r>
    <n v="2024"/>
    <n v="6"/>
    <n v="79"/>
    <x v="59"/>
    <s v="Maritimo y Transportes"/>
    <n v="51"/>
    <s v="031b4af5197ec30a926f48cf40e11a7dbc470048a21e4003b7a3c07c5dab1baa"/>
    <s v="866d562d83a77144c090ae01fef5e5dc5d322dfdcb968ee04e0fa262fe1b2619"/>
    <x v="31"/>
    <n v="0"/>
    <n v="-265.37903"/>
    <n v="66.119329999999991"/>
    <n v="-150.94243"/>
    <n v="0"/>
    <n v="0"/>
    <n v="0"/>
    <n v="-3.5810000000000002E-2"/>
    <n v="0"/>
    <n v="0"/>
    <n v="134.59399999999999"/>
    <n v="128.214"/>
    <n v="0"/>
    <n v="0"/>
    <n v="0"/>
    <n v="0"/>
    <n v="22.018219999999999"/>
    <n v="67.729089999999999"/>
    <n v="0"/>
    <n v="0"/>
    <n v="0"/>
    <n v="0"/>
    <n v="0"/>
    <n v="0"/>
    <s v="Maritimo y Transportes"/>
    <s v="Daños Sin Autos"/>
    <s v="Maritimo y Transportes"/>
    <x v="36"/>
    <x v="1"/>
    <n v="42505277.943829998"/>
    <n v="34607061.821570002"/>
    <n v="470912451.56086999"/>
    <n v="404647163.09129"/>
    <n v="451972421.97768009"/>
    <n v="385068140.58718014"/>
    <n v="11100197.956550002"/>
    <n v="12457081.360059997"/>
    <n v="5438525.2374600004"/>
    <n v="4945221.6625999985"/>
    <n v="0"/>
    <n v="-265.37903"/>
    <m/>
    <n v="-2.1303467668667602E-3"/>
    <m/>
    <m/>
    <m/>
    <n v="100"/>
    <m/>
    <n v="-7.6683490603236858E-4"/>
    <m/>
    <m/>
    <n v="-6.55828223217098E-5"/>
    <n v="-6.8917420588296549E-5"/>
    <m/>
    <m/>
    <m/>
    <n v="0"/>
    <m/>
    <n v="0"/>
    <m/>
    <n v="0"/>
    <m/>
    <m/>
    <m/>
    <m/>
    <m/>
    <m/>
    <n v="-67.490748805277022"/>
    <m/>
    <m/>
    <s v="Resto"/>
    <n v="2023"/>
    <n v="2"/>
    <d v="2024-08-20T00:00:00"/>
    <x v="36"/>
    <x v="31"/>
  </r>
  <r>
    <n v="2024"/>
    <n v="6"/>
    <n v="61"/>
    <x v="2"/>
    <s v="Maritimo y Transport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92027.14068999997"/>
    <n v="299667.78330000001"/>
    <n v="566740.57744000002"/>
    <n v="324443.69675999996"/>
    <n v="0"/>
    <n v="0"/>
    <n v="0"/>
    <n v="0"/>
    <n v="0"/>
    <n v="0"/>
    <s v="Maritimo y Transportes"/>
    <s v="Daños Sin Autos"/>
    <s v="Maritimo y Transportes"/>
    <x v="36"/>
    <x v="1"/>
    <n v="0"/>
    <n v="0"/>
    <n v="470912451.56086999"/>
    <n v="404647163.09129"/>
    <n v="451972421.97768009"/>
    <n v="385068140.58718014"/>
    <n v="11100197.956550002"/>
    <n v="12457081.360059997"/>
    <n v="5438525.2374600004"/>
    <n v="4945221.662599998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.5497043845887579"/>
    <n v="74.680717517293544"/>
    <n v="51.52748052894033"/>
    <n v="92.363570718919718"/>
    <m/>
    <n v="2023"/>
    <n v="2"/>
    <d v="2024-08-20T00:00:00"/>
    <x v="36"/>
    <x v="2"/>
  </r>
  <r>
    <n v="2024"/>
    <n v="6"/>
    <n v="1"/>
    <x v="14"/>
    <s v="Maritimo y Transportes"/>
    <n v="30"/>
    <s v="624b60c58c9d8bfb6ff1886c2fd605d2adeb6ea4da576068201b6c6958ce93f4"/>
    <s v="866d562d83a77144c090ae01fef5e5dc5d322dfdcb968ee04e0fa262fe1b2619"/>
    <x v="11"/>
    <n v="173706.40328999999"/>
    <n v="177582.48003999999"/>
    <n v="225256.63263999997"/>
    <n v="218938.31129999997"/>
    <n v="318883.18030000007"/>
    <n v="36294.425180000006"/>
    <n v="367487.46217999997"/>
    <n v="25703.305439999996"/>
    <n v="0"/>
    <n v="0"/>
    <n v="134.59399999999999"/>
    <n v="128.214"/>
    <n v="0"/>
    <n v="0"/>
    <n v="23318.36623"/>
    <n v="26207.09562"/>
    <n v="34670.720560000002"/>
    <n v="38766.549119999996"/>
    <n v="0"/>
    <n v="0"/>
    <n v="0"/>
    <n v="0"/>
    <n v="0"/>
    <n v="0"/>
    <s v="Maritimo y Transportes"/>
    <s v="Daños Sin Autos"/>
    <s v="Maritimo y Transportes"/>
    <x v="36"/>
    <x v="1"/>
    <n v="27815669.804509997"/>
    <n v="22056494.197700001"/>
    <n v="470912451.56086999"/>
    <n v="404647163.09129"/>
    <n v="451972421.97768009"/>
    <n v="385068140.58718014"/>
    <n v="11100197.956550002"/>
    <n v="12457081.360059997"/>
    <n v="5438525.2374600004"/>
    <n v="4945221.6625999985"/>
    <n v="173706.40328999999"/>
    <n v="177582.48003999999"/>
    <n v="1.5648946439509159"/>
    <n v="1.4255544690377193"/>
    <n v="-3876.0767500000075"/>
    <n v="-2.1826909665451977"/>
    <n v="100"/>
    <n v="100"/>
    <n v="0.62449117533684362"/>
    <n v="0.8051255945222604"/>
    <n v="3.6887196911918295E-2"/>
    <n v="3.8432965119844897E-2"/>
    <n v="4.3885759307779132E-2"/>
    <n v="4.6117157282658909E-2"/>
    <m/>
    <m/>
    <m/>
    <n v="0"/>
    <m/>
    <n v="0"/>
    <m/>
    <n v="0"/>
    <m/>
    <n v="778.60099372980346"/>
    <n v="183.57595014366274"/>
    <n v="20.438066396991854"/>
    <n v="5.8634127153362394"/>
    <n v="-11.022699469968966"/>
    <n v="-10.565367960200822"/>
    <n v="67.256653029884419"/>
    <n v="67.602343295703704"/>
    <s v="Medianas"/>
    <n v="2023"/>
    <n v="2"/>
    <d v="2024-08-20T00:00:00"/>
    <x v="36"/>
    <x v="11"/>
  </r>
  <r>
    <n v="2024"/>
    <n v="6"/>
    <n v="126"/>
    <x v="41"/>
    <s v="Maritimo y Transportes"/>
    <n v="239"/>
    <s v="79bf08685d3138f9b109c3546780f056bc954fd69377b84a2cf23622e464897b"/>
    <s v="866d562d83a77144c090ae01fef5e5dc5d322dfdcb968ee04e0fa262fe1b2619"/>
    <x v="12"/>
    <n v="181289.98955"/>
    <n v="117411.57335999999"/>
    <n v="312659.74924999999"/>
    <n v="242808.80671"/>
    <n v="62398.044439999998"/>
    <n v="66674.683649999992"/>
    <n v="139667.94284999999"/>
    <n v="122864.63423"/>
    <n v="0"/>
    <n v="0"/>
    <n v="134.59399999999999"/>
    <n v="128.214"/>
    <n v="4640.1181799999995"/>
    <n v="1577.9682299999999"/>
    <n v="6778.9236600000004"/>
    <n v="5282.3372499999996"/>
    <n v="-250.20452"/>
    <n v="5273.9894999999997"/>
    <n v="0"/>
    <n v="0"/>
    <n v="0"/>
    <n v="0"/>
    <n v="0"/>
    <n v="0"/>
    <s v="Maritimo y Transportes"/>
    <s v="Daños Sin Autos"/>
    <s v="Maritimo y Transportes"/>
    <x v="36"/>
    <x v="1"/>
    <n v="466101.05164999998"/>
    <n v="396211.51010000001"/>
    <n v="470912451.56086999"/>
    <n v="404647163.09129"/>
    <n v="451972421.97768009"/>
    <n v="385068140.58718014"/>
    <n v="11100197.956550002"/>
    <n v="12457081.360059997"/>
    <n v="5438525.2374600004"/>
    <n v="4945221.6625999985"/>
    <n v="181289.98955"/>
    <n v="117411.57335999999"/>
    <n v="1.6332140224852878"/>
    <n v="0.9425287510479462"/>
    <n v="63878.416190000004"/>
    <n v="54.405553355579372"/>
    <n v="100"/>
    <n v="100"/>
    <n v="38.894996891389226"/>
    <n v="29.633559441614011"/>
    <n v="3.8497599489905721E-2"/>
    <n v="4.0110852064100651E-2"/>
    <n v="2.9015790562582414E-2"/>
    <n v="3.0491115982995167E-2"/>
    <m/>
    <m/>
    <m/>
    <n v="0"/>
    <m/>
    <n v="0"/>
    <m/>
    <n v="0"/>
    <m/>
    <n v="-6.4141874784883086"/>
    <n v="34.418913363548157"/>
    <n v="56.787147758906407"/>
    <n v="1.1473339134331622"/>
    <n v="28.331898157392366"/>
    <n v="-104.74412245227261"/>
    <n v="-2709.3529965006228"/>
    <n v="100.15828150586952"/>
    <s v="Medianas"/>
    <n v="2023"/>
    <n v="2"/>
    <d v="2024-08-20T00:00:00"/>
    <x v="36"/>
    <x v="12"/>
  </r>
  <r>
    <n v="2024"/>
    <n v="6"/>
    <n v="201.1"/>
    <x v="1"/>
    <s v="Maritimo y Transportes"/>
    <n v="201.1"/>
    <m/>
    <m/>
    <x v="1"/>
    <n v="11100197.956550002"/>
    <n v="12457081.360059999"/>
    <n v="17317479.97383"/>
    <n v="18622305.92735"/>
    <n v="5438525.2374600004"/>
    <n v="4945221.6626000013"/>
    <n v="24974252.411970004"/>
    <n v="10262380.385530002"/>
    <n v="0"/>
    <n v="0"/>
    <n v="0"/>
    <n v="0"/>
    <n v="18536.709909999998"/>
    <n v="15498.666289999996"/>
    <n v="1568421.7424500003"/>
    <n v="1546390.6882799999"/>
    <n v="2489819.7814900004"/>
    <n v="2249040.3557800008"/>
    <n v="0"/>
    <n v="0"/>
    <n v="0"/>
    <n v="0"/>
    <n v="0"/>
    <n v="0"/>
    <s v="Maritimo y Transportes"/>
    <s v="Daños Sin Autos"/>
    <s v="Maritimo y Transportes"/>
    <x v="36"/>
    <x v="1"/>
    <n v="282881740.36135006"/>
    <n v="250973411.65434"/>
    <n v="470912451.56086999"/>
    <n v="404647163.09129"/>
    <n v="451972421.97768009"/>
    <n v="385068140.58718014"/>
    <n v="11100197.956550002"/>
    <n v="12457081.360059997"/>
    <n v="5438525.2374600004"/>
    <n v="4945221.6625999985"/>
    <n v="11100197.956550002"/>
    <n v="12457081.360059999"/>
    <n v="100"/>
    <n v="100.00000000000003"/>
    <n v="-1356883.4035099968"/>
    <n v="-10.89246641561199"/>
    <n v="100"/>
    <n v="100"/>
    <n v="3.9239711769203378"/>
    <n v="4.9635064041034171"/>
    <n v="2.3571680722728128"/>
    <n v="2.455945853505674"/>
    <n v="3.0785045581178663"/>
    <n v="3.2350329843088361"/>
    <m/>
    <m/>
    <m/>
    <n v="0"/>
    <m/>
    <n v="0"/>
    <m/>
    <n v="0"/>
    <m/>
    <n v="9.9753582046843814"/>
    <n v="48.99484908961319"/>
    <n v="39.698076296229495"/>
    <n v="100"/>
    <n v="1.4246758168535489"/>
    <n v="10.705873956027512"/>
    <n v="62.993384264599207"/>
    <n v="68.757800824062514"/>
    <m/>
    <n v="2023"/>
    <n v="2"/>
    <d v="2024-08-20T00:00:00"/>
    <x v="36"/>
    <x v="1"/>
  </r>
  <r>
    <n v="2024"/>
    <n v="6"/>
    <n v="201.1"/>
    <x v="1"/>
    <s v="Huracan y Otros Riesgos Hidrometeorologicos"/>
    <n v="201.1"/>
    <m/>
    <m/>
    <x v="1"/>
    <n v="13247111.177660003"/>
    <n v="11962802.446949996"/>
    <n v="19187242.46142"/>
    <n v="17984355.071319997"/>
    <n v="4057513.6520100003"/>
    <n v="789506.22438999999"/>
    <n v="40788898.334190004"/>
    <n v="2144226.1341200001"/>
    <n v="0"/>
    <n v="0"/>
    <n v="0"/>
    <n v="0"/>
    <n v="-449.82635999999997"/>
    <n v="116.96315"/>
    <n v="1082115.0065299999"/>
    <n v="204402.0575"/>
    <n v="1778944.73802"/>
    <n v="1584301.7413699997"/>
    <n v="0"/>
    <n v="0"/>
    <n v="0"/>
    <n v="0"/>
    <n v="0"/>
    <n v="0"/>
    <s v="Huracan y Otros Riesgos Hidrometeorologicos"/>
    <s v="Daños Sin Autos"/>
    <s v="Riesgos Catastroficos"/>
    <x v="34"/>
    <x v="1"/>
    <n v="323582476.51960999"/>
    <n v="276104619.96140003"/>
    <n v="470912451.56086999"/>
    <n v="404647163.09129"/>
    <n v="451972421.97768009"/>
    <n v="385068140.58718014"/>
    <n v="13247111.177660001"/>
    <n v="11962802.446949996"/>
    <n v="4057513.6520099994"/>
    <n v="789506.2243900001"/>
    <n v="22194697.778929997"/>
    <n v="19715227.084209993"/>
    <n v="100.00000000000003"/>
    <n v="100"/>
    <n v="1284308.7307100073"/>
    <n v="10.735851707034172"/>
    <n v="59.685927285911632"/>
    <n v="60.677984564180107"/>
    <n v="4.0938901636897489"/>
    <n v="4.3327063663847492"/>
    <n v="2.8130730316753336"/>
    <n v="2.9309556365618676"/>
    <n v="2.9563539641698022"/>
    <n v="3.1066715695326645"/>
    <m/>
    <m/>
    <m/>
    <n v="0"/>
    <m/>
    <n v="0"/>
    <m/>
    <n v="0"/>
    <m/>
    <n v="413.93054629112982"/>
    <n v="30.629422502716007"/>
    <n v="6.599676187006585"/>
    <n v="100.00000000000003"/>
    <n v="429.40514384499284"/>
    <n v="12.285727621664154"/>
    <n v="60.829040014723269"/>
    <n v="12.9017126070471"/>
    <m/>
    <n v="2023"/>
    <n v="2"/>
    <d v="2024-08-20T00:00:00"/>
    <x v="34"/>
    <x v="1"/>
  </r>
  <r>
    <n v="2024"/>
    <n v="6"/>
    <n v="48"/>
    <x v="3"/>
    <s v="Huracan y Otros Riesgos Hidrometeorologicos"/>
    <n v="36"/>
    <s v="76a50887d8f1c2e9301755428990ad81479ee21c25b43215cf524541e0503269"/>
    <s v="866d562d83a77144c090ae01fef5e5dc5d322dfdcb968ee04e0fa262fe1b2619"/>
    <x v="4"/>
    <n v="1980555.84678"/>
    <n v="1933492.9172499999"/>
    <n v="2543102.8469799999"/>
    <n v="2390891.9890700001"/>
    <n v="338163.11927000014"/>
    <n v="-35333.342319999996"/>
    <n v="8580673.1825799998"/>
    <n v="160660.62543000001"/>
    <n v="0"/>
    <n v="0"/>
    <n v="134.59399999999999"/>
    <n v="128.214"/>
    <n v="0"/>
    <n v="0"/>
    <n v="174272.68225000001"/>
    <n v="-22422.202120000002"/>
    <n v="85477.119139999995"/>
    <n v="136028.76600999999"/>
    <n v="0"/>
    <n v="0"/>
    <n v="0"/>
    <n v="0"/>
    <n v="0"/>
    <n v="0"/>
    <s v="Huracan y Otros Riesgos Hidrometeorologicos"/>
    <s v="Daños Sin Autos"/>
    <s v="Riesgos Catastroficos"/>
    <x v="34"/>
    <x v="1"/>
    <n v="31734793.481880002"/>
    <n v="28740488.16773"/>
    <n v="470912451.56086999"/>
    <n v="404647163.09129"/>
    <n v="451972421.97768009"/>
    <n v="385068140.58718014"/>
    <n v="13247111.177660001"/>
    <n v="11962802.446949996"/>
    <n v="4057513.6520099994"/>
    <n v="789506.2243900001"/>
    <n v="2546009.9788200003"/>
    <n v="2466223.2116199997"/>
    <n v="14.950850945676516"/>
    <n v="16.162541560175629"/>
    <n v="47062.929530000081"/>
    <n v="2.4340885404916524"/>
    <n v="77.790576755631122"/>
    <n v="78.398942485823781"/>
    <n v="6.2409602504924511"/>
    <n v="6.7274184974385296"/>
    <n v="0.42057835595880266"/>
    <n v="0.43820280850626908"/>
    <n v="0.47782193812484391"/>
    <n v="0.50211708356387741"/>
    <m/>
    <m/>
    <m/>
    <n v="0"/>
    <m/>
    <n v="0"/>
    <m/>
    <n v="0"/>
    <m/>
    <n v="-1057.065188476628"/>
    <n v="17.074152179035387"/>
    <n v="-1.8274358289480823"/>
    <n v="8.3342447684059398"/>
    <n v="-877.23267909780134"/>
    <n v="-37.162468169625065"/>
    <n v="203.8822599584397"/>
    <n v="-16.483426835138427"/>
    <s v="Grandes"/>
    <n v="2023"/>
    <n v="2"/>
    <d v="2024-08-20T00:00:00"/>
    <x v="34"/>
    <x v="4"/>
  </r>
  <r>
    <n v="2024"/>
    <n v="6"/>
    <n v="92"/>
    <x v="22"/>
    <s v="Huracan y Otros Riesgos Hidrometeorologicos"/>
    <n v="219"/>
    <s v="314f04b30f62e0056bd059354a5536fb2e302107eed143b5fa2aa0bbba07f608"/>
    <s v="866d562d83a77144c090ae01fef5e5dc5d322dfdcb968ee04e0fa262fe1b2619"/>
    <x v="15"/>
    <n v="682294.77836"/>
    <n v="643701.09186000004"/>
    <n v="1072170.56176"/>
    <n v="1185100.4980600001"/>
    <n v="-96911.547960000011"/>
    <n v="-77844.353399999993"/>
    <n v="1655964.0218099996"/>
    <n v="227809.45287999994"/>
    <n v="0"/>
    <n v="0"/>
    <n v="134.59399999999999"/>
    <n v="128.214"/>
    <n v="0"/>
    <n v="0"/>
    <n v="10829.374900000001"/>
    <n v="4061.7393700000002"/>
    <n v="123131.71868999999"/>
    <n v="74696.080260000002"/>
    <n v="0"/>
    <n v="0"/>
    <n v="0"/>
    <n v="0"/>
    <n v="0"/>
    <n v="0"/>
    <s v="Huracan y Otros Riesgos Hidrometeorologicos"/>
    <s v="Daños Sin Autos"/>
    <s v="Riesgos Catastroficos"/>
    <x v="34"/>
    <x v="1"/>
    <n v="6935064.6502099996"/>
    <n v="7545683.0148400003"/>
    <n v="470912451.56086999"/>
    <n v="404647163.09129"/>
    <n v="451972421.97768009"/>
    <n v="385068140.58718014"/>
    <n v="13247111.177660001"/>
    <n v="11962802.446949996"/>
    <n v="4057513.6520099994"/>
    <n v="789506.2243900001"/>
    <n v="1031553.12741"/>
    <n v="1007123.1743200001"/>
    <n v="5.1505174917730407"/>
    <n v="5.3808553197676208"/>
    <n v="38593.686499999953"/>
    <n v="5.9955912749009022"/>
    <n v="66.142475867732585"/>
    <n v="63.914832691107605"/>
    <n v="9.8383333504950023"/>
    <n v="8.530720023542484"/>
    <n v="0.14488781855278821"/>
    <n v="0.15095938273722684"/>
    <n v="0.15907712955219178"/>
    <n v="0.16716550241690661"/>
    <m/>
    <m/>
    <m/>
    <n v="0"/>
    <m/>
    <n v="0"/>
    <m/>
    <n v="0"/>
    <m/>
    <n v="24.49399825061689"/>
    <n v="-14.203765151616981"/>
    <n v="-12.093245511680836"/>
    <n v="-2.3884466269630971"/>
    <n v="166.61914794400013"/>
    <n v="64.84361463333363"/>
    <n v="8.7949514675941067"/>
    <n v="5.4376874340152961"/>
    <s v="Medianas"/>
    <n v="2023"/>
    <n v="2"/>
    <d v="2024-08-20T00:00:00"/>
    <x v="34"/>
    <x v="15"/>
  </r>
  <r>
    <n v="2024"/>
    <n v="6"/>
    <n v="10"/>
    <x v="4"/>
    <s v="Huracan y Otros Riesgos Hidrometeorologicos"/>
    <n v="10"/>
    <s v="4a44dc15364204a80fe80e9039455cc1608281820fe2b24f1e5233ade6af1dd5"/>
    <s v="866d562d83a77144c090ae01fef5e5dc5d322dfdcb968ee04e0fa262fe1b2619"/>
    <x v="11"/>
    <n v="169081.65888999999"/>
    <n v="176678.73668999999"/>
    <n v="378782.36357000005"/>
    <n v="426129.26737000002"/>
    <n v="5153.5147300000008"/>
    <n v="-233222.65174000003"/>
    <n v="1288424.60699"/>
    <n v="-189610.66996"/>
    <n v="0"/>
    <n v="0"/>
    <n v="134.59399999999999"/>
    <n v="128.214"/>
    <n v="0"/>
    <n v="0"/>
    <n v="254.06028000000001"/>
    <n v="68113.51642"/>
    <n v="3270.6737899999998"/>
    <n v="9261.8743200000008"/>
    <n v="0"/>
    <n v="0"/>
    <n v="0"/>
    <n v="0"/>
    <n v="0"/>
    <n v="0"/>
    <s v="Huracan y Otros Riesgos Hidrometeorologicos"/>
    <s v="Daños Sin Autos"/>
    <s v="Riesgos Catastroficos"/>
    <x v="34"/>
    <x v="1"/>
    <n v="3187333.33329"/>
    <n v="2989305.4146599998"/>
    <n v="470912451.56086999"/>
    <n v="404647163.09129"/>
    <n v="451972421.97768009"/>
    <n v="385068140.58718014"/>
    <n v="13247111.177660001"/>
    <n v="11962802.446949996"/>
    <n v="4057513.6520099994"/>
    <n v="789506.2243900001"/>
    <n v="276541.16532999999"/>
    <n v="288219.26172000001"/>
    <n v="1.2763662705204755"/>
    <n v="1.4769008973733033"/>
    <n v="-7597.0777999999991"/>
    <n v="-4.2999389413395095"/>
    <n v="61.141587614354911"/>
    <n v="61.300114237902783"/>
    <n v="5.3048000070790229"/>
    <n v="5.9103608424733416"/>
    <n v="3.590511534141172E-2"/>
    <n v="3.7409729148994361E-2"/>
    <n v="4.366241822635504E-2"/>
    <n v="4.5882460288869213E-2"/>
    <m/>
    <m/>
    <m/>
    <n v="0"/>
    <m/>
    <n v="0"/>
    <m/>
    <n v="0"/>
    <m/>
    <n v="-102.20969733923839"/>
    <n v="3.0479442677769915"/>
    <n v="-132.00380312273333"/>
    <n v="0.12701164239945484"/>
    <n v="-99.627004604440884"/>
    <n v="-64.686696482834591"/>
    <n v="7.7678269467527681"/>
    <n v="735.41827568223789"/>
    <s v="Medianas"/>
    <n v="2023"/>
    <n v="2"/>
    <d v="2024-08-20T00:00:00"/>
    <x v="34"/>
    <x v="11"/>
  </r>
  <r>
    <n v="2024"/>
    <n v="6"/>
    <n v="125"/>
    <x v="67"/>
    <s v="Huracan y Otros Riesgos Hidrometeorologicos"/>
    <n v="238"/>
    <s v="8ae4c23b80d1e7c8ff79e515fe791ebd68190bae842dda7af193db125f700452"/>
    <s v="866d562d83a77144c090ae01fef5e5dc5d322dfdcb968ee04e0fa262fe1b2619"/>
    <x v="34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n v="0"/>
    <s v="Huracan y Otros Riesgos Hidrometeorologicos"/>
    <s v="Daños Sin Autos"/>
    <s v="Riesgos Catastroficos"/>
    <x v="34"/>
    <x v="1"/>
    <n v="66157.721770000004"/>
    <n v="67311.399269999994"/>
    <n v="470912451.56086999"/>
    <n v="404647163.09129"/>
    <n v="451972421.97768009"/>
    <n v="385068140.58718014"/>
    <n v="13247111.177660001"/>
    <n v="11962802.446949996"/>
    <n v="4057513.6520099994"/>
    <n v="789506.2243900001"/>
    <n v="0"/>
    <n v="0"/>
    <m/>
    <m/>
    <m/>
    <m/>
    <m/>
    <m/>
    <m/>
    <m/>
    <m/>
    <m/>
    <m/>
    <m/>
    <m/>
    <m/>
    <m/>
    <n v="0"/>
    <m/>
    <n v="0"/>
    <m/>
    <n v="0"/>
    <m/>
    <m/>
    <m/>
    <m/>
    <n v="7.6155011788297614E-8"/>
    <m/>
    <m/>
    <m/>
    <m/>
    <s v="Resto"/>
    <n v="2023"/>
    <n v="2"/>
    <d v="2024-08-20T00:00:00"/>
    <x v="34"/>
    <x v="34"/>
  </r>
  <r>
    <n v="2024"/>
    <n v="6"/>
    <n v="94"/>
    <x v="19"/>
    <s v="Huracan y Otros Riesgos Hidrometeorologicos"/>
    <n v="7"/>
    <s v="7902699be42c8a8e46fbbb4501726517e86b22c56a189f7625a6da49081b2451"/>
    <s v="866d562d83a77144c090ae01fef5e5dc5d322dfdcb968ee04e0fa262fe1b2619"/>
    <x v="26"/>
    <n v="105644.25422"/>
    <n v="178570.91066999998"/>
    <n v="199482.59628000003"/>
    <n v="289023.57472999999"/>
    <n v="-20195.319800000005"/>
    <n v="-4775.2087199999987"/>
    <n v="77831.676189999984"/>
    <n v="40072.040290000012"/>
    <n v="0"/>
    <n v="0"/>
    <n v="134.59399999999999"/>
    <n v="128.214"/>
    <n v="0"/>
    <n v="0"/>
    <n v="26072.09995"/>
    <n v="-2250.1771100000001"/>
    <n v="20594.373179999999"/>
    <n v="23315.654500000001"/>
    <n v="0"/>
    <n v="0"/>
    <n v="0"/>
    <n v="0"/>
    <n v="0"/>
    <n v="0"/>
    <s v="Huracan y Otros Riesgos Hidrometeorologicos"/>
    <s v="Daños Sin Autos"/>
    <s v="Riesgos Catastroficos"/>
    <x v="34"/>
    <x v="1"/>
    <n v="3650387.7085300004"/>
    <n v="3694009.5163200004"/>
    <n v="470912451.56086999"/>
    <n v="404647163.09129"/>
    <n v="451972421.97768009"/>
    <n v="385068140.58718014"/>
    <n v="13247111.177660001"/>
    <n v="11962802.446949996"/>
    <n v="4057513.6520099994"/>
    <n v="789506.2243900001"/>
    <n v="169385.76341999997"/>
    <n v="340089.06404000003"/>
    <n v="0.79748899819123609"/>
    <n v="1.4927180438019181"/>
    <n v="-72926.65644999998"/>
    <n v="-40.839046055361635"/>
    <n v="62.369028002695892"/>
    <n v="52.507101683515799"/>
    <n v="2.8940557183319742"/>
    <n v="4.8340674240572516"/>
    <n v="2.243394793869545E-2"/>
    <n v="2.3374048743446799E-2"/>
    <n v="4.4130029061815929E-2"/>
    <n v="4.6373847080078343E-2"/>
    <m/>
    <m/>
    <m/>
    <n v="0"/>
    <m/>
    <n v="0"/>
    <m/>
    <n v="0"/>
    <m/>
    <n v="322.92014829458617"/>
    <n v="-19.116344707156575"/>
    <n v="-2.6741246388246354"/>
    <n v="-0.49772647813509402"/>
    <n v="-1258.6687925200697"/>
    <n v="-11.67147729007565"/>
    <n v="126.59817185074434"/>
    <n v="-9.6509283494486517"/>
    <s v="Resto"/>
    <n v="2023"/>
    <n v="2"/>
    <d v="2024-08-20T00:00:00"/>
    <x v="34"/>
    <x v="26"/>
  </r>
  <r>
    <n v="2024"/>
    <n v="6"/>
    <n v="43"/>
    <x v="9"/>
    <s v="Huracan y Otros Riesgos Hidrometeorologicos"/>
    <n v="31"/>
    <s v="eb1e33e8a81b697b75855af6bfcdbcbf7cbbde9f94962ceaec1ed8af21f5a50f"/>
    <s v="866d562d83a77144c090ae01fef5e5dc5d322dfdcb968ee04e0fa262fe1b2619"/>
    <x v="16"/>
    <n v="416722.91651000001"/>
    <n v="419793.45899999997"/>
    <n v="687420.50158000016"/>
    <n v="747897.94864000008"/>
    <n v="-26037.513250000004"/>
    <n v="57198.551419999996"/>
    <n v="989508.46633000008"/>
    <n v="-30177.868050000012"/>
    <n v="0"/>
    <n v="0"/>
    <n v="134.59399999999999"/>
    <n v="128.214"/>
    <n v="0"/>
    <n v="0"/>
    <n v="10500.389289999999"/>
    <n v="6943.3894400000008"/>
    <n v="31767.140100000001"/>
    <n v="36479.145450000004"/>
    <n v="0"/>
    <n v="0"/>
    <n v="0"/>
    <n v="0"/>
    <n v="0"/>
    <n v="0"/>
    <s v="Huracan y Otros Riesgos Hidrometeorologicos"/>
    <s v="Daños Sin Autos"/>
    <s v="Riesgos Catastroficos"/>
    <x v="34"/>
    <x v="1"/>
    <n v="56310277.221919999"/>
    <n v="49145835.487599999"/>
    <n v="470912451.56086999"/>
    <n v="404647163.09129"/>
    <n v="451972421.97768009"/>
    <n v="385068140.58718014"/>
    <n v="13247111.177660001"/>
    <n v="11962802.446949996"/>
    <n v="4057513.6520099994"/>
    <n v="789506.2243900001"/>
    <n v="601246.99946000008"/>
    <n v="597629.43776"/>
    <n v="3.1457644683526458"/>
    <n v="3.5091564945723013"/>
    <n v="-3070.5424899999634"/>
    <n v="-0.73144124191796278"/>
    <n v="69.309770673994663"/>
    <n v="70.243102577651712"/>
    <n v="0.74004770899579508"/>
    <n v="0.85417910761923699"/>
    <n v="8.8492651899253191E-2"/>
    <n v="9.2200960998142317E-2"/>
    <n v="0.10374308713621029"/>
    <n v="0.10901796714728675"/>
    <m/>
    <m/>
    <m/>
    <n v="0"/>
    <m/>
    <n v="0"/>
    <m/>
    <n v="0"/>
    <m/>
    <n v="-145.52128087792053"/>
    <n v="-6.2481596807924022"/>
    <n v="13.62540320572265"/>
    <n v="-0.64171104481932217"/>
    <n v="51.228580518738667"/>
    <n v="-12.916983914709556"/>
    <n v="33.054248059302004"/>
    <n v="19.033859906386596"/>
    <s v="Medianas"/>
    <n v="2023"/>
    <n v="2"/>
    <d v="2024-08-20T00:00:00"/>
    <x v="34"/>
    <x v="16"/>
  </r>
  <r>
    <n v="2024"/>
    <n v="6"/>
    <n v="127"/>
    <x v="5"/>
    <s v="Huracan y Otros Riesgos Hidrometeorologicos"/>
    <n v="263"/>
    <s v="4be84111a613654b362415e563cb7607df7b203b5d303802a8a546061bbc7847"/>
    <s v="866d562d83a77144c090ae01fef5e5dc5d322dfdcb968ee04e0fa262fe1b2619"/>
    <x v="12"/>
    <n v="192328.37766"/>
    <n v="113122.47039"/>
    <n v="357753.88871999993"/>
    <n v="251173.13015999997"/>
    <n v="27346.34419"/>
    <n v="2461.2110299999999"/>
    <n v="155356.09258"/>
    <n v="2734.6743100000003"/>
    <n v="0"/>
    <n v="0"/>
    <n v="134.59399999999999"/>
    <n v="128.214"/>
    <n v="0"/>
    <n v="0"/>
    <n v="251.52286999999998"/>
    <n v="263.18608"/>
    <n v="49.960500000000003"/>
    <n v="49.235430000000001"/>
    <n v="0"/>
    <n v="0"/>
    <n v="0"/>
    <n v="0"/>
    <n v="0"/>
    <n v="0"/>
    <s v="Huracan y Otros Riesgos Hidrometeorologicos"/>
    <s v="Daños Sin Autos"/>
    <s v="Riesgos Catastroficos"/>
    <x v="34"/>
    <x v="1"/>
    <n v="539188.42425000004"/>
    <n v="333342.39512"/>
    <n v="470912451.56086999"/>
    <n v="404647163.09129"/>
    <n v="451972421.97768009"/>
    <n v="385068140.58718014"/>
    <n v="13247111.177660001"/>
    <n v="11962802.446949996"/>
    <n v="4057513.6520099994"/>
    <n v="789506.2243900001"/>
    <n v="257634.35399999999"/>
    <n v="158388.07813000001"/>
    <n v="1.451851464675133"/>
    <n v="0.94561847770746554"/>
    <n v="79205.907269999996"/>
    <n v="70.017837302288768"/>
    <n v="74.651681607647717"/>
    <n v="71.421076463313483"/>
    <n v="35.669975283227714"/>
    <n v="33.935818559555564"/>
    <n v="4.0841642012759499E-2"/>
    <n v="4.2553122338401833E-2"/>
    <n v="2.7955829351626795E-2"/>
    <n v="2.9377260403185414E-2"/>
    <m/>
    <m/>
    <m/>
    <n v="0"/>
    <m/>
    <n v="0"/>
    <m/>
    <n v="0"/>
    <m/>
    <n v="1011.0930292718541"/>
    <n v="14.218569574970957"/>
    <n v="2.1757048104720051"/>
    <n v="0.67396801429006281"/>
    <n v="-4.4315451637867875"/>
    <n v="1.4726590181095345"/>
    <n v="503.4434603336635"/>
    <n v="534.54611851668608"/>
    <s v="Medianas"/>
    <n v="2023"/>
    <n v="2"/>
    <d v="2024-08-20T00:00:00"/>
    <x v="34"/>
    <x v="12"/>
  </r>
  <r>
    <n v="2024"/>
    <n v="6"/>
    <n v="107"/>
    <x v="28"/>
    <s v="Huracan y Otros Riesgos Hidrometeorologicos"/>
    <n v="70"/>
    <s v="ff5a1ae012afa5d4c889c50ad427aaf545d31a4fac04ffc1c4d03d403ba4250a"/>
    <s v="866d562d83a77144c090ae01fef5e5dc5d322dfdcb968ee04e0fa262fe1b2619"/>
    <x v="32"/>
    <n v="7009.1546200000003"/>
    <n v="5722.3542200000002"/>
    <n v="13015.79076"/>
    <n v="11197.113069999999"/>
    <n v="5647.0295699999997"/>
    <n v="-3116.7553400000006"/>
    <n v="10502.25374"/>
    <n v="-1618.2638800000004"/>
    <n v="0"/>
    <n v="0"/>
    <n v="134.59399999999999"/>
    <n v="128.214"/>
    <n v="0"/>
    <n v="0"/>
    <n v="1149.6057599999999"/>
    <n v="-56.27993"/>
    <n v="926.77026999999998"/>
    <n v="985.43108999999993"/>
    <n v="0"/>
    <n v="0"/>
    <n v="0"/>
    <n v="0"/>
    <n v="0"/>
    <n v="0"/>
    <s v="Huracan y Otros Riesgos Hidrometeorologicos"/>
    <s v="Daños Sin Autos"/>
    <s v="Riesgos Catastroficos"/>
    <x v="34"/>
    <x v="1"/>
    <n v="991204.89910000004"/>
    <n v="653728.05599000002"/>
    <n v="470912451.56086999"/>
    <n v="404647163.09129"/>
    <n v="451972421.97768009"/>
    <n v="385068140.58718014"/>
    <n v="13247111.177660001"/>
    <n v="11962802.446949996"/>
    <n v="4057513.6520099994"/>
    <n v="789506.2243900001"/>
    <n v="8820.3951300000008"/>
    <n v="7199.27909"/>
    <n v="5.2910815996020898E-2"/>
    <n v="4.7834562556526676E-2"/>
    <n v="1286.8004000000001"/>
    <n v="22.487255254184536"/>
    <n v="79.465313250654788"/>
    <n v="79.485100500528034"/>
    <n v="0.70713478377318484"/>
    <n v="0.87534169102381831"/>
    <n v="1.4884198956234224E-3"/>
    <n v="1.5507925437862524E-3"/>
    <n v="1.4141589863831603E-3"/>
    <n v="1.4860627553539315E-3"/>
    <m/>
    <m/>
    <m/>
    <n v="0"/>
    <m/>
    <n v="0"/>
    <m/>
    <n v="0"/>
    <m/>
    <n v="-281.18295964802928"/>
    <n v="80.566485919524482"/>
    <n v="-54.466312642910822"/>
    <n v="0.13917462895540944"/>
    <n v="-2142.6566984002998"/>
    <n v="-5.9528079228756585"/>
    <n v="124.04430711831098"/>
    <n v="-5.7111989433984673"/>
    <s v="Resto"/>
    <n v="2023"/>
    <n v="2"/>
    <d v="2024-08-20T00:00:00"/>
    <x v="34"/>
    <x v="32"/>
  </r>
  <r>
    <n v="2024"/>
    <n v="6"/>
    <n v="93"/>
    <x v="43"/>
    <s v="Huracan y Otros Riesgos Hidrometeorologicos"/>
    <n v="220"/>
    <s v="36790ecd55c2030dc553685bef719df653f413a20cdad1bfd1dc934c76686ddd"/>
    <s v="866d562d83a77144c090ae01fef5e5dc5d322dfdcb968ee04e0fa262fe1b2619"/>
    <x v="25"/>
    <n v="85432.053690000001"/>
    <n v="103581.64046"/>
    <n v="112763.89545000001"/>
    <n v="129616.29342999999"/>
    <n v="2802.1882799999998"/>
    <n v="-349.81655000000001"/>
    <n v="-2941.0713100000007"/>
    <n v="-28100.573979999997"/>
    <n v="0"/>
    <n v="0"/>
    <n v="134.59399999999999"/>
    <n v="128.214"/>
    <n v="0"/>
    <n v="0"/>
    <n v="-26.655139999999999"/>
    <n v="344.75470000000001"/>
    <n v="3481.8956000000003"/>
    <n v="-11981.08509"/>
    <n v="0"/>
    <n v="0"/>
    <n v="0"/>
    <n v="0"/>
    <n v="0"/>
    <n v="0"/>
    <s v="Huracan y Otros Riesgos Hidrometeorologicos"/>
    <s v="Daños Sin Autos"/>
    <s v="Riesgos Catastroficos"/>
    <x v="34"/>
    <x v="1"/>
    <n v="571419.13779999991"/>
    <n v="448716.87143"/>
    <n v="470912451.56086999"/>
    <n v="404647163.09129"/>
    <n v="451972421.97768009"/>
    <n v="385068140.58718014"/>
    <n v="13247111.177660001"/>
    <n v="11962802.446949996"/>
    <n v="4057513.6520099994"/>
    <n v="789506.2243900001"/>
    <n v="143012.88696999999"/>
    <n v="168848.94012000001"/>
    <n v="0.6449108227767657"/>
    <n v="0.86586434006029156"/>
    <n v="-18149.586769999994"/>
    <n v="-17.522011323047927"/>
    <n v="59.737311440976079"/>
    <n v="61.345745129572684"/>
    <n v="14.950856217192662"/>
    <n v="23.083963865655267"/>
    <n v="1.8141812433888699E-2"/>
    <n v="1.8902050110973123E-2"/>
    <n v="2.5598014741705127E-2"/>
    <n v="2.6899561283374708E-2"/>
    <m/>
    <m/>
    <m/>
    <n v="0"/>
    <m/>
    <n v="0"/>
    <m/>
    <n v="0"/>
    <m/>
    <n v="-901.04508491665115"/>
    <n v="3.2800198040047843"/>
    <n v="-0.33772061192165448"/>
    <n v="6.906170922214544E-2"/>
    <n v="-107.73162483354106"/>
    <n v="-129.0616048032758"/>
    <n v="-0.765535302092343"/>
    <n v="-2.8774914576622876"/>
    <s v="Resto"/>
    <n v="2023"/>
    <n v="2"/>
    <d v="2024-08-20T00:00:00"/>
    <x v="34"/>
    <x v="25"/>
  </r>
  <r>
    <n v="2024"/>
    <n v="6"/>
    <n v="5.0999999999999996"/>
    <x v="6"/>
    <s v="Huracan y Otros Riesgos Hidrometeorologicos"/>
    <n v="5.0999999999999996"/>
    <m/>
    <m/>
    <x v="3"/>
    <n v="8441043.6786400005"/>
    <n v="7531199.2437500004"/>
    <n v="11192958.096250001"/>
    <n v="10397794.53413"/>
    <n v="4316499.3980799997"/>
    <n v="659011.48218000005"/>
    <n v="26948843.522440001"/>
    <n v="1453541.8678499998"/>
    <n v="0"/>
    <n v="0"/>
    <n v="0"/>
    <n v="0"/>
    <n v="-449.82635999999997"/>
    <n v="116.96315"/>
    <n v="920848.66402000003"/>
    <n v="113923.50341999999"/>
    <n v="971788.63875999989"/>
    <n v="954628.69131999998"/>
    <n v="0"/>
    <n v="0"/>
    <n v="0"/>
    <n v="0"/>
    <n v="0"/>
    <n v="0"/>
    <s v="Huracan y Otros Riesgos Hidrometeorologicos"/>
    <s v="Daños Sin Autos"/>
    <s v="Riesgos Catastroficos"/>
    <x v="34"/>
    <x v="1"/>
    <n v="101456023.19431001"/>
    <n v="91345679.90493001"/>
    <n v="470912451.56086999"/>
    <n v="404647163.09129"/>
    <n v="451972421.97768009"/>
    <n v="385068140.58718014"/>
    <n v="13247111.177660001"/>
    <n v="11962802.446949996"/>
    <n v="4057513.6520099994"/>
    <n v="789506.2243900001"/>
    <n v="13077113.61287"/>
    <n v="11071700.380749999"/>
    <n v="63.719882512007764"/>
    <n v="62.955141800156824"/>
    <n v="909844.43489000015"/>
    <n v="12.081003375990385"/>
    <n v="64.548217049461471"/>
    <n v="68.022065127812255"/>
    <n v="8.3199039474212331"/>
    <n v="8.244724054370451"/>
    <n v="1.7924868307604973"/>
    <n v="1.8676014880962908"/>
    <n v="1.8611768302576566"/>
    <n v="1.9558094918644464"/>
    <m/>
    <m/>
    <m/>
    <n v="0"/>
    <m/>
    <n v="0"/>
    <m/>
    <n v="0"/>
    <m/>
    <n v="554.99608349782989"/>
    <n v="51.13703426275201"/>
    <n v="8.7504189021011651"/>
    <n v="106.38286813752813"/>
    <n v="708.30437651230034"/>
    <n v="1.7975520321175553"/>
    <n v="94.758122012519181"/>
    <n v="11.933802582706141"/>
    <m/>
    <n v="2023"/>
    <n v="2"/>
    <d v="2024-08-20T00:00:00"/>
    <x v="34"/>
    <x v="3"/>
  </r>
  <r>
    <n v="2024"/>
    <n v="6"/>
    <n v="1"/>
    <x v="14"/>
    <s v="Huracan y Otros Riesgos Hidrometeorologicos"/>
    <n v="30"/>
    <s v="624b60c58c9d8bfb6ff1886c2fd605d2adeb6ea4da576068201b6c6958ce93f4"/>
    <s v="866d562d83a77144c090ae01fef5e5dc5d322dfdcb968ee04e0fa262fe1b2619"/>
    <x v="9"/>
    <n v="851535.46912000002"/>
    <n v="564769.41801000002"/>
    <n v="1114346.4745999998"/>
    <n v="847168.68950999994"/>
    <n v="681429.31819000002"/>
    <n v="36187.66118000001"/>
    <n v="1032149.9257100001"/>
    <n v="48239.480480000006"/>
    <n v="0"/>
    <n v="0"/>
    <n v="134.59399999999999"/>
    <n v="128.214"/>
    <n v="0"/>
    <n v="0"/>
    <n v="38664.767100000005"/>
    <n v="1267.38563"/>
    <n v="30946.0095"/>
    <n v="38002.961409999996"/>
    <n v="0"/>
    <n v="0"/>
    <n v="0"/>
    <n v="0"/>
    <n v="0"/>
    <n v="0"/>
    <s v="Huracan y Otros Riesgos Hidrometeorologicos"/>
    <s v="Daños Sin Autos"/>
    <s v="Riesgos Catastroficos"/>
    <x v="34"/>
    <x v="1"/>
    <n v="27815669.804509997"/>
    <n v="22056494.197700001"/>
    <n v="470912451.56086999"/>
    <n v="404647163.09129"/>
    <n v="451972421.97768009"/>
    <n v="385068140.58718014"/>
    <n v="13247111.177660001"/>
    <n v="11962802.446949996"/>
    <n v="4057513.6520099994"/>
    <n v="789506.2243900001"/>
    <n v="1230096.3140100001"/>
    <n v="854148.48161999998"/>
    <n v="6.4280842645605167"/>
    <n v="4.721046096970297"/>
    <n v="286766.05111"/>
    <n v="50.775775381117107"/>
    <n v="69.225105337001878"/>
    <n v="66.120754197074007"/>
    <n v="3.0613516593511374"/>
    <n v="2.5605584139880797"/>
    <n v="0.18082670489971761"/>
    <n v="0.18840429807508294"/>
    <n v="0.13957083343806512"/>
    <n v="0.14666739687910774"/>
    <m/>
    <m/>
    <m/>
    <n v="0"/>
    <m/>
    <n v="0"/>
    <m/>
    <n v="0"/>
    <m/>
    <n v="1783.043269363339"/>
    <n v="80.02359771275384"/>
    <n v="6.4075107514690641"/>
    <n v="16.794258174644355"/>
    <n v="2950.7499994299292"/>
    <n v="-18.569478925247786"/>
    <n v="124.94265892343893"/>
    <n v="3.3349654421050028"/>
    <s v="Grandes"/>
    <n v="2023"/>
    <n v="2"/>
    <d v="2024-08-20T00:00:00"/>
    <x v="34"/>
    <x v="9"/>
  </r>
  <r>
    <n v="2024"/>
    <n v="6"/>
    <n v="9"/>
    <x v="8"/>
    <s v="Huracan y Otros Riesgos Hidrometeorologicos"/>
    <n v="9"/>
    <s v="19581e27de7ced00ff1ce50b2047e7a567c76b1cbaebabe5ef03f7c3017bb5b7"/>
    <s v="866d562d83a77144c090ae01fef5e5dc5d322dfdcb968ee04e0fa262fe1b2619"/>
    <x v="31"/>
    <n v="30642.92438"/>
    <n v="28081.18216"/>
    <n v="88387.489690000002"/>
    <n v="49422.487330000004"/>
    <n v="7362.9465399999999"/>
    <n v="4551.5780599999998"/>
    <n v="58718.933489999989"/>
    <n v="24078.143980000001"/>
    <n v="0"/>
    <n v="0"/>
    <n v="134.59399999999999"/>
    <n v="128.214"/>
    <n v="0"/>
    <n v="0"/>
    <n v="4009.6162000000004"/>
    <n v="4551.5780599999998"/>
    <n v="6225.4591100000007"/>
    <n v="11163.397220000001"/>
    <n v="0"/>
    <n v="0"/>
    <n v="0"/>
    <n v="0"/>
    <n v="0"/>
    <n v="0"/>
    <s v="Huracan y Otros Riesgos Hidrometeorologicos"/>
    <s v="Daños Sin Autos"/>
    <s v="Riesgos Catastroficos"/>
    <x v="34"/>
    <x v="1"/>
    <n v="1455805.4776199998"/>
    <n v="1307087.0916300002"/>
    <n v="470912451.56086999"/>
    <n v="404647163.09129"/>
    <n v="451972421.97768009"/>
    <n v="385068140.58718014"/>
    <n v="13247111.177660001"/>
    <n v="11962802.446949996"/>
    <n v="4057513.6520099994"/>
    <n v="789506.2243900001"/>
    <n v="44374.837630000002"/>
    <n v="39151.648829999998"/>
    <n v="0.23131778671621922"/>
    <n v="0.23473748968544991"/>
    <n v="2561.7422200000001"/>
    <n v="9.1226295438838534"/>
    <n v="69.054730150231762"/>
    <n v="71.724136783947557"/>
    <n v="2.104877667454315"/>
    <n v="2.148378814221279"/>
    <n v="6.5071382755822306E-3"/>
    <n v="6.7798217081291856E-3"/>
    <n v="6.9396710817084799E-3"/>
    <n v="7.2925228550925446E-3"/>
    <m/>
    <m/>
    <m/>
    <n v="0"/>
    <m/>
    <n v="0"/>
    <m/>
    <n v="0"/>
    <m/>
    <n v="61.7668958532593"/>
    <n v="24.028211043739812"/>
    <n v="16.208641196322056"/>
    <n v="0.18146449208747739"/>
    <n v="-11.907119967091139"/>
    <n v="-44.233292184151082"/>
    <n v="64.40675505456818"/>
    <n v="40.772338118055423"/>
    <s v="Resto"/>
    <n v="2023"/>
    <n v="2"/>
    <d v="2024-08-20T00:00:00"/>
    <x v="34"/>
    <x v="31"/>
  </r>
  <r>
    <n v="2024"/>
    <n v="6"/>
    <n v="80"/>
    <x v="30"/>
    <s v="Huracan y Otros Riesgos Hidrometeorologicos"/>
    <n v="52"/>
    <s v="41cfc0d1f2d127b04555b7246d84019b4d27710a3f3aff6e7764375b1e06e05d"/>
    <s v="866d562d83a77144c090ae01fef5e5dc5d322dfdcb968ee04e0fa262fe1b2619"/>
    <x v="24"/>
    <n v="71923.23027"/>
    <n v="77355.407919999998"/>
    <n v="135726.9498"/>
    <n v="133739.56479999999"/>
    <n v="1150.9714399999998"/>
    <n v="4811.8110699999997"/>
    <n v="337601.52066000004"/>
    <n v="18565.5612"/>
    <n v="0"/>
    <n v="0"/>
    <n v="134.59399999999999"/>
    <n v="128.214"/>
    <n v="0"/>
    <n v="0"/>
    <n v="3.9607199999999998"/>
    <n v="83.65849"/>
    <n v="-2.5099999999999996E-3"/>
    <n v="-5.8E-4"/>
    <n v="0"/>
    <n v="0"/>
    <n v="0"/>
    <n v="0"/>
    <n v="0"/>
    <n v="0"/>
    <s v="Huracan y Otros Riesgos Hidrometeorologicos"/>
    <s v="Daños Sin Autos"/>
    <s v="Riesgos Catastroficos"/>
    <x v="34"/>
    <x v="1"/>
    <n v="669950.54428999999"/>
    <n v="668363.73384"/>
    <n v="470912451.56086999"/>
    <n v="404647163.09129"/>
    <n v="451972421.97768009"/>
    <n v="385068140.58718014"/>
    <n v="13247111.177660001"/>
    <n v="11962802.446949996"/>
    <n v="4057513.6520099994"/>
    <n v="789506.2243900001"/>
    <n v="118774.15584000001"/>
    <n v="132421.99557"/>
    <n v="0.54293520530945427"/>
    <n v="0.64663282924748389"/>
    <n v="-5432.1776499999978"/>
    <n v="-7.0223631366767343"/>
    <n v="60.554612879663296"/>
    <n v="58.415830079459056"/>
    <n v="10.735602931142147"/>
    <n v="11.573848789724751"/>
    <n v="1.5273163840031362E-2"/>
    <n v="1.5913190002896198E-2"/>
    <n v="1.9116755281081338E-2"/>
    <n v="2.0088758265496283E-2"/>
    <m/>
    <m/>
    <m/>
    <n v="0"/>
    <m/>
    <n v="0"/>
    <m/>
    <n v="0"/>
    <m/>
    <n v="-76.080286128108526"/>
    <n v="1.6002777345778965"/>
    <n v="6.2203938927919751"/>
    <n v="2.8366421870936527E-2"/>
    <n v="-95.26560902545576"/>
    <n v="332.75862068965506"/>
    <n v="-157797.60956175299"/>
    <n v="-14423877.586206896"/>
    <s v="Resto"/>
    <n v="2023"/>
    <n v="2"/>
    <d v="2024-08-20T00:00:00"/>
    <x v="34"/>
    <x v="24"/>
  </r>
  <r>
    <n v="2024"/>
    <n v="6"/>
    <n v="50"/>
    <x v="56"/>
    <s v="Huracan y Otros Riesgos Hidrometeorologicos"/>
    <n v="38"/>
    <s v="aea92132c4cbeb263e6ac2bf6c183b5d81737f179f21efdc5863739672f0f470"/>
    <s v="866d562d83a77144c090ae01fef5e5dc5d322dfdcb968ee04e0fa262fe1b2619"/>
    <x v="34"/>
    <n v="0"/>
    <n v="2944.4419500000004"/>
    <n v="-4023.5561500000003"/>
    <n v="25672.254609999996"/>
    <n v="436.88009"/>
    <n v="741.02283"/>
    <n v="-820.51060000000007"/>
    <n v="1452.14896"/>
    <n v="0"/>
    <n v="0"/>
    <n v="134.59399999999999"/>
    <n v="128.214"/>
    <n v="0"/>
    <n v="0"/>
    <n v="504.38009000000005"/>
    <n v="323.38898999999998"/>
    <n v="0"/>
    <n v="0"/>
    <n v="0"/>
    <n v="0"/>
    <n v="0"/>
    <n v="0"/>
    <n v="0"/>
    <n v="0"/>
    <s v="Huracan y Otros Riesgos Hidrometeorologicos"/>
    <s v="Daños Sin Autos"/>
    <s v="Riesgos Catastroficos"/>
    <x v="34"/>
    <x v="1"/>
    <n v="30189132.184919998"/>
    <n v="15116040.619870001"/>
    <n v="470912451.56086999"/>
    <n v="404647163.09129"/>
    <n v="451972421.97768009"/>
    <n v="385068140.58718014"/>
    <n v="13247111.177660001"/>
    <n v="11962802.446949996"/>
    <n v="4057513.6520099994"/>
    <n v="789506.2243900001"/>
    <n v="0"/>
    <n v="7323.4930700000004"/>
    <m/>
    <n v="2.4613312499787265E-2"/>
    <m/>
    <m/>
    <m/>
    <n v="40.205430958371892"/>
    <m/>
    <n v="1.9478923244818078E-2"/>
    <m/>
    <m/>
    <n v="7.2765663980096224E-4"/>
    <n v="7.6465478175112057E-4"/>
    <m/>
    <m/>
    <m/>
    <n v="0"/>
    <m/>
    <n v="0"/>
    <m/>
    <n v="0"/>
    <m/>
    <n v="-41.043639640630239"/>
    <m/>
    <n v="25.166834414921986"/>
    <n v="1.0767187185767807E-2"/>
    <n v="55.966995042100876"/>
    <m/>
    <m/>
    <m/>
    <s v="Resto"/>
    <n v="2023"/>
    <n v="2"/>
    <d v="2024-08-20T00:00:00"/>
    <x v="34"/>
    <x v="34"/>
  </r>
  <r>
    <n v="2024"/>
    <n v="6"/>
    <n v="15.1"/>
    <x v="13"/>
    <s v="Huracan y Otros Riesgos Hidrometeorologicos"/>
    <n v="15.1"/>
    <m/>
    <m/>
    <x v="7"/>
    <n v="3572751.50813"/>
    <n v="3144563.8113400005"/>
    <n v="5907910.42313"/>
    <n v="5560359.0812799996"/>
    <n v="-214139.42658999993"/>
    <n v="-185926.69054000004"/>
    <n v="10495442.888939999"/>
    <n v="176744.73551999996"/>
    <n v="0"/>
    <n v="0"/>
    <n v="0"/>
    <n v="0"/>
    <n v="0"/>
    <n v="0"/>
    <n v="105608.51278999999"/>
    <n v="106203.58737999998"/>
    <n v="684942.76198000007"/>
    <n v="539942.75436999998"/>
    <n v="0"/>
    <n v="0"/>
    <n v="0"/>
    <n v="0"/>
    <n v="0"/>
    <n v="0"/>
    <s v="Huracan y Otros Riesgos Hidrometeorologicos"/>
    <s v="Daños Sin Autos"/>
    <s v="Riesgos Catastroficos"/>
    <x v="34"/>
    <x v="1"/>
    <n v="148951959.81129998"/>
    <n v="129790134.565"/>
    <n v="470912451.56086999"/>
    <n v="404647163.09129"/>
    <n v="451972421.97768009"/>
    <n v="385068140.58718014"/>
    <n v="13247111.177660001"/>
    <n v="11962802.446949996"/>
    <n v="4057513.6520099994"/>
    <n v="789506.2243900001"/>
    <n v="6278621.06996"/>
    <n v="5725597.3567500003"/>
    <n v="26.970042450878701"/>
    <n v="26.286180226454629"/>
    <n v="428187.69678999949"/>
    <n v="13.616759667775181"/>
    <n v="56.903442146298552"/>
    <n v="54.921148229761961"/>
    <n v="2.3985931522191088"/>
    <n v="2.4228064959476381"/>
    <n v="0.75868699081705793"/>
    <n v="0.79047997939715764"/>
    <n v="0.77711253115361012"/>
    <n v="0.81662528781138288"/>
    <m/>
    <m/>
    <m/>
    <n v="0"/>
    <m/>
    <n v="0"/>
    <m/>
    <n v="0"/>
    <m/>
    <n v="15.17411834097604"/>
    <n v="-5.9936837505411011"/>
    <n v="-5.912638499161849"/>
    <n v="-5.2776021217801734"/>
    <n v="-0.56031496174493434"/>
    <n v="26.854700139311017"/>
    <n v="15.418589501509866"/>
    <n v="19.669416159481074"/>
    <s v="Resto"/>
    <n v="2023"/>
    <n v="2"/>
    <d v="2024-08-20T00:00:00"/>
    <x v="34"/>
    <x v="7"/>
  </r>
  <r>
    <n v="2024"/>
    <n v="6"/>
    <n v="41"/>
    <x v="7"/>
    <s v="Huracan y Otros Riesgos Hidrometeorologicos"/>
    <n v="29"/>
    <s v="35135aaa6cc23891b40cb3f378c53a17a1127210ce60e125ccf03efcfdaec458"/>
    <s v="866d562d83a77144c090ae01fef5e5dc5d322dfdcb968ee04e0fa262fe1b2619"/>
    <x v="6"/>
    <n v="1229247.5219000001"/>
    <n v="1078638.8679599999"/>
    <n v="1728625.9829800001"/>
    <n v="1319058.1284599998"/>
    <n v="111281.15695999998"/>
    <n v="256125.24353000009"/>
    <n v="1766162.6968400001"/>
    <n v="280256.10049000004"/>
    <n v="0"/>
    <n v="0"/>
    <n v="134.59399999999999"/>
    <n v="128.214"/>
    <n v="3.8307500000000001"/>
    <n v="11.107719999999999"/>
    <n v="-35123.022530000002"/>
    <n v="2052.5717300000001"/>
    <n v="116375.57038999999"/>
    <n v="92788.345119999998"/>
    <n v="0"/>
    <n v="0"/>
    <n v="0"/>
    <n v="0"/>
    <n v="0"/>
    <n v="0"/>
    <s v="Huracan y Otros Riesgos Hidrometeorologicos"/>
    <s v="Daños Sin Autos"/>
    <s v="Riesgos Catastroficos"/>
    <x v="34"/>
    <x v="1"/>
    <n v="19353024.356599998"/>
    <n v="17293989.810169999"/>
    <n v="470912451.56086999"/>
    <n v="404647163.09129"/>
    <n v="451972421.97768009"/>
    <n v="385068140.58718014"/>
    <n v="13247111.177660001"/>
    <n v="11962802.446949996"/>
    <n v="4057513.6520099994"/>
    <n v="789506.2243900001"/>
    <n v="2260176.3166"/>
    <n v="2013750.2191999999"/>
    <n v="9.2793629147840893"/>
    <n v="9.0166068757158726"/>
    <n v="150608.65394000011"/>
    <n v="13.962843210428911"/>
    <n v="54.387240184392617"/>
    <n v="53.563687178070651"/>
    <n v="6.3517076155633916"/>
    <n v="6.2370735718005896"/>
    <n v="0.26103525566707336"/>
    <n v="0.27197401038789581"/>
    <n v="0.26656281480383315"/>
    <n v="0.28011636234439241"/>
    <m/>
    <m/>
    <m/>
    <n v="0"/>
    <m/>
    <n v="0"/>
    <m/>
    <n v="0"/>
    <m/>
    <n v="-56.552054211335268"/>
    <n v="9.0527867640519641"/>
    <n v="23.745226612721897"/>
    <n v="2.7425947637877655"/>
    <n v="-1811.1715033705548"/>
    <n v="25.420461200698696"/>
    <n v="-30.180752207954875"/>
    <n v="2.212100805705155"/>
    <s v="Grandes"/>
    <n v="2023"/>
    <n v="2"/>
    <d v="2024-08-20T00:00:00"/>
    <x v="34"/>
    <x v="6"/>
  </r>
  <r>
    <n v="2024"/>
    <n v="6"/>
    <n v="103"/>
    <x v="18"/>
    <s v="Huracan y Otros Riesgos Hidrometeorologicos"/>
    <n v="205"/>
    <s v="f8809aff4d69bece79dabe35be0c708b890d7eafb841f121330667b77d2e2590"/>
    <s v="866d562d83a77144c090ae01fef5e5dc5d322dfdcb968ee04e0fa262fe1b2619"/>
    <x v="20"/>
    <n v="128125.62481000001"/>
    <n v="119253.17387"/>
    <n v="137639.79738"/>
    <n v="188498.97972999996"/>
    <n v="12944.313240000001"/>
    <n v="310652.86455999996"/>
    <n v="81855.364659999977"/>
    <n v="344673.55216999998"/>
    <n v="0"/>
    <n v="0"/>
    <n v="134.59399999999999"/>
    <n v="128.214"/>
    <n v="0"/>
    <n v="0"/>
    <n v="-184.70780999999999"/>
    <n v="804.96746999999993"/>
    <n v="450.50594999999998"/>
    <n v="356.11651000000001"/>
    <n v="0"/>
    <n v="0"/>
    <n v="0"/>
    <n v="0"/>
    <n v="0"/>
    <n v="0"/>
    <s v="Huracan y Otros Riesgos Hidrometeorologicos"/>
    <s v="Daños Sin Autos"/>
    <s v="Riesgos Catastroficos"/>
    <x v="34"/>
    <x v="1"/>
    <n v="1492337.16872"/>
    <n v="1431710.3165"/>
    <n v="470912451.56086999"/>
    <n v="404647163.09129"/>
    <n v="451972421.97768009"/>
    <n v="385068140.58718014"/>
    <n v="13247111.177660001"/>
    <n v="11962802.446949996"/>
    <n v="4057513.6520099994"/>
    <n v="789506.2243900001"/>
    <n v="507044.27142"/>
    <n v="488325.12242000003"/>
    <n v="0.96719672003713342"/>
    <n v="0.99686653189198537"/>
    <n v="8872.4509400000097"/>
    <n v="7.4400124139857526"/>
    <n v="25.269119883985379"/>
    <n v="24.420855777195179"/>
    <n v="8.585568160839637"/>
    <n v="8.3294205884839698"/>
    <n v="2.7207950094612972E-2"/>
    <n v="2.8348106782569864E-2"/>
    <n v="2.9470903233070739E-2"/>
    <n v="3.096936913247458E-2"/>
    <m/>
    <m/>
    <m/>
    <n v="0"/>
    <m/>
    <n v="0"/>
    <m/>
    <n v="0"/>
    <m/>
    <n v="-95.833190446083933"/>
    <n v="10.102829359228785"/>
    <n v="260.49861356197374"/>
    <n v="0.31902081792350068"/>
    <n v="-122.94599681152332"/>
    <n v="26.50521313937395"/>
    <n v="-41.000082240867187"/>
    <n v="226.04048040344998"/>
    <s v="Resto"/>
    <n v="2023"/>
    <n v="2"/>
    <d v="2024-08-20T00:00:00"/>
    <x v="34"/>
    <x v="20"/>
  </r>
  <r>
    <n v="2024"/>
    <n v="6"/>
    <n v="76"/>
    <x v="42"/>
    <s v="Huracan y Otros Riesgos Hidrometeorologicos"/>
    <n v="48"/>
    <s v="98010bd9270f9b100b6214a21754fd33bdc8d41b2bc9f9dd16ff54d3c34ffd71"/>
    <s v="866d562d83a77144c090ae01fef5e5dc5d322dfdcb968ee04e0fa262fe1b2619"/>
    <x v="23"/>
    <n v="140789.25506"/>
    <n v="107186.72168999999"/>
    <n v="227032.01113"/>
    <n v="192735.64416999999"/>
    <n v="-8430.0939099999996"/>
    <n v="27666.110710000001"/>
    <n v="317800.16326000006"/>
    <n v="29104.883180000001"/>
    <n v="0"/>
    <n v="0"/>
    <n v="134.59399999999999"/>
    <n v="128.214"/>
    <n v="0"/>
    <n v="0"/>
    <n v="-48.670919999999995"/>
    <n v="-187.1207"/>
    <n v="1.0000000000000001E-5"/>
    <n v="0"/>
    <n v="0"/>
    <n v="0"/>
    <n v="0"/>
    <n v="0"/>
    <n v="0"/>
    <n v="0"/>
    <s v="Huracan y Otros Riesgos Hidrometeorologicos"/>
    <s v="Daños Sin Autos"/>
    <s v="Riesgos Catastroficos"/>
    <x v="34"/>
    <x v="1"/>
    <n v="1380857.62949"/>
    <n v="1222350.7821500001"/>
    <n v="470912451.56086999"/>
    <n v="404647163.09129"/>
    <n v="451972421.97768009"/>
    <n v="385068140.58718014"/>
    <n v="13247111.177660001"/>
    <n v="11962802.446949996"/>
    <n v="4057513.6520099994"/>
    <n v="789506.2243900001"/>
    <n v="283616.63994000002"/>
    <n v="214146.15568999999"/>
    <n v="1.0627921300866543"/>
    <n v="0.89600009834926286"/>
    <n v="33602.533370000005"/>
    <n v="31.34952990463087"/>
    <n v="49.640689308562571"/>
    <n v="50.053068356344674"/>
    <n v="10.195783551704638"/>
    <n v="8.7689003234790448"/>
    <n v="2.9897118794235497E-2"/>
    <n v="3.114996584171072E-2"/>
    <n v="2.6488934426513761E-2"/>
    <n v="2.7835780318401265E-2"/>
    <m/>
    <m/>
    <m/>
    <n v="0"/>
    <m/>
    <n v="0"/>
    <m/>
    <n v="0"/>
    <m/>
    <n v="-130.47083125765457"/>
    <n v="-5.9877395518623606"/>
    <n v="25.811136187199125"/>
    <n v="-0.20776501653479154"/>
    <n v="-73.989558611099682"/>
    <m/>
    <n v="-486709199.99999988"/>
    <m/>
    <s v="Resto"/>
    <n v="2023"/>
    <n v="2"/>
    <d v="2024-08-20T00:00:00"/>
    <x v="34"/>
    <x v="23"/>
  </r>
  <r>
    <n v="2024"/>
    <n v="6"/>
    <n v="25"/>
    <x v="36"/>
    <s v="Huracan y Otros Riesgos Hidrometeorologicos"/>
    <n v="25"/>
    <s v="b7a56873cd771f2c446d369b649430b65a756ba278ff97ec81bb6f55b2e73569"/>
    <s v="866d562d83a77144c090ae01fef5e5dc5d322dfdcb968ee04e0fa262fe1b2619"/>
    <x v="34"/>
    <n v="0"/>
    <n v="0"/>
    <n v="0"/>
    <n v="-145715.69016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Huracan y Otros Riesgos Hidrometeorologicos"/>
    <s v="Daños Sin Autos"/>
    <s v="Riesgos Catastroficos"/>
    <x v="34"/>
    <x v="1"/>
    <n v="0"/>
    <n v="0"/>
    <n v="470912451.56086999"/>
    <n v="404647163.09129"/>
    <n v="451972421.97768009"/>
    <n v="385068140.58718014"/>
    <n v="13247111.177660001"/>
    <n v="11962802.446949996"/>
    <n v="4057513.6520099994"/>
    <n v="789506.22439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4"/>
    <x v="34"/>
  </r>
  <r>
    <n v="2024"/>
    <n v="6"/>
    <n v="79"/>
    <x v="59"/>
    <s v="Huracan y Otros Riesgos Hidrometeorologicos"/>
    <n v="51"/>
    <s v="031b4af5197ec30a926f48cf40e11a7dbc470048a21e4003b7a3c07c5dab1baa"/>
    <s v="866d562d83a77144c090ae01fef5e5dc5d322dfdcb968ee04e0fa262fe1b2619"/>
    <x v="8"/>
    <n v="483756.01173999999"/>
    <n v="384697.53048000002"/>
    <n v="827263.42170999991"/>
    <n v="679200.58721999999"/>
    <n v="108043.77941999999"/>
    <n v="7375.6165099999998"/>
    <n v="419109.15963000007"/>
    <n v="36845.017069999994"/>
    <n v="0"/>
    <n v="0"/>
    <n v="134.59399999999999"/>
    <n v="128.214"/>
    <n v="0"/>
    <n v="0"/>
    <n v="43584.242859999998"/>
    <n v="7136.8328300000003"/>
    <n v="445082.66901000001"/>
    <n v="350226.03438999999"/>
    <n v="0"/>
    <n v="0"/>
    <n v="0"/>
    <n v="0"/>
    <n v="0"/>
    <n v="0"/>
    <s v="Huracan y Otros Riesgos Hidrometeorologicos"/>
    <s v="Daños Sin Autos"/>
    <s v="Riesgos Catastroficos"/>
    <x v="34"/>
    <x v="1"/>
    <n v="42505277.943829998"/>
    <n v="34607061.821570002"/>
    <n v="470912451.56086999"/>
    <n v="404647163.09129"/>
    <n v="451972421.97768009"/>
    <n v="385068140.58718014"/>
    <n v="13247111.177660001"/>
    <n v="11962802.446949996"/>
    <n v="4057513.6520099994"/>
    <n v="789506.2243900001"/>
    <n v="1198219.2027"/>
    <n v="940634.26078000001"/>
    <n v="3.6517849458062122"/>
    <n v="3.2157810194222631"/>
    <n v="99058.481259999971"/>
    <n v="25.749705524857781"/>
    <n v="40.372914292304053"/>
    <n v="40.897673678290026"/>
    <n v="1.1381081012557437"/>
    <n v="1.1116156941131146"/>
    <n v="0.10272737748525426"/>
    <n v="0.1070321967042249"/>
    <n v="9.5069869646710145E-2"/>
    <n v="9.9903754668819136E-2"/>
    <m/>
    <m/>
    <m/>
    <n v="0"/>
    <m/>
    <n v="0"/>
    <m/>
    <n v="0"/>
    <m/>
    <n v="1364.8779430643146"/>
    <n v="22.334353847383152"/>
    <n v="1.9172508076142822"/>
    <n v="2.6628075389586816"/>
    <n v="510.69446206994871"/>
    <n v="27.084404157793387"/>
    <n v="9.7923927159295339"/>
    <n v="2.0377790710020895"/>
    <s v="Medianas"/>
    <n v="2023"/>
    <n v="2"/>
    <d v="2024-08-20T00:00:00"/>
    <x v="34"/>
    <x v="8"/>
  </r>
  <r>
    <n v="2024"/>
    <n v="6"/>
    <n v="74"/>
    <x v="0"/>
    <s v="Huracan y Otros Riesgos Hidrometeorologicos"/>
    <n v="46"/>
    <s v="25fc0e7096fc653718202dc30b0c580b8ab87eac11a700cba03a7c021bc35b0c"/>
    <s v="866d562d83a77144c090ae01fef5e5dc5d322dfdcb968ee04e0fa262fe1b2619"/>
    <x v="0"/>
    <n v="2801119.00092"/>
    <n v="2527689.3694099998"/>
    <n v="3839042.9221400004"/>
    <n v="4184940.3148499997"/>
    <n v="3140149.6530899997"/>
    <n v="346928.43929000001"/>
    <n v="6216942.9743900001"/>
    <n v="793047.97661999986"/>
    <n v="0"/>
    <n v="0"/>
    <n v="134.59399999999999"/>
    <n v="128.214"/>
    <n v="-453.65710999999999"/>
    <n v="105.85543"/>
    <n v="706795.69886999996"/>
    <n v="108582.69128"/>
    <n v="582863.87"/>
    <n v="575796.21851999999"/>
    <n v="0"/>
    <n v="0"/>
    <n v="0"/>
    <n v="0"/>
    <n v="0"/>
    <n v="0"/>
    <s v="Huracan y Otros Riesgos Hidrometeorologicos"/>
    <s v="Daños Sin Autos"/>
    <s v="Riesgos Catastroficos"/>
    <x v="34"/>
    <x v="1"/>
    <n v="4855779.2440100005"/>
    <n v="7451597.3626800003"/>
    <n v="470912451.56086999"/>
    <n v="404647163.09129"/>
    <n v="451972421.97768009"/>
    <n v="385068140.58718014"/>
    <n v="13247111.177660001"/>
    <n v="11962802.446949996"/>
    <n v="4057513.6520099994"/>
    <n v="789506.2243900001"/>
    <n v="4163892.3130900003"/>
    <n v="3158937.7068499997"/>
    <n v="21.145130914608927"/>
    <n v="21.12957545373871"/>
    <n v="273429.63151000021"/>
    <n v="10.81737474624196"/>
    <n v="67.27164850335204"/>
    <n v="80.017069153621819"/>
    <n v="57.686292151263032"/>
    <n v="33.921443234030363"/>
    <n v="0.5948279752713076"/>
    <n v="0.61975440640011625"/>
    <n v="0.62466504153885372"/>
    <n v="0.65642651338425284"/>
    <m/>
    <m/>
    <m/>
    <n v="0"/>
    <m/>
    <n v="0"/>
    <m/>
    <n v="0"/>
    <m/>
    <n v="805.12892500724786"/>
    <n v="112.10340053595182"/>
    <n v="13.725121586873559"/>
    <n v="77.39098182786006"/>
    <n v="550.92851405515466"/>
    <n v="1.2274570851066757"/>
    <n v="121.26256837123906"/>
    <n v="18.857833342340445"/>
    <s v="Grandes"/>
    <n v="2023"/>
    <n v="2"/>
    <d v="2024-08-20T00:00:00"/>
    <x v="34"/>
    <x v="0"/>
  </r>
  <r>
    <n v="2024"/>
    <n v="6"/>
    <n v="126"/>
    <x v="41"/>
    <s v="Huracan y Otros Riesgos Hidrometeorologicos"/>
    <n v="239"/>
    <s v="79bf08685d3138f9b109c3546780f056bc954fd69377b84a2cf23622e464897b"/>
    <s v="866d562d83a77144c090ae01fef5e5dc5d322dfdcb968ee04e0fa262fe1b2619"/>
    <x v="30"/>
    <n v="3083.8793799999999"/>
    <n v="2510.5982899999999"/>
    <n v="7289.1529699999992"/>
    <n v="5517.2628100000002"/>
    <n v="336.65407999999996"/>
    <n v="1740.3219900000001"/>
    <n v="425.96590999999972"/>
    <n v="3082.9485400000003"/>
    <n v="0"/>
    <n v="0"/>
    <n v="134.59399999999999"/>
    <n v="128.214"/>
    <n v="0"/>
    <n v="0"/>
    <n v="13.409510000000001"/>
    <n v="254.3674"/>
    <n v="-55.678350000000002"/>
    <n v="114.09686000000001"/>
    <n v="0"/>
    <n v="0"/>
    <n v="0"/>
    <n v="0"/>
    <n v="0"/>
    <n v="0"/>
    <s v="Huracan y Otros Riesgos Hidrometeorologicos"/>
    <s v="Daños Sin Autos"/>
    <s v="Riesgos Catastroficos"/>
    <x v="34"/>
    <x v="1"/>
    <n v="466101.05164999998"/>
    <n v="396211.51010000001"/>
    <n v="470912451.56086999"/>
    <n v="404647163.09129"/>
    <n v="451972421.97768009"/>
    <n v="385068140.58718014"/>
    <n v="13247111.177660001"/>
    <n v="11962802.446949996"/>
    <n v="4057513.6520099994"/>
    <n v="789506.2243900001"/>
    <n v="14121.82591"/>
    <n v="12422.050150000001"/>
    <n v="2.3279636885668101E-2"/>
    <n v="2.0986706928693748E-2"/>
    <n v="573.28108999999995"/>
    <n v="22.834441188120145"/>
    <n v="21.837681611810776"/>
    <n v="20.210820755702709"/>
    <n v="0.66163321646305062"/>
    <n v="0.63365102375908988"/>
    <n v="6.5487318710267292E-4"/>
    <n v="6.823158294716247E-4"/>
    <n v="6.2044134223513607E-4"/>
    <n v="6.5198805753487047E-4"/>
    <m/>
    <m/>
    <m/>
    <n v="0"/>
    <m/>
    <n v="0"/>
    <m/>
    <n v="0"/>
    <m/>
    <n v="-80.655644074232498"/>
    <n v="10.916577418147916"/>
    <n v="69.319014393178776"/>
    <n v="8.2970535375334904E-3"/>
    <n v="-94.728290653597895"/>
    <n v="-148.79919570091587"/>
    <n v="-24.083885388126625"/>
    <n v="222.93987757419441"/>
    <s v="Resto"/>
    <n v="2023"/>
    <n v="2"/>
    <d v="2024-08-20T00:00:00"/>
    <x v="34"/>
    <x v="30"/>
  </r>
  <r>
    <n v="2024"/>
    <n v="6"/>
    <n v="16"/>
    <x v="24"/>
    <s v="Huracan y Otros Riesgos Hidrometeorologicos"/>
    <n v="14"/>
    <s v="8527a891e224136950ff32ca212b45bc93f69fbb801c3b1ebedac52775f99e61"/>
    <s v="866d562d83a77144c090ae01fef5e5dc5d322dfdcb968ee04e0fa262fe1b2619"/>
    <x v="10"/>
    <n v="220557.62905000002"/>
    <n v="185638.39616"/>
    <n v="256886.32785000003"/>
    <n v="217384.96285000001"/>
    <n v="6766.3561"/>
    <n v="22523.157659999997"/>
    <n v="26142.905500000001"/>
    <n v="47456.621330000002"/>
    <n v="0"/>
    <n v="0"/>
    <n v="134.59399999999999"/>
    <n v="128.214"/>
    <n v="0"/>
    <n v="0"/>
    <n v="1264.20352"/>
    <n v="7733.0468799999999"/>
    <n v="5277.2070700000004"/>
    <n v="5923.6476700000003"/>
    <n v="0"/>
    <n v="0"/>
    <n v="0"/>
    <n v="0"/>
    <n v="0"/>
    <n v="0"/>
    <s v="Huracan y Otros Riesgos Hidrometeorologicos"/>
    <s v="Daños Sin Autos"/>
    <s v="Riesgos Catastroficos"/>
    <x v="34"/>
    <x v="1"/>
    <n v="2668766.8416399998"/>
    <n v="1926100.1418599999"/>
    <n v="470912451.56086999"/>
    <n v="404647163.09129"/>
    <n v="451972421.97768009"/>
    <n v="385068140.58718014"/>
    <n v="13247111.177660001"/>
    <n v="11962802.446949996"/>
    <n v="4057513.6520099994"/>
    <n v="789506.2243900001"/>
    <n v="349965.84698000003"/>
    <n v="275688.84185000003"/>
    <n v="1.6649488789823821"/>
    <n v="1.5517968885905149"/>
    <n v="34919.232890000014"/>
    <n v="18.810350451370759"/>
    <n v="63.022615193248988"/>
    <n v="67.336202261317595"/>
    <n v="8.2644023302711531"/>
    <n v="9.6380448827926664"/>
    <n v="4.6836227905834173E-2"/>
    <n v="4.8798913014407745E-2"/>
    <n v="4.5876608831709333E-2"/>
    <n v="4.8209232754734002E-2"/>
    <m/>
    <m/>
    <m/>
    <n v="0"/>
    <m/>
    <n v="0"/>
    <m/>
    <n v="0"/>
    <m/>
    <n v="-69.958226097148398"/>
    <n v="3.0678404229971474"/>
    <n v="12.132812029138357"/>
    <n v="0.16676114192858235"/>
    <n v="-83.6519351347835"/>
    <n v="-10.91288064403061"/>
    <n v="23.955920304639474"/>
    <n v="130.54535500420806"/>
    <s v="Medianas"/>
    <n v="2023"/>
    <n v="2"/>
    <d v="2024-08-20T00:00:00"/>
    <x v="34"/>
    <x v="10"/>
  </r>
  <r>
    <n v="2024"/>
    <n v="6"/>
    <n v="12"/>
    <x v="31"/>
    <s v="Huracan y Otros Riesgos Hidrometeorologicos"/>
    <n v="12"/>
    <s v="6b51d431df5d7f141cbececcf79edf3dd861c3b4069f0b11661a3eefacbba918"/>
    <s v="866d562d83a77144c090ae01fef5e5dc5d322dfdcb968ee04e0fa262fe1b2619"/>
    <x v="17"/>
    <n v="209861.56000999999"/>
    <n v="144021.03119000001"/>
    <n v="362556.86880000005"/>
    <n v="294455.87403000001"/>
    <n v="-22246.588749999999"/>
    <n v="1721.1318100000001"/>
    <n v="1091402.71377"/>
    <n v="12291.334610000002"/>
    <n v="0"/>
    <n v="0"/>
    <n v="134.59399999999999"/>
    <n v="128.214"/>
    <n v="0"/>
    <n v="0"/>
    <n v="-2.4146000000000001"/>
    <n v="-95.345380000000006"/>
    <n v="-291.97861999999998"/>
    <n v="288.33790000000005"/>
    <n v="0"/>
    <n v="0"/>
    <n v="0"/>
    <n v="0"/>
    <n v="0"/>
    <n v="0"/>
    <s v="Huracan y Otros Riesgos Hidrometeorologicos"/>
    <s v="Daños Sin Autos"/>
    <s v="Riesgos Catastroficos"/>
    <x v="34"/>
    <x v="1"/>
    <n v="3733425.0511100003"/>
    <n v="4674185.5092500001"/>
    <n v="470912451.56086999"/>
    <n v="404647163.09129"/>
    <n v="451972421.97768009"/>
    <n v="385068140.58718014"/>
    <n v="13247111.177660001"/>
    <n v="11962802.446949996"/>
    <n v="4057513.6520099994"/>
    <n v="789506.2243900001"/>
    <n v="391301.82045999996"/>
    <n v="289035.95705999999"/>
    <n v="1.5842062257612182"/>
    <n v="1.2039071265171584"/>
    <n v="65840.528819999978"/>
    <n v="45.715912652465128"/>
    <n v="53.631633955419503"/>
    <n v="49.828067294790998"/>
    <n v="5.6211536896289145"/>
    <n v="3.0812005836094642"/>
    <n v="4.4564878103010477E-2"/>
    <n v="4.6432381668712441E-2"/>
    <n v="3.5591756059712765E-2"/>
    <n v="3.7401440423086206E-2"/>
    <m/>
    <m/>
    <m/>
    <n v="0"/>
    <m/>
    <n v="0"/>
    <m/>
    <n v="0"/>
    <m/>
    <n v="-1392.5557833946489"/>
    <n v="-10.600602010649277"/>
    <n v="1.1950558857819826"/>
    <n v="-0.54828130372351425"/>
    <n v="-97.467522810229497"/>
    <n v="-201.2626574584888"/>
    <n v="0.82697835889490812"/>
    <n v="-33.067238125823899"/>
    <s v="Medianas"/>
    <n v="2023"/>
    <n v="2"/>
    <d v="2024-08-20T00:00:00"/>
    <x v="34"/>
    <x v="17"/>
  </r>
  <r>
    <n v="2024"/>
    <n v="6"/>
    <n v="81"/>
    <x v="34"/>
    <s v="Huracan y Otros Riesgos Hidrometeorologicos"/>
    <n v="53"/>
    <s v="2858dcd1057d3eae7f7d5f782167e24b61153c01551450a628cee722509f6529"/>
    <s v="866d562d83a77144c090ae01fef5e5dc5d322dfdcb968ee04e0fa262fe1b2619"/>
    <x v="29"/>
    <n v="85700.226030000005"/>
    <n v="97962.546849999999"/>
    <n v="163015.55468999999"/>
    <n v="173775.82586000001"/>
    <n v="-21430.416490000003"/>
    <n v="-8332.4969500000007"/>
    <n v="1281009.8812499999"/>
    <n v="42813.886219999986"/>
    <n v="0"/>
    <n v="0"/>
    <n v="134.59399999999999"/>
    <n v="128.214"/>
    <n v="0"/>
    <n v="0"/>
    <n v="4574.0153600000003"/>
    <n v="-761.70057999999995"/>
    <n v="9653.6043300000001"/>
    <n v="6320.1500800000003"/>
    <n v="0"/>
    <n v="0"/>
    <n v="0"/>
    <n v="0"/>
    <n v="0"/>
    <n v="0"/>
    <s v="Huracan y Otros Riesgos Hidrometeorologicos"/>
    <s v="Daños Sin Autos"/>
    <s v="Riesgos Catastroficos"/>
    <x v="34"/>
    <x v="1"/>
    <n v="856751.40549999999"/>
    <n v="814623.35763999994"/>
    <n v="470912451.56086999"/>
    <n v="404647163.09129"/>
    <n v="451972421.97768009"/>
    <n v="385068140.58718014"/>
    <n v="13247111.177660001"/>
    <n v="11962802.446949996"/>
    <n v="4057513.6520099994"/>
    <n v="789506.2243900001"/>
    <n v="128328.25541"/>
    <n v="147580.54702"/>
    <n v="0.64693520633030788"/>
    <n v="0.8188929582714648"/>
    <n v="-12262.320819999994"/>
    <n v="-12.517356085868236"/>
    <n v="66.782039353838059"/>
    <n v="66.379037636121637"/>
    <n v="10.002927976521423"/>
    <n v="12.025501838518583"/>
    <n v="1.8198759821691064E-2"/>
    <n v="1.8961383894841304E-2"/>
    <n v="2.420937443416581E-2"/>
    <n v="2.5440314719524584E-2"/>
    <m/>
    <m/>
    <m/>
    <n v="0"/>
    <m/>
    <n v="0"/>
    <m/>
    <n v="0"/>
    <m/>
    <n v="157.19081109294618"/>
    <n v="-25.006254338813676"/>
    <n v="-8.5057986117477107"/>
    <n v="-0.52816622020196691"/>
    <n v="-700.50044336319138"/>
    <n v="52.743276786237317"/>
    <n v="47.381425669017453"/>
    <n v="-12.051938171696074"/>
    <s v="Resto"/>
    <n v="2023"/>
    <n v="2"/>
    <d v="2024-08-20T00:00:00"/>
    <x v="34"/>
    <x v="29"/>
  </r>
  <r>
    <n v="2024"/>
    <n v="6"/>
    <n v="150.1"/>
    <x v="32"/>
    <s v="Huracan y Otros Riesgos Hidrometeorologicos"/>
    <n v="150.1"/>
    <m/>
    <m/>
    <x v="21"/>
    <n v="1233315.9908899998"/>
    <n v="1287039.3918600003"/>
    <n v="2086373.9420400003"/>
    <n v="2026201.4559099998"/>
    <n v="-44846.319480000006"/>
    <n v="316421.43275000004"/>
    <n v="3344611.9228100004"/>
    <n v="513939.53074999998"/>
    <n v="0"/>
    <n v="0"/>
    <n v="0"/>
    <n v="0"/>
    <n v="0"/>
    <n v="0"/>
    <n v="55657.829720000009"/>
    <n v="-15725.033300000003"/>
    <n v="122213.33727999999"/>
    <n v="89730.29568000001"/>
    <n v="0"/>
    <n v="0"/>
    <n v="0"/>
    <n v="0"/>
    <n v="0"/>
    <n v="0"/>
    <s v="Huracan y Otros Riesgos Hidrometeorologicos"/>
    <s v="Daños Sin Autos"/>
    <s v="Riesgos Catastroficos"/>
    <x v="34"/>
    <x v="1"/>
    <n v="73174493.513999999"/>
    <n v="54968805.491470002"/>
    <n v="470912451.56086999"/>
    <n v="404647163.09129"/>
    <n v="451972421.97768009"/>
    <n v="385068140.58718014"/>
    <n v="13247111.177660001"/>
    <n v="11962802.446949996"/>
    <n v="4057513.6520099994"/>
    <n v="789506.2243900001"/>
    <n v="2838963.0961000002"/>
    <n v="2917929.3467099997"/>
    <n v="9.3100750371135277"/>
    <n v="10.75867797338859"/>
    <n v="-53723.400970000541"/>
    <n v="-4.1741846682999073"/>
    <n v="43.442480551587877"/>
    <n v="44.107969691286478"/>
    <n v="1.6854452031896026"/>
    <n v="2.3413995999234904"/>
    <n v="0.26189921009777795"/>
    <n v="0.27287416906841833"/>
    <n v="0.31806460275853687"/>
    <n v="0.3342367898568363"/>
    <m/>
    <m/>
    <m/>
    <n v="0"/>
    <m/>
    <n v="0"/>
    <m/>
    <n v="0"/>
    <m/>
    <n v="-114.17297149887835"/>
    <n v="-3.6362391967072027"/>
    <n v="24.5852174184595"/>
    <n v="-1.1052660157479486"/>
    <n v="-453.94411355554968"/>
    <n v="36.200751768212584"/>
    <n v="45.541534957419351"/>
    <n v="-17.524775975417807"/>
    <s v="Resto"/>
    <n v="2023"/>
    <n v="2"/>
    <d v="2024-08-20T00:00:00"/>
    <x v="34"/>
    <x v="21"/>
  </r>
  <r>
    <n v="2024"/>
    <n v="6"/>
    <n v="39"/>
    <x v="17"/>
    <s v="Huracan y Otros Riesgos Hidrometeorologicos"/>
    <n v="27"/>
    <s v="670671cd97404156226e507973f2ab8330d3022ca96e0c93bdbdb320c41adcaf"/>
    <s v="866d562d83a77144c090ae01fef5e5dc5d322dfdcb968ee04e0fa262fe1b2619"/>
    <x v="18"/>
    <n v="342593.37043000001"/>
    <n v="342697.5834"/>
    <n v="639333.63074000005"/>
    <n v="548949.88043999998"/>
    <n v="44826.196470000003"/>
    <n v="-5953.4270600000009"/>
    <n v="934953.37336999981"/>
    <n v="80325.168870000009"/>
    <n v="0"/>
    <n v="0"/>
    <n v="134.59399999999999"/>
    <n v="128.214"/>
    <n v="0"/>
    <n v="0"/>
    <n v="6972.8919000000005"/>
    <n v="-21.379159999999999"/>
    <n v="37665.669609999997"/>
    <n v="29320.565340000001"/>
    <n v="0"/>
    <n v="0"/>
    <n v="0"/>
    <n v="0"/>
    <n v="0"/>
    <n v="0"/>
    <s v="Huracan y Otros Riesgos Hidrometeorologicos"/>
    <s v="Daños Sin Autos"/>
    <s v="Riesgos Catastroficos"/>
    <x v="34"/>
    <x v="1"/>
    <n v="13946879.379360002"/>
    <n v="12006721.726059999"/>
    <n v="470912451.56086999"/>
    <n v="404647163.09129"/>
    <n v="451972421.97768009"/>
    <n v="385068140.58718014"/>
    <n v="13247111.177660001"/>
    <n v="11962802.446949996"/>
    <n v="4057513.6520099994"/>
    <n v="789506.2243900001"/>
    <n v="601959.45728999993"/>
    <n v="703281.88853"/>
    <n v="2.586174191757002"/>
    <n v="2.8646931596481662"/>
    <n v="-104.21296999999322"/>
    <n v="-3.0409601656966601E-2"/>
    <n v="56.913030650327045"/>
    <n v="48.728339089793224"/>
    <n v="2.4564159559378154"/>
    <n v="2.8542144243769036"/>
    <n v="7.2750968740463745E-2"/>
    <n v="7.5799618244610151E-2"/>
    <n v="8.4690469786559724E-2"/>
    <n v="8.8996607945136572E-2"/>
    <m/>
    <m/>
    <m/>
    <n v="0"/>
    <m/>
    <n v="0"/>
    <m/>
    <n v="0"/>
    <m/>
    <n v="-852.94777307643699"/>
    <n v="13.084373586604201"/>
    <n v="-1.7372246985036663"/>
    <n v="1.1047700713907427"/>
    <n v="-32715.368891948987"/>
    <n v="28.461607657391763"/>
    <n v="18.512592427531786"/>
    <n v="-7.291523799793144E-2"/>
    <s v="Medianas"/>
    <n v="2023"/>
    <n v="2"/>
    <d v="2024-08-20T00:00:00"/>
    <x v="34"/>
    <x v="18"/>
  </r>
  <r>
    <n v="2024"/>
    <n v="6"/>
    <n v="22"/>
    <x v="15"/>
    <s v="Huracan y Otros Riesgos Hidrometeorologicos"/>
    <n v="16"/>
    <s v="b17ef6d19c7a5b1ee83b907c595526dcb1eb06db8227d650d5dda0a9f4ce8cd9"/>
    <s v="866d562d83a77144c090ae01fef5e5dc5d322dfdcb968ee04e0fa262fe1b2619"/>
    <x v="5"/>
    <n v="1578585.8399200002"/>
    <n v="1426608.6711199998"/>
    <n v="1967839.8695500004"/>
    <n v="1655735.41224"/>
    <n v="45476.150570000005"/>
    <n v="55103.480499999998"/>
    <n v="9352914.742920002"/>
    <n v="171337.68482999998"/>
    <n v="0"/>
    <n v="0"/>
    <n v="134.59399999999999"/>
    <n v="128.214"/>
    <n v="0"/>
    <n v="0"/>
    <n v="36238.538329999996"/>
    <n v="24443.0569"/>
    <n v="156126.06972999999"/>
    <n v="112012.40026000001"/>
    <n v="0"/>
    <n v="0"/>
    <n v="0"/>
    <n v="0"/>
    <n v="0"/>
    <n v="0"/>
    <s v="Huracan y Otros Riesgos Hidrometeorologicos"/>
    <s v="Daños Sin Autos"/>
    <s v="Riesgos Catastroficos"/>
    <x v="34"/>
    <x v="1"/>
    <n v="17696756.30731"/>
    <n v="15803110.36665"/>
    <n v="470912451.56086999"/>
    <n v="404647163.09129"/>
    <n v="451972421.97768009"/>
    <n v="385068140.58718014"/>
    <n v="13247111.177660001"/>
    <n v="11962802.446949996"/>
    <n v="4057513.6520099994"/>
    <n v="789506.2243900001"/>
    <n v="2876938.6903499998"/>
    <n v="2578640.7614600002"/>
    <n v="11.916453472377704"/>
    <n v="11.925371813556314"/>
    <n v="151977.16880000033"/>
    <n v="10.653038347277555"/>
    <n v="54.870333011092221"/>
    <n v="55.32405647354571"/>
    <n v="8.9201987782808168"/>
    <n v="9.0273916844283715"/>
    <n v="0.33521853896359599"/>
    <n v="0.34926596472692661"/>
    <n v="0.35255620235206031"/>
    <n v="0.37048213569281591"/>
    <m/>
    <m/>
    <m/>
    <n v="0"/>
    <m/>
    <n v="0"/>
    <m/>
    <n v="0"/>
    <m/>
    <n v="-17.471364499380382"/>
    <n v="2.8808158175487408"/>
    <n v="3.8625505098563182"/>
    <n v="1.1207886028300154"/>
    <n v="48.256981433447457"/>
    <n v="39.382844549000453"/>
    <n v="23.211074481455853"/>
    <n v="21.82174191720155"/>
    <s v="Grandes"/>
    <n v="2023"/>
    <n v="2"/>
    <d v="2024-08-20T00:00:00"/>
    <x v="34"/>
    <x v="5"/>
  </r>
  <r>
    <n v="2024"/>
    <n v="6"/>
    <n v="18"/>
    <x v="64"/>
    <s v="Huracan y Otros Riesgos Hidrometeorologicos"/>
    <n v="5"/>
    <s v="ef2d127de37b942baad06145e54b0c619a1f22327b2ebbcfbec78f5564afe39d"/>
    <s v="866d562d83a77144c090ae01fef5e5dc5d322dfdcb968ee04e0fa262fe1b2619"/>
    <x v="27"/>
    <n v="138285.7353"/>
    <n v="138804.6513"/>
    <n v="234948.59263"/>
    <n v="218234.08202999996"/>
    <n v="-46391.795799999993"/>
    <n v="2298.7641600000002"/>
    <n v="478723.91204999998"/>
    <n v="6734.4099799999985"/>
    <n v="0"/>
    <n v="0"/>
    <n v="134.59399999999999"/>
    <n v="128.214"/>
    <n v="0"/>
    <n v="0"/>
    <n v="2694.0841700000001"/>
    <n v="-78.076689999999999"/>
    <n v="1234.8551"/>
    <n v="1273.8018100000002"/>
    <n v="0"/>
    <n v="0"/>
    <n v="0"/>
    <n v="0"/>
    <n v="0"/>
    <n v="0"/>
    <s v="Huracan y Otros Riesgos Hidrometeorologicos"/>
    <s v="Daños Sin Autos"/>
    <s v="Riesgos Catastroficos"/>
    <x v="34"/>
    <x v="1"/>
    <n v="10445446.251569999"/>
    <n v="9947856.28792"/>
    <n v="470912451.56086999"/>
    <n v="404647163.09129"/>
    <n v="451972421.97768009"/>
    <n v="385068140.58718014"/>
    <n v="13247111.177660001"/>
    <n v="11962802.446949996"/>
    <n v="4057513.6520099994"/>
    <n v="789506.2243900001"/>
    <n v="475383.42647000001"/>
    <n v="476473.10279000003"/>
    <n v="1.0438935209753941"/>
    <n v="1.1603021274951277"/>
    <n v="-518.91599999999744"/>
    <n v="-0.37384626173546653"/>
    <n v="29.089305095647205"/>
    <n v="29.131686654970849"/>
    <n v="1.3238853752104178"/>
    <n v="1.3953222411199779"/>
    <n v="2.9365487117964904E-2"/>
    <n v="3.0596055992732452E-2"/>
    <n v="3.4302637942548758E-2"/>
    <n v="3.6046776315573785E-2"/>
    <m/>
    <m/>
    <m/>
    <n v="0"/>
    <m/>
    <n v="0"/>
    <m/>
    <n v="0"/>
    <m/>
    <n v="-2118.1189791996749"/>
    <n v="-33.547781120993179"/>
    <n v="1.6561146463540737"/>
    <n v="-1.1433552608509046"/>
    <n v="-3550.5614543854258"/>
    <n v="-3.0575172443820131"/>
    <n v="218.17006464969046"/>
    <n v="-6.1294221272930978"/>
    <s v="Resto"/>
    <n v="2023"/>
    <n v="2"/>
    <d v="2024-08-20T00:00:00"/>
    <x v="34"/>
    <x v="27"/>
  </r>
  <r>
    <n v="2024"/>
    <n v="6"/>
    <n v="23"/>
    <x v="16"/>
    <s v="Huracan y Otros Riesgos Hidrometeorologicos"/>
    <n v="17"/>
    <s v="4523540f1504cd17100c4835e85b7eefd49911580f8efff0599a8f283be6b9e3"/>
    <s v="866d562d83a77144c090ae01fef5e5dc5d322dfdcb968ee04e0fa262fe1b2619"/>
    <x v="13"/>
    <n v="643139.61161999998"/>
    <n v="531061.10801999993"/>
    <n v="960966.58494000009"/>
    <n v="871166.32793999999"/>
    <n v="-345265.99262999994"/>
    <n v="73985.82269999999"/>
    <n v="3065507.3318299996"/>
    <n v="26375.00609000001"/>
    <n v="0"/>
    <n v="0"/>
    <n v="134.59399999999999"/>
    <n v="128.214"/>
    <n v="0"/>
    <n v="0"/>
    <n v="32334.26699"/>
    <n v="12055.09751"/>
    <n v="37827.544350000004"/>
    <n v="33114.841249999998"/>
    <n v="0"/>
    <n v="0"/>
    <n v="0"/>
    <n v="0"/>
    <n v="0"/>
    <n v="0"/>
    <s v="Huracan y Otros Riesgos Hidrometeorologicos"/>
    <s v="Daños Sin Autos"/>
    <s v="Riesgos Catastroficos"/>
    <x v="34"/>
    <x v="1"/>
    <n v="12089263.964579999"/>
    <n v="10892930.905850001"/>
    <n v="470912451.56086999"/>
    <n v="404647163.09129"/>
    <n v="451972421.97768009"/>
    <n v="385068140.58718014"/>
    <n v="13247111.177660001"/>
    <n v="11962802.446949996"/>
    <n v="4057513.6520099994"/>
    <n v="789506.2243900001"/>
    <n v="902370.85988999996"/>
    <n v="776690.14967999991"/>
    <n v="4.8549423568256458"/>
    <n v="4.4392700654803328"/>
    <n v="112078.50360000005"/>
    <n v="21.104634082106255"/>
    <n v="71.272205276930094"/>
    <n v="68.374899339047829"/>
    <n v="5.319923640548482"/>
    <n v="4.8752820761471627"/>
    <n v="0.13657307414324507"/>
    <n v="0.14229620665921081"/>
    <n v="0.13124053656103118"/>
    <n v="0.13791354101905159"/>
    <m/>
    <m/>
    <m/>
    <n v="0"/>
    <m/>
    <n v="0"/>
    <m/>
    <n v="0"/>
    <m/>
    <n v="-566.66507180706117"/>
    <n v="-53.684454571272909"/>
    <n v="13.93169666968225"/>
    <n v="-8.5092995918562853"/>
    <n v="168.22070052256262"/>
    <n v="14.231392699187428"/>
    <n v="85.478102122693031"/>
    <n v="36.403911524111564"/>
    <s v="Medianas"/>
    <n v="2023"/>
    <n v="2"/>
    <d v="2024-08-20T00:00:00"/>
    <x v="34"/>
    <x v="13"/>
  </r>
  <r>
    <n v="2024"/>
    <n v="6"/>
    <n v="37"/>
    <x v="35"/>
    <s v="Huracan y Otros Riesgos Hidrometeorologicos"/>
    <n v="25"/>
    <s v="b7a56873cd771f2c446d369b649430b65a756ba278ff97ec81bb6f55b2e73569"/>
    <s v="866d562d83a77144c090ae01fef5e5dc5d322dfdcb968ee04e0fa262fe1b2619"/>
    <x v="14"/>
    <n v="212415.59386000002"/>
    <n v="203152.40415000002"/>
    <n v="364776.27346"/>
    <n v="338900.60457000008"/>
    <n v="84186.02509000001"/>
    <n v="-34171.749469999995"/>
    <n v="869074.21713000012"/>
    <n v="-37304.001629999999"/>
    <n v="0"/>
    <n v="0"/>
    <n v="134.59399999999999"/>
    <n v="128.214"/>
    <n v="0"/>
    <n v="0"/>
    <n v="-380.02521999999999"/>
    <n v="13.50339"/>
    <n v="1162.1574800000001"/>
    <n v="582.99235999999996"/>
    <n v="0"/>
    <n v="0"/>
    <n v="0"/>
    <n v="0"/>
    <n v="0"/>
    <n v="0"/>
    <s v="Huracan y Otros Riesgos Hidrometeorologicos"/>
    <s v="Daños Sin Autos"/>
    <s v="Riesgos Catastroficos"/>
    <x v="34"/>
    <x v="1"/>
    <n v="7036483.0011099996"/>
    <n v="5668968.1481899992"/>
    <n v="470912451.56086999"/>
    <n v="404647163.09129"/>
    <n v="451972421.97768009"/>
    <n v="385068140.58718014"/>
    <n v="13247111.177660001"/>
    <n v="11962802.446949996"/>
    <n v="4057513.6520099994"/>
    <n v="789506.2243900001"/>
    <n v="667828.23644000001"/>
    <n v="688906.30692"/>
    <n v="1.6034861564249481"/>
    <n v="1.6982007773754988"/>
    <n v="9263.189710000006"/>
    <n v="4.5597243846350999"/>
    <n v="31.806920143467782"/>
    <n v="29.489119508611395"/>
    <n v="3.0187750588822801"/>
    <n v="3.5835869745513205"/>
    <n v="4.5107236633037569E-2"/>
    <n v="4.699746788322625E-2"/>
    <n v="5.0204826001502952E-2"/>
    <n v="5.2757520744307312E-2"/>
    <m/>
    <m/>
    <m/>
    <n v="0"/>
    <m/>
    <n v="0"/>
    <m/>
    <n v="0"/>
    <m/>
    <n v="-346.36147225622284"/>
    <n v="39.632695302721402"/>
    <n v="-16.820745790814701"/>
    <n v="2.0748180366145208"/>
    <n v="-2914.2949289030385"/>
    <n v="99.343517983666231"/>
    <n v="-32.699976254508982"/>
    <n v="2.3162207477298673"/>
    <s v="Medianas"/>
    <n v="2023"/>
    <n v="2"/>
    <d v="2024-08-20T00:00:00"/>
    <x v="34"/>
    <x v="14"/>
  </r>
  <r>
    <n v="2024"/>
    <n v="6"/>
    <n v="3"/>
    <x v="40"/>
    <s v="Huracan y Otros Riesgos Hidrometeorologicos"/>
    <n v="3"/>
    <s v="4e07408562bedb8b60ce05c1decfe3ad16b72230967de01f640b7e4729b49fce"/>
    <s v="866d562d83a77144c090ae01fef5e5dc5d322dfdcb968ee04e0fa262fe1b2619"/>
    <x v="19"/>
    <n v="165746.44853999998"/>
    <n v="161047.91696999999"/>
    <n v="249274.00710999998"/>
    <n v="250386.29626999996"/>
    <n v="4558.8650900000002"/>
    <n v="-36.247940000000028"/>
    <n v="269754.96214999998"/>
    <n v="-16757.266540000001"/>
    <n v="0"/>
    <n v="0"/>
    <n v="134.59399999999999"/>
    <n v="128.214"/>
    <n v="0"/>
    <n v="0"/>
    <n v="913.13229000000001"/>
    <n v="310.64332000000002"/>
    <n v="4634.9370399999998"/>
    <n v="5799.8226399999994"/>
    <n v="0"/>
    <n v="0"/>
    <n v="0"/>
    <n v="0"/>
    <n v="0"/>
    <n v="0"/>
    <s v="Huracan y Otros Riesgos Hidrometeorologicos"/>
    <s v="Daños Sin Autos"/>
    <s v="Riesgos Catastroficos"/>
    <x v="34"/>
    <x v="1"/>
    <n v="12032200.14449"/>
    <n v="10620403.039520001"/>
    <n v="470912451.56086999"/>
    <n v="404647163.09129"/>
    <n v="451972421.97768009"/>
    <n v="385068140.58718014"/>
    <n v="13247111.177660001"/>
    <n v="11962802.446949996"/>
    <n v="4057513.6520099994"/>
    <n v="789506.2243900001"/>
    <n v="280884.72243000002"/>
    <n v="285022.11635000003"/>
    <n v="1.2511893824784657"/>
    <n v="1.346239041262947"/>
    <n v="4698.5315699999919"/>
    <n v="2.9174742886461713"/>
    <n v="59.008709019874182"/>
    <n v="56.503656288986768"/>
    <n v="1.3775240317615689"/>
    <n v="1.516401179604185"/>
    <n v="3.5196871093686861E-2"/>
    <n v="3.6671805729816209E-2"/>
    <n v="3.9799591263578668E-2"/>
    <n v="4.1823225552865093E-2"/>
    <m/>
    <m/>
    <m/>
    <n v="0"/>
    <m/>
    <n v="0"/>
    <m/>
    <n v="0"/>
    <m/>
    <n v="-12676.894273164204"/>
    <n v="2.7505054438012881"/>
    <n v="-2.2507549729284791E-2"/>
    <n v="0.11235612448874061"/>
    <n v="193.94879310458052"/>
    <n v="-20.084848663579123"/>
    <n v="19.701072142287394"/>
    <n v="5.3560830956720435"/>
    <s v="Resto"/>
    <n v="2023"/>
    <n v="2"/>
    <d v="2024-08-20T00:00:00"/>
    <x v="34"/>
    <x v="19"/>
  </r>
  <r>
    <n v="2024"/>
    <n v="6"/>
    <n v="8"/>
    <x v="20"/>
    <s v="Huracan y Otros Riesgos Hidrometeorologicos"/>
    <n v="8"/>
    <s v="2c624232cdd221771294dfbb310aca000a0df6ac8b66b696d90ef06fdefb64a3"/>
    <s v="866d562d83a77144c090ae01fef5e5dc5d322dfdcb968ee04e0fa262fe1b2619"/>
    <x v="33"/>
    <n v="47162.862430000001"/>
    <n v="30804.46803"/>
    <n v="69217.495809999993"/>
    <n v="54531.65144999999"/>
    <n v="2475.8750599999998"/>
    <n v="4510.3795799999998"/>
    <n v="12689.402580000002"/>
    <n v="15786.813669999998"/>
    <n v="0"/>
    <n v="0"/>
    <n v="134.59399999999999"/>
    <n v="128.214"/>
    <n v="0"/>
    <n v="0"/>
    <n v="1902.9806299999998"/>
    <n v="3235.71333"/>
    <n v="14895.805970000001"/>
    <n v="9719.5293299999994"/>
    <n v="0"/>
    <n v="0"/>
    <n v="0"/>
    <n v="0"/>
    <n v="0"/>
    <n v="0"/>
    <s v="Huracan y Otros Riesgos Hidrometeorologicos"/>
    <s v="Daños Sin Autos"/>
    <s v="Riesgos Catastroficos"/>
    <x v="34"/>
    <x v="1"/>
    <n v="1362193.3121300002"/>
    <n v="1167878.8770999999"/>
    <n v="470912451.56086999"/>
    <n v="404647163.09129"/>
    <n v="451972421.97768009"/>
    <n v="385068140.58718014"/>
    <n v="13247111.177660001"/>
    <n v="11962802.446949996"/>
    <n v="4057513.6520099994"/>
    <n v="789506.2243900001"/>
    <n v="72889.568530000004"/>
    <n v="49706.914270000001"/>
    <n v="0.3560237533865927"/>
    <n v="0.25750210426532477"/>
    <n v="16358.394400000001"/>
    <n v="53.103966554685542"/>
    <n v="64.704543299071162"/>
    <n v="61.972199406052567"/>
    <n v="3.4622738204648473"/>
    <n v="2.6376423646338765"/>
    <n v="1.0015208192876537E-2"/>
    <n v="1.0434898267383461E-2"/>
    <n v="7.6126736672685845E-3"/>
    <n v="7.9997446641592029E-3"/>
    <m/>
    <m/>
    <m/>
    <n v="0"/>
    <m/>
    <n v="0"/>
    <m/>
    <n v="0"/>
    <m/>
    <n v="-45.107168563405033"/>
    <n v="5.2496284840105707"/>
    <n v="14.641965495419074"/>
    <n v="6.1019512744547581E-2"/>
    <n v="-41.188219229544679"/>
    <n v="53.256453725830788"/>
    <n v="12.775278046938737"/>
    <n v="33.290843827311136"/>
    <s v="Resto"/>
    <n v="2023"/>
    <n v="2"/>
    <d v="2024-08-20T00:00:00"/>
    <x v="34"/>
    <x v="33"/>
  </r>
  <r>
    <n v="2024"/>
    <n v="6"/>
    <n v="61"/>
    <x v="2"/>
    <s v="Huracan y Otros Riesgos Hidrometeorolog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88596.777470000001"/>
    <n v="-73746.293099999995"/>
    <n v="501675.05766000005"/>
    <n v="479454.21794"/>
    <n v="0"/>
    <n v="0"/>
    <n v="0"/>
    <n v="0"/>
    <n v="0"/>
    <n v="0"/>
    <s v="Huracan y Otros Riesgos Hidrometeorologicos"/>
    <s v="Daños Sin Autos"/>
    <s v="Riesgos Catastroficos"/>
    <x v="34"/>
    <x v="1"/>
    <n v="0"/>
    <n v="0"/>
    <n v="470912451.56086999"/>
    <n v="404647163.09129"/>
    <n v="451972421.97768009"/>
    <n v="385068140.58718014"/>
    <n v="13247111.177660001"/>
    <n v="11962802.446949996"/>
    <n v="4057513.6520099994"/>
    <n v="789506.22439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20.1372621534519"/>
    <n v="4.6346113744651252"/>
    <n v="17.660191814846939"/>
    <n v="-15.381300307848949"/>
    <m/>
    <n v="2023"/>
    <n v="2"/>
    <d v="2024-08-20T00:00:00"/>
    <x v="34"/>
    <x v="2"/>
  </r>
  <r>
    <n v="2024"/>
    <n v="6"/>
    <n v="109"/>
    <x v="68"/>
    <s v="Huracan y Otros Riesgos Hidrometeorologicos"/>
    <n v="228"/>
    <s v="9d693eeee1d1899cbc50b6d45df953d3835acf28ee869879b45565fccc814765"/>
    <s v="866d562d83a77144c090ae01fef5e5dc5d322dfdcb968ee04e0fa262fe1b2619"/>
    <x v="28"/>
    <n v="72156.645049999992"/>
    <n v="101591.64654"/>
    <n v="168951.32737000001"/>
    <n v="205250.76377000002"/>
    <n v="34.458040000000004"/>
    <n v="-3526.8699500000002"/>
    <n v="-1210.7479599999992"/>
    <n v="59.339629999999488"/>
    <n v="0"/>
    <n v="0"/>
    <n v="134.59399999999999"/>
    <n v="128.214"/>
    <n v="0"/>
    <n v="0"/>
    <n v="-0.18690999999999999"/>
    <n v="-3526.8700099999996"/>
    <n v="199.77701999999999"/>
    <n v="-668.45435999999995"/>
    <n v="0"/>
    <n v="0"/>
    <n v="0"/>
    <n v="0"/>
    <n v="0"/>
    <n v="0"/>
    <s v="Huracan y Otros Riesgos Hidrometeorologicos"/>
    <s v="Daños Sin Autos"/>
    <s v="Riesgos Catastroficos"/>
    <x v="34"/>
    <x v="1"/>
    <n v="1557356.19942"/>
    <n v="1493144.7169900001"/>
    <n v="470912451.56086999"/>
    <n v="404647163.09129"/>
    <n v="451972421.97768009"/>
    <n v="385068140.58718014"/>
    <n v="13247111.177660001"/>
    <n v="11962802.446949996"/>
    <n v="4057513.6520099994"/>
    <n v="789506.2243900001"/>
    <n v="377162.41288000002"/>
    <n v="361630.90376999998"/>
    <n v="0.5446972104505724"/>
    <n v="0.84922949275904447"/>
    <n v="-29435.00149000001"/>
    <n v="-28.973840362367266"/>
    <n v="19.131451752844132"/>
    <n v="28.09263408655281"/>
    <n v="4.6332781849696945"/>
    <n v="6.8038714120622235"/>
    <n v="1.5322730331472885E-2"/>
    <n v="1.5964833591896304E-2"/>
    <n v="2.5106229774081109E-2"/>
    <n v="2.6382771211631687E-2"/>
    <m/>
    <m/>
    <m/>
    <n v="0"/>
    <m/>
    <n v="0"/>
    <m/>
    <n v="0"/>
    <m/>
    <n v="-100.97701476063783"/>
    <n v="4.7754492986921387E-2"/>
    <n v="-3.4716141239145628"/>
    <n v="8.49240272621887E-4"/>
    <n v="-99.994700400086472"/>
    <n v="-129.88641139239485"/>
    <n v="-9.3559309273909486E-2"/>
    <n v="527.61567895226233"/>
    <s v="Resto"/>
    <n v="2023"/>
    <n v="2"/>
    <d v="2024-08-20T00:00:00"/>
    <x v="34"/>
    <x v="28"/>
  </r>
  <r>
    <n v="2024"/>
    <n v="6"/>
    <n v="27"/>
    <x v="21"/>
    <s v="Huracan y Otros Riesgos Hidrometeorologicos"/>
    <n v="21"/>
    <s v="6f4b6612125fb3a0daecd2799dfd6c9c299424fd920f9b308110a2c1fbd8f443"/>
    <s v="866d562d83a77144c090ae01fef5e5dc5d322dfdcb968ee04e0fa262fe1b2619"/>
    <x v="22"/>
    <n v="151613.69711000001"/>
    <n v="131621.73094000001"/>
    <n v="283652.83712000004"/>
    <n v="244315.35200999997"/>
    <n v="13851.121999999999"/>
    <n v="-20414.02476"/>
    <n v="422670.20739999996"/>
    <n v="33991.907329999987"/>
    <n v="0"/>
    <n v="0"/>
    <n v="134.59399999999999"/>
    <n v="128.214"/>
    <n v="0"/>
    <n v="0"/>
    <n v="14080.76273"/>
    <n v="-18773.88004"/>
    <n v="59971.03456"/>
    <n v="43331.83567"/>
    <n v="0"/>
    <n v="0"/>
    <n v="0"/>
    <n v="0"/>
    <n v="0"/>
    <n v="0"/>
    <s v="Huracan y Otros Riesgos Hidrometeorologicos"/>
    <s v="Daños Sin Autos"/>
    <s v="Riesgos Catastroficos"/>
    <x v="34"/>
    <x v="1"/>
    <n v="5987192.6770000001"/>
    <n v="5919369.3152000001"/>
    <n v="470912451.56086999"/>
    <n v="404647163.09129"/>
    <n v="451972421.97768009"/>
    <n v="385068140.58718014"/>
    <n v="13247111.177660001"/>
    <n v="11962802.446949996"/>
    <n v="4057513.6520099994"/>
    <n v="789506.2243900001"/>
    <n v="215163.93411999999"/>
    <n v="187588.01353"/>
    <n v="1.1445038474930456"/>
    <n v="1.1002583343132775"/>
    <n v="19991.96617"/>
    <n v="15.188955522179981"/>
    <n v="70.464270757125533"/>
    <n v="70.165320514442371"/>
    <n v="2.5323002831097967"/>
    <n v="2.2235769375297516"/>
    <n v="3.219572908031345E-2"/>
    <n v="3.3544900028764854E-2"/>
    <n v="3.2527530882579203E-2"/>
    <n v="3.4181412863524246E-2"/>
    <m/>
    <m/>
    <m/>
    <n v="0"/>
    <m/>
    <n v="0"/>
    <m/>
    <n v="0"/>
    <m/>
    <n v="-167.85101009155431"/>
    <n v="9.135798588138524"/>
    <n v="-15.509615786245638"/>
    <n v="0.34136969553111596"/>
    <n v="-175.0018786739835"/>
    <n v="38.399478426712122"/>
    <n v="23.479272674398231"/>
    <n v="-43.325835958059237"/>
    <s v="Resto"/>
    <n v="2023"/>
    <n v="2"/>
    <d v="2024-08-20T00:00:00"/>
    <x v="34"/>
    <x v="22"/>
  </r>
  <r>
    <n v="2024"/>
    <n v="6"/>
    <n v="906"/>
    <x v="11"/>
    <s v="Pensiones IMSS"/>
    <n v="256"/>
    <s v="51e8ea280b44e16934d4d611901f3d3afc41789840acdff81942c2f65009cd52"/>
    <s v="866d562d83a77144c090ae01fef5e5dc5d322dfdcb968ee04e0fa262fe1b2619"/>
    <x v="4"/>
    <n v="3309569.1546999998"/>
    <n v="2563951.5605600001"/>
    <n v="5316747.6283099996"/>
    <n v="5796924.8852300011"/>
    <n v="2237794.7627999997"/>
    <n v="2003156.0265200001"/>
    <n v="4368200.70096"/>
    <n v="3832777.6707000006"/>
    <n v="0"/>
    <n v="0"/>
    <n v="134.59399999999999"/>
    <n v="128.214"/>
    <n v="0"/>
    <n v="0"/>
    <n v="2237794.7628000001"/>
    <n v="2003156.0265199998"/>
    <n v="-421998.32295"/>
    <n v="-276282.03272000002"/>
    <n v="0"/>
    <n v="0"/>
    <n v="0"/>
    <n v="0"/>
    <n v="3309575.21594"/>
    <n v="2564017.3672799999"/>
    <s v="Pensiones IMSS"/>
    <s v="Pensiones"/>
    <s v="Pensiones IMSS"/>
    <x v="38"/>
    <x v="1"/>
    <n v="5052070.2433500001"/>
    <n v="4124334.7382399999"/>
    <n v="470912451.56086999"/>
    <n v="404647163.09129"/>
    <n v="451972421.97768009"/>
    <n v="385068140.58718014"/>
    <n v="13572000.835099999"/>
    <n v="13921723.333910003"/>
    <n v="12132631.132029999"/>
    <n v="11031981.28358"/>
    <n v="5052070.2433500001"/>
    <n v="4124334.7382399999"/>
    <n v="24.385270785872411"/>
    <n v="18.416912181517244"/>
    <n v="745617.59413999971"/>
    <n v="29.080798779878169"/>
    <n v="65.509167435990406"/>
    <n v="62.166427394642788"/>
    <n v="65.509167435990406"/>
    <n v="62.166427394642788"/>
    <n v="0.70279924511025726"/>
    <n v="0.73225024222018509"/>
    <n v="0.63362647620528667"/>
    <n v="0.66584359761633327"/>
    <m/>
    <m/>
    <n v="24.385315445757673"/>
    <n v="0"/>
    <m/>
    <n v="0"/>
    <m/>
    <n v="745557.84866000013"/>
    <n v="29.077722256262017"/>
    <n v="11.713452830113669"/>
    <n v="67.615893737166743"/>
    <n v="78.127686081654559"/>
    <n v="18.444430877752879"/>
    <n v="11.713452830113713"/>
    <n v="52.741862652240279"/>
    <n v="-530.28522652805486"/>
    <n v="-725.04028104864585"/>
    <s v="Grandes"/>
    <n v="2023"/>
    <n v="2"/>
    <d v="2024-08-20T00:00:00"/>
    <x v="38"/>
    <x v="4"/>
  </r>
  <r>
    <n v="2024"/>
    <n v="6"/>
    <n v="902"/>
    <x v="10"/>
    <s v="Pensiones IMSS"/>
    <n v="30"/>
    <s v="624b60c58c9d8bfb6ff1886c2fd605d2adeb6ea4da576068201b6c6958ce93f4"/>
    <s v="866d562d83a77144c090ae01fef5e5dc5d322dfdcb968ee04e0fa262fe1b2619"/>
    <x v="0"/>
    <n v="7195257.8927999996"/>
    <n v="6359917.1199600007"/>
    <n v="13879207.421949999"/>
    <n v="13360251.891460003"/>
    <n v="5836169.6253000004"/>
    <n v="5302090.6329099992"/>
    <n v="11342181.351310002"/>
    <n v="10259255.545670003"/>
    <n v="0"/>
    <n v="0"/>
    <n v="134.59399999999999"/>
    <n v="128.214"/>
    <n v="0"/>
    <n v="0"/>
    <n v="5836169.6253000004"/>
    <n v="5302090.6329100002"/>
    <n v="-289029.60572999989"/>
    <n v="141495.01647999993"/>
    <n v="0"/>
    <n v="0"/>
    <n v="0"/>
    <n v="0"/>
    <n v="7195257.8928000005"/>
    <n v="6359917.1199599998"/>
    <s v="Pensiones IMSS"/>
    <s v="Pensiones"/>
    <s v="Pensiones IMSS"/>
    <x v="38"/>
    <x v="1"/>
    <n v="8948322.1162599996"/>
    <n v="8092206.8864799999"/>
    <n v="470912451.56086999"/>
    <n v="404647163.09129"/>
    <n v="451972421.97768009"/>
    <n v="385068140.58718014"/>
    <n v="13572000.835099999"/>
    <n v="13921723.333910003"/>
    <n v="12132631.132029999"/>
    <n v="11031981.28358"/>
    <n v="8948322.1162599996"/>
    <n v="8092206.8864799999"/>
    <n v="53.015454244532435"/>
    <n v="45.683404039992354"/>
    <n v="835340.77283999883"/>
    <n v="13.134460042228536"/>
    <n v="80.409017459546888"/>
    <n v="78.593110744434739"/>
    <n v="80.409017459546888"/>
    <n v="78.593110744434739"/>
    <n v="1.5279396136056391"/>
    <n v="1.5919683465013106"/>
    <n v="1.5717191914490645"/>
    <n v="1.651634204341583"/>
    <m/>
    <m/>
    <n v="53.015454244532442"/>
    <n v="0"/>
    <m/>
    <n v="0"/>
    <m/>
    <n v="835340.77284000069"/>
    <n v="13.134460042228579"/>
    <n v="10.072988739101895"/>
    <n v="81.111333495634909"/>
    <n v="83.367291316892917"/>
    <n v="48.103083014636319"/>
    <n v="10.072988739101895"/>
    <n v="-304.26839963713752"/>
    <n v="-2019.229002703592"/>
    <n v="3747.1924911641258"/>
    <s v="Grandes"/>
    <n v="2023"/>
    <n v="2"/>
    <d v="2024-08-20T00:00:00"/>
    <x v="38"/>
    <x v="0"/>
  </r>
  <r>
    <n v="2024"/>
    <n v="6"/>
    <n v="5.0999999999999996"/>
    <x v="6"/>
    <s v="Pensiones IMSS"/>
    <n v="5.0999999999999996"/>
    <m/>
    <m/>
    <x v="3"/>
    <n v="13572000.835099999"/>
    <n v="13921723.33391"/>
    <n v="27129447.529239997"/>
    <n v="27543353.239210006"/>
    <n v="12132631.132029999"/>
    <n v="11031981.28358"/>
    <n v="23780906.99501"/>
    <n v="21207763.748000003"/>
    <n v="0"/>
    <n v="0"/>
    <n v="0"/>
    <n v="0"/>
    <n v="0"/>
    <n v="0"/>
    <n v="12132631.132030001"/>
    <n v="11031981.283580001"/>
    <n v="-1228068.0025299999"/>
    <n v="-56104.681950000057"/>
    <n v="0"/>
    <n v="0"/>
    <n v="0"/>
    <n v="0"/>
    <n v="13572218.85221"/>
    <n v="13921822.978039999"/>
    <s v="Pensiones IMSS"/>
    <s v="Pensiones"/>
    <s v="Pensiones IMSS"/>
    <x v="38"/>
    <x v="1"/>
    <n v="18940029.583189998"/>
    <n v="19579022.504110001"/>
    <n v="470912451.56086999"/>
    <n v="404647163.09129"/>
    <n v="451972421.97768009"/>
    <n v="385068140.58718014"/>
    <n v="13572000.835099999"/>
    <n v="13921723.333910003"/>
    <n v="12132631.132029999"/>
    <n v="11031981.28358"/>
    <n v="18940029.583189998"/>
    <n v="19579022.504110001"/>
    <n v="100"/>
    <n v="99.999999999999972"/>
    <n v="-349722.49881000072"/>
    <n v="-2.5120632727857806"/>
    <n v="71.657759432148254"/>
    <n v="71.105303295849282"/>
    <n v="71.657759432148254"/>
    <n v="71.105303295849282"/>
    <n v="2.8820645515137087"/>
    <n v="3.0028382651564147"/>
    <n v="3.4404598879565609"/>
    <n v="3.6153921518101018"/>
    <m/>
    <m/>
    <n v="100.00160637412752"/>
    <n v="0"/>
    <m/>
    <n v="0"/>
    <m/>
    <n v="-349604.1258299984"/>
    <n v="-2.5111950236794245"/>
    <n v="9.9769009768735373"/>
    <n v="89.394565174594646"/>
    <n v="79.242928615803791"/>
    <n v="100"/>
    <n v="9.9769009768735373"/>
    <n v="2088.8868448170547"/>
    <n v="-987.94456878894368"/>
    <n v="-19663.209736063727"/>
    <m/>
    <n v="2023"/>
    <n v="2"/>
    <d v="2024-08-20T00:00:00"/>
    <x v="38"/>
    <x v="3"/>
  </r>
  <r>
    <n v="2024"/>
    <n v="6"/>
    <n v="201.1"/>
    <x v="1"/>
    <s v="Pensiones IMSS"/>
    <n v="201.1"/>
    <m/>
    <m/>
    <x v="1"/>
    <n v="13572000.835099999"/>
    <n v="13921723.33391"/>
    <n v="27129447.529239997"/>
    <n v="27543353.239210006"/>
    <n v="12132631.132029999"/>
    <n v="11031981.28358"/>
    <n v="23780906.99501"/>
    <n v="21207763.748000003"/>
    <n v="0"/>
    <n v="0"/>
    <n v="0"/>
    <n v="0"/>
    <n v="0"/>
    <n v="0"/>
    <n v="12132631.132030001"/>
    <n v="11031981.283580001"/>
    <n v="-1228068.0025299999"/>
    <n v="-56104.681950000057"/>
    <n v="0"/>
    <n v="0"/>
    <n v="0"/>
    <n v="0"/>
    <n v="13572218.85221"/>
    <n v="13921822.978039999"/>
    <s v="Pensiones IMSS"/>
    <s v="Pensiones"/>
    <s v="Pensiones IMSS"/>
    <x v="38"/>
    <x v="1"/>
    <n v="18940029.583189998"/>
    <n v="19579022.504110001"/>
    <n v="470912451.56086999"/>
    <n v="404647163.09129"/>
    <n v="451972421.97768009"/>
    <n v="385068140.58718014"/>
    <n v="13572000.835099999"/>
    <n v="13921723.333910003"/>
    <n v="12132631.132029999"/>
    <n v="11031981.28358"/>
    <n v="18940029.583189998"/>
    <n v="19579022.504110001"/>
    <n v="100"/>
    <n v="99.999999999999972"/>
    <n v="-349722.49881000072"/>
    <n v="-2.5120632727857806"/>
    <n v="71.657759432148254"/>
    <n v="71.105303295849282"/>
    <n v="71.657759432148254"/>
    <n v="71.105303295849282"/>
    <n v="2.8820645515137087"/>
    <n v="3.0028382651564147"/>
    <n v="3.4404598879565609"/>
    <n v="3.6153921518101018"/>
    <m/>
    <m/>
    <n v="100.00160637412752"/>
    <n v="0"/>
    <m/>
    <n v="0"/>
    <m/>
    <n v="-349604.1258299984"/>
    <n v="-2.5111950236794245"/>
    <n v="9.9769009768735373"/>
    <n v="89.394565174594646"/>
    <n v="79.242928615803791"/>
    <n v="100"/>
    <n v="9.9769009768735373"/>
    <n v="2088.8868448170547"/>
    <n v="-987.94456878894368"/>
    <n v="-19663.209736063727"/>
    <m/>
    <n v="2023"/>
    <n v="2"/>
    <d v="2024-08-20T00:00:00"/>
    <x v="38"/>
    <x v="1"/>
  </r>
  <r>
    <n v="2024"/>
    <n v="6"/>
    <n v="905"/>
    <x v="12"/>
    <s v="Pensiones IMSS"/>
    <n v="51"/>
    <s v="031b4af5197ec30a926f48cf40e11a7dbc470048a21e4003b7a3c07c5dab1baa"/>
    <s v="866d562d83a77144c090ae01fef5e5dc5d322dfdcb968ee04e0fa262fe1b2619"/>
    <x v="5"/>
    <n v="3062904.0624199999"/>
    <n v="4992638.8263100004"/>
    <n v="7924476.9670799989"/>
    <n v="8374760.5915200002"/>
    <n v="3661657.43426"/>
    <n v="3331109.3731300002"/>
    <n v="7275081.7151600011"/>
    <n v="6333426.0493100006"/>
    <n v="0"/>
    <n v="0"/>
    <n v="134.59399999999999"/>
    <n v="128.214"/>
    <n v="0"/>
    <n v="0"/>
    <n v="3661657.4342600005"/>
    <n v="3331109.3731300002"/>
    <n v="-575990.69626"/>
    <n v="12010.553120000011"/>
    <n v="0"/>
    <n v="0"/>
    <n v="0"/>
    <n v="0"/>
    <n v="3062904.0624199999"/>
    <n v="4992638.8263100004"/>
    <s v="Pensiones IMSS"/>
    <s v="Pensiones"/>
    <s v="Pensiones IMSS"/>
    <x v="38"/>
    <x v="1"/>
    <n v="4935367.4983999999"/>
    <n v="7357265.0523100002"/>
    <n v="470912451.56086999"/>
    <n v="404647163.09129"/>
    <n v="451972421.97768009"/>
    <n v="385068140.58718014"/>
    <n v="13572000.835099999"/>
    <n v="13921723.333910003"/>
    <n v="12132631.132029999"/>
    <n v="11031981.28358"/>
    <n v="4935367.4983999999"/>
    <n v="7357265.0523100002"/>
    <n v="22.567815163249158"/>
    <n v="35.862218394680504"/>
    <n v="-1929734.7638900005"/>
    <n v="-38.65159950527093"/>
    <n v="62.060303785137883"/>
    <n v="67.859983170545618"/>
    <n v="62.060303785137883"/>
    <n v="67.859983170545618"/>
    <n v="0.65041900087113957"/>
    <n v="0.67767498933181736"/>
    <n v="1.2338252388003623"/>
    <n v="1.2965598293062777"/>
    <m/>
    <m/>
    <n v="22.567815163249158"/>
    <n v="0"/>
    <m/>
    <n v="0"/>
    <m/>
    <n v="-1929734.7638900005"/>
    <n v="-38.65159950527093"/>
    <n v="9.9230623826502615"/>
    <n v="119.54855129765068"/>
    <n v="66.720415576145001"/>
    <n v="30.180241980597835"/>
    <n v="9.9230623826502615"/>
    <n v="-4895.7049979726453"/>
    <n v="-635.71468394120427"/>
    <n v="27734.854005874433"/>
    <s v="Grandes"/>
    <n v="2023"/>
    <n v="2"/>
    <d v="2024-08-20T00:00:00"/>
    <x v="38"/>
    <x v="5"/>
  </r>
  <r>
    <n v="2024"/>
    <n v="6"/>
    <n v="908"/>
    <x v="27"/>
    <s v="Pensiones IMSS"/>
    <n v="38"/>
    <s v="aea92132c4cbeb263e6ac2bf6c183b5d81737f179f21efdc5863739672f0f470"/>
    <s v="866d562d83a77144c090ae01fef5e5dc5d322dfdcb968ee04e0fa262fe1b2619"/>
    <x v="6"/>
    <n v="4269.7251800000004"/>
    <n v="5215.8270799999991"/>
    <n v="9015.5119000000013"/>
    <n v="11415.870999999999"/>
    <n v="397009.30967000005"/>
    <n v="395625.25101999997"/>
    <n v="795443.22758000006"/>
    <n v="782304.48231999995"/>
    <n v="0"/>
    <n v="0"/>
    <n v="134.59399999999999"/>
    <n v="128.214"/>
    <n v="0"/>
    <n v="0"/>
    <n v="397009.30966999999"/>
    <n v="395625.25101999997"/>
    <n v="58950.622409999996"/>
    <n v="66671.781170000002"/>
    <n v="0"/>
    <n v="0"/>
    <n v="0"/>
    <n v="0"/>
    <n v="4481.6810500000001"/>
    <n v="5249.6644899999992"/>
    <s v="Pensiones IMSS"/>
    <s v="Pensiones"/>
    <s v="Pensiones IMSS"/>
    <x v="38"/>
    <x v="1"/>
    <n v="4269.7251799999995"/>
    <n v="5215.82708"/>
    <n v="470912451.56086999"/>
    <n v="404647163.09129"/>
    <n v="451972421.97768009"/>
    <n v="385068140.58718014"/>
    <n v="13572000.835099999"/>
    <n v="13921723.333910003"/>
    <n v="12132631.132029999"/>
    <n v="11031981.28358"/>
    <n v="4269.7251799999995"/>
    <n v="5215.82708"/>
    <n v="3.1459806346000277E-2"/>
    <n v="3.7465383809887148E-2"/>
    <n v="-946.10189999999875"/>
    <n v="-18.139058014937081"/>
    <n v="100.00000000000003"/>
    <n v="99.999999999999972"/>
    <n v="100.00000000000003"/>
    <n v="99.999999999999972"/>
    <n v="9.0669192667293418E-4"/>
    <n v="9.4468710310180242E-4"/>
    <n v="1.2889815018481392E-3"/>
    <n v="1.3545205459081927E-3"/>
    <m/>
    <m/>
    <n v="3.3021520588249947E-2"/>
    <n v="0"/>
    <m/>
    <n v="0"/>
    <m/>
    <n v="-767.98343999999906"/>
    <n v="-14.629190902826616"/>
    <n v="0.34984082700275643"/>
    <n v="9298.2403534927271"/>
    <n v="7585.0913949394198"/>
    <n v="3.2722441270129798"/>
    <n v="0.34984082700273422"/>
    <n v="-11.580849685585214"/>
    <n v="673.46075993703835"/>
    <n v="593.39235292249498"/>
    <s v="Grandes"/>
    <n v="2023"/>
    <n v="2"/>
    <d v="2024-08-20T00:00:00"/>
    <x v="38"/>
    <x v="6"/>
  </r>
  <r>
    <n v="2024"/>
    <n v="6"/>
    <n v="16"/>
    <x v="24"/>
    <s v="Diversos"/>
    <n v="14"/>
    <s v="8527a891e224136950ff32ca212b45bc93f69fbb801c3b1ebedac52775f99e61"/>
    <s v="866d562d83a77144c090ae01fef5e5dc5d322dfdcb968ee04e0fa262fe1b2619"/>
    <x v="29"/>
    <n v="84815.248779999994"/>
    <n v="30222.4581"/>
    <n v="153005.30408"/>
    <n v="82316.718699999998"/>
    <n v="15279.455329999999"/>
    <n v="503.20294999999999"/>
    <n v="16264.272440000001"/>
    <n v="4415.5965800000004"/>
    <n v="0"/>
    <n v="0"/>
    <n v="134.59399999999999"/>
    <n v="128.214"/>
    <n v="0"/>
    <n v="0"/>
    <n v="7498.3313899999994"/>
    <n v="-45.612120000000004"/>
    <n v="21797.364450000001"/>
    <n v="12990.520779999999"/>
    <n v="0"/>
    <n v="0"/>
    <n v="0"/>
    <n v="0"/>
    <n v="0"/>
    <n v="0"/>
    <s v="Diversos"/>
    <s v="Daños Sin Autos"/>
    <s v="Diversos"/>
    <x v="40"/>
    <x v="1"/>
    <n v="2668766.8416399998"/>
    <n v="1926100.1418599999"/>
    <n v="470912451.56086999"/>
    <n v="404647163.09129"/>
    <n v="451972421.97768009"/>
    <n v="385068140.58718014"/>
    <n v="16255728.513630001"/>
    <n v="18693966.13405"/>
    <n v="3826281.94276"/>
    <n v="3264836.2680099998"/>
    <n v="84815.248779999994"/>
    <n v="30222.4581"/>
    <n v="0.52175606100264682"/>
    <n v="0.16166958837563905"/>
    <n v="54592.790679999991"/>
    <n v="180.63650051019508"/>
    <n v="100"/>
    <n v="100"/>
    <n v="3.1780688914689779"/>
    <n v="1.5691010785563164"/>
    <n v="1.8010831630990924E-2"/>
    <n v="1.8765580521235531E-2"/>
    <n v="7.4688422054207488E-3"/>
    <n v="7.8486000046419264E-3"/>
    <m/>
    <m/>
    <m/>
    <n v="0"/>
    <m/>
    <n v="0"/>
    <m/>
    <n v="0"/>
    <m/>
    <n v="2936.4399354177076"/>
    <n v="18.014986160841158"/>
    <n v="1.6649967660969311"/>
    <n v="0.39932904993871193"/>
    <n v="-16539.339785127282"/>
    <n v="67.794384991546124"/>
    <n v="34.400174421086945"/>
    <n v="-0.35111848687562786"/>
    <s v="Resto"/>
    <n v="2023"/>
    <n v="2"/>
    <d v="2024-08-20T00:00:00"/>
    <x v="40"/>
    <x v="29"/>
  </r>
  <r>
    <n v="2024"/>
    <n v="6"/>
    <n v="92"/>
    <x v="22"/>
    <s v="Diversos"/>
    <n v="219"/>
    <s v="314f04b30f62e0056bd059354a5536fb2e302107eed143b5fa2aa0bbba07f608"/>
    <s v="866d562d83a77144c090ae01fef5e5dc5d322dfdcb968ee04e0fa262fe1b2619"/>
    <x v="8"/>
    <n v="944009.71120000002"/>
    <n v="1169740.21318"/>
    <n v="2041445.7025700004"/>
    <n v="2159019.3031799998"/>
    <n v="-18902.717139999997"/>
    <n v="231697.41813000001"/>
    <n v="535061.40463999996"/>
    <n v="833748.40013000008"/>
    <n v="0"/>
    <n v="0"/>
    <n v="134.59399999999999"/>
    <n v="128.214"/>
    <n v="0"/>
    <n v="0"/>
    <n v="26275.130519999999"/>
    <n v="47238.628380000002"/>
    <n v="211805.90472999998"/>
    <n v="97715.21848000001"/>
    <n v="0"/>
    <n v="0"/>
    <n v="0"/>
    <n v="0"/>
    <n v="0"/>
    <n v="0"/>
    <s v="Diversos"/>
    <s v="Daños Sin Autos"/>
    <s v="Diversos"/>
    <x v="40"/>
    <x v="1"/>
    <n v="6935064.6502099996"/>
    <n v="7545683.0148400003"/>
    <n v="470912451.56086999"/>
    <n v="404647163.09129"/>
    <n v="451972421.97768009"/>
    <n v="385068140.58718014"/>
    <n v="16255728.513630001"/>
    <n v="18693966.13405"/>
    <n v="3826281.94276"/>
    <n v="3264836.2680099998"/>
    <n v="944009.71120000002"/>
    <n v="1169740.21318"/>
    <n v="5.8072433383005428"/>
    <n v="6.2573142841496026"/>
    <n v="-225730.50197999994"/>
    <n v="-19.297490112470339"/>
    <n v="100"/>
    <n v="100"/>
    <n v="13.612125608251031"/>
    <n v="15.502111748923014"/>
    <n v="0.20046395207241138"/>
    <n v="0.20886444953197131"/>
    <n v="0.28907658816728243"/>
    <n v="0.30377486213123067"/>
    <m/>
    <m/>
    <m/>
    <n v="0"/>
    <m/>
    <n v="0"/>
    <m/>
    <n v="0"/>
    <m/>
    <n v="-108.15836330528039"/>
    <n v="-2.0023858775744334"/>
    <n v="19.807596209770239"/>
    <n v="-0.49402311232624324"/>
    <n v="-44.377871625238754"/>
    <n v="116.75835967490738"/>
    <n v="12.405287073320395"/>
    <n v="48.343164058594034"/>
    <s v="Medianas"/>
    <n v="2023"/>
    <n v="2"/>
    <d v="2024-08-20T00:00:00"/>
    <x v="40"/>
    <x v="8"/>
  </r>
  <r>
    <n v="2024"/>
    <n v="6"/>
    <n v="9"/>
    <x v="8"/>
    <s v="Diversos"/>
    <n v="9"/>
    <s v="19581e27de7ced00ff1ce50b2047e7a567c76b1cbaebabe5ef03f7c3017bb5b7"/>
    <s v="866d562d83a77144c090ae01fef5e5dc5d322dfdcb968ee04e0fa262fe1b2619"/>
    <x v="23"/>
    <n v="154114.73015000002"/>
    <n v="49857.786380000005"/>
    <n v="221518.79798999999"/>
    <n v="104671.79943000001"/>
    <n v="20012.275009999998"/>
    <n v="15356.957289999997"/>
    <n v="39169.604619999998"/>
    <n v="30818.271539999998"/>
    <n v="0"/>
    <n v="0"/>
    <n v="134.59399999999999"/>
    <n v="128.214"/>
    <n v="0"/>
    <n v="0"/>
    <n v="17612.071339999999"/>
    <n v="11424.362859999999"/>
    <n v="48519.746610000002"/>
    <n v="32424.804070000002"/>
    <n v="0"/>
    <n v="0"/>
    <n v="0"/>
    <n v="0"/>
    <n v="0"/>
    <n v="0"/>
    <s v="Diversos"/>
    <s v="Daños Sin Autos"/>
    <s v="Diversos"/>
    <x v="40"/>
    <x v="1"/>
    <n v="1455805.4776199998"/>
    <n v="1307087.0916300002"/>
    <n v="470912451.56086999"/>
    <n v="404647163.09129"/>
    <n v="451972421.97768009"/>
    <n v="385068140.58718014"/>
    <n v="16255728.513630001"/>
    <n v="18693966.13405"/>
    <n v="3826281.94276"/>
    <n v="3264836.2680099998"/>
    <n v="154114.73015000002"/>
    <n v="49857.786380000005"/>
    <n v="0.94806412410725782"/>
    <n v="0.26670523538173563"/>
    <n v="104256.94377000001"/>
    <n v="209.10864950037521"/>
    <n v="100"/>
    <n v="100"/>
    <n v="10.58621721920926"/>
    <n v="3.8144196128373484"/>
    <n v="3.2726832692398913E-2"/>
    <n v="3.4098259684881997E-2"/>
    <n v="1.2321298881502818E-2"/>
    <n v="1.2947782775270164E-2"/>
    <m/>
    <m/>
    <m/>
    <n v="0"/>
    <m/>
    <n v="0"/>
    <m/>
    <n v="0"/>
    <m/>
    <n v="30.314063079614129"/>
    <n v="12.9853097043495"/>
    <n v="30.801522500325646"/>
    <n v="0.52302144247019611"/>
    <n v="54.16239448822968"/>
    <n v="49.637748019243453"/>
    <n v="36.298770233829131"/>
    <n v="35.233405991711201"/>
    <s v="Resto"/>
    <n v="2023"/>
    <n v="2"/>
    <d v="2024-08-20T00:00:00"/>
    <x v="40"/>
    <x v="23"/>
  </r>
  <r>
    <n v="2024"/>
    <n v="6"/>
    <n v="25"/>
    <x v="36"/>
    <s v="Diversos"/>
    <n v="25"/>
    <s v="b7a56873cd771f2c446d369b649430b65a756ba278ff97ec81bb6f55b2e73569"/>
    <s v="866d562d83a77144c090ae01fef5e5dc5d322dfdcb968ee04e0fa262fe1b2619"/>
    <x v="37"/>
    <n v="0"/>
    <n v="0"/>
    <n v="0"/>
    <n v="-291249.01546000002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Diversos"/>
    <s v="Daños Sin Autos"/>
    <s v="Diversos"/>
    <x v="40"/>
    <x v="1"/>
    <n v="0"/>
    <n v="0"/>
    <n v="470912451.56086999"/>
    <n v="404647163.09129"/>
    <n v="451972421.97768009"/>
    <n v="385068140.58718014"/>
    <n v="16255728.513630001"/>
    <n v="18693966.13405"/>
    <n v="3826281.94276"/>
    <n v="3264836.26800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0"/>
    <x v="37"/>
  </r>
  <r>
    <n v="2024"/>
    <n v="6"/>
    <n v="61"/>
    <x v="2"/>
    <s v="Divers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65000.41805000004"/>
    <n v="234426.87921000001"/>
    <n v="386615.48842000001"/>
    <n v="397660.53316000005"/>
    <n v="0"/>
    <n v="0"/>
    <n v="0"/>
    <n v="0"/>
    <n v="0"/>
    <n v="0"/>
    <s v="Diversos"/>
    <s v="Daños Sin Autos"/>
    <s v="Diversos"/>
    <x v="40"/>
    <x v="1"/>
    <n v="0"/>
    <n v="0"/>
    <n v="470912451.56086999"/>
    <n v="404647163.09129"/>
    <n v="451972421.97768009"/>
    <n v="385068140.58718014"/>
    <n v="16255728.513630001"/>
    <n v="18693966.13405"/>
    <n v="3826281.94276"/>
    <n v="3264836.26800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04182308062558"/>
    <n v="-2.7775058923325546"/>
    <n v="68.543663145258321"/>
    <n v="58.951507545174863"/>
    <m/>
    <n v="2023"/>
    <n v="2"/>
    <d v="2024-08-20T00:00:00"/>
    <x v="40"/>
    <x v="2"/>
  </r>
  <r>
    <n v="2024"/>
    <n v="6"/>
    <n v="74"/>
    <x v="0"/>
    <s v="Diversos"/>
    <n v="46"/>
    <s v="25fc0e7096fc653718202dc30b0c580b8ab87eac11a700cba03a7c021bc35b0c"/>
    <s v="866d562d83a77144c090ae01fef5e5dc5d322dfdcb968ee04e0fa262fe1b2619"/>
    <x v="33"/>
    <n v="50659.608390000001"/>
    <n v="1785775.9675399999"/>
    <n v="204043.4096500001"/>
    <n v="2615540.0512699997"/>
    <n v="353988.50582000008"/>
    <n v="166425.38142000002"/>
    <n v="1080954.3916800001"/>
    <n v="234685.88834000003"/>
    <n v="0"/>
    <n v="0"/>
    <n v="134.59399999999999"/>
    <n v="128.214"/>
    <n v="-778.45676000000003"/>
    <n v="-250.63713000000001"/>
    <n v="172855.51999"/>
    <n v="59492.591369999995"/>
    <n v="161013.51454"/>
    <n v="-11299.145390000001"/>
    <n v="0"/>
    <n v="0"/>
    <n v="0"/>
    <n v="0"/>
    <n v="0"/>
    <n v="0"/>
    <s v="Diversos"/>
    <s v="Daños Sin Autos"/>
    <s v="Diversos"/>
    <x v="40"/>
    <x v="1"/>
    <n v="4855779.2440100005"/>
    <n v="7451597.3626800003"/>
    <n v="470912451.56086999"/>
    <n v="404647163.09129"/>
    <n v="451972421.97768009"/>
    <n v="385068140.58718014"/>
    <n v="16255728.513630001"/>
    <n v="18693966.13405"/>
    <n v="3826281.94276"/>
    <n v="3264836.2680099998"/>
    <n v="50659.608390000001"/>
    <n v="1785775.9675399999"/>
    <n v="0.31164157513779372"/>
    <n v="9.5526864376164138"/>
    <n v="-1735116.3591499999"/>
    <n v="-97.163159919786224"/>
    <n v="100"/>
    <n v="100"/>
    <n v="1.0432848332735216"/>
    <n v="23.965008851440917"/>
    <n v="1.0757755124564117E-2"/>
    <n v="1.1208561834000956E-2"/>
    <n v="0.44131681386262966"/>
    <n v="0.46375583417961241"/>
    <m/>
    <m/>
    <m/>
    <n v="0"/>
    <m/>
    <n v="0"/>
    <m/>
    <n v="0"/>
    <m/>
    <n v="112.70103321959991"/>
    <n v="698.75886740939745"/>
    <n v="9.3194994470252457"/>
    <n v="9.2515008333300877"/>
    <n v="190.5496567042546"/>
    <n v="-1525.0061308397767"/>
    <n v="107.35466552843806"/>
    <n v="-526.52292997886616"/>
    <s v="Resto"/>
    <n v="2023"/>
    <n v="2"/>
    <d v="2024-08-20T00:00:00"/>
    <x v="40"/>
    <x v="33"/>
  </r>
  <r>
    <n v="2024"/>
    <n v="6"/>
    <n v="18"/>
    <x v="64"/>
    <s v="Diversos"/>
    <n v="5"/>
    <s v="ef2d127de37b942baad06145e54b0c619a1f22327b2ebbcfbec78f5564afe39d"/>
    <s v="866d562d83a77144c090ae01fef5e5dc5d322dfdcb968ee04e0fa262fe1b2619"/>
    <x v="6"/>
    <n v="1346718.32812"/>
    <n v="1231561.8068499998"/>
    <n v="2572898.7506900001"/>
    <n v="2354513.5789099997"/>
    <n v="60282.975589999995"/>
    <n v="84476.211150000003"/>
    <n v="134637.33486"/>
    <n v="209346.09253999998"/>
    <n v="0"/>
    <n v="0"/>
    <n v="134.59399999999999"/>
    <n v="128.214"/>
    <n v="0"/>
    <n v="0"/>
    <n v="60463.846239999999"/>
    <n v="84678.335330000002"/>
    <n v="1332308.8122"/>
    <n v="1213092.1724400001"/>
    <n v="0"/>
    <n v="0"/>
    <n v="0"/>
    <n v="0"/>
    <n v="0"/>
    <n v="0"/>
    <s v="Diversos"/>
    <s v="Daños Sin Autos"/>
    <s v="Diversos"/>
    <x v="40"/>
    <x v="1"/>
    <n v="10445446.251569999"/>
    <n v="9947856.28792"/>
    <n v="470912451.56086999"/>
    <n v="404647163.09129"/>
    <n v="451972421.97768009"/>
    <n v="385068140.58718014"/>
    <n v="16255728.513630001"/>
    <n v="18693966.13405"/>
    <n v="3826281.94276"/>
    <n v="3264836.2680099998"/>
    <n v="1346718.32812"/>
    <n v="1231561.8068499998"/>
    <n v="8.2845768923294454"/>
    <n v="6.5880177487150773"/>
    <n v="115156.52127000014"/>
    <n v="9.350445964586962"/>
    <n v="100"/>
    <n v="100"/>
    <n v="12.892874997251379"/>
    <n v="12.380172885544443"/>
    <n v="0.28598061564441846"/>
    <n v="0.29796471258737672"/>
    <n v="0.30435448933869202"/>
    <n v="0.31982957742804274"/>
    <m/>
    <m/>
    <m/>
    <n v="0"/>
    <m/>
    <n v="0"/>
    <m/>
    <n v="0"/>
    <m/>
    <n v="-28.639110621381136"/>
    <n v="4.4762868620162166"/>
    <n v="6.8592750018829491"/>
    <n v="1.5754974801077064"/>
    <n v="-28.59584921648932"/>
    <n v="9.8275005369302662"/>
    <n v="4.5382756374746132"/>
    <n v="6.9803710924685083"/>
    <s v="Grandes"/>
    <n v="2023"/>
    <n v="2"/>
    <d v="2024-08-20T00:00:00"/>
    <x v="40"/>
    <x v="6"/>
  </r>
  <r>
    <n v="2024"/>
    <n v="6"/>
    <n v="10"/>
    <x v="4"/>
    <s v="Diversos"/>
    <n v="10"/>
    <s v="4a44dc15364204a80fe80e9039455cc1608281820fe2b24f1e5233ade6af1dd5"/>
    <s v="866d562d83a77144c090ae01fef5e5dc5d322dfdcb968ee04e0fa262fe1b2619"/>
    <x v="19"/>
    <n v="275124.51082999998"/>
    <n v="326229.47975"/>
    <n v="529354.57409999997"/>
    <n v="761330.41605000012"/>
    <n v="73044.125940000013"/>
    <n v="119517.77503000002"/>
    <n v="191108.29990000007"/>
    <n v="-170394.62451999998"/>
    <n v="0"/>
    <n v="0"/>
    <n v="134.59399999999999"/>
    <n v="128.214"/>
    <n v="0"/>
    <n v="0"/>
    <n v="-12842.60289"/>
    <n v="144878.98522999999"/>
    <n v="173702.21336000002"/>
    <n v="274450.21416000003"/>
    <n v="0"/>
    <n v="0"/>
    <n v="0"/>
    <n v="0"/>
    <n v="0"/>
    <n v="0"/>
    <s v="Diversos"/>
    <s v="Daños Sin Autos"/>
    <s v="Diversos"/>
    <x v="40"/>
    <x v="1"/>
    <n v="3187333.33329"/>
    <n v="2989305.4146599998"/>
    <n v="470912451.56086999"/>
    <n v="404647163.09129"/>
    <n v="451972421.97768009"/>
    <n v="385068140.58718014"/>
    <n v="16255728.513630001"/>
    <n v="18693966.13405"/>
    <n v="3826281.94276"/>
    <n v="3264836.2680099998"/>
    <n v="275124.51082999998"/>
    <n v="326229.47975"/>
    <n v="1.6924772740841194"/>
    <n v="1.7451057598515249"/>
    <n v="-51104.968920000014"/>
    <n v="-15.665343597753145"/>
    <n v="100"/>
    <n v="100"/>
    <n v="8.6318085390213479"/>
    <n v="10.913220112944028"/>
    <n v="5.8423706979520686E-2"/>
    <n v="6.087196860953311E-2"/>
    <n v="8.0620725784354835E-2"/>
    <n v="8.4719935347687139E-2"/>
    <m/>
    <m/>
    <m/>
    <n v="0"/>
    <m/>
    <n v="0"/>
    <m/>
    <n v="0"/>
    <m/>
    <n v="-38.884299074622753"/>
    <n v="26.549479622749473"/>
    <n v="36.636105088231233"/>
    <n v="1.9090105494764278"/>
    <n v="-108.86436557352465"/>
    <n v="-36.709026119129042"/>
    <n v="-7.3934595544753039"/>
    <n v="52.78880385407092"/>
    <s v="Resto"/>
    <n v="2023"/>
    <n v="2"/>
    <d v="2024-08-20T00:00:00"/>
    <x v="40"/>
    <x v="19"/>
  </r>
  <r>
    <n v="2024"/>
    <n v="6"/>
    <n v="12"/>
    <x v="31"/>
    <s v="Diversos"/>
    <n v="12"/>
    <s v="6b51d431df5d7f141cbececcf79edf3dd861c3b4069f0b11661a3eefacbba918"/>
    <s v="866d562d83a77144c090ae01fef5e5dc5d322dfdcb968ee04e0fa262fe1b2619"/>
    <x v="27"/>
    <n v="146449.24239"/>
    <n v="1321311.65622"/>
    <n v="276111.5155900002"/>
    <n v="1511913.94753"/>
    <n v="43997.807300000008"/>
    <n v="32950.842390000005"/>
    <n v="87767.891990000018"/>
    <n v="54998.202909999985"/>
    <n v="0"/>
    <n v="0"/>
    <n v="134.59399999999999"/>
    <n v="128.214"/>
    <n v="-448.24973999999997"/>
    <n v="471.17547999999999"/>
    <n v="28081.99005"/>
    <n v="17529.2798"/>
    <n v="38037.110740000004"/>
    <n v="-14646.86204"/>
    <n v="0"/>
    <n v="0"/>
    <n v="0"/>
    <n v="0"/>
    <n v="0"/>
    <n v="0"/>
    <s v="Diversos"/>
    <s v="Daños Sin Autos"/>
    <s v="Diversos"/>
    <x v="40"/>
    <x v="1"/>
    <n v="3733425.0511100003"/>
    <n v="4674185.5092500001"/>
    <n v="470912451.56086999"/>
    <n v="404647163.09129"/>
    <n v="451972421.97768009"/>
    <n v="385068140.58718014"/>
    <n v="16255728.513630001"/>
    <n v="18693966.13405"/>
    <n v="3826281.94276"/>
    <n v="3264836.2680099998"/>
    <n v="146449.24239"/>
    <n v="1321311.65622"/>
    <n v="0.90090851521791948"/>
    <n v="7.0681183797231002"/>
    <n v="-1174862.41383"/>
    <n v="-88.916373990905285"/>
    <n v="100"/>
    <n v="100"/>
    <n v="3.9226511952197498"/>
    <n v="28.268275908287858"/>
    <n v="3.1099038028105742E-2"/>
    <n v="3.2402251834124547E-2"/>
    <n v="0.32653426904710731"/>
    <n v="0.34313710145045162"/>
    <m/>
    <m/>
    <m/>
    <n v="0"/>
    <m/>
    <n v="0"/>
    <m/>
    <n v="0"/>
    <m/>
    <n v="33.525591786850818"/>
    <n v="30.04304193177876"/>
    <n v="2.4937979041421285"/>
    <n v="1.1498840900433804"/>
    <n v="60.200478116619479"/>
    <n v="-359.69460650426117"/>
    <n v="73.82787363097178"/>
    <n v="-119.67942179101729"/>
    <s v="Resto"/>
    <n v="2023"/>
    <n v="2"/>
    <d v="2024-08-20T00:00:00"/>
    <x v="40"/>
    <x v="27"/>
  </r>
  <r>
    <n v="2024"/>
    <n v="6"/>
    <n v="94"/>
    <x v="19"/>
    <s v="Diversos"/>
    <n v="7"/>
    <s v="7902699be42c8a8e46fbbb4501726517e86b22c56a189f7625a6da49081b2451"/>
    <s v="866d562d83a77144c090ae01fef5e5dc5d322dfdcb968ee04e0fa262fe1b2619"/>
    <x v="22"/>
    <n v="257035.21049999999"/>
    <n v="275482.80442"/>
    <n v="827333.42885000003"/>
    <n v="933154.93299999996"/>
    <n v="144644.18025"/>
    <n v="188291.22838000002"/>
    <n v="754781.28638999991"/>
    <n v="722494.82981000002"/>
    <n v="0"/>
    <n v="0"/>
    <n v="134.59399999999999"/>
    <n v="128.214"/>
    <n v="0"/>
    <n v="0"/>
    <n v="45540.252549999997"/>
    <n v="71579.841400000005"/>
    <n v="109667.99498"/>
    <n v="96998.771909999996"/>
    <n v="0"/>
    <n v="0"/>
    <n v="0"/>
    <n v="0"/>
    <n v="0"/>
    <n v="0"/>
    <s v="Diversos"/>
    <s v="Daños Sin Autos"/>
    <s v="Diversos"/>
    <x v="40"/>
    <x v="1"/>
    <n v="3650387.7085300004"/>
    <n v="3694009.5163200004"/>
    <n v="470912451.56086999"/>
    <n v="404647163.09129"/>
    <n v="451972421.97768009"/>
    <n v="385068140.58718014"/>
    <n v="16255728.513630001"/>
    <n v="18693966.13405"/>
    <n v="3826281.94276"/>
    <n v="3264836.2680099998"/>
    <n v="257035.21049999999"/>
    <n v="275482.80442"/>
    <n v="1.5811977315226613"/>
    <n v="1.4736455733608271"/>
    <n v="-18447.593920000014"/>
    <n v="-6.6964593157963108"/>
    <n v="100"/>
    <n v="100"/>
    <n v="7.0413126227489755"/>
    <n v="7.4575553528740777"/>
    <n v="5.4582377180310275E-2"/>
    <n v="5.6869666820665715E-2"/>
    <n v="6.8079756772655292E-2"/>
    <n v="7.1541313181590044E-2"/>
    <m/>
    <m/>
    <m/>
    <n v="0"/>
    <m/>
    <n v="0"/>
    <m/>
    <n v="0"/>
    <m/>
    <n v="-23.180606184114804"/>
    <n v="56.274072322087562"/>
    <n v="68.349539557079567"/>
    <n v="3.7802802410756029"/>
    <n v="-36.378382992617254"/>
    <n v="13.061220075812008"/>
    <n v="41.525563185781877"/>
    <n v="73.794585220537783"/>
    <s v="Resto"/>
    <n v="2023"/>
    <n v="2"/>
    <d v="2024-08-20T00:00:00"/>
    <x v="40"/>
    <x v="22"/>
  </r>
  <r>
    <n v="2024"/>
    <n v="6"/>
    <n v="1"/>
    <x v="14"/>
    <s v="Diversos"/>
    <n v="30"/>
    <s v="624b60c58c9d8bfb6ff1886c2fd605d2adeb6ea4da576068201b6c6958ce93f4"/>
    <s v="866d562d83a77144c090ae01fef5e5dc5d322dfdcb968ee04e0fa262fe1b2619"/>
    <x v="18"/>
    <n v="683799.91545000009"/>
    <n v="694732.07678"/>
    <n v="1273692.7842700002"/>
    <n v="1256319.2552700001"/>
    <n v="287273.20413999999"/>
    <n v="112581.46436999999"/>
    <n v="587363.85603999998"/>
    <n v="42973.154710000003"/>
    <n v="0"/>
    <n v="0"/>
    <n v="134.59399999999999"/>
    <n v="128.214"/>
    <n v="0"/>
    <n v="0"/>
    <n v="140843.86286000002"/>
    <n v="61501.957350000004"/>
    <n v="512344.19133"/>
    <n v="465697.7807"/>
    <n v="0"/>
    <n v="0"/>
    <n v="0"/>
    <n v="0"/>
    <n v="0"/>
    <n v="0"/>
    <s v="Diversos"/>
    <s v="Daños Sin Autos"/>
    <s v="Diversos"/>
    <x v="40"/>
    <x v="1"/>
    <n v="27815669.804509997"/>
    <n v="22056494.197700001"/>
    <n v="470912451.56086999"/>
    <n v="404647163.09129"/>
    <n v="451972421.97768009"/>
    <n v="385068140.58718014"/>
    <n v="16255728.513630001"/>
    <n v="18693966.13405"/>
    <n v="3826281.94276"/>
    <n v="3264836.2680099998"/>
    <n v="683799.91545000009"/>
    <n v="694732.07678"/>
    <n v="4.2065165819953982"/>
    <n v="3.7163439357824921"/>
    <n v="-10932.161329999915"/>
    <n v="-1.5735794697531724"/>
    <n v="100"/>
    <n v="100"/>
    <n v="2.4583262609017944"/>
    <n v="3.14978468723486"/>
    <n v="0.14520743997817445"/>
    <n v="0.15129239798701002"/>
    <n v="0.17168835967429377"/>
    <n v="0.18041795816205974"/>
    <m/>
    <m/>
    <m/>
    <n v="0"/>
    <m/>
    <n v="0"/>
    <m/>
    <n v="0"/>
    <m/>
    <n v="155.16918415261861"/>
    <n v="42.011295650855573"/>
    <n v="16.205018903373745"/>
    <n v="7.5078943067321937"/>
    <n v="129.00712258387986"/>
    <n v="10.016455427355652"/>
    <n v="27.490086789972551"/>
    <n v="13.206409800268993"/>
    <s v="Medianas"/>
    <n v="2023"/>
    <n v="2"/>
    <d v="2024-08-20T00:00:00"/>
    <x v="40"/>
    <x v="18"/>
  </r>
  <r>
    <n v="2024"/>
    <n v="6"/>
    <n v="43"/>
    <x v="9"/>
    <s v="Diversos"/>
    <n v="31"/>
    <s v="eb1e33e8a81b697b75855af6bfcdbcbf7cbbde9f94962ceaec1ed8af21f5a50f"/>
    <s v="866d562d83a77144c090ae01fef5e5dc5d322dfdcb968ee04e0fa262fe1b2619"/>
    <x v="16"/>
    <n v="859803.40877999994"/>
    <n v="693347.27870999998"/>
    <n v="1338221.97526"/>
    <n v="1080734.0901800003"/>
    <n v="87254.468590000004"/>
    <n v="146813.67666"/>
    <n v="349612.63830999989"/>
    <n v="425312.86326999997"/>
    <n v="0"/>
    <n v="0"/>
    <n v="134.59399999999999"/>
    <n v="128.214"/>
    <n v="0"/>
    <n v="0"/>
    <n v="46383.28527"/>
    <n v="67942.187959999996"/>
    <n v="249598.82778999998"/>
    <n v="193041.27872999999"/>
    <n v="0"/>
    <n v="0"/>
    <n v="0"/>
    <n v="0"/>
    <n v="0"/>
    <n v="0"/>
    <s v="Diversos"/>
    <s v="Daños Sin Autos"/>
    <s v="Diversos"/>
    <x v="40"/>
    <x v="1"/>
    <n v="56310277.221919999"/>
    <n v="49145835.487599999"/>
    <n v="470912451.56086999"/>
    <n v="404647163.09129"/>
    <n v="451972421.97768009"/>
    <n v="385068140.58718014"/>
    <n v="16255728.513630001"/>
    <n v="18693966.13405"/>
    <n v="3826281.94276"/>
    <n v="3264836.2680099998"/>
    <n v="859803.40877999994"/>
    <n v="693347.27870999998"/>
    <n v="5.2892333189440102"/>
    <n v="3.7089362082833088"/>
    <n v="166456.13006999996"/>
    <n v="24.007612805475809"/>
    <n v="100"/>
    <n v="100"/>
    <n v="1.5269031714965573"/>
    <n v="1.4107955879291922"/>
    <n v="0.18258243245217354"/>
    <n v="0.19023359987713143"/>
    <n v="0.17134613607894691"/>
    <n v="0.18005833400102464"/>
    <m/>
    <m/>
    <m/>
    <n v="0"/>
    <m/>
    <n v="0"/>
    <m/>
    <n v="0"/>
    <m/>
    <n v="-40.567888104819296"/>
    <n v="10.148188260128894"/>
    <n v="21.174623621968006"/>
    <n v="2.2803983055953534"/>
    <n v="-31.731245839024925"/>
    <n v="29.298163290300749"/>
    <n v="18.583134256153073"/>
    <n v="35.195678565219374"/>
    <s v="Medianas"/>
    <n v="2023"/>
    <n v="2"/>
    <d v="2024-08-20T00:00:00"/>
    <x v="40"/>
    <x v="16"/>
  </r>
  <r>
    <n v="2024"/>
    <n v="6"/>
    <n v="76"/>
    <x v="42"/>
    <s v="Diversos"/>
    <n v="48"/>
    <s v="98010bd9270f9b100b6214a21754fd33bdc8d41b2bc9f9dd16ff54d3c34ffd71"/>
    <s v="866d562d83a77144c090ae01fef5e5dc5d322dfdcb968ee04e0fa262fe1b2619"/>
    <x v="30"/>
    <n v="37474.434890000004"/>
    <n v="134740.39325999998"/>
    <n v="86509.73576000001"/>
    <n v="148920.76072999998"/>
    <n v="40469.504049999996"/>
    <n v="-4284.3223999999991"/>
    <n v="118442.97377"/>
    <n v="14602.248739999999"/>
    <n v="0"/>
    <n v="0"/>
    <n v="134.59399999999999"/>
    <n v="128.214"/>
    <n v="0"/>
    <n v="0"/>
    <n v="50.394970000000001"/>
    <n v="-1068.86924"/>
    <n v="-431.99509"/>
    <n v="-393.73945000000003"/>
    <n v="0"/>
    <n v="0"/>
    <n v="0"/>
    <n v="0"/>
    <n v="0"/>
    <n v="0"/>
    <s v="Diversos"/>
    <s v="Daños Sin Autos"/>
    <s v="Diversos"/>
    <x v="40"/>
    <x v="1"/>
    <n v="1380857.62949"/>
    <n v="1222350.7821500001"/>
    <n v="470912451.56086999"/>
    <n v="404647163.09129"/>
    <n v="451972421.97768009"/>
    <n v="385068140.58718014"/>
    <n v="16255728.513630001"/>
    <n v="18693966.13405"/>
    <n v="3826281.94276"/>
    <n v="3264836.2680099998"/>
    <n v="37474.434890000004"/>
    <n v="134740.39325999998"/>
    <n v="0.23053063945167809"/>
    <n v="0.72076943059492327"/>
    <n v="-97265.958369999978"/>
    <n v="-72.187675882993773"/>
    <n v="100"/>
    <n v="100"/>
    <n v="2.7138521806799627"/>
    <n v="11.02305452965018"/>
    <n v="7.9578347877166007E-3"/>
    <n v="8.2913100595882402E-3"/>
    <n v="3.3298242407201063E-2"/>
    <n v="3.499131168175533E-2"/>
    <m/>
    <m/>
    <m/>
    <n v="0"/>
    <m/>
    <n v="0"/>
    <m/>
    <n v="0"/>
    <m/>
    <n v="-1044.5952071674158"/>
    <n v="107.992299733916"/>
    <n v="-3.1796867267062332"/>
    <n v="1.0576717726349316"/>
    <n v="-104.71479280290636"/>
    <n v="9.7159784217710321"/>
    <n v="-11.665634903396702"/>
    <n v="271.46612817181511"/>
    <s v="Resto"/>
    <n v="2023"/>
    <n v="2"/>
    <d v="2024-08-20T00:00:00"/>
    <x v="40"/>
    <x v="30"/>
  </r>
  <r>
    <n v="2024"/>
    <n v="6"/>
    <n v="126"/>
    <x v="41"/>
    <s v="Diversos"/>
    <n v="239"/>
    <s v="79bf08685d3138f9b109c3546780f056bc954fd69377b84a2cf23622e464897b"/>
    <s v="866d562d83a77144c090ae01fef5e5dc5d322dfdcb968ee04e0fa262fe1b2619"/>
    <x v="20"/>
    <n v="123583.20108"/>
    <n v="123190.38276000001"/>
    <n v="227534.00984000001"/>
    <n v="215505.37969999999"/>
    <n v="24833.059090000002"/>
    <n v="30964.17195"/>
    <n v="61159.090800000005"/>
    <n v="102559.40653000004"/>
    <n v="0"/>
    <n v="0"/>
    <n v="134.59399999999999"/>
    <n v="128.214"/>
    <n v="62.220419999999997"/>
    <n v="57.613660000000003"/>
    <n v="1012.10589"/>
    <n v="1568.31097"/>
    <n v="6136.0415199999998"/>
    <n v="2662.4471899999999"/>
    <n v="0"/>
    <n v="0"/>
    <n v="0"/>
    <n v="0"/>
    <n v="0"/>
    <n v="0"/>
    <s v="Diversos"/>
    <s v="Daños Sin Autos"/>
    <s v="Diversos"/>
    <x v="40"/>
    <x v="1"/>
    <n v="466101.05164999998"/>
    <n v="396211.51010000001"/>
    <n v="470912451.56086999"/>
    <n v="404647163.09129"/>
    <n v="451972421.97768009"/>
    <n v="385068140.58718014"/>
    <n v="16255728.513630001"/>
    <n v="18693966.13405"/>
    <n v="3826281.94276"/>
    <n v="3264836.2680099998"/>
    <n v="123583.20108"/>
    <n v="123190.38276000001"/>
    <n v="0.7602440024535273"/>
    <n v="0.65898473270268576"/>
    <n v="392.81831999999122"/>
    <n v="0.3188709306677584"/>
    <n v="100"/>
    <n v="100"/>
    <n v="26.514250642111808"/>
    <n v="31.092075727155915"/>
    <n v="2.6243349622711274E-2"/>
    <n v="2.73430844606052E-2"/>
    <n v="3.0443901254339888E-2"/>
    <n v="3.1991839826621411E-2"/>
    <m/>
    <m/>
    <m/>
    <n v="0"/>
    <m/>
    <n v="0"/>
    <m/>
    <n v="0"/>
    <m/>
    <n v="-19.800667913549674"/>
    <n v="20.094202830953243"/>
    <n v="25.135218558679632"/>
    <n v="0.64901278738720569"/>
    <n v="-35.46522919494722"/>
    <n v="130.46622457138764"/>
    <n v="16.494443310090251"/>
    <n v="58.90486676657801"/>
    <s v="Resto"/>
    <n v="2023"/>
    <n v="2"/>
    <d v="2024-08-20T00:00:00"/>
    <x v="40"/>
    <x v="20"/>
  </r>
  <r>
    <n v="2024"/>
    <n v="6"/>
    <n v="13"/>
    <x v="23"/>
    <s v="Diversos"/>
    <n v="13"/>
    <s v="3fdba35f04dc8c462986c992bcf875546257113072a909c162f7e470e581e278"/>
    <s v="866d562d83a77144c090ae01fef5e5dc5d322dfdcb968ee04e0fa262fe1b2619"/>
    <x v="35"/>
    <n v="4288.8366100000003"/>
    <n v="6596.5792599999995"/>
    <n v="12453.080020000001"/>
    <n v="14239.96271"/>
    <n v="613.5322900000001"/>
    <n v="1357.4389300000003"/>
    <n v="1137.8404099999998"/>
    <n v="1698.9343599999997"/>
    <n v="0"/>
    <n v="0"/>
    <n v="134.59399999999999"/>
    <n v="128.214"/>
    <n v="252.99187000000001"/>
    <n v="735.55249000000003"/>
    <n v="-1452.9661899999999"/>
    <n v="1039.6620699999999"/>
    <n v="2874.5189700000001"/>
    <n v="5644.0298200000007"/>
    <n v="0"/>
    <n v="0"/>
    <n v="0"/>
    <n v="0"/>
    <n v="0"/>
    <n v="0"/>
    <s v="Diversos"/>
    <s v="Daños Sin Autos"/>
    <s v="Diversos"/>
    <x v="40"/>
    <x v="1"/>
    <n v="799139.89625999995"/>
    <n v="661278.34057"/>
    <n v="470912451.56086999"/>
    <n v="404647163.09129"/>
    <n v="451972421.97768009"/>
    <n v="385068140.58718014"/>
    <n v="16255728.513630001"/>
    <n v="18693966.13405"/>
    <n v="3826281.94276"/>
    <n v="3264836.2680099998"/>
    <n v="4288.8366100000003"/>
    <n v="6596.5792599999995"/>
    <n v="2.6383539848145982E-2"/>
    <n v="3.5287210925158914E-2"/>
    <n v="-2307.7426499999992"/>
    <n v="-34.983929686005155"/>
    <n v="100"/>
    <n v="100"/>
    <n v="0.53668157854111553"/>
    <n v="0.99754957259207477"/>
    <n v="9.1075030948626918E-4"/>
    <n v="9.4891555357149587E-4"/>
    <n v="1.630205240932774E-3"/>
    <n v="1.7130940123846786E-3"/>
    <m/>
    <m/>
    <m/>
    <n v="0"/>
    <m/>
    <n v="0"/>
    <m/>
    <n v="0"/>
    <m/>
    <n v="-54.802217879518153"/>
    <n v="14.305331393820575"/>
    <n v="20.577921927371797"/>
    <n v="1.6034685869422437E-2"/>
    <n v="-239.75369804536584"/>
    <n v="-49.069741626560017"/>
    <n v="-50.546411596650543"/>
    <n v="18.420563022468222"/>
    <s v="Resto"/>
    <n v="2023"/>
    <n v="2"/>
    <d v="2024-08-20T00:00:00"/>
    <x v="40"/>
    <x v="35"/>
  </r>
  <r>
    <n v="2024"/>
    <n v="6"/>
    <n v="109"/>
    <x v="68"/>
    <s v="Diversos"/>
    <n v="228"/>
    <s v="9d693eeee1d1899cbc50b6d45df953d3835acf28ee869879b45565fccc814765"/>
    <s v="866d562d83a77144c090ae01fef5e5dc5d322dfdcb968ee04e0fa262fe1b2619"/>
    <x v="14"/>
    <n v="425958.12048000004"/>
    <n v="403715.92852999998"/>
    <n v="1188880.07507"/>
    <n v="1098474.7045099998"/>
    <n v="545428.90833000001"/>
    <n v="77917.659290000011"/>
    <n v="700624.91159000003"/>
    <n v="177529.59072000001"/>
    <n v="0"/>
    <n v="0"/>
    <n v="134.59399999999999"/>
    <n v="128.214"/>
    <n v="0"/>
    <n v="0"/>
    <n v="-4379.0781100000004"/>
    <n v="6010.1719000000003"/>
    <n v="16688.472180000001"/>
    <n v="4164.1618200000003"/>
    <n v="0"/>
    <n v="0"/>
    <n v="0"/>
    <n v="0"/>
    <n v="0"/>
    <n v="0"/>
    <s v="Diversos"/>
    <s v="Daños Sin Autos"/>
    <s v="Diversos"/>
    <x v="40"/>
    <x v="1"/>
    <n v="1557356.19942"/>
    <n v="1493144.7169900001"/>
    <n v="470912451.56086999"/>
    <n v="404647163.09129"/>
    <n v="451972421.97768009"/>
    <n v="385068140.58718014"/>
    <n v="16255728.513630001"/>
    <n v="18693966.13405"/>
    <n v="3826281.94276"/>
    <n v="3264836.2680099998"/>
    <n v="425958.12048000004"/>
    <n v="403715.92852999998"/>
    <n v="2.6203570029042091"/>
    <n v="2.1596055413551558"/>
    <n v="22242.191950000066"/>
    <n v="5.5093669528937683"/>
    <n v="100"/>
    <n v="100"/>
    <n v="27.351361277441725"/>
    <n v="27.037963831385525"/>
    <n v="9.0453781603806419E-2"/>
    <n v="9.424427238638805E-2"/>
    <n v="9.9769865046334227E-2"/>
    <n v="0.10484272417717662"/>
    <m/>
    <m/>
    <m/>
    <n v="0"/>
    <m/>
    <n v="0"/>
    <m/>
    <n v="0"/>
    <m/>
    <n v="600.00679345356127"/>
    <n v="128.04754319870031"/>
    <n v="19.300120154711699"/>
    <n v="14.254801828235571"/>
    <n v="-172.86111250827952"/>
    <n v="300.76425704320968"/>
    <n v="-26.240137879416114"/>
    <n v="144.33089202090613"/>
    <s v="Medianas"/>
    <n v="2023"/>
    <n v="2"/>
    <d v="2024-08-20T00:00:00"/>
    <x v="40"/>
    <x v="14"/>
  </r>
  <r>
    <n v="2024"/>
    <n v="6"/>
    <n v="150.1"/>
    <x v="32"/>
    <s v="Diversos"/>
    <n v="150.1"/>
    <m/>
    <m/>
    <x v="21"/>
    <n v="1589676.8988300001"/>
    <n v="4465134.123660001"/>
    <n v="3396718.5193200014"/>
    <n v="6839967.5285999998"/>
    <n v="848373.37452000019"/>
    <n v="636146.16383000009"/>
    <n v="2695013.4700199994"/>
    <n v="1175979.9941200002"/>
    <n v="0"/>
    <n v="0"/>
    <n v="0"/>
    <n v="0"/>
    <n v="-911.49421000000007"/>
    <n v="1013.7044999999998"/>
    <n v="314607.59002000006"/>
    <n v="360060.52445999999"/>
    <n v="803216.43625000003"/>
    <n v="559976.7829600001"/>
    <n v="0"/>
    <n v="0"/>
    <n v="0"/>
    <n v="0"/>
    <n v="0"/>
    <n v="0"/>
    <s v="Diversos"/>
    <s v="Daños Sin Autos"/>
    <s v="Diversos"/>
    <x v="40"/>
    <x v="1"/>
    <n v="64414963.137079999"/>
    <n v="47287810.451310001"/>
    <n v="470912451.56086999"/>
    <n v="404647163.09129"/>
    <n v="451972421.97768009"/>
    <n v="385068140.58718014"/>
    <n v="16255728.513630001"/>
    <n v="18693966.13405"/>
    <n v="3826281.94276"/>
    <n v="3264836.2680099998"/>
    <n v="1589676.8988300001"/>
    <n v="4465134.123660001"/>
    <n v="9.7791796750117825"/>
    <n v="23.885429617458286"/>
    <n v="-2875457.2248300007"/>
    <n v="-64.398003401363297"/>
    <n v="100"/>
    <n v="100"/>
    <n v="2.4678689879043247"/>
    <n v="9.4424632501382924"/>
    <n v="0.33757376632554792"/>
    <n v="0.35171988854410757"/>
    <n v="1.1034635927134002"/>
    <n v="1.1595698664790177"/>
    <m/>
    <m/>
    <m/>
    <n v="0"/>
    <m/>
    <n v="0"/>
    <m/>
    <n v="0"/>
    <m/>
    <n v="33.361391258301197"/>
    <n v="53.367660758258594"/>
    <n v="14.246966523562365"/>
    <n v="22.172265065967554"/>
    <n v="-12.623692782808627"/>
    <n v="43.437453246588412"/>
    <n v="39.168470143466891"/>
    <n v="64.299188005035489"/>
    <s v="Resto"/>
    <n v="2023"/>
    <n v="2"/>
    <d v="2024-08-20T00:00:00"/>
    <x v="40"/>
    <x v="21"/>
  </r>
  <r>
    <n v="2024"/>
    <n v="6"/>
    <n v="107"/>
    <x v="28"/>
    <s v="Diversos"/>
    <n v="70"/>
    <s v="ff5a1ae012afa5d4c889c50ad427aaf545d31a4fac04ffc1c4d03d403ba4250a"/>
    <s v="866d562d83a77144c090ae01fef5e5dc5d322dfdcb968ee04e0fa262fe1b2619"/>
    <x v="34"/>
    <n v="32379.480899999999"/>
    <n v="28629.9974"/>
    <n v="55248.159400000004"/>
    <n v="46830.545339999997"/>
    <n v="5954.6403799999998"/>
    <n v="5544.1515800000006"/>
    <n v="25015.617990000002"/>
    <n v="13204.698600000002"/>
    <n v="0"/>
    <n v="0"/>
    <n v="134.59399999999999"/>
    <n v="128.214"/>
    <n v="0"/>
    <n v="0"/>
    <n v="1958.4852700000001"/>
    <n v="2966.4135299999998"/>
    <n v="7836.1211600000006"/>
    <n v="6745.3344000000006"/>
    <n v="0"/>
    <n v="0"/>
    <n v="0"/>
    <n v="0"/>
    <n v="0"/>
    <n v="0"/>
    <s v="Diversos"/>
    <s v="Daños Sin Autos"/>
    <s v="Diversos"/>
    <x v="40"/>
    <x v="1"/>
    <n v="991204.89910000004"/>
    <n v="653728.05599000002"/>
    <n v="470912451.56086999"/>
    <n v="404647163.09129"/>
    <n v="451972421.97768009"/>
    <n v="385068140.58718014"/>
    <n v="16255728.513630001"/>
    <n v="18693966.13405"/>
    <n v="3826281.94276"/>
    <n v="3264836.2680099998"/>
    <n v="32379.480899999999"/>
    <n v="28629.9974"/>
    <n v="0.19918812542206679"/>
    <n v="0.15315100709341761"/>
    <n v="3749.4834999999985"/>
    <n v="13.096345932605624"/>
    <n v="100"/>
    <n v="100"/>
    <n v="3.266678860183208"/>
    <n v="4.3794965104630528"/>
    <n v="6.8759024724608792E-3"/>
    <n v="7.1640390708614969E-3"/>
    <n v="7.0752991770118897E-3"/>
    <n v="7.435047042931903E-3"/>
    <m/>
    <m/>
    <m/>
    <n v="0"/>
    <m/>
    <n v="0"/>
    <m/>
    <n v="0"/>
    <m/>
    <n v="7.4039966995274487"/>
    <n v="18.390166285834432"/>
    <n v="19.364834381717412"/>
    <n v="0.15562471530011607"/>
    <n v="-33.978009128079989"/>
    <n v="16.170981234080848"/>
    <n v="24.993044773187247"/>
    <n v="43.977264196123464"/>
    <s v="Resto"/>
    <n v="2023"/>
    <n v="2"/>
    <d v="2024-08-20T00:00:00"/>
    <x v="40"/>
    <x v="34"/>
  </r>
  <r>
    <n v="2024"/>
    <n v="6"/>
    <n v="3"/>
    <x v="40"/>
    <s v="Diversos"/>
    <n v="3"/>
    <s v="4e07408562bedb8b60ce05c1decfe3ad16b72230967de01f640b7e4729b49fce"/>
    <s v="866d562d83a77144c090ae01fef5e5dc5d322dfdcb968ee04e0fa262fe1b2619"/>
    <x v="0"/>
    <n v="2122173.7075499999"/>
    <n v="2379398.5538600003"/>
    <n v="3922299.2998000002"/>
    <n v="4031289.1235699998"/>
    <n v="499150.10366999992"/>
    <n v="289638.51994000003"/>
    <n v="1064118.2992999998"/>
    <n v="891499.10631000006"/>
    <n v="0"/>
    <n v="0"/>
    <n v="134.59399999999999"/>
    <n v="128.214"/>
    <n v="0"/>
    <n v="0"/>
    <n v="4280.8231100000003"/>
    <n v="13227.66815"/>
    <n v="36605.938849999999"/>
    <n v="29585.951840000002"/>
    <n v="0"/>
    <n v="0"/>
    <n v="0"/>
    <n v="0"/>
    <n v="0"/>
    <n v="0"/>
    <s v="Diversos"/>
    <s v="Daños Sin Autos"/>
    <s v="Diversos"/>
    <x v="40"/>
    <x v="1"/>
    <n v="12032200.14449"/>
    <n v="10620403.039520001"/>
    <n v="470912451.56086999"/>
    <n v="404647163.09129"/>
    <n v="451972421.97768009"/>
    <n v="385068140.58718014"/>
    <n v="16255728.513630001"/>
    <n v="18693966.13405"/>
    <n v="3826281.94276"/>
    <n v="3264836.2680099998"/>
    <n v="2122173.7075499999"/>
    <n v="2379398.5538600003"/>
    <n v="13.054928333544774"/>
    <n v="12.728163391320479"/>
    <n v="-257224.8463100004"/>
    <n v="-10.810498556146264"/>
    <n v="100"/>
    <n v="100"/>
    <n v="17.637453516943228"/>
    <n v="22.404032549479773"/>
    <n v="0.45065143223881998"/>
    <n v="0.46953610538096063"/>
    <n v="0.58801809845462794"/>
    <n v="0.61791623431419673"/>
    <m/>
    <m/>
    <m/>
    <n v="0"/>
    <m/>
    <n v="0"/>
    <m/>
    <n v="0"/>
    <m/>
    <n v="72.335538716811982"/>
    <n v="23.520699643680775"/>
    <n v="12.172761871697844"/>
    <n v="13.045303799801788"/>
    <n v="-67.637356324213499"/>
    <n v="23.727433370958927"/>
    <n v="11.69434043896951"/>
    <n v="44.709287101982923"/>
    <s v="Grandes"/>
    <n v="2023"/>
    <n v="2"/>
    <d v="2024-08-20T00:00:00"/>
    <x v="40"/>
    <x v="0"/>
  </r>
  <r>
    <n v="2024"/>
    <n v="6"/>
    <n v="81"/>
    <x v="34"/>
    <s v="Diversos"/>
    <n v="53"/>
    <s v="2858dcd1057d3eae7f7d5f782167e24b61153c01551450a628cee722509f6529"/>
    <s v="866d562d83a77144c090ae01fef5e5dc5d322dfdcb968ee04e0fa262fe1b2619"/>
    <x v="25"/>
    <n v="71913.964189999999"/>
    <n v="70267.086150000003"/>
    <n v="147604.10647"/>
    <n v="138758.28078999999"/>
    <n v="24905.333019999998"/>
    <n v="19644.355579999999"/>
    <n v="107785.79857999999"/>
    <n v="38722.330600000001"/>
    <n v="0"/>
    <n v="0"/>
    <n v="134.59399999999999"/>
    <n v="128.214"/>
    <n v="0"/>
    <n v="0"/>
    <n v="22276.977989999999"/>
    <n v="18952.246760000002"/>
    <n v="90509.868700000006"/>
    <n v="65348.89804"/>
    <n v="0"/>
    <n v="0"/>
    <n v="0"/>
    <n v="0"/>
    <n v="0"/>
    <n v="0"/>
    <s v="Diversos"/>
    <s v="Daños Sin Autos"/>
    <s v="Diversos"/>
    <x v="40"/>
    <x v="1"/>
    <n v="856751.40549999999"/>
    <n v="814623.35763999994"/>
    <n v="470912451.56086999"/>
    <n v="404647163.09129"/>
    <n v="451972421.97768009"/>
    <n v="385068140.58718014"/>
    <n v="16255728.513630001"/>
    <n v="18693966.13405"/>
    <n v="3826281.94276"/>
    <n v="3264836.2680099998"/>
    <n v="71913.964189999999"/>
    <n v="70267.086150000003"/>
    <n v="0.44239151834814433"/>
    <n v="0.37588110327220764"/>
    <n v="1646.878039999996"/>
    <n v="2.3437403345349939"/>
    <n v="100"/>
    <n v="100"/>
    <n v="8.3937958815522471"/>
    <n v="8.6257146313072663"/>
    <n v="1.5271196153687694E-2"/>
    <n v="1.5911139860111057E-2"/>
    <n v="1.7365026264658988E-2"/>
    <n v="1.8247961527757553E-2"/>
    <m/>
    <m/>
    <m/>
    <n v="0"/>
    <m/>
    <n v="0"/>
    <m/>
    <n v="0"/>
    <m/>
    <n v="26.781114903846582"/>
    <n v="34.632123677953508"/>
    <n v="27.956695881859901"/>
    <n v="0.65090166884134815"/>
    <n v="17.542675927041373"/>
    <n v="38.502517126760118"/>
    <n v="24.612761359579785"/>
    <n v="29.001631746566481"/>
    <s v="Resto"/>
    <n v="2023"/>
    <n v="2"/>
    <d v="2024-08-20T00:00:00"/>
    <x v="40"/>
    <x v="25"/>
  </r>
  <r>
    <n v="2024"/>
    <n v="6"/>
    <n v="27"/>
    <x v="21"/>
    <s v="Diversos"/>
    <n v="21"/>
    <s v="6f4b6612125fb3a0daecd2799dfd6c9c299424fd920f9b308110a2c1fbd8f443"/>
    <s v="866d562d83a77144c090ae01fef5e5dc5d322dfdcb968ee04e0fa262fe1b2619"/>
    <x v="11"/>
    <n v="298628.39873000002"/>
    <n v="256858.70483"/>
    <n v="623603.73561999993"/>
    <n v="563756.6113499999"/>
    <n v="75659.669439999998"/>
    <n v="81490.831199999986"/>
    <n v="158659.30103000006"/>
    <n v="190158.20181999996"/>
    <n v="0"/>
    <n v="0"/>
    <n v="134.59399999999999"/>
    <n v="128.214"/>
    <n v="0"/>
    <n v="0"/>
    <n v="78112.997700000007"/>
    <n v="85434.56538"/>
    <n v="308282.20983999997"/>
    <n v="229160.59044"/>
    <n v="0"/>
    <n v="0"/>
    <n v="0"/>
    <n v="0"/>
    <n v="0"/>
    <n v="0"/>
    <s v="Diversos"/>
    <s v="Daños Sin Autos"/>
    <s v="Diversos"/>
    <x v="40"/>
    <x v="1"/>
    <n v="5987192.6770000001"/>
    <n v="5919369.3152000001"/>
    <n v="470912451.56086999"/>
    <n v="404647163.09129"/>
    <n v="451972421.97768009"/>
    <n v="385068140.58718014"/>
    <n v="16255728.513630001"/>
    <n v="18693966.13405"/>
    <n v="3826281.94276"/>
    <n v="3264836.2680099998"/>
    <n v="298628.39873000002"/>
    <n v="256858.70483"/>
    <n v="1.83706561339043"/>
    <n v="1.3740193118363813"/>
    <n v="41769.693900000013"/>
    <n v="16.261739670316011"/>
    <n v="100"/>
    <n v="100"/>
    <n v="4.9877866780067217"/>
    <n v="4.3392917581680139"/>
    <n v="6.3414844466349679E-2"/>
    <n v="6.607226109577706E-2"/>
    <n v="6.3477203909632171E-2"/>
    <n v="6.6704740734541954E-2"/>
    <m/>
    <m/>
    <m/>
    <n v="0"/>
    <m/>
    <n v="0"/>
    <m/>
    <n v="0"/>
    <m/>
    <n v="-7.1556047154418874"/>
    <n v="25.335724854623237"/>
    <n v="31.725937127158716"/>
    <n v="1.9773678618524553"/>
    <n v="-8.569795664594027"/>
    <n v="34.526713012949763"/>
    <n v="25.338146414786973"/>
    <n v="37.281526119286603"/>
    <s v="Medianas"/>
    <n v="2023"/>
    <n v="2"/>
    <d v="2024-08-20T00:00:00"/>
    <x v="40"/>
    <x v="11"/>
  </r>
  <r>
    <n v="2024"/>
    <n v="6"/>
    <n v="15.1"/>
    <x v="13"/>
    <s v="Diversos"/>
    <n v="15.1"/>
    <m/>
    <m/>
    <x v="7"/>
    <n v="6851130.6211300008"/>
    <n v="6897430.4153699996"/>
    <n v="12809346.58141"/>
    <n v="12383612.640690003"/>
    <n v="1994599.0590900003"/>
    <n v="1621525.7344500001"/>
    <n v="5979992.4912799997"/>
    <n v="3777250.8325999998"/>
    <n v="0"/>
    <n v="0"/>
    <n v="0"/>
    <n v="0"/>
    <n v="61419.970109999995"/>
    <n v="256693.18351999999"/>
    <n v="704785.27388999995"/>
    <n v="990317.71719"/>
    <n v="2692680.1995999999"/>
    <n v="2415370.4789399998"/>
    <n v="0"/>
    <n v="0"/>
    <n v="0"/>
    <n v="0"/>
    <n v="0"/>
    <n v="0"/>
    <s v="Diversos"/>
    <s v="Daños Sin Autos"/>
    <s v="Diversos"/>
    <x v="40"/>
    <x v="1"/>
    <n v="172169077.94073001"/>
    <n v="151302404.90098"/>
    <n v="470912451.56086999"/>
    <n v="404647163.09129"/>
    <n v="451972421.97768009"/>
    <n v="385068140.58718014"/>
    <n v="16255728.513630001"/>
    <n v="18693966.13405"/>
    <n v="3826281.94276"/>
    <n v="3264836.2680099998"/>
    <n v="6851130.6211300008"/>
    <n v="6897430.4153699996"/>
    <n v="42.145946368294155"/>
    <n v="36.896559916232654"/>
    <n v="-46299.794239998795"/>
    <n v="-0.67126149089994369"/>
    <n v="100"/>
    <n v="100"/>
    <n v="3.9793037768887478"/>
    <n v="4.5587050780085283"/>
    <n v="1.4548629152661992"/>
    <n v="1.5158293488686203"/>
    <n v="1.704554249849989"/>
    <n v="1.791223341627872"/>
    <m/>
    <m/>
    <m/>
    <n v="0"/>
    <m/>
    <n v="0"/>
    <m/>
    <n v="0"/>
    <m/>
    <n v="23.007548798881182"/>
    <n v="29.113429146108128"/>
    <n v="23.50912784617076"/>
    <n v="52.128909707350068"/>
    <n v="-28.832407856964405"/>
    <n v="11.481042890848748"/>
    <n v="26.174117297505155"/>
    <n v="41.000655006125889"/>
    <s v="Resto"/>
    <n v="2023"/>
    <n v="2"/>
    <d v="2024-08-20T00:00:00"/>
    <x v="40"/>
    <x v="7"/>
  </r>
  <r>
    <n v="2024"/>
    <n v="6"/>
    <n v="128"/>
    <x v="65"/>
    <s v="Diversos"/>
    <n v="267"/>
    <s v="8acc23987b8960d83c44541f9f0eb46454cea080ea94d916f56fccf033db866f"/>
    <s v="866d562d83a77144c090ae01fef5e5dc5d322dfdcb968ee04e0fa262fe1b2619"/>
    <x v="31"/>
    <n v="49132.080179999997"/>
    <n v="32938.649969999999"/>
    <n v="89638.574120000005"/>
    <n v="62621.522039999996"/>
    <n v="1927.4528699999998"/>
    <n v="467.90642000000014"/>
    <n v="5651.2657999999992"/>
    <n v="3824.6406700000007"/>
    <n v="0"/>
    <n v="0"/>
    <n v="134.59399999999999"/>
    <n v="128.214"/>
    <n v="0"/>
    <n v="0"/>
    <n v="1963.8166000000001"/>
    <n v="-135.86557999999999"/>
    <n v="55478.24179"/>
    <n v="17979.472040000001"/>
    <n v="0"/>
    <n v="0"/>
    <n v="0"/>
    <n v="0"/>
    <n v="0"/>
    <n v="0"/>
    <s v="Diversos"/>
    <s v="Daños Sin Autos"/>
    <s v="Diversos"/>
    <x v="40"/>
    <x v="1"/>
    <n v="49157.942630000005"/>
    <n v="32936.750050000002"/>
    <n v="470912451.56086999"/>
    <n v="404647163.09129"/>
    <n v="451972421.97768009"/>
    <n v="385068140.58718014"/>
    <n v="16255728.513630001"/>
    <n v="18693966.13405"/>
    <n v="3826281.94276"/>
    <n v="3264836.2680099998"/>
    <n v="49132.080179999997"/>
    <n v="32938.649969999999"/>
    <n v="0.30224471415602222"/>
    <n v="0.17619936686417825"/>
    <n v="16193.430209999999"/>
    <n v="49.162398048337487"/>
    <n v="100"/>
    <n v="100"/>
    <n v="99.947389071599943"/>
    <n v="100.00576838940427"/>
    <n v="1.043337886206842E-2"/>
    <n v="1.0870592494341681E-2"/>
    <n v="8.1400916587098145E-3"/>
    <n v="8.5539795423668977E-3"/>
    <m/>
    <m/>
    <m/>
    <n v="0"/>
    <m/>
    <n v="0"/>
    <m/>
    <n v="0"/>
    <m/>
    <n v="311.93127249675251"/>
    <n v="3.9230027772864391"/>
    <n v="1.4205391551449797"/>
    <n v="5.0374041924617717E-2"/>
    <n v="-1545.4114132512445"/>
    <n v="208.56435420669891"/>
    <n v="3.5397960292858084"/>
    <n v="-0.75567057640920587"/>
    <s v="Resto"/>
    <n v="2023"/>
    <n v="2"/>
    <d v="2024-08-20T00:00:00"/>
    <x v="40"/>
    <x v="31"/>
  </r>
  <r>
    <n v="2024"/>
    <n v="6"/>
    <n v="23"/>
    <x v="16"/>
    <s v="Diversos"/>
    <n v="17"/>
    <s v="4523540f1504cd17100c4835e85b7eefd49911580f8efff0599a8f283be6b9e3"/>
    <s v="866d562d83a77144c090ae01fef5e5dc5d322dfdcb968ee04e0fa262fe1b2619"/>
    <x v="9"/>
    <n v="1235883.5444"/>
    <n v="865863.33420000004"/>
    <n v="2253523.4236599999"/>
    <n v="1998388.37812"/>
    <n v="131330.11055999997"/>
    <n v="149068.45165999999"/>
    <n v="321824.21170999995"/>
    <n v="103278.43544"/>
    <n v="0"/>
    <n v="0"/>
    <n v="134.59399999999999"/>
    <n v="128.214"/>
    <n v="0"/>
    <n v="0"/>
    <n v="49542.881390000002"/>
    <n v="38776.618579999995"/>
    <n v="78370.260890000005"/>
    <n v="86876.056230000002"/>
    <n v="0"/>
    <n v="0"/>
    <n v="0"/>
    <n v="0"/>
    <n v="0"/>
    <n v="0"/>
    <s v="Diversos"/>
    <s v="Daños Sin Autos"/>
    <s v="Diversos"/>
    <x v="40"/>
    <x v="1"/>
    <n v="12089263.964579999"/>
    <n v="10892930.905850001"/>
    <n v="470912451.56086999"/>
    <n v="404647163.09129"/>
    <n v="451972421.97768009"/>
    <n v="385068140.58718014"/>
    <n v="16255728.513630001"/>
    <n v="18693966.13405"/>
    <n v="3826281.94276"/>
    <n v="3264836.2680099998"/>
    <n v="1235883.5444"/>
    <n v="865863.33420000004"/>
    <n v="7.6027570426249689"/>
    <n v="4.6317797303744923"/>
    <n v="370020.21019999997"/>
    <n v="42.734250959116316"/>
    <n v="100"/>
    <n v="100"/>
    <n v="10.222984195075739"/>
    <n v="7.9488554704316723"/>
    <n v="0.26244443957758679"/>
    <n v="0.27344224654065996"/>
    <n v="0.21397983556470848"/>
    <n v="0.22485976972274782"/>
    <m/>
    <m/>
    <m/>
    <n v="0"/>
    <m/>
    <n v="0"/>
    <m/>
    <n v="0"/>
    <m/>
    <n v="-11.899460216074553"/>
    <n v="10.626414693769425"/>
    <n v="17.216164003263781"/>
    <n v="3.4323166072092439"/>
    <n v="27.764831499652676"/>
    <n v="-9.7907245207831792"/>
    <n v="63.216430349183184"/>
    <n v="44.63441397171718"/>
    <s v="Grandes"/>
    <n v="2023"/>
    <n v="2"/>
    <d v="2024-08-20T00:00:00"/>
    <x v="40"/>
    <x v="9"/>
  </r>
  <r>
    <n v="2024"/>
    <n v="6"/>
    <n v="22"/>
    <x v="15"/>
    <s v="Diversos"/>
    <n v="16"/>
    <s v="b17ef6d19c7a5b1ee83b907c595526dcb1eb06db8227d650d5dda0a9f4ce8cd9"/>
    <s v="866d562d83a77144c090ae01fef5e5dc5d322dfdcb968ee04e0fa262fe1b2619"/>
    <x v="4"/>
    <n v="1666424.01226"/>
    <n v="1649209.48325"/>
    <n v="2515544.7408999996"/>
    <n v="2418933.7192200003"/>
    <n v="141763.45336000001"/>
    <n v="250675.87108999997"/>
    <n v="380886.90437000012"/>
    <n v="565508.94669000013"/>
    <n v="0"/>
    <n v="0"/>
    <n v="134.59399999999999"/>
    <n v="128.214"/>
    <n v="0"/>
    <n v="0"/>
    <n v="84978.642420000004"/>
    <n v="101265.20928"/>
    <n v="243008.72412"/>
    <n v="228618.00372000001"/>
    <n v="0"/>
    <n v="0"/>
    <n v="0"/>
    <n v="0"/>
    <n v="0"/>
    <n v="0"/>
    <s v="Diversos"/>
    <s v="Daños Sin Autos"/>
    <s v="Diversos"/>
    <x v="40"/>
    <x v="1"/>
    <n v="17696756.30731"/>
    <n v="15803110.36665"/>
    <n v="470912451.56086999"/>
    <n v="404647163.09129"/>
    <n v="451972421.97768009"/>
    <n v="385068140.58718014"/>
    <n v="16255728.513630001"/>
    <n v="18693966.13405"/>
    <n v="3826281.94276"/>
    <n v="3264836.2680099998"/>
    <n v="1666424.01226"/>
    <n v="1649209.48325"/>
    <n v="10.251303168988995"/>
    <n v="8.8221486624288801"/>
    <n v="17214.52900999994"/>
    <n v="1.0438048765082364"/>
    <n v="100"/>
    <n v="100"/>
    <n v="9.4165506001325792"/>
    <n v="10.435980291135595"/>
    <n v="0.3538712995879657"/>
    <n v="0.36870037445388504"/>
    <n v="0.4075672916253541"/>
    <n v="0.42829029707188049"/>
    <m/>
    <m/>
    <m/>
    <n v="0"/>
    <m/>
    <n v="0"/>
    <m/>
    <n v="0"/>
    <m/>
    <n v="-43.447507435168035"/>
    <n v="8.5070457648855395"/>
    <n v="15.199759256538336"/>
    <n v="3.7049923523864061"/>
    <n v="-16.08308221135194"/>
    <n v="6.2946575360814716"/>
    <n v="34.969379279583698"/>
    <n v="44.294503334052642"/>
    <s v="Grandes"/>
    <n v="2023"/>
    <n v="2"/>
    <d v="2024-08-20T00:00:00"/>
    <x v="40"/>
    <x v="4"/>
  </r>
  <r>
    <n v="2024"/>
    <n v="6"/>
    <n v="103"/>
    <x v="18"/>
    <s v="Diversos"/>
    <n v="205"/>
    <s v="f8809aff4d69bece79dabe35be0c708b890d7eafb841f121330667b77d2e2590"/>
    <s v="866d562d83a77144c090ae01fef5e5dc5d322dfdcb968ee04e0fa262fe1b2619"/>
    <x v="12"/>
    <n v="330207.52873000002"/>
    <n v="306544.14649000001"/>
    <n v="517317.03957999998"/>
    <n v="486800.17960000003"/>
    <n v="79656.507530000003"/>
    <n v="59505.72494"/>
    <n v="353589.31870000006"/>
    <n v="288181.15645999997"/>
    <n v="0"/>
    <n v="0"/>
    <n v="134.59399999999999"/>
    <n v="128.214"/>
    <n v="2409.1405399999999"/>
    <n v="7886.3938499999995"/>
    <n v="-997.34875999999997"/>
    <n v="-4449.1684999999998"/>
    <n v="4470.7135799999996"/>
    <n v="17246.727149999999"/>
    <n v="0"/>
    <n v="0"/>
    <n v="0"/>
    <n v="0"/>
    <n v="0"/>
    <n v="0"/>
    <s v="Diversos"/>
    <s v="Daños Sin Autos"/>
    <s v="Diversos"/>
    <x v="40"/>
    <x v="1"/>
    <n v="1492337.16872"/>
    <n v="1431710.3165"/>
    <n v="470912451.56086999"/>
    <n v="404647163.09129"/>
    <n v="451972421.97768009"/>
    <n v="385068140.58718014"/>
    <n v="16255728.513630001"/>
    <n v="18693966.13405"/>
    <n v="3826281.94276"/>
    <n v="3264836.2680099998"/>
    <n v="330207.52873000002"/>
    <n v="306544.14649000001"/>
    <n v="2.0313302381565346"/>
    <n v="1.6398026202243261"/>
    <n v="23663.382240000006"/>
    <n v="7.7194043699581716"/>
    <n v="100"/>
    <n v="100"/>
    <n v="22.126871571068886"/>
    <n v="21.41104544384276"/>
    <n v="7.0120789466387154E-2"/>
    <n v="7.3059220579238526E-2"/>
    <n v="7.575591143359689E-2"/>
    <n v="7.9607766568939989E-2"/>
    <m/>
    <m/>
    <m/>
    <n v="0"/>
    <m/>
    <n v="0"/>
    <m/>
    <n v="0"/>
    <m/>
    <n v="33.863603225266424"/>
    <n v="24.123165161122824"/>
    <n v="19.411796187059529"/>
    <n v="2.0818253521731238"/>
    <n v="-77.583479699633756"/>
    <n v="-74.077901615089914"/>
    <n v="-22.308491522733604"/>
    <n v="-25.797175668776092"/>
    <s v="Medianas"/>
    <n v="2023"/>
    <n v="2"/>
    <d v="2024-08-20T00:00:00"/>
    <x v="40"/>
    <x v="12"/>
  </r>
  <r>
    <n v="2024"/>
    <n v="6"/>
    <n v="125"/>
    <x v="67"/>
    <s v="Diversos"/>
    <n v="238"/>
    <s v="8ae4c23b80d1e7c8ff79e515fe791ebd68190bae842dda7af193db125f700452"/>
    <s v="866d562d83a77144c090ae01fef5e5dc5d322dfdcb968ee04e0fa262fe1b2619"/>
    <x v="28"/>
    <n v="65152.756649999996"/>
    <n v="66336.674429999999"/>
    <n v="123833.24616"/>
    <n v="122719.36410999999"/>
    <n v="18405.77996"/>
    <n v="20049.321550000001"/>
    <n v="39437.482840000004"/>
    <n v="37472.849780000004"/>
    <n v="0"/>
    <n v="0"/>
    <n v="134.59399999999999"/>
    <n v="128.214"/>
    <n v="0"/>
    <n v="0"/>
    <n v="10913.08253"/>
    <n v="12236.881589999999"/>
    <n v="41226.678420000004"/>
    <n v="29195.91113"/>
    <n v="0"/>
    <n v="0"/>
    <n v="0"/>
    <n v="0"/>
    <n v="0"/>
    <n v="0"/>
    <s v="Diversos"/>
    <s v="Daños Sin Autos"/>
    <s v="Diversos"/>
    <x v="40"/>
    <x v="1"/>
    <n v="66157.721770000004"/>
    <n v="67311.399269999994"/>
    <n v="470912451.56086999"/>
    <n v="404647163.09129"/>
    <n v="451972421.97768009"/>
    <n v="385068140.58718014"/>
    <n v="16255728.513630001"/>
    <n v="18693966.13405"/>
    <n v="3826281.94276"/>
    <n v="3264836.2680099998"/>
    <n v="65152.756649999996"/>
    <n v="66336.674429999999"/>
    <n v="0.40079874977840041"/>
    <n v="0.35485607470515046"/>
    <n v="-1183.9177800000034"/>
    <n v="-1.7847107805340823"/>
    <n v="100"/>
    <n v="100"/>
    <n v="98.480955672122732"/>
    <n v="98.55191713354499"/>
    <n v="1.3835428737135096E-2"/>
    <n v="1.4415206212120937E-2"/>
    <n v="1.6393708020395581E-2"/>
    <n v="1.7227256019894291E-2"/>
    <m/>
    <m/>
    <m/>
    <n v="0"/>
    <m/>
    <n v="0"/>
    <m/>
    <n v="0"/>
    <m/>
    <n v="-8.197492298685793"/>
    <n v="28.250193708419246"/>
    <n v="30.223585553955544"/>
    <n v="0.48103564335678345"/>
    <n v="-10.818107949020362"/>
    <n v="41.207028054136984"/>
    <n v="26.470923557852803"/>
    <n v="41.91299780134657"/>
    <s v="Resto"/>
    <n v="2023"/>
    <n v="2"/>
    <d v="2024-08-20T00:00:00"/>
    <x v="40"/>
    <x v="28"/>
  </r>
  <r>
    <n v="2024"/>
    <n v="6"/>
    <n v="37"/>
    <x v="35"/>
    <s v="Diversos"/>
    <n v="25"/>
    <s v="b7a56873cd771f2c446d369b649430b65a756ba278ff97ec81bb6f55b2e73569"/>
    <s v="866d562d83a77144c090ae01fef5e5dc5d322dfdcb968ee04e0fa262fe1b2619"/>
    <x v="17"/>
    <n v="394649.27085000003"/>
    <n v="347555.44335000002"/>
    <n v="945024.58232000005"/>
    <n v="854423.12144999998"/>
    <n v="107571.96267000002"/>
    <n v="87445.424060000005"/>
    <n v="273738.53744000004"/>
    <n v="291315.05503999995"/>
    <n v="0"/>
    <n v="0"/>
    <n v="134.59399999999999"/>
    <n v="128.214"/>
    <n v="0"/>
    <n v="0"/>
    <n v="102682.77159999999"/>
    <n v="68720.066529999996"/>
    <n v="361613.29881999997"/>
    <n v="258701.32659000001"/>
    <n v="0"/>
    <n v="0"/>
    <n v="0"/>
    <n v="0"/>
    <n v="0"/>
    <n v="0"/>
    <s v="Diversos"/>
    <s v="Daños Sin Autos"/>
    <s v="Diversos"/>
    <x v="40"/>
    <x v="1"/>
    <n v="7036483.0011099996"/>
    <n v="5668968.1481899992"/>
    <n v="470912451.56086999"/>
    <n v="404647163.09129"/>
    <n v="451972421.97768009"/>
    <n v="385068140.58718014"/>
    <n v="16255728.513630001"/>
    <n v="18693966.13405"/>
    <n v="3826281.94276"/>
    <n v="3264836.2680099998"/>
    <n v="394649.27085000003"/>
    <n v="347555.44335000002"/>
    <n v="2.4277550558198424"/>
    <n v="1.8591851555617589"/>
    <n v="47093.827500000014"/>
    <n v="13.550018680782095"/>
    <n v="100"/>
    <n v="100"/>
    <n v="5.6086154231843439"/>
    <n v="6.1308413500430108"/>
    <n v="8.3805231639534974E-2"/>
    <n v="8.7317113093570375E-2"/>
    <n v="8.5890987272679867E-2"/>
    <n v="9.0258166468932477E-2"/>
    <m/>
    <m/>
    <m/>
    <n v="0"/>
    <m/>
    <n v="0"/>
    <m/>
    <n v="0"/>
    <m/>
    <n v="23.01611413787683"/>
    <n v="27.257610900511821"/>
    <n v="25.16013652876083"/>
    <n v="2.8113966581460401"/>
    <n v="49.421816341189739"/>
    <n v="39.780225941051661"/>
    <n v="28.395739851125423"/>
    <n v="26.563476668563919"/>
    <s v="Medianas"/>
    <n v="2023"/>
    <n v="2"/>
    <d v="2024-08-20T00:00:00"/>
    <x v="40"/>
    <x v="17"/>
  </r>
  <r>
    <n v="2024"/>
    <n v="6"/>
    <n v="127"/>
    <x v="5"/>
    <s v="Diversos"/>
    <n v="263"/>
    <s v="4be84111a613654b362415e563cb7607df7b203b5d303802a8a546061bbc7847"/>
    <s v="866d562d83a77144c090ae01fef5e5dc5d322dfdcb968ee04e0fa262fe1b2619"/>
    <x v="26"/>
    <n v="100531.20751000001"/>
    <n v="47976.083880000006"/>
    <n v="219529.46231999999"/>
    <n v="104161.86563000001"/>
    <n v="50037.122739999999"/>
    <n v="8044.7049899999993"/>
    <n v="104392.18137999999"/>
    <n v="9109.6981199999991"/>
    <n v="0"/>
    <n v="0"/>
    <n v="134.59399999999999"/>
    <n v="128.214"/>
    <n v="0"/>
    <n v="0"/>
    <n v="7.7240099999999998"/>
    <n v="-695.14816000000008"/>
    <n v="1630.8987"/>
    <n v="2317.0643399999999"/>
    <n v="0"/>
    <n v="0"/>
    <n v="0"/>
    <n v="0"/>
    <n v="0"/>
    <n v="0"/>
    <s v="Diversos"/>
    <s v="Daños Sin Autos"/>
    <s v="Diversos"/>
    <x v="40"/>
    <x v="1"/>
    <n v="539188.42425000004"/>
    <n v="333342.39512"/>
    <n v="470912451.56086999"/>
    <n v="404647163.09129"/>
    <n v="451972421.97768009"/>
    <n v="385068140.58718014"/>
    <n v="16255728.513630001"/>
    <n v="18693966.13405"/>
    <n v="3826281.94276"/>
    <n v="3264836.2680099998"/>
    <n v="100531.20751000001"/>
    <n v="47976.083880000006"/>
    <n v="0.61843557134770821"/>
    <n v="0.2566394072610107"/>
    <n v="52555.123630000002"/>
    <n v="109.54442167779534"/>
    <n v="100"/>
    <n v="100"/>
    <n v="18.644912054600734"/>
    <n v="14.392433900503141"/>
    <n v="2.1348173567460951E-2"/>
    <n v="2.2242774696320869E-2"/>
    <n v="1.1856275851160832E-2"/>
    <n v="1.2459115367696366E-2"/>
    <m/>
    <m/>
    <m/>
    <n v="0"/>
    <m/>
    <n v="0"/>
    <m/>
    <n v="0"/>
    <m/>
    <n v="521.98828673268724"/>
    <n v="49.772726280068532"/>
    <n v="16.768156838565204"/>
    <n v="1.3077217907237353"/>
    <n v="-101.11113147447588"/>
    <n v="-29.613577325176909"/>
    <n v="0.4736045224635963"/>
    <n v="-30.001245455272947"/>
    <s v="Resto"/>
    <n v="2023"/>
    <n v="2"/>
    <d v="2024-08-20T00:00:00"/>
    <x v="40"/>
    <x v="26"/>
  </r>
  <r>
    <n v="2024"/>
    <n v="6"/>
    <n v="48"/>
    <x v="3"/>
    <s v="Diversos"/>
    <n v="36"/>
    <s v="76a50887d8f1c2e9301755428990ad81479ee21c25b43215cf524541e0503269"/>
    <s v="866d562d83a77144c090ae01fef5e5dc5d322dfdcb968ee04e0fa262fe1b2619"/>
    <x v="15"/>
    <n v="1220010.26648"/>
    <n v="1219497.4578900002"/>
    <n v="2147112.25428"/>
    <n v="2146502.7207900002"/>
    <n v="441941.64284000004"/>
    <n v="364673.05269000016"/>
    <n v="2121854.9972399999"/>
    <n v="681492.97190999996"/>
    <n v="0"/>
    <n v="0"/>
    <n v="134.59399999999999"/>
    <n v="128.214"/>
    <n v="0"/>
    <n v="0"/>
    <n v="138078.55266999998"/>
    <n v="278629.20087"/>
    <n v="545240.26360000006"/>
    <n v="552397.59826"/>
    <n v="0"/>
    <n v="0"/>
    <n v="0"/>
    <n v="0"/>
    <n v="0"/>
    <n v="0"/>
    <s v="Diversos"/>
    <s v="Daños Sin Autos"/>
    <s v="Diversos"/>
    <x v="40"/>
    <x v="1"/>
    <n v="31734793.481880002"/>
    <n v="28740488.16773"/>
    <n v="470912451.56086999"/>
    <n v="404647163.09129"/>
    <n v="451972421.97768009"/>
    <n v="385068140.58718014"/>
    <n v="16255728.513630001"/>
    <n v="18693966.13405"/>
    <n v="3826281.94276"/>
    <n v="3264836.2680099998"/>
    <n v="1220010.26648"/>
    <n v="1219497.4578900002"/>
    <n v="7.5051097553521116"/>
    <n v="6.5234816900023942"/>
    <n v="512.80858999979682"/>
    <n v="4.2050812544291993E-2"/>
    <n v="100"/>
    <n v="100"/>
    <n v="3.8443932750865515"/>
    <n v="4.2431341137039542"/>
    <n v="0.25907369032952871"/>
    <n v="0.2699302451113374"/>
    <n v="0.30137304029853701"/>
    <n v="0.31669653480820853"/>
    <m/>
    <m/>
    <m/>
    <n v="0"/>
    <m/>
    <n v="0"/>
    <m/>
    <n v="0"/>
    <m/>
    <n v="21.188456229499387"/>
    <n v="36.224419989112029"/>
    <n v="29.903551690953506"/>
    <n v="11.550158860515532"/>
    <n v="-50.443617453282194"/>
    <n v="-1.2956853329096352"/>
    <n v="25.324349995417318"/>
    <n v="50.439973263398599"/>
    <s v="Medianas"/>
    <n v="2023"/>
    <n v="2"/>
    <d v="2024-08-20T00:00:00"/>
    <x v="40"/>
    <x v="15"/>
  </r>
  <r>
    <n v="2024"/>
    <n v="6"/>
    <n v="50"/>
    <x v="56"/>
    <s v="Diversos"/>
    <n v="38"/>
    <s v="aea92132c4cbeb263e6ac2bf6c183b5d81737f179f21efdc5863739672f0f470"/>
    <s v="866d562d83a77144c090ae01fef5e5dc5d322dfdcb968ee04e0fa262fe1b2619"/>
    <x v="37"/>
    <n v="0"/>
    <n v="-3267.79405"/>
    <n v="-4808.4740399999991"/>
    <n v="9546.2885799999985"/>
    <n v="-329.98829999999998"/>
    <n v="-438.83117000000004"/>
    <n v="-609.99923000000001"/>
    <n v="1263.16264"/>
    <n v="0"/>
    <n v="0"/>
    <n v="134.59399999999999"/>
    <n v="128.214"/>
    <n v="0"/>
    <n v="0"/>
    <n v="48.261600000000001"/>
    <n v="112.88016999999999"/>
    <n v="0"/>
    <n v="359.79318000000001"/>
    <n v="0"/>
    <n v="0"/>
    <n v="0"/>
    <n v="0"/>
    <n v="0"/>
    <n v="0"/>
    <s v="Diversos"/>
    <s v="Daños Sin Autos"/>
    <s v="Diversos"/>
    <x v="40"/>
    <x v="1"/>
    <n v="30189132.184919998"/>
    <n v="15116040.619870001"/>
    <n v="470912451.56086999"/>
    <n v="404647163.09129"/>
    <n v="451972421.97768009"/>
    <n v="385068140.58718014"/>
    <n v="16255728.513630001"/>
    <n v="18693966.13405"/>
    <n v="3826281.94276"/>
    <n v="3264836.2680099998"/>
    <n v="0"/>
    <n v="-3267.79405"/>
    <m/>
    <n v="-1.7480474857862818E-2"/>
    <m/>
    <m/>
    <m/>
    <n v="100"/>
    <m/>
    <n v="-2.1618055495990742E-2"/>
    <m/>
    <m/>
    <n v="-8.0756628195185749E-4"/>
    <n v="-8.4862747798792899E-4"/>
    <m/>
    <m/>
    <m/>
    <n v="0"/>
    <m/>
    <n v="0"/>
    <m/>
    <n v="0"/>
    <m/>
    <n v="-24.802903130149133"/>
    <m/>
    <n v="13.428972673476776"/>
    <n v="-8.6242546925846923E-3"/>
    <n v="-57.245280548390376"/>
    <m/>
    <m/>
    <n v="31.373626926447017"/>
    <s v="Resto"/>
    <n v="2023"/>
    <n v="2"/>
    <d v="2024-08-20T00:00:00"/>
    <x v="40"/>
    <x v="37"/>
  </r>
  <r>
    <n v="2024"/>
    <n v="6"/>
    <n v="80"/>
    <x v="30"/>
    <s v="Diversos"/>
    <n v="52"/>
    <s v="41cfc0d1f2d127b04555b7246d84019b4d27710a3f3aff6e7764375b1e06e05d"/>
    <s v="866d562d83a77144c090ae01fef5e5dc5d322dfdcb968ee04e0fa262fe1b2619"/>
    <x v="36"/>
    <n v="25098.516600000003"/>
    <n v="35376.348720000002"/>
    <n v="55381.083560000006"/>
    <n v="62897.166400000002"/>
    <n v="7330.8392099999992"/>
    <n v="-1464.6691000000001"/>
    <n v="17599.664459999996"/>
    <n v="10962.980409999998"/>
    <n v="0"/>
    <n v="0"/>
    <n v="134.59399999999999"/>
    <n v="128.214"/>
    <n v="0"/>
    <n v="0"/>
    <n v="5858.2195400000001"/>
    <n v="-1493.64697"/>
    <n v="14704.702939999999"/>
    <n v="12872.05557"/>
    <n v="0"/>
    <n v="0"/>
    <n v="0"/>
    <n v="0"/>
    <n v="0"/>
    <n v="0"/>
    <s v="Diversos"/>
    <s v="Daños Sin Autos"/>
    <s v="Diversos"/>
    <x v="40"/>
    <x v="1"/>
    <n v="669950.54428999999"/>
    <n v="668363.73384"/>
    <n v="470912451.56086999"/>
    <n v="404647163.09129"/>
    <n v="451972421.97768009"/>
    <n v="385068140.58718014"/>
    <n v="16255728.513630001"/>
    <n v="18693966.13405"/>
    <n v="3826281.94276"/>
    <n v="3264836.2680099998"/>
    <n v="25098.516600000003"/>
    <n v="35376.348720000002"/>
    <n v="0.15439798086536421"/>
    <n v="0.18923939663913258"/>
    <n v="-10277.832119999999"/>
    <n v="-29.052834709845087"/>
    <n v="100"/>
    <n v="100"/>
    <n v="3.746323786720541"/>
    <n v="5.2929784979130492"/>
    <n v="5.3297627864392488E-3"/>
    <n v="5.5531079728664175E-3"/>
    <n v="8.7425174193100554E-3"/>
    <n v="9.1870360051225092E-3"/>
    <m/>
    <m/>
    <m/>
    <n v="0"/>
    <m/>
    <n v="0"/>
    <m/>
    <n v="0"/>
    <m/>
    <n v="-600.51163160334295"/>
    <n v="29.208256913478298"/>
    <n v="-4.1402494971787469"/>
    <n v="0.19159171539544387"/>
    <n v="-492.20911350959994"/>
    <n v="14.23741033461059"/>
    <n v="39.839087970042328"/>
    <n v="-11.603795228177374"/>
    <s v="Resto"/>
    <n v="2023"/>
    <n v="2"/>
    <d v="2024-08-20T00:00:00"/>
    <x v="40"/>
    <x v="36"/>
  </r>
  <r>
    <n v="2024"/>
    <n v="6"/>
    <n v="201.1"/>
    <x v="1"/>
    <s v="Diversos"/>
    <n v="201.1"/>
    <m/>
    <m/>
    <x v="1"/>
    <n v="16255728.513629997"/>
    <n v="18693966.134049997"/>
    <n v="30193841.445780002"/>
    <n v="32452563.160130002"/>
    <n v="3826281.9427600005"/>
    <n v="3264836.2680100002"/>
    <n v="10878302.015069999"/>
    <n v="7189032.7657800019"/>
    <n v="0"/>
    <n v="0"/>
    <n v="0"/>
    <n v="0"/>
    <n v="60508.475899999998"/>
    <n v="257706.88801999998"/>
    <n v="1369550.64166"/>
    <n v="1744741.9019400002"/>
    <n v="6629548.4173699999"/>
    <n v="5634674.9030200001"/>
    <n v="0"/>
    <n v="0"/>
    <n v="0"/>
    <n v="0"/>
    <n v="0"/>
    <n v="0"/>
    <s v="Diversos"/>
    <s v="Daños Sin Autos"/>
    <s v="Diversos"/>
    <x v="40"/>
    <x v="1"/>
    <n v="331352985.68958998"/>
    <n v="280461577.77380002"/>
    <n v="470912451.56086999"/>
    <n v="404647163.09129"/>
    <n v="451972421.97768009"/>
    <n v="385068140.58718014"/>
    <n v="16255728.513630001"/>
    <n v="18693966.13405"/>
    <n v="3826281.94276"/>
    <n v="3264836.2680099998"/>
    <n v="16255728.513629997"/>
    <n v="18693966.134049997"/>
    <n v="99.999999999999972"/>
    <n v="99.999999999999972"/>
    <n v="-2438237.6204199996"/>
    <n v="-13.04291236506997"/>
    <n v="100"/>
    <n v="100"/>
    <n v="4.9058645057323522"/>
    <n v="6.6654285704429705"/>
    <n v="3.4519640454928142"/>
    <n v="3.596619555348171"/>
    <n v="4.6198189037674195"/>
    <n v="4.8547163900768489"/>
    <m/>
    <m/>
    <m/>
    <n v="0"/>
    <m/>
    <n v="0"/>
    <m/>
    <n v="0"/>
    <m/>
    <n v="17.196748279576536"/>
    <n v="23.538052690482402"/>
    <n v="17.464652736602996"/>
    <n v="100.00000000000003"/>
    <n v="-21.504112434212786"/>
    <n v="17.656271772072962"/>
    <n v="20.65827950017918"/>
    <n v="30.964375620053534"/>
    <m/>
    <n v="2023"/>
    <n v="2"/>
    <d v="2024-08-20T00:00:00"/>
    <x v="40"/>
    <x v="1"/>
  </r>
  <r>
    <n v="2024"/>
    <n v="6"/>
    <n v="79"/>
    <x v="59"/>
    <s v="Diversos"/>
    <n v="51"/>
    <s v="031b4af5197ec30a926f48cf40e11a7dbc470048a21e4003b7a3c07c5dab1baa"/>
    <s v="866d562d83a77144c090ae01fef5e5dc5d322dfdcb968ee04e0fa262fe1b2619"/>
    <x v="5"/>
    <n v="1443721.4013399999"/>
    <n v="1205368.41686"/>
    <n v="2723510.13"/>
    <n v="2425858.1910199998"/>
    <n v="150782.86597000001"/>
    <n v="233305.31589"/>
    <n v="301829.30352999992"/>
    <n v="466169.35808000003"/>
    <n v="0"/>
    <n v="0"/>
    <n v="134.59399999999999"/>
    <n v="128.214"/>
    <n v="0"/>
    <n v="0"/>
    <n v="150891.58459000001"/>
    <n v="156415.82895"/>
    <n v="1443358.0454599999"/>
    <n v="1101155.45689"/>
    <n v="0"/>
    <n v="0"/>
    <n v="0"/>
    <n v="0"/>
    <n v="0"/>
    <n v="0"/>
    <s v="Diversos"/>
    <s v="Daños Sin Autos"/>
    <s v="Diversos"/>
    <x v="40"/>
    <x v="1"/>
    <n v="42505277.943829998"/>
    <n v="34607061.821570002"/>
    <n v="470912451.56086999"/>
    <n v="404647163.09129"/>
    <n v="451972421.97768009"/>
    <n v="385068140.58718014"/>
    <n v="16255728.513630001"/>
    <n v="18693966.13405"/>
    <n v="3826281.94276"/>
    <n v="3264836.2680099998"/>
    <n v="1443721.4013399999"/>
    <n v="1205368.41686"/>
    <n v="8.8813085192058754"/>
    <n v="6.4479009334701303"/>
    <n v="238352.98447999987"/>
    <n v="19.77428486975894"/>
    <n v="100"/>
    <n v="100"/>
    <n v="3.3965697230538128"/>
    <n v="3.4830128690922675"/>
    <n v="0.30657957685227716"/>
    <n v="0.31942687897256167"/>
    <n v="0.29788134622064905"/>
    <n v="0.3130273034330926"/>
    <m/>
    <m/>
    <m/>
    <n v="0"/>
    <m/>
    <n v="0"/>
    <m/>
    <n v="0"/>
    <m/>
    <n v="-35.37101141703436"/>
    <n v="10.444041754181233"/>
    <n v="19.355519244295724"/>
    <n v="3.9407149871772464"/>
    <n v="-3.5317681062610795"/>
    <n v="31.076682808845611"/>
    <n v="10.454203311826946"/>
    <n v="14.204699978672053"/>
    <s v="Grandes"/>
    <n v="2023"/>
    <n v="2"/>
    <d v="2024-08-20T00:00:00"/>
    <x v="40"/>
    <x v="5"/>
  </r>
  <r>
    <n v="2024"/>
    <n v="6"/>
    <n v="39"/>
    <x v="17"/>
    <s v="Diversos"/>
    <n v="27"/>
    <s v="670671cd97404156226e507973f2ab8330d3022ca96e0c93bdbdb320c41adcaf"/>
    <s v="866d562d83a77144c090ae01fef5e5dc5d322dfdcb968ee04e0fa262fe1b2619"/>
    <x v="10"/>
    <n v="655459.45552999992"/>
    <n v="533400.33585999999"/>
    <n v="1147579.2817199999"/>
    <n v="1043838.55221"/>
    <n v="142711.00851000001"/>
    <n v="158923.83121"/>
    <n v="357635.53953000001"/>
    <n v="362925.48230000003"/>
    <n v="0"/>
    <n v="0"/>
    <n v="134.59399999999999"/>
    <n v="128.214"/>
    <n v="-326.14660999999978"/>
    <n v="19161.678919999998"/>
    <n v="21439.720149999997"/>
    <n v="62164.079590000001"/>
    <n v="144801.54050999999"/>
    <n v="72773.302930000005"/>
    <n v="0"/>
    <n v="0"/>
    <n v="0"/>
    <n v="0"/>
    <n v="0"/>
    <n v="0"/>
    <s v="Diversos"/>
    <s v="Daños Sin Autos"/>
    <s v="Diversos"/>
    <x v="40"/>
    <x v="1"/>
    <n v="13946879.379360002"/>
    <n v="12006721.726059999"/>
    <n v="470912451.56086999"/>
    <n v="404647163.09129"/>
    <n v="451972421.97768009"/>
    <n v="385068140.58718014"/>
    <n v="16255728.513630001"/>
    <n v="18693966.13405"/>
    <n v="3826281.94276"/>
    <n v="3264836.2680099998"/>
    <n v="655459.45552999992"/>
    <n v="533400.33585999999"/>
    <n v="4.0321752112211664"/>
    <n v="2.8533288871666538"/>
    <n v="122059.11966999993"/>
    <n v="22.883210126443654"/>
    <n v="100"/>
    <n v="100"/>
    <n v="4.699685411347394"/>
    <n v="4.4425143517924699"/>
    <n v="0.13918923854262863"/>
    <n v="0.14502200215268196"/>
    <n v="0.13181862731598165"/>
    <n v="0.1385210251480769"/>
    <m/>
    <m/>
    <m/>
    <n v="0"/>
    <m/>
    <n v="0"/>
    <m/>
    <n v="0"/>
    <m/>
    <n v="-10.201630917503223"/>
    <n v="21.772667600714509"/>
    <n v="29.794475279766651"/>
    <n v="3.7297567363020492"/>
    <n v="-65.511079241573952"/>
    <n v="98.97618313309664"/>
    <n v="14.80627904543555"/>
    <n v="85.421544834642276"/>
    <s v="Medianas"/>
    <n v="2023"/>
    <n v="2"/>
    <d v="2024-08-20T00:00:00"/>
    <x v="40"/>
    <x v="10"/>
  </r>
  <r>
    <n v="2024"/>
    <n v="6"/>
    <n v="5.0999999999999996"/>
    <x v="6"/>
    <s v="Diversos"/>
    <n v="5.0999999999999996"/>
    <m/>
    <m/>
    <x v="3"/>
    <n v="7814920.9936699998"/>
    <n v="7331401.5950199999"/>
    <n v="13987776.34505"/>
    <n v="13228982.990839999"/>
    <n v="983309.50914999994"/>
    <n v="1007164.3697299999"/>
    <n v="2203296.0537700001"/>
    <n v="2235801.9390599998"/>
    <n v="0"/>
    <n v="0"/>
    <n v="0"/>
    <n v="0"/>
    <n v="0"/>
    <n v="0"/>
    <n v="350157.77775000001"/>
    <n v="394363.66029000003"/>
    <n v="3133651.7815199997"/>
    <n v="2659327.6411200003"/>
    <n v="0"/>
    <n v="0"/>
    <n v="0"/>
    <n v="0"/>
    <n v="0"/>
    <n v="0"/>
    <s v="Diversos"/>
    <s v="Daños Sin Autos"/>
    <s v="Diversos"/>
    <x v="40"/>
    <x v="1"/>
    <n v="94768944.611780003"/>
    <n v="81871362.421510011"/>
    <n v="470912451.56086999"/>
    <n v="404647163.09129"/>
    <n v="451972421.97768009"/>
    <n v="385068140.58718014"/>
    <n v="16255728.513630001"/>
    <n v="18693966.13405"/>
    <n v="3826281.94276"/>
    <n v="3264836.2680099998"/>
    <n v="7814920.9936699998"/>
    <n v="7331401.5950199999"/>
    <n v="48.074873956694056"/>
    <n v="39.218010466309053"/>
    <n v="483519.39864999987"/>
    <n v="6.5951836409894771"/>
    <n v="100"/>
    <n v="100"/>
    <n v="8.2462889353508615"/>
    <n v="8.9547814744729664"/>
    <n v="1.6595273639010681"/>
    <n v="1.7290703179354439"/>
    <n v="1.8118010612040314"/>
    <n v="1.9039231819699602"/>
    <m/>
    <m/>
    <m/>
    <n v="0"/>
    <m/>
    <n v="0"/>
    <m/>
    <n v="0"/>
    <m/>
    <n v="-2.3685171256003557"/>
    <n v="12.582462573152945"/>
    <n v="13.737678350809979"/>
    <n v="25.698825226682391"/>
    <n v="-11.209420895295652"/>
    <n v="17.836243006154497"/>
    <n v="11.174112574185047"/>
    <n v="14.82944990275475"/>
    <m/>
    <n v="2023"/>
    <n v="2"/>
    <d v="2024-08-20T00:00:00"/>
    <x v="40"/>
    <x v="3"/>
  </r>
  <r>
    <n v="2024"/>
    <n v="6"/>
    <n v="41"/>
    <x v="7"/>
    <s v="Diversos"/>
    <n v="29"/>
    <s v="35135aaa6cc23891b40cb3f378c53a17a1127210ce60e125ccf03efcfdaec458"/>
    <s v="866d562d83a77144c090ae01fef5e5dc5d322dfdcb968ee04e0fa262fe1b2619"/>
    <x v="13"/>
    <n v="1038604.5449"/>
    <n v="1272038.82975"/>
    <n v="1586469.1507199998"/>
    <n v="1693744.1021499997"/>
    <n v="246004.40418000001"/>
    <n v="300476.6519"/>
    <n v="541851.98676"/>
    <n v="483613.95623999991"/>
    <n v="0"/>
    <n v="0"/>
    <n v="134.59399999999999"/>
    <n v="128.214"/>
    <n v="59336.976179999998"/>
    <n v="229645.11074999999"/>
    <n v="156345.37999000002"/>
    <n v="317126.02773000003"/>
    <n v="337834.77722000005"/>
    <n v="524472.49384000001"/>
    <n v="0"/>
    <n v="0"/>
    <n v="0"/>
    <n v="0"/>
    <n v="0"/>
    <n v="0"/>
    <s v="Diversos"/>
    <s v="Daños Sin Autos"/>
    <s v="Diversos"/>
    <x v="40"/>
    <x v="1"/>
    <n v="19353024.356599998"/>
    <n v="17293989.810169999"/>
    <n v="470912451.56086999"/>
    <n v="404647163.09129"/>
    <n v="451972421.97768009"/>
    <n v="385068140.58718014"/>
    <n v="16255728.513630001"/>
    <n v="18693966.13405"/>
    <n v="3826281.94276"/>
    <n v="3264836.2680099998"/>
    <n v="1038604.5449"/>
    <n v="1272038.82975"/>
    <n v="6.3891602522099049"/>
    <n v="6.8045422818705834"/>
    <n v="-233434.28485000005"/>
    <n v="-18.351191755355302"/>
    <n v="100"/>
    <n v="100"/>
    <n v="5.3666265580128965"/>
    <n v="7.3553809370348873"/>
    <n v="0.22055151471520396"/>
    <n v="0.22979378705351405"/>
    <n v="0.31435753065270422"/>
    <n v="0.33034122942768052"/>
    <m/>
    <m/>
    <m/>
    <n v="0"/>
    <m/>
    <n v="0"/>
    <m/>
    <n v="0"/>
    <m/>
    <n v="-18.128612448107482"/>
    <n v="23.686051191282438"/>
    <n v="23.621657206726475"/>
    <n v="6.4293329101239829"/>
    <n v="-50.699291032929054"/>
    <n v="-35.585796931599859"/>
    <n v="46.278651735190351"/>
    <n v="60.46571201629979"/>
    <s v="Medianas"/>
    <n v="2023"/>
    <n v="2"/>
    <d v="2024-08-20T00:00:00"/>
    <x v="40"/>
    <x v="13"/>
  </r>
  <r>
    <n v="2024"/>
    <n v="6"/>
    <n v="93"/>
    <x v="43"/>
    <s v="Diversos"/>
    <n v="220"/>
    <s v="36790ecd55c2030dc553685bef719df653f413a20cdad1bfd1dc934c76686ddd"/>
    <s v="866d562d83a77144c090ae01fef5e5dc5d322dfdcb968ee04e0fa262fe1b2619"/>
    <x v="24"/>
    <n v="64342.17469"/>
    <n v="65266.609659999995"/>
    <n v="88201.622410000011"/>
    <n v="88103.897789999988"/>
    <n v="6730.3570699999982"/>
    <n v="16324.17375"/>
    <n v="12896.20606"/>
    <n v="24484.040990000005"/>
    <n v="0"/>
    <n v="0"/>
    <n v="134.59399999999999"/>
    <n v="128.214"/>
    <n v="0"/>
    <n v="0"/>
    <n v="1603.36213"/>
    <n v="11997.947249999999"/>
    <n v="4860.8431600000004"/>
    <n v="-3072.58959"/>
    <n v="0"/>
    <n v="0"/>
    <n v="0"/>
    <n v="0"/>
    <n v="0"/>
    <n v="0"/>
    <s v="Diversos"/>
    <s v="Daños Sin Autos"/>
    <s v="Diversos"/>
    <x v="40"/>
    <x v="1"/>
    <n v="571419.13779999991"/>
    <n v="448716.87143"/>
    <n v="470912451.56086999"/>
    <n v="404647163.09129"/>
    <n v="451972421.97768009"/>
    <n v="385068140.58718014"/>
    <n v="16255728.513630001"/>
    <n v="18693966.13405"/>
    <n v="3826281.94276"/>
    <n v="3264836.2680099998"/>
    <n v="64342.17469"/>
    <n v="65266.609659999995"/>
    <n v="0.39581231094042191"/>
    <n v="0.34913195622581428"/>
    <n v="-924.43496999999479"/>
    <n v="-1.4163980246802321"/>
    <n v="100"/>
    <n v="100"/>
    <n v="11.260066461498203"/>
    <n v="14.545165073023473"/>
    <n v="1.3663298661297587E-2"/>
    <n v="1.4235862977758727E-2"/>
    <n v="1.6129264112813166E-2"/>
    <n v="1.6949366301890537E-2"/>
    <m/>
    <m/>
    <m/>
    <n v="0"/>
    <m/>
    <n v="0"/>
    <m/>
    <n v="0"/>
    <m/>
    <n v="-58.770611161866626"/>
    <n v="10.460257369954926"/>
    <n v="25.011524016704996"/>
    <n v="0.1758980956104142"/>
    <n v="-86.636362899495168"/>
    <n v="-258.20020922481876"/>
    <n v="32.985267724622489"/>
    <n v="-390.48323567352838"/>
    <s v="Resto"/>
    <n v="2023"/>
    <n v="2"/>
    <d v="2024-08-20T00:00:00"/>
    <x v="40"/>
    <x v="24"/>
  </r>
  <r>
    <n v="2024"/>
    <n v="6"/>
    <n v="77"/>
    <x v="63"/>
    <s v="Diversos"/>
    <n v="49"/>
    <s v="0e17daca5f3e175f448bacace3bc0da47d0655a74c8dd0dc497a3afbdad95f1f"/>
    <s v="866d562d83a77144c090ae01fef5e5dc5d322dfdcb968ee04e0fa262fe1b2619"/>
    <x v="37"/>
    <n v="0"/>
    <n v="0"/>
    <n v="0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s v="Diversos"/>
    <s v="Daños Sin Autos"/>
    <s v="Diversos"/>
    <x v="40"/>
    <x v="1"/>
    <n v="6922211.3310900005"/>
    <n v="3662742.7217800003"/>
    <n v="470912451.56086999"/>
    <n v="404647163.09129"/>
    <n v="451972421.97768009"/>
    <n v="385068140.58718014"/>
    <n v="16255728.513630001"/>
    <n v="18693966.13405"/>
    <n v="3826281.94276"/>
    <n v="3264836.26800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0"/>
    <x v="37"/>
  </r>
  <r>
    <n v="2024"/>
    <n v="6"/>
    <n v="8"/>
    <x v="20"/>
    <s v="Diversos"/>
    <n v="8"/>
    <s v="2c624232cdd221771294dfbb310aca000a0df6ac8b66b696d90ef06fdefb64a3"/>
    <s v="866d562d83a77144c090ae01fef5e5dc5d322dfdcb968ee04e0fa262fe1b2619"/>
    <x v="32"/>
    <n v="47581.694490000002"/>
    <n v="68202.95981"/>
    <n v="84226.883040000015"/>
    <n v="107983.64426"/>
    <n v="16529.392489999998"/>
    <n v="16892.37429"/>
    <n v="32059.600140000002"/>
    <n v="41056.838020000003"/>
    <n v="0"/>
    <n v="0"/>
    <n v="134.59399999999999"/>
    <n v="128.214"/>
    <n v="0"/>
    <n v="0"/>
    <n v="11622.563249999999"/>
    <n v="9720.2635300000002"/>
    <n v="25652.5713"/>
    <n v="29399.802800000001"/>
    <n v="0"/>
    <n v="0"/>
    <n v="0"/>
    <n v="0"/>
    <n v="0"/>
    <n v="0"/>
    <s v="Diversos"/>
    <s v="Daños Sin Autos"/>
    <s v="Diversos"/>
    <x v="40"/>
    <x v="1"/>
    <n v="1362193.3121300002"/>
    <n v="1167878.8770999999"/>
    <n v="470912451.56086999"/>
    <n v="404647163.09129"/>
    <n v="451972421.97768009"/>
    <n v="385068140.58718014"/>
    <n v="16255728.513630001"/>
    <n v="18693966.13405"/>
    <n v="3826281.94276"/>
    <n v="3264836.2680099998"/>
    <n v="47581.694490000002"/>
    <n v="68202.95981"/>
    <n v="0.29270724132790482"/>
    <n v="0.36483943172322419"/>
    <n v="-20621.265319999999"/>
    <n v="-30.235147239132697"/>
    <n v="100"/>
    <n v="100"/>
    <n v="3.4930207090503664"/>
    <n v="5.8399001084219551"/>
    <n v="1.0104148729193161E-2"/>
    <n v="1.0527565881519591E-2"/>
    <n v="1.6854921035147141E-2"/>
    <n v="1.7711919689330603E-2"/>
    <m/>
    <m/>
    <m/>
    <n v="0"/>
    <m/>
    <n v="0"/>
    <m/>
    <n v="0"/>
    <m/>
    <n v="-2.1487908908985109"/>
    <n v="34.738974025975253"/>
    <n v="24.767802360863552"/>
    <n v="0.43199619728171168"/>
    <n v="19.570454176770657"/>
    <n v="-12.745770866190986"/>
    <n v="45.307595539165305"/>
    <n v="33.06234261544094"/>
    <s v="Resto"/>
    <n v="2023"/>
    <n v="2"/>
    <d v="2024-08-20T00:00:00"/>
    <x v="40"/>
    <x v="32"/>
  </r>
  <r>
    <n v="2024"/>
    <n v="6"/>
    <n v="10"/>
    <x v="4"/>
    <s v="Incendio"/>
    <n v="10"/>
    <s v="4a44dc15364204a80fe80e9039455cc1608281820fe2b24f1e5233ade6af1dd5"/>
    <s v="866d562d83a77144c090ae01fef5e5dc5d322dfdcb968ee04e0fa262fe1b2619"/>
    <x v="12"/>
    <n v="399867.91486000002"/>
    <n v="434381.93361000001"/>
    <n v="737266.44656000007"/>
    <n v="805554.11129000015"/>
    <n v="-45409.218329999996"/>
    <n v="-1253.4028100000005"/>
    <n v="40454.249800000012"/>
    <n v="-581413.8468399999"/>
    <n v="0"/>
    <n v="0"/>
    <n v="134.59399999999999"/>
    <n v="128.214"/>
    <n v="0"/>
    <n v="0"/>
    <n v="-25413.665089999999"/>
    <n v="35942.580560000002"/>
    <n v="86122.975599999991"/>
    <n v="237350.26285"/>
    <n v="0"/>
    <n v="0"/>
    <n v="0"/>
    <n v="0"/>
    <n v="0"/>
    <n v="0"/>
    <s v="Incendio"/>
    <s v="Daños Sin Autos"/>
    <s v="Incendio"/>
    <x v="41"/>
    <x v="1"/>
    <n v="3187333.33329"/>
    <n v="2989305.4146599998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2.289203026177475"/>
    <n v="2.3896272406381902"/>
    <n v="-34514.018749999988"/>
    <n v="-7.945546552354454"/>
    <m/>
    <m/>
    <n v="12.545531735999887"/>
    <n v="14.531199504731976"/>
    <n v="8.4913429987805961E-2"/>
    <n v="8.847175080070413E-2"/>
    <n v="0.10734832051991965"/>
    <n v="0.11280651080289908"/>
    <m/>
    <m/>
    <m/>
    <n v="0"/>
    <m/>
    <n v="0"/>
    <m/>
    <n v="0"/>
    <m/>
    <n v="3522.8751018996022"/>
    <n v="-11.356054497620413"/>
    <n v="-0.2885485590027646"/>
    <n v="-0.53777167662742198"/>
    <n v="-170.70628957087882"/>
    <n v="-63.714817685107114"/>
    <n v="-29.508577604232244"/>
    <n v="15.143265538625043"/>
    <s v="Medianas"/>
    <n v="2023"/>
    <n v="2"/>
    <d v="2024-08-20T00:00:00"/>
    <x v="41"/>
    <x v="12"/>
  </r>
  <r>
    <n v="2024"/>
    <n v="6"/>
    <n v="15.1"/>
    <x v="13"/>
    <s v="Incendio"/>
    <n v="15.1"/>
    <m/>
    <m/>
    <x v="7"/>
    <n v="6570571.2357500009"/>
    <n v="6958624.9950999999"/>
    <n v="11578655.3709"/>
    <n v="12190520.35633"/>
    <n v="3391221.1063000001"/>
    <n v="2047057.26248"/>
    <n v="4613502.7886699997"/>
    <n v="2213126.0747000007"/>
    <n v="0"/>
    <n v="0"/>
    <n v="0"/>
    <n v="0"/>
    <n v="0"/>
    <n v="0"/>
    <n v="797504.80556000012"/>
    <n v="603466.98477999994"/>
    <n v="1985898.0411999999"/>
    <n v="1626739.3837600003"/>
    <n v="0"/>
    <n v="0"/>
    <n v="0"/>
    <n v="0"/>
    <n v="0"/>
    <n v="0"/>
    <s v="Incendio"/>
    <s v="Daños Sin Autos"/>
    <s v="Incendio"/>
    <x v="41"/>
    <x v="1"/>
    <n v="181790783.48769999"/>
    <n v="159473284.61132002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37.615850128560055"/>
    <n v="38.280873487262234"/>
    <n v="-388053.75934999902"/>
    <n v="-5.5765867484345204"/>
    <m/>
    <m/>
    <n v="3.6143588303499263"/>
    <n v="4.3635051551487578"/>
    <n v="1.395285092583858"/>
    <n v="1.4537549010179383"/>
    <n v="1.7196771977689873"/>
    <n v="1.8071152249804354"/>
    <m/>
    <m/>
    <m/>
    <n v="0"/>
    <m/>
    <n v="0"/>
    <m/>
    <n v="0"/>
    <m/>
    <n v="65.663226352132043"/>
    <n v="51.61227212405236"/>
    <n v="29.41755395529232"/>
    <n v="40.161507447583759"/>
    <n v="32.153841995306287"/>
    <n v="22.078438686954893"/>
    <n v="40.158396303069992"/>
    <n v="37.096721872262236"/>
    <s v="Resto"/>
    <n v="2023"/>
    <n v="2"/>
    <d v="2024-08-20T00:00:00"/>
    <x v="41"/>
    <x v="7"/>
  </r>
  <r>
    <n v="2024"/>
    <n v="6"/>
    <n v="103"/>
    <x v="18"/>
    <s v="Incendio"/>
    <n v="205"/>
    <s v="f8809aff4d69bece79dabe35be0c708b890d7eafb841f121330667b77d2e2590"/>
    <s v="866d562d83a77144c090ae01fef5e5dc5d322dfdcb968ee04e0fa262fe1b2619"/>
    <x v="11"/>
    <n v="397865.41196"/>
    <n v="391671.87922"/>
    <n v="405808.35242999997"/>
    <n v="708092.99484000006"/>
    <n v="128905.07477000001"/>
    <n v="25741.183799999999"/>
    <n v="187800.09067000001"/>
    <n v="174238.51819999999"/>
    <n v="0"/>
    <n v="0"/>
    <n v="134.59399999999999"/>
    <n v="128.214"/>
    <n v="0"/>
    <n v="0"/>
    <n v="4083.0589500000001"/>
    <n v="2077.35068"/>
    <n v="-1943.44669"/>
    <n v="-1213.9255900000001"/>
    <n v="0"/>
    <n v="0"/>
    <n v="0"/>
    <n v="0"/>
    <n v="0"/>
    <n v="0"/>
    <s v="Incendio"/>
    <s v="Daños Sin Autos"/>
    <s v="Incendio"/>
    <x v="41"/>
    <x v="1"/>
    <n v="1492337.16872"/>
    <n v="1431710.3165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2.277738901329613"/>
    <n v="2.154670163645398"/>
    <n v="6193.5327399999951"/>
    <n v="1.581306463035892"/>
    <m/>
    <m/>
    <n v="26.660557700995625"/>
    <n v="27.356922326123367"/>
    <n v="8.4488191093960066E-2"/>
    <n v="8.8028692153179183E-2"/>
    <n v="9.679343263593751E-2"/>
    <n v="0.10171495326067485"/>
    <m/>
    <m/>
    <m/>
    <n v="0"/>
    <m/>
    <n v="0"/>
    <m/>
    <n v="0"/>
    <m/>
    <n v="400.77368535785831"/>
    <n v="32.399165872443234"/>
    <n v="6.5721296742729169"/>
    <n v="1.5265952758990402"/>
    <n v="96.551260666302156"/>
    <n v="60.096031091988088"/>
    <n v="-210.09369441463815"/>
    <n v="-171.12668989867819"/>
    <s v="Medianas"/>
    <n v="2023"/>
    <n v="2"/>
    <d v="2024-08-20T00:00:00"/>
    <x v="41"/>
    <x v="11"/>
  </r>
  <r>
    <n v="2024"/>
    <n v="6"/>
    <n v="23"/>
    <x v="16"/>
    <s v="Incendio"/>
    <n v="17"/>
    <s v="4523540f1504cd17100c4835e85b7eefd49911580f8efff0599a8f283be6b9e3"/>
    <s v="866d562d83a77144c090ae01fef5e5dc5d322dfdcb968ee04e0fa262fe1b2619"/>
    <x v="10"/>
    <n v="547728.27390000003"/>
    <n v="349701.21248000005"/>
    <n v="961225.59114999999"/>
    <n v="737608.88275999995"/>
    <n v="129021.18454999999"/>
    <n v="182569.68433000005"/>
    <n v="330180.64632999996"/>
    <n v="272203.32115000009"/>
    <n v="0"/>
    <n v="0"/>
    <n v="134.59399999999999"/>
    <n v="128.214"/>
    <n v="0"/>
    <n v="0"/>
    <n v="40617.355560000004"/>
    <n v="45598.503920000003"/>
    <n v="83929.284319999992"/>
    <n v="82075.658819999997"/>
    <n v="0"/>
    <n v="0"/>
    <n v="0"/>
    <n v="0"/>
    <n v="0"/>
    <n v="0"/>
    <s v="Incendio"/>
    <s v="Daños Sin Autos"/>
    <s v="Incendio"/>
    <x v="41"/>
    <x v="1"/>
    <n v="12089263.964579999"/>
    <n v="10892930.90585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3.1356884999734005"/>
    <n v="1.923780615095025"/>
    <n v="198027.06141999998"/>
    <n v="56.627502094041347"/>
    <m/>
    <m/>
    <n v="4.5306999293321244"/>
    <n v="3.2103500472236957"/>
    <n v="0.1163121238532808"/>
    <n v="0.12118621563309646"/>
    <n v="8.6421268793402131E-2"/>
    <n v="9.0815410474299432E-2"/>
    <m/>
    <m/>
    <m/>
    <n v="0"/>
    <m/>
    <n v="0"/>
    <m/>
    <n v="0"/>
    <m/>
    <n v="-29.330444414424019"/>
    <n v="23.555691881912175"/>
    <n v="52.20733523777573"/>
    <n v="1.5279703392311077"/>
    <n v="-10.923929365619411"/>
    <n v="2.258435115416102"/>
    <n v="48.394735984089714"/>
    <n v="55.556671217226551"/>
    <s v="Medianas"/>
    <n v="2023"/>
    <n v="2"/>
    <d v="2024-08-20T00:00:00"/>
    <x v="41"/>
    <x v="10"/>
  </r>
  <r>
    <n v="2024"/>
    <n v="6"/>
    <n v="22"/>
    <x v="15"/>
    <s v="Incendio"/>
    <n v="16"/>
    <s v="b17ef6d19c7a5b1ee83b907c595526dcb1eb06db8227d650d5dda0a9f4ce8cd9"/>
    <s v="866d562d83a77144c090ae01fef5e5dc5d322dfdcb968ee04e0fa262fe1b2619"/>
    <x v="6"/>
    <n v="1419429.1029700001"/>
    <n v="1357072.9188299999"/>
    <n v="2050609.8176900002"/>
    <n v="1778745.6689599999"/>
    <n v="317289.53563000006"/>
    <n v="94298.058280000012"/>
    <n v="1262224.8153099997"/>
    <n v="391442.64530999988"/>
    <n v="0"/>
    <n v="0"/>
    <n v="134.59399999999999"/>
    <n v="128.214"/>
    <n v="0"/>
    <n v="0"/>
    <n v="45484.813099999999"/>
    <n v="33318.058920000003"/>
    <n v="188225.4117"/>
    <n v="127327.52054000001"/>
    <n v="0"/>
    <n v="0"/>
    <n v="0"/>
    <n v="0"/>
    <n v="0"/>
    <n v="0"/>
    <s v="Incendio"/>
    <s v="Daños Sin Autos"/>
    <s v="Incendio"/>
    <x v="41"/>
    <x v="1"/>
    <n v="17696756.30731"/>
    <n v="15803110.36665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8.1260868332007963"/>
    <n v="7.4655462473264613"/>
    <n v="62356.18414000026"/>
    <n v="4.5949029911937611"/>
    <m/>
    <m/>
    <n v="8.0208433586423773"/>
    <n v="8.5873786067702884"/>
    <n v="0.30142101748747774"/>
    <n v="0.3140521487481589"/>
    <n v="0.33537190980474979"/>
    <n v="0.35242409739757635"/>
    <m/>
    <m/>
    <m/>
    <n v="0"/>
    <m/>
    <n v="0"/>
    <m/>
    <n v="0"/>
    <m/>
    <n v="236.47515274160745"/>
    <n v="22.353320427635758"/>
    <n v="6.94863606601914"/>
    <n v="3.7575922208586778"/>
    <n v="36.51699581063108"/>
    <n v="47.82775232073169"/>
    <n v="24.16507563415254"/>
    <n v="26.167209397227769"/>
    <s v="Grandes"/>
    <n v="2023"/>
    <n v="2"/>
    <d v="2024-08-20T00:00:00"/>
    <x v="41"/>
    <x v="6"/>
  </r>
  <r>
    <n v="2024"/>
    <n v="6"/>
    <n v="41"/>
    <x v="7"/>
    <s v="Incendio"/>
    <n v="29"/>
    <s v="35135aaa6cc23891b40cb3f378c53a17a1127210ce60e125ccf03efcfdaec458"/>
    <s v="866d562d83a77144c090ae01fef5e5dc5d322dfdcb968ee04e0fa262fe1b2619"/>
    <x v="0"/>
    <n v="3746970.8886199999"/>
    <n v="3474826.84442"/>
    <n v="4537851.3607299998"/>
    <n v="4110867.2733899998"/>
    <n v="2192474.7203199998"/>
    <n v="1560633.2885199999"/>
    <n v="3603452.8065200006"/>
    <n v="2640844.6927299993"/>
    <n v="0"/>
    <n v="0"/>
    <n v="134.59399999999999"/>
    <n v="128.214"/>
    <n v="8.9851600000000005"/>
    <n v="26.053540000000002"/>
    <n v="102623.64573"/>
    <n v="84128.517930000002"/>
    <n v="52527.537700000001"/>
    <n v="72542.547930000001"/>
    <n v="0"/>
    <n v="0"/>
    <n v="0"/>
    <n v="0"/>
    <n v="0"/>
    <n v="0"/>
    <s v="Incendio"/>
    <s v="Daños Sin Autos"/>
    <s v="Incendio"/>
    <x v="41"/>
    <x v="1"/>
    <n v="19353024.356599998"/>
    <n v="17293989.810169999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21.451026147549122"/>
    <n v="19.115760213411686"/>
    <n v="272144.04419999989"/>
    <n v="7.8318735403180906"/>
    <m/>
    <m/>
    <n v="19.361164537273801"/>
    <n v="20.09268469891531"/>
    <n v="0.79568312033381594"/>
    <n v="0.82902644197283304"/>
    <n v="0.85873006445273536"/>
    <n v="0.90239271395481568"/>
    <m/>
    <m/>
    <m/>
    <n v="0"/>
    <m/>
    <n v="0"/>
    <m/>
    <n v="0"/>
    <m/>
    <n v="40.486220334259038"/>
    <n v="58.513257388222804"/>
    <n v="44.912548405861436"/>
    <n v="25.965009962102215"/>
    <n v="21.984373735656515"/>
    <n v="-27.590718552253644"/>
    <n v="195.37113335887435"/>
    <n v="115.9712752455013"/>
    <s v="Grandes"/>
    <n v="2023"/>
    <n v="2"/>
    <d v="2024-08-20T00:00:00"/>
    <x v="41"/>
    <x v="0"/>
  </r>
  <r>
    <n v="2024"/>
    <n v="6"/>
    <n v="27"/>
    <x v="21"/>
    <s v="Incendio"/>
    <n v="21"/>
    <s v="6f4b6612125fb3a0daecd2799dfd6c9c299424fd920f9b308110a2c1fbd8f443"/>
    <s v="866d562d83a77144c090ae01fef5e5dc5d322dfdcb968ee04e0fa262fe1b2619"/>
    <x v="19"/>
    <n v="188469.03050999998"/>
    <n v="147792.12437000001"/>
    <n v="371552.52529999998"/>
    <n v="286877.64135000005"/>
    <n v="97962.240220000007"/>
    <n v="69851.170629999993"/>
    <n v="159016.17309000003"/>
    <n v="73759.323910000036"/>
    <n v="0"/>
    <n v="0"/>
    <n v="134.59399999999999"/>
    <n v="128.214"/>
    <n v="0"/>
    <n v="0"/>
    <n v="37545.403310000002"/>
    <n v="36589.037929999999"/>
    <n v="94821.76473000001"/>
    <n v="62470.493049999997"/>
    <n v="0"/>
    <n v="0"/>
    <n v="0"/>
    <n v="0"/>
    <n v="0"/>
    <n v="0"/>
    <s v="Incendio"/>
    <s v="Daños Sin Autos"/>
    <s v="Incendio"/>
    <x v="41"/>
    <x v="1"/>
    <n v="5987192.6770000001"/>
    <n v="5919369.315200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1.0789659758905188"/>
    <n v="0.8130358539805741"/>
    <n v="40676.906139999977"/>
    <n v="27.523053960686482"/>
    <m/>
    <m/>
    <n v="3.1478698060613626"/>
    <n v="2.4967545780678577"/>
    <n v="4.0022095377879069E-2"/>
    <n v="4.1699232374692814E-2"/>
    <n v="3.6523702091705391E-2"/>
    <n v="3.8380771814732775E-2"/>
    <m/>
    <m/>
    <m/>
    <n v="0"/>
    <m/>
    <n v="0"/>
    <m/>
    <n v="0"/>
    <m/>
    <n v="40.244235474454236"/>
    <n v="51.977897883229275"/>
    <n v="47.263121040960513"/>
    <n v="1.1601458934271789"/>
    <n v="2.6138030243639143"/>
    <n v="51.786483666947802"/>
    <n v="39.59576518841277"/>
    <n v="58.570112293999252"/>
    <s v="Resto"/>
    <n v="2023"/>
    <n v="2"/>
    <d v="2024-08-20T00:00:00"/>
    <x v="41"/>
    <x v="19"/>
  </r>
  <r>
    <n v="2024"/>
    <n v="6"/>
    <n v="92"/>
    <x v="22"/>
    <s v="Incendio"/>
    <n v="219"/>
    <s v="314f04b30f62e0056bd059354a5536fb2e302107eed143b5fa2aa0bbba07f608"/>
    <s v="866d562d83a77144c090ae01fef5e5dc5d322dfdcb968ee04e0fa262fe1b2619"/>
    <x v="13"/>
    <n v="972460.91139000002"/>
    <n v="911263.48199"/>
    <n v="1782236.48419"/>
    <n v="1673845.72734"/>
    <n v="-8003.5817900000011"/>
    <n v="599698.80692"/>
    <n v="-330085.21090999997"/>
    <n v="165464.80762999997"/>
    <n v="0"/>
    <n v="0"/>
    <n v="134.59399999999999"/>
    <n v="128.214"/>
    <n v="0"/>
    <n v="0"/>
    <n v="957.08647999999994"/>
    <n v="3404.1014700000001"/>
    <n v="206843.09127"/>
    <n v="79236.544379999992"/>
    <n v="0"/>
    <n v="0"/>
    <n v="0"/>
    <n v="0"/>
    <n v="0"/>
    <n v="0"/>
    <s v="Incendio"/>
    <s v="Daños Sin Autos"/>
    <s v="Incendio"/>
    <x v="41"/>
    <x v="1"/>
    <n v="6935064.6502099996"/>
    <n v="7545683.0148400003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5.5672395270140811"/>
    <n v="5.0130538852410096"/>
    <n v="61197.429400000023"/>
    <n v="6.7156679280462539"/>
    <m/>
    <m/>
    <n v="14.022377013609427"/>
    <n v="12.07662023699948"/>
    <n v="0.20650566961368616"/>
    <n v="0.21515934692095517"/>
    <n v="0.22519952321633238"/>
    <n v="0.23664992917888211"/>
    <m/>
    <m/>
    <m/>
    <n v="0"/>
    <m/>
    <n v="0"/>
    <m/>
    <n v="0"/>
    <m/>
    <n v="-101.33460025226759"/>
    <n v="-0.82302349598401581"/>
    <n v="65.809595004332778"/>
    <n v="-9.4784710165104563E-2"/>
    <n v="-71.884314012531476"/>
    <n v="161.04506814182704"/>
    <n v="0.46271135967054339"/>
    <n v="4.2961256029474519"/>
    <s v="Medianas"/>
    <n v="2023"/>
    <n v="2"/>
    <d v="2024-08-20T00:00:00"/>
    <x v="41"/>
    <x v="13"/>
  </r>
  <r>
    <n v="2024"/>
    <n v="6"/>
    <n v="61"/>
    <x v="2"/>
    <s v="Incendi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822221.36747000006"/>
    <n v="500078.57842000003"/>
    <n v="1286008.5266099998"/>
    <n v="1113438.59397"/>
    <n v="0"/>
    <n v="0"/>
    <n v="0"/>
    <n v="0"/>
    <n v="0"/>
    <n v="0"/>
    <s v="Incendio"/>
    <s v="Daños Sin Autos"/>
    <s v="Incendio"/>
    <x v="41"/>
    <x v="1"/>
    <n v="0"/>
    <n v="0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m/>
    <m/>
    <m/>
    <m/>
    <m/>
    <m/>
    <m/>
    <m/>
    <m/>
    <m/>
    <m/>
    <m/>
    <m/>
    <m/>
    <m/>
    <n v="0"/>
    <m/>
    <n v="0"/>
    <m/>
    <n v="0"/>
    <m/>
    <m/>
    <m/>
    <m/>
    <m/>
    <n v="64.418434012472844"/>
    <n v="15.498828006733302"/>
    <n v="63.935918810540691"/>
    <n v="44.912991262226171"/>
    <m/>
    <n v="2023"/>
    <n v="2"/>
    <d v="2024-08-20T00:00:00"/>
    <x v="41"/>
    <x v="2"/>
  </r>
  <r>
    <n v="2024"/>
    <n v="6"/>
    <n v="79"/>
    <x v="59"/>
    <s v="Incendio"/>
    <n v="51"/>
    <s v="031b4af5197ec30a926f48cf40e11a7dbc470048a21e4003b7a3c07c5dab1baa"/>
    <s v="866d562d83a77144c090ae01fef5e5dc5d322dfdcb968ee04e0fa262fe1b2619"/>
    <x v="16"/>
    <n v="657418.8844199999"/>
    <n v="554829.73777999997"/>
    <n v="1053137.9669499998"/>
    <n v="879260.94293999998"/>
    <n v="65890.731119999997"/>
    <n v="92520.516669999997"/>
    <n v="143638.39651999998"/>
    <n v="146622.82011"/>
    <n v="0"/>
    <n v="0"/>
    <n v="134.59399999999999"/>
    <n v="128.214"/>
    <n v="0"/>
    <n v="0"/>
    <n v="45787.500189999999"/>
    <n v="77623.896420000005"/>
    <n v="483793.65094999998"/>
    <n v="372774.15067"/>
    <n v="0"/>
    <n v="0"/>
    <n v="0"/>
    <n v="0"/>
    <n v="0"/>
    <n v="0"/>
    <s v="Incendio"/>
    <s v="Daños Sin Autos"/>
    <s v="Incendio"/>
    <x v="41"/>
    <x v="1"/>
    <n v="42505277.943829998"/>
    <n v="34607061.821570002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3.7636560567941424"/>
    <n v="3.0522361837120147"/>
    <n v="102589.14663999993"/>
    <n v="18.490203328048427"/>
    <m/>
    <m/>
    <n v="1.5466758864364274"/>
    <n v="1.6032269385960523"/>
    <n v="0.13960533051121118"/>
    <n v="0.14545553057050581"/>
    <n v="0.13711445140042369"/>
    <n v="0.14408611861109957"/>
    <m/>
    <m/>
    <m/>
    <n v="0"/>
    <m/>
    <n v="0"/>
    <m/>
    <n v="0"/>
    <m/>
    <n v="-28.782573323690453"/>
    <n v="10.022640462804977"/>
    <n v="16.675479046994784"/>
    <n v="0.78032985926117893"/>
    <n v="-41.013653911087708"/>
    <n v="29.781973905771288"/>
    <n v="9.4642623151605036"/>
    <n v="20.823304480872363"/>
    <s v="Medianas"/>
    <n v="2023"/>
    <n v="2"/>
    <d v="2024-08-20T00:00:00"/>
    <x v="41"/>
    <x v="16"/>
  </r>
  <r>
    <n v="2024"/>
    <n v="6"/>
    <n v="12"/>
    <x v="31"/>
    <s v="Incendio"/>
    <n v="12"/>
    <s v="6b51d431df5d7f141cbececcf79edf3dd861c3b4069f0b11661a3eefacbba918"/>
    <s v="866d562d83a77144c090ae01fef5e5dc5d322dfdcb968ee04e0fa262fe1b2619"/>
    <x v="9"/>
    <n v="1371066.6150199999"/>
    <n v="1226244.13197"/>
    <n v="2218234.2420299998"/>
    <n v="2153200.2417200003"/>
    <n v="72130.441160000002"/>
    <n v="-22077.24007"/>
    <n v="170311.51091000001"/>
    <n v="238797.27630000003"/>
    <n v="0"/>
    <n v="0"/>
    <n v="134.59399999999999"/>
    <n v="128.214"/>
    <n v="0"/>
    <n v="0"/>
    <n v="7968.8602699999992"/>
    <n v="3321.0960700000001"/>
    <n v="105.09439999999999"/>
    <n v="5697.7222000000002"/>
    <n v="0"/>
    <n v="0"/>
    <n v="0"/>
    <n v="0"/>
    <n v="0"/>
    <n v="0"/>
    <s v="Incendio"/>
    <s v="Daños Sin Autos"/>
    <s v="Incendio"/>
    <x v="41"/>
    <x v="1"/>
    <n v="3733425.0511100003"/>
    <n v="4674185.509250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7.8492165226449364"/>
    <n v="6.7458293144832249"/>
    <n v="144822.48304999992"/>
    <n v="11.810248813777235"/>
    <m/>
    <m/>
    <n v="36.724096406123444"/>
    <n v="26.23439162915804"/>
    <n v="0.29115106438054683"/>
    <n v="0.30335183041050851"/>
    <n v="0.30304033830415228"/>
    <n v="0.3184486075893303"/>
    <m/>
    <m/>
    <m/>
    <n v="0"/>
    <m/>
    <n v="0"/>
    <m/>
    <n v="0"/>
    <m/>
    <n v="-426.7185614293137"/>
    <n v="5.2608998257132695"/>
    <n v="-1.8003951655639905"/>
    <n v="0.85422541292374654"/>
    <n v="139.94669536915865"/>
    <n v="-98.155501509006527"/>
    <n v="7582.5736385573346"/>
    <n v="58.288136090594236"/>
    <s v="Grandes"/>
    <n v="2023"/>
    <n v="2"/>
    <d v="2024-08-20T00:00:00"/>
    <x v="41"/>
    <x v="9"/>
  </r>
  <r>
    <n v="2024"/>
    <n v="6"/>
    <n v="80"/>
    <x v="30"/>
    <s v="Incendio"/>
    <n v="52"/>
    <s v="41cfc0d1f2d127b04555b7246d84019b4d27710a3f3aff6e7764375b1e06e05d"/>
    <s v="866d562d83a77144c090ae01fef5e5dc5d322dfdcb968ee04e0fa262fe1b2619"/>
    <x v="31"/>
    <n v="59924.924370000001"/>
    <n v="52250.040670000002"/>
    <n v="109480.81623"/>
    <n v="97552.335370000001"/>
    <n v="190451.25853999995"/>
    <n v="18324.136629999997"/>
    <n v="198185.15786999997"/>
    <n v="38139.358100000005"/>
    <n v="0"/>
    <n v="0"/>
    <n v="134.59399999999999"/>
    <n v="128.214"/>
    <n v="0"/>
    <n v="0"/>
    <n v="20115.888179999998"/>
    <n v="4854.6879300000001"/>
    <n v="8681.4183400000002"/>
    <n v="3802.3989200000001"/>
    <n v="0"/>
    <n v="0"/>
    <n v="0"/>
    <n v="0"/>
    <n v="0"/>
    <n v="0"/>
    <s v="Incendio"/>
    <s v="Daños Sin Autos"/>
    <s v="Incendio"/>
    <x v="41"/>
    <x v="1"/>
    <n v="669950.54428999999"/>
    <n v="668363.73384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34306407969563973"/>
    <n v="0.28743856695841857"/>
    <n v="7674.8836999999985"/>
    <n v="14.688761198240808"/>
    <m/>
    <m/>
    <n v="8.9446788096138086"/>
    <n v="7.8176055977489902"/>
    <n v="1.2725279225761591E-2"/>
    <n v="1.3258535577854193E-2"/>
    <n v="1.2912494003624632E-2"/>
    <n v="1.356903757094142E-2"/>
    <m/>
    <m/>
    <m/>
    <n v="0"/>
    <m/>
    <n v="0"/>
    <m/>
    <n v="0"/>
    <m/>
    <n v="939.34642262051273"/>
    <n v="317.81643538518153"/>
    <n v="35.070090654534212"/>
    <n v="2.2554735885685613"/>
    <n v="314.36006742456044"/>
    <n v="128.31424378797163"/>
    <n v="231.71200133640832"/>
    <n v="127.67434538404507"/>
    <s v="Resto"/>
    <n v="2023"/>
    <n v="2"/>
    <d v="2024-08-20T00:00:00"/>
    <x v="41"/>
    <x v="31"/>
  </r>
  <r>
    <n v="2024"/>
    <n v="6"/>
    <n v="201.1"/>
    <x v="1"/>
    <s v="Incendio"/>
    <n v="201.1"/>
    <m/>
    <m/>
    <x v="1"/>
    <n v="17467560.119720004"/>
    <n v="18177811.426939994"/>
    <n v="27700378.886689998"/>
    <n v="26816099.567370001"/>
    <n v="8443958.7102799993"/>
    <n v="4680573.8426099997"/>
    <n v="13130925.99305"/>
    <n v="7496532.5868100002"/>
    <n v="0"/>
    <n v="0"/>
    <n v="0"/>
    <n v="0"/>
    <n v="-2253.6462599999995"/>
    <n v="726.93980999999997"/>
    <n v="1474343.0754199999"/>
    <n v="1001671.70688"/>
    <n v="3725904.5993400002"/>
    <n v="2951988.5259999996"/>
    <n v="0"/>
    <n v="0"/>
    <n v="0"/>
    <n v="0"/>
    <n v="0"/>
    <n v="0"/>
    <s v="Incendio"/>
    <s v="Daños Sin Autos"/>
    <s v="Incendio"/>
    <x v="41"/>
    <x v="1"/>
    <n v="324315458.69409996"/>
    <n v="276698586.90269995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100.00000000000003"/>
    <n v="99.999999999999957"/>
    <n v="-710251.3072199896"/>
    <n v="-3.9072432348339681"/>
    <m/>
    <m/>
    <n v="5.3859782663630948"/>
    <n v="6.5695353309961622"/>
    <n v="3.7093009670529287"/>
    <n v="3.8647402519135587"/>
    <n v="4.4922621693603739"/>
    <n v="4.7206739563603302"/>
    <m/>
    <m/>
    <m/>
    <n v="0"/>
    <m/>
    <n v="0"/>
    <m/>
    <n v="0"/>
    <m/>
    <n v="80.404347719284061"/>
    <n v="48.340802335336981"/>
    <n v="25.748830443214228"/>
    <n v="99.999999999999972"/>
    <n v="47.18825192859579"/>
    <n v="26.216771051907561"/>
    <n v="39.570070465066721"/>
    <n v="33.932100279443979"/>
    <m/>
    <n v="2023"/>
    <n v="2"/>
    <d v="2024-08-20T00:00:00"/>
    <x v="41"/>
    <x v="1"/>
  </r>
  <r>
    <n v="2024"/>
    <n v="6"/>
    <n v="43"/>
    <x v="9"/>
    <s v="Incendio"/>
    <n v="31"/>
    <s v="eb1e33e8a81b697b75855af6bfcdbcbf7cbbde9f94962ceaec1ed8af21f5a50f"/>
    <s v="866d562d83a77144c090ae01fef5e5dc5d322dfdcb968ee04e0fa262fe1b2619"/>
    <x v="18"/>
    <n v="592598.72405999992"/>
    <n v="1119707.06959"/>
    <n v="1151101.57054"/>
    <n v="1712871.2348199999"/>
    <n v="522800.07871999993"/>
    <n v="443054.98308999999"/>
    <n v="545394.89721999993"/>
    <n v="605846.10852999997"/>
    <n v="0"/>
    <n v="0"/>
    <n v="134.59399999999999"/>
    <n v="128.214"/>
    <n v="0"/>
    <n v="0"/>
    <n v="217890.41326"/>
    <n v="99670.334140000006"/>
    <n v="295336.56277999998"/>
    <n v="295163.10972000001"/>
    <n v="0"/>
    <n v="0"/>
    <n v="0"/>
    <n v="0"/>
    <n v="0"/>
    <n v="0"/>
    <s v="Incendio"/>
    <s v="Daños Sin Autos"/>
    <s v="Incendio"/>
    <x v="41"/>
    <x v="1"/>
    <n v="56310277.221919999"/>
    <n v="49145835.487599999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3.392567250368216"/>
    <n v="6.1597463153928649"/>
    <n v="-527108.34553000005"/>
    <n v="-47.075557513717392"/>
    <m/>
    <m/>
    <n v="1.0523811163716275"/>
    <n v="2.2783356076478007"/>
    <n v="0.12584052982582916"/>
    <n v="0.13111391209821746"/>
    <n v="0.27671195345496336"/>
    <n v="0.29078154008861612"/>
    <m/>
    <m/>
    <m/>
    <n v="0"/>
    <m/>
    <n v="0"/>
    <m/>
    <n v="0"/>
    <m/>
    <n v="17.998916313689417"/>
    <n v="88.221600468222917"/>
    <n v="39.568829662943202"/>
    <n v="6.191409700802101"/>
    <n v="118.61109942096158"/>
    <n v="5.8765155362583421E-2"/>
    <n v="73.776985554717584"/>
    <n v="33.767883200088953"/>
    <s v="Medianas"/>
    <n v="2023"/>
    <n v="2"/>
    <d v="2024-08-20T00:00:00"/>
    <x v="41"/>
    <x v="18"/>
  </r>
  <r>
    <n v="2024"/>
    <n v="6"/>
    <n v="18"/>
    <x v="64"/>
    <s v="Incendio"/>
    <n v="5"/>
    <s v="ef2d127de37b942baad06145e54b0c619a1f22327b2ebbcfbec78f5564afe39d"/>
    <s v="866d562d83a77144c090ae01fef5e5dc5d322dfdcb968ee04e0fa262fe1b2619"/>
    <x v="27"/>
    <n v="157607.99765"/>
    <n v="157000.11077999999"/>
    <n v="307671.51563000004"/>
    <n v="279410.39653000003"/>
    <n v="32065.298770000001"/>
    <n v="20529.676480000002"/>
    <n v="84165.335050000009"/>
    <n v="60596.97482000001"/>
    <n v="0"/>
    <n v="0"/>
    <n v="134.59399999999999"/>
    <n v="128.214"/>
    <n v="0"/>
    <n v="0"/>
    <n v="24203.138600000002"/>
    <n v="22156.5861"/>
    <n v="139497.34841000001"/>
    <n v="156377.91828000001"/>
    <n v="0"/>
    <n v="0"/>
    <n v="0"/>
    <n v="0"/>
    <n v="0"/>
    <n v="0"/>
    <s v="Incendio"/>
    <s v="Daños Sin Autos"/>
    <s v="Incendio"/>
    <x v="41"/>
    <x v="1"/>
    <n v="10445446.251569999"/>
    <n v="9947856.28792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90228971058223784"/>
    <n v="0.86369094217426878"/>
    <n v="607.88687000001664"/>
    <n v="0.38718881596957466"/>
    <m/>
    <m/>
    <n v="1.5088680163024226"/>
    <n v="1.5782305879373251"/>
    <n v="3.3468640960246016E-2"/>
    <n v="3.4871153633746092E-2"/>
    <n v="3.8799261455486872E-2"/>
    <n v="4.0772033370663881E-2"/>
    <m/>
    <m/>
    <m/>
    <n v="0"/>
    <m/>
    <n v="0"/>
    <m/>
    <n v="0"/>
    <m/>
    <n v="56.189985756658146"/>
    <n v="20.344969321421996"/>
    <n v="13.07621783067891"/>
    <n v="0.37974248655387749"/>
    <n v="9.236768204105239"/>
    <n v="-10.794727321906649"/>
    <n v="17.350249933686175"/>
    <n v="14.168615584412548"/>
    <s v="Resto"/>
    <n v="2023"/>
    <n v="2"/>
    <d v="2024-08-20T00:00:00"/>
    <x v="41"/>
    <x v="27"/>
  </r>
  <r>
    <n v="2024"/>
    <n v="6"/>
    <n v="74"/>
    <x v="0"/>
    <s v="Incendio"/>
    <n v="46"/>
    <s v="25fc0e7096fc653718202dc30b0c580b8ab87eac11a700cba03a7c021bc35b0c"/>
    <s v="866d562d83a77144c090ae01fef5e5dc5d322dfdcb968ee04e0fa262fe1b2619"/>
    <x v="33"/>
    <n v="60190.857240000005"/>
    <n v="1243764.2566800001"/>
    <n v="439939.55208999984"/>
    <n v="1518087.1803100002"/>
    <n v="1073585.6529900001"/>
    <n v="393099.17843999999"/>
    <n v="1379712.6195500002"/>
    <n v="467136.29570999998"/>
    <n v="0"/>
    <n v="0"/>
    <n v="134.59399999999999"/>
    <n v="128.214"/>
    <n v="-2262.6314199999997"/>
    <n v="700.88626999999997"/>
    <n v="86315.306530000002"/>
    <n v="48564.002840000001"/>
    <n v="274973.94154000003"/>
    <n v="18198.831839999999"/>
    <n v="0"/>
    <n v="0"/>
    <n v="0"/>
    <n v="0"/>
    <n v="0"/>
    <n v="0"/>
    <s v="Incendio"/>
    <s v="Daños Sin Autos"/>
    <s v="Incendio"/>
    <x v="41"/>
    <x v="1"/>
    <n v="4855779.2440100005"/>
    <n v="7451597.3626800003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3445865182513243"/>
    <n v="6.8422112402195365"/>
    <n v="-1183573.3994400001"/>
    <n v="-95.160589563759572"/>
    <m/>
    <m/>
    <n v="1.2395715335339912"/>
    <n v="16.691243449480673"/>
    <n v="1.2781751053830387E-2"/>
    <n v="1.3317373873526387E-2"/>
    <n v="0.30737006709210563"/>
    <n v="0.32299848405620291"/>
    <m/>
    <m/>
    <m/>
    <n v="0"/>
    <m/>
    <n v="0"/>
    <m/>
    <n v="0"/>
    <m/>
    <n v="173.10808871452906"/>
    <n v="1783.6357583499339"/>
    <n v="31.605601811496491"/>
    <n v="12.714245649768225"/>
    <n v="77.735156664034164"/>
    <n v="1410.9428119206141"/>
    <n v="31.390358681476677"/>
    <n v="266.85230825233015"/>
    <s v="Resto"/>
    <n v="2023"/>
    <n v="2"/>
    <d v="2024-08-20T00:00:00"/>
    <x v="41"/>
    <x v="33"/>
  </r>
  <r>
    <n v="2024"/>
    <n v="6"/>
    <n v="126"/>
    <x v="41"/>
    <s v="Incendio"/>
    <n v="239"/>
    <s v="79bf08685d3138f9b109c3546780f056bc954fd69377b84a2cf23622e464897b"/>
    <s v="866d562d83a77144c090ae01fef5e5dc5d322dfdcb968ee04e0fa262fe1b2619"/>
    <x v="30"/>
    <n v="13359.057869999999"/>
    <n v="10433.38781"/>
    <n v="26332.255499999999"/>
    <n v="21285.758089999999"/>
    <n v="8980.3714500000006"/>
    <n v="7430.5282399999987"/>
    <n v="-12546.035069999998"/>
    <n v="157427.26185000001"/>
    <n v="0"/>
    <n v="0"/>
    <n v="134.59399999999999"/>
    <n v="128.214"/>
    <n v="0"/>
    <n v="0"/>
    <n v="445.10209000000003"/>
    <n v="489.01997999999998"/>
    <n v="464.55796000000004"/>
    <n v="495.39825999999999"/>
    <n v="0"/>
    <n v="0"/>
    <n v="0"/>
    <n v="0"/>
    <n v="0"/>
    <n v="0"/>
    <s v="Incendio"/>
    <s v="Daños Sin Autos"/>
    <s v="Incendio"/>
    <x v="41"/>
    <x v="1"/>
    <n v="466101.05164999998"/>
    <n v="396211.5101000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7.6479243686233503E-2"/>
    <n v="5.7396281460690271E-2"/>
    <n v="2925.6700599999986"/>
    <n v="28.041419654657673"/>
    <m/>
    <m/>
    <n v="2.8661290985525283"/>
    <n v="2.6332874093856367"/>
    <n v="2.8368453256482243E-3"/>
    <n v="2.9557241151009239E-3"/>
    <n v="2.5783914386781916E-3"/>
    <n v="2.709491310834079E-3"/>
    <m/>
    <m/>
    <m/>
    <n v="0"/>
    <m/>
    <n v="0"/>
    <m/>
    <n v="0"/>
    <m/>
    <n v="20.857779688621459"/>
    <n v="67.223089662385021"/>
    <n v="71.218748649198332"/>
    <n v="0.10635262153836625"/>
    <n v="-8.9807966537481683"/>
    <n v="-6.2253549295873452"/>
    <n v="95.811960686240312"/>
    <n v="98.7124944685918"/>
    <s v="Resto"/>
    <n v="2023"/>
    <n v="2"/>
    <d v="2024-08-20T00:00:00"/>
    <x v="41"/>
    <x v="30"/>
  </r>
  <r>
    <n v="2024"/>
    <n v="6"/>
    <n v="127"/>
    <x v="5"/>
    <s v="Incendio"/>
    <n v="263"/>
    <s v="4be84111a613654b362415e563cb7607df7b203b5d303802a8a546061bbc7847"/>
    <s v="866d562d83a77144c090ae01fef5e5dc5d322dfdcb968ee04e0fa262fe1b2619"/>
    <x v="23"/>
    <n v="162681.60437000002"/>
    <n v="107354.02014000001"/>
    <n v="372063.24349000002"/>
    <n v="250970.94631999999"/>
    <n v="48807.153200000001"/>
    <n v="59505.216680000005"/>
    <n v="46281.373510000005"/>
    <n v="87404.799730000013"/>
    <n v="0"/>
    <n v="0"/>
    <n v="134.59399999999999"/>
    <n v="128.214"/>
    <n v="0"/>
    <n v="0"/>
    <n v="532.99180000000001"/>
    <n v="-592.0376"/>
    <n v="5389.3984800000007"/>
    <n v="4319.5951999999997"/>
    <n v="0"/>
    <n v="0"/>
    <n v="0"/>
    <n v="0"/>
    <n v="0"/>
    <n v="0"/>
    <s v="Incendio"/>
    <s v="Daños Sin Autos"/>
    <s v="Incendio"/>
    <x v="41"/>
    <x v="1"/>
    <n v="539188.42425000004"/>
    <n v="333342.39512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93133559154801837"/>
    <n v="0.59057725717683751"/>
    <n v="55327.584230000008"/>
    <n v="51.53750568245836"/>
    <m/>
    <m/>
    <n v="30.171568426433996"/>
    <n v="32.205330528495665"/>
    <n v="3.4546040103798747E-2"/>
    <n v="3.5993701486953508E-2"/>
    <n v="2.6530278705001204E-2"/>
    <n v="2.7879226771734149E-2"/>
    <m/>
    <m/>
    <m/>
    <n v="0"/>
    <m/>
    <n v="0"/>
    <m/>
    <n v="0"/>
    <m/>
    <n v="-17.978362363640755"/>
    <n v="30.001642403890926"/>
    <n v="55.428959812030755"/>
    <n v="0.57801269374494091"/>
    <n v="-190.02668073784503"/>
    <n v="24.766285507493869"/>
    <n v="9.8896342880922017"/>
    <n v="-13.705858363765197"/>
    <s v="Resto"/>
    <n v="2023"/>
    <n v="2"/>
    <d v="2024-08-20T00:00:00"/>
    <x v="41"/>
    <x v="23"/>
  </r>
  <r>
    <n v="2024"/>
    <n v="6"/>
    <n v="81"/>
    <x v="34"/>
    <s v="Incendio"/>
    <n v="53"/>
    <s v="2858dcd1057d3eae7f7d5f782167e24b61153c01551450a628cee722509f6529"/>
    <s v="866d562d83a77144c090ae01fef5e5dc5d322dfdcb968ee04e0fa262fe1b2619"/>
    <x v="28"/>
    <n v="91271.140830000004"/>
    <n v="114269.38314000001"/>
    <n v="197925.85250000001"/>
    <n v="237011.64368000001"/>
    <n v="38116.042029999997"/>
    <n v="183084.70461999997"/>
    <n v="67699.363150000005"/>
    <n v="252918.41550999999"/>
    <n v="0"/>
    <n v="0"/>
    <n v="134.59399999999999"/>
    <n v="128.214"/>
    <n v="0"/>
    <n v="0"/>
    <n v="19365.579300000001"/>
    <n v="15708.683419999999"/>
    <n v="53476.448790000002"/>
    <n v="51121.163369999995"/>
    <n v="0"/>
    <n v="0"/>
    <n v="0"/>
    <n v="0"/>
    <n v="0"/>
    <n v="0"/>
    <s v="Incendio"/>
    <s v="Daños Sin Autos"/>
    <s v="Incendio"/>
    <x v="41"/>
    <x v="1"/>
    <n v="856751.40549999999"/>
    <n v="814623.35763999994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52251797162535285"/>
    <n v="0.62862013724407839"/>
    <n v="-22998.242310000001"/>
    <n v="-20.126338025141109"/>
    <m/>
    <m/>
    <n v="10.653164995595681"/>
    <n v="14.027265738002342"/>
    <n v="1.9381764174524557E-2"/>
    <n v="2.0193962372887272E-2"/>
    <n v="2.8239264614397006E-2"/>
    <n v="2.9675107103317788E-2"/>
    <m/>
    <m/>
    <m/>
    <n v="0"/>
    <m/>
    <n v="0"/>
    <m/>
    <n v="0"/>
    <m/>
    <n v="-79.181198063971834"/>
    <n v="41.761329685792198"/>
    <n v="160.22201187144691"/>
    <n v="0.45140014699025061"/>
    <n v="23.279454950018994"/>
    <n v="4.6072609947335197"/>
    <n v="36.213285919653906"/>
    <n v="30.728337120000877"/>
    <s v="Resto"/>
    <n v="2023"/>
    <n v="2"/>
    <d v="2024-08-20T00:00:00"/>
    <x v="41"/>
    <x v="28"/>
  </r>
  <r>
    <n v="2024"/>
    <n v="6"/>
    <n v="37"/>
    <x v="35"/>
    <s v="Incendio"/>
    <n v="25"/>
    <s v="b7a56873cd771f2c446d369b649430b65a756ba278ff97ec81bb6f55b2e73569"/>
    <s v="866d562d83a77144c090ae01fef5e5dc5d322dfdcb968ee04e0fa262fe1b2619"/>
    <x v="4"/>
    <n v="1480812.4128099999"/>
    <n v="1417824.0618499999"/>
    <n v="2215993.2033799998"/>
    <n v="2196244.1373199997"/>
    <n v="201428.88636"/>
    <n v="138830.60171000002"/>
    <n v="449796.12947000004"/>
    <n v="486588.62477000005"/>
    <n v="0"/>
    <n v="0"/>
    <n v="134.59399999999999"/>
    <n v="128.214"/>
    <n v="0"/>
    <n v="0"/>
    <n v="186823.60609000002"/>
    <n v="110350.22987000001"/>
    <n v="120599.45531999999"/>
    <n v="89204.820640000005"/>
    <n v="0"/>
    <n v="0"/>
    <n v="0"/>
    <n v="0"/>
    <n v="0"/>
    <n v="0"/>
    <s v="Incendio"/>
    <s v="Daños Sin Autos"/>
    <s v="Incendio"/>
    <x v="41"/>
    <x v="1"/>
    <n v="7036483.0011099996"/>
    <n v="5668968.1481899992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8.4775000209573452"/>
    <n v="7.7997511831855988"/>
    <n v="62988.350959999952"/>
    <n v="4.4426069958081849"/>
    <m/>
    <m/>
    <n v="21.044780646473569"/>
    <n v="25.01026685610654"/>
    <n v="0.31445599025928295"/>
    <n v="0.32763335566591878"/>
    <n v="0.35038527170648498"/>
    <n v="0.36820082276554944"/>
    <m/>
    <m/>
    <m/>
    <n v="0"/>
    <m/>
    <n v="0"/>
    <m/>
    <n v="0"/>
    <m/>
    <n v="45.089687632961549"/>
    <n v="13.602593050781303"/>
    <n v="9.7918074213560455"/>
    <n v="2.3854792908304097"/>
    <n v="69.30060436674286"/>
    <n v="35.193876804817471"/>
    <n v="154.9124791602749"/>
    <n v="123.70433467417148"/>
    <s v="Grandes"/>
    <n v="2023"/>
    <n v="2"/>
    <d v="2024-08-20T00:00:00"/>
    <x v="41"/>
    <x v="4"/>
  </r>
  <r>
    <n v="2024"/>
    <n v="6"/>
    <n v="93"/>
    <x v="43"/>
    <s v="Incendio"/>
    <n v="220"/>
    <s v="36790ecd55c2030dc553685bef719df653f413a20cdad1bfd1dc934c76686ddd"/>
    <s v="866d562d83a77144c090ae01fef5e5dc5d322dfdcb968ee04e0fa262fe1b2619"/>
    <x v="29"/>
    <n v="105997.40343999999"/>
    <n v="104917.06749"/>
    <n v="141099.94481000002"/>
    <n v="134049.65651"/>
    <n v="5000.4161800000002"/>
    <n v="12468.38428"/>
    <n v="7708.6027100000001"/>
    <n v="46237.56609"/>
    <n v="0"/>
    <n v="0"/>
    <n v="134.59399999999999"/>
    <n v="128.214"/>
    <n v="0"/>
    <n v="0"/>
    <n v="519.13196000000005"/>
    <n v="7290.6018400000003"/>
    <n v="259.46298999999999"/>
    <n v="-1909.2329099999999"/>
    <n v="0"/>
    <n v="0"/>
    <n v="0"/>
    <n v="0"/>
    <n v="0"/>
    <n v="0"/>
    <s v="Incendio"/>
    <s v="Daños Sin Autos"/>
    <s v="Incendio"/>
    <x v="41"/>
    <x v="1"/>
    <n v="571419.13779999991"/>
    <n v="448716.87143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60682432299365174"/>
    <n v="0.57717106325852907"/>
    <n v="1080.3359499999933"/>
    <n v="1.02970467612713"/>
    <m/>
    <m/>
    <n v="18.54985183872153"/>
    <n v="23.381574032561666"/>
    <n v="2.2508940481115906E-2"/>
    <n v="2.3452183869137597E-2"/>
    <n v="2.5928037327257944E-2"/>
    <n v="2.7246364066893399E-2"/>
    <m/>
    <m/>
    <m/>
    <n v="0"/>
    <m/>
    <n v="0"/>
    <m/>
    <n v="0"/>
    <m/>
    <n v="-59.895235279033287"/>
    <n v="4.7174893136231342"/>
    <n v="11.884038105800473"/>
    <n v="5.9218861100212399E-2"/>
    <n v="-92.879436137195498"/>
    <n v="-113.58990768706161"/>
    <n v="200.07938704475734"/>
    <n v="-381.86026449753581"/>
    <s v="Resto"/>
    <n v="2023"/>
    <n v="2"/>
    <d v="2024-08-20T00:00:00"/>
    <x v="41"/>
    <x v="29"/>
  </r>
  <r>
    <n v="2024"/>
    <n v="6"/>
    <n v="5.0999999999999996"/>
    <x v="6"/>
    <s v="Incendio"/>
    <n v="5.0999999999999996"/>
    <m/>
    <m/>
    <x v="3"/>
    <n v="9438802.4837699998"/>
    <n v="8574291.9155299999"/>
    <n v="12765509.076509999"/>
    <n v="11635594.20538"/>
    <n v="3109502.0619700002"/>
    <n v="1789643.1085099999"/>
    <n v="6038386.1617600005"/>
    <n v="3815130.1606199993"/>
    <n v="0"/>
    <n v="0"/>
    <n v="0"/>
    <n v="0"/>
    <n v="8.9851600000000005"/>
    <n v="26.053540000000002"/>
    <n v="433369.00145000004"/>
    <n v="265206.84016999998"/>
    <n v="1052686.6952799999"/>
    <n v="960775.47725000011"/>
    <n v="0"/>
    <n v="0"/>
    <n v="0"/>
    <n v="0"/>
    <n v="0"/>
    <n v="0"/>
    <s v="Incendio"/>
    <s v="Daños Sin Autos"/>
    <s v="Incendio"/>
    <x v="41"/>
    <x v="1"/>
    <n v="75635358.520640001"/>
    <n v="65496748.031959996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54.036181464828992"/>
    <n v="47.169000239614498"/>
    <n v="864510.56823999994"/>
    <n v="10.082588472106657"/>
    <m/>
    <m/>
    <n v="12.479351811618981"/>
    <n v="13.091171963753165"/>
    <n v="2.0043646016333767"/>
    <n v="2.0883580556682988"/>
    <n v="2.1189551534297069"/>
    <n v="2.226694709787024"/>
    <m/>
    <m/>
    <m/>
    <n v="0"/>
    <m/>
    <n v="0"/>
    <m/>
    <n v="0"/>
    <m/>
    <n v="73.749841361324428"/>
    <n v="32.94381959275853"/>
    <n v="20.872197099664263"/>
    <n v="36.825168959961545"/>
    <n v="63.407927628188851"/>
    <n v="9.5663576149002552"/>
    <n v="41.167899565286135"/>
    <n v="27.603414788343045"/>
    <m/>
    <n v="2023"/>
    <n v="2"/>
    <d v="2024-08-20T00:00:00"/>
    <x v="41"/>
    <x v="3"/>
  </r>
  <r>
    <n v="2024"/>
    <n v="6"/>
    <n v="107"/>
    <x v="28"/>
    <s v="Incendio"/>
    <n v="70"/>
    <s v="ff5a1ae012afa5d4c889c50ad427aaf545d31a4fac04ffc1c4d03d403ba4250a"/>
    <s v="866d562d83a77144c090ae01fef5e5dc5d322dfdcb968ee04e0fa262fe1b2619"/>
    <x v="32"/>
    <n v="14697.168220000001"/>
    <n v="10439.97107"/>
    <n v="24676.490470000004"/>
    <n v="19183.861719999997"/>
    <n v="4048.1939399999997"/>
    <n v="2703.9112799999998"/>
    <n v="8878.6707999999999"/>
    <n v="18653.396130000005"/>
    <n v="0"/>
    <n v="0"/>
    <n v="134.59399999999999"/>
    <n v="128.214"/>
    <n v="0"/>
    <n v="0"/>
    <n v="1373.9143600000002"/>
    <n v="759.21758"/>
    <n v="3800.8277599999997"/>
    <n v="2485.9407000000001"/>
    <n v="0"/>
    <n v="0"/>
    <n v="0"/>
    <n v="0"/>
    <n v="0"/>
    <n v="0"/>
    <s v="Incendio"/>
    <s v="Daños Sin Autos"/>
    <s v="Incendio"/>
    <x v="41"/>
    <x v="1"/>
    <n v="991204.89910000004"/>
    <n v="653728.05599000002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8.4139788953167149E-2"/>
    <n v="5.743249737164554E-2"/>
    <n v="4257.1971500000018"/>
    <n v="40.77786347735541"/>
    <m/>
    <m/>
    <n v="1.4827578266960566"/>
    <n v="1.5969899064818014"/>
    <n v="3.1209980053161215E-3"/>
    <n v="3.2517842915481682E-3"/>
    <n v="2.5800183523453247E-3"/>
    <n v="2.7112009459106033E-3"/>
    <m/>
    <m/>
    <m/>
    <n v="0"/>
    <m/>
    <n v="0"/>
    <m/>
    <n v="0"/>
    <m/>
    <n v="49.716226635956787"/>
    <n v="27.544040317176144"/>
    <n v="25.899605103024488"/>
    <n v="4.794189643622454E-2"/>
    <n v="80.96450822437491"/>
    <n v="52.892937470310521"/>
    <n v="36.147766927486352"/>
    <n v="30.540454162884899"/>
    <s v="Resto"/>
    <n v="2023"/>
    <n v="2"/>
    <d v="2024-08-20T00:00:00"/>
    <x v="41"/>
    <x v="32"/>
  </r>
  <r>
    <n v="2024"/>
    <n v="6"/>
    <n v="94"/>
    <x v="19"/>
    <s v="Incendio"/>
    <n v="7"/>
    <s v="7902699be42c8a8e46fbbb4501726517e86b22c56a189f7625a6da49081b2451"/>
    <s v="866d562d83a77144c090ae01fef5e5dc5d322dfdcb968ee04e0fa262fe1b2619"/>
    <x v="22"/>
    <n v="180349.70514999999"/>
    <n v="334271.06520999997"/>
    <n v="642737.62823000003"/>
    <n v="681570.37142999994"/>
    <n v="208072.20353"/>
    <n v="36727.613809999995"/>
    <n v="259862.39675999997"/>
    <n v="80042.605150000003"/>
    <n v="0"/>
    <n v="0"/>
    <n v="134.59399999999999"/>
    <n v="128.214"/>
    <n v="0"/>
    <n v="0"/>
    <n v="15795.82956"/>
    <n v="-903.96862999999996"/>
    <n v="32626.63984"/>
    <n v="24898.806909999999"/>
    <n v="0"/>
    <n v="0"/>
    <n v="0"/>
    <n v="0"/>
    <n v="0"/>
    <n v="0"/>
    <s v="Incendio"/>
    <s v="Daños Sin Autos"/>
    <s v="Incendio"/>
    <x v="41"/>
    <x v="1"/>
    <n v="3650387.7085300004"/>
    <n v="3694009.5163200004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1.0324836663730397"/>
    <n v="1.838896098980328"/>
    <n v="-153921.36005999998"/>
    <n v="-46.046869166884541"/>
    <m/>
    <m/>
    <n v="4.9405630182396774"/>
    <n v="9.0490039003203027"/>
    <n v="3.8297926621438688E-2"/>
    <n v="3.9902811848751746E-2"/>
    <n v="8.2608033788337004E-2"/>
    <n v="8.6808289229090452E-2"/>
    <m/>
    <m/>
    <m/>
    <n v="0"/>
    <m/>
    <n v="0"/>
    <m/>
    <n v="0"/>
    <m/>
    <n v="466.52796614123406"/>
    <n v="115.37152409367275"/>
    <n v="10.987374509045978"/>
    <n v="2.464154677552898"/>
    <n v="-1847.3869154065667"/>
    <n v="31.036960758534594"/>
    <n v="48.413902373833913"/>
    <n v="-3.6305700641300329"/>
    <s v="Resto"/>
    <n v="2023"/>
    <n v="2"/>
    <d v="2024-08-20T00:00:00"/>
    <x v="41"/>
    <x v="22"/>
  </r>
  <r>
    <n v="2024"/>
    <n v="6"/>
    <n v="25"/>
    <x v="36"/>
    <s v="Incendio"/>
    <n v="25"/>
    <s v="b7a56873cd771f2c446d369b649430b65a756ba278ff97ec81bb6f55b2e73569"/>
    <s v="866d562d83a77144c090ae01fef5e5dc5d322dfdcb968ee04e0fa262fe1b2619"/>
    <x v="36"/>
    <n v="0"/>
    <n v="0"/>
    <n v="0"/>
    <n v="-1168238.38742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Incendio"/>
    <s v="Daños Sin Autos"/>
    <s v="Incendio"/>
    <x v="41"/>
    <x v="1"/>
    <n v="0"/>
    <n v="0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1"/>
    <x v="36"/>
  </r>
  <r>
    <n v="2024"/>
    <n v="6"/>
    <n v="109"/>
    <x v="68"/>
    <s v="Incendio"/>
    <n v="228"/>
    <s v="9d693eeee1d1899cbc50b6d45df953d3835acf28ee869879b45565fccc814765"/>
    <s v="866d562d83a77144c090ae01fef5e5dc5d322dfdcb968ee04e0fa262fe1b2619"/>
    <x v="8"/>
    <n v="751762.03090999997"/>
    <n v="726140.65400999994"/>
    <n v="1902457.2762800001"/>
    <n v="1816364.7003800001"/>
    <n v="1827835.5125900002"/>
    <n v="196541.52085999996"/>
    <n v="1873462.3957"/>
    <n v="232141.81497000001"/>
    <n v="0"/>
    <n v="0"/>
    <n v="134.59399999999999"/>
    <n v="128.214"/>
    <n v="0"/>
    <n v="0"/>
    <n v="1564.9343700000002"/>
    <n v="4259.3243700000003"/>
    <n v="12182.432859999999"/>
    <n v="13117.66757"/>
    <n v="0"/>
    <n v="0"/>
    <n v="0"/>
    <n v="0"/>
    <n v="0"/>
    <n v="0"/>
    <s v="Incendio"/>
    <s v="Daños Sin Autos"/>
    <s v="Incendio"/>
    <x v="41"/>
    <x v="1"/>
    <n v="1557356.19942"/>
    <n v="1493144.716990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4.3037609474794261"/>
    <n v="3.9946539050011278"/>
    <n v="25621.376900000032"/>
    <n v="3.5284316831057261"/>
    <m/>
    <m/>
    <n v="48.271681917725424"/>
    <n v="48.631632670797778"/>
    <n v="0.15963944644450062"/>
    <n v="0.16632918168337371"/>
    <n v="0.1794503261712426"/>
    <n v="0.18857458654011922"/>
    <m/>
    <m/>
    <m/>
    <n v="0"/>
    <m/>
    <n v="0"/>
    <m/>
    <n v="0"/>
    <m/>
    <n v="829.99967874065646"/>
    <n v="243.14017434179598"/>
    <n v="27.066590993718599"/>
    <n v="21.646665684955597"/>
    <n v="-63.258624278009613"/>
    <n v="-7.1295808115985126"/>
    <n v="12.845827988417089"/>
    <n v="32.470135008917602"/>
    <s v="Medianas"/>
    <n v="2023"/>
    <n v="2"/>
    <d v="2024-08-20T00:00:00"/>
    <x v="41"/>
    <x v="8"/>
  </r>
  <r>
    <n v="2024"/>
    <n v="6"/>
    <n v="150.1"/>
    <x v="32"/>
    <s v="Incendio"/>
    <n v="150.1"/>
    <m/>
    <m/>
    <x v="21"/>
    <n v="1458186.4002"/>
    <n v="2644894.5163100003"/>
    <n v="3356214.43928"/>
    <n v="2989985.0056600003"/>
    <n v="1943235.5420100002"/>
    <n v="843873.47162000008"/>
    <n v="2479037.0426200004"/>
    <n v="1468276.3514900003"/>
    <n v="0"/>
    <n v="0"/>
    <n v="0"/>
    <n v="0"/>
    <n v="-2262.6314199999997"/>
    <n v="700.88626999999997"/>
    <n v="243469.26841000002"/>
    <n v="132997.88192999997"/>
    <n v="687319.86286000011"/>
    <n v="364473.66498999996"/>
    <n v="0"/>
    <n v="0"/>
    <n v="0"/>
    <n v="0"/>
    <n v="0"/>
    <n v="0"/>
    <s v="Incendio"/>
    <s v="Daños Sin Autos"/>
    <s v="Incendio"/>
    <x v="41"/>
    <x v="1"/>
    <n v="66889316.685760006"/>
    <n v="51728554.25942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8.3479684066109527"/>
    <n v="14.550126273123265"/>
    <n v="-1186708.1161100003"/>
    <n v="-44.86788069588593"/>
    <m/>
    <m/>
    <n v="2.1799989481884356"/>
    <n v="5.1130261693489203"/>
    <n v="0.30965127283569294"/>
    <n v="0.32262729522732037"/>
    <n v="0.6536298181616812"/>
    <n v="0.68686402159287219"/>
    <m/>
    <m/>
    <m/>
    <n v="0"/>
    <m/>
    <n v="0"/>
    <m/>
    <n v="0"/>
    <m/>
    <n v="130.27569977754291"/>
    <n v="133.26386405355805"/>
    <n v="31.905751492778705"/>
    <n v="23.01332359245469"/>
    <n v="83.062515640770741"/>
    <n v="88.578744881021265"/>
    <n v="35.422993218456163"/>
    <n v="36.490395522444409"/>
    <s v="Resto"/>
    <n v="2023"/>
    <n v="2"/>
    <d v="2024-08-20T00:00:00"/>
    <x v="41"/>
    <x v="21"/>
  </r>
  <r>
    <n v="2024"/>
    <n v="6"/>
    <n v="9"/>
    <x v="8"/>
    <s v="Incendio"/>
    <n v="9"/>
    <s v="19581e27de7ced00ff1ce50b2047e7a567c76b1cbaebabe5ef03f7c3017bb5b7"/>
    <s v="866d562d83a77144c090ae01fef5e5dc5d322dfdcb968ee04e0fa262fe1b2619"/>
    <x v="24"/>
    <n v="66014.156780000005"/>
    <n v="53492.113709999998"/>
    <n v="144748.25352999999"/>
    <n v="102127.67487"/>
    <n v="31800.049830000004"/>
    <n v="31304.301270000004"/>
    <n v="46469.773050000011"/>
    <n v="50948.543440000009"/>
    <n v="0"/>
    <n v="0"/>
    <n v="134.59399999999999"/>
    <n v="128.214"/>
    <n v="0"/>
    <n v="0"/>
    <n v="13728.31856"/>
    <n v="3118.58133"/>
    <n v="22953.01713"/>
    <n v="4606.81052"/>
    <n v="0"/>
    <n v="0"/>
    <n v="0"/>
    <n v="0"/>
    <n v="0"/>
    <n v="0"/>
    <s v="Incendio"/>
    <s v="Daños Sin Autos"/>
    <s v="Incendio"/>
    <x v="41"/>
    <x v="1"/>
    <n v="1455805.4776199998"/>
    <n v="1307087.0916300002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37792431414318323"/>
    <n v="0.29427147445661833"/>
    <n v="12522.043070000007"/>
    <n v="23.409138658992813"/>
    <m/>
    <m/>
    <n v="4.5345451569479041"/>
    <n v="4.0924674455542798"/>
    <n v="1.4018350239241239E-2"/>
    <n v="1.4605793090459845E-2"/>
    <n v="1.3219446122233648E-2"/>
    <n v="1.389159685567113E-2"/>
    <m/>
    <m/>
    <m/>
    <n v="0"/>
    <m/>
    <n v="0"/>
    <m/>
    <n v="0"/>
    <m/>
    <n v="1.5836435885412836"/>
    <n v="48.171561042546429"/>
    <n v="58.52133912619697"/>
    <n v="0.37660119999503783"/>
    <n v="340.21037476037225"/>
    <n v="398.24096368521793"/>
    <n v="59.810518513737541"/>
    <n v="67.695020588778192"/>
    <s v="Resto"/>
    <n v="2023"/>
    <n v="2"/>
    <d v="2024-08-20T00:00:00"/>
    <x v="41"/>
    <x v="24"/>
  </r>
  <r>
    <n v="2024"/>
    <n v="6"/>
    <n v="8"/>
    <x v="20"/>
    <s v="Incendio"/>
    <n v="8"/>
    <s v="2c624232cdd221771294dfbb310aca000a0df6ac8b66b696d90ef06fdefb64a3"/>
    <s v="866d562d83a77144c090ae01fef5e5dc5d322dfdcb968ee04e0fa262fe1b2619"/>
    <x v="25"/>
    <n v="94809.435519999999"/>
    <n v="135738.37135"/>
    <n v="134951.02292999998"/>
    <n v="214101.27458999999"/>
    <n v="95417.573700000023"/>
    <n v="-14059.940950000002"/>
    <n v="84017.357340000017"/>
    <n v="73109.384850000002"/>
    <n v="0"/>
    <n v="0"/>
    <n v="134.59399999999999"/>
    <n v="128.214"/>
    <n v="0"/>
    <n v="0"/>
    <n v="21219.047409999999"/>
    <n v="-5911.4163399999998"/>
    <n v="36479.927880000003"/>
    <n v="36768.811350000004"/>
    <n v="0"/>
    <n v="0"/>
    <n v="0"/>
    <n v="0"/>
    <n v="0"/>
    <n v="0"/>
    <s v="Incendio"/>
    <s v="Daños Sin Autos"/>
    <s v="Incendio"/>
    <x v="41"/>
    <x v="1"/>
    <n v="1362193.3121300002"/>
    <n v="1167878.8770999999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54277434782070622"/>
    <n v="0.74672559947911066"/>
    <n v="-40928.935830000002"/>
    <n v="-30.152811929992261"/>
    <m/>
    <m/>
    <n v="6.9600573336944933"/>
    <n v="11.622641184080374"/>
    <n v="2.0133134132628676E-2"/>
    <n v="2.0976818697288128E-2"/>
    <n v="3.354487161432957E-2"/>
    <n v="3.5250480900085937E-2"/>
    <m/>
    <m/>
    <m/>
    <n v="0"/>
    <m/>
    <n v="0"/>
    <m/>
    <n v="0"/>
    <m/>
    <n v="-778.64846686998362"/>
    <n v="100.64143212821021"/>
    <n v="-10.358118202071681"/>
    <n v="1.1300099511836195"/>
    <n v="-458.95031223600125"/>
    <n v="-0.78567530304457511"/>
    <n v="58.166363376045126"/>
    <n v="-16.07725711807651"/>
    <s v="Resto"/>
    <n v="2023"/>
    <n v="2"/>
    <d v="2024-08-20T00:00:00"/>
    <x v="41"/>
    <x v="25"/>
  </r>
  <r>
    <n v="2024"/>
    <n v="6"/>
    <n v="76"/>
    <x v="42"/>
    <s v="Incendio"/>
    <n v="48"/>
    <s v="98010bd9270f9b100b6214a21754fd33bdc8d41b2bc9f9dd16ff54d3c34ffd71"/>
    <s v="866d562d83a77144c090ae01fef5e5dc5d322dfdcb968ee04e0fa262fe1b2619"/>
    <x v="20"/>
    <n v="141829.94016999999"/>
    <n v="107907.71262999999"/>
    <n v="228435.2242"/>
    <n v="193900.26983999996"/>
    <n v="76684.101559999996"/>
    <n v="23258.675510000005"/>
    <n v="105536.69151"/>
    <n v="49398.853770000002"/>
    <n v="0"/>
    <n v="0"/>
    <n v="134.59399999999999"/>
    <n v="128.214"/>
    <n v="0"/>
    <n v="0"/>
    <n v="-33.21613"/>
    <n v="-128.10785999999999"/>
    <n v="781.62338999999997"/>
    <n v="-3027.5591400000003"/>
    <n v="0"/>
    <n v="0"/>
    <n v="0"/>
    <n v="0"/>
    <n v="0"/>
    <n v="0"/>
    <s v="Incendio"/>
    <s v="Daños Sin Autos"/>
    <s v="Incendio"/>
    <x v="41"/>
    <x v="1"/>
    <n v="1380857.62949"/>
    <n v="1222350.782150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81196194086592033"/>
    <n v="0.59362323711906206"/>
    <n v="33922.227539999993"/>
    <n v="31.43633268950332"/>
    <m/>
    <m/>
    <n v="10.271148678983137"/>
    <n v="8.8278842870456931"/>
    <n v="3.01181121246413E-2"/>
    <n v="3.1380219958863781E-2"/>
    <n v="2.6667112109632064E-2"/>
    <n v="2.8023017553582698E-2"/>
    <m/>
    <m/>
    <m/>
    <n v="0"/>
    <m/>
    <n v="0"/>
    <m/>
    <n v="0"/>
    <m/>
    <n v="229.70106800376433"/>
    <n v="54.067640068158397"/>
    <n v="21.554229019523984"/>
    <n v="0.90815344071545279"/>
    <n v="-74.071747041906704"/>
    <n v="-125.8169486988122"/>
    <n v="-4.2496335735295743"/>
    <n v="4.2313908358533325"/>
    <s v="Resto"/>
    <n v="2023"/>
    <n v="2"/>
    <d v="2024-08-20T00:00:00"/>
    <x v="41"/>
    <x v="20"/>
  </r>
  <r>
    <n v="2024"/>
    <n v="6"/>
    <n v="48"/>
    <x v="3"/>
    <s v="Incendio"/>
    <n v="36"/>
    <s v="76a50887d8f1c2e9301755428990ad81479ee21c25b43215cf524541e0503269"/>
    <s v="866d562d83a77144c090ae01fef5e5dc5d322dfdcb968ee04e0fa262fe1b2619"/>
    <x v="15"/>
    <n v="1316800.8954700001"/>
    <n v="1113192.65799"/>
    <n v="2004449.62075"/>
    <n v="1724465.7045"/>
    <n v="495618.81716999994"/>
    <n v="353692.85753999994"/>
    <n v="1187292.7499899997"/>
    <n v="744768.33188000019"/>
    <n v="0"/>
    <n v="0"/>
    <n v="134.59399999999999"/>
    <n v="128.214"/>
    <n v="0"/>
    <n v="0"/>
    <n v="454732.85469000001"/>
    <n v="326669.14425000001"/>
    <n v="558176.91223999998"/>
    <n v="582778.61739000003"/>
    <n v="0"/>
    <n v="0"/>
    <n v="0"/>
    <n v="0"/>
    <n v="0"/>
    <n v="0"/>
    <s v="Incendio"/>
    <s v="Daños Sin Autos"/>
    <s v="Incendio"/>
    <x v="41"/>
    <x v="1"/>
    <n v="31734793.481880002"/>
    <n v="28740488.16773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7.538550813306764"/>
    <n v="6.1239091541032202"/>
    <n v="203608.23748000013"/>
    <n v="18.290476138033341"/>
    <m/>
    <m/>
    <n v="4.1493917274800287"/>
    <n v="3.8732559151166392"/>
    <n v="0.27962753821976416"/>
    <n v="0.29134540769282341"/>
    <n v="0.27510205421577594"/>
    <n v="0.28908978454891704"/>
    <m/>
    <m/>
    <m/>
    <n v="0"/>
    <m/>
    <n v="0"/>
    <m/>
    <n v="0"/>
    <m/>
    <n v="40.126894452187024"/>
    <n v="37.638098430446526"/>
    <n v="31.772834199125416"/>
    <n v="5.8695078241751046"/>
    <n v="39.202879333467997"/>
    <n v="-4.2214495206052476"/>
    <n v="81.467514101421301"/>
    <n v="56.053728551847406"/>
    <s v="Medianas"/>
    <n v="2023"/>
    <n v="2"/>
    <d v="2024-08-20T00:00:00"/>
    <x v="41"/>
    <x v="15"/>
  </r>
  <r>
    <n v="2024"/>
    <n v="6"/>
    <n v="3"/>
    <x v="40"/>
    <s v="Incendio"/>
    <n v="3"/>
    <s v="4e07408562bedb8b60ce05c1decfe3ad16b72230967de01f640b7e4729b49fce"/>
    <s v="866d562d83a77144c090ae01fef5e5dc5d322dfdcb968ee04e0fa262fe1b2619"/>
    <x v="14"/>
    <n v="513399.90808999998"/>
    <n v="587316.66989999998"/>
    <n v="774447.38668"/>
    <n v="946546.83921999997"/>
    <n v="159731.07928000001"/>
    <n v="29693.223129999998"/>
    <n v="337980.43022999994"/>
    <n v="238952.11429000006"/>
    <n v="0"/>
    <n v="0"/>
    <n v="134.59399999999999"/>
    <n v="128.214"/>
    <n v="0"/>
    <n v="0"/>
    <n v="100666.82901"/>
    <n v="3578.1567500000001"/>
    <n v="150199.29527999999"/>
    <n v="80740.751959999994"/>
    <n v="0"/>
    <n v="0"/>
    <n v="0"/>
    <n v="0"/>
    <n v="0"/>
    <n v="0"/>
    <s v="Incendio"/>
    <s v="Daños Sin Autos"/>
    <s v="Incendio"/>
    <x v="41"/>
    <x v="1"/>
    <n v="12032200.14449"/>
    <n v="10620403.03952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2.9391621071931917"/>
    <n v="3.23095369462124"/>
    <n v="-73916.761809999996"/>
    <n v="-12.5855038002898"/>
    <m/>
    <m/>
    <n v="4.2668830465316461"/>
    <n v="5.5300789218122208"/>
    <n v="0.10902236846537026"/>
    <n v="0.11359098102568599"/>
    <n v="0.14514291053302134"/>
    <n v="0.15252278960404683"/>
    <m/>
    <m/>
    <m/>
    <n v="0"/>
    <m/>
    <n v="0"/>
    <m/>
    <n v="0"/>
    <m/>
    <n v="437.93782702767174"/>
    <n v="31.112409013520676"/>
    <n v="5.0557432900816082"/>
    <n v="1.891661065153448"/>
    <n v="2713.3711305408851"/>
    <n v="86.026624268263745"/>
    <n v="67.022171323998521"/>
    <n v="4.4316614140188646"/>
    <s v="Medianas"/>
    <n v="2023"/>
    <n v="2"/>
    <d v="2024-08-20T00:00:00"/>
    <x v="41"/>
    <x v="14"/>
  </r>
  <r>
    <n v="2024"/>
    <n v="6"/>
    <n v="39"/>
    <x v="17"/>
    <s v="Incendio"/>
    <n v="27"/>
    <s v="670671cd97404156226e507973f2ab8330d3022ca96e0c93bdbdb320c41adcaf"/>
    <s v="866d562d83a77144c090ae01fef5e5dc5d322dfdcb968ee04e0fa262fe1b2619"/>
    <x v="17"/>
    <n v="420668.28068999999"/>
    <n v="770419.69852999994"/>
    <n v="806524.67537000007"/>
    <n v="1185909.2182399998"/>
    <n v="114831.42821999997"/>
    <n v="124797.88894999999"/>
    <n v="297384.14311999996"/>
    <n v="214302.08478"/>
    <n v="0"/>
    <n v="0"/>
    <n v="134.59399999999999"/>
    <n v="128.214"/>
    <n v="0"/>
    <n v="0"/>
    <n v="-43381.561860000002"/>
    <n v="4643.5922199999995"/>
    <n v="111257.28259"/>
    <n v="-115283.45401"/>
    <n v="0"/>
    <n v="0"/>
    <n v="0"/>
    <n v="0"/>
    <n v="0"/>
    <n v="0"/>
    <s v="Incendio"/>
    <s v="Daños Sin Autos"/>
    <s v="Incendio"/>
    <x v="41"/>
    <x v="1"/>
    <n v="13946879.379360002"/>
    <n v="12006721.726059999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2.4082829989237395"/>
    <n v="4.2382423298121434"/>
    <n v="-349751.41783999995"/>
    <n v="-45.397517548855973"/>
    <m/>
    <m/>
    <n v="3.0162179599297843"/>
    <n v="6.4165699522946538"/>
    <n v="8.9330464568449522E-2"/>
    <n v="9.307388243939671E-2"/>
    <n v="0.19039295682796872"/>
    <n v="0.20007360187088122"/>
    <m/>
    <m/>
    <m/>
    <n v="0"/>
    <m/>
    <n v="0"/>
    <m/>
    <n v="0"/>
    <m/>
    <n v="-7.9860811860311687"/>
    <n v="27.297382163363505"/>
    <n v="16.198688739153571"/>
    <n v="1.3599240848987071"/>
    <n v="-1034.2241912016989"/>
    <n v="-196.50758952828497"/>
    <n v="-38.992109864724675"/>
    <n v="-4.0279780475671743"/>
    <s v="Medianas"/>
    <n v="2023"/>
    <n v="2"/>
    <d v="2024-08-20T00:00:00"/>
    <x v="41"/>
    <x v="17"/>
  </r>
  <r>
    <n v="2024"/>
    <n v="6"/>
    <n v="50"/>
    <x v="56"/>
    <s v="Incendio"/>
    <n v="38"/>
    <s v="aea92132c4cbeb263e6ac2bf6c183b5d81737f179f21efdc5863739672f0f470"/>
    <s v="866d562d83a77144c090ae01fef5e5dc5d322dfdcb968ee04e0fa262fe1b2619"/>
    <x v="36"/>
    <n v="0"/>
    <n v="2896.5901600000002"/>
    <n v="-1750.6037900000001"/>
    <n v="16055.42634"/>
    <n v="-168.85428999999996"/>
    <n v="-321.72041000000007"/>
    <n v="-401.97758999999996"/>
    <n v="862.56368000000032"/>
    <n v="0"/>
    <n v="0"/>
    <n v="134.59399999999999"/>
    <n v="128.214"/>
    <n v="0"/>
    <n v="0"/>
    <n v="97.094710000000006"/>
    <n v="51.829900000000002"/>
    <n v="0"/>
    <n v="143.37357999999998"/>
    <n v="0"/>
    <n v="0"/>
    <n v="0"/>
    <n v="0"/>
    <n v="0"/>
    <n v="0"/>
    <s v="Incendio"/>
    <s v="Daños Sin Autos"/>
    <s v="Incendio"/>
    <x v="41"/>
    <x v="1"/>
    <n v="30189132.184919998"/>
    <n v="15116040.61987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m/>
    <n v="1.5934757446692267E-2"/>
    <m/>
    <m/>
    <m/>
    <m/>
    <m/>
    <n v="1.9162360255849265E-2"/>
    <m/>
    <m/>
    <n v="7.1583108055709214E-4"/>
    <n v="7.5222794479519049E-4"/>
    <m/>
    <m/>
    <m/>
    <n v="0"/>
    <m/>
    <n v="0"/>
    <m/>
    <n v="0"/>
    <m/>
    <n v="-47.515207381465189"/>
    <m/>
    <n v="-11.106866771928829"/>
    <n v="-1.9997053016665065E-3"/>
    <n v="87.333392501239643"/>
    <m/>
    <m/>
    <n v="36.15024469640781"/>
    <s v="Resto"/>
    <n v="2023"/>
    <n v="2"/>
    <d v="2024-08-20T00:00:00"/>
    <x v="41"/>
    <x v="36"/>
  </r>
  <r>
    <n v="2024"/>
    <n v="6"/>
    <n v="16"/>
    <x v="24"/>
    <s v="Incendio"/>
    <n v="14"/>
    <s v="8527a891e224136950ff32ca212b45bc93f69fbb801c3b1ebedac52775f99e61"/>
    <s v="866d562d83a77144c090ae01fef5e5dc5d322dfdcb968ee04e0fa262fe1b2619"/>
    <x v="26"/>
    <n v="120556.8089"/>
    <n v="62115.217669999998"/>
    <n v="215419.96220999997"/>
    <n v="105222.16485"/>
    <n v="32411.340360000002"/>
    <n v="-32.364890000000166"/>
    <n v="44440.71456"/>
    <n v="11640.965559999997"/>
    <n v="0"/>
    <n v="0"/>
    <n v="134.59399999999999"/>
    <n v="128.214"/>
    <n v="0"/>
    <n v="0"/>
    <n v="2245.1132400000001"/>
    <n v="951.16350999999997"/>
    <n v="12904.659250000001"/>
    <n v="3646.7047000000002"/>
    <n v="0"/>
    <n v="0"/>
    <n v="0"/>
    <n v="0"/>
    <n v="0"/>
    <n v="0"/>
    <s v="Incendio"/>
    <s v="Daños Sin Autos"/>
    <s v="Incendio"/>
    <x v="41"/>
    <x v="1"/>
    <n v="2668766.8416399998"/>
    <n v="1926100.1418599999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0.69017543419757521"/>
    <n v="0.34170900011617233"/>
    <n v="58441.591230000005"/>
    <n v="94.085786739866379"/>
    <m/>
    <m/>
    <n v="4.517322645762337"/>
    <n v="3.2249215043417454"/>
    <n v="2.5600684055052402E-2"/>
    <n v="2.6673487814252855E-2"/>
    <n v="1.5350464141518413E-2"/>
    <n v="1.6130967775023444E-2"/>
    <m/>
    <m/>
    <m/>
    <n v="0"/>
    <m/>
    <n v="0"/>
    <m/>
    <n v="0"/>
    <m/>
    <n v="-100243.52083384135"/>
    <n v="26.884703282818894"/>
    <n v="-5.2104606912826694E-2"/>
    <n v="0.3838405832153251"/>
    <n v="136.03862179279776"/>
    <n v="253.87179142857383"/>
    <n v="17.397694867456497"/>
    <n v="26.082822390307609"/>
    <s v="Resto"/>
    <n v="2023"/>
    <n v="2"/>
    <d v="2024-08-20T00:00:00"/>
    <x v="41"/>
    <x v="26"/>
  </r>
  <r>
    <n v="2024"/>
    <n v="6"/>
    <n v="1"/>
    <x v="14"/>
    <s v="Incendio"/>
    <n v="30"/>
    <s v="624b60c58c9d8bfb6ff1886c2fd605d2adeb6ea4da576068201b6c6958ce93f4"/>
    <s v="866d562d83a77144c090ae01fef5e5dc5d322dfdcb968ee04e0fa262fe1b2619"/>
    <x v="5"/>
    <n v="1420523.4643499998"/>
    <n v="1098323.9584600001"/>
    <n v="1742820.4526799996"/>
    <n v="1396536.88399"/>
    <n v="326178.47849999997"/>
    <n v="17958.400069999996"/>
    <n v="552600.89954999997"/>
    <n v="57456.921509999986"/>
    <n v="0"/>
    <n v="0"/>
    <n v="134.59399999999999"/>
    <n v="128.214"/>
    <n v="0"/>
    <n v="0"/>
    <n v="90468.076260000002"/>
    <n v="34088.937380000003"/>
    <n v="691229.19615999993"/>
    <n v="666002.86594000005"/>
    <n v="0"/>
    <n v="0"/>
    <n v="0"/>
    <n v="0"/>
    <n v="0"/>
    <n v="0"/>
    <s v="Incendio"/>
    <s v="Daños Sin Autos"/>
    <s v="Incendio"/>
    <x v="41"/>
    <x v="1"/>
    <n v="27815669.804509997"/>
    <n v="22056494.197700001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8.1323519404767932"/>
    <n v="6.04211328120752"/>
    <n v="322199.50588999968"/>
    <n v="29.335562008659743"/>
    <m/>
    <m/>
    <n v="5.1069180585386373"/>
    <n v="4.9795944387867896"/>
    <n v="0.3016534091722532"/>
    <n v="0.31429427887087985"/>
    <n v="0.27142756916158434"/>
    <n v="0.28522846807975211"/>
    <m/>
    <m/>
    <m/>
    <n v="0"/>
    <m/>
    <n v="0"/>
    <m/>
    <n v="0"/>
    <m/>
    <n v="1716.3003231278387"/>
    <n v="22.961850802601987"/>
    <n v="1.6350731431899312"/>
    <n v="3.862862073246494"/>
    <n v="165.38837292440118"/>
    <n v="3.787720970899322"/>
    <n v="13.087999864962189"/>
    <n v="5.1184370403401633"/>
    <s v="Grandes"/>
    <n v="2023"/>
    <n v="2"/>
    <d v="2024-08-20T00:00:00"/>
    <x v="41"/>
    <x v="5"/>
  </r>
  <r>
    <n v="2024"/>
    <n v="6"/>
    <n v="13"/>
    <x v="23"/>
    <s v="Incendio"/>
    <n v="13"/>
    <s v="3fdba35f04dc8c462986c992bcf875546257113072a909c162f7e470e581e278"/>
    <s v="866d562d83a77144c090ae01fef5e5dc5d322dfdcb968ee04e0fa262fe1b2619"/>
    <x v="34"/>
    <n v="427.16917999999998"/>
    <n v="253.08342999999999"/>
    <n v="930.75594999999987"/>
    <n v="816.79128000000003"/>
    <n v="2.5"/>
    <n v="0"/>
    <n v="10.826330000000002"/>
    <n v="4.3189999999999985E-2"/>
    <n v="0"/>
    <n v="0"/>
    <n v="134.59399999999999"/>
    <n v="128.214"/>
    <n v="0"/>
    <n v="0"/>
    <n v="0.62492999999999999"/>
    <n v="0"/>
    <n v="208.82637"/>
    <n v="74.210359999999994"/>
    <n v="0"/>
    <n v="0"/>
    <n v="0"/>
    <n v="0"/>
    <n v="0"/>
    <n v="0"/>
    <s v="Incendio"/>
    <s v="Daños Sin Autos"/>
    <s v="Incendio"/>
    <x v="41"/>
    <x v="1"/>
    <n v="799139.89625999995"/>
    <n v="661278.34057"/>
    <n v="470912451.56086999"/>
    <n v="404647163.09129"/>
    <n v="451972421.97768009"/>
    <n v="385068140.58718014"/>
    <n v="17467560.119720001"/>
    <n v="18177811.426940002"/>
    <n v="8443958.7102800012"/>
    <n v="4680573.8426099997"/>
    <m/>
    <m/>
    <n v="2.4454999843838946E-3"/>
    <n v="1.3922656807019331E-3"/>
    <n v="174.08574999999999"/>
    <n v="68.785913799255852"/>
    <m/>
    <m/>
    <n v="5.3453617069947987E-2"/>
    <n v="3.827184628213446E-2"/>
    <n v="9.0710954570031002E-5"/>
    <n v="9.4512222257024138E-5"/>
    <n v="6.2544224471160656E-5"/>
    <n v="6.572432339223905E-5"/>
    <m/>
    <m/>
    <m/>
    <n v="0"/>
    <m/>
    <n v="0"/>
    <m/>
    <n v="0"/>
    <m/>
    <m/>
    <n v="0.58524821477055067"/>
    <m/>
    <n v="2.9606966184668849E-5"/>
    <m/>
    <n v="181.3978668207512"/>
    <n v="0.29925818276686034"/>
    <m/>
    <s v="Resto"/>
    <n v="2023"/>
    <n v="2"/>
    <d v="2024-08-20T00:00:00"/>
    <x v="41"/>
    <x v="34"/>
  </r>
  <r>
    <n v="2024"/>
    <n v="6"/>
    <n v="906"/>
    <x v="11"/>
    <s v="Pensiones Total"/>
    <n v="256"/>
    <s v="51e8ea280b44e16934d4d611901f3d3afc41789840acdff81942c2f65009cd52"/>
    <s v="866d562d83a77144c090ae01fef5e5dc5d322dfdcb968ee04e0fa262fe1b2619"/>
    <x v="4"/>
    <n v="5052070.2433500001"/>
    <n v="4124334.7382399999"/>
    <n v="8303830.1182500003"/>
    <n v="8673657.5830600001"/>
    <n v="3097066.0827699997"/>
    <n v="2726606.9208900002"/>
    <n v="6020902.4796400005"/>
    <n v="5223650.4183099996"/>
    <n v="0"/>
    <n v="0"/>
    <n v="134.59399999999999"/>
    <n v="128.214"/>
    <n v="0"/>
    <n v="0"/>
    <n v="3097066.0827700002"/>
    <n v="2726606.9208899997"/>
    <n v="-462022.88114000001"/>
    <n v="-250691.64803000001"/>
    <n v="0"/>
    <n v="0"/>
    <n v="0"/>
    <n v="0"/>
    <n v="5054000.1616700003"/>
    <n v="4126245.7227000003"/>
    <s v="Pensiones Total"/>
    <s v="Totales"/>
    <s v="Pensiones Total"/>
    <x v="42"/>
    <x v="1"/>
    <n v="5052070.2433500001"/>
    <n v="4124334.7382399999"/>
    <n v="470912451.56086999"/>
    <n v="404647163.09129"/>
    <n v="451972421.97768009"/>
    <n v="385068140.58718014"/>
    <n v="18940029.583189998"/>
    <n v="19579022.504110001"/>
    <n v="15454745.558029998"/>
    <n v="13934675.957569998"/>
    <n v="5052070.2433500001"/>
    <n v="4124334.7382399999"/>
    <n v="26.674035651105349"/>
    <n v="21.065069705978555"/>
    <n v="927735.50511000026"/>
    <n v="22.494185462402537"/>
    <n v="100"/>
    <n v="100"/>
    <n v="100"/>
    <n v="100"/>
    <n v="1.0728257931181442"/>
    <n v="1.1177828552555997"/>
    <n v="1.0192422224666713"/>
    <n v="1.0710662097235342"/>
    <m/>
    <m/>
    <n v="26.684225277850775"/>
    <n v="0"/>
    <m/>
    <n v="0"/>
    <m/>
    <n v="927754.43897000002"/>
    <n v="22.484226614670089"/>
    <n v="13.586819539029005"/>
    <n v="61.302910165325656"/>
    <n v="66.110223683093679"/>
    <n v="20.039579889174053"/>
    <n v="13.586819539029026"/>
    <n v="84.299271543625665"/>
    <n v="-670.32742515441385"/>
    <n v="-1087.6337294506554"/>
    <s v="Grandes"/>
    <n v="2023"/>
    <n v="2"/>
    <d v="2024-08-20T00:00:00"/>
    <x v="42"/>
    <x v="4"/>
  </r>
  <r>
    <n v="2024"/>
    <n v="6"/>
    <n v="905"/>
    <x v="12"/>
    <s v="Pensiones Total"/>
    <n v="51"/>
    <s v="031b4af5197ec30a926f48cf40e11a7dbc470048a21e4003b7a3c07c5dab1baa"/>
    <s v="866d562d83a77144c090ae01fef5e5dc5d322dfdcb968ee04e0fa262fe1b2619"/>
    <x v="5"/>
    <n v="4935367.4983999999"/>
    <n v="7357265.0523100002"/>
    <n v="11480516.750259999"/>
    <n v="12367913.7678"/>
    <n v="4794582.5371300001"/>
    <n v="4318740.6231799992"/>
    <n v="9462368.6338999998"/>
    <n v="8204159.5374100003"/>
    <n v="0"/>
    <n v="0"/>
    <n v="134.59399999999999"/>
    <n v="128.214"/>
    <n v="0"/>
    <n v="0"/>
    <n v="4794582.5371300001"/>
    <n v="4318740.6231800001"/>
    <n v="-670900.30064999999"/>
    <n v="55195.373380000005"/>
    <n v="0"/>
    <n v="0"/>
    <n v="0"/>
    <n v="0"/>
    <n v="4935367.4983999999"/>
    <n v="7357265.0523100002"/>
    <s v="Pensiones Total"/>
    <s v="Totales"/>
    <s v="Pensiones Total"/>
    <x v="42"/>
    <x v="1"/>
    <n v="4935367.4983999999"/>
    <n v="7357265.0523100002"/>
    <n v="470912451.56086999"/>
    <n v="404647163.09129"/>
    <n v="451972421.97768009"/>
    <n v="385068140.58718014"/>
    <n v="18940029.583189998"/>
    <n v="19579022.504110001"/>
    <n v="15454745.558029998"/>
    <n v="13934675.957569998"/>
    <n v="4935367.4983999999"/>
    <n v="7357265.0523100002"/>
    <n v="26.057865837655964"/>
    <n v="37.57728482494759"/>
    <n v="-2421897.5539100002"/>
    <n v="-32.918449134160035"/>
    <n v="100"/>
    <n v="100"/>
    <n v="100"/>
    <n v="100"/>
    <n v="1.0480435337909206"/>
    <n v="1.0919620884841785"/>
    <n v="1.8181926684236194"/>
    <n v="1.9106397743243839"/>
    <m/>
    <m/>
    <n v="26.057865837655964"/>
    <n v="0"/>
    <m/>
    <n v="0"/>
    <m/>
    <n v="-2421897.5539100002"/>
    <n v="-32.918449134160035"/>
    <n v="11.018071133885933"/>
    <n v="97.147426988656036"/>
    <n v="58.700353901536019"/>
    <n v="31.023367671289964"/>
    <n v="11.018071133885909"/>
    <n v="-1315.50097329915"/>
    <n v="-714.64903689635878"/>
    <n v="7824.4612885341794"/>
    <s v="Grandes"/>
    <n v="2023"/>
    <n v="2"/>
    <d v="2024-08-20T00:00:00"/>
    <x v="42"/>
    <x v="5"/>
  </r>
  <r>
    <n v="2024"/>
    <n v="6"/>
    <n v="201.1"/>
    <x v="1"/>
    <s v="Pensiones Total"/>
    <n v="201.1"/>
    <m/>
    <m/>
    <x v="1"/>
    <n v="18940029.583189998"/>
    <n v="19579022.504110001"/>
    <n v="36518972.148200005"/>
    <n v="38192766.009289995"/>
    <n v="15454745.558029998"/>
    <n v="13934675.957569998"/>
    <n v="30172467.15935"/>
    <n v="26770067.592210002"/>
    <n v="0"/>
    <n v="0"/>
    <n v="0"/>
    <n v="0"/>
    <n v="0"/>
    <n v="0"/>
    <n v="15454745.55803"/>
    <n v="13934675.95757"/>
    <n v="-1471985.2922499999"/>
    <n v="-7320.269570000004"/>
    <n v="0"/>
    <n v="0"/>
    <n v="0"/>
    <n v="0"/>
    <n v="18942171.457380001"/>
    <n v="19580967.32598"/>
    <s v="Pensiones Total"/>
    <s v="Totales"/>
    <s v="Pensiones Total"/>
    <x v="42"/>
    <x v="1"/>
    <n v="18940029.583189998"/>
    <n v="19579022.504110001"/>
    <n v="470912451.56086999"/>
    <n v="404647163.09129"/>
    <n v="451972421.97768009"/>
    <n v="385068140.58718014"/>
    <n v="18940029.583189998"/>
    <n v="19579022.504110001"/>
    <n v="15454745.558029998"/>
    <n v="13934675.957569998"/>
    <n v="18940029.583189998"/>
    <n v="19579022.504110001"/>
    <n v="100"/>
    <n v="100"/>
    <n v="-638992.92092000321"/>
    <n v="-3.2636609962824581"/>
    <n v="100"/>
    <n v="100"/>
    <n v="100"/>
    <n v="100"/>
    <n v="4.0219853011769038"/>
    <n v="4.1905277097028986"/>
    <n v="4.8385418927780544"/>
    <n v="5.0845604817512227"/>
    <m/>
    <m/>
    <n v="100.01130871618015"/>
    <n v="0"/>
    <m/>
    <n v="0"/>
    <m/>
    <n v="-638795.8685999997"/>
    <n v="-3.2623304965758604"/>
    <n v="10.908539280629803"/>
    <n v="81.598317944269098"/>
    <n v="71.171458915504331"/>
    <n v="100"/>
    <n v="10.908539280629803"/>
    <n v="20008.34817180099"/>
    <n v="-1049.925270272686"/>
    <n v="-190357.41545198302"/>
    <m/>
    <n v="2023"/>
    <n v="2"/>
    <d v="2024-08-20T00:00:00"/>
    <x v="42"/>
    <x v="1"/>
  </r>
  <r>
    <n v="2024"/>
    <n v="6"/>
    <n v="908"/>
    <x v="27"/>
    <s v="Pensiones Total"/>
    <n v="38"/>
    <s v="aea92132c4cbeb263e6ac2bf6c183b5d81737f179f21efdc5863739672f0f470"/>
    <s v="866d562d83a77144c090ae01fef5e5dc5d322dfdcb968ee04e0fa262fe1b2619"/>
    <x v="6"/>
    <n v="4269.7251799999995"/>
    <n v="5215.82708"/>
    <n v="9015.5119000000013"/>
    <n v="11415.870999999999"/>
    <n v="397009.30967000005"/>
    <n v="395625.25101999997"/>
    <n v="795443.22758000006"/>
    <n v="782304.48231999995"/>
    <n v="0"/>
    <n v="0"/>
    <n v="134.59399999999999"/>
    <n v="128.214"/>
    <n v="0"/>
    <n v="0"/>
    <n v="397009.30966999999"/>
    <n v="395625.25101999997"/>
    <n v="58950.622409999996"/>
    <n v="66671.781170000002"/>
    <n v="0"/>
    <n v="0"/>
    <n v="0"/>
    <n v="0"/>
    <n v="4481.6810500000001"/>
    <n v="5249.6644899999992"/>
    <s v="Pensiones Total"/>
    <s v="Totales"/>
    <s v="Pensiones Total"/>
    <x v="42"/>
    <x v="1"/>
    <n v="4269.7251799999995"/>
    <n v="5215.82708"/>
    <n v="470912451.56086999"/>
    <n v="404647163.09129"/>
    <n v="451972421.97768009"/>
    <n v="385068140.58718014"/>
    <n v="18940029.583189998"/>
    <n v="19579022.504110001"/>
    <n v="15454745.558029998"/>
    <n v="13934675.957569998"/>
    <n v="4269.7251799999995"/>
    <n v="5215.82708"/>
    <n v="2.2543392349236583E-2"/>
    <n v="2.6639874788974276E-2"/>
    <n v="-946.10190000000057"/>
    <n v="-18.139058014937113"/>
    <n v="100"/>
    <n v="100"/>
    <n v="100"/>
    <n v="100"/>
    <n v="9.0669192667293397E-4"/>
    <n v="9.4468710310180231E-4"/>
    <n v="1.2889815018481395E-3"/>
    <n v="1.3545205459081929E-3"/>
    <m/>
    <m/>
    <n v="2.3662481783965447E-2"/>
    <n v="0"/>
    <m/>
    <n v="0"/>
    <m/>
    <n v="-767.98343999999906"/>
    <n v="-14.629190902826616"/>
    <n v="0.34984082700275643"/>
    <n v="9298.2403534927307"/>
    <n v="7585.091394939418"/>
    <n v="2.5688505073040262"/>
    <n v="0.34984082700273422"/>
    <n v="-11.580849685585214"/>
    <n v="673.46075993703835"/>
    <n v="593.39235292249498"/>
    <s v="Grandes"/>
    <n v="2023"/>
    <n v="2"/>
    <d v="2024-08-20T00:00:00"/>
    <x v="42"/>
    <x v="6"/>
  </r>
  <r>
    <n v="2024"/>
    <n v="6"/>
    <n v="5.0999999999999996"/>
    <x v="6"/>
    <s v="Pensiones Total"/>
    <n v="5.0999999999999996"/>
    <m/>
    <m/>
    <x v="3"/>
    <n v="18940029.583189998"/>
    <n v="19579022.504110001"/>
    <n v="36518972.148200005"/>
    <n v="38192766.009289995"/>
    <n v="15454745.558029998"/>
    <n v="13934675.957569998"/>
    <n v="30172467.15935"/>
    <n v="26770067.592210002"/>
    <n v="0"/>
    <n v="0"/>
    <n v="0"/>
    <n v="0"/>
    <n v="0"/>
    <n v="0"/>
    <n v="15454745.55803"/>
    <n v="13934675.95757"/>
    <n v="-1471985.2922499999"/>
    <n v="-7320.269570000004"/>
    <n v="0"/>
    <n v="0"/>
    <n v="0"/>
    <n v="0"/>
    <n v="18942171.457380001"/>
    <n v="19580967.32598"/>
    <s v="Pensiones Total"/>
    <s v="Totales"/>
    <s v="Pensiones Total"/>
    <x v="42"/>
    <x v="1"/>
    <n v="18940029.583189998"/>
    <n v="19579022.504110001"/>
    <n v="470912451.56086999"/>
    <n v="404647163.09129"/>
    <n v="451972421.97768009"/>
    <n v="385068140.58718014"/>
    <n v="18940029.583189998"/>
    <n v="19579022.504110001"/>
    <n v="15454745.558029998"/>
    <n v="13934675.957569998"/>
    <n v="18940029.583189998"/>
    <n v="19579022.504110001"/>
    <n v="100"/>
    <n v="100"/>
    <n v="-638992.92092000321"/>
    <n v="-3.2636609962824581"/>
    <n v="100"/>
    <n v="100"/>
    <n v="100"/>
    <n v="100"/>
    <n v="4.0219853011769038"/>
    <n v="4.1905277097028986"/>
    <n v="4.8385418927780544"/>
    <n v="5.0845604817512227"/>
    <m/>
    <m/>
    <n v="100.01130871618015"/>
    <n v="0"/>
    <m/>
    <n v="0"/>
    <m/>
    <n v="-638795.8685999997"/>
    <n v="-3.2623304965758604"/>
    <n v="10.908539280629803"/>
    <n v="81.598317944269098"/>
    <n v="71.171458915504331"/>
    <n v="100"/>
    <n v="10.908539280629803"/>
    <n v="20008.34817180099"/>
    <n v="-1049.925270272686"/>
    <n v="-190357.41545198302"/>
    <m/>
    <n v="2023"/>
    <n v="2"/>
    <d v="2024-08-20T00:00:00"/>
    <x v="42"/>
    <x v="3"/>
  </r>
  <r>
    <n v="2024"/>
    <n v="6"/>
    <n v="902"/>
    <x v="10"/>
    <s v="Pensiones Total"/>
    <n v="30"/>
    <s v="624b60c58c9d8bfb6ff1886c2fd605d2adeb6ea4da576068201b6c6958ce93f4"/>
    <s v="866d562d83a77144c090ae01fef5e5dc5d322dfdcb968ee04e0fa262fe1b2619"/>
    <x v="0"/>
    <n v="8948322.1162599996"/>
    <n v="8092206.8864799999"/>
    <n v="16725609.767790001"/>
    <n v="17139778.787429996"/>
    <n v="7166087.6284599984"/>
    <n v="6493703.1624799985"/>
    <n v="13893752.818229998"/>
    <n v="12559953.154170003"/>
    <n v="0"/>
    <n v="0"/>
    <n v="134.59399999999999"/>
    <n v="128.214"/>
    <n v="0"/>
    <n v="0"/>
    <n v="7166087.6284600003"/>
    <n v="6493703.1624799995"/>
    <n v="-398012.73287000001"/>
    <n v="121504.22391"/>
    <n v="0"/>
    <n v="0"/>
    <n v="0"/>
    <n v="0"/>
    <n v="8948322.1162600014"/>
    <n v="8092206.8864799989"/>
    <s v="Pensiones Total"/>
    <s v="Totales"/>
    <s v="Pensiones Total"/>
    <x v="42"/>
    <x v="1"/>
    <n v="8948322.1162599996"/>
    <n v="8092206.8864799999"/>
    <n v="470912451.56086999"/>
    <n v="404647163.09129"/>
    <n v="451972421.97768009"/>
    <n v="385068140.58718014"/>
    <n v="18940029.583189998"/>
    <n v="19579022.504110001"/>
    <n v="15454745.558029998"/>
    <n v="13934675.957569998"/>
    <n v="8948322.1162599996"/>
    <n v="8092206.8864799999"/>
    <n v="47.245555118889456"/>
    <n v="41.331005594284882"/>
    <n v="856115.2297799997"/>
    <n v="10.579502499007386"/>
    <n v="100"/>
    <n v="100"/>
    <n v="100"/>
    <n v="100"/>
    <n v="1.9002092823411663"/>
    <n v="1.9798380788600189"/>
    <n v="1.9998180203859148"/>
    <n v="2.1014999771573959"/>
    <m/>
    <m/>
    <n v="47.245555118889463"/>
    <n v="0"/>
    <m/>
    <n v="0"/>
    <m/>
    <n v="856115.2297800025"/>
    <n v="10.579502499007432"/>
    <n v="10.354407171935009"/>
    <n v="80.083031604757466"/>
    <n v="80.246380914078074"/>
    <n v="46.368201932231955"/>
    <n v="10.354407171935032"/>
    <n v="-427.57110828082324"/>
    <n v="-1800.4669289815429"/>
    <n v="5344.4258590466643"/>
    <s v="Grandes"/>
    <n v="2023"/>
    <n v="2"/>
    <d v="2024-08-20T00:00:00"/>
    <x v="42"/>
    <x v="0"/>
  </r>
  <r>
    <n v="2024"/>
    <n v="6"/>
    <n v="15.1"/>
    <x v="13"/>
    <s v="Riesgos Catastroficos"/>
    <n v="15.1"/>
    <m/>
    <m/>
    <x v="7"/>
    <n v="6754069.8144200006"/>
    <n v="6329730.3040300002"/>
    <n v="11147086.110850001"/>
    <n v="10787731.115589999"/>
    <n v="-513231.32096000022"/>
    <n v="302132.97381"/>
    <n v="9406473.8213100005"/>
    <n v="1427983.3424499999"/>
    <n v="0"/>
    <n v="0"/>
    <n v="0"/>
    <n v="0"/>
    <n v="0"/>
    <n v="0"/>
    <n v="111402.76564000001"/>
    <n v="38321.311000000009"/>
    <n v="1600147.2154999999"/>
    <n v="1216841.82617"/>
    <n v="0"/>
    <n v="0"/>
    <n v="0"/>
    <n v="0"/>
    <n v="0"/>
    <n v="0"/>
    <s v="Riesgos Catastroficos"/>
    <s v="Daños Sin Autos"/>
    <s v="Riesgos Catastroficos"/>
    <x v="39"/>
    <x v="1"/>
    <n v="156051810.83182999"/>
    <n v="137414097.93476999"/>
    <n v="470912451.56086999"/>
    <n v="404647163.09129"/>
    <n v="451972421.97768009"/>
    <n v="385068140.58718014"/>
    <n v="22194697.778929997"/>
    <n v="19715227.084209997"/>
    <n v="4013483.9931299989"/>
    <n v="809630.43473999971"/>
    <n v="6754069.8144200006"/>
    <n v="6329730.3040300002"/>
    <n v="30.431006007352867"/>
    <n v="32.105794556632347"/>
    <n v="424339.51039000042"/>
    <n v="6.7039113833939012"/>
    <n v="100"/>
    <n v="100"/>
    <n v="4.3280944824783587"/>
    <n v="4.6063179827696441"/>
    <n v="1.4342516941383046"/>
    <n v="1.4943544088080531"/>
    <n v="1.5642591574531781"/>
    <n v="1.6437948604052164"/>
    <m/>
    <m/>
    <m/>
    <n v="0"/>
    <m/>
    <n v="0"/>
    <m/>
    <n v="0"/>
    <m/>
    <n v="-269.86935073255262"/>
    <n v="-7.5988453637871292"/>
    <n v="4.7732361301023927"/>
    <n v="-12.787675790871814"/>
    <n v="190.7070836903257"/>
    <n v="31.50001759361367"/>
    <n v="6.9620322780857293"/>
    <n v="3.1492434082921057"/>
    <s v="Resto"/>
    <n v="2023"/>
    <n v="2"/>
    <d v="2024-08-20T00:00:00"/>
    <x v="39"/>
    <x v="7"/>
  </r>
  <r>
    <n v="2024"/>
    <n v="6"/>
    <n v="23"/>
    <x v="16"/>
    <s v="Riesgos Catastroficos"/>
    <n v="17"/>
    <s v="4523540f1504cd17100c4835e85b7eefd49911580f8efff0599a8f283be6b9e3"/>
    <s v="866d562d83a77144c090ae01fef5e5dc5d322dfdcb968ee04e0fa262fe1b2619"/>
    <x v="8"/>
    <n v="902370.85988999996"/>
    <n v="776690.14967999991"/>
    <n v="1421812.31391"/>
    <n v="1353032.0338399997"/>
    <n v="-346155.7359400001"/>
    <n v="68130.195390000008"/>
    <n v="3062559.1872100006"/>
    <n v="72955.673519999997"/>
    <n v="0"/>
    <n v="0"/>
    <n v="134.59399999999999"/>
    <n v="128.214"/>
    <n v="0"/>
    <n v="0"/>
    <n v="32737.628820000002"/>
    <n v="13267.041880000001"/>
    <n v="48962.805850000004"/>
    <n v="47868.083119999996"/>
    <n v="0"/>
    <n v="0"/>
    <n v="0"/>
    <n v="0"/>
    <n v="0"/>
    <n v="0"/>
    <s v="Riesgos Catastroficos"/>
    <s v="Daños Sin Autos"/>
    <s v="Riesgos Catastroficos"/>
    <x v="39"/>
    <x v="1"/>
    <n v="12089263.964579999"/>
    <n v="10892930.905850001"/>
    <n v="470912451.56086999"/>
    <n v="404647163.09129"/>
    <n v="451972421.97768009"/>
    <n v="385068140.58718014"/>
    <n v="22194697.778929997"/>
    <n v="19715227.084209997"/>
    <n v="4013483.9931299989"/>
    <n v="809630.43473999971"/>
    <n v="902370.85988999996"/>
    <n v="776690.14967999991"/>
    <n v="4.0657046510750154"/>
    <n v="3.939544527499022"/>
    <n v="125680.71021000005"/>
    <n v="16.181576431963386"/>
    <n v="100"/>
    <n v="100"/>
    <n v="7.4642332447519664"/>
    <n v="7.1302219429564353"/>
    <n v="0.19162178806252267"/>
    <n v="0.19965175218911077"/>
    <n v="0.19194256639450985"/>
    <n v="0.20170200227306417"/>
    <m/>
    <m/>
    <m/>
    <n v="0"/>
    <m/>
    <n v="0"/>
    <m/>
    <n v="0"/>
    <m/>
    <n v="-608.07976398495407"/>
    <n v="-38.360695289096199"/>
    <n v="8.7718629389171436"/>
    <n v="-8.62481914796534"/>
    <n v="146.75906744028458"/>
    <n v="2.2869575271181386"/>
    <n v="66.86224012629782"/>
    <n v="27.715841151902808"/>
    <s v="Medianas"/>
    <n v="2023"/>
    <n v="2"/>
    <d v="2024-08-20T00:00:00"/>
    <x v="39"/>
    <x v="8"/>
  </r>
  <r>
    <n v="2024"/>
    <n v="6"/>
    <n v="25"/>
    <x v="36"/>
    <s v="Riesgos Catastroficos"/>
    <n v="25"/>
    <s v="b7a56873cd771f2c446d369b649430b65a756ba278ff97ec81bb6f55b2e73569"/>
    <s v="866d562d83a77144c090ae01fef5e5dc5d322dfdcb968ee04e0fa262fe1b2619"/>
    <x v="34"/>
    <n v="0"/>
    <n v="0"/>
    <n v="0"/>
    <n v="-550980.85468999995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Riesgos Catastroficos"/>
    <s v="Daños Sin Autos"/>
    <s v="Riesgos Catastroficos"/>
    <x v="39"/>
    <x v="1"/>
    <n v="0"/>
    <n v="0"/>
    <n v="470912451.56086999"/>
    <n v="404647163.09129"/>
    <n v="451972421.97768009"/>
    <n v="385068140.58718014"/>
    <n v="22194697.778929997"/>
    <n v="19715227.084209997"/>
    <n v="4013483.9931299989"/>
    <n v="809630.4347399997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39"/>
    <x v="34"/>
  </r>
  <r>
    <n v="2024"/>
    <n v="6"/>
    <n v="76"/>
    <x v="42"/>
    <s v="Riesgos Catastroficos"/>
    <n v="48"/>
    <s v="98010bd9270f9b100b6214a21754fd33bdc8d41b2bc9f9dd16ff54d3c34ffd71"/>
    <s v="866d562d83a77144c090ae01fef5e5dc5d322dfdcb968ee04e0fa262fe1b2619"/>
    <x v="22"/>
    <n v="283616.63994000002"/>
    <n v="214146.15568999999"/>
    <n v="456191.65874000004"/>
    <n v="385236.74502000003"/>
    <n v="-8490.4783399999997"/>
    <n v="27409.113939999999"/>
    <n v="317573.51215000008"/>
    <n v="28475.467140000001"/>
    <n v="0"/>
    <n v="0"/>
    <n v="134.59399999999999"/>
    <n v="128.214"/>
    <n v="0"/>
    <n v="0"/>
    <n v="-109.05535"/>
    <n v="-444.11746999999997"/>
    <n v="2.0000000000000002E-5"/>
    <n v="0"/>
    <n v="0"/>
    <n v="0"/>
    <n v="0"/>
    <n v="0"/>
    <n v="0"/>
    <n v="0"/>
    <s v="Riesgos Catastroficos"/>
    <s v="Daños Sin Autos"/>
    <s v="Riesgos Catastroficos"/>
    <x v="39"/>
    <x v="1"/>
    <n v="1380857.62949"/>
    <n v="1222350.7821500001"/>
    <n v="470912451.56086999"/>
    <n v="404647163.09129"/>
    <n v="451972421.97768009"/>
    <n v="385068140.58718014"/>
    <n v="22194697.778929997"/>
    <n v="19715227.084209997"/>
    <n v="4013483.9931299989"/>
    <n v="809630.43473999971"/>
    <n v="283616.63994000002"/>
    <n v="214146.15568999999"/>
    <n v="1.2778576341293761"/>
    <n v="1.0861967492198479"/>
    <n v="69470.484250000038"/>
    <n v="32.440687074750095"/>
    <n v="100"/>
    <n v="100"/>
    <n v="20.539165941730701"/>
    <n v="17.519206337262453"/>
    <n v="6.0227041990487659E-2"/>
    <n v="6.2750872873833435E-2"/>
    <n v="5.2921699500877946E-2"/>
    <n v="5.56125353199707E-2"/>
    <m/>
    <m/>
    <m/>
    <n v="0"/>
    <m/>
    <n v="0"/>
    <m/>
    <n v="0"/>
    <m/>
    <n v="-130.97684353673785"/>
    <n v="-2.9936460504560616"/>
    <n v="12.799255654011224"/>
    <n v="-0.21154882776493958"/>
    <n v="-75.444480938793063"/>
    <m/>
    <n v="-545276750"/>
    <m/>
    <s v="Resto"/>
    <n v="2023"/>
    <n v="2"/>
    <d v="2024-08-20T00:00:00"/>
    <x v="39"/>
    <x v="22"/>
  </r>
  <r>
    <n v="2024"/>
    <n v="6"/>
    <n v="39"/>
    <x v="17"/>
    <s v="Riesgos Catastroficos"/>
    <n v="27"/>
    <s v="670671cd97404156226e507973f2ab8330d3022ca96e0c93bdbdb320c41adcaf"/>
    <s v="866d562d83a77144c090ae01fef5e5dc5d322dfdcb968ee04e0fa262fe1b2619"/>
    <x v="18"/>
    <n v="601959.45728999993"/>
    <n v="703281.88853"/>
    <n v="1108640.80776"/>
    <n v="1036973.4964699999"/>
    <n v="46006.641009999999"/>
    <n v="-4193.1415199999983"/>
    <n v="938625.37762999977"/>
    <n v="133308.34262000001"/>
    <n v="0"/>
    <n v="0"/>
    <n v="134.59399999999999"/>
    <n v="128.214"/>
    <n v="0"/>
    <n v="0"/>
    <n v="7374.2695700000004"/>
    <n v="3290.9150099999997"/>
    <n v="98802.150599999994"/>
    <n v="64757.949189999999"/>
    <n v="0"/>
    <n v="0"/>
    <n v="0"/>
    <n v="0"/>
    <n v="0"/>
    <n v="0"/>
    <s v="Riesgos Catastroficos"/>
    <s v="Daños Sin Autos"/>
    <s v="Riesgos Catastroficos"/>
    <x v="39"/>
    <x v="1"/>
    <n v="13946879.379360002"/>
    <n v="12006721.726059999"/>
    <n v="470912451.56086999"/>
    <n v="404647163.09129"/>
    <n v="451972421.97768009"/>
    <n v="385068140.58718014"/>
    <n v="22194697.778929997"/>
    <n v="19715227.084209997"/>
    <n v="4013483.9931299989"/>
    <n v="809630.43473999971"/>
    <n v="601959.45728999993"/>
    <n v="703281.88853"/>
    <n v="2.7121768599230744"/>
    <n v="3.5672015621532513"/>
    <n v="-101322.43124000006"/>
    <n v="-14.40708667356474"/>
    <n v="100"/>
    <n v="100"/>
    <n v="4.3160870680565306"/>
    <n v="5.8574014171042315"/>
    <n v="0.12782831613281112"/>
    <n v="0.13318499714120316"/>
    <n v="0.17380126507184651"/>
    <n v="0.18263829551247324"/>
    <m/>
    <m/>
    <m/>
    <n v="0"/>
    <m/>
    <n v="0"/>
    <m/>
    <n v="0"/>
    <m/>
    <n v="-1197.1878910015901"/>
    <n v="7.6428138893473427"/>
    <n v="-0.59622486920067064"/>
    <n v="1.1463018437036487"/>
    <n v="124.07961152421257"/>
    <n v="52.571463172983158"/>
    <n v="7.4636731338518061"/>
    <n v="5.0818703358632407"/>
    <s v="Medianas"/>
    <n v="2023"/>
    <n v="2"/>
    <d v="2024-08-20T00:00:00"/>
    <x v="39"/>
    <x v="18"/>
  </r>
  <r>
    <n v="2024"/>
    <n v="6"/>
    <n v="103"/>
    <x v="18"/>
    <s v="Riesgos Catastroficos"/>
    <n v="205"/>
    <s v="f8809aff4d69bece79dabe35be0c708b890d7eafb841f121330667b77d2e2590"/>
    <s v="866d562d83a77144c090ae01fef5e5dc5d322dfdcb968ee04e0fa262fe1b2619"/>
    <x v="14"/>
    <n v="507044.27142"/>
    <n v="488325.12242000003"/>
    <n v="519342.19017999998"/>
    <n v="572637.77324999997"/>
    <n v="10122.433650000001"/>
    <n v="370680.50692999997"/>
    <n v="91571.908640000009"/>
    <n v="526846.04450000008"/>
    <n v="0"/>
    <n v="0"/>
    <n v="134.59399999999999"/>
    <n v="128.214"/>
    <n v="0"/>
    <n v="0"/>
    <n v="-360.27488"/>
    <n v="697.22208000000001"/>
    <n v="537.21824000000004"/>
    <n v="366.60060999999996"/>
    <n v="0"/>
    <n v="0"/>
    <n v="0"/>
    <n v="0"/>
    <n v="0"/>
    <n v="0"/>
    <s v="Riesgos Catastroficos"/>
    <s v="Daños Sin Autos"/>
    <s v="Riesgos Catastroficos"/>
    <x v="39"/>
    <x v="1"/>
    <n v="1492337.16872"/>
    <n v="1431710.3165"/>
    <n v="470912451.56086999"/>
    <n v="404647163.09129"/>
    <n v="451972421.97768009"/>
    <n v="385068140.58718014"/>
    <n v="22194697.778929997"/>
    <n v="19715227.084209997"/>
    <n v="4013483.9931299989"/>
    <n v="809630.43473999971"/>
    <n v="507044.27142"/>
    <n v="488325.12242000003"/>
    <n v="2.2845288386911506"/>
    <n v="2.4768932172792546"/>
    <n v="18719.148999999976"/>
    <n v="3.8333372870994697"/>
    <n v="100"/>
    <n v="100"/>
    <n v="33.976522333414735"/>
    <n v="34.107816140752107"/>
    <n v="0.10767272552241265"/>
    <n v="0.11218478092122168"/>
    <n v="0.12067924032617817"/>
    <n v="0.12681524928948057"/>
    <m/>
    <m/>
    <m/>
    <n v="0"/>
    <m/>
    <n v="0"/>
    <m/>
    <n v="0"/>
    <m/>
    <n v="-97.26922957620981"/>
    <n v="1.9963609137426355"/>
    <n v="75.90854738191905"/>
    <n v="0.25221063961702289"/>
    <n v="-151.67290169582697"/>
    <n v="46.540465385477688"/>
    <n v="-67.063039408341751"/>
    <n v="190.18573918903192"/>
    <s v="Medianas"/>
    <n v="2023"/>
    <n v="2"/>
    <d v="2024-08-20T00:00:00"/>
    <x v="39"/>
    <x v="14"/>
  </r>
  <r>
    <n v="2024"/>
    <n v="6"/>
    <n v="93"/>
    <x v="43"/>
    <s v="Riesgos Catastroficos"/>
    <n v="220"/>
    <s v="36790ecd55c2030dc553685bef719df653f413a20cdad1bfd1dc934c76686ddd"/>
    <s v="866d562d83a77144c090ae01fef5e5dc5d322dfdcb968ee04e0fa262fe1b2619"/>
    <x v="25"/>
    <n v="143012.88696999999"/>
    <n v="168848.94012000001"/>
    <n v="208211.46104999995"/>
    <n v="222265.55946000002"/>
    <n v="2802.1882799999998"/>
    <n v="143.60527999999999"/>
    <n v="-3188.9819600000005"/>
    <n v="-27109.024580000001"/>
    <n v="0"/>
    <n v="0"/>
    <n v="134.59399999999999"/>
    <n v="128.214"/>
    <n v="0"/>
    <n v="0"/>
    <n v="-26.655139999999999"/>
    <n v="710.00220999999999"/>
    <n v="6105.1961200000005"/>
    <n v="-16395.04999"/>
    <n v="0"/>
    <n v="0"/>
    <n v="0"/>
    <n v="0"/>
    <n v="0"/>
    <n v="0"/>
    <s v="Riesgos Catastroficos"/>
    <s v="Daños Sin Autos"/>
    <s v="Riesgos Catastroficos"/>
    <x v="39"/>
    <x v="1"/>
    <n v="571419.13779999991"/>
    <n v="448716.87143"/>
    <n v="470912451.56086999"/>
    <n v="404647163.09129"/>
    <n v="451972421.97768009"/>
    <n v="385068140.58718014"/>
    <n v="22194697.778929997"/>
    <n v="19715227.084209997"/>
    <n v="4013483.9931299989"/>
    <n v="809630.43473999971"/>
    <n v="143012.88696999999"/>
    <n v="168848.94012000001"/>
    <n v="0.64435609078563727"/>
    <n v="0.85643923551472456"/>
    <n v="-25836.053150000022"/>
    <n v="-15.301282395754734"/>
    <n v="100"/>
    <n v="100"/>
    <n v="25.027668397773432"/>
    <n v="37.629282710476488"/>
    <n v="3.0369315250844284E-2"/>
    <n v="3.1641949821677937E-2"/>
    <n v="4.1727449373445136E-2"/>
    <n v="4.3849106774330057E-2"/>
    <m/>
    <m/>
    <m/>
    <n v="0"/>
    <m/>
    <n v="0"/>
    <m/>
    <n v="0"/>
    <m/>
    <n v="1851.3128486640603"/>
    <n v="1.9593956456440311"/>
    <n v="8.5049559622903476E-2"/>
    <n v="6.9819346104197488E-2"/>
    <n v="-103.75423338471018"/>
    <n v="-137.23804516438685"/>
    <n v="-0.43659760433707406"/>
    <n v="-4.330588869403015"/>
    <s v="Resto"/>
    <n v="2023"/>
    <n v="2"/>
    <d v="2024-08-20T00:00:00"/>
    <x v="39"/>
    <x v="25"/>
  </r>
  <r>
    <n v="2024"/>
    <n v="6"/>
    <n v="9"/>
    <x v="8"/>
    <s v="Riesgos Catastroficos"/>
    <n v="9"/>
    <s v="19581e27de7ced00ff1ce50b2047e7a567c76b1cbaebabe5ef03f7c3017bb5b7"/>
    <s v="866d562d83a77144c090ae01fef5e5dc5d322dfdcb968ee04e0fa262fe1b2619"/>
    <x v="31"/>
    <n v="44374.837630000002"/>
    <n v="39151.648829999998"/>
    <n v="115965.75701999999"/>
    <n v="74863.882620000004"/>
    <n v="8401.6373000000003"/>
    <n v="2857.2799600000003"/>
    <n v="58963.051929999994"/>
    <n v="24198.717119999994"/>
    <n v="0"/>
    <n v="0"/>
    <n v="134.59399999999999"/>
    <n v="128.214"/>
    <n v="0"/>
    <n v="0"/>
    <n v="4684.8986999999997"/>
    <n v="2856.2799599999998"/>
    <n v="9474.4021099999991"/>
    <n v="13356.730820000001"/>
    <n v="0"/>
    <n v="0"/>
    <n v="0"/>
    <n v="0"/>
    <n v="0"/>
    <n v="0"/>
    <s v="Riesgos Catastroficos"/>
    <s v="Daños Sin Autos"/>
    <s v="Riesgos Catastroficos"/>
    <x v="39"/>
    <x v="1"/>
    <n v="1455805.4776199998"/>
    <n v="1307087.0916300002"/>
    <n v="470912451.56086999"/>
    <n v="404647163.09129"/>
    <n v="451972421.97768009"/>
    <n v="385068140.58718014"/>
    <n v="22194697.778929997"/>
    <n v="19715227.084209997"/>
    <n v="4013483.9931299989"/>
    <n v="809630.43473999971"/>
    <n v="44374.837630000002"/>
    <n v="39151.648829999998"/>
    <n v="0.19993440808248439"/>
    <n v="0.19858583754968112"/>
    <n v="5223.1888000000035"/>
    <n v="13.340916554190496"/>
    <n v="100"/>
    <n v="100"/>
    <n v="3.0481295964448143"/>
    <n v="2.9953358946553452"/>
    <n v="9.4231608195783981E-3"/>
    <n v="9.818040984852696E-3"/>
    <n v="9.6755031051996357E-3"/>
    <n v="1.0167459912497226E-2"/>
    <m/>
    <m/>
    <m/>
    <n v="0"/>
    <m/>
    <n v="0"/>
    <m/>
    <n v="0"/>
    <m/>
    <n v="194.04319554321864"/>
    <n v="18.933336432807586"/>
    <n v="7.2979811716399698"/>
    <n v="0.20933526368564903"/>
    <n v="64.020991135616839"/>
    <n v="-29.066459168187397"/>
    <n v="49.447961418644077"/>
    <n v="21.384573803966202"/>
    <s v="Resto"/>
    <n v="2023"/>
    <n v="2"/>
    <d v="2024-08-20T00:00:00"/>
    <x v="39"/>
    <x v="31"/>
  </r>
  <r>
    <n v="2024"/>
    <n v="6"/>
    <n v="127"/>
    <x v="5"/>
    <s v="Riesgos Catastroficos"/>
    <n v="263"/>
    <s v="4be84111a613654b362415e563cb7607df7b203b5d303802a8a546061bbc7847"/>
    <s v="866d562d83a77144c090ae01fef5e5dc5d322dfdcb968ee04e0fa262fe1b2619"/>
    <x v="20"/>
    <n v="257634.35399999999"/>
    <n v="158388.07813000001"/>
    <n v="516186.79240999999"/>
    <n v="347792.09155000001"/>
    <n v="27428.032569999999"/>
    <n v="2330.2782499999998"/>
    <n v="155483.27177999998"/>
    <n v="2907.2753800000005"/>
    <n v="0"/>
    <n v="0"/>
    <n v="134.59399999999999"/>
    <n v="128.214"/>
    <n v="0"/>
    <n v="0"/>
    <n v="333.21125000000001"/>
    <n v="448.45615000000004"/>
    <n v="53.051780000000001"/>
    <n v="32.254559999999998"/>
    <n v="0"/>
    <n v="0"/>
    <n v="0"/>
    <n v="0"/>
    <n v="0"/>
    <n v="0"/>
    <s v="Riesgos Catastroficos"/>
    <s v="Daños Sin Autos"/>
    <s v="Riesgos Catastroficos"/>
    <x v="39"/>
    <x v="1"/>
    <n v="539188.42425000004"/>
    <n v="333342.39512"/>
    <n v="470912451.56086999"/>
    <n v="404647163.09129"/>
    <n v="451972421.97768009"/>
    <n v="385068140.58718014"/>
    <n v="22194697.778929997"/>
    <n v="19715227.084209997"/>
    <n v="4013483.9931299989"/>
    <n v="809630.43473999971"/>
    <n v="257634.35399999999"/>
    <n v="158388.07813000001"/>
    <n v="1.1607923503449504"/>
    <n v="0.80337942572750609"/>
    <n v="99246.275869999983"/>
    <n v="62.660193268171184"/>
    <n v="100"/>
    <n v="100"/>
    <n v="47.781877802433179"/>
    <n v="47.515131723038664"/>
    <n v="5.4709607517502271E-2"/>
    <n v="5.7002228780392905E-2"/>
    <n v="3.9142268271448878E-2"/>
    <n v="4.1132480575640007E-2"/>
    <m/>
    <m/>
    <m/>
    <n v="0"/>
    <m/>
    <n v="0"/>
    <m/>
    <n v="0"/>
    <m/>
    <n v="1077.0282184112564"/>
    <n v="10.646108387393088"/>
    <n v="1.4712459911833642"/>
    <n v="0.68339708385406261"/>
    <n v="-25.698142393632029"/>
    <n v="64.478386931956308"/>
    <n v="628.08684270348704"/>
    <n v="1390.3651142660142"/>
    <s v="Resto"/>
    <n v="2023"/>
    <n v="2"/>
    <d v="2024-08-20T00:00:00"/>
    <x v="39"/>
    <x v="20"/>
  </r>
  <r>
    <n v="2024"/>
    <n v="6"/>
    <n v="79"/>
    <x v="59"/>
    <s v="Riesgos Catastroficos"/>
    <n v="51"/>
    <s v="031b4af5197ec30a926f48cf40e11a7dbc470048a21e4003b7a3c07c5dab1baa"/>
    <s v="866d562d83a77144c090ae01fef5e5dc5d322dfdcb968ee04e0fa262fe1b2619"/>
    <x v="15"/>
    <n v="1198219.2027"/>
    <n v="940634.26078000001"/>
    <n v="2000336.0549599999"/>
    <n v="1603706.2949699999"/>
    <n v="111907.33061"/>
    <n v="17136.05745"/>
    <n v="455402.67991000001"/>
    <n v="52150.694870000007"/>
    <n v="0"/>
    <n v="0"/>
    <n v="134.59399999999999"/>
    <n v="128.214"/>
    <n v="0"/>
    <n v="0"/>
    <n v="46957.554920000002"/>
    <n v="16897.27377"/>
    <n v="1058372.8900299999"/>
    <n v="839056.68299"/>
    <n v="0"/>
    <n v="0"/>
    <n v="0"/>
    <n v="0"/>
    <n v="0"/>
    <n v="0"/>
    <s v="Riesgos Catastroficos"/>
    <s v="Daños Sin Autos"/>
    <s v="Riesgos Catastroficos"/>
    <x v="39"/>
    <x v="1"/>
    <n v="42505277.943829998"/>
    <n v="34607061.821570002"/>
    <n v="470912451.56086999"/>
    <n v="404647163.09129"/>
    <n v="451972421.97768009"/>
    <n v="385068140.58718014"/>
    <n v="22194697.778929997"/>
    <n v="19715227.084209997"/>
    <n v="4013483.9931299989"/>
    <n v="809630.43473999971"/>
    <n v="1198219.2027"/>
    <n v="940634.26078000001"/>
    <n v="5.3986732085061346"/>
    <n v="4.7711053834797461"/>
    <n v="257584.94192000001"/>
    <n v="27.384176045895181"/>
    <n v="100"/>
    <n v="100"/>
    <n v="2.8189892188998891"/>
    <n v="2.7180413801951788"/>
    <n v="0.25444627737670228"/>
    <n v="0.26510891913648044"/>
    <n v="0.23245789086819552"/>
    <n v="0.24427735292399205"/>
    <m/>
    <m/>
    <m/>
    <n v="0"/>
    <m/>
    <n v="0"/>
    <m/>
    <n v="0"/>
    <m/>
    <n v="553.05179406946957"/>
    <n v="9.3394706375790246"/>
    <n v="1.821755613684569"/>
    <n v="2.7882839647935596"/>
    <n v="177.90018413130088"/>
    <n v="26.138425625603865"/>
    <n v="4.4367684926877686"/>
    <n v="2.0138417478287796"/>
    <s v="Medianas"/>
    <n v="2023"/>
    <n v="2"/>
    <d v="2024-08-20T00:00:00"/>
    <x v="39"/>
    <x v="15"/>
  </r>
  <r>
    <n v="2024"/>
    <n v="6"/>
    <n v="107"/>
    <x v="28"/>
    <s v="Riesgos Catastroficos"/>
    <n v="70"/>
    <s v="ff5a1ae012afa5d4c889c50ad427aaf545d31a4fac04ffc1c4d03d403ba4250a"/>
    <s v="866d562d83a77144c090ae01fef5e5dc5d322dfdcb968ee04e0fa262fe1b2619"/>
    <x v="30"/>
    <n v="8820.3951300000008"/>
    <n v="7199.27909"/>
    <n v="16140.153520000002"/>
    <n v="13777.795330000001"/>
    <n v="5669.4464000000007"/>
    <n v="-3088.3867500000006"/>
    <n v="10535.16923"/>
    <n v="-1515.7556300000003"/>
    <n v="0"/>
    <n v="0"/>
    <n v="134.59399999999999"/>
    <n v="128.214"/>
    <n v="0"/>
    <n v="0"/>
    <n v="1172.02259"/>
    <n v="-27.911339999999999"/>
    <n v="1216.44281"/>
    <n v="1249.32521"/>
    <n v="0"/>
    <n v="0"/>
    <n v="0"/>
    <n v="0"/>
    <n v="0"/>
    <n v="0"/>
    <s v="Riesgos Catastroficos"/>
    <s v="Daños Sin Autos"/>
    <s v="Riesgos Catastroficos"/>
    <x v="39"/>
    <x v="1"/>
    <n v="991204.89910000004"/>
    <n v="653728.05599000002"/>
    <n v="470912451.56086999"/>
    <n v="404647163.09129"/>
    <n v="451972421.97768009"/>
    <n v="385068140.58718014"/>
    <n v="22194697.778929997"/>
    <n v="19715227.084209997"/>
    <n v="4013483.9931299989"/>
    <n v="809630.43473999971"/>
    <n v="8820.3951300000008"/>
    <n v="7199.27909"/>
    <n v="3.9741001287133683E-2"/>
    <n v="3.6516338661733858E-2"/>
    <n v="1621.1160400000008"/>
    <n v="22.517755177067333"/>
    <n v="100"/>
    <n v="100"/>
    <n v="0.88986597402906242"/>
    <n v="1.1012651245474656"/>
    <n v="1.8730435138769907E-3"/>
    <n v="1.9515339213407984E-3"/>
    <n v="1.7791497745841887E-3"/>
    <n v="1.8696117209338614E-3"/>
    <m/>
    <m/>
    <m/>
    <n v="0"/>
    <m/>
    <n v="0"/>
    <m/>
    <n v="0"/>
    <m/>
    <n v="-283.57307095686764"/>
    <n v="64.276558095646223"/>
    <n v="-42.898555694136874"/>
    <n v="0.14125997287405562"/>
    <n v="-4299.0910862753271"/>
    <n v="-2.6320128447580138"/>
    <n v="96.348351140322009"/>
    <n v="-2.2341132458217183"/>
    <s v="Resto"/>
    <n v="2023"/>
    <n v="2"/>
    <d v="2024-08-20T00:00:00"/>
    <x v="39"/>
    <x v="30"/>
  </r>
  <r>
    <n v="2024"/>
    <n v="6"/>
    <n v="18"/>
    <x v="64"/>
    <s v="Riesgos Catastroficos"/>
    <n v="5"/>
    <s v="ef2d127de37b942baad06145e54b0c619a1f22327b2ebbcfbec78f5564afe39d"/>
    <s v="866d562d83a77144c090ae01fef5e5dc5d322dfdcb968ee04e0fa262fe1b2619"/>
    <x v="17"/>
    <n v="475383.42647000001"/>
    <n v="476473.10279000003"/>
    <n v="814040.44403999997"/>
    <n v="754854.67922999989"/>
    <n v="-44211.244379999996"/>
    <n v="6644.9026599999997"/>
    <n v="485744.57002999989"/>
    <n v="18664.89086"/>
    <n v="0"/>
    <n v="0"/>
    <n v="134.59399999999999"/>
    <n v="128.214"/>
    <n v="0"/>
    <n v="0"/>
    <n v="2296.6795400000001"/>
    <n v="381.76673999999997"/>
    <n v="5291.1710400000002"/>
    <n v="4318.4125100000001"/>
    <n v="0"/>
    <n v="0"/>
    <n v="0"/>
    <n v="0"/>
    <n v="0"/>
    <n v="0"/>
    <s v="Riesgos Catastroficos"/>
    <s v="Daños Sin Autos"/>
    <s v="Riesgos Catastroficos"/>
    <x v="39"/>
    <x v="1"/>
    <n v="10445446.251569999"/>
    <n v="9947856.28792"/>
    <n v="470912451.56086999"/>
    <n v="404647163.09129"/>
    <n v="451972421.97768009"/>
    <n v="385068140.58718014"/>
    <n v="22194697.778929997"/>
    <n v="19715227.084209997"/>
    <n v="4013483.9931299989"/>
    <n v="809630.43473999971"/>
    <n v="475383.42647000001"/>
    <n v="476473.10279000003"/>
    <n v="2.1418783495276688"/>
    <n v="2.4167771477083781"/>
    <n v="-1089.6763200000278"/>
    <n v="-0.22869629232361577"/>
    <n v="100"/>
    <n v="100"/>
    <n v="4.5511069132019868"/>
    <n v="4.7897063347064686"/>
    <n v="0.10094942805065159"/>
    <n v="0.10517974180590073"/>
    <n v="0.11775026399542701"/>
    <n v="0.12373734738569618"/>
    <m/>
    <m/>
    <m/>
    <n v="0"/>
    <m/>
    <n v="0"/>
    <m/>
    <n v="0"/>
    <m/>
    <n v="-765.34073773775935"/>
    <n v="-9.3001232096571691"/>
    <n v="1.3946018402907967"/>
    <n v="-1.1015677265856225"/>
    <n v="501.59235977445292"/>
    <n v="22.525836236057039"/>
    <n v="43.405883548984647"/>
    <n v="8.8404416927738101"/>
    <s v="Medianas"/>
    <n v="2023"/>
    <n v="2"/>
    <d v="2024-08-20T00:00:00"/>
    <x v="39"/>
    <x v="17"/>
  </r>
  <r>
    <n v="2024"/>
    <n v="6"/>
    <n v="48"/>
    <x v="3"/>
    <s v="Riesgos Catastroficos"/>
    <n v="36"/>
    <s v="76a50887d8f1c2e9301755428990ad81479ee21c25b43215cf524541e0503269"/>
    <s v="866d562d83a77144c090ae01fef5e5dc5d322dfdcb968ee04e0fa262fe1b2619"/>
    <x v="5"/>
    <n v="2546009.9788200003"/>
    <n v="2466223.2116199997"/>
    <n v="3389553.8806400006"/>
    <n v="3138498.6813299996"/>
    <n v="355143.35405000008"/>
    <n v="25589.355539999993"/>
    <n v="8571017.6690600011"/>
    <n v="313102.20342999999"/>
    <n v="0"/>
    <n v="0"/>
    <n v="134.59399999999999"/>
    <n v="128.214"/>
    <n v="0"/>
    <n v="0"/>
    <n v="272145.47745999997"/>
    <n v="43983.163810000005"/>
    <n v="427406.16272000002"/>
    <n v="260273.36663999999"/>
    <n v="0"/>
    <n v="0"/>
    <n v="0"/>
    <n v="0"/>
    <n v="0"/>
    <n v="0"/>
    <s v="Riesgos Catastroficos"/>
    <s v="Daños Sin Autos"/>
    <s v="Riesgos Catastroficos"/>
    <x v="39"/>
    <x v="1"/>
    <n v="31734793.481880002"/>
    <n v="28740488.16773"/>
    <n v="470912451.56086999"/>
    <n v="404647163.09129"/>
    <n v="451972421.97768009"/>
    <n v="385068140.58718014"/>
    <n v="22194697.778929997"/>
    <n v="19715227.084209997"/>
    <n v="4013483.9931299989"/>
    <n v="809630.43473999971"/>
    <n v="2546009.9788200003"/>
    <n v="2466223.2116199997"/>
    <n v="11.471253198306641"/>
    <n v="12.509230561159541"/>
    <n v="79786.767200000584"/>
    <n v="3.2351802879833746"/>
    <n v="100"/>
    <n v="100"/>
    <n v="8.0227715370945347"/>
    <n v="8.581006687245802"/>
    <n v="0.540654631318642"/>
    <n v="0.56331091345784157"/>
    <n v="0.6094749788381959"/>
    <n v="0.64046410275836418"/>
    <m/>
    <m/>
    <m/>
    <n v="0"/>
    <m/>
    <n v="0"/>
    <m/>
    <n v="0"/>
    <m/>
    <n v="1287.855796113575"/>
    <n v="13.94901657905514"/>
    <n v="1.0375928431551413"/>
    <n v="8.8487547143058158"/>
    <n v="518.74920739131778"/>
    <n v="64.21432904856978"/>
    <n v="63.673737348117378"/>
    <n v="16.898833859876188"/>
    <s v="Grandes"/>
    <n v="2023"/>
    <n v="2"/>
    <d v="2024-08-20T00:00:00"/>
    <x v="39"/>
    <x v="5"/>
  </r>
  <r>
    <n v="2024"/>
    <n v="6"/>
    <n v="61"/>
    <x v="2"/>
    <s v="Riesgos Catastrof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96724.07947"/>
    <n v="88790.15512000001"/>
    <n v="1158773.0834600001"/>
    <n v="1041802.4584400001"/>
    <n v="0"/>
    <n v="0"/>
    <n v="0"/>
    <n v="0"/>
    <n v="0"/>
    <n v="0"/>
    <s v="Riesgos Catastroficos"/>
    <s v="Daños Sin Autos"/>
    <s v="Riesgos Catastroficos"/>
    <x v="39"/>
    <x v="1"/>
    <n v="0"/>
    <n v="0"/>
    <n v="470912451.56086999"/>
    <n v="404647163.09129"/>
    <n v="451972421.97768009"/>
    <n v="385068140.58718014"/>
    <n v="22194697.778929997"/>
    <n v="19715227.084209997"/>
    <n v="4013483.9931299989"/>
    <n v="809630.4347399997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1.56068902473156"/>
    <n v="11.22771635566615"/>
    <n v="16.976928639263715"/>
    <n v="8.5227438657569312"/>
    <m/>
    <n v="2023"/>
    <n v="2"/>
    <d v="2024-08-20T00:00:00"/>
    <x v="39"/>
    <x v="2"/>
  </r>
  <r>
    <n v="2024"/>
    <n v="6"/>
    <n v="43"/>
    <x v="9"/>
    <s v="Riesgos Catastroficos"/>
    <n v="31"/>
    <s v="eb1e33e8a81b697b75855af6bfcdbcbf7cbbde9f94962ceaec1ed8af21f5a50f"/>
    <s v="866d562d83a77144c090ae01fef5e5dc5d322dfdcb968ee04e0fa262fe1b2619"/>
    <x v="10"/>
    <n v="601246.99946000008"/>
    <n v="597629.43776"/>
    <n v="1081152.1997600002"/>
    <n v="1129061.5967299999"/>
    <n v="-28814.168050000011"/>
    <n v="65166.865320000012"/>
    <n v="978654.30343999993"/>
    <n v="-2602.9412499999953"/>
    <n v="0"/>
    <n v="0"/>
    <n v="134.59399999999999"/>
    <n v="128.214"/>
    <n v="0"/>
    <n v="0"/>
    <n v="9430.3433999999997"/>
    <n v="7197.2189500000004"/>
    <n v="68320.872459999999"/>
    <n v="68325.141930000013"/>
    <n v="0"/>
    <n v="0"/>
    <n v="0"/>
    <n v="0"/>
    <n v="0"/>
    <n v="0"/>
    <s v="Riesgos Catastroficos"/>
    <s v="Daños Sin Autos"/>
    <s v="Riesgos Catastroficos"/>
    <x v="39"/>
    <x v="1"/>
    <n v="56310277.221919999"/>
    <n v="49145835.487599999"/>
    <n v="470912451.56086999"/>
    <n v="404647163.09129"/>
    <n v="451972421.97768009"/>
    <n v="385068140.58718014"/>
    <n v="22194697.778929997"/>
    <n v="19715227.084209997"/>
    <n v="4013483.9931299989"/>
    <n v="809630.43473999971"/>
    <n v="601246.99946000008"/>
    <n v="597629.43776"/>
    <n v="2.708966823737422"/>
    <n v="3.0313089228307382"/>
    <n v="3617.5617000000784"/>
    <n v="0.60531852539915665"/>
    <n v="100"/>
    <n v="100"/>
    <n v="1.0677393703647966"/>
    <n v="1.2160327153473423"/>
    <n v="0.12767702307873316"/>
    <n v="0.1330273641097712"/>
    <n v="0.14769149329861295"/>
    <n v="0.15520095660178243"/>
    <m/>
    <m/>
    <m/>
    <n v="0"/>
    <m/>
    <n v="0"/>
    <m/>
    <n v="0"/>
    <m/>
    <n v="-144.215979867236"/>
    <n v="-4.7924011389460528"/>
    <n v="10.904226131205096"/>
    <n v="-0.7179340468112515"/>
    <n v="31.027601987848374"/>
    <n v="-6.2487539424171956E-3"/>
    <n v="13.803019575783679"/>
    <n v="10.533778264776448"/>
    <s v="Medianas"/>
    <n v="2023"/>
    <n v="2"/>
    <d v="2024-08-20T00:00:00"/>
    <x v="39"/>
    <x v="10"/>
  </r>
  <r>
    <n v="2024"/>
    <n v="6"/>
    <n v="10"/>
    <x v="4"/>
    <s v="Riesgos Catastroficos"/>
    <n v="10"/>
    <s v="4a44dc15364204a80fe80e9039455cc1608281820fe2b24f1e5233ade6af1dd5"/>
    <s v="866d562d83a77144c090ae01fef5e5dc5d322dfdcb968ee04e0fa262fe1b2619"/>
    <x v="27"/>
    <n v="276541.16532999999"/>
    <n v="288219.26172000001"/>
    <n v="655519.40375000006"/>
    <n v="655516.59112999996"/>
    <n v="10048.76857"/>
    <n v="-226224.361"/>
    <n v="1290536.7700300002"/>
    <n v="-179387.18620000003"/>
    <n v="0"/>
    <n v="0"/>
    <n v="134.59399999999999"/>
    <n v="128.214"/>
    <n v="0"/>
    <n v="0"/>
    <n v="-116.90713000000001"/>
    <n v="78753.432260000001"/>
    <n v="3137.75857"/>
    <n v="2163.8744300000003"/>
    <n v="0"/>
    <n v="0"/>
    <n v="0"/>
    <n v="0"/>
    <n v="0"/>
    <n v="0"/>
    <s v="Riesgos Catastroficos"/>
    <s v="Daños Sin Autos"/>
    <s v="Riesgos Catastroficos"/>
    <x v="39"/>
    <x v="1"/>
    <n v="3187333.33329"/>
    <n v="2989305.4146599998"/>
    <n v="470912451.56086999"/>
    <n v="404647163.09129"/>
    <n v="451972421.97768009"/>
    <n v="385068140.58718014"/>
    <n v="22194697.778929997"/>
    <n v="19715227.084209997"/>
    <n v="4013483.9931299989"/>
    <n v="809630.43473999971"/>
    <n v="276541.16532999999"/>
    <n v="288219.26172000001"/>
    <n v="1.245978512906482"/>
    <n v="1.4619119551041639"/>
    <n v="-11678.096390000021"/>
    <n v="-4.0518098340509567"/>
    <n v="100"/>
    <n v="100"/>
    <n v="8.6762549257611283"/>
    <n v="9.6416799804573241"/>
    <n v="5.8724538799810093E-2"/>
    <n v="6.1185406870611352E-2"/>
    <n v="7.1227303193764538E-2"/>
    <n v="7.4848898504171799E-2"/>
    <m/>
    <m/>
    <m/>
    <n v="0"/>
    <m/>
    <n v="0"/>
    <m/>
    <n v="0"/>
    <m/>
    <n v="-104.44194804024664"/>
    <n v="3.6337333568435208"/>
    <n v="-78.490368634617141"/>
    <n v="0.25037519988121992"/>
    <n v="-100.14844702845971"/>
    <n v="45.00649975331514"/>
    <n v="-3.7258166105494857"/>
    <n v="3639.4640635408769"/>
    <s v="Resto"/>
    <n v="2023"/>
    <n v="2"/>
    <d v="2024-08-20T00:00:00"/>
    <x v="39"/>
    <x v="27"/>
  </r>
  <r>
    <n v="2024"/>
    <n v="6"/>
    <n v="80"/>
    <x v="30"/>
    <s v="Riesgos Catastroficos"/>
    <n v="52"/>
    <s v="41cfc0d1f2d127b04555b7246d84019b4d27710a3f3aff6e7764375b1e06e05d"/>
    <s v="866d562d83a77144c090ae01fef5e5dc5d322dfdcb968ee04e0fa262fe1b2619"/>
    <x v="24"/>
    <n v="118774.15584000001"/>
    <n v="132421.99557"/>
    <n v="245075.46734999999"/>
    <n v="251791.64419999998"/>
    <n v="399.76324"/>
    <n v="5392.0853299999999"/>
    <n v="336758.46571999998"/>
    <n v="20057.911359999995"/>
    <n v="0"/>
    <n v="0"/>
    <n v="134.59399999999999"/>
    <n v="128.214"/>
    <n v="0"/>
    <n v="0"/>
    <n v="-10.217079999999999"/>
    <n v="92.426009999999991"/>
    <n v="-4.3899999999999998E-3"/>
    <n v="-1.7800000000000001E-3"/>
    <n v="0"/>
    <n v="0"/>
    <n v="0"/>
    <n v="0"/>
    <n v="0"/>
    <n v="0"/>
    <s v="Riesgos Catastroficos"/>
    <s v="Daños Sin Autos"/>
    <s v="Riesgos Catastroficos"/>
    <x v="39"/>
    <x v="1"/>
    <n v="669950.54428999999"/>
    <n v="668363.73384"/>
    <n v="470912451.56086999"/>
    <n v="404647163.09129"/>
    <n v="451972421.97768009"/>
    <n v="385068140.58718014"/>
    <n v="22194697.778929997"/>
    <n v="19715227.084209997"/>
    <n v="4013483.9931299989"/>
    <n v="809630.43473999971"/>
    <n v="118774.15584000001"/>
    <n v="132421.99557"/>
    <n v="0.53514653374895416"/>
    <n v="0.67167370177570662"/>
    <n v="-13647.839729999992"/>
    <n v="-10.30632386353486"/>
    <n v="100"/>
    <n v="100"/>
    <n v="17.728794588244487"/>
    <n v="19.812863694621196"/>
    <n v="2.5222131087490961E-2"/>
    <n v="2.6279071479689855E-2"/>
    <n v="3.2725299383879546E-2"/>
    <n v="3.4389237023887055E-2"/>
    <m/>
    <m/>
    <m/>
    <n v="0"/>
    <m/>
    <n v="0"/>
    <m/>
    <n v="0"/>
    <m/>
    <n v="-92.586110650441057"/>
    <n v="0.33657426329219192"/>
    <n v="4.0718955387964026"/>
    <n v="9.9605041575919276E-3"/>
    <n v="-111.05433416416007"/>
    <n v="146.62921348314603"/>
    <n v="232735.30751708426"/>
    <n v="-5192472.4719101116"/>
    <s v="Resto"/>
    <n v="2023"/>
    <n v="2"/>
    <d v="2024-08-20T00:00:00"/>
    <x v="39"/>
    <x v="24"/>
  </r>
  <r>
    <n v="2024"/>
    <n v="6"/>
    <n v="22"/>
    <x v="15"/>
    <s v="Riesgos Catastroficos"/>
    <n v="16"/>
    <s v="b17ef6d19c7a5b1ee83b907c595526dcb1eb06db8227d650d5dda0a9f4ce8cd9"/>
    <s v="866d562d83a77144c090ae01fef5e5dc5d322dfdcb968ee04e0fa262fe1b2619"/>
    <x v="4"/>
    <n v="2876938.6903499998"/>
    <n v="2578640.7614600002"/>
    <n v="3532340.8593199993"/>
    <n v="2997289.7574200006"/>
    <n v="54110.091820000001"/>
    <n v="54931.38360999999"/>
    <n v="9379730.6940199975"/>
    <n v="278121.54154999997"/>
    <n v="0"/>
    <n v="0"/>
    <n v="134.59399999999999"/>
    <n v="128.214"/>
    <n v="0"/>
    <n v="0"/>
    <n v="40837.800750000002"/>
    <n v="24839.194960000001"/>
    <n v="238975.29493"/>
    <n v="189029.42572"/>
    <n v="0"/>
    <n v="0"/>
    <n v="0"/>
    <n v="0"/>
    <n v="0"/>
    <n v="0"/>
    <s v="Riesgos Catastroficos"/>
    <s v="Daños Sin Autos"/>
    <s v="Riesgos Catastroficos"/>
    <x v="39"/>
    <x v="1"/>
    <n v="17696756.30731"/>
    <n v="15803110.36665"/>
    <n v="470912451.56086999"/>
    <n v="404647163.09129"/>
    <n v="451972421.97768009"/>
    <n v="385068140.58718014"/>
    <n v="22194697.778929997"/>
    <n v="19715227.084209997"/>
    <n v="4013483.9931299989"/>
    <n v="809630.43473999971"/>
    <n v="2876938.6903499998"/>
    <n v="2578640.7614600002"/>
    <n v="12.962279184901327"/>
    <n v="13.079437281882711"/>
    <n v="298297.92888999963"/>
    <n v="11.568029690227434"/>
    <n v="100"/>
    <n v="100"/>
    <n v="16.256870131401552"/>
    <n v="16.317298947059303"/>
    <n v="0.61092856661874173"/>
    <n v="0.63652969748939081"/>
    <n v="0.63725660196417799"/>
    <n v="0.66965829931499909"/>
    <m/>
    <m/>
    <m/>
    <n v="0"/>
    <m/>
    <n v="0"/>
    <m/>
    <n v="0"/>
    <m/>
    <n v="-1.495123071778004"/>
    <n v="1.8808218611505108"/>
    <n v="2.130245687223931"/>
    <n v="1.3482074903655246"/>
    <n v="64.408712986727167"/>
    <n v="26.422272098515688"/>
    <n v="17.088712354957906"/>
    <n v="13.140385347619413"/>
    <s v="Grandes"/>
    <n v="2023"/>
    <n v="2"/>
    <d v="2024-08-20T00:00:00"/>
    <x v="39"/>
    <x v="4"/>
  </r>
  <r>
    <n v="2024"/>
    <n v="6"/>
    <n v="27"/>
    <x v="21"/>
    <s v="Riesgos Catastroficos"/>
    <n v="21"/>
    <s v="6f4b6612125fb3a0daecd2799dfd6c9c299424fd920f9b308110a2c1fbd8f443"/>
    <s v="866d562d83a77144c090ae01fef5e5dc5d322dfdcb968ee04e0fa262fe1b2619"/>
    <x v="26"/>
    <n v="215163.93411999999"/>
    <n v="187588.01353"/>
    <n v="417639.12041999999"/>
    <n v="360587.44515000004"/>
    <n v="7994.6892799999987"/>
    <n v="-27716.359659999998"/>
    <n v="437015.44686999987"/>
    <n v="61631.852770000012"/>
    <n v="0"/>
    <n v="0"/>
    <n v="134.59399999999999"/>
    <n v="128.214"/>
    <n v="0"/>
    <n v="0"/>
    <n v="13478.514019999999"/>
    <n v="-26079.423629999998"/>
    <n v="82413.492190000004"/>
    <n v="66590.208360000004"/>
    <n v="0"/>
    <n v="0"/>
    <n v="0"/>
    <n v="0"/>
    <n v="0"/>
    <n v="0"/>
    <s v="Riesgos Catastroficos"/>
    <s v="Daños Sin Autos"/>
    <s v="Riesgos Catastroficos"/>
    <x v="39"/>
    <x v="1"/>
    <n v="5987192.6770000001"/>
    <n v="5919369.3152000001"/>
    <n v="470912451.56086999"/>
    <n v="404647163.09129"/>
    <n v="451972421.97768009"/>
    <n v="385068140.58718014"/>
    <n v="22194697.778929997"/>
    <n v="19715227.084209997"/>
    <n v="4013483.9931299989"/>
    <n v="809630.43473999971"/>
    <n v="215163.93411999999"/>
    <n v="187588.01353"/>
    <n v="0.96943844995384754"/>
    <n v="0.95148796779642464"/>
    <n v="27575.920589999994"/>
    <n v="14.700257266485695"/>
    <n v="100"/>
    <n v="100"/>
    <n v="3.5937365928870033"/>
    <n v="3.1690540586529004"/>
    <n v="4.569085684755736E-2"/>
    <n v="4.760554486455492E-2"/>
    <n v="4.635841558777453E-2"/>
    <n v="4.8715537266716492E-2"/>
    <m/>
    <m/>
    <m/>
    <n v="0"/>
    <m/>
    <n v="0"/>
    <m/>
    <n v="0"/>
    <m/>
    <n v="-128.84465845468827"/>
    <n v="3.7156270230406028"/>
    <n v="-14.775122961450551"/>
    <n v="0.19919574349081121"/>
    <n v="-151.68256097690454"/>
    <n v="23.762177983369813"/>
    <n v="16.354741998950836"/>
    <n v="-39.164051701129104"/>
    <s v="Resto"/>
    <n v="2023"/>
    <n v="2"/>
    <d v="2024-08-20T00:00:00"/>
    <x v="39"/>
    <x v="26"/>
  </r>
  <r>
    <n v="2024"/>
    <n v="6"/>
    <n v="41"/>
    <x v="7"/>
    <s v="Riesgos Catastroficos"/>
    <n v="29"/>
    <s v="35135aaa6cc23891b40cb3f378c53a17a1127210ce60e125ccf03efcfdaec458"/>
    <s v="866d562d83a77144c090ae01fef5e5dc5d322dfdcb968ee04e0fa262fe1b2619"/>
    <x v="6"/>
    <n v="2260176.3166"/>
    <n v="2013750.2191999999"/>
    <n v="3016155.7393199997"/>
    <n v="2379974.9287299998"/>
    <n v="138315.39875000002"/>
    <n v="370060.39413000003"/>
    <n v="1805345.0077300002"/>
    <n v="519582.30684999999"/>
    <n v="0"/>
    <n v="0"/>
    <n v="134.59399999999999"/>
    <n v="128.214"/>
    <n v="5.9228000000000005"/>
    <n v="31.812889999999996"/>
    <n v="-21967.96688"/>
    <n v="49269.943030000002"/>
    <n v="172985.49901"/>
    <n v="154959.72305999999"/>
    <n v="0"/>
    <n v="0"/>
    <n v="0"/>
    <n v="0"/>
    <n v="0"/>
    <n v="0"/>
    <s v="Riesgos Catastroficos"/>
    <s v="Daños Sin Autos"/>
    <s v="Riesgos Catastroficos"/>
    <x v="39"/>
    <x v="1"/>
    <n v="19353024.356599998"/>
    <n v="17293989.810169999"/>
    <n v="470912451.56086999"/>
    <n v="404647163.09129"/>
    <n v="451972421.97768009"/>
    <n v="385068140.58718014"/>
    <n v="22194697.778929997"/>
    <n v="19715227.084209997"/>
    <n v="4013483.9931299989"/>
    <n v="809630.43473999971"/>
    <n v="2260176.3166"/>
    <n v="2013750.2191999999"/>
    <n v="10.183406591576318"/>
    <n v="10.214187290862201"/>
    <n v="246426.09740000009"/>
    <n v="12.237172964673725"/>
    <n v="100"/>
    <n v="100"/>
    <n v="11.678672412920351"/>
    <n v="11.644219993791038"/>
    <n v="0.47995679645091111"/>
    <n v="0.50006951900078878"/>
    <n v="0.49765583522593237"/>
    <n v="0.52295944715895892"/>
    <m/>
    <m/>
    <m/>
    <n v="0"/>
    <m/>
    <n v="0"/>
    <m/>
    <n v="0"/>
    <m/>
    <n v="-62.623560655504605"/>
    <n v="6.1196729535715564"/>
    <n v="18.376678030953286"/>
    <n v="3.4462676065672277"/>
    <n v="-144.58695409212046"/>
    <n v="11.63255560480092"/>
    <n v="-12.699311217254152"/>
    <n v="31.795322072770361"/>
    <s v="Grandes"/>
    <n v="2023"/>
    <n v="2"/>
    <d v="2024-08-20T00:00:00"/>
    <x v="39"/>
    <x v="6"/>
  </r>
  <r>
    <n v="2024"/>
    <n v="6"/>
    <n v="5.0999999999999996"/>
    <x v="6"/>
    <s v="Riesgos Catastroficos"/>
    <n v="5.0999999999999996"/>
    <m/>
    <m/>
    <x v="3"/>
    <n v="13077113.61287"/>
    <n v="11071700.38075"/>
    <n v="17107616.576729998"/>
    <n v="15470172.054990001"/>
    <n v="4513096.4228599994"/>
    <n v="695778.45292999991"/>
    <n v="27293659.027240001"/>
    <n v="2382858.3489299999"/>
    <n v="0"/>
    <n v="0"/>
    <n v="0"/>
    <n v="0"/>
    <n v="12571.49199"/>
    <n v="171.15902999999997"/>
    <n v="1051189.16503"/>
    <n v="244127.05645"/>
    <n v="1891220.1772400001"/>
    <n v="1705284.4927099999"/>
    <n v="0"/>
    <n v="0"/>
    <n v="0"/>
    <n v="0"/>
    <n v="0"/>
    <n v="0"/>
    <s v="Riesgos Catastroficos"/>
    <s v="Daños Sin Autos"/>
    <s v="Riesgos Catastroficos"/>
    <x v="39"/>
    <x v="1"/>
    <n v="101456023.19430999"/>
    <n v="91345679.90493001"/>
    <n v="470912451.56086999"/>
    <n v="404647163.09129"/>
    <n v="451972421.97768009"/>
    <n v="385068140.58718014"/>
    <n v="22194697.778929997"/>
    <n v="19715227.084209997"/>
    <n v="4013483.9931299989"/>
    <n v="809630.43473999971"/>
    <n v="13077113.61287"/>
    <n v="11071700.38075"/>
    <n v="58.919989553921489"/>
    <n v="56.158117446272627"/>
    <n v="2005413.2321199998"/>
    <n v="18.112965155801586"/>
    <n v="100"/>
    <n v="100"/>
    <n v="12.889440371445005"/>
    <n v="12.120661198507813"/>
    <n v="2.7769734203300542"/>
    <n v="2.8933432610000689"/>
    <n v="2.7361369090464081"/>
    <n v="2.8752574450503903"/>
    <m/>
    <m/>
    <m/>
    <n v="0"/>
    <m/>
    <n v="0"/>
    <m/>
    <n v="0"/>
    <m/>
    <n v="548.63986572950796"/>
    <n v="34.511410976948156"/>
    <n v="6.2842962598565881"/>
    <n v="112.44834738559322"/>
    <n v="330.59101285862414"/>
    <n v="10.903499405809725"/>
    <n v="55.582590418640699"/>
    <n v="14.315913707866933"/>
    <m/>
    <n v="2023"/>
    <n v="2"/>
    <d v="2024-08-20T00:00:00"/>
    <x v="39"/>
    <x v="3"/>
  </r>
  <r>
    <n v="2024"/>
    <n v="6"/>
    <n v="8"/>
    <x v="20"/>
    <s v="Riesgos Catastroficos"/>
    <n v="8"/>
    <s v="2c624232cdd221771294dfbb310aca000a0df6ac8b66b696d90ef06fdefb64a3"/>
    <s v="866d562d83a77144c090ae01fef5e5dc5d322dfdcb968ee04e0fa262fe1b2619"/>
    <x v="33"/>
    <n v="72889.568530000004"/>
    <n v="49706.914270000001"/>
    <n v="110615.05622999999"/>
    <n v="87910.442160000006"/>
    <n v="2824.5783799999999"/>
    <n v="-3906.9384699999991"/>
    <n v="14266.521849999997"/>
    <n v="33768.838169999995"/>
    <n v="0"/>
    <n v="0"/>
    <n v="134.59399999999999"/>
    <n v="128.214"/>
    <n v="0"/>
    <n v="0"/>
    <n v="2251.6839500000001"/>
    <n v="2374.05537"/>
    <n v="27618.760630000001"/>
    <n v="19017.241010000002"/>
    <n v="0"/>
    <n v="0"/>
    <n v="0"/>
    <n v="0"/>
    <n v="0"/>
    <n v="0"/>
    <s v="Riesgos Catastroficos"/>
    <s v="Daños Sin Autos"/>
    <s v="Riesgos Catastroficos"/>
    <x v="39"/>
    <x v="1"/>
    <n v="1362193.3121300002"/>
    <n v="1167878.8770999999"/>
    <n v="470912451.56086999"/>
    <n v="404647163.09129"/>
    <n v="451972421.97768009"/>
    <n v="385068140.58718014"/>
    <n v="22194697.778929997"/>
    <n v="19715227.084209997"/>
    <n v="4013483.9931299989"/>
    <n v="809630.43473999971"/>
    <n v="72889.568530000004"/>
    <n v="49706.914270000001"/>
    <n v="0.32840982677942099"/>
    <n v="0.25212448255191777"/>
    <n v="23182.654260000003"/>
    <n v="46.638691217232939"/>
    <n v="100"/>
    <n v="100"/>
    <n v="5.3508975474285574"/>
    <n v="4.2561703310731112"/>
    <n v="1.5478369341987621E-2"/>
    <n v="1.6126994698273767E-2"/>
    <n v="1.2284014026013552E-2"/>
    <n v="1.2908602148753012E-2"/>
    <m/>
    <m/>
    <m/>
    <n v="0"/>
    <m/>
    <n v="0"/>
    <m/>
    <n v="0"/>
    <m/>
    <n v="-172.29646439760799"/>
    <n v="3.8751476198373371"/>
    <n v="-7.8599497220409518"/>
    <n v="7.037721801893107E-2"/>
    <n v="-5.154530999839313"/>
    <n v="45.230113114078897"/>
    <n v="8.1527334993959872"/>
    <n v="12.48370028413496"/>
    <s v="Resto"/>
    <n v="2023"/>
    <n v="2"/>
    <d v="2024-08-20T00:00:00"/>
    <x v="39"/>
    <x v="33"/>
  </r>
  <r>
    <n v="2024"/>
    <n v="6"/>
    <n v="12"/>
    <x v="31"/>
    <s v="Riesgos Catastroficos"/>
    <n v="12"/>
    <s v="6b51d431df5d7f141cbececcf79edf3dd861c3b4069f0b11661a3eefacbba918"/>
    <s v="866d562d83a77144c090ae01fef5e5dc5d322dfdcb968ee04e0fa262fe1b2619"/>
    <x v="12"/>
    <n v="391301.82045999996"/>
    <n v="289035.95705999999"/>
    <n v="704797.5785099999"/>
    <n v="595790.37369000004"/>
    <n v="-22051.274219999999"/>
    <n v="5339.8946299999989"/>
    <n v="1093517.5555999998"/>
    <n v="21842.578289999998"/>
    <n v="0"/>
    <n v="0"/>
    <n v="134.59399999999999"/>
    <n v="128.214"/>
    <n v="0"/>
    <n v="0"/>
    <n v="32.874780000000001"/>
    <n v="-342.98536000000001"/>
    <n v="-725.20514000000003"/>
    <n v="3108.0346600000003"/>
    <n v="0"/>
    <n v="0"/>
    <n v="0"/>
    <n v="0"/>
    <n v="0"/>
    <n v="0"/>
    <s v="Riesgos Catastroficos"/>
    <s v="Daños Sin Autos"/>
    <s v="Riesgos Catastroficos"/>
    <x v="39"/>
    <x v="1"/>
    <n v="3733425.0511100003"/>
    <n v="4674185.5092500001"/>
    <n v="470912451.56086999"/>
    <n v="404647163.09129"/>
    <n v="451972421.97768009"/>
    <n v="385068140.58718014"/>
    <n v="22194697.778929997"/>
    <n v="19715227.084209997"/>
    <n v="4013483.9931299989"/>
    <n v="809630.43473999971"/>
    <n v="391301.82045999996"/>
    <n v="289035.95705999999"/>
    <n v="1.763041895670564"/>
    <n v="1.4660544148207657"/>
    <n v="102265.86339999997"/>
    <n v="35.38170974996406"/>
    <n v="100"/>
    <n v="100"/>
    <n v="10.481041271838585"/>
    <n v="6.1836646510501341"/>
    <n v="8.3094388174066031E-2"/>
    <n v="8.6576481535708336E-2"/>
    <n v="7.1429132198016262E-2"/>
    <n v="7.5060989626214408E-2"/>
    <m/>
    <m/>
    <m/>
    <n v="0"/>
    <m/>
    <n v="0"/>
    <m/>
    <n v="0"/>
    <m/>
    <n v="-512.95335859464342"/>
    <n v="-5.6353620318140445"/>
    <n v="1.8474845428631248"/>
    <n v="-0.54942972882776731"/>
    <n v="-109.58489306948844"/>
    <n v="-123.33323850384603"/>
    <n v="-4.5331697455977764"/>
    <n v="-11.035441927793688"/>
    <s v="Medianas"/>
    <n v="2023"/>
    <n v="2"/>
    <d v="2024-08-20T00:00:00"/>
    <x v="39"/>
    <x v="12"/>
  </r>
  <r>
    <n v="2024"/>
    <n v="6"/>
    <n v="3"/>
    <x v="40"/>
    <s v="Riesgos Catastroficos"/>
    <n v="3"/>
    <s v="4e07408562bedb8b60ce05c1decfe3ad16b72230967de01f640b7e4729b49fce"/>
    <s v="866d562d83a77144c090ae01fef5e5dc5d322dfdcb968ee04e0fa262fe1b2619"/>
    <x v="23"/>
    <n v="280884.72243000002"/>
    <n v="285022.11635000003"/>
    <n v="426010.16463000001"/>
    <n v="442296.93789"/>
    <n v="4561.6876400000001"/>
    <n v="-2391.83979"/>
    <n v="269233.26445999998"/>
    <n v="-23378.065279999999"/>
    <n v="0"/>
    <n v="0"/>
    <n v="134.59399999999999"/>
    <n v="128.214"/>
    <n v="0"/>
    <n v="0"/>
    <n v="913.17687000000001"/>
    <n v="167.24974"/>
    <n v="9283.4002300000011"/>
    <n v="10747.80177"/>
    <n v="0"/>
    <n v="0"/>
    <n v="0"/>
    <n v="0"/>
    <n v="0"/>
    <n v="0"/>
    <s v="Riesgos Catastroficos"/>
    <s v="Daños Sin Autos"/>
    <s v="Riesgos Catastroficos"/>
    <x v="39"/>
    <x v="1"/>
    <n v="12032200.14449"/>
    <n v="10620403.039520001"/>
    <n v="470912451.56086999"/>
    <n v="404647163.09129"/>
    <n v="451972421.97768009"/>
    <n v="385068140.58718014"/>
    <n v="22194697.778929997"/>
    <n v="19715227.084209997"/>
    <n v="4013483.9931299989"/>
    <n v="809630.43473999971"/>
    <n v="280884.72243000002"/>
    <n v="285022.11635000003"/>
    <n v="1.2655487595629762"/>
    <n v="1.4456953254080211"/>
    <n v="-4137.3939200000023"/>
    <n v="-1.4516045186189652"/>
    <n v="100"/>
    <n v="100"/>
    <n v="2.3344419063593103"/>
    <n v="2.6837222211755334"/>
    <n v="5.9646909207643442E-2"/>
    <n v="6.2146429465971056E-2"/>
    <n v="7.0437196240937916E-2"/>
    <n v="7.4018618085458177E-2"/>
    <m/>
    <m/>
    <m/>
    <n v="0"/>
    <m/>
    <n v="0"/>
    <m/>
    <n v="0"/>
    <m/>
    <n v="-290.71877886938239"/>
    <n v="1.6240426323424655"/>
    <n v="-0.83917691042013054"/>
    <n v="0.11365904654929179"/>
    <n v="445.99598779645333"/>
    <n v="-13.625126061475534"/>
    <n v="9.8366638017932342"/>
    <n v="1.5561297424263902"/>
    <s v="Resto"/>
    <n v="2023"/>
    <n v="2"/>
    <d v="2024-08-20T00:00:00"/>
    <x v="39"/>
    <x v="23"/>
  </r>
  <r>
    <n v="2024"/>
    <n v="6"/>
    <n v="201.1"/>
    <x v="1"/>
    <s v="Riesgos Catastroficos"/>
    <n v="201.1"/>
    <m/>
    <m/>
    <x v="1"/>
    <n v="22194697.778929997"/>
    <n v="19715227.084209997"/>
    <n v="32420920.841399997"/>
    <n v="29736396.710829996"/>
    <n v="4013483.9931299989"/>
    <n v="809630.43473999971"/>
    <n v="40931530.669349991"/>
    <n v="4032451.2045300002"/>
    <n v="0"/>
    <n v="0"/>
    <n v="0"/>
    <n v="0"/>
    <n v="12571.49199"/>
    <n v="171.15902999999997"/>
    <n v="1214099.74652"/>
    <n v="344272.57507999998"/>
    <n v="3687691.9754600003"/>
    <n v="3077086.9562399997"/>
    <n v="0"/>
    <n v="0"/>
    <n v="0"/>
    <n v="0"/>
    <n v="0"/>
    <n v="0"/>
    <s v="Riesgos Catastroficos"/>
    <s v="Daños Sin Autos"/>
    <s v="Riesgos Catastroficos"/>
    <x v="39"/>
    <x v="1"/>
    <n v="323582476.51960993"/>
    <n v="276104619.96139997"/>
    <n v="470912451.56086999"/>
    <n v="404647163.09129"/>
    <n v="451972421.97768009"/>
    <n v="385068140.58718014"/>
    <n v="22194697.778929997"/>
    <n v="19715227.084209997"/>
    <n v="4013483.9931299989"/>
    <n v="809630.43473999971"/>
    <n v="22194697.778929997"/>
    <n v="19715227.084209997"/>
    <n v="100"/>
    <n v="100"/>
    <n v="2479470.69472"/>
    <n v="12.57642473063787"/>
    <n v="100"/>
    <n v="100"/>
    <n v="6.8590543028324165"/>
    <n v="7.1404915596726442"/>
    <n v="4.7131261246892553"/>
    <n v="4.9106309809376043"/>
    <n v="4.8722019780383743"/>
    <n v="5.1199320344048127"/>
    <m/>
    <m/>
    <m/>
    <n v="0"/>
    <m/>
    <n v="0"/>
    <m/>
    <n v="0"/>
    <m/>
    <n v="395.71802404128584"/>
    <n v="18.083075665666883"/>
    <n v="4.1066249517786986"/>
    <n v="100"/>
    <n v="252.65653856914824"/>
    <n v="19.843606238743416"/>
    <n v="32.923024878414743"/>
    <n v="11.188262794519096"/>
    <m/>
    <n v="2023"/>
    <n v="2"/>
    <d v="2024-08-20T00:00:00"/>
    <x v="39"/>
    <x v="1"/>
  </r>
  <r>
    <n v="2024"/>
    <n v="6"/>
    <n v="94"/>
    <x v="19"/>
    <s v="Riesgos Catastroficos"/>
    <n v="7"/>
    <s v="7902699be42c8a8e46fbbb4501726517e86b22c56a189f7625a6da49081b2451"/>
    <s v="866d562d83a77144c090ae01fef5e5dc5d322dfdcb968ee04e0fa262fe1b2619"/>
    <x v="29"/>
    <n v="169385.76341999997"/>
    <n v="340089.06404000003"/>
    <n v="322297.82053999999"/>
    <n v="523186.98706999997"/>
    <n v="-34545.463280000004"/>
    <n v="19062.443880000003"/>
    <n v="45163.993450000002"/>
    <n v="169655.17622000005"/>
    <n v="0"/>
    <n v="0"/>
    <n v="134.59399999999999"/>
    <n v="128.214"/>
    <n v="0"/>
    <n v="0"/>
    <n v="22498.602329999998"/>
    <n v="-5028.7929299999996"/>
    <n v="36136.434909999996"/>
    <n v="38461.794679999999"/>
    <n v="0"/>
    <n v="0"/>
    <n v="0"/>
    <n v="0"/>
    <n v="0"/>
    <n v="0"/>
    <s v="Riesgos Catastroficos"/>
    <s v="Daños Sin Autos"/>
    <s v="Riesgos Catastroficos"/>
    <x v="39"/>
    <x v="1"/>
    <n v="3650387.7085300004"/>
    <n v="3694009.5163200004"/>
    <n v="470912451.56086999"/>
    <n v="404647163.09129"/>
    <n v="451972421.97768009"/>
    <n v="385068140.58718014"/>
    <n v="22194697.778929997"/>
    <n v="19715227.084209997"/>
    <n v="4013483.9931299989"/>
    <n v="809630.43473999971"/>
    <n v="169385.76341999997"/>
    <n v="340089.06404000003"/>
    <n v="0.76318121159911567"/>
    <n v="1.7250070850686712"/>
    <n v="-170703.30062000005"/>
    <n v="-50.193704729041968"/>
    <n v="100"/>
    <n v="100"/>
    <n v="4.6402129566727881"/>
    <n v="9.2065021093610842"/>
    <n v="3.5969693062597903E-2"/>
    <n v="3.7477013017481145E-2"/>
    <n v="8.404582932001789E-2"/>
    <n v="8.8319190344183576E-2"/>
    <m/>
    <m/>
    <m/>
    <n v="0"/>
    <m/>
    <n v="0"/>
    <m/>
    <n v="0"/>
    <m/>
    <n v="-281.22263597189931"/>
    <n v="-20.394549448847659"/>
    <n v="5.6051328594788181"/>
    <n v="-0.86073504563946213"/>
    <n v="-547.39568010011499"/>
    <n v="-6.0458951261813665"/>
    <n v="62.260160378394112"/>
    <n v="-13.074774518036088"/>
    <s v="Resto"/>
    <n v="2023"/>
    <n v="2"/>
    <d v="2024-08-20T00:00:00"/>
    <x v="39"/>
    <x v="29"/>
  </r>
  <r>
    <n v="2024"/>
    <n v="6"/>
    <n v="150.1"/>
    <x v="32"/>
    <s v="Riesgos Catastroficos"/>
    <n v="150.1"/>
    <m/>
    <m/>
    <x v="21"/>
    <n v="2363514.35164"/>
    <n v="2313796.3994300002"/>
    <n v="4166218.1538199997"/>
    <n v="3478493.5402500001"/>
    <n v="13618.891229999994"/>
    <n v="-188280.992"/>
    <n v="4231397.8207999999"/>
    <n v="221609.51314999998"/>
    <n v="0"/>
    <n v="0"/>
    <n v="0"/>
    <n v="0"/>
    <n v="0"/>
    <n v="0"/>
    <n v="51507.815849999984"/>
    <n v="61824.207630000004"/>
    <n v="196324.58272000003"/>
    <n v="154960.63736000002"/>
    <n v="0"/>
    <n v="0"/>
    <n v="0"/>
    <n v="0"/>
    <n v="0"/>
    <n v="0"/>
    <s v="Riesgos Catastroficos"/>
    <s v="Daños Sin Autos"/>
    <s v="Riesgos Catastroficos"/>
    <x v="39"/>
    <x v="1"/>
    <n v="66074642.493470006"/>
    <n v="47344842.121700011"/>
    <n v="470912451.56086999"/>
    <n v="404647163.09129"/>
    <n v="451972421.97768009"/>
    <n v="385068140.58718014"/>
    <n v="22194697.778929997"/>
    <n v="19715227.084209997"/>
    <n v="4013483.9931299989"/>
    <n v="809630.43473999971"/>
    <n v="2363514.35164"/>
    <n v="2313796.3994300002"/>
    <n v="10.649004438725656"/>
    <n v="11.736087997095042"/>
    <n v="49717.952209999785"/>
    <n v="2.1487608945301995"/>
    <n v="100"/>
    <n v="100"/>
    <n v="3.5770369122671832"/>
    <n v="4.8871139827277954"/>
    <n v="0.50190101022089728"/>
    <n v="0.52293331112948271"/>
    <n v="0.5718059115387889"/>
    <n v="0.60087972894920727"/>
    <m/>
    <m/>
    <m/>
    <n v="0"/>
    <m/>
    <n v="0"/>
    <m/>
    <n v="0"/>
    <m/>
    <n v="-107.23327994256584"/>
    <n v="0.57621360414207312"/>
    <n v="-8.1373189121732015"/>
    <n v="0.33932840527860231"/>
    <n v="-16.68665426614222"/>
    <n v="26.693195165366102"/>
    <n v="26.236050084191909"/>
    <n v="39.896717439520991"/>
    <s v="Resto"/>
    <n v="2023"/>
    <n v="2"/>
    <d v="2024-08-20T00:00:00"/>
    <x v="39"/>
    <x v="21"/>
  </r>
  <r>
    <n v="2024"/>
    <n v="6"/>
    <n v="16"/>
    <x v="24"/>
    <s v="Riesgos Catastroficos"/>
    <n v="14"/>
    <s v="8527a891e224136950ff32ca212b45bc93f69fbb801c3b1ebedac52775f99e61"/>
    <s v="866d562d83a77144c090ae01fef5e5dc5d322dfdcb968ee04e0fa262fe1b2619"/>
    <x v="19"/>
    <n v="349965.84698000003"/>
    <n v="275688.84185000003"/>
    <n v="404359.42031000002"/>
    <n v="318332.16700000002"/>
    <n v="6831.9371899999996"/>
    <n v="21664.17712"/>
    <n v="18982.024979999995"/>
    <n v="56893.3364"/>
    <n v="0"/>
    <n v="0"/>
    <n v="134.59399999999999"/>
    <n v="128.214"/>
    <n v="0"/>
    <n v="0"/>
    <n v="1273.0561299999999"/>
    <n v="7416.2392199999995"/>
    <n v="6781.01991"/>
    <n v="8679.9872899999991"/>
    <n v="0"/>
    <n v="0"/>
    <n v="0"/>
    <n v="0"/>
    <n v="0"/>
    <n v="0"/>
    <s v="Riesgos Catastroficos"/>
    <s v="Daños Sin Autos"/>
    <s v="Riesgos Catastroficos"/>
    <x v="39"/>
    <x v="1"/>
    <n v="2668766.8416399998"/>
    <n v="1926100.1418599999"/>
    <n v="470912451.56086999"/>
    <n v="404647163.09129"/>
    <n v="451972421.97768009"/>
    <n v="385068140.58718014"/>
    <n v="22194697.778929997"/>
    <n v="19715227.084209997"/>
    <n v="4013483.9931299989"/>
    <n v="809630.43473999971"/>
    <n v="349965.84698000003"/>
    <n v="275688.84185000003"/>
    <n v="1.5767993349845553"/>
    <n v="1.3983548892054116"/>
    <n v="74277.005130000005"/>
    <n v="26.942332751505948"/>
    <n v="100"/>
    <n v="100"/>
    <n v="13.113391605425539"/>
    <n v="14.313318184161098"/>
    <n v="7.4316541391083513E-2"/>
    <n v="7.7430796650969677E-2"/>
    <n v="6.8130674571862379E-2"/>
    <n v="7.1594819927093808E-2"/>
    <m/>
    <m/>
    <m/>
    <n v="0"/>
    <m/>
    <n v="0"/>
    <m/>
    <n v="0"/>
    <m/>
    <n v="-68.464358686890208"/>
    <n v="1.9521725473944416"/>
    <n v="7.8581987484960658"/>
    <n v="0.17022460290596478"/>
    <n v="-82.834208926717977"/>
    <n v="-21.877536412844211"/>
    <n v="18.77381495551456"/>
    <n v="85.440669118767801"/>
    <s v="Resto"/>
    <n v="2023"/>
    <n v="2"/>
    <d v="2024-08-20T00:00:00"/>
    <x v="39"/>
    <x v="19"/>
  </r>
  <r>
    <n v="2024"/>
    <n v="6"/>
    <n v="81"/>
    <x v="34"/>
    <s v="Riesgos Catastroficos"/>
    <n v="53"/>
    <s v="2858dcd1057d3eae7f7d5f782167e24b61153c01551450a628cee722509f6529"/>
    <s v="866d562d83a77144c090ae01fef5e5dc5d322dfdcb968ee04e0fa262fe1b2619"/>
    <x v="28"/>
    <n v="128328.25541"/>
    <n v="147580.54702"/>
    <n v="250189.46333999996"/>
    <n v="269287.88321"/>
    <n v="-21116.23919"/>
    <n v="-6863.08403"/>
    <n v="1281620.8268499998"/>
    <n v="48960.680939999991"/>
    <n v="0"/>
    <n v="0"/>
    <n v="134.59399999999999"/>
    <n v="128.214"/>
    <n v="0"/>
    <n v="0"/>
    <n v="4605.4331900000006"/>
    <n v="-614.75844999999993"/>
    <n v="14206.972"/>
    <n v="10896.6772"/>
    <n v="0"/>
    <n v="0"/>
    <n v="0"/>
    <n v="0"/>
    <n v="0"/>
    <n v="0"/>
    <s v="Riesgos Catastroficos"/>
    <s v="Daños Sin Autos"/>
    <s v="Riesgos Catastroficos"/>
    <x v="39"/>
    <x v="1"/>
    <n v="856751.40549999999"/>
    <n v="814623.35763999994"/>
    <n v="470912451.56086999"/>
    <n v="404647163.09129"/>
    <n v="451972421.97768009"/>
    <n v="385068140.58718014"/>
    <n v="22194697.778929997"/>
    <n v="19715227.084209997"/>
    <n v="4013483.9931299989"/>
    <n v="809630.43473999971"/>
    <n v="128328.25541"/>
    <n v="147580.54702"/>
    <n v="0.57819329953582588"/>
    <n v="0.74856123335347147"/>
    <n v="-19252.29161"/>
    <n v="-13.04527730703624"/>
    <n v="100"/>
    <n v="100"/>
    <n v="14.978470369139069"/>
    <n v="18.116414860426712"/>
    <n v="2.7250979451625804E-2"/>
    <n v="2.839293929671162E-2"/>
    <n v="3.6471415218276286E-2"/>
    <n v="3.8325826383600145E-2"/>
    <m/>
    <m/>
    <m/>
    <n v="0"/>
    <m/>
    <n v="0"/>
    <m/>
    <n v="0"/>
    <m/>
    <n v="207.67857566214298"/>
    <n v="-16.454863445727568"/>
    <n v="-4.6503988286951667"/>
    <n v="-0.52613238837242904"/>
    <n v="-849.14516262444226"/>
    <n v="30.378937902280878"/>
    <n v="32.416711949597712"/>
    <n v="-5.6417056201316118"/>
    <s v="Resto"/>
    <n v="2023"/>
    <n v="2"/>
    <d v="2024-08-20T00:00:00"/>
    <x v="39"/>
    <x v="28"/>
  </r>
  <r>
    <n v="2024"/>
    <n v="6"/>
    <n v="92"/>
    <x v="22"/>
    <s v="Riesgos Catastroficos"/>
    <n v="219"/>
    <s v="314f04b30f62e0056bd059354a5536fb2e302107eed143b5fa2aa0bbba07f608"/>
    <s v="866d562d83a77144c090ae01fef5e5dc5d322dfdcb968ee04e0fa262fe1b2619"/>
    <x v="13"/>
    <n v="1031553.12741"/>
    <n v="1007123.1743200001"/>
    <n v="1573182.9256999996"/>
    <n v="1880160.84968"/>
    <n v="-353067.10320000007"/>
    <n v="-140150.16263000001"/>
    <n v="1407291.2455"/>
    <n v="540444.12537999998"/>
    <n v="0"/>
    <n v="0"/>
    <n v="134.59399999999999"/>
    <n v="128.214"/>
    <n v="0"/>
    <n v="0"/>
    <n v="11468.930880000002"/>
    <n v="4082.0161200000002"/>
    <n v="173259.58386000001"/>
    <n v="101966.15423"/>
    <n v="0"/>
    <n v="0"/>
    <n v="0"/>
    <n v="0"/>
    <n v="0"/>
    <n v="0"/>
    <s v="Riesgos Catastroficos"/>
    <s v="Daños Sin Autos"/>
    <s v="Riesgos Catastroficos"/>
    <x v="39"/>
    <x v="1"/>
    <n v="6935064.6502099996"/>
    <n v="7545683.0148400003"/>
    <n v="470912451.56086999"/>
    <n v="404647163.09129"/>
    <n v="451972421.97768009"/>
    <n v="385068140.58718014"/>
    <n v="22194697.778929997"/>
    <n v="19715227.084209997"/>
    <n v="4013483.9931299989"/>
    <n v="809630.43473999971"/>
    <n v="1031553.12741"/>
    <n v="1007123.1743200001"/>
    <n v="4.6477457710159955"/>
    <n v="5.1083518846537102"/>
    <n v="24429.95308999985"/>
    <n v="2.4257165074663911"/>
    <n v="100"/>
    <n v="100"/>
    <n v="14.874455818934054"/>
    <n v="13.347011428114639"/>
    <n v="0.21905412014289494"/>
    <n v="0.22823364374672875"/>
    <n v="0.24888922156925866"/>
    <n v="0.2615441445725073"/>
    <m/>
    <m/>
    <m/>
    <n v="0"/>
    <m/>
    <n v="0"/>
    <m/>
    <n v="0"/>
    <m/>
    <n v="151.92058045063152"/>
    <n v="-34.226749337329132"/>
    <n v="-13.915890945973718"/>
    <n v="-8.7970228311450995"/>
    <n v="180.96241031012883"/>
    <n v="69.918719763802173"/>
    <n v="6.619507345271769"/>
    <n v="4.0033049699926888"/>
    <s v="Medianas"/>
    <n v="2023"/>
    <n v="2"/>
    <d v="2024-08-20T00:00:00"/>
    <x v="39"/>
    <x v="13"/>
  </r>
  <r>
    <n v="2024"/>
    <n v="6"/>
    <n v="126"/>
    <x v="41"/>
    <s v="Riesgos Catastroficos"/>
    <n v="239"/>
    <s v="79bf08685d3138f9b109c3546780f056bc954fd69377b84a2cf23622e464897b"/>
    <s v="866d562d83a77144c090ae01fef5e5dc5d322dfdcb968ee04e0fa262fe1b2619"/>
    <x v="32"/>
    <n v="14121.82591"/>
    <n v="12422.050150000001"/>
    <n v="29389.847029999997"/>
    <n v="27328.530490000001"/>
    <n v="336.16859999999991"/>
    <n v="1898.6608800000001"/>
    <n v="379.45963999999969"/>
    <n v="3559.87583"/>
    <n v="0"/>
    <n v="0"/>
    <n v="134.59399999999999"/>
    <n v="128.214"/>
    <n v="0"/>
    <n v="0"/>
    <n v="12.92403"/>
    <n v="279.33307000000002"/>
    <n v="-102.34416999999999"/>
    <n v="159.79379999999998"/>
    <n v="0"/>
    <n v="0"/>
    <n v="0"/>
    <n v="0"/>
    <n v="0"/>
    <n v="0"/>
    <s v="Riesgos Catastroficos"/>
    <s v="Daños Sin Autos"/>
    <s v="Riesgos Catastroficos"/>
    <x v="39"/>
    <x v="1"/>
    <n v="466101.05164999998"/>
    <n v="396211.51010000001"/>
    <n v="470912451.56086999"/>
    <n v="404647163.09129"/>
    <n v="451972421.97768009"/>
    <n v="385068140.58718014"/>
    <n v="22194697.778929997"/>
    <n v="19715227.084209997"/>
    <n v="4013483.9931299989"/>
    <n v="809630.43473999971"/>
    <n v="14121.82591"/>
    <n v="12422.050150000001"/>
    <n v="6.3627025024896783E-2"/>
    <n v="6.300739066784003E-2"/>
    <n v="1699.7757599999986"/>
    <n v="13.683536449094102"/>
    <n v="100"/>
    <n v="100"/>
    <n v="3.0297777402579693"/>
    <n v="3.1352067856041823"/>
    <n v="2.9988219388109804E-3"/>
    <n v="3.1244884031215035E-3"/>
    <n v="3.069847334428868E-3"/>
    <n v="3.2259355788453311E-3"/>
    <m/>
    <m/>
    <m/>
    <n v="0"/>
    <m/>
    <n v="0"/>
    <m/>
    <n v="0"/>
    <m/>
    <n v="-82.294436908606869"/>
    <n v="2.3804896204105659"/>
    <n v="15.284601632364204"/>
    <n v="8.3759795871973033E-3"/>
    <n v="-95.373254588151696"/>
    <n v="-164.04764765591656"/>
    <n v="-12.628008024296841"/>
    <n v="174.80845314398937"/>
    <s v="Resto"/>
    <n v="2023"/>
    <n v="2"/>
    <d v="2024-08-20T00:00:00"/>
    <x v="39"/>
    <x v="32"/>
  </r>
  <r>
    <n v="2024"/>
    <n v="6"/>
    <n v="37"/>
    <x v="35"/>
    <s v="Riesgos Catastroficos"/>
    <n v="25"/>
    <s v="b7a56873cd771f2c446d369b649430b65a756ba278ff97ec81bb6f55b2e73569"/>
    <s v="866d562d83a77144c090ae01fef5e5dc5d322dfdcb968ee04e0fa262fe1b2619"/>
    <x v="16"/>
    <n v="667828.23644000001"/>
    <n v="688906.30692"/>
    <n v="1103210.22126"/>
    <n v="1084451.03574"/>
    <n v="112990.58334000001"/>
    <n v="-75634.138590000002"/>
    <n v="896726.4251900001"/>
    <n v="63686.976750000016"/>
    <n v="0"/>
    <n v="0"/>
    <n v="134.59399999999999"/>
    <n v="128.214"/>
    <n v="0"/>
    <n v="0"/>
    <n v="1464.9408700000001"/>
    <n v="3191.8531499999999"/>
    <n v="147030.69147999998"/>
    <n v="88984.811860000002"/>
    <n v="0"/>
    <n v="0"/>
    <n v="0"/>
    <n v="0"/>
    <n v="0"/>
    <n v="0"/>
    <s v="Riesgos Catastroficos"/>
    <s v="Daños Sin Autos"/>
    <s v="Riesgos Catastroficos"/>
    <x v="39"/>
    <x v="1"/>
    <n v="7036483.0011099996"/>
    <n v="5668968.1481899992"/>
    <n v="470912451.56086999"/>
    <n v="404647163.09129"/>
    <n v="451972421.97768009"/>
    <n v="385068140.58718014"/>
    <n v="22194697.778929997"/>
    <n v="19715227.084209997"/>
    <n v="4013483.9931299989"/>
    <n v="809630.43473999971"/>
    <n v="667828.23644000001"/>
    <n v="688906.30692"/>
    <n v="3.0089539541916479"/>
    <n v="3.4942854270836565"/>
    <n v="-21078.070479999995"/>
    <n v="-3.0596425476545508"/>
    <n v="100"/>
    <n v="100"/>
    <n v="9.4909379633923745"/>
    <n v="12.152234567413393"/>
    <n v="0.14181579489487692"/>
    <n v="0.14775862507668214"/>
    <n v="0.17024864369667655"/>
    <n v="0.17890503895479515"/>
    <m/>
    <m/>
    <m/>
    <n v="0"/>
    <m/>
    <n v="0"/>
    <m/>
    <n v="0"/>
    <m/>
    <n v="-249.39098328666506"/>
    <n v="16.919108413612499"/>
    <n v="-10.978871557752061"/>
    <n v="2.815274298674403"/>
    <n v="-54.103750982403433"/>
    <n v="65.231221381154"/>
    <n v="0.99635039137340276"/>
    <n v="3.5869639810238061"/>
    <s v="Medianas"/>
    <n v="2023"/>
    <n v="2"/>
    <d v="2024-08-20T00:00:00"/>
    <x v="39"/>
    <x v="16"/>
  </r>
  <r>
    <n v="2024"/>
    <n v="6"/>
    <n v="1"/>
    <x v="14"/>
    <s v="Riesgos Catastroficos"/>
    <n v="30"/>
    <s v="624b60c58c9d8bfb6ff1886c2fd605d2adeb6ea4da576068201b6c6958ce93f4"/>
    <s v="866d562d83a77144c090ae01fef5e5dc5d322dfdcb968ee04e0fa262fe1b2619"/>
    <x v="9"/>
    <n v="1230096.3140100001"/>
    <n v="854148.48161999998"/>
    <n v="1630041.3250200003"/>
    <n v="1263921.4576900001"/>
    <n v="675653.9764599998"/>
    <n v="-140790.02668000001"/>
    <n v="1031276.1246200001"/>
    <n v="262770.64983000001"/>
    <n v="0"/>
    <n v="0"/>
    <n v="134.59399999999999"/>
    <n v="128.214"/>
    <n v="0"/>
    <n v="0"/>
    <n v="35353.200499999999"/>
    <n v="-14795.29938"/>
    <n v="52251.672840000007"/>
    <n v="63515.680590000004"/>
    <n v="0"/>
    <n v="0"/>
    <n v="0"/>
    <n v="0"/>
    <n v="0"/>
    <n v="0"/>
    <s v="Riesgos Catastroficos"/>
    <s v="Daños Sin Autos"/>
    <s v="Riesgos Catastroficos"/>
    <x v="39"/>
    <x v="1"/>
    <n v="27815669.804509997"/>
    <n v="22056494.197700001"/>
    <n v="470912451.56086999"/>
    <n v="404647163.09129"/>
    <n v="451972421.97768009"/>
    <n v="385068140.58718014"/>
    <n v="22194697.778929997"/>
    <n v="19715227.084209997"/>
    <n v="4013483.9931299989"/>
    <n v="809630.43473999971"/>
    <n v="1230096.3140100001"/>
    <n v="854148.48161999998"/>
    <n v="5.5422981031882417"/>
    <n v="4.3324303492506608"/>
    <n v="375947.83239000011"/>
    <n v="44.0143418246167"/>
    <n v="100"/>
    <n v="100"/>
    <n v="4.4223141943199007"/>
    <n v="3.8725487104340837"/>
    <n v="0.26121549980952208"/>
    <n v="0.27216180771107901"/>
    <n v="0.21108475717332553"/>
    <n v="0.22181748931956088"/>
    <m/>
    <m/>
    <m/>
    <n v="0"/>
    <m/>
    <n v="0"/>
    <m/>
    <n v="0"/>
    <m/>
    <n v="-579.90187401248647"/>
    <n v="54.9269165970777"/>
    <n v="-16.483085752605216"/>
    <n v="16.834600003800613"/>
    <n v="-338.9488687724006"/>
    <n v="-17.734215622611803"/>
    <n v="67.659461560695163"/>
    <n v="-23.293931896133053"/>
    <s v="Grandes"/>
    <n v="2023"/>
    <n v="2"/>
    <d v="2024-08-20T00:00:00"/>
    <x v="39"/>
    <x v="9"/>
  </r>
  <r>
    <n v="2024"/>
    <n v="6"/>
    <n v="74"/>
    <x v="0"/>
    <s v="Riesgos Catastroficos"/>
    <n v="46"/>
    <s v="25fc0e7096fc653718202dc30b0c580b8ab87eac11a700cba03a7c021bc35b0c"/>
    <s v="866d562d83a77144c090ae01fef5e5dc5d322dfdcb968ee04e0fa262fe1b2619"/>
    <x v="0"/>
    <n v="4163892.3130900003"/>
    <n v="3158937.7068499997"/>
    <n v="5539524.7724299999"/>
    <n v="5690487.22982"/>
    <n v="3289873.6017799997"/>
    <n v="385987.34632999997"/>
    <n v="6506289.5318099996"/>
    <n v="1009281.64727"/>
    <n v="0"/>
    <n v="0"/>
    <n v="134.59399999999999"/>
    <n v="128.214"/>
    <n v="12565.56919"/>
    <n v="139.34613999999999"/>
    <n v="724820.65320000006"/>
    <n v="140830.05403"/>
    <n v="999601.54774000007"/>
    <n v="1037506.2967000001"/>
    <n v="0"/>
    <n v="0"/>
    <n v="0"/>
    <n v="0"/>
    <n v="0"/>
    <n v="0"/>
    <s v="Riesgos Catastroficos"/>
    <s v="Daños Sin Autos"/>
    <s v="Riesgos Catastroficos"/>
    <x v="39"/>
    <x v="1"/>
    <n v="4855779.2440100005"/>
    <n v="7451597.3626800003"/>
    <n v="470912451.56086999"/>
    <n v="404647163.09129"/>
    <n v="451972421.97768009"/>
    <n v="385068140.58718014"/>
    <n v="22194697.778929997"/>
    <n v="19715227.084209997"/>
    <n v="4013483.9931299989"/>
    <n v="809630.43473999971"/>
    <n v="4163892.3130900003"/>
    <n v="3158937.7068499997"/>
    <n v="18.760752475948969"/>
    <n v="16.022831963117508"/>
    <n v="1004954.6062400006"/>
    <n v="31.813055511060128"/>
    <n v="100"/>
    <n v="100"/>
    <n v="85.751268825214851"/>
    <n v="42.392758936103789"/>
    <n v="0.88421792613223704"/>
    <n v="0.92127132334096862"/>
    <n v="0.78066473584477614"/>
    <n v="0.82035810649850693"/>
    <m/>
    <m/>
    <m/>
    <n v="0"/>
    <m/>
    <n v="0"/>
    <m/>
    <n v="0"/>
    <m/>
    <n v="752.32680114008747"/>
    <n v="79.009574561706273"/>
    <n v="12.218897051784388"/>
    <n v="81.970517570554037"/>
    <n v="414.67753683144701"/>
    <n v="-3.6534476061074295"/>
    <n v="72.510957474880627"/>
    <n v="13.573898729862041"/>
    <s v="Grandes"/>
    <n v="2023"/>
    <n v="2"/>
    <d v="2024-08-20T00:00:00"/>
    <x v="39"/>
    <x v="0"/>
  </r>
  <r>
    <n v="2024"/>
    <n v="6"/>
    <n v="109"/>
    <x v="68"/>
    <s v="Riesgos Catastroficos"/>
    <n v="228"/>
    <s v="9d693eeee1d1899cbc50b6d45df953d3835acf28ee869879b45565fccc814765"/>
    <s v="866d562d83a77144c090ae01fef5e5dc5d322dfdcb968ee04e0fa262fe1b2619"/>
    <x v="11"/>
    <n v="377162.41288000002"/>
    <n v="361630.90376999998"/>
    <n v="820571.37477000011"/>
    <n v="777062.98198999988"/>
    <n v="41.216220000000007"/>
    <n v="-10988.00583"/>
    <n v="-3619.4318399999988"/>
    <n v="686.95690999999988"/>
    <n v="0"/>
    <n v="0"/>
    <n v="134.59399999999999"/>
    <n v="128.214"/>
    <n v="0"/>
    <n v="0"/>
    <n v="-0.18225999999999998"/>
    <n v="-10341.011339999999"/>
    <n v="295.03708"/>
    <n v="-1910.04493"/>
    <n v="0"/>
    <n v="0"/>
    <n v="0"/>
    <n v="0"/>
    <n v="0"/>
    <n v="0"/>
    <s v="Riesgos Catastroficos"/>
    <s v="Daños Sin Autos"/>
    <s v="Riesgos Catastroficos"/>
    <x v="39"/>
    <x v="1"/>
    <n v="1557356.19942"/>
    <n v="1493144.7169900001"/>
    <n v="470912451.56086999"/>
    <n v="404647163.09129"/>
    <n v="451972421.97768009"/>
    <n v="385068140.58718014"/>
    <n v="22194697.778929997"/>
    <n v="19715227.084209997"/>
    <n v="4013483.9931299989"/>
    <n v="809630.43473999971"/>
    <n v="377162.41288000002"/>
    <n v="361630.90376999998"/>
    <n v="1.6993356550141903"/>
    <n v="1.8342720691238275"/>
    <n v="15531.509110000043"/>
    <n v="4.2948511723096994"/>
    <n v="100"/>
    <n v="100"/>
    <n v="24.218121263489053"/>
    <n v="24.21941421049959"/>
    <n v="8.0091832702633078E-2"/>
    <n v="8.3448103145245797E-2"/>
    <n v="8.9369440034456543E-2"/>
    <n v="9.3913483265210845E-2"/>
    <m/>
    <m/>
    <m/>
    <n v="0"/>
    <m/>
    <n v="0"/>
    <m/>
    <n v="0"/>
    <m/>
    <n v="-100.37510191237311"/>
    <n v="1.0927976540735934E-2"/>
    <n v="-3.0384587477038343"/>
    <n v="1.0269436746365764E-3"/>
    <n v="-99.998237503141539"/>
    <n v="-115.44660418014354"/>
    <n v="-6.1775286008118026E-2"/>
    <n v="541.40147059263143"/>
    <s v="Medianas"/>
    <n v="2023"/>
    <n v="2"/>
    <d v="2024-08-20T00:00:00"/>
    <x v="39"/>
    <x v="11"/>
  </r>
  <r>
    <n v="2024"/>
    <n v="6"/>
    <n v="50"/>
    <x v="56"/>
    <s v="Riesgos Catastroficos"/>
    <n v="38"/>
    <s v="aea92132c4cbeb263e6ac2bf6c183b5d81737f179f21efdc5863739672f0f470"/>
    <s v="866d562d83a77144c090ae01fef5e5dc5d322dfdcb968ee04e0fa262fe1b2619"/>
    <x v="34"/>
    <n v="0"/>
    <n v="7323.4930700000004"/>
    <n v="-7573.4325200000003"/>
    <n v="49299.692660000001"/>
    <n v="472.17150000000004"/>
    <n v="1152.3330599999999"/>
    <n v="-1924.9855200000002"/>
    <n v="2890.4135100000003"/>
    <n v="0"/>
    <n v="0"/>
    <n v="134.59399999999999"/>
    <n v="128.214"/>
    <n v="0"/>
    <n v="0"/>
    <n v="547.12440000000004"/>
    <n v="921.73745999999994"/>
    <n v="0"/>
    <n v="0"/>
    <n v="0"/>
    <n v="0"/>
    <n v="0"/>
    <n v="0"/>
    <n v="0"/>
    <n v="0"/>
    <s v="Riesgos Catastroficos"/>
    <s v="Daños Sin Autos"/>
    <s v="Riesgos Catastroficos"/>
    <x v="39"/>
    <x v="1"/>
    <n v="30189132.184919998"/>
    <n v="15116040.619870001"/>
    <n v="470912451.56086999"/>
    <n v="404647163.09129"/>
    <n v="451972421.97768009"/>
    <n v="385068140.58718014"/>
    <n v="22194697.778929997"/>
    <n v="19715227.084209997"/>
    <n v="4013483.9931299989"/>
    <n v="809630.43473999971"/>
    <n v="0"/>
    <n v="7323.4930700000004"/>
    <m/>
    <n v="3.7146379489919321E-2"/>
    <m/>
    <m/>
    <m/>
    <n v="100"/>
    <m/>
    <n v="4.8448487630903064E-2"/>
    <m/>
    <m/>
    <n v="1.8098466362774898E-3"/>
    <n v="1.9018693831259583E-3"/>
    <m/>
    <m/>
    <m/>
    <n v="0"/>
    <m/>
    <n v="0"/>
    <m/>
    <n v="0"/>
    <m/>
    <n v="-59.024737171039767"/>
    <m/>
    <n v="15.734746370149837"/>
    <n v="1.1764628955995095E-2"/>
    <n v="-40.642056578670449"/>
    <m/>
    <m/>
    <m/>
    <s v="Resto"/>
    <n v="2023"/>
    <n v="2"/>
    <d v="2024-08-20T00:00:00"/>
    <x v="39"/>
    <x v="34"/>
  </r>
  <r>
    <n v="2024"/>
    <n v="6"/>
    <n v="125"/>
    <x v="67"/>
    <s v="Riesgos Catastroficos"/>
    <n v="238"/>
    <s v="8ae4c23b80d1e7c8ff79e515fe791ebd68190bae842dda7af193db125f700452"/>
    <s v="866d562d83a77144c090ae01fef5e5dc5d322dfdcb968ee04e0fa262fe1b2619"/>
    <x v="34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n v="0"/>
    <s v="Riesgos Catastroficos"/>
    <s v="Daños Sin Autos"/>
    <s v="Riesgos Catastroficos"/>
    <x v="39"/>
    <x v="1"/>
    <n v="66157.721770000004"/>
    <n v="67311.399269999994"/>
    <n v="470912451.56086999"/>
    <n v="404647163.09129"/>
    <n v="451972421.97768009"/>
    <n v="385068140.58718014"/>
    <n v="22194697.778929997"/>
    <n v="19715227.084209997"/>
    <n v="4013483.9931299989"/>
    <n v="809630.43473999971"/>
    <n v="0"/>
    <n v="0"/>
    <m/>
    <m/>
    <m/>
    <m/>
    <m/>
    <m/>
    <m/>
    <m/>
    <m/>
    <m/>
    <m/>
    <m/>
    <m/>
    <m/>
    <m/>
    <n v="0"/>
    <m/>
    <n v="0"/>
    <m/>
    <n v="0"/>
    <m/>
    <m/>
    <m/>
    <m/>
    <n v="7.6990465273793192E-8"/>
    <m/>
    <m/>
    <m/>
    <m/>
    <s v="Resto"/>
    <n v="2023"/>
    <n v="2"/>
    <d v="2024-08-20T00:00:00"/>
    <x v="39"/>
    <x v="34"/>
  </r>
  <r>
    <n v="2024"/>
    <n v="6"/>
    <n v="25"/>
    <x v="36"/>
    <s v="Camiones"/>
    <n v="25"/>
    <s v="b7a56873cd771f2c446d369b649430b65a756ba278ff97ec81bb6f55b2e73569"/>
    <s v="866d562d83a77144c090ae01fef5e5dc5d322dfdcb968ee04e0fa262fe1b2619"/>
    <x v="25"/>
    <n v="0"/>
    <n v="0"/>
    <n v="0"/>
    <n v="-2209.5963200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Camiones"/>
    <s v="Automóviles"/>
    <s v="Automóviles"/>
    <x v="43"/>
    <x v="1"/>
    <n v="0"/>
    <n v="0"/>
    <n v="470912451.56086999"/>
    <n v="404647163.09129"/>
    <n v="451972421.97768009"/>
    <n v="385068140.58718014"/>
    <n v="32597322.512429997"/>
    <n v="25217210.762350004"/>
    <n v="18708853.750879996"/>
    <n v="16407644.54228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3"/>
    <x v="25"/>
  </r>
  <r>
    <n v="2024"/>
    <n v="6"/>
    <n v="61"/>
    <x v="2"/>
    <s v="Camion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234.52372"/>
    <n v="-438.49572999999998"/>
    <n v="66.19283999999999"/>
    <n v="563.19610999999998"/>
    <n v="0"/>
    <n v="0"/>
    <n v="0"/>
    <n v="0"/>
    <n v="0"/>
    <n v="0"/>
    <s v="Camiones"/>
    <s v="Automóviles"/>
    <s v="Automóviles"/>
    <x v="43"/>
    <x v="1"/>
    <n v="0"/>
    <n v="0"/>
    <n v="470912451.56086999"/>
    <n v="404647163.09129"/>
    <n v="451972421.97768009"/>
    <n v="385068140.58718014"/>
    <n v="32597322.512429997"/>
    <n v="25217210.762350004"/>
    <n v="18708853.750879996"/>
    <n v="16407644.54228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6.516304731177193"/>
    <n v="-88.246928765186254"/>
    <n v="-354.30375853340036"/>
    <n v="-77.858444370292261"/>
    <m/>
    <n v="2023"/>
    <n v="2"/>
    <d v="2024-08-20T00:00:00"/>
    <x v="43"/>
    <x v="2"/>
  </r>
  <r>
    <n v="2024"/>
    <n v="6"/>
    <n v="5.0999999999999996"/>
    <x v="6"/>
    <s v="Camiones"/>
    <n v="5.0999999999999996"/>
    <m/>
    <m/>
    <x v="3"/>
    <n v="24813343.323200002"/>
    <n v="19129208.156599998"/>
    <n v="45869829.288790002"/>
    <n v="35465705.795599997"/>
    <n v="13965682.312869998"/>
    <n v="12628054.07271"/>
    <n v="27626964.35927999"/>
    <n v="23790480.479740001"/>
    <n v="0"/>
    <n v="0"/>
    <n v="0"/>
    <n v="0"/>
    <n v="32437.216189999999"/>
    <n v="-1287.1891999999993"/>
    <n v="13351941.62816"/>
    <n v="11947614.012740001"/>
    <n v="21182038.604389999"/>
    <n v="16531300.293269999"/>
    <n v="0"/>
    <n v="0"/>
    <n v="0"/>
    <n v="0"/>
    <n v="0"/>
    <n v="0"/>
    <s v="Camiones"/>
    <s v="Automóviles"/>
    <s v="Automóviles"/>
    <x v="43"/>
    <x v="1"/>
    <n v="138505377.13073"/>
    <n v="118454347.83344001"/>
    <n v="470912451.56086999"/>
    <n v="404647163.09129"/>
    <n v="451972421.97768009"/>
    <n v="385068140.58718014"/>
    <n v="32597322.512429997"/>
    <n v="25217210.762350004"/>
    <n v="18708853.750879996"/>
    <n v="16407644.542280002"/>
    <n v="65472405.200729996"/>
    <n v="50486557.217840001"/>
    <n v="76.120801988378616"/>
    <n v="75.857747856715534"/>
    <n v="5684135.1666000038"/>
    <n v="29.71442999661673"/>
    <n v="37.898933523406505"/>
    <n v="37.889706113374025"/>
    <n v="17.915075816716939"/>
    <n v="16.14901310629627"/>
    <n v="5.2692051868568264"/>
    <n v="5.4900126902931632"/>
    <n v="4.7273797771033363"/>
    <n v="4.9677462610722296"/>
    <m/>
    <m/>
    <m/>
    <n v="0"/>
    <m/>
    <n v="0"/>
    <m/>
    <n v="0"/>
    <m/>
    <n v="10.592512769253148"/>
    <n v="56.282952808750899"/>
    <n v="66.014515443249238"/>
    <n v="74.647450339992645"/>
    <n v="11.75404238806621"/>
    <n v="28.132924988443552"/>
    <n v="63.034261609705474"/>
    <n v="72.272681524053823"/>
    <m/>
    <n v="2023"/>
    <n v="2"/>
    <d v="2024-08-20T00:00:00"/>
    <x v="43"/>
    <x v="3"/>
  </r>
  <r>
    <n v="2024"/>
    <n v="6"/>
    <n v="48"/>
    <x v="3"/>
    <s v="Camiones"/>
    <n v="36"/>
    <s v="76a50887d8f1c2e9301755428990ad81479ee21c25b43215cf524541e0503269"/>
    <s v="866d562d83a77144c090ae01fef5e5dc5d322dfdcb968ee04e0fa262fe1b2619"/>
    <x v="5"/>
    <n v="2595244.9565900001"/>
    <n v="2096340.97462"/>
    <n v="4904155.0841399999"/>
    <n v="3716832.8353399998"/>
    <n v="1294460.48352"/>
    <n v="1009819.0050299999"/>
    <n v="2323470.8122499995"/>
    <n v="2011830.4067900004"/>
    <n v="0"/>
    <n v="0"/>
    <n v="134.59399999999999"/>
    <n v="128.214"/>
    <n v="0"/>
    <n v="0"/>
    <n v="1294460.48352"/>
    <n v="1009819.00503"/>
    <n v="2517818.20053"/>
    <n v="1863067.33363"/>
    <n v="0"/>
    <n v="0"/>
    <n v="0"/>
    <n v="0"/>
    <n v="0"/>
    <n v="0"/>
    <s v="Camiones"/>
    <s v="Automóviles"/>
    <s v="Automóviles"/>
    <x v="43"/>
    <x v="1"/>
    <n v="31734793.481880002"/>
    <n v="28740488.16773"/>
    <n v="470912451.56086999"/>
    <n v="404647163.09129"/>
    <n v="451972421.97768009"/>
    <n v="385068140.58718014"/>
    <n v="32597322.512429997"/>
    <n v="25217210.762350004"/>
    <n v="18708853.750879996"/>
    <n v="16407644.542280002"/>
    <n v="7130541.3686000006"/>
    <n v="5900998.2196199996"/>
    <n v="7.9615279923692581"/>
    <n v="8.3131357959298775"/>
    <n v="498903.98197000008"/>
    <n v="23.798799337041785"/>
    <n v="36.396183998292216"/>
    <n v="35.525192460657884"/>
    <n v="8.177916639261694"/>
    <n v="7.2940339857337042"/>
    <n v="0.55110986086434788"/>
    <n v="0.57420427229477333"/>
    <n v="0.51806639606838345"/>
    <n v="0.54440779531210914"/>
    <m/>
    <m/>
    <m/>
    <n v="0"/>
    <m/>
    <n v="0"/>
    <m/>
    <n v="0"/>
    <m/>
    <n v="28.187375863612708"/>
    <n v="49.878161991338395"/>
    <n v="48.170551320404734"/>
    <n v="6.9189727000731587"/>
    <n v="28.187375863612687"/>
    <n v="35.143703884511979"/>
    <n v="51.411991669911529"/>
    <n v="54.201959682394772"/>
    <s v="Grandes"/>
    <n v="2023"/>
    <n v="2"/>
    <d v="2024-08-20T00:00:00"/>
    <x v="43"/>
    <x v="5"/>
  </r>
  <r>
    <n v="2024"/>
    <n v="6"/>
    <n v="80"/>
    <x v="30"/>
    <s v="Camiones"/>
    <n v="52"/>
    <s v="41cfc0d1f2d127b04555b7246d84019b4d27710a3f3aff6e7764375b1e06e05d"/>
    <s v="866d562d83a77144c090ae01fef5e5dc5d322dfdcb968ee04e0fa262fe1b2619"/>
    <x v="26"/>
    <n v="2848.6322099999998"/>
    <n v="2408.8725399999998"/>
    <n v="4307.2233699999997"/>
    <n v="3551.8406599999998"/>
    <n v="2721.0611600000002"/>
    <n v="1609.5756500000002"/>
    <n v="3614.6182900000003"/>
    <n v="2676.1632399999999"/>
    <n v="0"/>
    <n v="0"/>
    <n v="134.59399999999999"/>
    <n v="128.214"/>
    <n v="-68.005229999999997"/>
    <n v="33.620370000000001"/>
    <n v="2721.0611600000002"/>
    <n v="1609.57565"/>
    <n v="2014.0846399999998"/>
    <n v="1822.8629900000001"/>
    <n v="0"/>
    <n v="0"/>
    <n v="0"/>
    <n v="0"/>
    <n v="0"/>
    <n v="0"/>
    <s v="Camiones"/>
    <s v="Automóviles"/>
    <s v="Automóviles"/>
    <x v="43"/>
    <x v="1"/>
    <n v="669950.54428999999"/>
    <n v="668363.73384"/>
    <n v="470912451.56086999"/>
    <n v="404647163.09129"/>
    <n v="451972421.97768009"/>
    <n v="385068140.58718014"/>
    <n v="32597322.512429997"/>
    <n v="25217210.762350004"/>
    <n v="18708853.750879996"/>
    <n v="16407644.542280002"/>
    <n v="21442.037710000001"/>
    <n v="19664.34994"/>
    <n v="8.7388533488103534E-3"/>
    <n v="9.5524939800103251E-3"/>
    <n v="439.75966999999991"/>
    <n v="18.255829758431297"/>
    <n v="13.285268165867803"/>
    <n v="12.249947480338625"/>
    <n v="0.42520037251688814"/>
    <n v="0.36041341234362384"/>
    <n v="6.0491758087050421E-4"/>
    <n v="6.3026681971774701E-4"/>
    <n v="5.9530197162325062E-4"/>
    <n v="6.2557046041949213E-4"/>
    <m/>
    <m/>
    <m/>
    <n v="0"/>
    <m/>
    <n v="0"/>
    <m/>
    <n v="0"/>
    <m/>
    <n v="69.054567891853978"/>
    <n v="95.521673540298863"/>
    <n v="66.818630843788867"/>
    <n v="1.4544243042532797E-2"/>
    <n v="69.054567891854006"/>
    <n v="10.490182259940429"/>
    <n v="135.101629095389"/>
    <n v="88.299321387835079"/>
    <s v="Resto"/>
    <n v="2023"/>
    <n v="2"/>
    <d v="2024-08-20T00:00:00"/>
    <x v="43"/>
    <x v="26"/>
  </r>
  <r>
    <n v="2024"/>
    <n v="6"/>
    <n v="93"/>
    <x v="43"/>
    <s v="Camiones"/>
    <n v="220"/>
    <s v="36790ecd55c2030dc553685bef719df653f413a20cdad1bfd1dc934c76686ddd"/>
    <s v="866d562d83a77144c090ae01fef5e5dc5d322dfdcb968ee04e0fa262fe1b2619"/>
    <x v="29"/>
    <n v="188.85240999999999"/>
    <n v="172.15610000000001"/>
    <n v="234.95010999999997"/>
    <n v="154.69216999999998"/>
    <n v="-88.645879999999991"/>
    <n v="-89.073669999999979"/>
    <n v="-29.187049999999985"/>
    <n v="153.48303000000004"/>
    <n v="0"/>
    <n v="0"/>
    <n v="134.59399999999999"/>
    <n v="128.214"/>
    <n v="0"/>
    <n v="0"/>
    <n v="-88.645880000000005"/>
    <n v="-93.38982"/>
    <n v="83.613420000000005"/>
    <n v="120.7487"/>
    <n v="0"/>
    <n v="0"/>
    <n v="0"/>
    <n v="0"/>
    <n v="0"/>
    <n v="0"/>
    <s v="Camiones"/>
    <s v="Automóviles"/>
    <s v="Automóviles"/>
    <x v="43"/>
    <x v="1"/>
    <n v="571419.13779999991"/>
    <n v="448716.87143"/>
    <n v="470912451.56086999"/>
    <n v="404647163.09129"/>
    <n v="451972421.97768009"/>
    <n v="385068140.58718014"/>
    <n v="32597322.512429997"/>
    <n v="25217210.762350004"/>
    <n v="18708853.750879996"/>
    <n v="16407644.542280002"/>
    <n v="529.6104499999999"/>
    <n v="491.81907000000001"/>
    <n v="5.7934945401723369E-4"/>
    <n v="6.8269287044637724E-4"/>
    <n v="16.696309999999983"/>
    <n v="9.6983551555826164"/>
    <n v="35.658739362110403"/>
    <n v="35.003949724844951"/>
    <n v="3.304971736282649E-2"/>
    <n v="3.83663086817667E-2"/>
    <n v="4.0103507429891988E-5"/>
    <n v="4.1784056021304361E-5"/>
    <n v="4.2544744088854745E-5"/>
    <n v="4.4707957333858824E-5"/>
    <m/>
    <m/>
    <m/>
    <n v="0"/>
    <m/>
    <n v="0"/>
    <m/>
    <n v="0"/>
    <m/>
    <n v="-0.4802653803306689"/>
    <n v="-46.939236835791505"/>
    <n v="-51.740060328968873"/>
    <n v="-4.7381780402142709E-4"/>
    <n v="-5.0797185389156896"/>
    <n v="-30.754186173432917"/>
    <n v="-106.01872283181338"/>
    <n v="-77.342298509217912"/>
    <s v="Resto"/>
    <n v="2023"/>
    <n v="2"/>
    <d v="2024-08-20T00:00:00"/>
    <x v="43"/>
    <x v="29"/>
  </r>
  <r>
    <n v="2024"/>
    <n v="6"/>
    <n v="79"/>
    <x v="59"/>
    <s v="Camiones"/>
    <n v="51"/>
    <s v="031b4af5197ec30a926f48cf40e11a7dbc470048a21e4003b7a3c07c5dab1baa"/>
    <s v="866d562d83a77144c090ae01fef5e5dc5d322dfdcb968ee04e0fa262fe1b2619"/>
    <x v="15"/>
    <n v="1414458.20612"/>
    <n v="863885.65012000001"/>
    <n v="2485614.2370800003"/>
    <n v="1530324.784"/>
    <n v="821563.0017100001"/>
    <n v="514240.02486"/>
    <n v="1501815.72328"/>
    <n v="929179.28078999999"/>
    <n v="0"/>
    <n v="0"/>
    <n v="134.59399999999999"/>
    <n v="128.214"/>
    <n v="0"/>
    <n v="0"/>
    <n v="620999.47551000002"/>
    <n v="454712.66085000004"/>
    <n v="1152107.3474100002"/>
    <n v="771784.5409299999"/>
    <n v="0"/>
    <n v="0"/>
    <n v="0"/>
    <n v="0"/>
    <n v="0"/>
    <n v="0"/>
    <s v="Camiones"/>
    <s v="Automóviles"/>
    <s v="Automóviles"/>
    <x v="43"/>
    <x v="1"/>
    <n v="42505277.943829998"/>
    <n v="34607061.821570002"/>
    <n v="470912451.56086999"/>
    <n v="404647163.09129"/>
    <n v="451972421.97768009"/>
    <n v="385068140.58718014"/>
    <n v="32597322.512429997"/>
    <n v="25217210.762350004"/>
    <n v="18708853.750879996"/>
    <n v="16407644.542280002"/>
    <n v="5431914.1521199998"/>
    <n v="3999378.8859200003"/>
    <n v="4.3391852370103079"/>
    <n v="3.4257779667282051"/>
    <n v="550572.55599999998"/>
    <n v="63.732110369413064"/>
    <n v="26.039774681784262"/>
    <n v="21.600495345948584"/>
    <n v="3.3277236958412142"/>
    <n v="2.4962698497032028"/>
    <n v="0.30036542916452647"/>
    <n v="0.31295232570403392"/>
    <n v="0.21349109271405023"/>
    <n v="0.22434617644624763"/>
    <m/>
    <m/>
    <m/>
    <n v="0"/>
    <m/>
    <n v="0"/>
    <m/>
    <n v="0"/>
    <m/>
    <n v="59.762554836852246"/>
    <n v="58.083229193715759"/>
    <n v="59.526399679004768"/>
    <n v="4.3913059167045807"/>
    <n v="36.569646939048937"/>
    <n v="49.278365438845341"/>
    <n v="53.901181769740511"/>
    <n v="58.917047017043323"/>
    <s v="Medianas"/>
    <n v="2023"/>
    <n v="2"/>
    <d v="2024-08-20T00:00:00"/>
    <x v="43"/>
    <x v="15"/>
  </r>
  <r>
    <n v="2024"/>
    <n v="6"/>
    <n v="22"/>
    <x v="15"/>
    <s v="Camiones"/>
    <n v="16"/>
    <s v="b17ef6d19c7a5b1ee83b907c595526dcb1eb06db8227d650d5dda0a9f4ce8cd9"/>
    <s v="866d562d83a77144c090ae01fef5e5dc5d322dfdcb968ee04e0fa262fe1b2619"/>
    <x v="13"/>
    <n v="1195044.7752999999"/>
    <n v="974067.93667999993"/>
    <n v="2164954.03473"/>
    <n v="1672210.1391799999"/>
    <n v="734170.35921000014"/>
    <n v="577580.42583999992"/>
    <n v="1448307.5827400002"/>
    <n v="1027366.6183099999"/>
    <n v="0"/>
    <n v="0"/>
    <n v="134.59399999999999"/>
    <n v="128.214"/>
    <n v="0"/>
    <n v="0"/>
    <n v="733978.08321000007"/>
    <n v="577580.42584000004"/>
    <n v="1048088.97178"/>
    <n v="779257.07110000006"/>
    <n v="0"/>
    <n v="0"/>
    <n v="0"/>
    <n v="0"/>
    <n v="0"/>
    <n v="0"/>
    <s v="Camiones"/>
    <s v="Automóviles"/>
    <s v="Automóviles"/>
    <x v="43"/>
    <x v="1"/>
    <n v="17696756.30731"/>
    <n v="15803110.36665"/>
    <n v="470912451.56086999"/>
    <n v="404647163.09129"/>
    <n v="451972421.97768009"/>
    <n v="385068140.58718014"/>
    <n v="32597322.512429997"/>
    <n v="25217210.762350004"/>
    <n v="18708853.750879996"/>
    <n v="16407644.542280002"/>
    <n v="3102947.2417100002"/>
    <n v="2479479.2078499999"/>
    <n v="3.6660826202652257"/>
    <n v="3.8627108519642879"/>
    <n v="220976.83861999994"/>
    <n v="22.685978082101176"/>
    <n v="38.513216055888329"/>
    <n v="39.285182694660762"/>
    <n v="6.7529029306142547"/>
    <n v="6.1637735488807213"/>
    <n v="0.2537721759828066"/>
    <n v="0.26440656933688206"/>
    <n v="0.24072031773030036"/>
    <n v="0.25295988787716112"/>
    <m/>
    <m/>
    <m/>
    <n v="0"/>
    <m/>
    <n v="0"/>
    <m/>
    <n v="0"/>
    <m/>
    <n v="27.11136429913892"/>
    <n v="61.434548259975998"/>
    <n v="59.295702495722971"/>
    <n v="3.9241867459435746"/>
    <n v="27.078074389820994"/>
    <n v="34.498487168106998"/>
    <n v="70.030131312560584"/>
    <n v="74.119369237764758"/>
    <s v="Medianas"/>
    <n v="2023"/>
    <n v="2"/>
    <d v="2024-08-20T00:00:00"/>
    <x v="43"/>
    <x v="13"/>
  </r>
  <r>
    <n v="2024"/>
    <n v="6"/>
    <n v="94"/>
    <x v="19"/>
    <s v="Camiones"/>
    <n v="7"/>
    <s v="7902699be42c8a8e46fbbb4501726517e86b22c56a189f7625a6da49081b2451"/>
    <s v="866d562d83a77144c090ae01fef5e5dc5d322dfdcb968ee04e0fa262fe1b2619"/>
    <x v="14"/>
    <n v="451377.36218"/>
    <n v="413247.87770999997"/>
    <n v="778537.97677999991"/>
    <n v="667541.29073000001"/>
    <n v="230367.03999999998"/>
    <n v="345457.02237999998"/>
    <n v="536655.48251"/>
    <n v="806698.98101000011"/>
    <n v="0"/>
    <n v="0"/>
    <n v="134.59399999999999"/>
    <n v="128.214"/>
    <n v="545.93277999999998"/>
    <n v="-109.121"/>
    <n v="230684.63297999999"/>
    <n v="345457.02237999998"/>
    <n v="390225.82162"/>
    <n v="362855.77694000001"/>
    <n v="0"/>
    <n v="0"/>
    <n v="0"/>
    <n v="0"/>
    <n v="0"/>
    <n v="0"/>
    <s v="Camiones"/>
    <s v="Automóviles"/>
    <s v="Automóviles"/>
    <x v="43"/>
    <x v="1"/>
    <n v="3650387.7085300004"/>
    <n v="3694009.5163200004"/>
    <n v="470912451.56086999"/>
    <n v="404647163.09129"/>
    <n v="451972421.97768009"/>
    <n v="385068140.58718014"/>
    <n v="32597322.512429997"/>
    <n v="25217210.762350004"/>
    <n v="18708853.750879996"/>
    <n v="16407644.542280002"/>
    <n v="1259968.3082099999"/>
    <n v="1171247.4087999999"/>
    <n v="1.384706863601699"/>
    <n v="1.6387533165523227"/>
    <n v="38129.484470000025"/>
    <n v="9.2267828890721262"/>
    <n v="35.824501238547704"/>
    <n v="35.282714361211916"/>
    <n v="12.365189624248659"/>
    <n v="11.186973825711217"/>
    <n v="9.585165155091574E-2"/>
    <n v="9.9868341569364721E-2"/>
    <n v="0.10212548496645944"/>
    <n v="0.10731811701686078"/>
    <m/>
    <m/>
    <m/>
    <n v="0"/>
    <m/>
    <n v="0"/>
    <m/>
    <n v="0"/>
    <m/>
    <n v="-33.315282343110667"/>
    <n v="51.036462902659785"/>
    <n v="83.595595044393008"/>
    <n v="1.2313263178358234"/>
    <n v="-33.223348192282877"/>
    <n v="7.5429540934457195"/>
    <n v="59.115676154470265"/>
    <n v="95.205049591128045"/>
    <s v="Medianas"/>
    <n v="2023"/>
    <n v="2"/>
    <d v="2024-08-20T00:00:00"/>
    <x v="43"/>
    <x v="14"/>
  </r>
  <r>
    <n v="2024"/>
    <n v="6"/>
    <n v="12"/>
    <x v="31"/>
    <s v="Camiones"/>
    <n v="12"/>
    <s v="6b51d431df5d7f141cbececcf79edf3dd861c3b4069f0b11661a3eefacbba918"/>
    <s v="866d562d83a77144c090ae01fef5e5dc5d322dfdcb968ee04e0fa262fe1b2619"/>
    <x v="27"/>
    <n v="22013.572940000002"/>
    <n v="19188.321499999998"/>
    <n v="55946.945269999997"/>
    <n v="32805.385549999999"/>
    <n v="21723.609789999999"/>
    <n v="10857.535199999998"/>
    <n v="46047.860380000006"/>
    <n v="18649.158100000001"/>
    <n v="0"/>
    <n v="0"/>
    <n v="134.59399999999999"/>
    <n v="128.214"/>
    <n v="0"/>
    <n v="0"/>
    <n v="7232.3975300000002"/>
    <n v="1910.71335"/>
    <n v="12572.194680000001"/>
    <n v="8678.4519899999996"/>
    <n v="0"/>
    <n v="0"/>
    <n v="0"/>
    <n v="0"/>
    <n v="0"/>
    <n v="0"/>
    <s v="Camiones"/>
    <s v="Automóviles"/>
    <s v="Automóviles"/>
    <x v="43"/>
    <x v="1"/>
    <n v="3733425.0511100003"/>
    <n v="4674185.5092500001"/>
    <n v="470912451.56086999"/>
    <n v="404647163.09129"/>
    <n v="451972421.97768009"/>
    <n v="385068140.58718014"/>
    <n v="32597322.512429997"/>
    <n v="25217210.762350004"/>
    <n v="18708853.750879996"/>
    <n v="16407644.542280002"/>
    <n v="250160.00116999997"/>
    <n v="251866.31065999999"/>
    <n v="6.7531843854984702E-2"/>
    <n v="7.6092164517452085E-2"/>
    <n v="2825.2514400000036"/>
    <n v="14.723807082344354"/>
    <n v="8.7997972645676263"/>
    <n v="7.6184549849950933"/>
    <n v="0.58963478946644599"/>
    <n v="0.4105169010093242"/>
    <n v="4.6746635955440506E-3"/>
    <n v="4.8705566688507168E-3"/>
    <n v="4.7419883914201662E-3"/>
    <n v="4.983097659219545E-3"/>
    <m/>
    <m/>
    <m/>
    <n v="0"/>
    <m/>
    <n v="0"/>
    <m/>
    <n v="0"/>
    <m/>
    <n v="100.07864943417361"/>
    <n v="98.68279833178228"/>
    <n v="56.584080061406098"/>
    <n v="0.11611406064349721"/>
    <n v="278.51818693787845"/>
    <n v="44.866788391370726"/>
    <n v="57.526929180514408"/>
    <n v="22.016753128342188"/>
    <s v="Resto"/>
    <n v="2023"/>
    <n v="2"/>
    <d v="2024-08-20T00:00:00"/>
    <x v="43"/>
    <x v="27"/>
  </r>
  <r>
    <n v="2024"/>
    <n v="6"/>
    <n v="46"/>
    <x v="33"/>
    <s v="Camiones"/>
    <n v="34"/>
    <s v="86e50149658661312a9e0b35558d84f6c6d3da797f552a9657fe0558ca40cdef"/>
    <s v="866d562d83a77144c090ae01fef5e5dc5d322dfdcb968ee04e0fa262fe1b2619"/>
    <x v="0"/>
    <n v="14722489.09894"/>
    <n v="10736058.356559999"/>
    <n v="27683594.706470001"/>
    <n v="20472408.196209997"/>
    <n v="8481844.9581899978"/>
    <n v="7451786.2569400007"/>
    <n v="16851981.030509993"/>
    <n v="13981653.308489999"/>
    <n v="0"/>
    <n v="0"/>
    <n v="134.59399999999999"/>
    <n v="128.214"/>
    <n v="0"/>
    <n v="0"/>
    <n v="8485556.6664799992"/>
    <n v="7458583.9599799998"/>
    <n v="13558504.13393"/>
    <n v="10164685.15649"/>
    <n v="0"/>
    <n v="0"/>
    <n v="0"/>
    <n v="0"/>
    <n v="0"/>
    <n v="0"/>
    <s v="Camiones"/>
    <s v="Automóviles"/>
    <s v="Automóviles"/>
    <x v="43"/>
    <x v="1"/>
    <n v="30526234.37057"/>
    <n v="22641933.136849999"/>
    <n v="470912451.56086999"/>
    <n v="404647163.09129"/>
    <n v="451972421.97768009"/>
    <n v="385068140.58718014"/>
    <n v="32597322.512429997"/>
    <n v="25217210.762350004"/>
    <n v="18708853.750879996"/>
    <n v="16407644.542280002"/>
    <n v="30525063.82697"/>
    <n v="22640257.072319999"/>
    <n v="45.164718952993844"/>
    <n v="42.574329325070451"/>
    <n v="3986430.7423800007"/>
    <n v="37.131232059149454"/>
    <n v="48.230821669673787"/>
    <n v="47.4202140119951"/>
    <n v="48.228972234891131"/>
    <n v="47.41670374022501"/>
    <n v="3.1263749875675089"/>
    <n v="3.2573865977307452"/>
    <n v="2.6531900717015287"/>
    <n v="2.7880931255930106"/>
    <m/>
    <m/>
    <m/>
    <n v="0"/>
    <m/>
    <n v="0"/>
    <m/>
    <n v="0"/>
    <m/>
    <n v="13.822977011594805"/>
    <n v="57.611487440671148"/>
    <n v="69.408958199139946"/>
    <n v="45.335994770877093"/>
    <n v="13.76900376814627"/>
    <n v="33.388333481958334"/>
    <n v="62.584755535420697"/>
    <n v="73.377422371196673"/>
    <s v="Grandes"/>
    <n v="2023"/>
    <n v="2"/>
    <d v="2024-08-20T00:00:00"/>
    <x v="43"/>
    <x v="0"/>
  </r>
  <r>
    <n v="2024"/>
    <n v="6"/>
    <n v="13"/>
    <x v="23"/>
    <s v="Camiones"/>
    <n v="13"/>
    <s v="3fdba35f04dc8c462986c992bcf875546257113072a909c162f7e470e581e278"/>
    <s v="866d562d83a77144c090ae01fef5e5dc5d322dfdcb968ee04e0fa262fe1b2619"/>
    <x v="23"/>
    <n v="43981.641049999998"/>
    <n v="42385.310429999998"/>
    <n v="68984.363619999989"/>
    <n v="64519.686350000004"/>
    <n v="25637.328440000005"/>
    <n v="25488.257649999996"/>
    <n v="46426.24757"/>
    <n v="49425.038140000004"/>
    <n v="0"/>
    <n v="0"/>
    <n v="134.59399999999999"/>
    <n v="128.214"/>
    <n v="0"/>
    <n v="0"/>
    <n v="16258.908079999999"/>
    <n v="12755.112009999999"/>
    <n v="26249.830040000001"/>
    <n v="16703.026999999998"/>
    <n v="0"/>
    <n v="0"/>
    <n v="0"/>
    <n v="0"/>
    <n v="0"/>
    <n v="0"/>
    <s v="Camiones"/>
    <s v="Automóviles"/>
    <s v="Automóviles"/>
    <x v="43"/>
    <x v="1"/>
    <n v="799139.89625999995"/>
    <n v="661278.34057"/>
    <n v="470912451.56086999"/>
    <n v="404647163.09129"/>
    <n v="451972421.97768009"/>
    <n v="385068140.58718014"/>
    <n v="32597322.512429997"/>
    <n v="25217210.762350004"/>
    <n v="18708853.750879996"/>
    <n v="16407644.542280002"/>
    <n v="173664.73905"/>
    <n v="174907.07272999999"/>
    <n v="0.13492409087657103"/>
    <n v="0.16808088265369317"/>
    <n v="1596.3306200000006"/>
    <n v="3.7662355278401671"/>
    <n v="25.325602244067056"/>
    <n v="24.233045450042621"/>
    <n v="5.5036222388389655"/>
    <n v="6.4096021039287727"/>
    <n v="9.339664072211297E-3"/>
    <n v="9.7310452831504742E-3"/>
    <n v="1.0474634273029046E-2"/>
    <n v="1.1007223387883446E-2"/>
    <m/>
    <m/>
    <m/>
    <n v="0"/>
    <m/>
    <n v="0"/>
    <m/>
    <n v="0"/>
    <m/>
    <n v="0.58486065248954944"/>
    <n v="58.290977389530596"/>
    <n v="60.134648989050696"/>
    <n v="0.13703313298279496"/>
    <n v="27.469739718890949"/>
    <n v="57.156125293936256"/>
    <n v="61.939098482635359"/>
    <n v="76.364074667424049"/>
    <s v="Resto"/>
    <n v="2023"/>
    <n v="2"/>
    <d v="2024-08-20T00:00:00"/>
    <x v="43"/>
    <x v="23"/>
  </r>
  <r>
    <n v="2024"/>
    <n v="6"/>
    <n v="43"/>
    <x v="9"/>
    <s v="Camiones"/>
    <n v="31"/>
    <s v="eb1e33e8a81b697b75855af6bfcdbcbf7cbbde9f94962ceaec1ed8af21f5a50f"/>
    <s v="866d562d83a77144c090ae01fef5e5dc5d322dfdcb968ee04e0fa262fe1b2619"/>
    <x v="4"/>
    <n v="3393555.9629299999"/>
    <n v="2588748.13221"/>
    <n v="5897813.23068"/>
    <n v="4673772.7980699996"/>
    <n v="1867345.8853699998"/>
    <n v="1551811.1663600001"/>
    <n v="3660297.4649899998"/>
    <n v="2813456.5073200003"/>
    <n v="0"/>
    <n v="0"/>
    <n v="134.59399999999999"/>
    <n v="128.214"/>
    <n v="31972.630359999999"/>
    <n v="-3959.2535099999996"/>
    <n v="1867345.8853699998"/>
    <n v="1551811.1663599999"/>
    <n v="2613470.2987800003"/>
    <n v="2178163.87959"/>
    <n v="0"/>
    <n v="0"/>
    <n v="0"/>
    <n v="0"/>
    <n v="0"/>
    <n v="0"/>
    <s v="Camiones"/>
    <s v="Automóviles"/>
    <s v="Automóviles"/>
    <x v="43"/>
    <x v="1"/>
    <n v="56310277.221919999"/>
    <n v="49145835.487599999"/>
    <n v="470912451.56086999"/>
    <n v="404647163.09129"/>
    <n v="451972421.97768009"/>
    <n v="385068140.58718014"/>
    <n v="32597322.512429997"/>
    <n v="25217210.762350004"/>
    <n v="18708853.750879996"/>
    <n v="16407644.542280002"/>
    <n v="14011080.177040001"/>
    <n v="10196445.957209999"/>
    <n v="10.41053590102675"/>
    <n v="10.265798849074431"/>
    <n v="804807.83071999997"/>
    <n v="31.088688030570964"/>
    <n v="24.220516334572334"/>
    <n v="25.388729985662039"/>
    <n v="6.0265303783817714"/>
    <n v="5.2674821915748442"/>
    <n v="0.72063415432780287"/>
    <n v="0.7508325282504924"/>
    <n v="0.63975442517212655"/>
    <n v="0.67228312585468297"/>
    <m/>
    <m/>
    <m/>
    <n v="0"/>
    <m/>
    <n v="0"/>
    <m/>
    <n v="0"/>
    <m/>
    <n v="20.33331927557478"/>
    <n v="55.026229293644278"/>
    <n v="59.944463003251983"/>
    <n v="9.9810812048395352"/>
    <n v="20.333319275574802"/>
    <n v="19.985016888258134"/>
    <n v="71.450817185169441"/>
    <n v="71.244004223047725"/>
    <s v="Grandes"/>
    <n v="2023"/>
    <n v="2"/>
    <d v="2024-08-20T00:00:00"/>
    <x v="43"/>
    <x v="4"/>
  </r>
  <r>
    <n v="2024"/>
    <n v="6"/>
    <n v="9"/>
    <x v="8"/>
    <s v="Camiones"/>
    <n v="9"/>
    <s v="19581e27de7ced00ff1ce50b2047e7a567c76b1cbaebabe5ef03f7c3017bb5b7"/>
    <s v="866d562d83a77144c090ae01fef5e5dc5d322dfdcb968ee04e0fa262fe1b2619"/>
    <x v="10"/>
    <n v="462709.22448000003"/>
    <n v="442593.59843000001"/>
    <n v="882133.88951999997"/>
    <n v="787010.81728000008"/>
    <n v="325471.12888999999"/>
    <n v="307582.41782000003"/>
    <n v="632674.28982000018"/>
    <n v="620737.88527999993"/>
    <n v="0"/>
    <n v="0"/>
    <n v="134.59399999999999"/>
    <n v="128.214"/>
    <n v="569.47241000000008"/>
    <n v="-2505.8447099999998"/>
    <n v="325519.19717"/>
    <n v="307589.61742999998"/>
    <n v="457351.77523000003"/>
    <n v="394218.46749000001"/>
    <n v="0"/>
    <n v="0"/>
    <n v="0"/>
    <n v="0"/>
    <n v="0"/>
    <n v="0"/>
    <s v="Camiones"/>
    <s v="Automóviles"/>
    <s v="Automóviles"/>
    <x v="43"/>
    <x v="1"/>
    <n v="1455805.4776199998"/>
    <n v="1307087.0916300002"/>
    <n v="470912451.56086999"/>
    <n v="404647163.09129"/>
    <n v="451972421.97768009"/>
    <n v="385068140.58718014"/>
    <n v="32597322.512429997"/>
    <n v="25217210.762350004"/>
    <n v="18708853.750879996"/>
    <n v="16407644.542280002"/>
    <n v="763937.73912000004"/>
    <n v="735610.75589000003"/>
    <n v="1.4194700325573057"/>
    <n v="1.7551251111832102"/>
    <n v="20115.626050000021"/>
    <n v="4.5449428372564826"/>
    <n v="60.568970582996329"/>
    <n v="60.166819868547918"/>
    <n v="31.783726026120796"/>
    <n v="33.861064137513949"/>
    <n v="9.8258014402957519E-2"/>
    <n v="0.10237554372351731"/>
    <n v="0.1093776600455615"/>
    <n v="0.11493903332410228"/>
    <m/>
    <m/>
    <m/>
    <n v="0"/>
    <m/>
    <n v="0"/>
    <m/>
    <n v="0"/>
    <m/>
    <n v="5.8159082033318876"/>
    <n v="70.340315617387915"/>
    <n v="69.495451111601838"/>
    <n v="1.7396636545661759"/>
    <n v="5.8290588251342257"/>
    <n v="16.0148021836652"/>
    <n v="71.174796906888133"/>
    <n v="78.025166955884046"/>
    <s v="Medianas"/>
    <n v="2023"/>
    <n v="2"/>
    <d v="2024-08-20T00:00:00"/>
    <x v="43"/>
    <x v="10"/>
  </r>
  <r>
    <n v="2024"/>
    <n v="6"/>
    <n v="41"/>
    <x v="7"/>
    <s v="Camiones"/>
    <n v="29"/>
    <s v="35135aaa6cc23891b40cb3f378c53a17a1127210ce60e125ccf03efcfdaec458"/>
    <s v="866d562d83a77144c090ae01fef5e5dc5d322dfdcb968ee04e0fa262fe1b2619"/>
    <x v="11"/>
    <n v="277510.57925000001"/>
    <n v="246269.84030000001"/>
    <n v="537067.43495000002"/>
    <n v="544764.68402000004"/>
    <n v="193452.54666999998"/>
    <n v="163430.38928000003"/>
    <n v="371460.43234000006"/>
    <n v="301193.7453999999"/>
    <n v="0"/>
    <n v="0"/>
    <n v="134.59399999999999"/>
    <n v="128.214"/>
    <n v="-3390.06077"/>
    <n v="2091.1856299999999"/>
    <n v="192796.56740999999"/>
    <n v="163430.38928"/>
    <n v="277342.43560999999"/>
    <n v="247835.74274000002"/>
    <n v="0"/>
    <n v="0"/>
    <n v="0"/>
    <n v="0"/>
    <n v="0"/>
    <n v="0"/>
    <s v="Camiones"/>
    <s v="Automóviles"/>
    <s v="Automóviles"/>
    <x v="43"/>
    <x v="1"/>
    <n v="19353024.356599998"/>
    <n v="17293989.810169999"/>
    <n v="470912451.56086999"/>
    <n v="404647163.09129"/>
    <n v="451972421.97768009"/>
    <n v="385068140.58718014"/>
    <n v="32597322.512429997"/>
    <n v="25217210.762350004"/>
    <n v="18708853.750879996"/>
    <n v="16407644.542280002"/>
    <n v="1690390.3040100001"/>
    <n v="1454075.7785499999"/>
    <n v="0.8513293665275109"/>
    <n v="0.97659428959402483"/>
    <n v="31240.738949999999"/>
    <n v="12.685572424111413"/>
    <n v="16.41695285353212"/>
    <n v="16.936520361103845"/>
    <n v="1.4339390791670248"/>
    <n v="1.4240198068994883"/>
    <n v="5.893039742953772E-2"/>
    <n v="6.1399892063260533E-2"/>
    <n v="6.0860389683354971E-2"/>
    <n v="6.3954873006234605E-2"/>
    <m/>
    <m/>
    <m/>
    <n v="0"/>
    <m/>
    <n v="0"/>
    <m/>
    <n v="0"/>
    <m/>
    <n v="18.369996866717344"/>
    <n v="69.709971847857034"/>
    <n v="66.362323978004383"/>
    <n v="1.0340160292337561"/>
    <n v="17.96861542053103"/>
    <n v="11.905745532820466"/>
    <n v="69.51571150154291"/>
    <n v="65.943026406587308"/>
    <s v="Medianas"/>
    <n v="2023"/>
    <n v="2"/>
    <d v="2024-08-20T00:00:00"/>
    <x v="43"/>
    <x v="11"/>
  </r>
  <r>
    <n v="2024"/>
    <n v="6"/>
    <n v="150.1"/>
    <x v="32"/>
    <s v="Camiones"/>
    <n v="150.1"/>
    <m/>
    <m/>
    <x v="21"/>
    <n v="400961.48888000008"/>
    <n v="316361.56104"/>
    <n v="764129.80184999993"/>
    <n v="491112.55674000003"/>
    <n v="277031.29261"/>
    <n v="128585.88333000001"/>
    <n v="449120.32944"/>
    <n v="257413.17788000006"/>
    <n v="0"/>
    <n v="0"/>
    <n v="0"/>
    <n v="0"/>
    <n v="-68.005229999999997"/>
    <n v="33.620370000000001"/>
    <n v="243447.00601000004"/>
    <n v="105700.89069"/>
    <n v="311040.92213000002"/>
    <n v="228342.55468999999"/>
    <n v="0"/>
    <n v="0"/>
    <n v="0"/>
    <n v="0"/>
    <n v="0"/>
    <n v="0"/>
    <s v="Camiones"/>
    <s v="Automóviles"/>
    <s v="Automóviles"/>
    <x v="43"/>
    <x v="1"/>
    <n v="29994926.684519999"/>
    <n v="26753454.15715"/>
    <n v="470912451.56086999"/>
    <n v="404647163.09129"/>
    <n v="451972421.97768009"/>
    <n v="385068140.58718014"/>
    <n v="32597322.512429997"/>
    <n v="25217210.762350004"/>
    <n v="18708853.750879996"/>
    <n v="16407644.542280002"/>
    <n v="3769820.8081300003"/>
    <n v="2874863.3050899999"/>
    <n v="1.2300442428273231"/>
    <n v="1.2545462066420787"/>
    <n v="84599.927840000077"/>
    <n v="26.741531923754636"/>
    <n v="10.63608880335336"/>
    <n v="11.004403599985984"/>
    <n v="1.3367643571768795"/>
    <n v="1.182507347207167"/>
    <n v="8.5145654473774715E-2"/>
    <n v="8.871370671810612E-2"/>
    <n v="7.8182078090740903E-2"/>
    <n v="8.2157293137154558E-2"/>
    <m/>
    <m/>
    <m/>
    <n v="0"/>
    <m/>
    <n v="0"/>
    <m/>
    <n v="0"/>
    <m/>
    <n v="115.44456159237396"/>
    <n v="69.091745789309471"/>
    <n v="40.64522975145578"/>
    <n v="1.4807496830048685"/>
    <n v="130.31689176960901"/>
    <n v="36.216800478680852"/>
    <n v="78.268481312002734"/>
    <n v="46.29049142132115"/>
    <s v="Resto"/>
    <n v="2023"/>
    <n v="2"/>
    <d v="2024-08-20T00:00:00"/>
    <x v="43"/>
    <x v="21"/>
  </r>
  <r>
    <n v="2024"/>
    <n v="6"/>
    <n v="1"/>
    <x v="14"/>
    <s v="Camiones"/>
    <n v="30"/>
    <s v="624b60c58c9d8bfb6ff1886c2fd605d2adeb6ea4da576068201b6c6958ce93f4"/>
    <s v="866d562d83a77144c090ae01fef5e5dc5d322dfdcb968ee04e0fa262fe1b2619"/>
    <x v="8"/>
    <n v="1029309.73266"/>
    <n v="893086.88639999996"/>
    <n v="1929303.3949200001"/>
    <n v="1550489.02774"/>
    <n v="683884.66320999991"/>
    <n v="525629.04155999993"/>
    <n v="1381412.4521799998"/>
    <n v="1001061.5455900001"/>
    <n v="0"/>
    <n v="0"/>
    <n v="134.59399999999999"/>
    <n v="128.214"/>
    <n v="0"/>
    <n v="0"/>
    <n v="681510.96833000006"/>
    <n v="525629.04156000004"/>
    <n v="979222.03894000011"/>
    <n v="782930.01802999992"/>
    <n v="0"/>
    <n v="0"/>
    <n v="0"/>
    <n v="0"/>
    <n v="0"/>
    <n v="0"/>
    <s v="Camiones"/>
    <s v="Automóviles"/>
    <s v="Automóviles"/>
    <x v="43"/>
    <x v="1"/>
    <n v="27815669.804509997"/>
    <n v="22056494.197700001"/>
    <n v="470912451.56086999"/>
    <n v="404647163.09129"/>
    <n v="451972421.97768009"/>
    <n v="385068140.58718014"/>
    <n v="32597322.512429997"/>
    <n v="25217210.762350004"/>
    <n v="18708853.750879996"/>
    <n v="16407644.542280002"/>
    <n v="4041736.9430500004"/>
    <n v="3294090.4478200004"/>
    <n v="3.1576511606666595"/>
    <n v="3.5415768017191001"/>
    <n v="136222.84626000002"/>
    <n v="15.253033980726016"/>
    <n v="25.467014483215127"/>
    <n v="27.111790053944539"/>
    <n v="3.7004671823258022"/>
    <n v="4.0490881206911338"/>
    <n v="0.21857772697415112"/>
    <n v="0.22773728719024158"/>
    <n v="0.22070756151539261"/>
    <n v="0.23192957096844097"/>
    <m/>
    <m/>
    <m/>
    <n v="0"/>
    <m/>
    <n v="0"/>
    <m/>
    <n v="0"/>
    <m/>
    <n v="30.107853474061773"/>
    <n v="66.44109557214297"/>
    <n v="58.855308432395759"/>
    <n v="3.655406538082711"/>
    <n v="29.656262201069094"/>
    <n v="25.071464420780298"/>
    <n v="69.597184420780607"/>
    <n v="67.136146201493489"/>
    <s v="Medianas"/>
    <n v="2023"/>
    <n v="2"/>
    <d v="2024-08-20T00:00:00"/>
    <x v="43"/>
    <x v="8"/>
  </r>
  <r>
    <n v="2024"/>
    <n v="6"/>
    <n v="27"/>
    <x v="21"/>
    <s v="Camiones"/>
    <n v="21"/>
    <s v="6f4b6612125fb3a0daecd2799dfd6c9c299424fd920f9b308110a2c1fbd8f443"/>
    <s v="866d562d83a77144c090ae01fef5e5dc5d322dfdcb968ee04e0fa262fe1b2619"/>
    <x v="9"/>
    <n v="1603403.6703900001"/>
    <n v="1728190.1613699999"/>
    <n v="2967762.2326900004"/>
    <n v="3057428.7750499994"/>
    <n v="975604.74733999989"/>
    <n v="1115435.2676199998"/>
    <n v="2123167.7022500001"/>
    <n v="1996727.2352400003"/>
    <n v="0"/>
    <n v="0"/>
    <n v="134.59399999999999"/>
    <n v="128.214"/>
    <n v="0"/>
    <n v="0"/>
    <n v="980592.55790999997"/>
    <n v="1109401.6205499999"/>
    <n v="1512398.5435200001"/>
    <n v="1498649.29914"/>
    <n v="0"/>
    <n v="0"/>
    <n v="0"/>
    <n v="0"/>
    <n v="0"/>
    <n v="0"/>
    <s v="Camiones"/>
    <s v="Automóviles"/>
    <s v="Automóviles"/>
    <x v="43"/>
    <x v="1"/>
    <n v="5987192.6770000001"/>
    <n v="5919369.3152000001"/>
    <n v="470912451.56086999"/>
    <n v="404647163.09129"/>
    <n v="451972421.97768009"/>
    <n v="385068140.58718014"/>
    <n v="32597322.512429997"/>
    <n v="25217210.762350004"/>
    <n v="18708853.750879996"/>
    <n v="16407644.542280002"/>
    <n v="4814807.7526400005"/>
    <n v="4929835.7805500003"/>
    <n v="4.9188201570193097"/>
    <n v="6.853216946381063"/>
    <n v="-124786.49097999977"/>
    <n v="-7.2206458391752992"/>
    <n v="33.301509691863401"/>
    <n v="35.055734882454708"/>
    <n v="26.78055905148215"/>
    <n v="29.195511706496873"/>
    <n v="0.34048869701266427"/>
    <n v="0.35475697020938624"/>
    <n v="0.42708569810981556"/>
    <n v="0.44880112873911848"/>
    <m/>
    <m/>
    <m/>
    <n v="0"/>
    <m/>
    <n v="0"/>
    <m/>
    <n v="0"/>
    <m/>
    <n v="-12.535960117018341"/>
    <n v="60.845859676914735"/>
    <n v="64.543549231628148"/>
    <n v="5.2146687356199521"/>
    <n v="-11.610679149372539"/>
    <n v="0.91744241884275102"/>
    <n v="64.836914985896541"/>
    <n v="74.026766714976617"/>
    <s v="Grandes"/>
    <n v="2023"/>
    <n v="2"/>
    <d v="2024-08-20T00:00:00"/>
    <x v="43"/>
    <x v="9"/>
  </r>
  <r>
    <n v="2024"/>
    <n v="6"/>
    <n v="23"/>
    <x v="16"/>
    <s v="Camiones"/>
    <n v="17"/>
    <s v="4523540f1504cd17100c4835e85b7eefd49911580f8efff0599a8f283be6b9e3"/>
    <s v="866d562d83a77144c090ae01fef5e5dc5d322dfdcb968ee04e0fa262fe1b2619"/>
    <x v="16"/>
    <n v="952898.81939999992"/>
    <n v="761652.79005999991"/>
    <n v="1723972.8190100002"/>
    <n v="1353136.4260399998"/>
    <n v="577270.67879000003"/>
    <n v="529943.72442000022"/>
    <n v="1085601.2142199995"/>
    <n v="1088005.7468399999"/>
    <n v="0"/>
    <n v="0"/>
    <n v="134.59399999999999"/>
    <n v="128.214"/>
    <n v="4116.5188100000005"/>
    <n v="-4328.1773400000002"/>
    <n v="571050.56091"/>
    <n v="522621.41337000002"/>
    <n v="863888.28107999999"/>
    <n v="671010.90471999999"/>
    <n v="0"/>
    <n v="0"/>
    <n v="0"/>
    <n v="0"/>
    <n v="0"/>
    <n v="0"/>
    <s v="Camiones"/>
    <s v="Automóviles"/>
    <s v="Automóviles"/>
    <x v="43"/>
    <x v="1"/>
    <n v="12089263.964579999"/>
    <n v="10892930.905850001"/>
    <n v="470912451.56086999"/>
    <n v="404647163.09129"/>
    <n v="451972421.97768009"/>
    <n v="385068140.58718014"/>
    <n v="32597322.512429997"/>
    <n v="25217210.762350004"/>
    <n v="18708853.750879996"/>
    <n v="16407644.542280002"/>
    <n v="2555939.72811"/>
    <n v="1958254.85791"/>
    <n v="2.9232426038569299"/>
    <n v="3.0203688950292977"/>
    <n v="191246.02934000001"/>
    <n v="25.109345338961386"/>
    <n v="37.28174060288287"/>
    <n v="38.894467029327032"/>
    <n v="7.8821905303074855"/>
    <n v="6.9921749861734428"/>
    <n v="0.20235158706072748"/>
    <n v="0.21083118638753079"/>
    <n v="0.1882264005612633"/>
    <n v="0.19779688574042398"/>
    <m/>
    <m/>
    <m/>
    <n v="0"/>
    <m/>
    <n v="0"/>
    <m/>
    <n v="0"/>
    <m/>
    <n v="8.9305622822115858"/>
    <n v="60.580480008725687"/>
    <n v="69.578124223539362"/>
    <n v="3.0855480858245916"/>
    <n v="9.2665830945801062"/>
    <n v="28.744298341989548"/>
    <n v="66.102362240183936"/>
    <n v="77.885681096059074"/>
    <s v="Medianas"/>
    <n v="2023"/>
    <n v="2"/>
    <d v="2024-08-20T00:00:00"/>
    <x v="43"/>
    <x v="16"/>
  </r>
  <r>
    <n v="2024"/>
    <n v="6"/>
    <n v="201.1"/>
    <x v="1"/>
    <s v="Camiones"/>
    <n v="201.1"/>
    <m/>
    <m/>
    <x v="1"/>
    <n v="32597322.512429994"/>
    <n v="25217210.762350004"/>
    <n v="60215121.454110011"/>
    <n v="46252783.998959996"/>
    <n v="18708853.750879999"/>
    <n v="16407644.542280002"/>
    <n v="36737187.780079991"/>
    <n v="30952489.318799999"/>
    <n v="0"/>
    <n v="0"/>
    <n v="0"/>
    <n v="0"/>
    <n v="34211.074189999999"/>
    <n v="-6105.526249999999"/>
    <n v="17722219.82076"/>
    <n v="15524578.49478"/>
    <n v="28029176.664409999"/>
    <n v="21702694.581190005"/>
    <n v="0"/>
    <n v="0"/>
    <n v="0"/>
    <n v="0"/>
    <n v="0"/>
    <n v="0"/>
    <s v="Camiones"/>
    <s v="Automóviles"/>
    <s v="Automóviles"/>
    <x v="43"/>
    <x v="1"/>
    <n v="299413203.86758"/>
    <n v="256648519.59029004"/>
    <n v="470912451.56086999"/>
    <n v="404647163.09129"/>
    <n v="451972421.97768009"/>
    <n v="385068140.58718014"/>
    <n v="32597322.512429997"/>
    <n v="25217210.762350004"/>
    <n v="18708853.750879996"/>
    <n v="16407644.542280002"/>
    <n v="91579016.124030009"/>
    <n v="71187488.509759992"/>
    <n v="99.999999999999986"/>
    <n v="100"/>
    <n v="7380111.7500799894"/>
    <n v="29.266169917169037"/>
    <n v="35.594750732287643"/>
    <n v="35.423655603319474"/>
    <n v="10.887069137687947"/>
    <n v="9.8255820070992002"/>
    <n v="6.9221619441966435"/>
    <n v="7.2122370585787108"/>
    <n v="6.2319010393410075"/>
    <n v="6.5487658168491825"/>
    <m/>
    <m/>
    <m/>
    <n v="0"/>
    <m/>
    <n v="0"/>
    <m/>
    <n v="0"/>
    <m/>
    <n v="14.025225879742397"/>
    <n v="57.393835778217515"/>
    <n v="65.06526315264442"/>
    <n v="100.00000000000003"/>
    <n v="14.155884017842668"/>
    <n v="29.150675551151295"/>
    <n v="63.227757393469076"/>
    <n v="71.532953830697792"/>
    <m/>
    <n v="2023"/>
    <n v="2"/>
    <d v="2024-08-20T00:00:00"/>
    <x v="43"/>
    <x v="1"/>
  </r>
  <r>
    <n v="2024"/>
    <n v="6"/>
    <n v="16"/>
    <x v="24"/>
    <s v="Camiones"/>
    <n v="14"/>
    <s v="8527a891e224136950ff32ca212b45bc93f69fbb801c3b1ebedac52775f99e61"/>
    <s v="866d562d83a77144c090ae01fef5e5dc5d322dfdcb968ee04e0fa262fe1b2619"/>
    <x v="22"/>
    <n v="54832.35022"/>
    <n v="32139.234980000001"/>
    <n v="90385.010559999995"/>
    <n v="59032.740760000001"/>
    <n v="22700.9722"/>
    <n v="19818.012900000002"/>
    <n v="40896.370290000006"/>
    <n v="42330.776740000001"/>
    <n v="0"/>
    <n v="0"/>
    <n v="134.59399999999999"/>
    <n v="128.214"/>
    <n v="0"/>
    <n v="0"/>
    <n v="22000.9722"/>
    <n v="18617.303899999999"/>
    <n v="44732.037280000004"/>
    <n v="29621.937719999998"/>
    <n v="0"/>
    <n v="0"/>
    <n v="0"/>
    <n v="0"/>
    <n v="0"/>
    <n v="0"/>
    <s v="Camiones"/>
    <s v="Automóviles"/>
    <s v="Automóviles"/>
    <x v="43"/>
    <x v="1"/>
    <n v="2668766.8416399998"/>
    <n v="1926100.1418599999"/>
    <n v="470912451.56086999"/>
    <n v="404647163.09129"/>
    <n v="451972421.97768009"/>
    <n v="385068140.58718014"/>
    <n v="32597322.512429997"/>
    <n v="25217210.762350004"/>
    <n v="18708853.750879996"/>
    <n v="16407644.542280002"/>
    <n v="158412.80160000001"/>
    <n v="94973.818419999996"/>
    <n v="0.16821120875523243"/>
    <n v="0.12744960290368343"/>
    <n v="22693.115239999999"/>
    <n v="70.608759835514917"/>
    <n v="34.613585307615693"/>
    <n v="33.840099845066334"/>
    <n v="2.0545950048714126"/>
    <n v="1.6686170298997918"/>
    <n v="1.1643852278327873E-2"/>
    <n v="1.2131791134528072E-2"/>
    <n v="7.9425331279906353E-3"/>
    <n v="8.3463760286664433E-3"/>
    <m/>
    <m/>
    <m/>
    <n v="0"/>
    <m/>
    <n v="0"/>
    <m/>
    <n v="0"/>
    <m/>
    <n v="14.547166330686956"/>
    <n v="41.400691578818851"/>
    <n v="61.662988905406735"/>
    <n v="0.12133812419658384"/>
    <n v="18.174856671915851"/>
    <n v="51.009828265887002"/>
    <n v="49.183926192060078"/>
    <n v="62.849716571478908"/>
    <s v="Resto"/>
    <n v="2023"/>
    <n v="2"/>
    <d v="2024-08-20T00:00:00"/>
    <x v="43"/>
    <x v="22"/>
  </r>
  <r>
    <n v="2024"/>
    <n v="6"/>
    <n v="89"/>
    <x v="29"/>
    <s v="Camiones"/>
    <n v="61"/>
    <s v="d029fa3a95e174a19934857f535eb9427d967218a36ea014b70ad704bc6c8d1c"/>
    <s v="866d562d83a77144c090ae01fef5e5dc5d322dfdcb968ee04e0fa262fe1b2619"/>
    <x v="18"/>
    <n v="810157.51989999996"/>
    <n v="689570.60719000001"/>
    <n v="1616572.02464"/>
    <n v="1309044.9696800001"/>
    <n v="470489.06359999999"/>
    <n v="390343.10535000003"/>
    <n v="966772.19191999978"/>
    <n v="756997.03232"/>
    <n v="0"/>
    <n v="0"/>
    <n v="134.59399999999999"/>
    <n v="128.214"/>
    <n v="0"/>
    <n v="0"/>
    <n v="348608.90495999996"/>
    <n v="287132.45030999999"/>
    <n v="631397.46773000003"/>
    <n v="489485.97197000001"/>
    <n v="0"/>
    <n v="0"/>
    <n v="0"/>
    <n v="0"/>
    <n v="0"/>
    <n v="0"/>
    <s v="Camiones"/>
    <s v="Automóviles"/>
    <s v="Automóviles"/>
    <x v="43"/>
    <x v="1"/>
    <n v="1797187.84393"/>
    <n v="1628849.5980499999"/>
    <n v="470912451.56086999"/>
    <n v="404647163.09129"/>
    <n v="451972421.97768009"/>
    <n v="385068140.58718014"/>
    <n v="32597322.512429997"/>
    <n v="25217210.762350004"/>
    <n v="18708853.750879996"/>
    <n v="16407644.542280002"/>
    <n v="1797187.84393"/>
    <n v="1628849.5980499999"/>
    <n v="2.485349892130162"/>
    <n v="2.7345237095751607"/>
    <n v="120586.91270999995"/>
    <n v="17.487246621689923"/>
    <n v="45.079178708909375"/>
    <n v="42.334823793156168"/>
    <n v="45.079178708909375"/>
    <n v="42.334823793156168"/>
    <n v="0.17203994441316642"/>
    <n v="0.17924932595555759"/>
    <n v="0.17041281147804072"/>
    <n v="0.17907755394629435"/>
    <m/>
    <m/>
    <m/>
    <n v="0"/>
    <m/>
    <n v="0"/>
    <m/>
    <n v="0"/>
    <m/>
    <n v="20.53218236764738"/>
    <n v="58.073776030379108"/>
    <n v="56.606691364158934"/>
    <n v="2.5147936365576107"/>
    <n v="21.410486548499641"/>
    <n v="28.991943362311034"/>
    <n v="55.212274799472759"/>
    <n v="58.659995740919413"/>
    <s v="Medianas"/>
    <n v="2023"/>
    <n v="2"/>
    <d v="2024-08-20T00:00:00"/>
    <x v="43"/>
    <x v="18"/>
  </r>
  <r>
    <n v="2024"/>
    <n v="6"/>
    <n v="8"/>
    <x v="20"/>
    <s v="Camiones"/>
    <n v="8"/>
    <s v="2c624232cdd221771294dfbb310aca000a0df6ac8b66b696d90ef06fdefb64a3"/>
    <s v="866d562d83a77144c090ae01fef5e5dc5d322dfdcb968ee04e0fa262fe1b2619"/>
    <x v="12"/>
    <n v="363040.71873000002"/>
    <n v="243797.30230000001"/>
    <n v="568179.8578"/>
    <n v="476886.46316000004"/>
    <n v="158219.66985999999"/>
    <n v="158183.35365"/>
    <n v="296685.79225"/>
    <n v="342506.48959000001"/>
    <n v="0"/>
    <n v="0"/>
    <n v="134.59399999999999"/>
    <n v="128.214"/>
    <n v="0"/>
    <n v="0"/>
    <n v="156570.77781999999"/>
    <n v="150876.12119999999"/>
    <n v="295077.49751999998"/>
    <n v="225060.78406000001"/>
    <n v="0"/>
    <n v="0"/>
    <n v="0"/>
    <n v="0"/>
    <n v="0"/>
    <n v="0"/>
    <s v="Camiones"/>
    <s v="Automóviles"/>
    <s v="Automóviles"/>
    <x v="43"/>
    <x v="1"/>
    <n v="1362193.3121300002"/>
    <n v="1167878.8770999999"/>
    <n v="470912451.56086999"/>
    <n v="404647163.09129"/>
    <n v="451972421.97768009"/>
    <n v="385068140.58718014"/>
    <n v="32597322.512429997"/>
    <n v="25217210.762350004"/>
    <n v="18708853.750879996"/>
    <n v="16407644.542280002"/>
    <n v="725162.38040999998"/>
    <n v="530854.23840000003"/>
    <n v="1.1137133075625016"/>
    <n v="0.96678932732717671"/>
    <n v="119243.41643000001"/>
    <n v="48.910884289961245"/>
    <n v="50.063369051872243"/>
    <n v="45.92546967973874"/>
    <n v="26.651189335405679"/>
    <n v="20.875221487469783"/>
    <n v="7.70930387435452E-2"/>
    <n v="8.0323643894345431E-2"/>
    <n v="6.0249354137940261E-2"/>
    <n v="6.331276898894829E-2"/>
    <m/>
    <m/>
    <m/>
    <n v="0"/>
    <m/>
    <n v="0"/>
    <m/>
    <n v="0"/>
    <m/>
    <n v="2.2958300707376367E-2"/>
    <n v="43.581797219190399"/>
    <n v="64.883143561346941"/>
    <n v="0.84569408669709611"/>
    <n v="3.7743922462396773"/>
    <n v="31.110134869757623"/>
    <n v="53.060900656915663"/>
    <n v="67.03794347387381"/>
    <s v="Medianas"/>
    <n v="2023"/>
    <n v="2"/>
    <d v="2024-08-20T00:00:00"/>
    <x v="43"/>
    <x v="12"/>
  </r>
  <r>
    <n v="2024"/>
    <n v="6"/>
    <n v="37"/>
    <x v="35"/>
    <s v="Camiones"/>
    <n v="25"/>
    <s v="b7a56873cd771f2c446d369b649430b65a756ba278ff97ec81bb6f55b2e73569"/>
    <s v="866d562d83a77144c090ae01fef5e5dc5d322dfdcb968ee04e0fa262fe1b2619"/>
    <x v="20"/>
    <n v="3292.7222000000002"/>
    <n v="3168.4722400000001"/>
    <n v="7771.3300399999998"/>
    <n v="6231.7042899999997"/>
    <n v="79.247720000000001"/>
    <n v="73.029629999999997"/>
    <n v="202.54510999999999"/>
    <n v="-295.98581999999999"/>
    <n v="0"/>
    <n v="0"/>
    <n v="134.59399999999999"/>
    <n v="128.214"/>
    <n v="0"/>
    <n v="0"/>
    <n v="73.033429999999996"/>
    <n v="73.029630000000012"/>
    <n v="3292.7222000000002"/>
    <n v="3167.0583300000003"/>
    <n v="0"/>
    <n v="0"/>
    <n v="0"/>
    <n v="0"/>
    <n v="0"/>
    <n v="0"/>
    <s v="Camiones"/>
    <s v="Automóviles"/>
    <s v="Automóviles"/>
    <x v="43"/>
    <x v="1"/>
    <n v="7036483.0011099996"/>
    <n v="5668968.1481899992"/>
    <n v="470912451.56086999"/>
    <n v="404647163.09129"/>
    <n v="451972421.97768009"/>
    <n v="385068140.58718014"/>
    <n v="32597322.512429997"/>
    <n v="25217210.762350004"/>
    <n v="18708853.750879996"/>
    <n v="16407644.542280002"/>
    <n v="2061176.9799000002"/>
    <n v="1624616.9299699999"/>
    <n v="1.010120447390862E-2"/>
    <n v="1.2564721252719261E-2"/>
    <n v="124.2499600000001"/>
    <n v="3.9214470125829459"/>
    <n v="0.15974961064040943"/>
    <n v="0.19502888228910115"/>
    <n v="4.6794999710516968E-2"/>
    <n v="5.5891516007399639E-2"/>
    <n v="6.9922173199839124E-4"/>
    <n v="7.2852281243004815E-4"/>
    <n v="7.8302099433851218E-4"/>
    <n v="8.2283417038046336E-4"/>
    <m/>
    <m/>
    <m/>
    <n v="0"/>
    <m/>
    <n v="0"/>
    <m/>
    <n v="0"/>
    <m/>
    <n v="8.5144755628639999"/>
    <n v="2.4067539010730998"/>
    <n v="2.3048846405547172"/>
    <n v="4.235840477200399E-4"/>
    <n v="5.2033674550866493E-3"/>
    <n v="3.9678419816157939"/>
    <n v="2.2180258632204075"/>
    <n v="2.305913639424507"/>
    <s v="Resto"/>
    <n v="2023"/>
    <n v="2"/>
    <d v="2024-08-20T00:00:00"/>
    <x v="43"/>
    <x v="20"/>
  </r>
  <r>
    <n v="2024"/>
    <n v="6"/>
    <n v="39"/>
    <x v="17"/>
    <s v="Camiones"/>
    <n v="27"/>
    <s v="670671cd97404156226e507973f2ab8330d3022ca96e0c93bdbdb320c41adcaf"/>
    <s v="866d562d83a77144c090ae01fef5e5dc5d322dfdcb968ee04e0fa262fe1b2619"/>
    <x v="6"/>
    <n v="2498649.6343499999"/>
    <n v="1979870.5318399998"/>
    <n v="4416504.0348100001"/>
    <n v="3545263.1909299996"/>
    <n v="1346426.2384499998"/>
    <n v="1499202.3767599999"/>
    <n v="2668047.3492799997"/>
    <n v="2986813.0218999996"/>
    <n v="0"/>
    <n v="0"/>
    <n v="134.59399999999999"/>
    <n v="128.214"/>
    <n v="464.58583000000004"/>
    <n v="2672.0643100000002"/>
    <n v="723986.03488000005"/>
    <n v="817998.26082000008"/>
    <n v="979847.42763000005"/>
    <n v="826734.62442000001"/>
    <n v="0"/>
    <n v="0"/>
    <n v="0"/>
    <n v="0"/>
    <n v="0"/>
    <n v="0"/>
    <s v="Camiones"/>
    <s v="Automóviles"/>
    <s v="Automóviles"/>
    <x v="43"/>
    <x v="1"/>
    <n v="13946879.379360002"/>
    <n v="12006721.726059999"/>
    <n v="470912451.56086999"/>
    <n v="404647163.09129"/>
    <n v="451972421.97768009"/>
    <n v="385068140.58718014"/>
    <n v="32597322.512429997"/>
    <n v="25217210.762350004"/>
    <n v="18708853.750879996"/>
    <n v="16407644.542280002"/>
    <n v="8990912.0754799992"/>
    <n v="6819020.1881400002"/>
    <n v="7.6651989849694431"/>
    <n v="7.8512669402597117"/>
    <n v="518779.10251000011"/>
    <n v="26.202678112890077"/>
    <n v="27.790836050597285"/>
    <n v="29.034531020798195"/>
    <n v="17.915474611817135"/>
    <n v="16.489684503495972"/>
    <n v="0.53059748708450227"/>
    <n v="0.55283232180776554"/>
    <n v="0.48928318605148191"/>
    <n v="0.51416108557330864"/>
    <m/>
    <m/>
    <m/>
    <n v="0"/>
    <m/>
    <n v="0"/>
    <m/>
    <n v="0"/>
    <m/>
    <n v="-10.190494670917749"/>
    <n v="53.886155943598702"/>
    <n v="75.722243078526489"/>
    <n v="7.1967329285829118"/>
    <n v="-11.492961592089179"/>
    <n v="18.520187577412408"/>
    <n v="73.88762928440164"/>
    <n v="98.943268693248569"/>
    <s v="Grandes"/>
    <n v="2023"/>
    <n v="2"/>
    <d v="2024-08-20T00:00:00"/>
    <x v="43"/>
    <x v="6"/>
  </r>
  <r>
    <n v="2024"/>
    <n v="6"/>
    <n v="103"/>
    <x v="18"/>
    <s v="Camiones"/>
    <n v="205"/>
    <s v="f8809aff4d69bece79dabe35be0c708b890d7eafb841f121330667b77d2e2590"/>
    <s v="866d562d83a77144c090ae01fef5e5dc5d322dfdcb968ee04e0fa262fe1b2619"/>
    <x v="25"/>
    <n v="0"/>
    <n v="0"/>
    <n v="17785.903079999996"/>
    <n v="0"/>
    <n v="13458.779130000001"/>
    <n v="0"/>
    <n v="15737.88017"/>
    <n v="0"/>
    <n v="0"/>
    <n v="0"/>
    <n v="134.59399999999999"/>
    <n v="128.214"/>
    <n v="0"/>
    <n v="0"/>
    <n v="13458.779130000001"/>
    <n v="0"/>
    <n v="2617.4291899999998"/>
    <n v="0"/>
    <n v="0"/>
    <n v="0"/>
    <n v="0"/>
    <n v="0"/>
    <n v="0"/>
    <n v="0"/>
    <s v="Camiones"/>
    <s v="Automóviles"/>
    <s v="Automóviles"/>
    <x v="43"/>
    <x v="1"/>
    <n v="1492337.16872"/>
    <n v="1431710.3165"/>
    <n v="470912451.56086999"/>
    <n v="404647163.09129"/>
    <n v="451972421.97768009"/>
    <n v="385068140.58718014"/>
    <n v="32597322.512429997"/>
    <n v="25217210.762350004"/>
    <n v="18708853.750879996"/>
    <n v="16407644.542280002"/>
    <n v="183140.27194000001"/>
    <n v="154887.67933000001"/>
    <m/>
    <m/>
    <m/>
    <m/>
    <m/>
    <m/>
    <m/>
    <m/>
    <m/>
    <m/>
    <m/>
    <m/>
    <m/>
    <m/>
    <m/>
    <n v="0"/>
    <m/>
    <n v="0"/>
    <m/>
    <n v="0"/>
    <m/>
    <m/>
    <m/>
    <m/>
    <n v="7.1938020945654935E-2"/>
    <m/>
    <m/>
    <n v="514.19840435110302"/>
    <m/>
    <s v="Resto"/>
    <n v="2023"/>
    <n v="2"/>
    <d v="2024-08-20T00:00:00"/>
    <x v="43"/>
    <x v="25"/>
  </r>
  <r>
    <n v="2024"/>
    <n v="6"/>
    <n v="15.1"/>
    <x v="13"/>
    <s v="Camiones"/>
    <n v="15.1"/>
    <m/>
    <m/>
    <x v="7"/>
    <n v="7383017.7003499987"/>
    <n v="5771641.04471"/>
    <n v="13581162.363470001"/>
    <n v="10295965.64662"/>
    <n v="4466140.1453999998"/>
    <n v="3651004.5862400001"/>
    <n v="8661103.0913600009"/>
    <n v="6904595.6611800008"/>
    <n v="0"/>
    <n v="0"/>
    <n v="0"/>
    <n v="0"/>
    <n v="1841.8632300000006"/>
    <n v="-4851.9574200000006"/>
    <n v="4126831.1865900005"/>
    <n v="3471263.5913500008"/>
    <n v="6536097.1378899999"/>
    <n v="4943051.7332299994"/>
    <n v="0"/>
    <n v="0"/>
    <n v="0"/>
    <n v="0"/>
    <n v="0"/>
    <n v="0"/>
    <s v="Camiones"/>
    <s v="Automóviles"/>
    <s v="Automóviles"/>
    <x v="43"/>
    <x v="1"/>
    <n v="130912900.05233"/>
    <n v="111440717.59970002"/>
    <n v="470912451.56086999"/>
    <n v="404647163.09129"/>
    <n v="451972421.97768009"/>
    <n v="385068140.58718014"/>
    <n v="32597322.512429997"/>
    <n v="25217210.762350004"/>
    <n v="18708853.750879996"/>
    <n v="16407644.542280002"/>
    <n v="22336790.115169998"/>
    <n v="17826067.98683"/>
    <n v="22.649153768794076"/>
    <n v="22.887705936642369"/>
    <n v="1611376.6556399986"/>
    <n v="27.918864724217496"/>
    <n v="33.053172198344797"/>
    <n v="32.377532998158209"/>
    <n v="5.6396410876229721"/>
    <n v="5.1791133160520282"/>
    <n v="1.5678111028660437"/>
    <n v="1.6335106615674433"/>
    <n v="1.4263391841469293"/>
    <n v="1.4988622626397963"/>
    <m/>
    <m/>
    <m/>
    <n v="0"/>
    <m/>
    <n v="0"/>
    <m/>
    <n v="0"/>
    <m/>
    <n v="22.326336215300955"/>
    <n v="60.492068780876394"/>
    <n v="63.257651644610327"/>
    <n v="23.871799977002485"/>
    <n v="18.885560776012532"/>
    <n v="32.227973540123898"/>
    <n v="63.139073663189691"/>
    <n v="70.225111503774002"/>
    <s v="Resto"/>
    <n v="2023"/>
    <n v="2"/>
    <d v="2024-08-20T00:00:00"/>
    <x v="43"/>
    <x v="7"/>
  </r>
  <r>
    <n v="2024"/>
    <n v="6"/>
    <n v="3"/>
    <x v="40"/>
    <s v="Camiones"/>
    <n v="3"/>
    <s v="4e07408562bedb8b60ce05c1decfe3ad16b72230967de01f640b7e4729b49fce"/>
    <s v="866d562d83a77144c090ae01fef5e5dc5d322dfdcb968ee04e0fa262fe1b2619"/>
    <x v="25"/>
    <n v="0"/>
    <n v="0"/>
    <n v="0"/>
    <n v="0"/>
    <n v="346.14974000000007"/>
    <n v="197.54884000000001"/>
    <n v="641.64934999999991"/>
    <n v="377.61806999999999"/>
    <n v="0"/>
    <n v="0"/>
    <n v="0"/>
    <n v="0"/>
    <n v="0"/>
    <n v="0"/>
    <n v="346.14974000000001"/>
    <n v="197.54883999999998"/>
    <n v="0"/>
    <n v="0"/>
    <n v="0"/>
    <n v="0"/>
    <n v="0"/>
    <n v="0"/>
    <n v="0"/>
    <n v="0"/>
    <s v="Camiones"/>
    <s v="Automóviles"/>
    <s v="Automóviles"/>
    <x v="43"/>
    <x v="1"/>
    <n v="12032200.14449"/>
    <n v="10620403.039520001"/>
    <n v="470912451.56086999"/>
    <n v="404647163.09129"/>
    <n v="451972421.97768009"/>
    <n v="385068140.58718014"/>
    <n v="32597322.512429997"/>
    <n v="25217210.762350004"/>
    <n v="18708853.750879996"/>
    <n v="16407644.542280002"/>
    <n v="141873.02703"/>
    <n v="71137.586049999998"/>
    <m/>
    <m/>
    <m/>
    <m/>
    <m/>
    <m/>
    <m/>
    <m/>
    <m/>
    <m/>
    <m/>
    <m/>
    <m/>
    <m/>
    <m/>
    <n v="0"/>
    <m/>
    <n v="0"/>
    <m/>
    <n v="0"/>
    <m/>
    <n v="75.222360202165731"/>
    <m/>
    <m/>
    <n v="1.850192131539424E-3"/>
    <n v="75.222360202165731"/>
    <m/>
    <m/>
    <m/>
    <s v="Resto"/>
    <n v="2023"/>
    <n v="2"/>
    <d v="2024-08-20T00:00:00"/>
    <x v="43"/>
    <x v="25"/>
  </r>
  <r>
    <n v="2024"/>
    <n v="6"/>
    <n v="10"/>
    <x v="4"/>
    <s v="Camiones"/>
    <n v="10"/>
    <s v="4a44dc15364204a80fe80e9039455cc1608281820fe2b24f1e5233ade6af1dd5"/>
    <s v="866d562d83a77144c090ae01fef5e5dc5d322dfdcb968ee04e0fa262fe1b2619"/>
    <x v="17"/>
    <n v="426510.76233"/>
    <n v="243468.55552000002"/>
    <n v="894826.69403999997"/>
    <n v="404557.04479000007"/>
    <n v="271251.99346000009"/>
    <n v="138615.08107999997"/>
    <n v="439717.9301"/>
    <n v="30848.336049999976"/>
    <n v="0"/>
    <n v="0"/>
    <n v="134.59399999999999"/>
    <n v="128.214"/>
    <n v="0"/>
    <n v="0"/>
    <n v="265112.01828999998"/>
    <n v="136234.44912999999"/>
    <n v="441395.50097000005"/>
    <n v="218612.45525"/>
    <n v="0"/>
    <n v="0"/>
    <n v="0"/>
    <n v="0"/>
    <n v="0"/>
    <n v="0"/>
    <s v="Camiones"/>
    <s v="Automóviles"/>
    <s v="Automóviles"/>
    <x v="43"/>
    <x v="1"/>
    <n v="3187333.33329"/>
    <n v="2989305.4146599998"/>
    <n v="470912451.56086999"/>
    <n v="404647163.09129"/>
    <n v="451972421.97768009"/>
    <n v="385068140.58718014"/>
    <n v="32597322.512429997"/>
    <n v="25217210.762350004"/>
    <n v="18708853.750879996"/>
    <n v="16407644.542280002"/>
    <n v="967605.47450000001"/>
    <n v="574226.80764000001"/>
    <n v="1.3084226846157783"/>
    <n v="0.96548566696958138"/>
    <n v="183042.20680999997"/>
    <n v="75.181046036544032"/>
    <n v="44.078994339133416"/>
    <n v="42.399371168445647"/>
    <n v="13.381429481357413"/>
    <n v="8.1446530798089043"/>
    <n v="9.0571137143709471E-2"/>
    <n v="9.4366545742709612E-2"/>
    <n v="6.0168111314565807E-2"/>
    <n v="6.3227395325082286E-2"/>
    <m/>
    <m/>
    <m/>
    <n v="0"/>
    <m/>
    <n v="0"/>
    <m/>
    <n v="0"/>
    <m/>
    <n v="95.687216244133182"/>
    <n v="63.597924699055298"/>
    <n v="56.933463454426771"/>
    <n v="1.4498589655565692"/>
    <n v="94.59983872142368"/>
    <n v="101.9077551941085"/>
    <n v="60.062238447695151"/>
    <n v="62.317789246822883"/>
    <s v="Medianas"/>
    <n v="2023"/>
    <n v="2"/>
    <d v="2024-08-20T00:00:00"/>
    <x v="43"/>
    <x v="17"/>
  </r>
  <r>
    <n v="2024"/>
    <n v="6"/>
    <n v="107"/>
    <x v="28"/>
    <s v="Camiones"/>
    <n v="70"/>
    <s v="ff5a1ae012afa5d4c889c50ad427aaf545d31a4fac04ffc1c4d03d403ba4250a"/>
    <s v="866d562d83a77144c090ae01fef5e5dc5d322dfdcb968ee04e0fa262fe1b2619"/>
    <x v="19"/>
    <n v="273803.71785000002"/>
    <n v="216899.19325000001"/>
    <n v="518714.07579999999"/>
    <n v="327026.10327999998"/>
    <n v="190452.79030999998"/>
    <n v="70630.997130000018"/>
    <n v="295582.34532999998"/>
    <n v="144096.92638000005"/>
    <n v="0"/>
    <n v="0"/>
    <n v="134.59399999999999"/>
    <n v="128.214"/>
    <n v="0"/>
    <n v="0"/>
    <n v="181444.35062000001"/>
    <n v="70630.997129999989"/>
    <n v="219479.01068000001"/>
    <n v="168228.46796000001"/>
    <n v="0"/>
    <n v="0"/>
    <n v="0"/>
    <n v="0"/>
    <n v="0"/>
    <n v="0"/>
    <s v="Camiones"/>
    <s v="Automóviles"/>
    <s v="Automóviles"/>
    <x v="43"/>
    <x v="1"/>
    <n v="991204.89910000004"/>
    <n v="653728.05599000002"/>
    <n v="470912451.56086999"/>
    <n v="404647163.09129"/>
    <n v="451972421.97768009"/>
    <n v="385068140.58718014"/>
    <n v="32597322.512429997"/>
    <n v="25217210.762350004"/>
    <n v="18708853.750879996"/>
    <n v="16407644.542280002"/>
    <n v="779421.33927999996"/>
    <n v="482317.73892000003"/>
    <n v="0.83995769206379844"/>
    <n v="0.86012364846407408"/>
    <n v="56904.524600000004"/>
    <n v="26.235470841245288"/>
    <n v="35.129102072433575"/>
    <n v="44.970187854935219"/>
    <n v="27.623321686425268"/>
    <n v="33.17881055625336"/>
    <n v="5.814323170739269E-2"/>
    <n v="6.0579739943407734E-2"/>
    <n v="5.3602054588250438E-2"/>
    <n v="5.6327483473251318E-2"/>
    <m/>
    <m/>
    <m/>
    <n v="0"/>
    <m/>
    <n v="0"/>
    <m/>
    <n v="0"/>
    <m/>
    <n v="169.64477077884337"/>
    <n v="69.558146180592473"/>
    <n v="32.563974107819796"/>
    <n v="1.0179821428185667"/>
    <n v="156.89054097033676"/>
    <n v="30.464845422111274"/>
    <n v="82.670479540545017"/>
    <n v="41.985163383164171"/>
    <s v="Resto"/>
    <n v="2023"/>
    <n v="2"/>
    <d v="2024-08-20T00:00:00"/>
    <x v="43"/>
    <x v="19"/>
  </r>
  <r>
    <n v="2024"/>
    <n v="6"/>
    <n v="119"/>
    <x v="62"/>
    <s v="GMM. Individual"/>
    <n v="217"/>
    <s v="16badfc6202cb3f8889e0f2779b19218af4cbb736e56acadce8148aba9a7a9f8"/>
    <s v="866d562d83a77144c090ae01fef5e5dc5d322dfdcb968ee04e0fa262fe1b2619"/>
    <x v="14"/>
    <n v="342609.85867000005"/>
    <n v="292115.55558999995"/>
    <n v="558442.85178000014"/>
    <n v="474535.65033999993"/>
    <n v="141789.55144000001"/>
    <n v="135463.68979"/>
    <n v="304555.96354999999"/>
    <n v="270565.54785000003"/>
    <n v="0"/>
    <n v="0"/>
    <n v="134.59399999999999"/>
    <n v="128.214"/>
    <n v="0"/>
    <n v="0"/>
    <n v="119427.61163"/>
    <n v="124539.77828"/>
    <n v="282140.97333000001"/>
    <n v="241396.14061999999"/>
    <n v="0"/>
    <n v="0"/>
    <n v="0"/>
    <n v="0"/>
    <n v="0"/>
    <n v="0"/>
    <s v="GMM. Individual"/>
    <s v="Accidentes y Enfermedades"/>
    <s v="Gastos Medicos"/>
    <x v="44"/>
    <x v="1"/>
    <n v="811961.43577999994"/>
    <n v="576897.05820000009"/>
    <n v="470912451.56086999"/>
    <n v="404647163.09129"/>
    <n v="451972421.97768009"/>
    <n v="385068140.58718014"/>
    <n v="38176860.481630012"/>
    <n v="33974519.148589998"/>
    <n v="26068738.210960008"/>
    <n v="22826900.861370008"/>
    <n v="375005.02043999999"/>
    <n v="322423.53499999997"/>
    <n v="0.89742806073552717"/>
    <n v="0.85980777038347955"/>
    <n v="50494.3030800001"/>
    <n v="17.285728922588284"/>
    <n v="91.361405846783029"/>
    <n v="90.599948167555439"/>
    <n v="42.195336326641723"/>
    <n v="50.635646592035243"/>
    <n v="7.2754470079182954E-2"/>
    <n v="7.5803266307898604E-2"/>
    <n v="7.2190189931987128E-2"/>
    <n v="7.5860743800970062E-2"/>
    <m/>
    <m/>
    <m/>
    <n v="0"/>
    <m/>
    <n v="0"/>
    <m/>
    <n v="0"/>
    <m/>
    <n v="4.6697839545095432"/>
    <n v="41.385134680718842"/>
    <n v="46.37332288463633"/>
    <n v="0.54390646103610729"/>
    <n v="-4.1048464358965138"/>
    <n v="16.87882523943891"/>
    <n v="42.329056365136339"/>
    <n v="51.591453765637262"/>
    <s v="Medianas"/>
    <n v="2023"/>
    <n v="2"/>
    <d v="2024-08-20T00:00:00"/>
    <x v="44"/>
    <x v="14"/>
  </r>
  <r>
    <n v="2024"/>
    <n v="6"/>
    <n v="707"/>
    <x v="47"/>
    <s v="GMM. Individual"/>
    <n v="9"/>
    <s v="19581e27de7ced00ff1ce50b2047e7a567c76b1cbaebabe5ef03f7c3017bb5b7"/>
    <s v="866d562d83a77144c090ae01fef5e5dc5d322dfdcb968ee04e0fa262fe1b2619"/>
    <x v="24"/>
    <n v="1790.54556"/>
    <n v="813.85392000000002"/>
    <n v="3354.7044599999999"/>
    <n v="17002.635999999999"/>
    <n v="797.98205000000007"/>
    <n v="941.57517000000007"/>
    <n v="553.70121000000006"/>
    <n v="2581.4111700000003"/>
    <n v="0"/>
    <n v="0"/>
    <n v="134.59399999999999"/>
    <n v="128.214"/>
    <n v="0"/>
    <n v="0"/>
    <n v="585.73205000000007"/>
    <n v="880.95017000000007"/>
    <n v="644.16976999999997"/>
    <n v="4657.4984100000001"/>
    <n v="0"/>
    <n v="0"/>
    <n v="0"/>
    <n v="0"/>
    <n v="0"/>
    <n v="0"/>
    <s v="GMM. Individual"/>
    <s v="Accidentes y Enfermedades"/>
    <s v="Gastos Medicos"/>
    <x v="44"/>
    <x v="1"/>
    <n v="924227.3"/>
    <n v="630943.45952999999"/>
    <n v="470912451.56086999"/>
    <n v="404647163.09129"/>
    <n v="451972421.97768009"/>
    <n v="385068140.58718014"/>
    <n v="38176860.481630012"/>
    <n v="33974519.148589998"/>
    <n v="26068738.210960008"/>
    <n v="22826900.861370008"/>
    <n v="924227.3"/>
    <n v="630943.45952999999"/>
    <n v="4.6901330738329753E-3"/>
    <n v="2.3954832633261165E-3"/>
    <n v="976.69164000000001"/>
    <n v="120.0082245718003"/>
    <n v="0.19373432920667891"/>
    <n v="0.12898999232138059"/>
    <n v="0.19373432920667891"/>
    <n v="0.12898999232138059"/>
    <n v="3.8022896911413582E-4"/>
    <n v="3.9616256942518125E-4"/>
    <n v="2.0112680731098844E-4"/>
    <n v="2.1135322147373083E-4"/>
    <m/>
    <m/>
    <m/>
    <n v="0"/>
    <m/>
    <n v="0"/>
    <m/>
    <n v="0"/>
    <m/>
    <n v="-15.250308692825875"/>
    <n v="44.566419745275851"/>
    <n v="115.69338757992344"/>
    <n v="3.0610689460393854E-3"/>
    <n v="-33.511330158435641"/>
    <n v="-86.16918969597674"/>
    <n v="90.928211362666104"/>
    <n v="18.914663891425786"/>
    <s v="Resto"/>
    <n v="2023"/>
    <n v="2"/>
    <d v="2024-08-20T00:00:00"/>
    <x v="44"/>
    <x v="24"/>
  </r>
  <r>
    <n v="2024"/>
    <n v="6"/>
    <n v="98"/>
    <x v="53"/>
    <s v="GMM. Individual"/>
    <n v="205"/>
    <s v="f8809aff4d69bece79dabe35be0c708b890d7eafb841f121330667b77d2e2590"/>
    <s v="866d562d83a77144c090ae01fef5e5dc5d322dfdcb968ee04e0fa262fe1b2619"/>
    <x v="25"/>
    <n v="32376.727600000002"/>
    <n v="23693.15713"/>
    <n v="61593.586609999998"/>
    <n v="41577.38233"/>
    <n v="-89.40100000000001"/>
    <n v="476.56189999999998"/>
    <n v="876.59184000000005"/>
    <n v="-619.27822000000003"/>
    <n v="0"/>
    <n v="0"/>
    <n v="134.59399999999999"/>
    <n v="128.214"/>
    <n v="0"/>
    <n v="0"/>
    <n v="-89.400999999999996"/>
    <n v="476.56190000000004"/>
    <n v="31451.642039999999"/>
    <n v="22530.145039999999"/>
    <n v="0"/>
    <n v="0"/>
    <n v="0"/>
    <n v="0"/>
    <n v="0"/>
    <n v="0"/>
    <s v="GMM. Individual"/>
    <s v="Accidentes y Enfermedades"/>
    <s v="Gastos Medicos"/>
    <x v="44"/>
    <x v="1"/>
    <n v="2003119.0202000001"/>
    <n v="2675906.5720300004"/>
    <n v="470912451.56086999"/>
    <n v="404647163.09129"/>
    <n v="451972421.97768009"/>
    <n v="385068140.58718014"/>
    <n v="38176860.481630012"/>
    <n v="33974519.148589998"/>
    <n v="26068738.210960008"/>
    <n v="22826900.861370008"/>
    <n v="379474.90561000002"/>
    <n v="292628.9351"/>
    <n v="8.4807203084651436E-2"/>
    <n v="6.9738020504061513E-2"/>
    <n v="8683.5704700000024"/>
    <n v="36.650119789249061"/>
    <n v="8.5319811985867453"/>
    <n v="8.0966556235812241"/>
    <n v="1.6163157193109456"/>
    <n v="0.88542542470105223"/>
    <n v="6.8753177990272356E-3"/>
    <n v="7.1634298965256062E-3"/>
    <n v="5.8552633729090867E-3"/>
    <n v="6.1529777804704734E-3"/>
    <m/>
    <m/>
    <m/>
    <n v="0"/>
    <m/>
    <n v="0"/>
    <m/>
    <n v="0"/>
    <m/>
    <n v="-118.75957771697654"/>
    <n v="-0.27612735018964674"/>
    <n v="2.01139045077527"/>
    <n v="-3.4294333418260109E-4"/>
    <n v="-118.75957771697654"/>
    <n v="39.598045126477352"/>
    <n v="-0.28424907000499489"/>
    <n v="2.1152189617683885"/>
    <s v="Resto"/>
    <n v="2023"/>
    <n v="2"/>
    <d v="2024-08-20T00:00:00"/>
    <x v="44"/>
    <x v="25"/>
  </r>
  <r>
    <n v="2024"/>
    <n v="6"/>
    <n v="68"/>
    <x v="61"/>
    <s v="GMM. Individual"/>
    <n v="213"/>
    <s v="d48ff4b2f68a10fd7c86f185a6ccede0dc0f2c48538d697cb33b6ada3f1e85db"/>
    <s v="866d562d83a77144c090ae01fef5e5dc5d322dfdcb968ee04e0fa262fe1b2619"/>
    <x v="34"/>
    <n v="0"/>
    <n v="0"/>
    <n v="0"/>
    <n v="0"/>
    <n v="0"/>
    <n v="0"/>
    <n v="0"/>
    <n v="-9.0000000000000019E-5"/>
    <n v="0"/>
    <n v="0"/>
    <n v="0"/>
    <n v="0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44"/>
    <x v="1"/>
    <n v="1001554.8187899999"/>
    <n v="494799.62904999999"/>
    <n v="470912451.56086999"/>
    <n v="404647163.09129"/>
    <n v="451972421.97768009"/>
    <n v="385068140.58718014"/>
    <n v="38176860.481630012"/>
    <n v="33974519.148589998"/>
    <n v="26068738.210960008"/>
    <n v="22826900.86137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4"/>
    <x v="34"/>
  </r>
  <r>
    <n v="2024"/>
    <n v="6"/>
    <n v="702"/>
    <x v="49"/>
    <s v="GMM. Individual"/>
    <n v="244"/>
    <s v="82c01ce15b431d420eb6a1febfba7d7a2b69e5bcdcb929cb42cd3e9179d43fc4"/>
    <s v="866d562d83a77144c090ae01fef5e5dc5d322dfdcb968ee04e0fa262fe1b2619"/>
    <x v="32"/>
    <n v="12.61923"/>
    <n v="9.9317199999999985"/>
    <n v="12.61923"/>
    <n v="9.9317199999999985"/>
    <n v="-0.40983999999999998"/>
    <n v="-0.35692000000000002"/>
    <n v="0.25932000000000011"/>
    <n v="0.16956999999999992"/>
    <n v="0"/>
    <n v="0"/>
    <n v="134.59399999999999"/>
    <n v="128.214"/>
    <n v="0"/>
    <n v="0"/>
    <n v="-0.40983999999999998"/>
    <n v="-0.35692000000000002"/>
    <n v="7.2161099999999996"/>
    <n v="5.6722299999999999"/>
    <n v="0"/>
    <n v="0"/>
    <n v="0"/>
    <n v="0"/>
    <n v="0"/>
    <n v="0"/>
    <s v="GMM. Individual"/>
    <s v="Accidentes y Enfermedades"/>
    <s v="Gastos Medicos"/>
    <x v="44"/>
    <x v="1"/>
    <n v="145545.42882"/>
    <n v="91394.513760000002"/>
    <n v="470912451.56086999"/>
    <n v="404647163.09129"/>
    <n v="451972421.97768009"/>
    <n v="385068140.58718014"/>
    <n v="38176860.481630012"/>
    <n v="33974519.148589998"/>
    <n v="26068738.210960008"/>
    <n v="22826900.861370008"/>
    <n v="145545.42882"/>
    <n v="91394.513760000002"/>
    <n v="3.3054656251977916E-5"/>
    <n v="2.9232849349722678E-5"/>
    <n v="2.6875100000000014"/>
    <n v="27.059864756557793"/>
    <n v="8.6703032189396657E-3"/>
    <n v="1.0866866720337808E-2"/>
    <n v="8.6703032189396657E-3"/>
    <n v="1.0866866720337808E-2"/>
    <n v="2.6797401423922301E-6"/>
    <n v="2.7920353956072081E-6"/>
    <n v="2.4544148349210996E-6"/>
    <n v="2.5792110416757366E-6"/>
    <m/>
    <m/>
    <m/>
    <n v="0"/>
    <m/>
    <n v="0"/>
    <m/>
    <n v="0"/>
    <m/>
    <n v="14.826851955620302"/>
    <n v="-3.2477417401854156"/>
    <n v="-3.5937380433600632"/>
    <n v="-1.5721512743861615E-6"/>
    <n v="14.826851955620302"/>
    <n v="27.218219289415281"/>
    <n v="-5.679514308955933"/>
    <n v="-6.2924105686828646"/>
    <s v="Resto"/>
    <n v="2023"/>
    <n v="2"/>
    <d v="2024-08-20T00:00:00"/>
    <x v="44"/>
    <x v="32"/>
  </r>
  <r>
    <n v="2024"/>
    <n v="6"/>
    <n v="16"/>
    <x v="24"/>
    <s v="GMM. Individual"/>
    <n v="14"/>
    <s v="8527a891e224136950ff32ca212b45bc93f69fbb801c3b1ebedac52775f99e61"/>
    <s v="866d562d83a77144c090ae01fef5e5dc5d322dfdcb968ee04e0fa262fe1b2619"/>
    <x v="8"/>
    <n v="1001916.6897000001"/>
    <n v="903164.46663000004"/>
    <n v="1830376.5914500002"/>
    <n v="1672299.83947"/>
    <n v="721028.68193999992"/>
    <n v="640156.70860000013"/>
    <n v="1376046.33155"/>
    <n v="1224419.7573599999"/>
    <n v="0"/>
    <n v="0"/>
    <n v="134.59399999999999"/>
    <n v="128.214"/>
    <n v="0"/>
    <n v="0"/>
    <n v="638138.04133000004"/>
    <n v="590186.29799999995"/>
    <n v="922161.98372000002"/>
    <n v="832505.98823999998"/>
    <n v="0"/>
    <n v="0"/>
    <n v="0"/>
    <n v="0"/>
    <n v="0"/>
    <n v="0"/>
    <s v="GMM. Individual"/>
    <s v="Accidentes y Enfermedades"/>
    <s v="Gastos Medicos"/>
    <x v="44"/>
    <x v="1"/>
    <n v="2668766.8416399998"/>
    <n v="1926100.1418599999"/>
    <n v="470912451.56086999"/>
    <n v="404647163.09129"/>
    <n v="451972421.97768009"/>
    <n v="385068140.58718014"/>
    <n v="38176860.481630012"/>
    <n v="33974519.148589998"/>
    <n v="26068738.210960008"/>
    <n v="22826900.861370008"/>
    <n v="1265223.08128"/>
    <n v="1139250.56094"/>
    <n v="2.6244082856999298"/>
    <n v="2.6583583499149626"/>
    <n v="98752.223070000065"/>
    <n v="10.934024390759834"/>
    <n v="79.188935494788922"/>
    <n v="79.277070171885242"/>
    <n v="37.542308832206054"/>
    <n v="46.890836410916336"/>
    <n v="0.2127607130325567"/>
    <n v="0.2216765096675474"/>
    <n v="0.2231980226255145"/>
    <n v="0.23454666107998148"/>
    <m/>
    <m/>
    <m/>
    <n v="0"/>
    <m/>
    <n v="0"/>
    <m/>
    <n v="0"/>
    <m/>
    <n v="12.633152516180601"/>
    <n v="71.964933746726459"/>
    <n v="70.879306289432833"/>
    <n v="2.7658748808826497"/>
    <n v="8.12484862703473"/>
    <n v="10.769411481296576"/>
    <n v="69.200211307318511"/>
    <n v="70.892739071788796"/>
    <s v="Medianas"/>
    <n v="2023"/>
    <n v="2"/>
    <d v="2024-08-20T00:00:00"/>
    <x v="44"/>
    <x v="8"/>
  </r>
  <r>
    <n v="2024"/>
    <n v="6"/>
    <n v="48"/>
    <x v="3"/>
    <s v="GMM. Individual"/>
    <n v="36"/>
    <s v="76a50887d8f1c2e9301755428990ad81479ee21c25b43215cf524541e0503269"/>
    <s v="866d562d83a77144c090ae01fef5e5dc5d322dfdcb968ee04e0fa262fe1b2619"/>
    <x v="4"/>
    <n v="9050380.3533100002"/>
    <n v="8078439.9967900002"/>
    <n v="17493037.720880002"/>
    <n v="15523606.549830001"/>
    <n v="6209500.90704"/>
    <n v="5863668.9635100011"/>
    <n v="12991003.531499999"/>
    <n v="11630214.318200001"/>
    <n v="0"/>
    <n v="0"/>
    <n v="134.59399999999999"/>
    <n v="128.214"/>
    <n v="0"/>
    <n v="0"/>
    <n v="6064029.8983000005"/>
    <n v="5724638.9147799993"/>
    <n v="8183176.98441"/>
    <n v="7140310.4527700003"/>
    <n v="0"/>
    <n v="0"/>
    <n v="0"/>
    <n v="0"/>
    <n v="0"/>
    <n v="0"/>
    <s v="GMM. Individual"/>
    <s v="Accidentes y Enfermedades"/>
    <s v="Gastos Medicos"/>
    <x v="44"/>
    <x v="1"/>
    <n v="31734793.481880002"/>
    <n v="28740488.16773"/>
    <n v="470912451.56086999"/>
    <n v="404647163.09129"/>
    <n v="451972421.97768009"/>
    <n v="385068140.58718014"/>
    <n v="38176860.481630012"/>
    <n v="33974519.148589998"/>
    <n v="26068738.210960008"/>
    <n v="22826900.861370008"/>
    <n v="15260459.770629998"/>
    <n v="13925907.532579999"/>
    <n v="23.706455269324394"/>
    <n v="23.777937699304481"/>
    <n v="971940.35651999991"/>
    <n v="12.031287685570536"/>
    <n v="59.306079170223938"/>
    <n v="58.010151064771129"/>
    <n v="28.518793917715595"/>
    <n v="28.108221230078211"/>
    <n v="1.9218817262767049"/>
    <n v="2.002418712564046"/>
    <n v="1.9964158243628838"/>
    <n v="2.0979247944198662"/>
    <m/>
    <m/>
    <m/>
    <n v="0"/>
    <m/>
    <n v="0"/>
    <m/>
    <n v="0"/>
    <m/>
    <n v="5.8978763242286236"/>
    <n v="68.610386134423578"/>
    <n v="72.584174244531781"/>
    <n v="23.819721755575252"/>
    <n v="5.9286007130293195"/>
    <n v="14.605338780968991"/>
    <n v="74.103614156858072"/>
    <n v="80.173529605553668"/>
    <s v="Grandes"/>
    <n v="2023"/>
    <n v="2"/>
    <d v="2024-08-20T00:00:00"/>
    <x v="44"/>
    <x v="4"/>
  </r>
  <r>
    <n v="2024"/>
    <n v="6"/>
    <n v="10"/>
    <x v="4"/>
    <s v="GMM. Individual"/>
    <n v="10"/>
    <s v="4a44dc15364204a80fe80e9039455cc1608281820fe2b24f1e5233ade6af1dd5"/>
    <s v="866d562d83a77144c090ae01fef5e5dc5d322dfdcb968ee04e0fa262fe1b2619"/>
    <x v="27"/>
    <n v="103150.14393000001"/>
    <n v="91886.477310000002"/>
    <n v="189168.54240999999"/>
    <n v="173963.18197999999"/>
    <n v="53662.620020000002"/>
    <n v="53286.046669999996"/>
    <n v="129064.15444000003"/>
    <n v="-11214.99990000001"/>
    <n v="0"/>
    <n v="0"/>
    <n v="134.59399999999999"/>
    <n v="128.214"/>
    <n v="0"/>
    <n v="0"/>
    <n v="50046.409289999996"/>
    <n v="44860.057780000003"/>
    <n v="102358.61646999999"/>
    <n v="85473.902409999995"/>
    <n v="0"/>
    <n v="0"/>
    <n v="0"/>
    <n v="0"/>
    <n v="0"/>
    <n v="0"/>
    <s v="GMM. Individual"/>
    <s v="Accidentes y Enfermedades"/>
    <s v="Gastos Medicos"/>
    <x v="44"/>
    <x v="1"/>
    <n v="3187333.33329"/>
    <n v="2989305.4146599998"/>
    <n v="470912451.56086999"/>
    <n v="404647163.09129"/>
    <n v="451972421.97768009"/>
    <n v="385068140.58718014"/>
    <n v="38176860.481630012"/>
    <n v="33974519.148589998"/>
    <n v="26068738.210960008"/>
    <n v="22826900.861370008"/>
    <n v="317038.48676"/>
    <n v="325699.87294999999"/>
    <n v="0.27019022158627715"/>
    <n v="0.27045703548629457"/>
    <n v="11263.666620000004"/>
    <n v="12.258241854238738"/>
    <n v="32.535527463605789"/>
    <n v="28.212008950984764"/>
    <n v="3.2362521626668803"/>
    <n v="3.0738403931353084"/>
    <n v="2.1904314398165124E-2"/>
    <n v="2.282222076264067E-2"/>
    <n v="2.2707802177095716E-2"/>
    <n v="2.3862394112866558E-2"/>
    <m/>
    <m/>
    <m/>
    <n v="0"/>
    <m/>
    <n v="0"/>
    <m/>
    <n v="0"/>
    <m/>
    <n v="0.70670161052126534"/>
    <n v="52.023795581338852"/>
    <n v="57.991173706907226"/>
    <n v="0.20585046957676983"/>
    <n v="11.561178845186927"/>
    <n v="19.754233261759403"/>
    <n v="48.893206078716354"/>
    <n v="52.483923765193161"/>
    <s v="Resto"/>
    <n v="2023"/>
    <n v="2"/>
    <d v="2024-08-20T00:00:00"/>
    <x v="44"/>
    <x v="27"/>
  </r>
  <r>
    <n v="2024"/>
    <n v="6"/>
    <n v="22"/>
    <x v="15"/>
    <s v="GMM. Individual"/>
    <n v="16"/>
    <s v="b17ef6d19c7a5b1ee83b907c595526dcb1eb06db8227d650d5dda0a9f4ce8cd9"/>
    <s v="866d562d83a77144c090ae01fef5e5dc5d322dfdcb968ee04e0fa262fe1b2619"/>
    <x v="13"/>
    <n v="1475911.44096"/>
    <n v="1363108.59711"/>
    <n v="2810075.4927599998"/>
    <n v="2588248.8753"/>
    <n v="867709.71989000018"/>
    <n v="774429.16085999995"/>
    <n v="1721348.7703200004"/>
    <n v="1533191.6235599997"/>
    <n v="0"/>
    <n v="0"/>
    <n v="134.59399999999999"/>
    <n v="128.214"/>
    <n v="0"/>
    <n v="0"/>
    <n v="867709.71988999995"/>
    <n v="774429.16086000006"/>
    <n v="1376440.48123"/>
    <n v="1259447.8155199999"/>
    <n v="0"/>
    <n v="0"/>
    <n v="0"/>
    <n v="0"/>
    <n v="0"/>
    <n v="0"/>
    <s v="GMM. Individual"/>
    <s v="Accidentes y Enfermedades"/>
    <s v="Gastos Medicos"/>
    <x v="44"/>
    <x v="1"/>
    <n v="17696756.30731"/>
    <n v="15803110.36665"/>
    <n v="470912451.56086999"/>
    <n v="404647163.09129"/>
    <n v="451972421.97768009"/>
    <n v="385068140.58718014"/>
    <n v="38176860.481630012"/>
    <n v="33974519.148589998"/>
    <n v="26068738.210960008"/>
    <n v="22826900.861370008"/>
    <n v="3397128.0189200002"/>
    <n v="3028460.5494899997"/>
    <n v="3.8659843222838628"/>
    <n v="4.0121497853975407"/>
    <n v="112802.84385000006"/>
    <n v="8.275411371416741"/>
    <n v="43.445858758929411"/>
    <n v="45.009950594850935"/>
    <n v="8.340011103336181"/>
    <n v="8.6255715835955193"/>
    <n v="0.31341525076858673"/>
    <n v="0.32654900369847911"/>
    <n v="0.33686350021499528"/>
    <n v="0.35399152862437072"/>
    <m/>
    <m/>
    <m/>
    <n v="0"/>
    <m/>
    <n v="0"/>
    <m/>
    <n v="0"/>
    <m/>
    <n v="12.045073164137122"/>
    <n v="58.791448850454216"/>
    <n v="56.81346024094551"/>
    <n v="3.3285451442570837"/>
    <n v="12.045073164137076"/>
    <n v="9.2892031149139918"/>
    <n v="63.040119185873287"/>
    <n v="61.48957910894103"/>
    <s v="Medianas"/>
    <n v="2023"/>
    <n v="2"/>
    <d v="2024-08-20T00:00:00"/>
    <x v="44"/>
    <x v="13"/>
  </r>
  <r>
    <n v="2024"/>
    <n v="6"/>
    <n v="41"/>
    <x v="7"/>
    <s v="GMM. Individual"/>
    <n v="29"/>
    <s v="35135aaa6cc23891b40cb3f378c53a17a1127210ce60e125ccf03efcfdaec458"/>
    <s v="866d562d83a77144c090ae01fef5e5dc5d322dfdcb968ee04e0fa262fe1b2619"/>
    <x v="9"/>
    <n v="1899041.5851099999"/>
    <n v="1645095.34244"/>
    <n v="3633221.9292299999"/>
    <n v="2862701.8599700001"/>
    <n v="1333206.7490200002"/>
    <n v="1072482.6983700003"/>
    <n v="2561699.4021099992"/>
    <n v="2016323.5815000003"/>
    <n v="0"/>
    <n v="0"/>
    <n v="134.59399999999999"/>
    <n v="128.214"/>
    <n v="0"/>
    <n v="0"/>
    <n v="1333206.74902"/>
    <n v="1072178.59445"/>
    <n v="1787051.33742"/>
    <n v="1502510.64573"/>
    <n v="0"/>
    <n v="0"/>
    <n v="0"/>
    <n v="0"/>
    <n v="0"/>
    <n v="0"/>
    <s v="GMM. Individual"/>
    <s v="Accidentes y Enfermedades"/>
    <s v="Gastos Medicos"/>
    <x v="44"/>
    <x v="1"/>
    <n v="19353024.356599998"/>
    <n v="17293989.810169999"/>
    <n v="470912451.56086999"/>
    <n v="404647163.09129"/>
    <n v="451972421.97768009"/>
    <n v="385068140.58718014"/>
    <n v="38176860.481630012"/>
    <n v="33974519.148589998"/>
    <n v="26068738.210960008"/>
    <n v="22826900.861370008"/>
    <n v="2772494.86503"/>
    <n v="2435979.3317499999"/>
    <n v="4.9743262310000143"/>
    <n v="4.8421445944387251"/>
    <n v="253946.24266999983"/>
    <n v="15.436566873586033"/>
    <n v="68.495765639207093"/>
    <n v="67.533222511299755"/>
    <n v="9.8126347082406582"/>
    <n v="9.5125263776469673"/>
    <n v="0.40326850114400303"/>
    <n v="0.420167579428946"/>
    <n v="0.40655056861695088"/>
    <n v="0.4272218781671831"/>
    <m/>
    <m/>
    <m/>
    <n v="0"/>
    <m/>
    <n v="0"/>
    <m/>
    <n v="0"/>
    <m/>
    <n v="24.310326968095431"/>
    <n v="70.204189285448209"/>
    <n v="65.192738116886133"/>
    <n v="5.1141974660648657"/>
    <n v="24.345585327032261"/>
    <n v="18.937682238634324"/>
    <n v="74.603718488847434"/>
    <n v="71.359134625570547"/>
    <s v="Grandes"/>
    <n v="2023"/>
    <n v="2"/>
    <d v="2024-08-20T00:00:00"/>
    <x v="44"/>
    <x v="9"/>
  </r>
  <r>
    <n v="2024"/>
    <n v="6"/>
    <n v="718"/>
    <x v="44"/>
    <s v="GMM. Individual"/>
    <n v="281"/>
    <s v="71a1c003a2b855d85582c8f6c7648c49d3fe836408a7e1b5d9b222448acb3c1b"/>
    <s v="866d562d83a77144c090ae01fef5e5dc5d322dfdcb968ee04e0fa262fe1b2619"/>
    <x v="34"/>
    <n v="0"/>
    <n v="0"/>
    <n v="0"/>
    <n v="4.08683"/>
    <n v="5.7499999999999999E-3"/>
    <n v="0.34256999999999999"/>
    <n v="-0.40861999999999998"/>
    <n v="1.08236"/>
    <n v="0"/>
    <n v="0"/>
    <n v="134.59399999999999"/>
    <n v="128.214"/>
    <n v="0"/>
    <n v="0"/>
    <n v="5.7499999999999999E-3"/>
    <n v="0.34256999999999999"/>
    <n v="0"/>
    <n v="1.6467000000000001"/>
    <n v="0"/>
    <n v="0"/>
    <n v="0"/>
    <n v="0"/>
    <n v="0"/>
    <n v="0"/>
    <s v="GMM. Individual"/>
    <s v="Accidentes y Enfermedades"/>
    <s v="Gastos Medicos"/>
    <x v="44"/>
    <x v="1"/>
    <n v="8284.6314299999995"/>
    <n v="970.66971999999998"/>
    <n v="470912451.56086999"/>
    <n v="404647163.09129"/>
    <n v="451972421.97768009"/>
    <n v="385068140.58718014"/>
    <n v="38176860.481630012"/>
    <n v="33974519.148589998"/>
    <n v="26068738.210960008"/>
    <n v="22826900.861370008"/>
    <n v="8284.6314299999995"/>
    <n v="970.66971999999998"/>
    <m/>
    <m/>
    <m/>
    <m/>
    <m/>
    <m/>
    <m/>
    <m/>
    <m/>
    <m/>
    <m/>
    <m/>
    <m/>
    <m/>
    <m/>
    <n v="0"/>
    <m/>
    <n v="0"/>
    <m/>
    <n v="0"/>
    <m/>
    <n v="-98.321510932072272"/>
    <m/>
    <m/>
    <n v="2.2057070631759781E-8"/>
    <n v="-98.321510932072272"/>
    <m/>
    <m/>
    <n v="20.803425031881943"/>
    <s v="Resto"/>
    <n v="2023"/>
    <n v="2"/>
    <d v="2024-08-20T00:00:00"/>
    <x v="44"/>
    <x v="34"/>
  </r>
  <r>
    <n v="2024"/>
    <n v="6"/>
    <n v="201.1"/>
    <x v="1"/>
    <s v="GMM. Individual"/>
    <n v="201.1"/>
    <m/>
    <m/>
    <x v="1"/>
    <n v="38176860.481629997"/>
    <n v="33974519.148589998"/>
    <n v="73986220.810479999"/>
    <n v="65921776.680450007"/>
    <n v="26068738.210960004"/>
    <n v="22826900.861370005"/>
    <n v="51277567.377139993"/>
    <n v="44901338.643569998"/>
    <n v="0"/>
    <n v="0"/>
    <n v="0"/>
    <n v="0"/>
    <n v="0"/>
    <n v="0"/>
    <n v="24646407.536540002"/>
    <n v="21828426.354769994"/>
    <n v="35414940.185879998"/>
    <n v="31673717.621190004"/>
    <n v="0"/>
    <n v="0"/>
    <n v="0"/>
    <n v="0"/>
    <n v="0"/>
    <n v="0"/>
    <s v="GMM. Individual"/>
    <s v="Accidentes y Enfermedades"/>
    <s v="Gastos Medicos"/>
    <x v="44"/>
    <x v="1"/>
    <n v="377653645.38397992"/>
    <n v="318326822.84394997"/>
    <n v="470912451.56086999"/>
    <n v="404647163.09129"/>
    <n v="451972421.97768009"/>
    <n v="385068140.58718014"/>
    <n v="38176860.481630012"/>
    <n v="33974519.148589998"/>
    <n v="26068738.210960008"/>
    <n v="22826900.861370008"/>
    <n v="85944924.669159994"/>
    <n v="74250137.463209987"/>
    <n v="99.999999999999957"/>
    <n v="100"/>
    <n v="4202341.333039999"/>
    <n v="12.369097306898613"/>
    <n v="44.420145376343754"/>
    <n v="45.756843434025896"/>
    <n v="10.108961199835266"/>
    <n v="10.672842095133458"/>
    <n v="8.1069974588886549"/>
    <n v="8.446723433828291"/>
    <n v="8.3960848481038806"/>
    <n v="8.8229888603048696"/>
    <m/>
    <m/>
    <m/>
    <n v="0"/>
    <m/>
    <n v="0"/>
    <m/>
    <n v="0"/>
    <m/>
    <n v="14.201828663812034"/>
    <n v="68.284133064068484"/>
    <n v="67.188297092697368"/>
    <n v="99.999999999999986"/>
    <n v="12.909685453134912"/>
    <n v="11.811757020233959"/>
    <n v="69.593249084087319"/>
    <n v="68.916527626572559"/>
    <m/>
    <n v="2023"/>
    <n v="2"/>
    <d v="2024-08-20T00:00:00"/>
    <x v="44"/>
    <x v="1"/>
  </r>
  <r>
    <n v="2024"/>
    <n v="6"/>
    <n v="120"/>
    <x v="58"/>
    <s v="GMM. Individual"/>
    <n v="234"/>
    <s v="114bd151f8fb0c58642d2170da4ae7d7c57977260ac2cc8905306cab6b2acabc"/>
    <s v="866d562d83a77144c090ae01fef5e5dc5d322dfdcb968ee04e0fa262fe1b2619"/>
    <x v="31"/>
    <n v="13.89622"/>
    <n v="0"/>
    <n v="51.747099999999996"/>
    <n v="0"/>
    <n v="0.3957"/>
    <n v="0"/>
    <n v="200.64345999999998"/>
    <n v="0"/>
    <n v="0"/>
    <n v="0"/>
    <n v="134.59399999999999"/>
    <n v="128.214"/>
    <n v="0"/>
    <n v="0"/>
    <n v="0.3957"/>
    <n v="0"/>
    <n v="14.12912"/>
    <n v="0"/>
    <n v="0"/>
    <n v="0"/>
    <n v="0"/>
    <n v="0"/>
    <n v="0"/>
    <n v="0"/>
    <s v="GMM. Individual"/>
    <s v="Accidentes y Enfermedades"/>
    <s v="Gastos Medicos"/>
    <x v="44"/>
    <x v="1"/>
    <n v="1703323.0379900001"/>
    <n v="0"/>
    <n v="470912451.56086999"/>
    <n v="404647163.09129"/>
    <n v="451972421.97768009"/>
    <n v="385068140.58718014"/>
    <n v="38176860.481630012"/>
    <n v="33974519.148589998"/>
    <n v="26068738.210960008"/>
    <n v="22826900.861370008"/>
    <n v="58250.920680000003"/>
    <n v="0"/>
    <n v="3.6399588192136959E-5"/>
    <m/>
    <m/>
    <m/>
    <n v="2.385579461711608E-2"/>
    <m/>
    <n v="8.1582997999006578E-4"/>
    <m/>
    <n v="2.9509136897824797E-6"/>
    <n v="3.0745725456422297E-6"/>
    <m/>
    <m/>
    <m/>
    <m/>
    <m/>
    <n v="0"/>
    <m/>
    <n v="0"/>
    <m/>
    <n v="0"/>
    <m/>
    <m/>
    <n v="2.8475369560930957"/>
    <m/>
    <n v="1.5179100606934512E-6"/>
    <m/>
    <m/>
    <n v="2.8005990465082045"/>
    <m/>
    <s v="Resto"/>
    <n v="2023"/>
    <n v="2"/>
    <d v="2024-08-20T00:00:00"/>
    <x v="44"/>
    <x v="31"/>
  </r>
  <r>
    <n v="2024"/>
    <n v="6"/>
    <n v="23"/>
    <x v="16"/>
    <s v="GMM. Individual"/>
    <n v="17"/>
    <s v="4523540f1504cd17100c4835e85b7eefd49911580f8efff0599a8f283be6b9e3"/>
    <s v="866d562d83a77144c090ae01fef5e5dc5d322dfdcb968ee04e0fa262fe1b2619"/>
    <x v="18"/>
    <n v="774591.31862999999"/>
    <n v="709913.51668"/>
    <n v="1497736.16178"/>
    <n v="1364652.4068"/>
    <n v="655682.57631000003"/>
    <n v="539215.23050000006"/>
    <n v="1284482.8992600003"/>
    <n v="1053460.0089000002"/>
    <n v="0"/>
    <n v="0"/>
    <n v="134.59399999999999"/>
    <n v="128.214"/>
    <n v="0"/>
    <n v="0"/>
    <n v="554629.73716000002"/>
    <n v="469412.57047999999"/>
    <n v="689030.59637000004"/>
    <n v="623610.86788000003"/>
    <n v="0"/>
    <n v="0"/>
    <n v="0"/>
    <n v="0"/>
    <n v="0"/>
    <n v="0"/>
    <s v="GMM. Individual"/>
    <s v="Accidentes y Enfermedades"/>
    <s v="Gastos Medicos"/>
    <x v="44"/>
    <x v="1"/>
    <n v="12089263.964579999"/>
    <n v="10892930.905850001"/>
    <n v="470912451.56086999"/>
    <n v="404647163.09129"/>
    <n v="451972421.97768009"/>
    <n v="385068140.58718014"/>
    <n v="38176860.481630012"/>
    <n v="33974519.148589998"/>
    <n v="26068738.210960008"/>
    <n v="22826900.861370008"/>
    <n v="3653974.3754000003"/>
    <n v="3180561.5512299999"/>
    <n v="2.0289549974983374"/>
    <n v="2.089546914777932"/>
    <n v="64677.801949999994"/>
    <n v="9.1106593169931305"/>
    <n v="21.198597446245245"/>
    <n v="22.320382902367015"/>
    <n v="6.4072661569757576"/>
    <n v="6.5171947092654756"/>
    <n v="0.16448733008918465"/>
    <n v="0.17138021723552238"/>
    <n v="0.17544013190569205"/>
    <n v="0.18436049152170103"/>
    <m/>
    <m/>
    <m/>
    <n v="0"/>
    <m/>
    <n v="0"/>
    <m/>
    <n v="0"/>
    <m/>
    <n v="21.599416934496251"/>
    <n v="84.648841336059533"/>
    <n v="75.955059007991281"/>
    <n v="2.5152064169885033"/>
    <n v="18.15400183954614"/>
    <n v="10.490472802758877"/>
    <n v="80.494210283540355"/>
    <n v="75.273314603351011"/>
    <s v="Medianas"/>
    <n v="2023"/>
    <n v="2"/>
    <d v="2024-08-20T00:00:00"/>
    <x v="44"/>
    <x v="18"/>
  </r>
  <r>
    <n v="2024"/>
    <n v="6"/>
    <n v="104"/>
    <x v="79"/>
    <s v="GMM. Individual"/>
    <n v="225"/>
    <s v="0e6523810856a138a75dec70a9cf3778a5c70b83ac915f22c33f05db97cb3e68"/>
    <s v="866d562d83a77144c090ae01fef5e5dc5d322dfdcb968ee04e0fa262fe1b2619"/>
    <x v="28"/>
    <n v="8301.6042400000006"/>
    <n v="6103.5219400000005"/>
    <n v="-169437.70289999997"/>
    <n v="91046.712079999998"/>
    <n v="379.61575999999968"/>
    <n v="2756.7617200000004"/>
    <n v="-13242.257070000003"/>
    <n v="13143.835429999999"/>
    <n v="0"/>
    <n v="0"/>
    <n v="134.59399999999999"/>
    <n v="128.214"/>
    <n v="0"/>
    <n v="0"/>
    <n v="379.61576000000002"/>
    <n v="2756.7617200000004"/>
    <n v="15901.36447"/>
    <n v="6103.5219400000005"/>
    <n v="0"/>
    <n v="0"/>
    <n v="0"/>
    <n v="0"/>
    <n v="0"/>
    <n v="0"/>
    <s v="GMM. Individual"/>
    <s v="Accidentes y Enfermedades"/>
    <s v="Gastos Medicos"/>
    <x v="44"/>
    <x v="1"/>
    <n v="1467674.2807799999"/>
    <n v="1557923.0324500001"/>
    <n v="470912451.56086999"/>
    <n v="404647163.09129"/>
    <n v="451972421.97768009"/>
    <n v="385068140.58718014"/>
    <n v="38176860.481630012"/>
    <n v="33974519.148589998"/>
    <n v="26068738.210960008"/>
    <n v="22826900.861370008"/>
    <n v="26687.842260000001"/>
    <n v="21492.382450000001"/>
    <n v="2.1745120303945834E-2"/>
    <n v="1.7964998748932426E-2"/>
    <n v="2198.0823"/>
    <n v="36.013343142008921"/>
    <n v="31.106314849749118"/>
    <n v="28.39853587288086"/>
    <n v="0.56562987774018147"/>
    <n v="0.3917730088630606"/>
    <n v="1.7628763504731703E-3"/>
    <n v="1.8367501724275473E-3"/>
    <n v="1.5083565379211672E-3"/>
    <n v="1.5850498383722172E-3"/>
    <m/>
    <m/>
    <m/>
    <n v="0"/>
    <m/>
    <n v="0"/>
    <m/>
    <n v="0"/>
    <m/>
    <n v="-86.229649184188489"/>
    <n v="4.5728000158195883"/>
    <n v="45.16673728873333"/>
    <n v="1.4562107184781152E-3"/>
    <n v="-86.229649184188474"/>
    <n v="160.52768592161394"/>
    <n v="2.3873156339268542"/>
    <n v="45.16673728873333"/>
    <s v="Resto"/>
    <n v="2023"/>
    <n v="2"/>
    <d v="2024-08-20T00:00:00"/>
    <x v="44"/>
    <x v="28"/>
  </r>
  <r>
    <n v="2024"/>
    <n v="6"/>
    <n v="701"/>
    <x v="51"/>
    <s v="GMM. Individual"/>
    <n v="243"/>
    <s v="72440a20f54075ac43f51a2cf0dbb2a14366b38a5c01b110ae174abc1cb44238"/>
    <s v="866d562d83a77144c090ae01fef5e5dc5d322dfdcb968ee04e0fa262fe1b2619"/>
    <x v="12"/>
    <n v="205215.33093999999"/>
    <n v="134949.97790999999"/>
    <n v="390603.36301000003"/>
    <n v="326201.49083999998"/>
    <n v="98735.415240000002"/>
    <n v="74991.482140000007"/>
    <n v="200653.03874999998"/>
    <n v="143809.37258"/>
    <n v="0"/>
    <n v="0"/>
    <n v="134.59399999999999"/>
    <n v="128.214"/>
    <n v="0"/>
    <n v="0"/>
    <n v="68950.133549999999"/>
    <n v="49101.626670000005"/>
    <n v="132198.47795"/>
    <n v="85733.643489999988"/>
    <n v="0"/>
    <n v="0"/>
    <n v="0"/>
    <n v="0"/>
    <n v="0"/>
    <n v="0"/>
    <s v="GMM. Individual"/>
    <s v="Accidentes y Enfermedades"/>
    <s v="Gastos Medicos"/>
    <x v="44"/>
    <x v="1"/>
    <n v="1545984.8405799998"/>
    <n v="1269383.35249"/>
    <n v="470912451.56086999"/>
    <n v="404647163.09129"/>
    <n v="451972421.97768009"/>
    <n v="385068140.58718014"/>
    <n v="38176860.481630012"/>
    <n v="33974519.148589998"/>
    <n v="26068738.210960008"/>
    <n v="22826900.861370008"/>
    <n v="1545984.8405799998"/>
    <n v="1269383.35249"/>
    <n v="0.53753852032632632"/>
    <n v="0.39720938306672299"/>
    <n v="70265.353029999998"/>
    <n v="52.067702505932175"/>
    <n v="13.274084295872546"/>
    <n v="10.631144456502009"/>
    <n v="13.274084295872546"/>
    <n v="10.631144456502009"/>
    <n v="4.3578234183402967E-2"/>
    <n v="4.5404392162257681E-2"/>
    <n v="3.3350036826912025E-2"/>
    <n v="3.5045739620062667E-2"/>
    <m/>
    <m/>
    <m/>
    <n v="0"/>
    <m/>
    <n v="0"/>
    <m/>
    <n v="0"/>
    <m/>
    <n v="31.662173386135972"/>
    <n v="48.11307946035857"/>
    <n v="55.569836543443429"/>
    <n v="0.37875026570518455"/>
    <n v="40.423318382906004"/>
    <n v="54.196733707485187"/>
    <n v="52.156526019972979"/>
    <n v="57.27229669846848"/>
    <s v="Medianas"/>
    <n v="2023"/>
    <n v="2"/>
    <d v="2024-08-20T00:00:00"/>
    <x v="44"/>
    <x v="12"/>
  </r>
  <r>
    <n v="2024"/>
    <n v="6"/>
    <n v="79"/>
    <x v="59"/>
    <s v="GMM. Individual"/>
    <n v="51"/>
    <s v="031b4af5197ec30a926f48cf40e11a7dbc470048a21e4003b7a3c07c5dab1baa"/>
    <s v="866d562d83a77144c090ae01fef5e5dc5d322dfdcb968ee04e0fa262fe1b2619"/>
    <x v="30"/>
    <n v="1.9381199999999998"/>
    <n v="1.9357800000000001"/>
    <n v="11.089030000000001"/>
    <n v="4.9276199999999992"/>
    <n v="0"/>
    <n v="0"/>
    <n v="0"/>
    <n v="0"/>
    <n v="0"/>
    <n v="0"/>
    <n v="134.59399999999999"/>
    <n v="128.214"/>
    <n v="0"/>
    <n v="0"/>
    <n v="0"/>
    <n v="0"/>
    <n v="4.78972"/>
    <n v="2.5515400000000001"/>
    <n v="0"/>
    <n v="0"/>
    <n v="0"/>
    <n v="0"/>
    <n v="0"/>
    <n v="0"/>
    <s v="GMM. Individual"/>
    <s v="Accidentes y Enfermedades"/>
    <s v="Gastos Medicos"/>
    <x v="44"/>
    <x v="1"/>
    <n v="42505277.943829998"/>
    <n v="34607061.821570002"/>
    <n v="470912451.56086999"/>
    <n v="404647163.09129"/>
    <n v="451972421.97768009"/>
    <n v="385068140.58718014"/>
    <n v="38176860.481630012"/>
    <n v="33974519.148589998"/>
    <n v="26068738.210960008"/>
    <n v="22826900.861370008"/>
    <n v="320703.72170999995"/>
    <n v="287537.75964"/>
    <n v="5.0766877515572208E-6"/>
    <n v="5.6977406848165451E-6"/>
    <n v="2.3399999999997867E-3"/>
    <n v="0.12088150512969964"/>
    <n v="6.0433349188026176E-4"/>
    <n v="6.7322636248665741E-4"/>
    <n v="4.5597160958721231E-6"/>
    <n v="5.5935982372056236E-6"/>
    <n v="4.1156694701445559E-7"/>
    <n v="4.2881377397307453E-7"/>
    <n v="4.7838714232213223E-7"/>
    <n v="5.0271102591042219E-7"/>
    <m/>
    <m/>
    <m/>
    <n v="0"/>
    <m/>
    <n v="0"/>
    <m/>
    <n v="0"/>
    <m/>
    <m/>
    <m/>
    <m/>
    <m/>
    <m/>
    <n v="87.718789436967469"/>
    <m/>
    <m/>
    <s v="Resto"/>
    <n v="2023"/>
    <n v="2"/>
    <d v="2024-08-20T00:00:00"/>
    <x v="44"/>
    <x v="30"/>
  </r>
  <r>
    <n v="2024"/>
    <n v="6"/>
    <n v="3"/>
    <x v="40"/>
    <s v="GMM. Individual"/>
    <n v="3"/>
    <s v="4e07408562bedb8b60ce05c1decfe3ad16b72230967de01f640b7e4729b49fce"/>
    <s v="866d562d83a77144c090ae01fef5e5dc5d322dfdcb968ee04e0fa262fe1b2619"/>
    <x v="16"/>
    <n v="856338.95287000004"/>
    <n v="774143.41151000001"/>
    <n v="1651623.0727400002"/>
    <n v="1507026.2271799999"/>
    <n v="573739.85569999996"/>
    <n v="542857.9384499999"/>
    <n v="1159445.3578800003"/>
    <n v="1084386.9927200002"/>
    <n v="0"/>
    <n v="0"/>
    <n v="134.59399999999999"/>
    <n v="128.214"/>
    <n v="0"/>
    <n v="0"/>
    <n v="569367.76283999998"/>
    <n v="537059.87925"/>
    <n v="793779.66915999993"/>
    <n v="736660.40246000001"/>
    <n v="0"/>
    <n v="0"/>
    <n v="0"/>
    <n v="0"/>
    <n v="0"/>
    <n v="0"/>
    <s v="GMM. Individual"/>
    <s v="Accidentes y Enfermedades"/>
    <s v="Gastos Medicos"/>
    <x v="44"/>
    <x v="1"/>
    <n v="12032200.14449"/>
    <n v="10620403.039520001"/>
    <n v="470912451.56086999"/>
    <n v="404647163.09129"/>
    <n v="451972421.97768009"/>
    <n v="385068140.58718014"/>
    <n v="38176860.481630012"/>
    <n v="33974519.148589998"/>
    <n v="26068738.210960008"/>
    <n v="22826900.861370008"/>
    <n v="1492404.7979100002"/>
    <n v="1399385.6923900002"/>
    <n v="2.2430837477640528"/>
    <n v="2.2786000535407966"/>
    <n v="82195.541360000032"/>
    <n v="10.617611690277663"/>
    <n v="57.379804331186676"/>
    <n v="55.320231993214563"/>
    <n v="7.1170604094559557"/>
    <n v="7.2892093513711718"/>
    <n v="0.18184674243197624"/>
    <n v="0.18946708056278022"/>
    <n v="0.19131319384422577"/>
    <n v="0.20104062889480531"/>
    <m/>
    <m/>
    <m/>
    <n v="0"/>
    <m/>
    <n v="0"/>
    <m/>
    <n v="0"/>
    <m/>
    <n v="5.6887658930024898"/>
    <n v="66.999154222416749"/>
    <n v="70.123691602713791"/>
    <n v="2.2008731341618373"/>
    <n v="6.015694867231125"/>
    <n v="7.7538125450012041"/>
    <n v="71.728690587719512"/>
    <n v="72.904675947905574"/>
    <s v="Medianas"/>
    <n v="2023"/>
    <n v="2"/>
    <d v="2024-08-20T00:00:00"/>
    <x v="44"/>
    <x v="16"/>
  </r>
  <r>
    <n v="2024"/>
    <n v="6"/>
    <n v="27"/>
    <x v="21"/>
    <s v="GMM. Individual"/>
    <n v="21"/>
    <s v="6f4b6612125fb3a0daecd2799dfd6c9c299424fd920f9b308110a2c1fbd8f443"/>
    <s v="866d562d83a77144c090ae01fef5e5dc5d322dfdcb968ee04e0fa262fe1b2619"/>
    <x v="29"/>
    <n v="41840.787329999999"/>
    <n v="14591.658460000001"/>
    <n v="69664.767389999994"/>
    <n v="20372.099290000002"/>
    <n v="18144.32573"/>
    <n v="91.540799999999535"/>
    <n v="22509.744579999999"/>
    <n v="-573.33271000000332"/>
    <n v="0"/>
    <n v="0"/>
    <n v="134.59399999999999"/>
    <n v="128.214"/>
    <n v="0"/>
    <n v="0"/>
    <n v="12618.82474"/>
    <n v="-1012.45267"/>
    <n v="9858.8685999999998"/>
    <n v="-2112.0562"/>
    <n v="0"/>
    <n v="0"/>
    <n v="0"/>
    <n v="0"/>
    <n v="0"/>
    <n v="0"/>
    <s v="GMM. Individual"/>
    <s v="Accidentes y Enfermedades"/>
    <s v="Gastos Medicos"/>
    <x v="44"/>
    <x v="1"/>
    <n v="5987192.6770000001"/>
    <n v="5919369.3152000001"/>
    <n v="470912451.56086999"/>
    <n v="404647163.09129"/>
    <n v="451972421.97768009"/>
    <n v="385068140.58718014"/>
    <n v="38176860.481630012"/>
    <n v="33974519.148589998"/>
    <n v="26068738.210960008"/>
    <n v="22826900.861370008"/>
    <n v="50024.707889999998"/>
    <n v="17488.223379999999"/>
    <n v="0.10959724503834725"/>
    <n v="4.2948829963368532E-2"/>
    <n v="27249.12887"/>
    <n v="186.74456330442371"/>
    <n v="83.640243181437995"/>
    <n v="83.437054427652228"/>
    <n v="0.69883816318009562"/>
    <n v="0.24650697875077568"/>
    <n v="8.8850458702707871E-3"/>
    <n v="9.2573761794842949E-3"/>
    <n v="3.606020204992285E-3"/>
    <n v="3.7893704832992858E-3"/>
    <m/>
    <m/>
    <m/>
    <n v="0"/>
    <m/>
    <n v="0"/>
    <m/>
    <n v="0"/>
    <m/>
    <n v="19721.025957824371"/>
    <n v="43.365163248231831"/>
    <n v="0.6273502100596694"/>
    <n v="6.9601856381263719E-2"/>
    <n v="-1346.3619400598748"/>
    <n v="-566.79006931728418"/>
    <n v="127.9946538693091"/>
    <n v="47.936824313671202"/>
    <s v="Resto"/>
    <n v="2023"/>
    <n v="2"/>
    <d v="2024-08-20T00:00:00"/>
    <x v="44"/>
    <x v="29"/>
  </r>
  <r>
    <n v="2024"/>
    <n v="6"/>
    <n v="704"/>
    <x v="50"/>
    <s v="GMM. Individual"/>
    <n v="51"/>
    <s v="031b4af5197ec30a926f48cf40e11a7dbc470048a21e4003b7a3c07c5dab1baa"/>
    <s v="866d562d83a77144c090ae01fef5e5dc5d322dfdcb968ee04e0fa262fe1b2619"/>
    <x v="17"/>
    <n v="226152.25380999999"/>
    <n v="171790.22975"/>
    <n v="444973.45290999999"/>
    <n v="410755.93668000004"/>
    <n v="87267.105249999993"/>
    <n v="135071.77119"/>
    <n v="94458.348970000006"/>
    <n v="207243.42719000002"/>
    <n v="0"/>
    <n v="0"/>
    <n v="134.59399999999999"/>
    <n v="128.214"/>
    <n v="0"/>
    <n v="0"/>
    <n v="84440.588989999989"/>
    <n v="135119.92866999999"/>
    <n v="158568.74649000002"/>
    <n v="143050.90513999999"/>
    <n v="0"/>
    <n v="0"/>
    <n v="0"/>
    <n v="0"/>
    <n v="0"/>
    <n v="0"/>
    <s v="GMM. Individual"/>
    <s v="Accidentes y Enfermedades"/>
    <s v="Gastos Medicos"/>
    <x v="44"/>
    <x v="1"/>
    <n v="272024.87618999998"/>
    <n v="402736.18304000003"/>
    <n v="470912451.56086999"/>
    <n v="404647163.09129"/>
    <n v="451972421.97768009"/>
    <n v="385068140.58718014"/>
    <n v="38176860.481630012"/>
    <n v="33974519.148589998"/>
    <n v="26068738.210960008"/>
    <n v="22826900.861370008"/>
    <n v="272024.87618999998"/>
    <n v="402736.18304000003"/>
    <n v="0.59238043924230022"/>
    <n v="0.50564433008945053"/>
    <n v="54362.024059999996"/>
    <n v="31.644421303301741"/>
    <n v="83.136607569684344"/>
    <n v="42.655772434764735"/>
    <n v="83.136607569684344"/>
    <n v="42.655772434764735"/>
    <n v="4.8024267156326746E-2"/>
    <n v="5.0036737378894365E-2"/>
    <n v="4.2454326983936731E-2"/>
    <n v="4.4612942916555411E-2"/>
    <m/>
    <m/>
    <m/>
    <n v="0"/>
    <m/>
    <n v="0"/>
    <m/>
    <n v="0"/>
    <m/>
    <n v="-35.392047885975465"/>
    <n v="38.587767214257681"/>
    <n v="78.625991353853465"/>
    <n v="0.3347576877092982"/>
    <n v="-37.506931937310952"/>
    <n v="10.84777571649278"/>
    <n v="53.251722586660641"/>
    <n v="94.455836219814088"/>
    <s v="Medianas"/>
    <n v="2023"/>
    <n v="2"/>
    <d v="2024-08-20T00:00:00"/>
    <x v="44"/>
    <x v="17"/>
  </r>
  <r>
    <n v="2024"/>
    <n v="6"/>
    <n v="150.1"/>
    <x v="32"/>
    <s v="GMM. Individual"/>
    <n v="150.1"/>
    <m/>
    <m/>
    <x v="21"/>
    <n v="729531.75123000005"/>
    <n v="672296.68993999995"/>
    <n v="1235867.1116000002"/>
    <n v="1341264.2543199998"/>
    <n v="338742.55989999993"/>
    <n v="321825.01240000001"/>
    <n v="642444.24530000007"/>
    <n v="290212.84927999997"/>
    <n v="0"/>
    <n v="0"/>
    <n v="0"/>
    <n v="0"/>
    <n v="0"/>
    <n v="0"/>
    <n v="276466.24550999998"/>
    <n v="240591.65716"/>
    <n v="632997.71560999996"/>
    <n v="569921.90159999998"/>
    <n v="0"/>
    <n v="0"/>
    <n v="0"/>
    <n v="0"/>
    <n v="0"/>
    <n v="0"/>
    <s v="GMM. Individual"/>
    <s v="Accidentes y Enfermedades"/>
    <s v="Gastos Medicos"/>
    <x v="44"/>
    <x v="1"/>
    <n v="114728790.20734999"/>
    <n v="84413695.90832001"/>
    <n v="470912451.56086999"/>
    <n v="404647163.09129"/>
    <n v="451972421.97768009"/>
    <n v="385068140.58718014"/>
    <n v="38176860.481630012"/>
    <n v="33974519.148589998"/>
    <n v="26068738.210960008"/>
    <n v="22826900.861370008"/>
    <n v="5269857.64671"/>
    <n v="3916888.8924999991"/>
    <n v="1.9109265194319398"/>
    <n v="1.9788262109013584"/>
    <n v="57235.0612900001"/>
    <n v="8.5133635411931188"/>
    <n v="13.843481174210664"/>
    <n v="17.164048008287999"/>
    <n v="0.63587504924571525"/>
    <n v="0.79643081931890258"/>
    <n v="0.15491876437157681"/>
    <n v="0.16141067812009705"/>
    <n v="0.1661439276637971"/>
    <n v="0.17459161615261981"/>
    <m/>
    <m/>
    <m/>
    <n v="0"/>
    <m/>
    <n v="0"/>
    <m/>
    <n v="0"/>
    <m/>
    <n v="5.2567534679289984"/>
    <n v="46.432874145487915"/>
    <n v="47.869492326181422"/>
    <n v="1.2994206208169421"/>
    <n v="14.910986014008953"/>
    <n v="11.067448686025362"/>
    <n v="43.675709831524138"/>
    <n v="42.214846715762718"/>
    <s v="Resto"/>
    <n v="2023"/>
    <n v="2"/>
    <d v="2024-08-20T00:00:00"/>
    <x v="44"/>
    <x v="21"/>
  </r>
  <r>
    <n v="2024"/>
    <n v="6"/>
    <n v="37"/>
    <x v="35"/>
    <s v="GMM. Individual"/>
    <n v="25"/>
    <s v="b7a56873cd771f2c446d369b649430b65a756ba278ff97ec81bb6f55b2e73569"/>
    <s v="866d562d83a77144c090ae01fef5e5dc5d322dfdcb968ee04e0fa262fe1b2619"/>
    <x v="26"/>
    <n v="48867.859490000003"/>
    <n v="47991.409879999999"/>
    <n v="97249.021470000007"/>
    <n v="107452.78816"/>
    <n v="9148.9230499999994"/>
    <n v="8366.43498"/>
    <n v="15323.40245"/>
    <n v="21113.688439999998"/>
    <n v="0"/>
    <n v="0"/>
    <n v="134.59399999999999"/>
    <n v="128.214"/>
    <n v="0"/>
    <n v="0"/>
    <n v="5521.7318600000008"/>
    <n v="1318.34842"/>
    <n v="23219.913479999999"/>
    <n v="26664.6201"/>
    <n v="0"/>
    <n v="0"/>
    <n v="0"/>
    <n v="0"/>
    <n v="0"/>
    <n v="0"/>
    <s v="GMM. Individual"/>
    <s v="Accidentes y Enfermedades"/>
    <s v="Gastos Medicos"/>
    <x v="44"/>
    <x v="1"/>
    <n v="7036483.0011099996"/>
    <n v="5668968.1481899992"/>
    <n v="470912451.56086999"/>
    <n v="404647163.09129"/>
    <n v="451972421.97768009"/>
    <n v="385068140.58718014"/>
    <n v="38176860.481630012"/>
    <n v="33974519.148589998"/>
    <n v="26068738.210960008"/>
    <n v="22826900.861370008"/>
    <n v="1068448.7176300001"/>
    <n v="436344.77531"/>
    <n v="0.1280038716476288"/>
    <n v="0.14125706877588504"/>
    <n v="876.4496100000033"/>
    <n v="1.8262635171409247"/>
    <n v="4.5737206366251417"/>
    <n v="10.998506822020415"/>
    <n v="0.69449268167479594"/>
    <n v="0.84656340669902685"/>
    <n v="1.0377270621752366E-2"/>
    <n v="1.0812133022667755E-2"/>
    <n v="1.1860063348367761E-2"/>
    <n v="1.2463095442489525E-2"/>
    <m/>
    <m/>
    <m/>
    <n v="0"/>
    <m/>
    <n v="0"/>
    <m/>
    <n v="0"/>
    <m/>
    <n v="9.3527060435004916"/>
    <n v="18.721759343423205"/>
    <n v="17.433192733699286"/>
    <n v="3.5095381203197412E-2"/>
    <n v="318.83706736645541"/>
    <n v="-12.918641282273512"/>
    <n v="23.780156910386562"/>
    <n v="4.9441860227365479"/>
    <s v="Resto"/>
    <n v="2023"/>
    <n v="2"/>
    <d v="2024-08-20T00:00:00"/>
    <x v="44"/>
    <x v="26"/>
  </r>
  <r>
    <n v="2024"/>
    <n v="6"/>
    <n v="34"/>
    <x v="54"/>
    <s v="GMM. Individual"/>
    <n v="23"/>
    <s v="535fa30d7e25dd8a49f1536779734ec8286108d115da5045d77f3b4185d8f790"/>
    <s v="866d562d83a77144c090ae01fef5e5dc5d322dfdcb968ee04e0fa262fe1b2619"/>
    <x v="6"/>
    <n v="2603197.2228600001"/>
    <n v="2333483.7393200002"/>
    <n v="4985061.1236000005"/>
    <n v="4499601.1813099999"/>
    <n v="1712755.6453"/>
    <n v="1406752.4651599999"/>
    <n v="3289998.5250500003"/>
    <n v="2788827.9375499999"/>
    <n v="0"/>
    <n v="0"/>
    <n v="134.59399999999999"/>
    <n v="128.214"/>
    <n v="0"/>
    <n v="0"/>
    <n v="1712755.6453"/>
    <n v="1406752.4651600001"/>
    <n v="2502997.4693899998"/>
    <n v="2260784.7759499997"/>
    <n v="0"/>
    <n v="0"/>
    <n v="0"/>
    <n v="0"/>
    <n v="0"/>
    <n v="0"/>
    <s v="GMM. Individual"/>
    <s v="Accidentes y Enfermedades"/>
    <s v="Gastos Medicos"/>
    <x v="44"/>
    <x v="1"/>
    <n v="43370839.972830005"/>
    <n v="41708691.39999"/>
    <n v="470912451.56086999"/>
    <n v="404647163.09129"/>
    <n v="451972421.97768009"/>
    <n v="385068140.58718014"/>
    <n v="38176860.481630012"/>
    <n v="33974519.148589998"/>
    <n v="26068738.210960008"/>
    <n v="22826900.861370008"/>
    <n v="15696564.2108"/>
    <n v="13192563.50334"/>
    <n v="6.818782870091189"/>
    <n v="6.8683348515231124"/>
    <n v="269713.48353999993"/>
    <n v="11.558404243202357"/>
    <n v="16.584503384943783"/>
    <n v="17.687871949445043"/>
    <n v="6.0021830900457385"/>
    <n v="5.5947181774217913"/>
    <n v="0.55279855400542788"/>
    <n v="0.57596373058986217"/>
    <n v="0.57667122178577013"/>
    <n v="0.60599241883832122"/>
    <m/>
    <m/>
    <m/>
    <n v="0"/>
    <m/>
    <n v="0"/>
    <m/>
    <n v="0"/>
    <m/>
    <n v="21.75245380538189"/>
    <n v="65.794309791798355"/>
    <n v="60.285505377892257"/>
    <n v="6.570151694491722"/>
    <n v="21.75245380538189"/>
    <n v="10.7136555419443"/>
    <n v="68.428181260503322"/>
    <n v="62.224077237465977"/>
    <s v="Grandes"/>
    <n v="2023"/>
    <n v="2"/>
    <d v="2024-08-20T00:00:00"/>
    <x v="44"/>
    <x v="6"/>
  </r>
  <r>
    <n v="2024"/>
    <n v="6"/>
    <n v="715"/>
    <x v="46"/>
    <s v="GMM. Individual"/>
    <n v="251"/>
    <s v="c75d3f1f5bcd6914d0331ce5ec17c0db8f2070a2d4285f8e3ff11c6ca19168ff"/>
    <s v="866d562d83a77144c090ae01fef5e5dc5d322dfdcb968ee04e0fa262fe1b2619"/>
    <x v="33"/>
    <n v="684.00105000000008"/>
    <n v="606.02039000000002"/>
    <n v="1236.8209700000002"/>
    <n v="1196.2783100000001"/>
    <n v="214.60856000000001"/>
    <n v="308.90181999999999"/>
    <n v="486.27202999999997"/>
    <n v="736.96708000000012"/>
    <n v="0"/>
    <n v="0"/>
    <n v="134.59399999999999"/>
    <n v="128.214"/>
    <n v="0"/>
    <n v="0"/>
    <n v="214.60856000000001"/>
    <n v="308.90181999999999"/>
    <n v="620.20725000000004"/>
    <n v="607.45817"/>
    <n v="0"/>
    <n v="0"/>
    <n v="0"/>
    <n v="0"/>
    <n v="0"/>
    <n v="0"/>
    <s v="GMM. Individual"/>
    <s v="Accidentes y Enfermedades"/>
    <s v="Gastos Medicos"/>
    <x v="44"/>
    <x v="1"/>
    <n v="80339.313900000008"/>
    <n v="72704.240590000001"/>
    <n v="470912451.56086999"/>
    <n v="404647163.09129"/>
    <n v="451972421.97768009"/>
    <n v="385068140.58718014"/>
    <n v="38176860.481630012"/>
    <n v="33974519.148589998"/>
    <n v="26068738.210960008"/>
    <n v="22826900.861370008"/>
    <n v="80339.313900000008"/>
    <n v="72704.240590000001"/>
    <n v="1.7916639591910094E-3"/>
    <n v="1.7837497194574746E-3"/>
    <n v="77.980660000000057"/>
    <n v="12.867662753063481"/>
    <n v="0.85139020586034664"/>
    <n v="0.83354201224316793"/>
    <n v="0.85139020586034664"/>
    <n v="0.83354201224316793"/>
    <n v="1.4525015164343902E-4"/>
    <n v="1.5133689949644281E-4"/>
    <n v="1.497651399234645E-4"/>
    <n v="1.5738003904345232E-4"/>
    <m/>
    <m/>
    <m/>
    <n v="0"/>
    <m/>
    <n v="0"/>
    <m/>
    <n v="0"/>
    <m/>
    <n v="-30.525317073237048"/>
    <n v="31.375472303734036"/>
    <n v="50.972182635637054"/>
    <n v="8.2324107236526206E-4"/>
    <n v="-30.525317073237048"/>
    <n v="2.0987585038160006"/>
    <n v="34.602717075622699"/>
    <n v="50.85153764579379"/>
    <s v="Resto"/>
    <n v="2023"/>
    <n v="2"/>
    <d v="2024-08-20T00:00:00"/>
    <x v="44"/>
    <x v="33"/>
  </r>
  <r>
    <n v="2024"/>
    <n v="6"/>
    <n v="1"/>
    <x v="14"/>
    <s v="GMM. Individual"/>
    <n v="30"/>
    <s v="624b60c58c9d8bfb6ff1886c2fd605d2adeb6ea4da576068201b6c6958ce93f4"/>
    <s v="866d562d83a77144c090ae01fef5e5dc5d322dfdcb968ee04e0fa262fe1b2619"/>
    <x v="10"/>
    <n v="358587.03970999998"/>
    <n v="371436.16845999996"/>
    <n v="1019843.6118600001"/>
    <n v="972984.59524000005"/>
    <n v="410167.17717000004"/>
    <n v="396129.9934700001"/>
    <n v="806084.9148899999"/>
    <n v="687071.99798999995"/>
    <n v="0"/>
    <n v="0"/>
    <n v="134.59399999999999"/>
    <n v="128.214"/>
    <n v="0"/>
    <n v="0"/>
    <n v="380310.45763999998"/>
    <n v="382415.76801"/>
    <n v="485950.23161000002"/>
    <n v="466889.85486999998"/>
    <n v="0"/>
    <n v="0"/>
    <n v="0"/>
    <n v="0"/>
    <n v="0"/>
    <n v="0"/>
    <s v="GMM. Individual"/>
    <s v="Accidentes y Enfermedades"/>
    <s v="Gastos Medicos"/>
    <x v="44"/>
    <x v="1"/>
    <n v="27815669.804509997"/>
    <n v="22056494.197700001"/>
    <n v="470912451.56086999"/>
    <n v="404647163.09129"/>
    <n v="451972421.97768009"/>
    <n v="385068140.58718014"/>
    <n v="38176860.481630012"/>
    <n v="33974519.148589998"/>
    <n v="26068738.210960008"/>
    <n v="22826900.861370008"/>
    <n v="1910232.1869100002"/>
    <n v="1745867.6112000002"/>
    <n v="0.93927849274705377"/>
    <n v="1.0932786622689115"/>
    <n v="-12849.128749999974"/>
    <n v="-3.4593100621496675"/>
    <n v="18.771908575682204"/>
    <n v="21.275162336318157"/>
    <n v="1.289154790196205"/>
    <n v="1.6840217902749588"/>
    <n v="7.6147283538891331E-2"/>
    <n v="7.9338256555774589E-2"/>
    <n v="9.1792604110312884E-2"/>
    <n v="9.6459854584076174E-2"/>
    <m/>
    <m/>
    <m/>
    <n v="0"/>
    <m/>
    <n v="0"/>
    <m/>
    <n v="0"/>
    <m/>
    <n v="3.5435801205148998"/>
    <n v="114.38427264457592"/>
    <n v="106.64820152339564"/>
    <n v="1.5734063300292553"/>
    <n v="-0.55052917429517789"/>
    <n v="4.0824139871934451"/>
    <n v="78.261194851167119"/>
    <n v="81.907063094459232"/>
    <s v="Medianas"/>
    <n v="2023"/>
    <n v="2"/>
    <d v="2024-08-20T00:00:00"/>
    <x v="44"/>
    <x v="10"/>
  </r>
  <r>
    <n v="2024"/>
    <n v="6"/>
    <n v="43"/>
    <x v="9"/>
    <s v="GMM. Individual"/>
    <n v="31"/>
    <s v="eb1e33e8a81b697b75855af6bfcdbcbf7cbbde9f94962ceaec1ed8af21f5a50f"/>
    <s v="866d562d83a77144c090ae01fef5e5dc5d322dfdcb968ee04e0fa262fe1b2619"/>
    <x v="0"/>
    <n v="11650561.176879998"/>
    <n v="10229410.797250001"/>
    <n v="22515510.403689995"/>
    <n v="19983605.21345"/>
    <n v="8061331.2284300011"/>
    <n v="6844240.6819500001"/>
    <n v="15565239.873709999"/>
    <n v="13646146.82859"/>
    <n v="0"/>
    <n v="0"/>
    <n v="134.59399999999999"/>
    <n v="128.214"/>
    <n v="0"/>
    <n v="0"/>
    <n v="7780735.1610200005"/>
    <n v="6684729.75251"/>
    <n v="10919932.841530001"/>
    <n v="9758919.3327000011"/>
    <n v="0"/>
    <n v="0"/>
    <n v="0"/>
    <n v="0"/>
    <n v="0"/>
    <n v="0"/>
    <s v="GMM. Individual"/>
    <s v="Accidentes y Enfermedades"/>
    <s v="Gastos Medicos"/>
    <x v="44"/>
    <x v="1"/>
    <n v="56310277.221919999"/>
    <n v="49145835.487599999"/>
    <n v="470912451.56086999"/>
    <n v="404647163.09129"/>
    <n v="451972421.97768009"/>
    <n v="385068140.58718014"/>
    <n v="38176860.481630012"/>
    <n v="33974519.148589998"/>
    <n v="26068738.210960008"/>
    <n v="22826900.861370008"/>
    <n v="22169736.60571"/>
    <n v="19019560.051479999"/>
    <n v="30.517337020119896"/>
    <n v="30.109067188003273"/>
    <n v="1421150.3796299975"/>
    <n v="13.892788233825248"/>
    <n v="52.551644541772767"/>
    <n v="53.783635213234092"/>
    <n v="20.68993752413061"/>
    <n v="20.814400031577421"/>
    <n v="2.4740397367416076"/>
    <n v="2.5777150574588248"/>
    <n v="2.5279828280773602"/>
    <n v="2.6565196439392378"/>
    <m/>
    <m/>
    <m/>
    <n v="0"/>
    <m/>
    <n v="0"/>
    <m/>
    <n v="0"/>
    <m/>
    <n v="17.782696474859193"/>
    <n v="69.192643221575807"/>
    <n v="66.907477054200953"/>
    <n v="30.923365615911543"/>
    <n v="16.395657701771249"/>
    <n v="11.896947492328348"/>
    <n v="71.252591695699792"/>
    <n v="68.498667983768797"/>
    <s v="Grandes"/>
    <n v="2023"/>
    <n v="2"/>
    <d v="2024-08-20T00:00:00"/>
    <x v="44"/>
    <x v="0"/>
  </r>
  <r>
    <n v="2024"/>
    <n v="6"/>
    <n v="50"/>
    <x v="56"/>
    <s v="GMM. Individual"/>
    <n v="38"/>
    <s v="aea92132c4cbeb263e6ac2bf6c183b5d81737f179f21efdc5863739672f0f470"/>
    <s v="866d562d83a77144c090ae01fef5e5dc5d322dfdcb968ee04e0fa262fe1b2619"/>
    <x v="34"/>
    <n v="0"/>
    <n v="119.49455"/>
    <n v="-128.30592000000001"/>
    <n v="474.08528999999999"/>
    <n v="0"/>
    <n v="0"/>
    <n v="0"/>
    <n v="0"/>
    <n v="0"/>
    <n v="0"/>
    <n v="134.59399999999999"/>
    <n v="128.214"/>
    <n v="0"/>
    <n v="0"/>
    <n v="0"/>
    <n v="0"/>
    <n v="0"/>
    <n v="44.562370000000001"/>
    <n v="0"/>
    <n v="0"/>
    <n v="0"/>
    <n v="0"/>
    <n v="0"/>
    <n v="0"/>
    <s v="GMM. Individual"/>
    <s v="Accidentes y Enfermedades"/>
    <s v="Gastos Medicos"/>
    <x v="44"/>
    <x v="1"/>
    <n v="30189132.184919998"/>
    <n v="15116040.619870001"/>
    <n v="470912451.56086999"/>
    <n v="404647163.09129"/>
    <n v="451972421.97768009"/>
    <n v="385068140.58718014"/>
    <n v="38176860.481630012"/>
    <n v="33974519.148589998"/>
    <n v="26068738.210960008"/>
    <n v="22826900.861370008"/>
    <n v="431429.48386000004"/>
    <n v="409109.32405"/>
    <m/>
    <n v="3.5171814935005261E-4"/>
    <m/>
    <m/>
    <m/>
    <n v="2.9208464089025696E-2"/>
    <m/>
    <n v="7.9051487757266729E-4"/>
    <m/>
    <m/>
    <n v="2.9530554245611144E-5"/>
    <n v="3.1032053136825591E-5"/>
    <m/>
    <m/>
    <m/>
    <n v="0"/>
    <m/>
    <n v="0"/>
    <m/>
    <n v="0"/>
    <m/>
    <m/>
    <m/>
    <m/>
    <m/>
    <m/>
    <m/>
    <m/>
    <m/>
    <s v="Resto"/>
    <n v="2023"/>
    <n v="2"/>
    <d v="2024-08-20T00:00:00"/>
    <x v="44"/>
    <x v="34"/>
  </r>
  <r>
    <n v="2024"/>
    <n v="6"/>
    <n v="5.0999999999999996"/>
    <x v="6"/>
    <s v="GMM. Individual"/>
    <n v="5.0999999999999996"/>
    <m/>
    <m/>
    <x v="3"/>
    <n v="30310667.837719999"/>
    <n v="26832366.449609999"/>
    <n v="58013656.654439993"/>
    <n v="51339123.463530004"/>
    <n v="20847825.078420002"/>
    <n v="17941992.120500002"/>
    <n v="41088255.985199995"/>
    <n v="35706383.907920003"/>
    <n v="0"/>
    <n v="0"/>
    <n v="0"/>
    <n v="0"/>
    <n v="0"/>
    <n v="0"/>
    <n v="19967616.93956"/>
    <n v="17299451.070249997"/>
    <n v="27895912.357270002"/>
    <n v="24833476.4199"/>
    <n v="0"/>
    <n v="0"/>
    <n v="0"/>
    <n v="0"/>
    <n v="0"/>
    <n v="0"/>
    <s v="GMM. Individual"/>
    <s v="Accidentes y Enfermedades"/>
    <s v="Gastos Medicos"/>
    <x v="44"/>
    <x v="1"/>
    <n v="171753682.99354002"/>
    <n v="156384177.45166999"/>
    <n v="470912451.56086999"/>
    <n v="404647163.09129"/>
    <n v="451972421.97768009"/>
    <n v="385068140.58718014"/>
    <n v="38176860.481630012"/>
    <n v="33974519.148589998"/>
    <n v="26068738.210960008"/>
    <n v="22826900.861370008"/>
    <n v="63653959.892429993"/>
    <n v="55230483.377299994"/>
    <n v="79.395391489315699"/>
    <n v="78.977913807276323"/>
    <n v="3478301.3881100006"/>
    <n v="12.963080966571084"/>
    <n v="47.617882514996019"/>
    <n v="48.582530531750216"/>
    <n v="17.647754219547092"/>
    <n v="17.157980357637172"/>
    <n v="6.4365823705135243"/>
    <n v="6.706309138307744"/>
    <n v="6.6310526545212705"/>
    <n v="6.9682125373171715"/>
    <m/>
    <m/>
    <m/>
    <n v="0"/>
    <m/>
    <n v="0"/>
    <m/>
    <n v="0"/>
    <m/>
    <n v="16.19570969825519"/>
    <n v="68.78048741795125"/>
    <n v="66.866976322026133"/>
    <n v="79.972513091005709"/>
    <n v="15.423413485636361"/>
    <n v="12.331885739992309"/>
    <n v="71.579006572108781"/>
    <n v="69.661817692134704"/>
    <m/>
    <n v="2023"/>
    <n v="2"/>
    <d v="2024-08-20T00:00:00"/>
    <x v="44"/>
    <x v="3"/>
  </r>
  <r>
    <n v="2024"/>
    <n v="6"/>
    <n v="65"/>
    <x v="69"/>
    <s v="GMM. Individual"/>
    <n v="225"/>
    <s v="0e6523810856a138a75dec70a9cf3778a5c70b83ac915f22c33f05db97cb3e68"/>
    <s v="866d562d83a77144c090ae01fef5e5dc5d322dfdcb968ee04e0fa262fe1b2619"/>
    <x v="15"/>
    <n v="1731477.3439100001"/>
    <n v="1601948.3319999999"/>
    <n v="4061447.5110999998"/>
    <n v="3612699.3653800003"/>
    <n v="1262367.9253200002"/>
    <n v="1245577.9210000001"/>
    <n v="2461081.4115899997"/>
    <n v="2515008.7556400001"/>
    <n v="0"/>
    <n v="0"/>
    <n v="134.59399999999999"/>
    <n v="128.214"/>
    <n v="0"/>
    <n v="0"/>
    <n v="1082163.7488800001"/>
    <n v="1178177.08681"/>
    <n v="1972888.5160999999"/>
    <n v="1793936.8749800001"/>
    <n v="0"/>
    <n v="0"/>
    <n v="0"/>
    <n v="0"/>
    <n v="0"/>
    <n v="0"/>
    <s v="GMM. Individual"/>
    <s v="Accidentes y Enfermedades"/>
    <s v="Gastos Medicos"/>
    <x v="44"/>
    <x v="1"/>
    <n v="2291664.5886500003"/>
    <n v="1974172.5125899999"/>
    <n v="470912451.56086999"/>
    <n v="404647163.09129"/>
    <n v="451972421.97768009"/>
    <n v="385068140.58718014"/>
    <n v="38176860.481630012"/>
    <n v="33974519.148589998"/>
    <n v="26068738.210960008"/>
    <n v="22826900.861370008"/>
    <n v="2291664.5886500003"/>
    <n v="1974172.5125899999"/>
    <n v="4.5354105132431055"/>
    <n v="4.7151464454692178"/>
    <n v="129529.01191000012"/>
    <n v="8.0857172058905071"/>
    <n v="75.555443518460024"/>
    <n v="81.145306288270447"/>
    <n v="75.555443518460024"/>
    <n v="81.145306288270447"/>
    <n v="0.36768561505878761"/>
    <n v="0.38309358264241755"/>
    <n v="0.39588769627394965"/>
    <n v="0.41601684563081009"/>
    <m/>
    <m/>
    <m/>
    <n v="0"/>
    <m/>
    <n v="0"/>
    <m/>
    <n v="0"/>
    <m/>
    <n v="1.3479690059470917"/>
    <n v="72.906984879706087"/>
    <n v="77.753938508423758"/>
    <n v="4.8424588681828347"/>
    <n v="-8.1493129517535401"/>
    <n v="9.9753588666265038"/>
    <n v="54.851743524728811"/>
    <n v="65.675504151902516"/>
    <s v="Medianas"/>
    <n v="2023"/>
    <n v="2"/>
    <d v="2024-08-20T00:00:00"/>
    <x v="44"/>
    <x v="15"/>
  </r>
  <r>
    <n v="2024"/>
    <n v="6"/>
    <n v="39"/>
    <x v="17"/>
    <s v="GMM. Individual"/>
    <n v="27"/>
    <s v="670671cd97404156226e507973f2ab8330d3022ca96e0c93bdbdb320c41adcaf"/>
    <s v="866d562d83a77144c090ae01fef5e5dc5d322dfdcb968ee04e0fa262fe1b2619"/>
    <x v="11"/>
    <n v="163860.66347999999"/>
    <n v="147285.75340000002"/>
    <n v="471574.93504999997"/>
    <n v="311984.57536999998"/>
    <n v="63682.564379999996"/>
    <n v="79189.832470000008"/>
    <n v="138710.10988"/>
    <n v="185584.40258000002"/>
    <n v="0"/>
    <n v="0"/>
    <n v="134.59399999999999"/>
    <n v="128.214"/>
    <n v="0"/>
    <n v="0"/>
    <n v="37186.549559999999"/>
    <n v="47941.530330000001"/>
    <n v="72870.437040000004"/>
    <n v="87086.806489999988"/>
    <n v="0"/>
    <n v="0"/>
    <n v="0"/>
    <n v="0"/>
    <n v="0"/>
    <n v="0"/>
    <s v="GMM. Individual"/>
    <s v="Accidentes y Enfermedades"/>
    <s v="Gastos Medicos"/>
    <x v="44"/>
    <x v="1"/>
    <n v="13946879.379360002"/>
    <n v="12006721.726059999"/>
    <n v="470912451.56086999"/>
    <n v="404647163.09129"/>
    <n v="451972421.97768009"/>
    <n v="385068140.58718014"/>
    <n v="38176860.481630012"/>
    <n v="33974519.148589998"/>
    <n v="26068738.210960008"/>
    <n v="22826900.861370008"/>
    <n v="817465.34374000004"/>
    <n v="640523.64503999997"/>
    <n v="0.42921461171184216"/>
    <n v="0.43351828691330468"/>
    <n v="16574.910079999972"/>
    <n v="11.253573205404098"/>
    <n v="20.044967622764066"/>
    <n v="22.99458490573009"/>
    <n v="1.1748912356874437"/>
    <n v="1.2266941531619204"/>
    <n v="3.4796417664657867E-2"/>
    <n v="3.62545711888793E-2"/>
    <n v="3.6398563201287482E-2"/>
    <n v="3.8249270161745369E-2"/>
    <m/>
    <m/>
    <m/>
    <n v="0"/>
    <m/>
    <n v="0"/>
    <m/>
    <n v="0"/>
    <m/>
    <n v="-19.582397899218606"/>
    <n v="38.863851169364253"/>
    <n v="53.766118339317948"/>
    <n v="0.24428709922456512"/>
    <n v="-22.433536635083051"/>
    <n v="-16.324366483265663"/>
    <n v="51.031050547408654"/>
    <n v="55.05027944216215"/>
    <s v="Medianas"/>
    <n v="2023"/>
    <n v="2"/>
    <d v="2024-08-20T00:00:00"/>
    <x v="44"/>
    <x v="11"/>
  </r>
  <r>
    <n v="2024"/>
    <n v="6"/>
    <n v="38"/>
    <x v="55"/>
    <s v="GMM. Individual"/>
    <n v="26"/>
    <s v="5f9c4ab08cac7457e9111a30e4664920607ea2c115a1433d7be98e97e64244ca"/>
    <s v="866d562d83a77144c090ae01fef5e5dc5d322dfdcb968ee04e0fa262fe1b2619"/>
    <x v="5"/>
    <n v="5107487.4995600004"/>
    <n v="4545936.57381"/>
    <n v="9386825.4770400021"/>
    <n v="8469608.6589700002"/>
    <n v="3531030.5486300001"/>
    <n v="2754847.3115100004"/>
    <n v="6680314.6528299991"/>
    <n v="5624871.2420799993"/>
    <n v="0"/>
    <n v="0"/>
    <n v="134.59399999999999"/>
    <n v="128.214"/>
    <n v="0"/>
    <n v="0"/>
    <n v="3076889.4859199999"/>
    <n v="2411151.3433499997"/>
    <n v="4502753.7245200006"/>
    <n v="4170951.2127499999"/>
    <n v="0"/>
    <n v="0"/>
    <n v="0"/>
    <n v="0"/>
    <n v="0"/>
    <n v="0"/>
    <s v="GMM. Individual"/>
    <s v="Accidentes y Enfermedades"/>
    <s v="Gastos Medicos"/>
    <x v="44"/>
    <x v="1"/>
    <n v="20984747.960310001"/>
    <n v="19495172.586180001"/>
    <n v="470912451.56086999"/>
    <n v="404647163.09129"/>
    <n v="451972421.97768009"/>
    <n v="385068140.58718014"/>
    <n v="38176860.481630012"/>
    <n v="33974519.148589998"/>
    <n v="26068738.210960008"/>
    <n v="22826900.861370008"/>
    <n v="7754704.4402600005"/>
    <n v="6656472.9581499994"/>
    <n v="13.378490098780196"/>
    <n v="13.380429474006741"/>
    <n v="561550.9257500004"/>
    <n v="12.352810397426172"/>
    <n v="65.863084001545218"/>
    <n v="68.293473171014412"/>
    <n v="24.339046193073976"/>
    <n v="23.318267913322217"/>
    <n v="1.0845938523457812"/>
    <n v="1.1300440582660651"/>
    <n v="1.1234322116783058"/>
    <n v="1.1805538019525643"/>
    <m/>
    <m/>
    <m/>
    <n v="0"/>
    <m/>
    <n v="0"/>
    <m/>
    <n v="0"/>
    <m/>
    <n v="28.175181756064525"/>
    <n v="69.134394336436287"/>
    <n v="60.600214428445753"/>
    <n v="13.545076558962329"/>
    <n v="27.610798650450462"/>
    <n v="7.9550801446856445"/>
    <n v="68.333505986894721"/>
    <n v="57.808188596871034"/>
    <s v="Grandes"/>
    <n v="2023"/>
    <n v="2"/>
    <d v="2024-08-20T00:00:00"/>
    <x v="44"/>
    <x v="5"/>
  </r>
  <r>
    <n v="2024"/>
    <n v="6"/>
    <n v="18"/>
    <x v="64"/>
    <s v="GMM. Individual"/>
    <n v="5"/>
    <s v="ef2d127de37b942baad06145e54b0c619a1f22327b2ebbcfbec78f5564afe39d"/>
    <s v="866d562d83a77144c090ae01fef5e5dc5d322dfdcb968ee04e0fa262fe1b2619"/>
    <x v="23"/>
    <n v="144978.94716000001"/>
    <n v="144882.73415999999"/>
    <n v="278050.47259000002"/>
    <n v="276046.69615999993"/>
    <n v="15627.711519999999"/>
    <n v="15422.36371"/>
    <n v="28252.13247"/>
    <n v="35072.515569999996"/>
    <n v="0"/>
    <n v="0"/>
    <n v="134.59399999999999"/>
    <n v="128.214"/>
    <n v="0"/>
    <n v="0"/>
    <n v="15627.711519999999"/>
    <n v="15422.363710000001"/>
    <n v="143582.46021000002"/>
    <n v="141035.93263999998"/>
    <n v="0"/>
    <n v="0"/>
    <n v="0"/>
    <n v="0"/>
    <n v="0"/>
    <n v="0"/>
    <s v="GMM. Individual"/>
    <s v="Accidentes y Enfermedades"/>
    <s v="Gastos Medicos"/>
    <x v="44"/>
    <x v="1"/>
    <n v="10445446.251569999"/>
    <n v="9947856.28792"/>
    <n v="470912451.56086999"/>
    <n v="404647163.09129"/>
    <n v="451972421.97768009"/>
    <n v="385068140.58718014"/>
    <n v="38176860.481630012"/>
    <n v="33974519.148589998"/>
    <n v="26068738.210960008"/>
    <n v="22826900.861370008"/>
    <n v="507588.02674"/>
    <n v="506036.25970999995"/>
    <n v="0.37975607562010283"/>
    <n v="0.42644528249640545"/>
    <n v="96.213000000017928"/>
    <n v="6.6407498835419076E-2"/>
    <n v="28.562326044436436"/>
    <n v="28.630899738890175"/>
    <n v="1.3879631723556951"/>
    <n v="1.4564216647956176"/>
    <n v="3.0786815400497023E-2"/>
    <n v="3.207694543078992E-2"/>
    <n v="3.5804707749134489E-2"/>
    <n v="3.7625219769953491E-2"/>
    <m/>
    <m/>
    <m/>
    <n v="0"/>
    <m/>
    <n v="0"/>
    <m/>
    <n v="0"/>
    <m/>
    <n v="1.3314937571265339"/>
    <n v="10.779297150470491"/>
    <n v="10.644721608420534"/>
    <n v="5.9948093358157567E-2"/>
    <n v="1.3314937571265339"/>
    <n v="1.8055877834339817"/>
    <n v="10.884136890497146"/>
    <n v="10.935059896662093"/>
    <s v="Resto"/>
    <n v="2023"/>
    <n v="2"/>
    <d v="2024-08-20T00:00:00"/>
    <x v="44"/>
    <x v="23"/>
  </r>
  <r>
    <n v="2024"/>
    <n v="6"/>
    <n v="61"/>
    <x v="2"/>
    <s v="GMM.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4140.180569999997"/>
    <n v="35255.001880000003"/>
    <n v="20293.199530000002"/>
    <n v="37059.148000000001"/>
    <n v="0"/>
    <n v="0"/>
    <n v="0"/>
    <n v="0"/>
    <n v="0"/>
    <n v="0"/>
    <s v="GMM. Individual"/>
    <s v="Accidentes y Enfermedades"/>
    <s v="Gastos Medicos"/>
    <x v="44"/>
    <x v="1"/>
    <n v="0"/>
    <n v="0"/>
    <n v="470912451.56086999"/>
    <n v="404647163.09129"/>
    <n v="451972421.97768009"/>
    <n v="385068140.58718014"/>
    <n v="38176860.481630012"/>
    <n v="33974519.148589998"/>
    <n v="26068738.210960008"/>
    <n v="22826900.86137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3.567373941095894"/>
    <n v="-45.241052141835524"/>
    <n v="266.78977107559143"/>
    <n v="95.131711824567589"/>
    <m/>
    <n v="2023"/>
    <n v="2"/>
    <d v="2024-08-20T00:00:00"/>
    <x v="44"/>
    <x v="2"/>
  </r>
  <r>
    <n v="2024"/>
    <n v="6"/>
    <n v="82"/>
    <x v="66"/>
    <s v="GMM. Individual"/>
    <n v="25"/>
    <s v="b7a56873cd771f2c446d369b649430b65a756ba278ff97ec81bb6f55b2e73569"/>
    <s v="866d562d83a77144c090ae01fef5e5dc5d322dfdcb968ee04e0fa262fe1b2619"/>
    <x v="34"/>
    <n v="0"/>
    <n v="0"/>
    <n v="0"/>
    <n v="-56938.5311399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44"/>
    <x v="1"/>
    <n v="0"/>
    <n v="0"/>
    <n v="470912451.56086999"/>
    <n v="404647163.09129"/>
    <n v="451972421.97768009"/>
    <n v="385068140.58718014"/>
    <n v="38176860.481630012"/>
    <n v="33974519.148589998"/>
    <n v="26068738.210960008"/>
    <n v="22826900.86137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4"/>
    <x v="34"/>
  </r>
  <r>
    <n v="2024"/>
    <n v="6"/>
    <n v="13"/>
    <x v="23"/>
    <s v="GMM. Individual"/>
    <n v="13"/>
    <s v="3fdba35f04dc8c462986c992bcf875546257113072a909c162f7e470e581e278"/>
    <s v="866d562d83a77144c090ae01fef5e5dc5d322dfdcb968ee04e0fa262fe1b2619"/>
    <x v="22"/>
    <n v="147347.92736999999"/>
    <n v="129947.64661"/>
    <n v="260456.76323999997"/>
    <n v="228535.66118999998"/>
    <n v="82860.255789999996"/>
    <n v="77946.268569999986"/>
    <n v="142449.64414999992"/>
    <n v="134129.11183999997"/>
    <n v="0"/>
    <n v="0"/>
    <n v="134.59399999999999"/>
    <n v="128.214"/>
    <n v="0"/>
    <n v="0"/>
    <n v="44256.17108"/>
    <n v="44111.103799999997"/>
    <n v="98113.466349999988"/>
    <n v="68210.465459999992"/>
    <n v="0"/>
    <n v="0"/>
    <n v="0"/>
    <n v="0"/>
    <n v="0"/>
    <n v="0"/>
    <s v="GMM. Individual"/>
    <s v="Accidentes y Enfermedades"/>
    <s v="Gastos Medicos"/>
    <x v="44"/>
    <x v="1"/>
    <n v="799139.89625999995"/>
    <n v="661278.34057"/>
    <n v="470912451.56086999"/>
    <n v="404647163.09129"/>
    <n v="451972421.97768009"/>
    <n v="385068140.58718014"/>
    <n v="38176860.481630012"/>
    <n v="33974519.148589998"/>
    <n v="26068738.210960008"/>
    <n v="22826900.861370008"/>
    <n v="393734.74427999998"/>
    <n v="262593.41316"/>
    <n v="0.38596135332003279"/>
    <n v="0.38248560941117266"/>
    <n v="17400.280759999994"/>
    <n v="13.390223843161909"/>
    <n v="37.423145788021998"/>
    <n v="49.486255213424563"/>
    <n v="18.438314500326282"/>
    <n v="19.650975790011422"/>
    <n v="3.1289877105947335E-2"/>
    <n v="3.2601088076404029E-2"/>
    <n v="3.2113816297949259E-2"/>
    <n v="3.3746662710616951E-2"/>
    <m/>
    <m/>
    <m/>
    <n v="0"/>
    <m/>
    <n v="0"/>
    <m/>
    <n v="0"/>
    <m/>
    <n v="6.3043264419861078"/>
    <n v="56.234422342387369"/>
    <n v="59.982824316882791"/>
    <n v="0.31785295904794991"/>
    <n v="0.32886794367634753"/>
    <n v="43.839315108523522"/>
    <n v="45.107132309570069"/>
    <n v="64.669114193140416"/>
    <s v="Resto"/>
    <n v="2023"/>
    <n v="2"/>
    <d v="2024-08-20T00:00:00"/>
    <x v="44"/>
    <x v="22"/>
  </r>
  <r>
    <n v="2024"/>
    <n v="6"/>
    <n v="15.1"/>
    <x v="13"/>
    <s v="GMM. Individual"/>
    <n v="15.1"/>
    <m/>
    <m/>
    <x v="7"/>
    <n v="7136660.8926800005"/>
    <n v="6469856.009039999"/>
    <n v="14736697.044440001"/>
    <n v="13241388.9626"/>
    <n v="4882170.5726399999"/>
    <n v="4563083.7284700004"/>
    <n v="9546867.1466400009"/>
    <n v="8904741.8863699995"/>
    <n v="0"/>
    <n v="0"/>
    <n v="0"/>
    <n v="0"/>
    <n v="0"/>
    <n v="0"/>
    <n v="4402324.3514700001"/>
    <n v="4288383.6273600003"/>
    <n v="6886030.1129999999"/>
    <n v="6270319.2996899998"/>
    <n v="0"/>
    <n v="0"/>
    <n v="0"/>
    <n v="0"/>
    <n v="0"/>
    <n v="0"/>
    <s v="GMM. Individual"/>
    <s v="Accidentes y Enfermedades"/>
    <s v="Gastos Medicos"/>
    <x v="44"/>
    <x v="1"/>
    <n v="91171172.183090001"/>
    <n v="77528949.483959988"/>
    <n v="470912451.56086999"/>
    <n v="404647163.09129"/>
    <n v="451972421.97768009"/>
    <n v="385068140.58718014"/>
    <n v="38176860.481630012"/>
    <n v="33974519.148589998"/>
    <n v="26068738.210960008"/>
    <n v="22826900.861370008"/>
    <n v="17021107.130020004"/>
    <n v="15102765.193410002"/>
    <n v="18.69368199125234"/>
    <n v="19.043259981822317"/>
    <n v="666804.88364000153"/>
    <n v="10.306332671211059"/>
    <n v="41.92830018731933"/>
    <n v="42.838883649353697"/>
    <n v="7.8277603784101339"/>
    <n v="8.3450840648608953"/>
    <n v="1.5154963240035537"/>
    <n v="1.5790036174004514"/>
    <n v="1.5988882659188135"/>
    <n v="1.6801847068350781"/>
    <m/>
    <m/>
    <m/>
    <n v="0"/>
    <m/>
    <n v="0"/>
    <m/>
    <n v="0"/>
    <m/>
    <n v="6.9927895948775243"/>
    <n v="68.40973175070701"/>
    <n v="70.528366042369981"/>
    <n v="18.728066288177317"/>
    <n v="2.6569620167154584"/>
    <n v="9.8194491202456149"/>
    <n v="63.9312387431902"/>
    <n v="68.391790312369181"/>
    <s v="Resto"/>
    <n v="2023"/>
    <n v="2"/>
    <d v="2024-08-20T00:00:00"/>
    <x v="44"/>
    <x v="7"/>
  </r>
  <r>
    <n v="2024"/>
    <n v="6"/>
    <n v="77"/>
    <x v="63"/>
    <s v="GMM. Individual"/>
    <n v="49"/>
    <s v="0e17daca5f3e175f448bacace3bc0da47d0655a74c8dd0dc497a3afbdad95f1f"/>
    <s v="866d562d83a77144c090ae01fef5e5dc5d322dfdcb968ee04e0fa262fe1b2619"/>
    <x v="20"/>
    <n v="51481.02274"/>
    <n v="75442.675709999996"/>
    <n v="122312.30043"/>
    <n v="147989.61307999998"/>
    <n v="20229.315330000001"/>
    <n v="23274.002370000002"/>
    <n v="44924.365429999998"/>
    <n v="52197.83539"/>
    <n v="0"/>
    <n v="0"/>
    <n v="134.59399999999999"/>
    <n v="128.214"/>
    <n v="0"/>
    <n v="0"/>
    <n v="20229.315329999998"/>
    <n v="23274.002370000002"/>
    <n v="50805.712820000001"/>
    <n v="77114.569870000007"/>
    <n v="0"/>
    <n v="0"/>
    <n v="0"/>
    <n v="0"/>
    <n v="0"/>
    <n v="0"/>
    <s v="GMM. Individual"/>
    <s v="Accidentes y Enfermedades"/>
    <s v="Gastos Medicos"/>
    <x v="44"/>
    <x v="1"/>
    <n v="6922211.3310900005"/>
    <n v="3662742.7217800003"/>
    <n v="470912451.56086999"/>
    <n v="404647163.09129"/>
    <n v="451972421.97768009"/>
    <n v="385068140.58718014"/>
    <n v="38176860.481630012"/>
    <n v="33974519.148589998"/>
    <n v="26068738.210960008"/>
    <n v="22826900.861370008"/>
    <n v="235573.65877000001"/>
    <n v="245513.94172"/>
    <n v="0.1348487594069494"/>
    <n v="0.22205664009561413"/>
    <n v="-23961.652969999996"/>
    <n v="-31.761403932845745"/>
    <n v="21.853471652474941"/>
    <n v="30.728469096895406"/>
    <n v="0.74370775865771765"/>
    <n v="2.0597317759008957"/>
    <n v="1.0932185498464269E-2"/>
    <n v="1.1390301761053533E-2"/>
    <n v="1.8644063913276426E-2"/>
    <n v="1.9592032619203312E-2"/>
    <m/>
    <m/>
    <m/>
    <n v="0"/>
    <m/>
    <n v="0"/>
    <m/>
    <n v="0"/>
    <m/>
    <n v="-13.081922875132889"/>
    <n v="39.294703666176623"/>
    <n v="30.849916378184624"/>
    <n v="7.7599902098426252E-2"/>
    <n v="-13.0819228751329"/>
    <n v="-34.116584057139356"/>
    <n v="39.817009165230324"/>
    <n v="30.181070074352217"/>
    <s v="Resto"/>
    <n v="2023"/>
    <n v="2"/>
    <d v="2024-08-20T00:00:00"/>
    <x v="44"/>
    <x v="20"/>
  </r>
  <r>
    <n v="2024"/>
    <n v="6"/>
    <n v="112"/>
    <x v="57"/>
    <s v="GMM. Individual"/>
    <n v="231"/>
    <s v="138d9e809e386a7b800791d1f664f56d1c55f3d1ba411b950862729bc486c5ce"/>
    <s v="866d562d83a77144c090ae01fef5e5dc5d322dfdcb968ee04e0fa262fe1b2619"/>
    <x v="19"/>
    <n v="148683.73118999999"/>
    <n v="136206.17238"/>
    <n v="322270.68548999995"/>
    <n v="292526.70542000001"/>
    <n v="137766.61147999999"/>
    <n v="138954.56904"/>
    <n v="271045.99961"/>
    <n v="43643.843350000025"/>
    <n v="0"/>
    <n v="0"/>
    <n v="134.59399999999999"/>
    <n v="128.214"/>
    <n v="0"/>
    <n v="0"/>
    <n v="127075.53470999999"/>
    <n v="108195.07248999999"/>
    <n v="156415.15919999999"/>
    <n v="139581.41091999999"/>
    <n v="0"/>
    <n v="0"/>
    <n v="0"/>
    <n v="0"/>
    <n v="0"/>
    <n v="0"/>
    <s v="GMM. Individual"/>
    <s v="Accidentes y Enfermedades"/>
    <s v="Gastos Medicos"/>
    <x v="44"/>
    <x v="1"/>
    <n v="322505.75637000002"/>
    <n v="316431.12143"/>
    <n v="470912451.56086999"/>
    <n v="404647163.09129"/>
    <n v="451972421.97768009"/>
    <n v="385068140.58718014"/>
    <n v="38176860.481630012"/>
    <n v="33974519.148589998"/>
    <n v="26068738.210960008"/>
    <n v="22826900.861370008"/>
    <n v="322505.75637000002"/>
    <n v="316431.12143"/>
    <n v="0.38946034145878444"/>
    <n v="0.40090684369745611"/>
    <n v="12477.558809999988"/>
    <n v="9.1607880846904521"/>
    <n v="46.102659643513505"/>
    <n v="43.044493147343964"/>
    <n v="46.102659643513505"/>
    <n v="43.044493147343964"/>
    <n v="3.1573539985442746E-2"/>
    <n v="3.2896637927466839E-2"/>
    <n v="3.3660478758693622E-2"/>
    <n v="3.5371966159626414E-2"/>
    <m/>
    <m/>
    <m/>
    <n v="0"/>
    <m/>
    <n v="0"/>
    <m/>
    <n v="0"/>
    <m/>
    <n v="-0.85492515158536175"/>
    <n v="92.657488736242954"/>
    <n v="102.01782093423218"/>
    <n v="0.5284744139326204"/>
    <n v="17.450390101402302"/>
    <n v="12.060164866543822"/>
    <n v="81.242467392508331"/>
    <n v="77.51395531602067"/>
    <s v="Resto"/>
    <n v="2023"/>
    <n v="2"/>
    <d v="2024-08-20T00:00:00"/>
    <x v="44"/>
    <x v="19"/>
  </r>
  <r>
    <n v="2024"/>
    <n v="6"/>
    <n v="43"/>
    <x v="9"/>
    <s v="GMM. Gpo y Col"/>
    <n v="31"/>
    <s v="eb1e33e8a81b697b75855af6bfcdbcbf7cbbde9f94962ceaec1ed8af21f5a50f"/>
    <s v="866d562d83a77144c090ae01fef5e5dc5d322dfdcb968ee04e0fa262fe1b2619"/>
    <x v="4"/>
    <n v="10420890.75371"/>
    <n v="8723982.5321399998"/>
    <n v="17147060.639509998"/>
    <n v="14128392.913599998"/>
    <n v="6435152.0661999993"/>
    <n v="5288516.3296300005"/>
    <n v="12918834.049899997"/>
    <n v="10372891.0439"/>
    <n v="0"/>
    <n v="0"/>
    <n v="134.59399999999999"/>
    <n v="128.214"/>
    <n v="13002.299419999999"/>
    <n v="-540.44204999999999"/>
    <n v="6239276.1348999999"/>
    <n v="5128185.3590900004"/>
    <n v="8249329.77097"/>
    <n v="7122464.9190200008"/>
    <n v="0"/>
    <n v="0"/>
    <n v="0"/>
    <n v="0"/>
    <n v="0"/>
    <n v="0"/>
    <s v="GMM. Gpo y Col"/>
    <s v="Accidentes y Enfermedades"/>
    <s v="Gastos Medicos"/>
    <x v="45"/>
    <x v="1"/>
    <n v="56310277.221919999"/>
    <n v="49145835.487599999"/>
    <n v="470912451.56086999"/>
    <n v="404647163.09129"/>
    <n v="451972421.97768009"/>
    <n v="385068140.58718014"/>
    <n v="42744261.699949995"/>
    <n v="36251733.036920004"/>
    <n v="29438398.671159998"/>
    <n v="25003211.763919998"/>
    <n v="22169736.60571"/>
    <n v="19019560.051479999"/>
    <n v="24.379625098828626"/>
    <n v="24.065008211483843"/>
    <n v="1696908.2215700001"/>
    <n v="19.451073123065356"/>
    <n v="47.005027344465667"/>
    <n v="45.868477023269243"/>
    <n v="18.506196857531084"/>
    <n v="17.751214208864454"/>
    <n v="2.2129146764264309"/>
    <n v="2.3056474791341626"/>
    <n v="2.1559480277813869"/>
    <n v="2.2655685092090536"/>
    <m/>
    <m/>
    <m/>
    <n v="0"/>
    <m/>
    <n v="0"/>
    <m/>
    <n v="0"/>
    <m/>
    <n v="21.681614749787869"/>
    <n v="61.752418466808948"/>
    <n v="60.620436940887856"/>
    <n v="21.859721848608373"/>
    <n v="21.666353651599746"/>
    <n v="15.821276268287289"/>
    <n v="75.633733989596024"/>
    <n v="72.000149069117512"/>
    <s v="Grandes"/>
    <n v="2023"/>
    <n v="2"/>
    <d v="2024-08-20T00:00:00"/>
    <x v="45"/>
    <x v="4"/>
  </r>
  <r>
    <n v="2024"/>
    <n v="6"/>
    <n v="15.1"/>
    <x v="13"/>
    <s v="GMM. Gpo y Col"/>
    <n v="15.1"/>
    <m/>
    <m/>
    <x v="7"/>
    <n v="7257823.19515"/>
    <n v="5841630.6609099992"/>
    <n v="14112236.694049999"/>
    <n v="12015721.140550001"/>
    <n v="5448288.3863000004"/>
    <n v="4799046.5526900003"/>
    <n v="10898994.432250001"/>
    <n v="9289655.0985699985"/>
    <n v="0"/>
    <n v="0"/>
    <n v="0"/>
    <n v="0"/>
    <n v="2774.0229399999998"/>
    <n v="2976.6142799999998"/>
    <n v="5294812.29629"/>
    <n v="4637874.5844099997"/>
    <n v="7064895.60097"/>
    <n v="5990554.7989099994"/>
    <n v="0"/>
    <n v="0"/>
    <n v="0"/>
    <n v="0"/>
    <n v="0"/>
    <n v="0"/>
    <s v="GMM. Gpo y Col"/>
    <s v="Accidentes y Enfermedades"/>
    <s v="Gastos Medicos"/>
    <x v="45"/>
    <x v="1"/>
    <n v="93956421.693040013"/>
    <n v="79880753.461020008"/>
    <n v="470912451.56086999"/>
    <n v="404647163.09129"/>
    <n v="451972421.97768009"/>
    <n v="385068140.58718014"/>
    <n v="42744261.699949995"/>
    <n v="36251733.036920004"/>
    <n v="29438398.671159998"/>
    <n v="25003211.763919998"/>
    <n v="16389158.058529999"/>
    <n v="14033370.736300001"/>
    <n v="16.979643363821374"/>
    <n v="16.114072822285994"/>
    <n v="1416192.5342400009"/>
    <n v="24.243102935566085"/>
    <n v="44.284295564362743"/>
    <n v="41.626710864265156"/>
    <n v="7.7246696546848543"/>
    <n v="7.3129388592467173"/>
    <n v="1.541225586856638"/>
    <n v="1.6058110721428962"/>
    <n v="1.4436356395737548"/>
    <n v="1.5170381668039978"/>
    <m/>
    <m/>
    <m/>
    <n v="0"/>
    <m/>
    <n v="0"/>
    <m/>
    <n v="0"/>
    <m/>
    <n v="13.528558776869581"/>
    <n v="75.067802560150383"/>
    <n v="82.152515817260053"/>
    <n v="18.507421029111683"/>
    <n v="14.164628644514575"/>
    <n v="17.933911601234009"/>
    <n v="74.945372095279509"/>
    <n v="77.419783978169704"/>
    <s v="Resto"/>
    <n v="2023"/>
    <n v="2"/>
    <d v="2024-08-20T00:00:00"/>
    <x v="45"/>
    <x v="7"/>
  </r>
  <r>
    <n v="2024"/>
    <n v="6"/>
    <n v="701"/>
    <x v="51"/>
    <s v="GMM. Gpo y Col"/>
    <n v="243"/>
    <s v="72440a20f54075ac43f51a2cf0dbb2a14366b38a5c01b110ae174abc1cb44238"/>
    <s v="866d562d83a77144c090ae01fef5e5dc5d322dfdcb968ee04e0fa262fe1b2619"/>
    <x v="17"/>
    <n v="242482.83465"/>
    <n v="213240.32334"/>
    <n v="483122.32663999998"/>
    <n v="235945.59883000003"/>
    <n v="178235.28357999999"/>
    <n v="144438.57681999999"/>
    <n v="298934.52150999999"/>
    <n v="366169.11978999997"/>
    <n v="0"/>
    <n v="0"/>
    <n v="134.59399999999999"/>
    <n v="128.214"/>
    <n v="0"/>
    <n v="0"/>
    <n v="171445.68033"/>
    <n v="143912.31513999999"/>
    <n v="245313.90575000001"/>
    <n v="248875.49587000001"/>
    <n v="0"/>
    <n v="0"/>
    <n v="0"/>
    <n v="0"/>
    <n v="0"/>
    <n v="0"/>
    <s v="GMM. Gpo y Col"/>
    <s v="Accidentes y Enfermedades"/>
    <s v="Gastos Medicos"/>
    <x v="45"/>
    <x v="1"/>
    <n v="1545984.8405799998"/>
    <n v="1269383.35249"/>
    <n v="470912451.56086999"/>
    <n v="404647163.09129"/>
    <n v="451972421.97768009"/>
    <n v="385068140.58718014"/>
    <n v="42744261.699949995"/>
    <n v="36251733.036920004"/>
    <n v="29438398.671159998"/>
    <n v="25003211.763919998"/>
    <n v="1545984.8405799998"/>
    <n v="1269383.35249"/>
    <n v="0.56728745568737637"/>
    <n v="0.5882210462126839"/>
    <n v="29242.511310000002"/>
    <n v="13.71340600688098"/>
    <n v="15.684683852335116"/>
    <n v="16.798733252780696"/>
    <n v="15.684683852335116"/>
    <n v="16.798733252780696"/>
    <n v="5.1492126370044973E-2"/>
    <n v="5.3649918193896931E-2"/>
    <n v="5.2697842167224618E-2"/>
    <n v="5.5377295824794934E-2"/>
    <m/>
    <m/>
    <m/>
    <n v="0"/>
    <m/>
    <n v="0"/>
    <m/>
    <n v="0"/>
    <m/>
    <n v="23.398670565771095"/>
    <n v="73.504289009679809"/>
    <n v="67.735114333746623"/>
    <n v="0.60545169447213265"/>
    <n v="19.132042426817431"/>
    <n v="-1.4310730381670078"/>
    <n v="69.888284484256147"/>
    <n v="57.825023969082324"/>
    <s v="Medianas"/>
    <n v="2023"/>
    <n v="2"/>
    <d v="2024-08-20T00:00:00"/>
    <x v="45"/>
    <x v="17"/>
  </r>
  <r>
    <n v="2024"/>
    <n v="6"/>
    <n v="707"/>
    <x v="47"/>
    <s v="GMM. Gpo y Col"/>
    <n v="9"/>
    <s v="19581e27de7ced00ff1ce50b2047e7a567c76b1cbaebabe5ef03f7c3017bb5b7"/>
    <s v="866d562d83a77144c090ae01fef5e5dc5d322dfdcb968ee04e0fa262fe1b2619"/>
    <x v="33"/>
    <n v="655.37329"/>
    <n v="106.01353999999999"/>
    <n v="1777.7424100000001"/>
    <n v="997.42250999999987"/>
    <n v="226.27224000000001"/>
    <n v="60.581730000000007"/>
    <n v="286.79219999999998"/>
    <n v="116.16486000000002"/>
    <n v="0"/>
    <n v="0"/>
    <n v="134.59399999999999"/>
    <n v="128.214"/>
    <n v="0"/>
    <n v="0"/>
    <n v="218.77223999999998"/>
    <n v="53.08173"/>
    <n v="358.81761999999998"/>
    <n v="297.41381000000001"/>
    <n v="0"/>
    <n v="0"/>
    <n v="0"/>
    <n v="0"/>
    <n v="0"/>
    <n v="0"/>
    <s v="GMM. Gpo y Col"/>
    <s v="Accidentes y Enfermedades"/>
    <s v="Gastos Medicos"/>
    <x v="45"/>
    <x v="1"/>
    <n v="924227.3"/>
    <n v="630943.45952999999"/>
    <n v="470912451.56086999"/>
    <n v="404647163.09129"/>
    <n v="451972421.97768009"/>
    <n v="385068140.58718014"/>
    <n v="42744261.699949995"/>
    <n v="36251733.036920004"/>
    <n v="29438398.671159998"/>
    <n v="25003211.763919998"/>
    <n v="924227.3"/>
    <n v="630943.45952999999"/>
    <n v="1.5332427416819008E-3"/>
    <n v="2.9243716401649591E-4"/>
    <n v="549.35974999999996"/>
    <n v="518.19772266825544"/>
    <n v="7.0910401586276442E-2"/>
    <n v="1.6802383541462053E-2"/>
    <n v="7.0910401586276442E-2"/>
    <n v="1.6802383541462053E-2"/>
    <n v="1.3917094097378878E-4"/>
    <n v="1.4500293781914963E-4"/>
    <n v="2.6199007350036186E-5"/>
    <n v="2.753111172436722E-5"/>
    <m/>
    <m/>
    <m/>
    <n v="0"/>
    <m/>
    <n v="0"/>
    <m/>
    <n v="0"/>
    <m/>
    <n v="273.4991390968861"/>
    <n v="34.525703664243018"/>
    <n v="57.145275971352348"/>
    <n v="7.6862957977966639E-4"/>
    <n v="312.14225685560734"/>
    <n v="20.64591755171017"/>
    <n v="60.970316898038625"/>
    <n v="17.847769072996307"/>
    <s v="Resto"/>
    <n v="2023"/>
    <n v="2"/>
    <d v="2024-08-20T00:00:00"/>
    <x v="45"/>
    <x v="33"/>
  </r>
  <r>
    <n v="2024"/>
    <n v="6"/>
    <n v="714"/>
    <x v="48"/>
    <s v="GMM. Gpo y Col"/>
    <n v="250"/>
    <s v="1e472b39b105d349bcd069c4a711b44a2fffb8e274714bb07ecfff69a9a7f67b"/>
    <s v="866d562d83a77144c090ae01fef5e5dc5d322dfdcb968ee04e0fa262fe1b2619"/>
    <x v="12"/>
    <n v="229289.21296999999"/>
    <n v="195734.45678000001"/>
    <n v="401778.97675999999"/>
    <n v="356599.75827999995"/>
    <n v="66199.124259999997"/>
    <n v="54696.491280000002"/>
    <n v="133736.77552"/>
    <n v="111379.44081999999"/>
    <n v="0"/>
    <n v="0"/>
    <n v="134.59399999999999"/>
    <n v="128.214"/>
    <n v="263.22644000000003"/>
    <n v="0"/>
    <n v="66199.124259999997"/>
    <n v="54696.491280000002"/>
    <n v="216715.98828999998"/>
    <n v="182853.30505000002"/>
    <n v="0"/>
    <n v="0"/>
    <n v="0"/>
    <n v="0"/>
    <n v="0"/>
    <n v="0"/>
    <s v="GMM. Gpo y Col"/>
    <s v="Accidentes y Enfermedades"/>
    <s v="Gastos Medicos"/>
    <x v="45"/>
    <x v="1"/>
    <n v="328538.47486000002"/>
    <n v="278826.47719000001"/>
    <n v="470912451.56086999"/>
    <n v="404647163.09129"/>
    <n v="451972421.97768009"/>
    <n v="385068140.58718014"/>
    <n v="42744261.699949995"/>
    <n v="36251733.036920004"/>
    <n v="29438398.671159998"/>
    <n v="25003211.763919998"/>
    <n v="328538.47486000002"/>
    <n v="278826.47719000001"/>
    <n v="0.53642103957609877"/>
    <n v="0.53993130916157128"/>
    <n v="33554.756189999986"/>
    <n v="17.14299911318864"/>
    <n v="69.790673091700114"/>
    <n v="70.199379468048576"/>
    <n v="69.790673091700114"/>
    <n v="70.199379468048576"/>
    <n v="4.8690412030942473E-2"/>
    <n v="5.0730797239067628E-2"/>
    <n v="4.8371636979904278E-2"/>
    <n v="5.0831122118160633E-2"/>
    <m/>
    <m/>
    <m/>
    <n v="0"/>
    <m/>
    <n v="0"/>
    <m/>
    <n v="0"/>
    <m/>
    <n v="21.029928448456037"/>
    <n v="28.871451649433432"/>
    <n v="27.944232292977066"/>
    <n v="0.22487338730436277"/>
    <n v="21.029928448456037"/>
    <n v="18.519043574706195"/>
    <n v="30.546488416634581"/>
    <n v="29.912771478231477"/>
    <s v="Medianas"/>
    <n v="2023"/>
    <n v="2"/>
    <d v="2024-08-20T00:00:00"/>
    <x v="45"/>
    <x v="12"/>
  </r>
  <r>
    <n v="2024"/>
    <n v="6"/>
    <n v="104"/>
    <x v="79"/>
    <s v="GMM. Gpo y Col"/>
    <n v="225"/>
    <s v="0e6523810856a138a75dec70a9cf3778a5c70b83ac915f22c33f05db97cb3e68"/>
    <s v="866d562d83a77144c090ae01fef5e5dc5d322dfdcb968ee04e0fa262fe1b2619"/>
    <x v="25"/>
    <n v="3162.7498999999998"/>
    <n v="3158.7787200000002"/>
    <n v="2958.4540599999996"/>
    <n v="6828.6640200000002"/>
    <n v="140.04677000000001"/>
    <n v="163.44362000000001"/>
    <n v="111.99788000000001"/>
    <n v="386.46681999999998"/>
    <n v="0"/>
    <n v="0"/>
    <n v="134.59399999999999"/>
    <n v="128.214"/>
    <n v="0"/>
    <n v="0"/>
    <n v="169.31854999999999"/>
    <n v="258.20276000000001"/>
    <n v="7488.59393"/>
    <n v="37377.403549999995"/>
    <n v="0"/>
    <n v="0"/>
    <n v="0"/>
    <n v="0"/>
    <n v="0"/>
    <n v="0"/>
    <s v="GMM. Gpo y Col"/>
    <s v="Accidentes y Enfermedades"/>
    <s v="Gastos Medicos"/>
    <x v="45"/>
    <x v="1"/>
    <n v="1467674.2807799999"/>
    <n v="1557923.0324500001"/>
    <n v="470912451.56086999"/>
    <n v="404647163.09129"/>
    <n v="451972421.97768009"/>
    <n v="385068140.58718014"/>
    <n v="42744261.699949995"/>
    <n v="36251733.036920004"/>
    <n v="29438398.671159998"/>
    <n v="25003211.763919998"/>
    <n v="26687.842260000001"/>
    <n v="21492.382450000001"/>
    <n v="7.3992385742942882E-3"/>
    <n v="8.7134557588819054E-3"/>
    <n v="3.9711799999995492"/>
    <n v="0.12571884110956777"/>
    <n v="11.850901504841252"/>
    <n v="14.697201333303095"/>
    <n v="0.21549399219008913"/>
    <n v="0.20275576226846609"/>
    <n v="6.7162163360022856E-4"/>
    <n v="6.9976612426060516E-4"/>
    <n v="7.8062544560268362E-4"/>
    <n v="8.2031681852029177E-4"/>
    <m/>
    <m/>
    <m/>
    <n v="0"/>
    <m/>
    <n v="0"/>
    <m/>
    <n v="0"/>
    <m/>
    <n v="-14.314936245293641"/>
    <n v="4.4280064636157297"/>
    <n v="5.1742662113413243"/>
    <n v="4.7572822001761949E-4"/>
    <n v="-34.424190508265681"/>
    <n v="-79.96491671771031"/>
    <n v="2.2610192458385843"/>
    <n v="0.69079908039786797"/>
    <s v="Resto"/>
    <n v="2023"/>
    <n v="2"/>
    <d v="2024-08-20T00:00:00"/>
    <x v="45"/>
    <x v="25"/>
  </r>
  <r>
    <n v="2024"/>
    <n v="6"/>
    <n v="3"/>
    <x v="40"/>
    <s v="GMM. Gpo y Col"/>
    <n v="3"/>
    <s v="4e07408562bedb8b60ce05c1decfe3ad16b72230967de01f640b7e4729b49fce"/>
    <s v="866d562d83a77144c090ae01fef5e5dc5d322dfdcb968ee04e0fa262fe1b2619"/>
    <x v="18"/>
    <n v="636049.56105999998"/>
    <n v="625228.95472000004"/>
    <n v="1547471.8590899999"/>
    <n v="1417442.9262899999"/>
    <n v="601789.49034999998"/>
    <n v="542857.68113000004"/>
    <n v="1290981.2602699997"/>
    <n v="1011658.64803"/>
    <n v="0"/>
    <n v="0"/>
    <n v="134.59399999999999"/>
    <n v="128.214"/>
    <n v="2538.4867300000001"/>
    <n v="2740.2511399999999"/>
    <n v="578823.77275"/>
    <n v="524803.65067999996"/>
    <n v="655193.53320000006"/>
    <n v="619034.23026999994"/>
    <n v="0"/>
    <n v="0"/>
    <n v="0"/>
    <n v="0"/>
    <n v="0"/>
    <n v="0"/>
    <s v="GMM. Gpo y Col"/>
    <s v="Accidentes y Enfermedades"/>
    <s v="Gastos Medicos"/>
    <x v="45"/>
    <x v="1"/>
    <n v="12032200.14449"/>
    <n v="10620403.039520001"/>
    <n v="470912451.56086999"/>
    <n v="404647163.09129"/>
    <n v="451972421.97768009"/>
    <n v="385068140.58718014"/>
    <n v="42744261.699949995"/>
    <n v="36251733.036920004"/>
    <n v="29438398.671159998"/>
    <n v="25003211.763919998"/>
    <n v="1492404.7979100002"/>
    <n v="1399385.6923900002"/>
    <n v="1.4880349683539957"/>
    <n v="1.7246870765688513"/>
    <n v="10820.60633999994"/>
    <n v="1.7306630248507648"/>
    <n v="42.619104545277473"/>
    <n v="44.678815720359147"/>
    <n v="5.2862282327581722"/>
    <n v="5.887054873467946"/>
    <n v="0.13506747569569932"/>
    <n v="0.14072751569152381"/>
    <n v="0.15451213099916036"/>
    <n v="0.16236839375145529"/>
    <m/>
    <m/>
    <m/>
    <n v="0"/>
    <m/>
    <n v="0"/>
    <m/>
    <n v="0"/>
    <m/>
    <n v="10.855848828983849"/>
    <n v="94.61361616964183"/>
    <n v="86.825422436347537"/>
    <n v="2.0442331020523778"/>
    <n v="10.293396778014973"/>
    <n v="5.8412445001997382"/>
    <n v="88.343938610473444"/>
    <n v="84.777807917197066"/>
    <s v="Medianas"/>
    <n v="2023"/>
    <n v="2"/>
    <d v="2024-08-20T00:00:00"/>
    <x v="45"/>
    <x v="18"/>
  </r>
  <r>
    <n v="2024"/>
    <n v="6"/>
    <n v="201.1"/>
    <x v="1"/>
    <s v="GMM. Gpo y Col"/>
    <n v="201.1"/>
    <m/>
    <m/>
    <x v="1"/>
    <n v="42744261.699949995"/>
    <n v="36251733.036919996"/>
    <n v="75681676.468649998"/>
    <n v="63144181.233150005"/>
    <n v="29438398.671159998"/>
    <n v="25003211.763919998"/>
    <n v="57963910.051879987"/>
    <n v="48428808.101669997"/>
    <n v="0"/>
    <n v="0"/>
    <n v="0"/>
    <n v="0"/>
    <n v="-19837.053670000005"/>
    <n v="98712.26178999999"/>
    <n v="27203962.01627"/>
    <n v="22869320.233060002"/>
    <n v="35454522.915589996"/>
    <n v="29959085.797850002"/>
    <n v="0"/>
    <n v="0"/>
    <n v="0"/>
    <n v="0"/>
    <n v="0"/>
    <n v="0"/>
    <s v="GMM. Gpo y Col"/>
    <s v="Accidentes y Enfermedades"/>
    <s v="Gastos Medicos"/>
    <x v="45"/>
    <x v="1"/>
    <n v="315125081.75322002"/>
    <n v="267280014.58886996"/>
    <n v="470912451.56086999"/>
    <n v="404647163.09129"/>
    <n v="451972421.97768009"/>
    <n v="385068140.58718014"/>
    <n v="42744261.699949995"/>
    <n v="36251733.036920004"/>
    <n v="29438398.671159998"/>
    <n v="25003211.763919998"/>
    <n v="84850630.091050014"/>
    <n v="73259979.344310001"/>
    <n v="100"/>
    <n v="99.999999999999972"/>
    <n v="6492528.6630299985"/>
    <n v="17.909567678923889"/>
    <n v="50.375891910387395"/>
    <n v="49.483679031006467"/>
    <n v="13.564220741217856"/>
    <n v="13.563203778135977"/>
    <n v="9.0769019927741041"/>
    <n v="9.4572720859638757"/>
    <n v="8.9588501646659164"/>
    <n v="9.4143683197578216"/>
    <m/>
    <m/>
    <m/>
    <n v="0"/>
    <m/>
    <n v="0"/>
    <m/>
    <n v="0"/>
    <m/>
    <n v="17.73846875800189"/>
    <n v="68.87099577905316"/>
    <n v="68.971079916250844"/>
    <n v="100"/>
    <n v="18.953959886152717"/>
    <n v="18.343140224039711"/>
    <n v="76.729172413452289"/>
    <n v="76.335173868026402"/>
    <m/>
    <n v="2023"/>
    <n v="2"/>
    <d v="2024-08-20T00:00:00"/>
    <x v="45"/>
    <x v="1"/>
  </r>
  <r>
    <n v="2024"/>
    <n v="6"/>
    <n v="13"/>
    <x v="23"/>
    <s v="GMM. Gpo y Col"/>
    <n v="13"/>
    <s v="3fdba35f04dc8c462986c992bcf875546257113072a909c162f7e470e581e278"/>
    <s v="866d562d83a77144c090ae01fef5e5dc5d322dfdcb968ee04e0fa262fe1b2619"/>
    <x v="22"/>
    <n v="117291.78982999999"/>
    <n v="111879.51979000001"/>
    <n v="302487.79044999997"/>
    <n v="258847.98533"/>
    <n v="104938.64687000001"/>
    <n v="100518.55736999999"/>
    <n v="189444.17966000005"/>
    <n v="165610.60498999999"/>
    <n v="0"/>
    <n v="0"/>
    <n v="134.59399999999999"/>
    <n v="128.214"/>
    <n v="0"/>
    <n v="0"/>
    <n v="44314.048470000002"/>
    <n v="60105.598409999999"/>
    <n v="111548.66126000001"/>
    <n v="75354.49248999999"/>
    <n v="0"/>
    <n v="0"/>
    <n v="0"/>
    <n v="0"/>
    <n v="0"/>
    <n v="0"/>
    <s v="GMM. Gpo y Col"/>
    <s v="Accidentes y Enfermedades"/>
    <s v="Gastos Medicos"/>
    <x v="45"/>
    <x v="1"/>
    <n v="799139.89625999995"/>
    <n v="661278.34057"/>
    <n v="470912451.56086999"/>
    <n v="404647163.09129"/>
    <n v="451972421.97768009"/>
    <n v="385068140.58718014"/>
    <n v="42744261.699949995"/>
    <n v="36251733.036920004"/>
    <n v="29438398.671159998"/>
    <n v="25003211.763919998"/>
    <n v="393734.74427999998"/>
    <n v="262593.41316"/>
    <n v="0.27440359282223187"/>
    <n v="0.30861840363896004"/>
    <n v="5412.2700399999885"/>
    <n v="4.8375878356994306"/>
    <n v="29.789545254504969"/>
    <n v="42.605607826815913"/>
    <n v="14.67725367972858"/>
    <n v="16.918672959039242"/>
    <n v="2.4907345185124902E-2"/>
    <n v="2.595109438685891E-2"/>
    <n v="2.7648660362598301E-2"/>
    <n v="2.9054473221128582E-2"/>
    <m/>
    <m/>
    <m/>
    <n v="0"/>
    <m/>
    <n v="0"/>
    <m/>
    <n v="0"/>
    <m/>
    <n v="4.3972870439535461"/>
    <n v="89.468024166137852"/>
    <n v="89.845360043263724"/>
    <n v="0.35646859750155352"/>
    <n v="-26.273010098461469"/>
    <n v="48.031865883514783"/>
    <n v="39.726203765647952"/>
    <n v="79.763789024226242"/>
    <s v="Resto"/>
    <n v="2023"/>
    <n v="2"/>
    <d v="2024-08-20T00:00:00"/>
    <x v="45"/>
    <x v="22"/>
  </r>
  <r>
    <n v="2024"/>
    <n v="6"/>
    <n v="22"/>
    <x v="15"/>
    <s v="GMM. Gpo y Col"/>
    <n v="16"/>
    <s v="b17ef6d19c7a5b1ee83b907c595526dcb1eb06db8227d650d5dda0a9f4ce8cd9"/>
    <s v="866d562d83a77144c090ae01fef5e5dc5d322dfdcb968ee04e0fa262fe1b2619"/>
    <x v="15"/>
    <n v="1891767.00022"/>
    <n v="1646438.7775399999"/>
    <n v="3444132.3612200003"/>
    <n v="3132499.8923800001"/>
    <n v="1262355.3931400003"/>
    <n v="1260691.79743"/>
    <n v="2718279.2158599994"/>
    <n v="2640444.4763199999"/>
    <n v="0"/>
    <n v="0"/>
    <n v="134.59399999999999"/>
    <n v="128.214"/>
    <n v="-27.69023"/>
    <n v="236.36314000000002"/>
    <n v="1262355.3931400001"/>
    <n v="1260691.79743"/>
    <n v="1794849.4691700002"/>
    <n v="1569156.3766400001"/>
    <n v="0"/>
    <n v="0"/>
    <n v="0"/>
    <n v="0"/>
    <n v="0"/>
    <n v="0"/>
    <s v="GMM. Gpo y Col"/>
    <s v="Accidentes y Enfermedades"/>
    <s v="Gastos Medicos"/>
    <x v="45"/>
    <x v="1"/>
    <n v="17696756.30731"/>
    <n v="15803110.36665"/>
    <n v="470912451.56086999"/>
    <n v="404647163.09129"/>
    <n v="451972421.97768009"/>
    <n v="385068140.58718014"/>
    <n v="42744261.699949995"/>
    <n v="36251733.036920004"/>
    <n v="29438398.671159998"/>
    <n v="25003211.763919998"/>
    <n v="3397128.0189200002"/>
    <n v="3028460.5494899997"/>
    <n v="4.4257800345214839"/>
    <n v="4.5416829475799423"/>
    <n v="245328.22268000012"/>
    <n v="14.900537209561682"/>
    <n v="55.687244922298284"/>
    <n v="54.365534918962844"/>
    <n v="10.689908180735742"/>
    <n v="10.418447630502866"/>
    <n v="0.40172371614927893"/>
    <n v="0.41855805979096261"/>
    <n v="0.40688257022786961"/>
    <n v="0.42757076060080934"/>
    <m/>
    <m/>
    <m/>
    <n v="0"/>
    <m/>
    <n v="0"/>
    <m/>
    <n v="0"/>
    <m/>
    <n v="0.13195895407518421"/>
    <n v="66.72890440488689"/>
    <n v="76.570827572079082"/>
    <n v="4.2881252042309477"/>
    <n v="0.131958954075162"/>
    <n v="14.383084814865409"/>
    <n v="70.332103879650504"/>
    <n v="80.342011554609456"/>
    <s v="Medianas"/>
    <n v="2023"/>
    <n v="2"/>
    <d v="2024-08-20T00:00:00"/>
    <x v="45"/>
    <x v="15"/>
  </r>
  <r>
    <n v="2024"/>
    <n v="6"/>
    <n v="120"/>
    <x v="58"/>
    <s v="GMM. Gpo y Col"/>
    <n v="234"/>
    <s v="114bd151f8fb0c58642d2170da4ae7d7c57977260ac2cc8905306cab6b2acabc"/>
    <s v="866d562d83a77144c090ae01fef5e5dc5d322dfdcb968ee04e0fa262fe1b2619"/>
    <x v="31"/>
    <n v="149.98382999999998"/>
    <n v="0"/>
    <n v="199.42375999999999"/>
    <n v="0"/>
    <n v="57.789770000000004"/>
    <n v="0"/>
    <n v="55.492600000000003"/>
    <n v="0"/>
    <n v="0"/>
    <n v="0"/>
    <n v="134.59399999999999"/>
    <n v="128.214"/>
    <n v="0"/>
    <n v="0"/>
    <n v="57.789769999999997"/>
    <n v="0"/>
    <n v="93.915259999999989"/>
    <n v="0"/>
    <n v="0"/>
    <n v="0"/>
    <n v="0"/>
    <n v="0"/>
    <n v="0"/>
    <n v="0"/>
    <s v="GMM. Gpo y Col"/>
    <s v="Accidentes y Enfermedades"/>
    <s v="Gastos Medicos"/>
    <x v="45"/>
    <x v="1"/>
    <n v="1703323.0379900001"/>
    <n v="0"/>
    <n v="470912451.56086999"/>
    <n v="404647163.09129"/>
    <n v="451972421.97768009"/>
    <n v="385068140.58718014"/>
    <n v="42744261.699949995"/>
    <n v="36251733.036920004"/>
    <n v="29438398.671159998"/>
    <n v="25003211.763919998"/>
    <n v="58250.920680000003"/>
    <n v="0"/>
    <n v="3.5088646764525928E-4"/>
    <m/>
    <m/>
    <m/>
    <n v="0.2574789003317775"/>
    <m/>
    <n v="8.8053661375347703E-3"/>
    <m/>
    <n v="3.18496207740672E-5"/>
    <n v="3.3184287958039764E-5"/>
    <m/>
    <m/>
    <m/>
    <m/>
    <m/>
    <n v="0"/>
    <m/>
    <n v="0"/>
    <m/>
    <n v="0"/>
    <m/>
    <m/>
    <n v="38.530666939229391"/>
    <m/>
    <n v="1.9630745084179825E-4"/>
    <m/>
    <m/>
    <n v="61.533950925547146"/>
    <m/>
    <s v="Resto"/>
    <n v="2023"/>
    <n v="2"/>
    <d v="2024-08-20T00:00:00"/>
    <x v="45"/>
    <x v="31"/>
  </r>
  <r>
    <n v="2024"/>
    <n v="6"/>
    <n v="704"/>
    <x v="50"/>
    <s v="GMM. Gpo y Col"/>
    <n v="51"/>
    <s v="031b4af5197ec30a926f48cf40e11a7dbc470048a21e4003b7a3c07c5dab1baa"/>
    <s v="866d562d83a77144c090ae01fef5e5dc5d322dfdcb968ee04e0fa262fe1b2619"/>
    <x v="27"/>
    <n v="42266.093649999995"/>
    <n v="227045.72761"/>
    <n v="1146301.62203"/>
    <n v="791922.98346999998"/>
    <n v="621019.96802000003"/>
    <n v="380054.97064000001"/>
    <n v="1119765.8086300001"/>
    <n v="723297.16820999992"/>
    <n v="0"/>
    <n v="0"/>
    <n v="134.59399999999999"/>
    <n v="128.214"/>
    <n v="0"/>
    <n v="0"/>
    <n v="557404.74739000003"/>
    <n v="346421.16392000002"/>
    <n v="677553.51708999998"/>
    <n v="494598.84651"/>
    <n v="0"/>
    <n v="0"/>
    <n v="0"/>
    <n v="0"/>
    <n v="0"/>
    <n v="0"/>
    <s v="GMM. Gpo y Col"/>
    <s v="Accidentes y Enfermedades"/>
    <s v="Gastos Medicos"/>
    <x v="45"/>
    <x v="1"/>
    <n v="272024.87618999998"/>
    <n v="402736.18304000003"/>
    <n v="470912451.56086999"/>
    <n v="404647163.09129"/>
    <n v="451972421.97768009"/>
    <n v="385068140.58718014"/>
    <n v="42744261.699949995"/>
    <n v="36251733.036920004"/>
    <n v="29438398.671159998"/>
    <n v="25003211.763919998"/>
    <n v="272024.87618999998"/>
    <n v="402736.18304000003"/>
    <n v="9.8881328087249282E-2"/>
    <n v="0.62630309943739482"/>
    <n v="-184779.63396000001"/>
    <n v="-81.384325485921011"/>
    <n v="15.537584004074168"/>
    <n v="56.375795662603693"/>
    <n v="15.537584004074168"/>
    <n v="56.375795662603693"/>
    <n v="8.9753612396330316E-3"/>
    <n v="9.3514762394257839E-3"/>
    <n v="5.6109556255254801E-2"/>
    <n v="5.8962480579095436E-2"/>
    <m/>
    <m/>
    <m/>
    <n v="0"/>
    <m/>
    <n v="0"/>
    <m/>
    <n v="0"/>
    <m/>
    <n v="63.402669612299213"/>
    <n v="1469.3100648538409"/>
    <n v="167.39137734087927"/>
    <n v="2.1095575712424757"/>
    <n v="60.903779977693006"/>
    <n v="36.990517036375834"/>
    <n v="82.267264995387734"/>
    <n v="70.040835389007711"/>
    <s v="Resto"/>
    <n v="2023"/>
    <n v="2"/>
    <d v="2024-08-20T00:00:00"/>
    <x v="45"/>
    <x v="27"/>
  </r>
  <r>
    <n v="2024"/>
    <n v="6"/>
    <n v="38"/>
    <x v="55"/>
    <s v="GMM. Gpo y Col"/>
    <n v="26"/>
    <s v="5f9c4ab08cac7457e9111a30e4664920607ea2c115a1433d7be98e97e64244ca"/>
    <s v="866d562d83a77144c090ae01fef5e5dc5d322dfdcb968ee04e0fa262fe1b2619"/>
    <x v="9"/>
    <n v="2612875.0397700001"/>
    <n v="2071775.4643699999"/>
    <n v="4196983.3935500002"/>
    <n v="3917515.4691499993"/>
    <n v="1713743.99031"/>
    <n v="1441562.4918399998"/>
    <n v="3246453.3945299997"/>
    <n v="2988910.1272200006"/>
    <n v="0"/>
    <n v="0"/>
    <n v="134.59399999999999"/>
    <n v="128.214"/>
    <n v="2493.4178900000002"/>
    <n v="8940.1860500000003"/>
    <n v="1386314.9357400001"/>
    <n v="1125034.6452800001"/>
    <n v="1842069.5582399999"/>
    <n v="1668115.5813900002"/>
    <n v="0"/>
    <n v="0"/>
    <n v="0"/>
    <n v="0"/>
    <n v="0"/>
    <n v="0"/>
    <s v="GMM. Gpo y Col"/>
    <s v="Accidentes y Enfermedades"/>
    <s v="Gastos Medicos"/>
    <x v="45"/>
    <x v="1"/>
    <n v="20984747.960310001"/>
    <n v="19495172.586180001"/>
    <n v="470912451.56086999"/>
    <n v="404647163.09129"/>
    <n v="451972421.97768009"/>
    <n v="385068140.58718014"/>
    <n v="42744261.699949995"/>
    <n v="36251733.036920004"/>
    <n v="29438398.671159998"/>
    <n v="25003211.763919998"/>
    <n v="7754704.4402600005"/>
    <n v="6656472.9581499994"/>
    <n v="6.1128089148234297"/>
    <n v="5.7149694395576427"/>
    <n v="541099.57540000021"/>
    <n v="26.117674656627976"/>
    <n v="33.694063518459458"/>
    <n v="31.12422265358077"/>
    <n v="12.451305322856024"/>
    <n v="10.627120407431878"/>
    <n v="0.55485367420408094"/>
    <n v="0.57810497116990756"/>
    <n v="0.51199554904641686"/>
    <n v="0.53802827240155593"/>
    <m/>
    <m/>
    <m/>
    <n v="0"/>
    <m/>
    <n v="0"/>
    <m/>
    <n v="0"/>
    <m/>
    <n v="18.881005853765643"/>
    <n v="65.588440481288885"/>
    <n v="69.581019595594071"/>
    <n v="5.8214579177803873"/>
    <n v="23.22419949964938"/>
    <n v="10.428172891056398"/>
    <n v="75.258555223319078"/>
    <n v="67.443446834933113"/>
    <s v="Grandes"/>
    <n v="2023"/>
    <n v="2"/>
    <d v="2024-08-20T00:00:00"/>
    <x v="45"/>
    <x v="9"/>
  </r>
  <r>
    <n v="2024"/>
    <n v="6"/>
    <n v="715"/>
    <x v="46"/>
    <s v="GMM. Gpo y Col"/>
    <n v="251"/>
    <s v="c75d3f1f5bcd6914d0331ce5ec17c0db8f2070a2d4285f8e3ff11c6ca19168ff"/>
    <s v="866d562d83a77144c090ae01fef5e5dc5d322dfdcb968ee04e0fa262fe1b2619"/>
    <x v="20"/>
    <n v="13288.143179999999"/>
    <n v="7258.1086599999999"/>
    <n v="27379.35385"/>
    <n v="22136.839260000001"/>
    <n v="2834.1276800000001"/>
    <n v="2393.2193900000002"/>
    <n v="6153.0701399999998"/>
    <n v="6301.8351000000002"/>
    <n v="0"/>
    <n v="0"/>
    <n v="134.59399999999999"/>
    <n v="128.214"/>
    <n v="0"/>
    <n v="0"/>
    <n v="2829.1276800000001"/>
    <n v="2277.2193900000002"/>
    <n v="13043.71486"/>
    <n v="9573.4977200000012"/>
    <n v="0"/>
    <n v="0"/>
    <n v="0"/>
    <n v="0"/>
    <n v="0"/>
    <n v="0"/>
    <s v="GMM. Gpo y Col"/>
    <s v="Accidentes y Enfermedades"/>
    <s v="Gastos Medicos"/>
    <x v="45"/>
    <x v="1"/>
    <n v="80339.313900000008"/>
    <n v="72704.240590000001"/>
    <n v="470912451.56086999"/>
    <n v="404647163.09129"/>
    <n v="451972421.97768009"/>
    <n v="385068140.58718014"/>
    <n v="42744261.699949995"/>
    <n v="36251733.036920004"/>
    <n v="29438398.671159998"/>
    <n v="25003211.763919998"/>
    <n v="80339.313900000008"/>
    <n v="72704.240590000001"/>
    <n v="3.1087548717716053E-2"/>
    <n v="2.0021411535299828E-2"/>
    <n v="6030.0345199999992"/>
    <n v="83.079970312816997"/>
    <n v="16.540025717097887"/>
    <n v="9.9830609619190582"/>
    <n v="16.540025717097887"/>
    <n v="9.9830609619190582"/>
    <n v="2.8217863290629888E-3"/>
    <n v="2.940034067090981E-3"/>
    <n v="1.7936882602986497E-3"/>
    <n v="1.8848894247476052E-3"/>
    <m/>
    <m/>
    <m/>
    <n v="0"/>
    <m/>
    <n v="0"/>
    <m/>
    <n v="0"/>
    <m/>
    <n v="18.423229054650104"/>
    <n v="21.328244598279532"/>
    <n v="32.973044385367473"/>
    <n v="9.6273160495530564E-3"/>
    <n v="24.236061418746303"/>
    <n v="36.248163852907858"/>
    <n v="21.689585446825692"/>
    <n v="23.786702170959519"/>
    <s v="Resto"/>
    <n v="2023"/>
    <n v="2"/>
    <d v="2024-08-20T00:00:00"/>
    <x v="45"/>
    <x v="20"/>
  </r>
  <r>
    <n v="2024"/>
    <n v="6"/>
    <n v="65"/>
    <x v="69"/>
    <s v="GMM. Gpo y Col"/>
    <n v="225"/>
    <s v="0e6523810856a138a75dec70a9cf3778a5c70b83ac915f22c33f05db97cb3e68"/>
    <s v="866d562d83a77144c090ae01fef5e5dc5d322dfdcb968ee04e0fa262fe1b2619"/>
    <x v="10"/>
    <n v="560179.04564000003"/>
    <n v="372224.18058999995"/>
    <n v="848645.97668000008"/>
    <n v="596721.52159000002"/>
    <n v="348992.99911000003"/>
    <n v="189878.01513000001"/>
    <n v="594186.20461000002"/>
    <n v="401913.65861000004"/>
    <n v="0"/>
    <n v="0"/>
    <n v="134.59399999999999"/>
    <n v="128.214"/>
    <n v="0"/>
    <n v="0"/>
    <n v="348992.99911000003"/>
    <n v="188673.88201"/>
    <n v="480930.25050999998"/>
    <n v="327544.82422000001"/>
    <n v="0"/>
    <n v="0"/>
    <n v="0"/>
    <n v="0"/>
    <n v="0"/>
    <n v="0"/>
    <s v="GMM. Gpo y Col"/>
    <s v="Accidentes y Enfermedades"/>
    <s v="Gastos Medicos"/>
    <x v="45"/>
    <x v="1"/>
    <n v="2291664.5886500003"/>
    <n v="1974172.5125899999"/>
    <n v="470912451.56086999"/>
    <n v="404647163.09129"/>
    <n v="451972421.97768009"/>
    <n v="385068140.58718014"/>
    <n v="42744261.699949995"/>
    <n v="36251733.036920004"/>
    <n v="29438398.671159998"/>
    <n v="25003211.763919998"/>
    <n v="2291664.5886500003"/>
    <n v="1974172.5125899999"/>
    <n v="1.310536252964817"/>
    <n v="1.0267762377343841"/>
    <n v="187954.86505000008"/>
    <n v="50.495071210064644"/>
    <n v="24.444198702306462"/>
    <n v="18.854693711729549"/>
    <n v="24.444198702306462"/>
    <n v="18.854693711729549"/>
    <n v="0.11895609126139053"/>
    <n v="0.12394097922807856"/>
    <n v="9.1987344665017387E-2"/>
    <n v="9.6664496840067116E-2"/>
    <m/>
    <m/>
    <m/>
    <n v="0"/>
    <m/>
    <n v="0"/>
    <m/>
    <n v="0"/>
    <m/>
    <n v="83.798529214170429"/>
    <n v="62.30025950208087"/>
    <n v="51.011735677416446"/>
    <n v="1.1855026593273874"/>
    <n v="84.971547408720241"/>
    <n v="46.828835306820935"/>
    <n v="72.566239852850217"/>
    <n v="57.602461726971022"/>
    <s v="Medianas"/>
    <n v="2023"/>
    <n v="2"/>
    <d v="2024-08-20T00:00:00"/>
    <x v="45"/>
    <x v="10"/>
  </r>
  <r>
    <n v="2024"/>
    <n v="6"/>
    <n v="27"/>
    <x v="21"/>
    <s v="GMM. Gpo y Col"/>
    <n v="21"/>
    <s v="6f4b6612125fb3a0daecd2799dfd6c9c299424fd920f9b308110a2c1fbd8f443"/>
    <s v="866d562d83a77144c090ae01fef5e5dc5d322dfdcb968ee04e0fa262fe1b2619"/>
    <x v="26"/>
    <n v="5898.02232"/>
    <n v="0"/>
    <n v="5898.02232"/>
    <n v="0"/>
    <n v="1639.8746599999997"/>
    <n v="709.87664000000007"/>
    <n v="1385.5999099999997"/>
    <n v="807.56090999999992"/>
    <n v="0"/>
    <n v="0"/>
    <n v="134.59399999999999"/>
    <n v="128.214"/>
    <n v="0"/>
    <n v="0"/>
    <n v="1530.15293"/>
    <n v="709.87664000000007"/>
    <n v="672.41516000000001"/>
    <n v="0"/>
    <n v="0"/>
    <n v="0"/>
    <n v="0"/>
    <n v="0"/>
    <n v="0"/>
    <n v="0"/>
    <s v="GMM. Gpo y Col"/>
    <s v="Accidentes y Enfermedades"/>
    <s v="Gastos Medicos"/>
    <x v="45"/>
    <x v="1"/>
    <n v="5987192.6770000001"/>
    <n v="5919369.3152000001"/>
    <n v="470912451.56086999"/>
    <n v="404647163.09129"/>
    <n v="451972421.97768009"/>
    <n v="385068140.58718014"/>
    <n v="42744261.699949995"/>
    <n v="36251733.036920004"/>
    <n v="29438398.671159998"/>
    <n v="25003211.763919998"/>
    <n v="50024.707889999998"/>
    <n v="17488.223379999999"/>
    <n v="1.3798395586762236E-2"/>
    <m/>
    <m/>
    <m/>
    <n v="11.790218411608201"/>
    <m/>
    <n v="9.8510648281914304E-2"/>
    <m/>
    <n v="1.2524668439856752E-3"/>
    <n v="1.3049518141377361E-3"/>
    <m/>
    <m/>
    <m/>
    <m/>
    <m/>
    <n v="0"/>
    <m/>
    <n v="0"/>
    <m/>
    <n v="0"/>
    <m/>
    <n v="131.00839886772434"/>
    <n v="27.803805598348426"/>
    <m/>
    <n v="5.5705294242330526E-3"/>
    <n v="115.55194857517779"/>
    <m/>
    <n v="227.56074238421397"/>
    <m/>
    <s v="Resto"/>
    <n v="2023"/>
    <n v="2"/>
    <d v="2024-08-20T00:00:00"/>
    <x v="45"/>
    <x v="26"/>
  </r>
  <r>
    <n v="2024"/>
    <n v="6"/>
    <n v="16"/>
    <x v="24"/>
    <s v="GMM. Gpo y Col"/>
    <n v="14"/>
    <s v="8527a891e224136950ff32ca212b45bc93f69fbb801c3b1ebedac52775f99e61"/>
    <s v="866d562d83a77144c090ae01fef5e5dc5d322dfdcb968ee04e0fa262fe1b2619"/>
    <x v="14"/>
    <n v="253187.25524999999"/>
    <n v="227881.06719"/>
    <n v="444753.76939999999"/>
    <n v="366082.76760999998"/>
    <n v="138245.96107000002"/>
    <n v="124147.43102999998"/>
    <n v="276084.87773000007"/>
    <n v="236582.02967999998"/>
    <n v="0"/>
    <n v="0"/>
    <n v="134.59399999999999"/>
    <n v="128.214"/>
    <n v="0"/>
    <n v="0"/>
    <n v="128062.43273"/>
    <n v="115728.04072"/>
    <n v="234186.76290999999"/>
    <n v="193573.31875000001"/>
    <n v="0"/>
    <n v="0"/>
    <n v="0"/>
    <n v="0"/>
    <n v="0"/>
    <n v="0"/>
    <s v="GMM. Gpo y Col"/>
    <s v="Accidentes y Enfermedades"/>
    <s v="Gastos Medicos"/>
    <x v="45"/>
    <x v="1"/>
    <n v="2668766.8416399998"/>
    <n v="1926100.1418599999"/>
    <n v="470912451.56086999"/>
    <n v="404647163.09129"/>
    <n v="451972421.97768009"/>
    <n v="385068140.58718014"/>
    <n v="42744261.699949995"/>
    <n v="36251733.036920004"/>
    <n v="29438398.671159998"/>
    <n v="25003211.763919998"/>
    <n v="1265223.08128"/>
    <n v="1139250.56094"/>
    <n v="0.59233039753332828"/>
    <n v="0.62860737432309266"/>
    <n v="25306.188059999986"/>
    <n v="11.104998046590886"/>
    <n v="20.011273821677015"/>
    <n v="20.002717137305989"/>
    <n v="9.4870503971943982"/>
    <n v="11.831215949651476"/>
    <n v="5.3765249657509444E-2"/>
    <n v="5.6018297342598312E-2"/>
    <n v="5.6315992789646496E-2"/>
    <n v="5.917941350393472E-2"/>
    <m/>
    <m/>
    <m/>
    <n v="0"/>
    <m/>
    <n v="0"/>
    <m/>
    <n v="0"/>
    <m/>
    <n v="11.356280128416962"/>
    <n v="54.602259080337348"/>
    <n v="54.479045828976126"/>
    <n v="0.46961100912542453"/>
    <n v="10.658084188811801"/>
    <n v="20.980910190650938"/>
    <n v="54.683890386757469"/>
    <n v="59.785119905632655"/>
    <s v="Medianas"/>
    <n v="2023"/>
    <n v="2"/>
    <d v="2024-08-20T00:00:00"/>
    <x v="45"/>
    <x v="14"/>
  </r>
  <r>
    <n v="2024"/>
    <n v="6"/>
    <n v="39"/>
    <x v="17"/>
    <s v="GMM. Gpo y Col"/>
    <n v="27"/>
    <s v="670671cd97404156226e507973f2ab8330d3022ca96e0c93bdbdb320c41adcaf"/>
    <s v="866d562d83a77144c090ae01fef5e5dc5d322dfdcb968ee04e0fa262fe1b2619"/>
    <x v="29"/>
    <n v="5001.0868"/>
    <n v="4040.5447100000001"/>
    <n v="6619.6997799999999"/>
    <n v="5682.3308200000001"/>
    <n v="1175.8130199999998"/>
    <n v="1035.3996999999999"/>
    <n v="1698.2831899999999"/>
    <n v="1569.38429"/>
    <n v="0"/>
    <n v="0"/>
    <n v="134.59399999999999"/>
    <n v="128.214"/>
    <n v="0"/>
    <n v="0"/>
    <n v="730.24315999999999"/>
    <n v="568.42962999999997"/>
    <n v="2160.9037200000002"/>
    <n v="1581.90302"/>
    <n v="0"/>
    <n v="0"/>
    <n v="0"/>
    <n v="0"/>
    <n v="0"/>
    <n v="0"/>
    <s v="GMM. Gpo y Col"/>
    <s v="Accidentes y Enfermedades"/>
    <s v="Gastos Medicos"/>
    <x v="45"/>
    <x v="1"/>
    <n v="13946879.379360002"/>
    <n v="12006721.726059999"/>
    <n v="470912451.56086999"/>
    <n v="404647163.09129"/>
    <n v="451972421.97768009"/>
    <n v="385068140.58718014"/>
    <n v="42744261.699949995"/>
    <n v="36251733.036920004"/>
    <n v="29438398.671159998"/>
    <n v="25003211.763919998"/>
    <n v="817465.34374000004"/>
    <n v="640523.64503999997"/>
    <n v="1.1700019139658811E-2"/>
    <n v="1.1145797377148759E-2"/>
    <n v="960.54208999999992"/>
    <n v="23.77258906757649"/>
    <n v="0.61177967216560392"/>
    <n v="0.63081897776742846"/>
    <n v="3.585810606063685E-2"/>
    <n v="3.3652355756944016E-2"/>
    <n v="1.0619992704426423E-3"/>
    <n v="1.1065026441473835E-3"/>
    <n v="9.9853528667602129E-4"/>
    <n v="1.0493064172586912E-3"/>
    <m/>
    <m/>
    <m/>
    <n v="0"/>
    <m/>
    <n v="0"/>
    <m/>
    <n v="0"/>
    <m/>
    <n v="13.561267209175343"/>
    <n v="23.511150016432424"/>
    <n v="25.625250413328548"/>
    <n v="3.9941473486189037E-3"/>
    <n v="28.466765534372307"/>
    <n v="36.601529466705252"/>
    <n v="33.793414914385913"/>
    <n v="35.933279272707878"/>
    <s v="Resto"/>
    <n v="2023"/>
    <n v="2"/>
    <d v="2024-08-20T00:00:00"/>
    <x v="45"/>
    <x v="29"/>
  </r>
  <r>
    <n v="2024"/>
    <n v="6"/>
    <n v="150.1"/>
    <x v="32"/>
    <s v="GMM. Gpo y Col"/>
    <n v="150.1"/>
    <m/>
    <m/>
    <x v="21"/>
    <n v="410464.25508999993"/>
    <n v="580424.38237000001"/>
    <n v="1934981.0073500001"/>
    <n v="1079784.1445200001"/>
    <n v="872227.08065000002"/>
    <n v="605709.17745000008"/>
    <n v="1569707.3337700001"/>
    <n v="973588.78184999991"/>
    <n v="0"/>
    <n v="0"/>
    <n v="0"/>
    <n v="0"/>
    <n v="0"/>
    <n v="0"/>
    <n v="744642.47936"/>
    <n v="532010.35722000001"/>
    <n v="1038126.7788199999"/>
    <n v="820021.65896999999"/>
    <n v="0"/>
    <n v="0"/>
    <n v="0"/>
    <n v="0"/>
    <n v="0"/>
    <n v="0"/>
    <s v="GMM. Gpo y Col"/>
    <s v="Accidentes y Enfermedades"/>
    <s v="Gastos Medicos"/>
    <x v="45"/>
    <x v="1"/>
    <n v="56678737.458660014"/>
    <n v="37416142.580499999"/>
    <n v="470912451.56086999"/>
    <n v="404647163.09129"/>
    <n v="451972421.97768009"/>
    <n v="385068140.58718014"/>
    <n v="42744261.699949995"/>
    <n v="36251733.036920004"/>
    <n v="29438398.671159998"/>
    <n v="25003211.763919998"/>
    <n v="3926032.6297200006"/>
    <n v="3251543.0112299998"/>
    <n v="0.96027920185244442"/>
    <n v="1.6010941650124035"/>
    <n v="-169960.12728000007"/>
    <n v="-29.282044731824598"/>
    <n v="10.454937434365483"/>
    <n v="17.850736723006964"/>
    <n v="0.72419442191947514"/>
    <n v="1.5512672935785132"/>
    <n v="8.7163602009139793E-2"/>
    <n v="9.0816216904107933E-2"/>
    <n v="0.14343962723867015"/>
    <n v="0.15073290184041879"/>
    <m/>
    <m/>
    <m/>
    <n v="0"/>
    <m/>
    <n v="0"/>
    <m/>
    <n v="0"/>
    <m/>
    <n v="44.000968306609558"/>
    <n v="212.49769494757888"/>
    <n v="104.35625997942346"/>
    <n v="2.9628890157822929"/>
    <n v="39.96766590242737"/>
    <n v="26.597482818192141"/>
    <n v="71.729435609628283"/>
    <n v="64.877598219568881"/>
    <s v="Resto"/>
    <n v="2023"/>
    <n v="2"/>
    <d v="2024-08-20T00:00:00"/>
    <x v="45"/>
    <x v="21"/>
  </r>
  <r>
    <n v="2024"/>
    <n v="6"/>
    <n v="718"/>
    <x v="44"/>
    <s v="GMM. Gpo y Col"/>
    <n v="281"/>
    <s v="71a1c003a2b855d85582c8f6c7648c49d3fe836408a7e1b5d9b222448acb3c1b"/>
    <s v="866d562d83a77144c090ae01fef5e5dc5d322dfdcb968ee04e0fa262fe1b2619"/>
    <x v="24"/>
    <n v="1294.06738"/>
    <n v="0"/>
    <n v="54083.755929999999"/>
    <n v="0"/>
    <n v="18883.248219999998"/>
    <n v="0"/>
    <n v="24182.230309999995"/>
    <n v="0"/>
    <n v="0"/>
    <n v="0"/>
    <n v="134.59399999999999"/>
    <n v="128.214"/>
    <n v="0"/>
    <n v="0"/>
    <n v="16095.747090000001"/>
    <n v="0"/>
    <n v="22427.44225"/>
    <n v="0"/>
    <n v="0"/>
    <n v="0"/>
    <n v="0"/>
    <n v="0"/>
    <n v="0"/>
    <n v="0"/>
    <s v="GMM. Gpo y Col"/>
    <s v="Accidentes y Enfermedades"/>
    <s v="Gastos Medicos"/>
    <x v="45"/>
    <x v="1"/>
    <n v="8284.6314299999995"/>
    <n v="970.66971999999998"/>
    <n v="470912451.56086999"/>
    <n v="404647163.09129"/>
    <n v="451972421.97768009"/>
    <n v="385068140.58718014"/>
    <n v="42744261.699949995"/>
    <n v="36251733.036920004"/>
    <n v="29438398.671159998"/>
    <n v="25003211.763919998"/>
    <n v="8284.6314299999995"/>
    <n v="970.66971999999998"/>
    <n v="3.0274645731020165E-3"/>
    <m/>
    <m/>
    <m/>
    <n v="15.620095968469657"/>
    <m/>
    <n v="15.620095968469657"/>
    <m/>
    <n v="2.7479999216642697E-4"/>
    <n v="2.8631556198442242E-4"/>
    <m/>
    <m/>
    <m/>
    <m/>
    <m/>
    <n v="0"/>
    <m/>
    <n v="0"/>
    <m/>
    <n v="0"/>
    <m/>
    <m/>
    <n v="1459.2167696862894"/>
    <m/>
    <n v="6.4144957172889316E-2"/>
    <m/>
    <m/>
    <n v="71.768090674717939"/>
    <m/>
    <s v="Resto"/>
    <n v="2023"/>
    <n v="2"/>
    <d v="2024-08-20T00:00:00"/>
    <x v="45"/>
    <x v="24"/>
  </r>
  <r>
    <n v="2024"/>
    <n v="6"/>
    <n v="23"/>
    <x v="16"/>
    <s v="GMM. Gpo y Col"/>
    <n v="17"/>
    <s v="4523540f1504cd17100c4835e85b7eefd49911580f8efff0599a8f283be6b9e3"/>
    <s v="866d562d83a77144c090ae01fef5e5dc5d322dfdcb968ee04e0fa262fe1b2619"/>
    <x v="6"/>
    <n v="2862954.9708499997"/>
    <n v="2455155.69692"/>
    <n v="4875122.5149799995"/>
    <n v="4347890.7484900001"/>
    <n v="1609626.4502799998"/>
    <n v="1529506.68839"/>
    <n v="3238434.4913399993"/>
    <n v="3046448.074"/>
    <n v="0"/>
    <n v="0"/>
    <n v="134.59399999999999"/>
    <n v="128.214"/>
    <n v="0"/>
    <n v="0"/>
    <n v="1368214.3905"/>
    <n v="1263140.45086"/>
    <n v="2125852.60677"/>
    <n v="1938724.31617"/>
    <n v="0"/>
    <n v="0"/>
    <n v="0"/>
    <n v="0"/>
    <n v="0"/>
    <n v="0"/>
    <s v="GMM. Gpo y Col"/>
    <s v="Accidentes y Enfermedades"/>
    <s v="Gastos Medicos"/>
    <x v="45"/>
    <x v="1"/>
    <n v="12089263.964579999"/>
    <n v="10892930.905850001"/>
    <n v="470912451.56086999"/>
    <n v="404647163.09129"/>
    <n v="451972421.97768009"/>
    <n v="385068140.58718014"/>
    <n v="42744261.699949995"/>
    <n v="36251733.036920004"/>
    <n v="29438398.671159998"/>
    <n v="25003211.763919998"/>
    <n v="3653974.3754000003"/>
    <n v="3180561.5512299999"/>
    <n v="6.697869742018141"/>
    <n v="6.7725195218104082"/>
    <n v="407799.27392999968"/>
    <n v="16.609914981831288"/>
    <n v="78.351807558491487"/>
    <n v="77.19252268425781"/>
    <n v="23.681797165138359"/>
    <n v="22.538981639931908"/>
    <n v="0.60795907208665834"/>
    <n v="0.63343576546610225"/>
    <n v="0.6067398763317432"/>
    <n v="0.63758993231073302"/>
    <m/>
    <m/>
    <m/>
    <n v="0"/>
    <m/>
    <n v="0"/>
    <m/>
    <n v="0"/>
    <m/>
    <n v="5.2382746998207663"/>
    <n v="56.222555599681968"/>
    <n v="62.297747157492722"/>
    <n v="5.4677785577274189"/>
    <n v="8.3184684306848879"/>
    <n v="9.6521351199471574"/>
    <n v="64.360736306119165"/>
    <n v="65.153175225829258"/>
    <s v="Grandes"/>
    <n v="2023"/>
    <n v="2"/>
    <d v="2024-08-20T00:00:00"/>
    <x v="45"/>
    <x v="6"/>
  </r>
  <r>
    <n v="2024"/>
    <n v="6"/>
    <n v="34"/>
    <x v="54"/>
    <s v="GMM. Gpo y Col"/>
    <n v="23"/>
    <s v="535fa30d7e25dd8a49f1536779734ec8286108d115da5045d77f3b4185d8f790"/>
    <s v="866d562d83a77144c090ae01fef5e5dc5d322dfdcb968ee04e0fa262fe1b2619"/>
    <x v="0"/>
    <n v="13088915.590020001"/>
    <n v="10856616.33168"/>
    <n v="22992683.680799998"/>
    <n v="18788982.712200001"/>
    <n v="9297113.3055700008"/>
    <n v="7962966.05889"/>
    <n v="17895487.850730002"/>
    <n v="15021481.90023"/>
    <n v="0"/>
    <n v="0"/>
    <n v="134.59399999999999"/>
    <n v="128.214"/>
    <n v="3477.7497899999998"/>
    <n v="4892.3314800000007"/>
    <n v="8272033.9225699995"/>
    <n v="6958591.9011199996"/>
    <n v="9920379.5680599995"/>
    <n v="8024698.2774399994"/>
    <n v="0"/>
    <n v="0"/>
    <n v="0"/>
    <n v="0"/>
    <n v="0"/>
    <n v="0"/>
    <s v="GMM. Gpo y Col"/>
    <s v="Accidentes y Enfermedades"/>
    <s v="Gastos Medicos"/>
    <x v="45"/>
    <x v="1"/>
    <n v="43370839.972830005"/>
    <n v="41708691.39999"/>
    <n v="470912451.56086999"/>
    <n v="404647163.09129"/>
    <n v="451972421.97768009"/>
    <n v="385068140.58718014"/>
    <n v="42744261.699949995"/>
    <n v="36251733.036920004"/>
    <n v="29438398.671159998"/>
    <n v="25003211.763919998"/>
    <n v="15696564.2108"/>
    <n v="13192563.50334"/>
    <n v="30.621456704293276"/>
    <n v="29.947854687728309"/>
    <n v="2232299.2583400011"/>
    <n v="20.561648216544892"/>
    <n v="83.387137555963946"/>
    <n v="82.293455164581147"/>
    <n v="30.179068697354378"/>
    <n v="26.029625881963302"/>
    <n v="2.7794796138084559"/>
    <n v="2.8959544772106418"/>
    <n v="2.6829834290054579"/>
    <n v="2.8194013441686021"/>
    <m/>
    <m/>
    <m/>
    <n v="0"/>
    <m/>
    <n v="0"/>
    <m/>
    <n v="0"/>
    <m/>
    <n v="16.754400769930889"/>
    <n v="71.030432136477657"/>
    <n v="73.34666543989195"/>
    <n v="31.581586381184962"/>
    <n v="18.875112093275636"/>
    <n v="23.623084944506488"/>
    <n v="83.384248211660463"/>
    <n v="86.714685842866317"/>
    <s v="Grandes"/>
    <n v="2023"/>
    <n v="2"/>
    <d v="2024-08-20T00:00:00"/>
    <x v="45"/>
    <x v="0"/>
  </r>
  <r>
    <n v="2024"/>
    <n v="6"/>
    <n v="50"/>
    <x v="56"/>
    <s v="GMM. Gpo y Col"/>
    <n v="38"/>
    <s v="aea92132c4cbeb263e6ac2bf6c183b5d81737f179f21efdc5863739672f0f470"/>
    <s v="866d562d83a77144c090ae01fef5e5dc5d322dfdcb968ee04e0fa262fe1b2619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GMM. Gpo y Col"/>
    <s v="Accidentes y Enfermedades"/>
    <s v="Gastos Medicos"/>
    <x v="45"/>
    <x v="1"/>
    <n v="30189132.184919998"/>
    <n v="15116040.619870001"/>
    <n v="470912451.56086999"/>
    <n v="404647163.09129"/>
    <n v="451972421.97768009"/>
    <n v="385068140.58718014"/>
    <n v="42744261.699949995"/>
    <n v="36251733.036920004"/>
    <n v="29438398.671159998"/>
    <n v="25003211.763919998"/>
    <n v="431429.48386000004"/>
    <n v="409109.32405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5"/>
    <x v="32"/>
  </r>
  <r>
    <n v="2024"/>
    <n v="6"/>
    <n v="37"/>
    <x v="35"/>
    <s v="GMM. Gpo y Col"/>
    <n v="25"/>
    <s v="b7a56873cd771f2c446d369b649430b65a756ba278ff97ec81bb6f55b2e73569"/>
    <s v="866d562d83a77144c090ae01fef5e5dc5d322dfdcb968ee04e0fa262fe1b2619"/>
    <x v="8"/>
    <n v="1012031.0828"/>
    <n v="382573.77171"/>
    <n v="1750393.5514499999"/>
    <n v="1253607.2701300001"/>
    <n v="575204.73526999995"/>
    <n v="370600.71329999994"/>
    <n v="1062855.53106"/>
    <n v="787874.41177000012"/>
    <n v="0"/>
    <n v="0"/>
    <n v="134.59399999999999"/>
    <n v="128.214"/>
    <n v="0"/>
    <n v="0"/>
    <n v="557651.14214999997"/>
    <n v="338963.82324"/>
    <n v="823449.95371999999"/>
    <n v="516740.97410000005"/>
    <n v="0"/>
    <n v="0"/>
    <n v="0"/>
    <n v="0"/>
    <n v="0"/>
    <n v="0"/>
    <s v="GMM. Gpo y Col"/>
    <s v="Accidentes y Enfermedades"/>
    <s v="Gastos Medicos"/>
    <x v="45"/>
    <x v="1"/>
    <n v="7036483.0011099996"/>
    <n v="5668968.1481899992"/>
    <n v="470912451.56086999"/>
    <n v="404647163.09129"/>
    <n v="451972421.97768009"/>
    <n v="385068140.58718014"/>
    <n v="42744261.699949995"/>
    <n v="36251733.036920004"/>
    <n v="29438398.671159998"/>
    <n v="25003211.763919998"/>
    <n v="1068448.7176300001"/>
    <n v="436344.77531"/>
    <n v="2.3676419770777883"/>
    <n v="1.0553254690482625"/>
    <n v="629457.31108999997"/>
    <n v="164.53227001853739"/>
    <n v="94.719668440882771"/>
    <n v="87.676945699235532"/>
    <n v="14.382626699167082"/>
    <n v="6.7485609675219118"/>
    <n v="0.21490854179912999"/>
    <n v="0.22391434379374089"/>
    <n v="9.4545027521591662E-2"/>
    <n v="9.935222662841528E-2"/>
    <m/>
    <m/>
    <m/>
    <n v="0"/>
    <m/>
    <n v="0"/>
    <m/>
    <n v="0"/>
    <m/>
    <n v="55.208750179704523"/>
    <n v="56.836666881670595"/>
    <n v="96.870392249713362"/>
    <n v="1.9539267121669646"/>
    <n v="64.516418542742414"/>
    <n v="59.354491900742026"/>
    <n v="67.72131562225087"/>
    <n v="65.59646713333855"/>
    <s v="Medianas"/>
    <n v="2023"/>
    <n v="2"/>
    <d v="2024-08-20T00:00:00"/>
    <x v="45"/>
    <x v="8"/>
  </r>
  <r>
    <n v="2024"/>
    <n v="6"/>
    <n v="712"/>
    <x v="45"/>
    <s v="GMM. Gpo y Col"/>
    <n v="249"/>
    <s v="9f484139a27415ae2e8612bf6c65a8101a18eb5e9b7809e74ca63a45a65f17f4"/>
    <s v="866d562d83a77144c090ae01fef5e5dc5d322dfdcb968ee04e0fa262fe1b2619"/>
    <x v="23"/>
    <n v="53542.606950000001"/>
    <n v="49128.040489999999"/>
    <n v="107513.62430000001"/>
    <n v="99553.256519999995"/>
    <n v="28164.414029999993"/>
    <n v="25996.815920000001"/>
    <n v="57737.59403"/>
    <n v="53710.085100000004"/>
    <n v="0"/>
    <n v="0"/>
    <n v="134.59399999999999"/>
    <n v="128.214"/>
    <n v="0"/>
    <n v="0"/>
    <n v="28164.41403"/>
    <n v="25996.815920000001"/>
    <n v="58288.172740000002"/>
    <n v="49109.760200000004"/>
    <n v="0"/>
    <n v="0"/>
    <n v="0"/>
    <n v="0"/>
    <n v="0"/>
    <n v="0"/>
    <s v="GMM. Gpo y Col"/>
    <s v="Accidentes y Enfermedades"/>
    <s v="Gastos Medicos"/>
    <x v="45"/>
    <x v="1"/>
    <n v="166052.68868000002"/>
    <n v="154126.81384000002"/>
    <n v="470912451.56086999"/>
    <n v="404647163.09129"/>
    <n v="451972421.97768009"/>
    <n v="385068140.58718014"/>
    <n v="42744261.699949995"/>
    <n v="36251733.036920004"/>
    <n v="29438398.671159998"/>
    <n v="25003211.763919998"/>
    <n v="166052.68868000002"/>
    <n v="154126.81384000002"/>
    <n v="0.12526267812472858"/>
    <n v="0.13551915004991988"/>
    <n v="4414.5664600000018"/>
    <n v="8.9858386696668457"/>
    <n v="32.244348089528323"/>
    <n v="31.87507693567202"/>
    <n v="32.244348089528323"/>
    <n v="31.87507693567202"/>
    <n v="1.13699705269057E-2"/>
    <n v="1.1846432292420734E-2"/>
    <n v="1.2140957597401102E-2"/>
    <n v="1.2758271929504727E-2"/>
    <m/>
    <m/>
    <m/>
    <n v="0"/>
    <m/>
    <n v="0"/>
    <m/>
    <n v="0"/>
    <m/>
    <n v="8.3379369099290557"/>
    <n v="52.60187285296162"/>
    <n v="52.916451909559967"/>
    <n v="9.5672371125240269E-2"/>
    <n v="8.337936909929077"/>
    <n v="18.68958940671024"/>
    <n v="48.319260505265923"/>
    <n v="52.936149177124257"/>
    <s v="Resto"/>
    <n v="2023"/>
    <n v="2"/>
    <d v="2024-08-20T00:00:00"/>
    <x v="45"/>
    <x v="23"/>
  </r>
  <r>
    <n v="2024"/>
    <n v="6"/>
    <n v="5.0999999999999996"/>
    <x v="6"/>
    <s v="GMM. Gpo y Col"/>
    <n v="5.0999999999999996"/>
    <m/>
    <m/>
    <x v="3"/>
    <n v="35075974.249710001"/>
    <n v="29829677.993639998"/>
    <n v="59634458.767249994"/>
    <n v="50048675.948079996"/>
    <n v="23117883.204209998"/>
    <n v="19598456.033780001"/>
    <n v="45495208.285859995"/>
    <n v="38165564.221250005"/>
    <n v="0"/>
    <n v="0"/>
    <n v="0"/>
    <n v="0"/>
    <n v="-22611.07661"/>
    <n v="95735.64751000001"/>
    <n v="21164507.240619998"/>
    <n v="17699435.29143"/>
    <n v="27351500.535800003"/>
    <n v="23148509.33997"/>
    <n v="0"/>
    <n v="0"/>
    <n v="0"/>
    <n v="0"/>
    <n v="0"/>
    <n v="0"/>
    <s v="GMM. Gpo y Col"/>
    <s v="Accidentes y Enfermedades"/>
    <s v="Gastos Medicos"/>
    <x v="45"/>
    <x v="1"/>
    <n v="164489922.60152"/>
    <n v="149983118.54734999"/>
    <n v="470912451.56086999"/>
    <n v="404647163.09129"/>
    <n v="451972421.97768009"/>
    <n v="385068140.58718014"/>
    <n v="42744261.699949995"/>
    <n v="36251733.036920004"/>
    <n v="29438398.671159998"/>
    <n v="25003211.763919998"/>
    <n v="64535439.402800001"/>
    <n v="55975065.596780002"/>
    <n v="82.060077434326189"/>
    <n v="82.284833012701583"/>
    <n v="5246296.2560700029"/>
    <n v="17.58750549432202"/>
    <n v="54.351492101544686"/>
    <n v="53.291010337567101"/>
    <n v="21.324087029138084"/>
    <n v="19.888690328987064"/>
    <n v="7.4485128039083275"/>
    <n v="7.760644796916873"/>
    <n v="7.3717748978534923"/>
    <n v="7.7465972511134042"/>
    <m/>
    <m/>
    <m/>
    <n v="0"/>
    <m/>
    <n v="0"/>
    <m/>
    <n v="0"/>
    <m/>
    <n v="17.957675667735739"/>
    <n v="65.908028782411165"/>
    <n v="65.70119877914405"/>
    <n v="78.529689955106036"/>
    <n v="19.577302281885633"/>
    <n v="18.1566386591157"/>
    <n v="77.379693347785675"/>
    <n v="76.46036741065133"/>
    <m/>
    <n v="2023"/>
    <n v="2"/>
    <d v="2024-08-20T00:00:00"/>
    <x v="45"/>
    <x v="3"/>
  </r>
  <r>
    <n v="2024"/>
    <n v="6"/>
    <n v="48"/>
    <x v="3"/>
    <s v="GMM. Gpo y Col"/>
    <n v="36"/>
    <s v="76a50887d8f1c2e9301755428990ad81479ee21c25b43215cf524541e0503269"/>
    <s v="866d562d83a77144c090ae01fef5e5dc5d322dfdcb968ee04e0fa262fe1b2619"/>
    <x v="5"/>
    <n v="6090337.8953599995"/>
    <n v="5722147.9685300002"/>
    <n v="10422608.538409999"/>
    <n v="8865894.1046399996"/>
    <n v="4062247.3918500002"/>
    <n v="3375904.4650299996"/>
    <n v="8195998.4993599998"/>
    <n v="6735833.0759000005"/>
    <n v="0"/>
    <n v="0"/>
    <n v="134.59399999999999"/>
    <n v="128.214"/>
    <n v="-41584.543709999998"/>
    <n v="82443.572029999996"/>
    <n v="3898667.8569099996"/>
    <n v="3224482.9350799997"/>
    <n v="5213869.0317600006"/>
    <n v="4394506.2459499994"/>
    <n v="0"/>
    <n v="0"/>
    <n v="0"/>
    <n v="0"/>
    <n v="0"/>
    <n v="0"/>
    <s v="GMM. Gpo y Col"/>
    <s v="Accidentes y Enfermedades"/>
    <s v="Gastos Medicos"/>
    <x v="45"/>
    <x v="1"/>
    <n v="31734793.481880002"/>
    <n v="28740488.16773"/>
    <n v="470912451.56086999"/>
    <n v="404647163.09129"/>
    <n v="451972421.97768009"/>
    <n v="385068140.58718014"/>
    <n v="42744261.699949995"/>
    <n v="36251733.036920004"/>
    <n v="29438398.671159998"/>
    <n v="25003211.763919998"/>
    <n v="15260459.770629998"/>
    <n v="13925907.532579999"/>
    <n v="14.248316974362723"/>
    <n v="15.784481152121387"/>
    <n v="368189.92682999931"/>
    <n v="6.4344705669082236"/>
    <n v="39.909268704219201"/>
    <n v="41.089946598761308"/>
    <n v="19.1913582133045"/>
    <n v="19.909710423620652"/>
    <n v="1.2933057673827009"/>
    <n v="1.3475021039360584"/>
    <n v="1.4141080156884878"/>
    <n v="1.4860091930234605"/>
    <m/>
    <m/>
    <m/>
    <n v="0"/>
    <m/>
    <n v="0"/>
    <m/>
    <n v="0"/>
    <m/>
    <n v="20.330638320178341"/>
    <n v="66.699868901278435"/>
    <n v="58.997154278365471"/>
    <n v="13.799145249804889"/>
    <n v="20.908311050288543"/>
    <n v="18.645161480089612"/>
    <n v="74.774947992776106"/>
    <n v="73.375318058808105"/>
    <s v="Grandes"/>
    <n v="2023"/>
    <n v="2"/>
    <d v="2024-08-20T00:00:00"/>
    <x v="45"/>
    <x v="5"/>
  </r>
  <r>
    <n v="2024"/>
    <n v="6"/>
    <n v="1"/>
    <x v="14"/>
    <s v="GMM. Gpo y Col"/>
    <n v="30"/>
    <s v="624b60c58c9d8bfb6ff1886c2fd605d2adeb6ea4da576068201b6c6958ce93f4"/>
    <s v="866d562d83a77144c090ae01fef5e5dc5d322dfdcb968ee04e0fa262fe1b2619"/>
    <x v="13"/>
    <n v="1453206.35372"/>
    <n v="1264932.4879999999"/>
    <n v="3353686.7789700003"/>
    <n v="2919247.1374199996"/>
    <n v="1657417.1851800003"/>
    <n v="1513378.94463"/>
    <n v="3270175.9590399996"/>
    <n v="2912979.5805199998"/>
    <n v="0"/>
    <n v="0"/>
    <n v="134.59399999999999"/>
    <n v="128.214"/>
    <n v="0"/>
    <n v="0"/>
    <n v="1566308.26471"/>
    <n v="1425851.1732700001"/>
    <n v="1667594.6203399999"/>
    <n v="1411605.8852899999"/>
    <n v="0"/>
    <n v="0"/>
    <n v="0"/>
    <n v="0"/>
    <n v="0"/>
    <n v="0"/>
    <s v="GMM. Gpo y Col"/>
    <s v="Accidentes y Enfermedades"/>
    <s v="Gastos Medicos"/>
    <x v="45"/>
    <x v="1"/>
    <n v="27815669.804509997"/>
    <n v="22056494.197700001"/>
    <n v="470912451.56086999"/>
    <n v="404647163.09129"/>
    <n v="451972421.97768009"/>
    <n v="385068140.58718014"/>
    <n v="42744261.699949995"/>
    <n v="36251733.036920004"/>
    <n v="29438398.671159998"/>
    <n v="25003211.763919998"/>
    <n v="1910232.1869100002"/>
    <n v="1745867.6112000002"/>
    <n v="3.3997694565904744"/>
    <n v="3.4893021161546938"/>
    <n v="188273.86572000012"/>
    <n v="14.884103895353507"/>
    <n v="76.074854338556236"/>
    <n v="72.452944306044174"/>
    <n v="5.2244161795606985"/>
    <n v="5.7349662038852216"/>
    <n v="0.30859374155498603"/>
    <n v="0.3215254478052566"/>
    <n v="0.3126013483788162"/>
    <n v="0.32849575300390682"/>
    <m/>
    <m/>
    <m/>
    <n v="0"/>
    <m/>
    <n v="0"/>
    <m/>
    <n v="0"/>
    <m/>
    <n v="9.5176585521490544"/>
    <n v="114.05243177868371"/>
    <n v="119.64108432560079"/>
    <n v="5.6301200472691706"/>
    <n v="9.8507539968480948"/>
    <n v="18.134575501391438"/>
    <n v="93.92620038499831"/>
    <n v="101.00915475972769"/>
    <s v="Medianas"/>
    <n v="2023"/>
    <n v="2"/>
    <d v="2024-08-20T00:00:00"/>
    <x v="45"/>
    <x v="13"/>
  </r>
  <r>
    <n v="2024"/>
    <n v="6"/>
    <n v="119"/>
    <x v="62"/>
    <s v="GMM. Gpo y Col"/>
    <n v="217"/>
    <s v="16badfc6202cb3f8889e0f2779b19218af4cbb736e56acadce8148aba9a7a9f8"/>
    <s v="866d562d83a77144c090ae01fef5e5dc5d322dfdcb968ee04e0fa262fe1b2619"/>
    <x v="28"/>
    <n v="1890.8866699999999"/>
    <n v="0"/>
    <n v="1890.8866699999999"/>
    <n v="0"/>
    <n v="448.93078000000003"/>
    <n v="0"/>
    <n v="448.93078000000003"/>
    <n v="0"/>
    <n v="0"/>
    <n v="0"/>
    <n v="134.59399999999999"/>
    <n v="128.214"/>
    <n v="0"/>
    <n v="0"/>
    <n v="448.93078000000003"/>
    <n v="0"/>
    <n v="946.28167000000008"/>
    <n v="0"/>
    <n v="0"/>
    <n v="0"/>
    <n v="0"/>
    <n v="0"/>
    <n v="0"/>
    <n v="0"/>
    <s v="GMM. Gpo y Col"/>
    <s v="Accidentes y Enfermedades"/>
    <s v="Gastos Medicos"/>
    <x v="45"/>
    <x v="1"/>
    <n v="811961.43577999994"/>
    <n v="576897.05820000009"/>
    <n v="470912451.56086999"/>
    <n v="404647163.09129"/>
    <n v="451972421.97768009"/>
    <n v="385068140.58718014"/>
    <n v="42744261.699949995"/>
    <n v="36251733.036920004"/>
    <n v="29438398.671159998"/>
    <n v="25003211.763919998"/>
    <n v="375005.02043999999"/>
    <n v="322423.53499999997"/>
    <n v="4.4237205060959376E-3"/>
    <m/>
    <m/>
    <m/>
    <n v="0.5042296947868562"/>
    <m/>
    <n v="0.23287887659141654"/>
    <m/>
    <n v="4.0153677477257886E-4"/>
    <n v="4.1836328458407093E-4"/>
    <m/>
    <m/>
    <m/>
    <m/>
    <m/>
    <n v="0"/>
    <m/>
    <n v="0"/>
    <m/>
    <n v="0"/>
    <m/>
    <m/>
    <n v="23.741813146316172"/>
    <m/>
    <n v="1.5249836956648236E-3"/>
    <m/>
    <m/>
    <n v="47.441559340360037"/>
    <m/>
    <s v="Resto"/>
    <n v="2023"/>
    <n v="2"/>
    <d v="2024-08-20T00:00:00"/>
    <x v="45"/>
    <x v="28"/>
  </r>
  <r>
    <n v="2024"/>
    <n v="6"/>
    <n v="112"/>
    <x v="57"/>
    <s v="GMM. Gpo y Col"/>
    <n v="231"/>
    <s v="138d9e809e386a7b800791d1f664f56d1c55f3d1ba411b950862729bc486c5ce"/>
    <s v="866d562d83a77144c090ae01fef5e5dc5d322dfdcb968ee04e0fa262fe1b2619"/>
    <x v="19"/>
    <n v="166023.45129"/>
    <n v="177807.64885"/>
    <n v="277870.63179000001"/>
    <n v="301983.99577000004"/>
    <n v="92697.948589999985"/>
    <n v="94776.312440000009"/>
    <n v="168437.35444"/>
    <n v="21789.511570000002"/>
    <n v="0"/>
    <n v="0"/>
    <n v="134.59399999999999"/>
    <n v="128.214"/>
    <n v="0"/>
    <n v="0"/>
    <n v="92679.187269999995"/>
    <n v="95619.968819999995"/>
    <n v="143544.34325999999"/>
    <n v="152128.34166999999"/>
    <n v="0"/>
    <n v="0"/>
    <n v="0"/>
    <n v="0"/>
    <n v="0"/>
    <n v="0"/>
    <s v="GMM. Gpo y Col"/>
    <s v="Accidentes y Enfermedades"/>
    <s v="Gastos Medicos"/>
    <x v="45"/>
    <x v="1"/>
    <n v="322505.75637000002"/>
    <n v="316431.12143"/>
    <n v="470912451.56086999"/>
    <n v="404647163.09129"/>
    <n v="451972421.97768009"/>
    <n v="385068140.58718014"/>
    <n v="42744261.699949995"/>
    <n v="36251733.036920004"/>
    <n v="29438398.671159998"/>
    <n v="25003211.763919998"/>
    <n v="322505.75637000002"/>
    <n v="316431.12143"/>
    <n v="0.38841108651127837"/>
    <n v="0.49048041005078186"/>
    <n v="-11784.197560000001"/>
    <n v="-6.6274975436749877"/>
    <n v="51.479221071492084"/>
    <n v="56.191580665789253"/>
    <n v="51.479221071492084"/>
    <n v="56.191580665789253"/>
    <n v="3.5255693651697777E-2"/>
    <n v="3.6733093263420127E-2"/>
    <n v="4.3941405023488547E-2"/>
    <n v="4.6175632338439077E-2"/>
    <m/>
    <m/>
    <m/>
    <n v="0"/>
    <m/>
    <n v="0"/>
    <m/>
    <n v="0"/>
    <m/>
    <n v="-2.1929148713353608"/>
    <n v="55.834249842259133"/>
    <n v="53.302719569704273"/>
    <n v="0.31488787697142528"/>
    <n v="-3.075488923799885"/>
    <n v="-5.6426030256877429"/>
    <n v="64.564848161331852"/>
    <n v="62.854802576774851"/>
    <s v="Resto"/>
    <n v="2023"/>
    <n v="2"/>
    <d v="2024-08-20T00:00:00"/>
    <x v="45"/>
    <x v="19"/>
  </r>
  <r>
    <n v="2024"/>
    <n v="6"/>
    <n v="61"/>
    <x v="2"/>
    <s v="GMM.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0882.830550000002"/>
    <n v="70910.169959999999"/>
    <n v="6062.5635299999994"/>
    <n v="5700.0061999999998"/>
    <n v="0"/>
    <n v="0"/>
    <n v="0"/>
    <n v="0"/>
    <n v="0"/>
    <n v="0"/>
    <s v="GMM. Gpo y Col"/>
    <s v="Accidentes y Enfermedades"/>
    <s v="Gastos Medicos"/>
    <x v="45"/>
    <x v="1"/>
    <n v="0"/>
    <n v="0"/>
    <n v="470912451.56086999"/>
    <n v="404647163.09129"/>
    <n v="451972421.97768009"/>
    <n v="385068140.58718014"/>
    <n v="42744261.699949995"/>
    <n v="36251733.036920004"/>
    <n v="29438398.671159998"/>
    <n v="25003211.76391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6.447952998250003"/>
    <n v="6.3606479936811233"/>
    <n v="509.40217611212404"/>
    <n v="1244.0367163109402"/>
    <m/>
    <n v="2023"/>
    <n v="2"/>
    <d v="2024-08-20T00:00:00"/>
    <x v="45"/>
    <x v="2"/>
  </r>
  <r>
    <n v="2024"/>
    <n v="6"/>
    <n v="10"/>
    <x v="4"/>
    <s v="GMM. Gpo y Col"/>
    <n v="10"/>
    <s v="4a44dc15364204a80fe80e9039455cc1608281820fe2b24f1e5233ade6af1dd5"/>
    <s v="866d562d83a77144c090ae01fef5e5dc5d322dfdcb968ee04e0fa262fe1b2619"/>
    <x v="11"/>
    <n v="179959.77385"/>
    <n v="185118.42593"/>
    <n v="505515.88285000005"/>
    <n v="492074.08345999999"/>
    <n v="152917.20285999999"/>
    <n v="166130.78973000002"/>
    <n v="305474.84938999999"/>
    <n v="-16497.292640000003"/>
    <n v="0"/>
    <n v="0"/>
    <n v="134.59399999999999"/>
    <n v="128.214"/>
    <n v="0"/>
    <n v="0"/>
    <n v="148042.47563"/>
    <n v="152327.29843"/>
    <n v="237380.42877"/>
    <n v="229354.41327000002"/>
    <n v="0"/>
    <n v="0"/>
    <n v="0"/>
    <n v="0"/>
    <n v="0"/>
    <n v="0"/>
    <s v="GMM. Gpo y Col"/>
    <s v="Accidentes y Enfermedades"/>
    <s v="Gastos Medicos"/>
    <x v="45"/>
    <x v="1"/>
    <n v="3187333.33329"/>
    <n v="2989305.4146599998"/>
    <n v="470912451.56086999"/>
    <n v="404647163.09129"/>
    <n v="451972421.97768009"/>
    <n v="385068140.58718014"/>
    <n v="42744261.699949995"/>
    <n v="36251733.036920004"/>
    <n v="29438398.671159998"/>
    <n v="25003211.763919998"/>
    <n v="317038.48676"/>
    <n v="325699.87294999999"/>
    <n v="0.42101504785193311"/>
    <n v="0.51064710683340042"/>
    <n v="-5158.6520799999998"/>
    <n v="-2.7866767200962927"/>
    <n v="56.76275321936879"/>
    <n v="56.837119478526347"/>
    <n v="5.6460920472426261"/>
    <n v="6.1926902825703793"/>
    <n v="3.821512326835097E-2"/>
    <n v="3.9816538598208322E-2"/>
    <n v="4.5748109171405843E-2"/>
    <n v="4.8074199451483536E-2"/>
    <m/>
    <m/>
    <m/>
    <n v="0"/>
    <m/>
    <n v="0"/>
    <m/>
    <n v="0"/>
    <m/>
    <n v="-7.9537254301114686"/>
    <n v="84.972991234952033"/>
    <n v="89.742978796081658"/>
    <n v="0.51944810099269711"/>
    <n v="-2.8129053978916518"/>
    <n v="3.4993944025623058"/>
    <n v="62.36507213214265"/>
    <n v="66.415682287603346"/>
    <s v="Medianas"/>
    <n v="2023"/>
    <n v="2"/>
    <d v="2024-08-20T00:00:00"/>
    <x v="45"/>
    <x v="11"/>
  </r>
  <r>
    <n v="2024"/>
    <n v="6"/>
    <n v="82"/>
    <x v="66"/>
    <s v="GMM. Gpo y Col"/>
    <n v="25"/>
    <s v="b7a56873cd771f2c446d369b649430b65a756ba278ff97ec81bb6f55b2e73569"/>
    <s v="866d562d83a77144c090ae01fef5e5dc5d322dfdcb968ee04e0fa262fe1b2619"/>
    <x v="32"/>
    <n v="0"/>
    <n v="0"/>
    <n v="0"/>
    <n v="-408169.33318000002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GMM. Gpo y Col"/>
    <s v="Accidentes y Enfermedades"/>
    <s v="Gastos Medicos"/>
    <x v="45"/>
    <x v="1"/>
    <n v="0"/>
    <n v="0"/>
    <n v="470912451.56086999"/>
    <n v="404647163.09129"/>
    <n v="451972421.97768009"/>
    <n v="385068140.58718014"/>
    <n v="42744261.699949995"/>
    <n v="36251733.036920004"/>
    <n v="29438398.671159998"/>
    <n v="25003211.76391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5"/>
    <x v="32"/>
  </r>
  <r>
    <n v="2024"/>
    <n v="6"/>
    <n v="41"/>
    <x v="7"/>
    <s v="GMM. Gpo y Col"/>
    <n v="29"/>
    <s v="35135aaa6cc23891b40cb3f378c53a17a1127210ce60e125ccf03efcfdaec458"/>
    <s v="866d562d83a77144c090ae01fef5e5dc5d322dfdcb968ee04e0fa262fe1b2619"/>
    <x v="16"/>
    <n v="799671.07498999999"/>
    <n v="728258.21510999999"/>
    <n v="1332735.2109900001"/>
    <n v="1245500.18456"/>
    <n v="466931.0114800001"/>
    <n v="432226.11221000005"/>
    <n v="948285.2372600002"/>
    <n v="837151.02566999989"/>
    <n v="0"/>
    <n v="0"/>
    <n v="134.59399999999999"/>
    <n v="128.214"/>
    <n v="0"/>
    <n v="0"/>
    <n v="466931.01148000004"/>
    <n v="432226.11220999999"/>
    <n v="709280.68831"/>
    <n v="691815.97545000003"/>
    <n v="0"/>
    <n v="0"/>
    <n v="0"/>
    <n v="0"/>
    <n v="0"/>
    <n v="0"/>
    <s v="GMM. Gpo y Col"/>
    <s v="Accidentes y Enfermedades"/>
    <s v="Gastos Medicos"/>
    <x v="45"/>
    <x v="1"/>
    <n v="19353024.356599998"/>
    <n v="17293989.810169999"/>
    <n v="470912451.56086999"/>
    <n v="404647163.09129"/>
    <n v="451972421.97768009"/>
    <n v="385068140.58718014"/>
    <n v="42744261.699949995"/>
    <n v="36251733.036920004"/>
    <n v="29438398.671159998"/>
    <n v="25003211.763919998"/>
    <n v="2772494.86503"/>
    <n v="2435979.3317499999"/>
    <n v="1.8708267336640783"/>
    <n v="2.0088921386691139"/>
    <n v="71412.859880000004"/>
    <n v="9.8059806807965"/>
    <n v="28.843013744638519"/>
    <n v="29.895911086684862"/>
    <n v="4.1320212296290872"/>
    <n v="4.2110480178595715"/>
    <n v="0.16981310906930538"/>
    <n v="0.1769291744595626"/>
    <n v="0.17997363667311861"/>
    <n v="0.18912450508097048"/>
    <m/>
    <m/>
    <m/>
    <n v="0"/>
    <m/>
    <n v="0"/>
    <m/>
    <n v="0"/>
    <m/>
    <n v="8.0293388783365458"/>
    <n v="58.390384007054294"/>
    <n v="59.350667557483618"/>
    <n v="1.5861291121702208"/>
    <n v="8.0293388783365458"/>
    <n v="2.5244737733383316"/>
    <n v="65.831626206058786"/>
    <n v="62.477035447013684"/>
    <s v="Medianas"/>
    <n v="2023"/>
    <n v="2"/>
    <d v="2024-08-20T00:00:00"/>
    <x v="45"/>
    <x v="16"/>
  </r>
  <r>
    <n v="2024"/>
    <n v="6"/>
    <n v="23"/>
    <x v="16"/>
    <s v="Vida Gpo y Col"/>
    <n v="17"/>
    <s v="4523540f1504cd17100c4835e85b7eefd49911580f8efff0599a8f283be6b9e3"/>
    <s v="866d562d83a77144c090ae01fef5e5dc5d322dfdcb968ee04e0fa262fe1b2619"/>
    <x v="10"/>
    <n v="1653411.6023299999"/>
    <n v="891517.25092999998"/>
    <n v="2024764.1888000001"/>
    <n v="1354559.321"/>
    <n v="633547.02780000004"/>
    <n v="583455.82816999999"/>
    <n v="1227251.0154500001"/>
    <n v="1059599.0591600002"/>
    <n v="0"/>
    <n v="0"/>
    <n v="134.59399999999999"/>
    <n v="128.214"/>
    <n v="10562.163689999999"/>
    <n v="7173.3944700000002"/>
    <n v="107994.57620000001"/>
    <n v="452352.82541000005"/>
    <n v="290103.43787000002"/>
    <n v="650895.56517999992"/>
    <n v="1653411.6023299999"/>
    <n v="891518.15882000001"/>
    <n v="0"/>
    <n v="0"/>
    <n v="0"/>
    <n v="-0.90788999999999997"/>
    <s v="Vida Gpo y Col"/>
    <s v="Vida"/>
    <s v="Vida"/>
    <x v="47"/>
    <x v="1"/>
    <n v="12089263.964579999"/>
    <n v="10892930.905850001"/>
    <n v="470912451.56086999"/>
    <n v="404647163.09129"/>
    <n v="451972421.97768009"/>
    <n v="385068140.58718014"/>
    <n v="53039298.194729984"/>
    <n v="47381042.93096"/>
    <n v="26664898.107230004"/>
    <n v="25732619.3739"/>
    <n v="2126799.4733800003"/>
    <n v="1345674.41864"/>
    <n v="3.1173331069721506"/>
    <n v="1.8815906020242106"/>
    <n v="761894.35139999993"/>
    <n v="85.460416004874617"/>
    <n v="77.741772227464764"/>
    <n v="66.250590676384263"/>
    <n v="13.676693694291769"/>
    <n v="8.1843652423354172"/>
    <n v="0.3511080662338954"/>
    <n v="0.36582134704042873"/>
    <n v="0.22031965926049757"/>
    <n v="0.23152194558878569"/>
    <n v="3.1173331069721506"/>
    <m/>
    <m/>
    <n v="761893.4435099999"/>
    <n v="85.460227138663171"/>
    <n v="0"/>
    <m/>
    <n v="0.90788999999999997"/>
    <m/>
    <n v="8.5852599651134334"/>
    <n v="38.317562723474353"/>
    <n v="65.445265087283403"/>
    <n v="2.3759589301720156"/>
    <n v="-76.126030360898767"/>
    <n v="-55.430109930189154"/>
    <n v="37.226231096369879"/>
    <n v="69.496989933385933"/>
    <s v="Medianas"/>
    <n v="2023"/>
    <n v="2"/>
    <d v="2024-08-20T00:00:00"/>
    <x v="47"/>
    <x v="10"/>
  </r>
  <r>
    <n v="2024"/>
    <n v="6"/>
    <n v="9"/>
    <x v="8"/>
    <s v="Vida Gpo y Col"/>
    <n v="9"/>
    <s v="19581e27de7ced00ff1ce50b2047e7a567c76b1cbaebabe5ef03f7c3017bb5b7"/>
    <s v="866d562d83a77144c090ae01fef5e5dc5d322dfdcb968ee04e0fa262fe1b2619"/>
    <x v="30"/>
    <n v="175363.81589"/>
    <n v="202094.03925"/>
    <n v="581084.77752999996"/>
    <n v="404458.25497000001"/>
    <n v="184661.72449999998"/>
    <n v="125666.85088000003"/>
    <n v="355413.35946999997"/>
    <n v="382684.24074999994"/>
    <n v="0"/>
    <n v="0"/>
    <n v="134.59399999999999"/>
    <n v="128.214"/>
    <n v="38359.05947"/>
    <n v="-10912.413560000001"/>
    <n v="170678.49833999999"/>
    <n v="110364.66193"/>
    <n v="267590.03279999999"/>
    <n v="209137.26694999999"/>
    <n v="82053.624280000004"/>
    <n v="73583.040670000002"/>
    <n v="93310.191609999994"/>
    <n v="128510.99858"/>
    <n v="0"/>
    <n v="0"/>
    <s v="Vida Gpo y Col"/>
    <s v="Vida"/>
    <s v="Vida"/>
    <x v="47"/>
    <x v="1"/>
    <n v="1455805.4776199998"/>
    <n v="1307087.0916300002"/>
    <n v="470912451.56086999"/>
    <n v="404647163.09129"/>
    <n v="451972421.97768009"/>
    <n v="385068140.58718014"/>
    <n v="53039298.194729984"/>
    <n v="47381042.93096"/>
    <n v="26664898.107230004"/>
    <n v="25732619.3739"/>
    <n v="235001.80335"/>
    <n v="266483.21526999999"/>
    <n v="0.33062997034041497"/>
    <n v="0.42652931794784649"/>
    <n v="-26730.223360000004"/>
    <n v="-13.226626306841949"/>
    <n v="74.622327739682007"/>
    <n v="75.837436532443121"/>
    <n v="12.045827453314073"/>
    <n v="15.461405788804713"/>
    <n v="3.7239154604798666E-2"/>
    <n v="3.8799671697371849E-2"/>
    <n v="4.9943273469683705E-2"/>
    <n v="5.2482669415816169E-2"/>
    <n v="0.15470345022052517"/>
    <n v="0.17592652011988982"/>
    <m/>
    <n v="8470.5836100000015"/>
    <n v="11.511597690000697"/>
    <n v="-35200.806970000005"/>
    <n v="-27.391279625056352"/>
    <n v="0"/>
    <m/>
    <n v="46.945453957730265"/>
    <n v="105.30206791110901"/>
    <n v="62.182363886816141"/>
    <n v="0.6925273959697984"/>
    <n v="54.649591051395333"/>
    <n v="27.94947390412954"/>
    <n v="63.78357839193778"/>
    <n v="52.771399157848663"/>
    <s v="Resto"/>
    <n v="2023"/>
    <n v="2"/>
    <d v="2024-08-20T00:00:00"/>
    <x v="47"/>
    <x v="30"/>
  </r>
  <r>
    <n v="2024"/>
    <n v="6"/>
    <n v="18"/>
    <x v="64"/>
    <s v="Vida Gpo y Col"/>
    <n v="5"/>
    <s v="ef2d127de37b942baad06145e54b0c619a1f22327b2ebbcfbec78f5564afe39d"/>
    <s v="866d562d83a77144c090ae01fef5e5dc5d322dfdcb968ee04e0fa262fe1b2619"/>
    <x v="15"/>
    <n v="2158962.3922800003"/>
    <n v="1890406.20572"/>
    <n v="4603177.48642"/>
    <n v="4148895.2874199999"/>
    <n v="421193.01202999993"/>
    <n v="299429.16786000005"/>
    <n v="811257.80501999997"/>
    <n v="588307.69068"/>
    <n v="0"/>
    <n v="0"/>
    <n v="134.59399999999999"/>
    <n v="128.214"/>
    <n v="0"/>
    <n v="0"/>
    <n v="348798.22232999996"/>
    <n v="222723.44644"/>
    <n v="1776656.98581"/>
    <n v="1641148.1699600001"/>
    <n v="772285.70701999997"/>
    <n v="611446.66385000001"/>
    <n v="711.23126999999999"/>
    <n v="887.71411999999998"/>
    <n v="1385965.4539900001"/>
    <n v="1278071.8277499999"/>
    <s v="Vida Gpo y Col"/>
    <s v="Vida"/>
    <s v="Vida"/>
    <x v="47"/>
    <x v="1"/>
    <n v="10445446.251569999"/>
    <n v="9947856.28792"/>
    <n v="470912451.56086999"/>
    <n v="404647163.09129"/>
    <n v="451972421.97768009"/>
    <n v="385068140.58718014"/>
    <n v="53039298.194729984"/>
    <n v="47381042.93096"/>
    <n v="26664898.107230004"/>
    <n v="25732619.3739"/>
    <n v="7932069.6053400002"/>
    <n v="7550630.6928400006"/>
    <n v="4.0704957753278048"/>
    <n v="3.9897944173043092"/>
    <n v="268556.18656000029"/>
    <n v="14.206268776911646"/>
    <n v="27.218147339838662"/>
    <n v="25.036401363300765"/>
    <n v="20.668934005146006"/>
    <n v="19.003151543469528"/>
    <n v="0.45846364544491847"/>
    <n v="0.47767569154620171"/>
    <n v="0.46717396738390499"/>
    <n v="0.49092771031053622"/>
    <n v="1.456063208424456"/>
    <n v="1.3409515099328149E-3"/>
    <n v="2.6130916153934147"/>
    <n v="160839.04316999996"/>
    <n v="26.30467261972942"/>
    <n v="-176.48284999999998"/>
    <n v="-19.880595117716503"/>
    <n v="107893.62624000013"/>
    <n v="8.4419063074055103"/>
    <n v="40.665324971591055"/>
    <n v="19.509048121268734"/>
    <n v="15.839408850541533"/>
    <n v="1.5795785543084313"/>
    <n v="56.605973868118788"/>
    <n v="8.2569519517121215"/>
    <n v="19.632277086450571"/>
    <n v="13.571196709522484"/>
    <s v="Medianas"/>
    <n v="2023"/>
    <n v="2"/>
    <d v="2024-08-20T00:00:00"/>
    <x v="47"/>
    <x v="15"/>
  </r>
  <r>
    <n v="2024"/>
    <n v="6"/>
    <n v="82"/>
    <x v="66"/>
    <s v="Vida Gpo y Col"/>
    <n v="25"/>
    <s v="b7a56873cd771f2c446d369b649430b65a756ba278ff97ec81bb6f55b2e73569"/>
    <s v="866d562d83a77144c090ae01fef5e5dc5d322dfdcb968ee04e0fa262fe1b2619"/>
    <x v="42"/>
    <n v="0"/>
    <n v="0"/>
    <n v="0"/>
    <n v="-236580.157459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Vida Gpo y Col"/>
    <s v="Vida"/>
    <s v="Vida"/>
    <x v="47"/>
    <x v="1"/>
    <n v="0"/>
    <n v="0"/>
    <n v="470912451.56086999"/>
    <n v="404647163.09129"/>
    <n v="451972421.97768009"/>
    <n v="385068140.58718014"/>
    <n v="53039298.194729984"/>
    <n v="47381042.93096"/>
    <n v="26664898.107230004"/>
    <n v="25732619.373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7"/>
    <x v="42"/>
  </r>
  <r>
    <n v="2024"/>
    <n v="6"/>
    <n v="27"/>
    <x v="21"/>
    <s v="Vida Gpo y Col"/>
    <n v="21"/>
    <s v="6f4b6612125fb3a0daecd2799dfd6c9c299424fd920f9b308110a2c1fbd8f443"/>
    <s v="866d562d83a77144c090ae01fef5e5dc5d322dfdcb968ee04e0fa262fe1b2619"/>
    <x v="41"/>
    <n v="-4708.4603499999994"/>
    <n v="1384.1760200000001"/>
    <n v="22725.495520000004"/>
    <n v="15948.088380000003"/>
    <n v="2427.2979099999998"/>
    <n v="7858.1516999999994"/>
    <n v="1936.280580000001"/>
    <n v="8729.0815700000003"/>
    <n v="0"/>
    <n v="0"/>
    <n v="134.59399999999999"/>
    <n v="128.214"/>
    <n v="0"/>
    <n v="0"/>
    <n v="2427.2979100000002"/>
    <n v="7858.1517000000003"/>
    <n v="-449.71484000000004"/>
    <n v="3867.7978599999997"/>
    <n v="0"/>
    <n v="0"/>
    <n v="-4708.4603499999994"/>
    <n v="1384.1760200000001"/>
    <n v="0"/>
    <n v="0"/>
    <s v="Vida Gpo y Col"/>
    <s v="Vida"/>
    <s v="Vida"/>
    <x v="47"/>
    <x v="1"/>
    <n v="5987192.6770000001"/>
    <n v="5919369.3152000001"/>
    <n v="470912451.56086999"/>
    <n v="404647163.09129"/>
    <n v="451972421.97768009"/>
    <n v="385068140.58718014"/>
    <n v="53039298.194729984"/>
    <n v="47381042.93096"/>
    <n v="26664898.107230004"/>
    <n v="25732619.3739"/>
    <n v="-4708.4603499999994"/>
    <n v="1384.1760200000001"/>
    <n v="-8.8773051496896203E-3"/>
    <n v="2.9213709415744915E-3"/>
    <n v="-6092.6363699999993"/>
    <n v="-440.16340999752322"/>
    <n v="100"/>
    <n v="100"/>
    <n v="-7.8642205187210795E-2"/>
    <n v="2.3383842877410198E-2"/>
    <n v="-9.9985896197764593E-4"/>
    <n v="-1.0417583288372667E-3"/>
    <n v="3.4206986882735779E-4"/>
    <n v="3.5946261819773173E-4"/>
    <m/>
    <n v="-8.8773051496896203E-3"/>
    <m/>
    <n v="0"/>
    <m/>
    <n v="-6092.6363699999993"/>
    <n v="-440.16340999752322"/>
    <n v="0"/>
    <m/>
    <n v="-69.111083589796323"/>
    <n v="-51.551839233391874"/>
    <n v="567.71332449466934"/>
    <n v="9.1029708804394593E-3"/>
    <n v="-69.111083589796323"/>
    <n v="-111.6271546827941"/>
    <n v="-539.74156378739917"/>
    <n v="203.16862422587931"/>
    <s v="Resto"/>
    <n v="2023"/>
    <n v="2"/>
    <d v="2024-08-20T00:00:00"/>
    <x v="47"/>
    <x v="41"/>
  </r>
  <r>
    <n v="2024"/>
    <n v="6"/>
    <n v="13"/>
    <x v="23"/>
    <s v="Vida Gpo y Col"/>
    <n v="13"/>
    <s v="3fdba35f04dc8c462986c992bcf875546257113072a909c162f7e470e581e278"/>
    <s v="866d562d83a77144c090ae01fef5e5dc5d322dfdcb968ee04e0fa262fe1b2619"/>
    <x v="34"/>
    <n v="107486.56113"/>
    <n v="126845.67902"/>
    <n v="200203.40332000001"/>
    <n v="256269.22537000006"/>
    <n v="68295.55128"/>
    <n v="83312.158530000001"/>
    <n v="145308.09052"/>
    <n v="139895.16808999999"/>
    <n v="0"/>
    <n v="0"/>
    <n v="134.59399999999999"/>
    <n v="128.214"/>
    <n v="201.45832000000001"/>
    <n v="1122.2001299999999"/>
    <n v="49515.352030000002"/>
    <n v="64078.193799999994"/>
    <n v="91397.138149999999"/>
    <n v="116591.34298999999"/>
    <n v="23403.017749999999"/>
    <n v="-506.38337999999999"/>
    <n v="84083.543379999988"/>
    <n v="127352.06240000001"/>
    <n v="0"/>
    <n v="0"/>
    <s v="Vida Gpo y Col"/>
    <s v="Vida"/>
    <s v="Vida"/>
    <x v="47"/>
    <x v="1"/>
    <n v="799139.89625999995"/>
    <n v="661278.34057"/>
    <n v="470912451.56086999"/>
    <n v="404647163.09129"/>
    <n v="451972421.97768009"/>
    <n v="385068140.58718014"/>
    <n v="53039298.194729984"/>
    <n v="47381042.93096"/>
    <n v="26664898.107230004"/>
    <n v="25732619.3739"/>
    <n v="118700.13821999999"/>
    <n v="136032.52875999999"/>
    <n v="0.20265456894880243"/>
    <n v="0.26771398680444775"/>
    <n v="-19359.117889999994"/>
    <n v="-15.261945097040009"/>
    <n v="90.553021034215959"/>
    <n v="93.246578723675569"/>
    <n v="13.450280937422912"/>
    <n v="19.18188926476304"/>
    <n v="2.282516862183805E-2"/>
    <n v="2.3781663637722581E-2"/>
    <n v="3.1347230523245534E-2"/>
    <n v="3.2941099418553922E-2"/>
    <n v="4.4123920463799308E-2"/>
    <n v="0.15853064848500312"/>
    <m/>
    <n v="23909.401129999998"/>
    <n v="-4721.600683260971"/>
    <n v="-43268.519020000022"/>
    <n v="-33.975514965825958"/>
    <n v="0"/>
    <m/>
    <n v="-18.024508685119045"/>
    <n v="63.538688522558374"/>
    <n v="65.679934211132263"/>
    <n v="0.2561253037808614"/>
    <n v="-22.726673313316759"/>
    <n v="-21.608984161166145"/>
    <n v="54.1760420864994"/>
    <n v="54.959649796208254"/>
    <s v="Resto"/>
    <n v="2023"/>
    <n v="2"/>
    <d v="2024-08-20T00:00:00"/>
    <x v="47"/>
    <x v="34"/>
  </r>
  <r>
    <n v="2024"/>
    <n v="6"/>
    <n v="77"/>
    <x v="63"/>
    <s v="Vida Gpo y Col"/>
    <n v="49"/>
    <s v="0e17daca5f3e175f448bacace3bc0da47d0655a74c8dd0dc497a3afbdad95f1f"/>
    <s v="866d562d83a77144c090ae01fef5e5dc5d322dfdcb968ee04e0fa262fe1b2619"/>
    <x v="35"/>
    <n v="35746.474299999994"/>
    <n v="49975.259429999998"/>
    <n v="779927.97009000008"/>
    <n v="678434.31805"/>
    <n v="195715.70756000004"/>
    <n v="142405.96371000001"/>
    <n v="413083.97432000004"/>
    <n v="203619.41291000001"/>
    <n v="0"/>
    <n v="0"/>
    <n v="134.59399999999999"/>
    <n v="128.214"/>
    <n v="0"/>
    <n v="0"/>
    <n v="142826.81795999999"/>
    <n v="130266.21213999999"/>
    <n v="201724.50801999998"/>
    <n v="200171.10378"/>
    <n v="36481.483"/>
    <n v="50705.373119999997"/>
    <n v="-735.00869999999998"/>
    <n v="-730.11368999999991"/>
    <n v="0"/>
    <n v="0"/>
    <s v="Vida Gpo y Col"/>
    <s v="Vida"/>
    <s v="Vida"/>
    <x v="47"/>
    <x v="1"/>
    <n v="6922211.3310900005"/>
    <n v="3662742.7217800003"/>
    <n v="470912451.56086999"/>
    <n v="404647163.09129"/>
    <n v="451972421.97768009"/>
    <n v="385068140.58718014"/>
    <n v="53039298.194729984"/>
    <n v="47381042.93096"/>
    <n v="26664898.107230004"/>
    <n v="25732619.3739"/>
    <n v="6686637.6723199999"/>
    <n v="3417228.7800599998"/>
    <n v="6.7396205298115699E-2"/>
    <n v="0.10547522033826924"/>
    <n v="-14228.785130000004"/>
    <n v="-28.471658361134001"/>
    <n v="0.53459565258001152"/>
    <n v="1.4624499161897651"/>
    <n v="0.5164025278952471"/>
    <n v="1.3644217796906382"/>
    <n v="7.59089596835165E-3"/>
    <n v="7.908994567320143E-3"/>
    <n v="1.2350329864718557E-2"/>
    <n v="1.2978289856385952E-2"/>
    <n v="6.8781986643301443E-2"/>
    <n v="-1.3857813451857303E-3"/>
    <m/>
    <n v="-14223.890119999996"/>
    <n v="-28.052037180236411"/>
    <n v="-4.8950100000000702"/>
    <n v="0.67044490016343605"/>
    <n v="0"/>
    <m/>
    <n v="37.435050092818912"/>
    <n v="547.51052066692932"/>
    <n v="284.9529253759394"/>
    <n v="0.73398258179330178"/>
    <n v="9.6422591964989692"/>
    <n v="0.77603820464879902"/>
    <n v="70.802908066004264"/>
    <n v="65.077431097732429"/>
    <s v="Resto"/>
    <n v="2023"/>
    <n v="2"/>
    <d v="2024-08-20T00:00:00"/>
    <x v="47"/>
    <x v="35"/>
  </r>
  <r>
    <n v="2024"/>
    <n v="6"/>
    <n v="74"/>
    <x v="0"/>
    <s v="Vida Gpo y Col"/>
    <n v="46"/>
    <s v="25fc0e7096fc653718202dc30b0c580b8ab87eac11a700cba03a7c021bc35b0c"/>
    <s v="866d562d83a77144c090ae01fef5e5dc5d322dfdcb968ee04e0fa262fe1b2619"/>
    <x v="28"/>
    <n v="324302.59125"/>
    <n v="10862.298359999999"/>
    <n v="372154.20600000001"/>
    <n v="62072.606339999998"/>
    <n v="260808.18891"/>
    <n v="167196.59211"/>
    <n v="426414.00149000005"/>
    <n v="317691.34044"/>
    <n v="0"/>
    <n v="0"/>
    <n v="134.59399999999999"/>
    <n v="128.214"/>
    <n v="0"/>
    <n v="0"/>
    <n v="260191.14294999998"/>
    <n v="167013.48136000001"/>
    <n v="253171.04091000001"/>
    <n v="26389.96459"/>
    <n v="324302.59125"/>
    <n v="10862.298359999999"/>
    <n v="0"/>
    <n v="0"/>
    <n v="0"/>
    <n v="0"/>
    <s v="Vida Gpo y Col"/>
    <s v="Vida"/>
    <s v="Vida"/>
    <x v="47"/>
    <x v="1"/>
    <n v="4855779.2440100005"/>
    <n v="7451597.3626800003"/>
    <n v="470912451.56086999"/>
    <n v="404647163.09129"/>
    <n v="451972421.97768009"/>
    <n v="385068140.58718014"/>
    <n v="53039298.194729984"/>
    <n v="47381042.93096"/>
    <n v="26664898.107230004"/>
    <n v="25732619.3739"/>
    <n v="324302.59125"/>
    <n v="10862.298359999999"/>
    <n v="0.61143831515143032"/>
    <n v="2.2925410012244143E-2"/>
    <n v="313440.29288999998"/>
    <n v="2885.5798515370557"/>
    <n v="100"/>
    <n v="100"/>
    <n v="6.6786930573512722"/>
    <n v="0.14577140754278925"/>
    <n v="6.8866854162610888E-2"/>
    <n v="7.175273876909577E-2"/>
    <n v="2.6843876222973598E-3"/>
    <n v="2.8208769345177114E-3"/>
    <n v="0.61143831515143032"/>
    <m/>
    <m/>
    <n v="313440.29288999998"/>
    <n v="2885.5798515370557"/>
    <n v="0"/>
    <m/>
    <n v="0"/>
    <m/>
    <n v="55.988938302290371"/>
    <n v="80.42124730016323"/>
    <n v="1539.2377061349659"/>
    <n v="0.97809557666857783"/>
    <n v="55.790503156541106"/>
    <n v="859.34589092224326"/>
    <n v="102.77286928819618"/>
    <n v="632.86739468868689"/>
    <s v="Resto"/>
    <n v="2023"/>
    <n v="2"/>
    <d v="2024-08-20T00:00:00"/>
    <x v="47"/>
    <x v="28"/>
  </r>
  <r>
    <n v="2024"/>
    <n v="6"/>
    <n v="16"/>
    <x v="24"/>
    <s v="Vida Gpo y Col"/>
    <n v="14"/>
    <s v="8527a891e224136950ff32ca212b45bc93f69fbb801c3b1ebedac52775f99e61"/>
    <s v="866d562d83a77144c090ae01fef5e5dc5d322dfdcb968ee04e0fa262fe1b2619"/>
    <x v="33"/>
    <n v="261892.46868000002"/>
    <n v="230598.39256000001"/>
    <n v="574001.39047999994"/>
    <n v="448419.13459999999"/>
    <n v="177716.35992000002"/>
    <n v="187542.69985"/>
    <n v="352165.29803000001"/>
    <n v="294328.08010000002"/>
    <n v="0"/>
    <n v="0"/>
    <n v="134.59399999999999"/>
    <n v="128.214"/>
    <n v="13934.845369999999"/>
    <n v="9657.9323399999994"/>
    <n v="102397.92915000001"/>
    <n v="107930.29609999999"/>
    <n v="135511.16146"/>
    <n v="136617.03813999999"/>
    <n v="31622.176930000001"/>
    <n v="165419.98311"/>
    <n v="230270.29175"/>
    <n v="65178.409450000006"/>
    <n v="0"/>
    <n v="0"/>
    <s v="Vida Gpo y Col"/>
    <s v="Vida"/>
    <s v="Vida"/>
    <x v="47"/>
    <x v="1"/>
    <n v="2668766.8416399998"/>
    <n v="1926100.1418599999"/>
    <n v="470912451.56086999"/>
    <n v="404647163.09129"/>
    <n v="451972421.97768009"/>
    <n v="385068140.58718014"/>
    <n v="53039298.194729984"/>
    <n v="47381042.93096"/>
    <n v="26664898.107230004"/>
    <n v="25732619.3739"/>
    <n v="530592.76578999998"/>
    <n v="261986.99109999998"/>
    <n v="0.49377061460821098"/>
    <n v="0.4866891446353559"/>
    <n v="31294.076120000012"/>
    <n v="13.570812776527719"/>
    <n v="49.358469539264846"/>
    <n v="88.019023994966602"/>
    <n v="9.8132390058871888"/>
    <n v="11.972295082088273"/>
    <n v="5.5613833911577482E-2"/>
    <n v="5.7944347032070277E-2"/>
    <n v="5.6987522363520463E-2"/>
    <n v="5.9885087405145136E-2"/>
    <n v="5.9620277805904294E-2"/>
    <n v="0.43415033680230669"/>
    <m/>
    <n v="-133797.80618000001"/>
    <n v="-80.88370199568206"/>
    <n v="165091.8823"/>
    <n v="253.29228450511073"/>
    <n v="0"/>
    <m/>
    <n v="-5.2395214198469269"/>
    <n v="67.858522551538996"/>
    <n v="81.328710824036975"/>
    <n v="0.66648055134256612"/>
    <n v="-5.1258702606301725"/>
    <n v="-0.80947200660779206"/>
    <n v="75.5642030123295"/>
    <n v="79.00207585337715"/>
    <s v="Resto"/>
    <n v="2023"/>
    <n v="2"/>
    <d v="2024-08-20T00:00:00"/>
    <x v="47"/>
    <x v="33"/>
  </r>
  <r>
    <n v="2024"/>
    <n v="6"/>
    <n v="120"/>
    <x v="58"/>
    <s v="Vida Gpo y Col"/>
    <n v="234"/>
    <s v="114bd151f8fb0c58642d2170da4ae7d7c57977260ac2cc8905306cab6b2acabc"/>
    <s v="866d562d83a77144c090ae01fef5e5dc5d322dfdcb968ee04e0fa262fe1b2619"/>
    <x v="17"/>
    <n v="1640374.7027"/>
    <n v="0"/>
    <n v="5059014.8071299996"/>
    <n v="0"/>
    <n v="1214259.8555499997"/>
    <n v="0"/>
    <n v="3418028.3730699997"/>
    <n v="0"/>
    <n v="0"/>
    <n v="0"/>
    <n v="134.59399999999999"/>
    <n v="128.214"/>
    <n v="5280.9142300000003"/>
    <n v="0"/>
    <n v="658172.79457999999"/>
    <n v="0"/>
    <n v="1301739.9100500001"/>
    <n v="0"/>
    <n v="1640374.7027"/>
    <n v="0"/>
    <n v="0"/>
    <n v="0"/>
    <n v="0"/>
    <n v="0"/>
    <s v="Vida Gpo y Col"/>
    <s v="Vida"/>
    <s v="Vida"/>
    <x v="47"/>
    <x v="1"/>
    <n v="1703323.0379900001"/>
    <n v="0"/>
    <n v="470912451.56086999"/>
    <n v="404647163.09129"/>
    <n v="451972421.97768009"/>
    <n v="385068140.58718014"/>
    <n v="53039298.194729984"/>
    <n v="47381042.93096"/>
    <n v="26664898.107230004"/>
    <n v="25732619.3739"/>
    <n v="1645072.1173099999"/>
    <n v="0"/>
    <n v="3.0927534083831234"/>
    <m/>
    <m/>
    <m/>
    <n v="99.714455399214899"/>
    <m/>
    <n v="96.304380679058852"/>
    <m/>
    <n v="0.34833963240149446"/>
    <n v="0.36293690122115618"/>
    <m/>
    <m/>
    <n v="3.0927534083831234"/>
    <m/>
    <m/>
    <n v="1640374.7027"/>
    <m/>
    <n v="0"/>
    <m/>
    <n v="0"/>
    <m/>
    <m/>
    <n v="74.023322448911827"/>
    <m/>
    <n v="4.5537764692255154"/>
    <m/>
    <m/>
    <n v="50.561006042652522"/>
    <m/>
    <s v="Medianas"/>
    <n v="2023"/>
    <n v="2"/>
    <d v="2024-08-20T00:00:00"/>
    <x v="47"/>
    <x v="17"/>
  </r>
  <r>
    <n v="2024"/>
    <n v="6"/>
    <n v="61"/>
    <x v="2"/>
    <s v="Vida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20277.77396000002"/>
    <n v="144772.67197"/>
    <n v="380691.3456"/>
    <n v="286929.33132"/>
    <n v="0"/>
    <n v="0"/>
    <n v="0"/>
    <n v="0"/>
    <n v="0"/>
    <n v="0"/>
    <s v="Vida Gpo y Col"/>
    <s v="Vida"/>
    <s v="Vida"/>
    <x v="47"/>
    <x v="1"/>
    <n v="0"/>
    <n v="0"/>
    <n v="470912451.56086999"/>
    <n v="404647163.09129"/>
    <n v="451972421.97768009"/>
    <n v="385068140.58718014"/>
    <n v="53039298.194729984"/>
    <n v="47381042.93096"/>
    <n v="26664898.107230004"/>
    <n v="25732619.373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1.22806024217638"/>
    <n v="32.677737702400059"/>
    <n v="84.130563424082212"/>
    <n v="50.455863575878638"/>
    <m/>
    <n v="2023"/>
    <n v="2"/>
    <d v="2024-08-20T00:00:00"/>
    <x v="47"/>
    <x v="2"/>
  </r>
  <r>
    <n v="2024"/>
    <n v="6"/>
    <n v="201.1"/>
    <x v="1"/>
    <s v="Vida Gpo y Col"/>
    <n v="201.1"/>
    <m/>
    <m/>
    <x v="1"/>
    <n v="53039298.194729999"/>
    <n v="47381042.93096"/>
    <n v="91608459.045099989"/>
    <n v="77509757.969979987"/>
    <n v="26664898.107230004"/>
    <n v="25732619.3739"/>
    <n v="52940900.854090005"/>
    <n v="47530740.178919993"/>
    <n v="0"/>
    <n v="0"/>
    <n v="0"/>
    <n v="0"/>
    <n v="627005.39365999994"/>
    <n v="846715.07634999999"/>
    <n v="22463915.477059998"/>
    <n v="21987699.063150007"/>
    <n v="37336143.592909999"/>
    <n v="34252330.36254999"/>
    <n v="24546355.656629998"/>
    <n v="20468525.324469995"/>
    <n v="24636505.045640003"/>
    <n v="23493931.34161"/>
    <n v="3856437.4924599999"/>
    <n v="3418586.2648799997"/>
    <s v="Vida Gpo y Col"/>
    <s v="Vida"/>
    <s v="Vida"/>
    <x v="47"/>
    <x v="1"/>
    <n v="392899460.38811994"/>
    <n v="334570095.07780004"/>
    <n v="470912451.56086999"/>
    <n v="404647163.09129"/>
    <n v="451972421.97768009"/>
    <n v="385068140.58718014"/>
    <n v="53039298.194729984"/>
    <n v="47381042.93096"/>
    <n v="26664898.107230004"/>
    <n v="25732619.3739"/>
    <n v="193130133.58895993"/>
    <n v="155907676.56570002"/>
    <n v="100.00000000000003"/>
    <n v="100"/>
    <n v="5658255.2637699991"/>
    <n v="11.94202346287474"/>
    <n v="27.462984263043005"/>
    <n v="30.390448998188663"/>
    <n v="13.499458141870674"/>
    <n v="14.161768678082881"/>
    <n v="11.263091052047528"/>
    <n v="11.735074003552645"/>
    <n v="11.709224048179141"/>
    <n v="12.304586626852565"/>
    <n v="46.279563440884552"/>
    <n v="46.449530601232389"/>
    <n v="7.2709059578830892"/>
    <n v="4077830.3321600035"/>
    <n v="19.92244320251535"/>
    <n v="1142573.7040300034"/>
    <n v="4.8632716569082524"/>
    <n v="437851.22758000018"/>
    <n v="12.807961936726775"/>
    <n v="3.6229453355828722"/>
    <n v="50.273851681316998"/>
    <n v="54.309947147840511"/>
    <n v="100"/>
    <n v="2.1658310519089286"/>
    <n v="9.003221671982109"/>
    <n v="60.166673135802419"/>
    <n v="64.193293800501237"/>
    <m/>
    <n v="2023"/>
    <n v="2"/>
    <d v="2024-08-20T00:00:00"/>
    <x v="47"/>
    <x v="1"/>
  </r>
  <r>
    <n v="2024"/>
    <n v="6"/>
    <n v="38"/>
    <x v="55"/>
    <s v="Vida Gpo y Col"/>
    <n v="26"/>
    <s v="5f9c4ab08cac7457e9111a30e4664920607ea2c115a1433d7be98e97e64244ca"/>
    <s v="866d562d83a77144c090ae01fef5e5dc5d322dfdcb968ee04e0fa262fe1b2619"/>
    <x v="25"/>
    <n v="373217.74317999999"/>
    <n v="823135.12061999994"/>
    <n v="476847.60869000002"/>
    <n v="1336602.18465"/>
    <n v="222442.48162999999"/>
    <n v="411226.01273999992"/>
    <n v="498634.16398000001"/>
    <n v="826894.09500000009"/>
    <n v="0"/>
    <n v="0"/>
    <n v="134.59399999999999"/>
    <n v="128.214"/>
    <n v="29351.497800000001"/>
    <n v="21806.49699"/>
    <n v="133853.21812000001"/>
    <n v="297050.02979"/>
    <n v="228443.66994999998"/>
    <n v="510799.75410999998"/>
    <n v="25318.730579999996"/>
    <n v="34849.765380000004"/>
    <n v="347899.01259999996"/>
    <n v="788285.35524000006"/>
    <n v="0"/>
    <n v="0"/>
    <s v="Vida Gpo y Col"/>
    <s v="Vida"/>
    <s v="Vida"/>
    <x v="47"/>
    <x v="1"/>
    <n v="20984747.960310001"/>
    <n v="19495172.586180001"/>
    <n v="470912451.56086999"/>
    <n v="404647163.09129"/>
    <n v="451972421.97768009"/>
    <n v="385068140.58718014"/>
    <n v="53039298.194729984"/>
    <n v="47381042.93096"/>
    <n v="26664898.107230004"/>
    <n v="25732619.3739"/>
    <n v="13230043.520049999"/>
    <n v="12838699.62803"/>
    <n v="0.70366267255226067"/>
    <n v="1.7372667837206726"/>
    <n v="-449917.37743999995"/>
    <n v="-54.65899415166664"/>
    <n v="2.820986511604382"/>
    <n v="6.4113589730138711"/>
    <n v="1.77851906482696"/>
    <n v="4.2222510058901195"/>
    <n v="7.9254167508832157E-2"/>
    <n v="8.2575335359384092E-2"/>
    <n v="0.20342046002044933"/>
    <n v="0.21376349634244554"/>
    <n v="4.7735794857322753E-2"/>
    <n v="0.65592687769493785"/>
    <m/>
    <n v="-9531.0348000000085"/>
    <n v="-27.348920992936698"/>
    <n v="-440386.3426400001"/>
    <n v="-55.866361047126233"/>
    <n v="0"/>
    <m/>
    <n v="-45.907487673781823"/>
    <n v="59.601261112261142"/>
    <n v="49.958506500154826"/>
    <n v="0.83421463204348889"/>
    <n v="-54.939166909147339"/>
    <n v="-55.277255301731223"/>
    <n v="58.59353342961824"/>
    <n v="58.153910098795912"/>
    <s v="Resto"/>
    <n v="2023"/>
    <n v="2"/>
    <d v="2024-08-20T00:00:00"/>
    <x v="47"/>
    <x v="25"/>
  </r>
  <r>
    <n v="2024"/>
    <n v="6"/>
    <n v="60"/>
    <x v="74"/>
    <s v="Vida Gpo y Col"/>
    <n v="210"/>
    <s v="d29d53701d3c859e29e1b90028eec1ca8e2f29439198b6e036c60951fb458aa1"/>
    <s v="866d562d83a77144c090ae01fef5e5dc5d322dfdcb968ee04e0fa262fe1b2619"/>
    <x v="8"/>
    <n v="1712888.5655699999"/>
    <n v="1765565.4582499999"/>
    <n v="3360866.4159399997"/>
    <n v="3166178.0801499998"/>
    <n v="1222238.5087799998"/>
    <n v="933616.59509000008"/>
    <n v="2552250.2205399997"/>
    <n v="2076252.8516200001"/>
    <n v="0"/>
    <n v="0"/>
    <n v="134.59399999999999"/>
    <n v="128.214"/>
    <n v="27559.659370000001"/>
    <n v="1984.1198100000001"/>
    <n v="912968.22480999993"/>
    <n v="679252.19464999996"/>
    <n v="1359941.1689500001"/>
    <n v="1202462.81112"/>
    <n v="697783.13338999997"/>
    <n v="1100012.3798399998"/>
    <n v="991400.58542999998"/>
    <n v="642512.22898000001"/>
    <n v="23704.846750000001"/>
    <n v="23040.849429999998"/>
    <s v="Vida Gpo y Col"/>
    <s v="Vida"/>
    <s v="Vida"/>
    <x v="47"/>
    <x v="1"/>
    <n v="2157225.3620799999"/>
    <n v="2167472.8557100003"/>
    <n v="470912451.56086999"/>
    <n v="404647163.09129"/>
    <n v="451972421.97768009"/>
    <n v="385068140.58718014"/>
    <n v="53039298.194729984"/>
    <n v="47381042.93096"/>
    <n v="26664898.107230004"/>
    <n v="25732619.3739"/>
    <n v="2157225.3620799999"/>
    <n v="2167472.8557100003"/>
    <n v="3.2294706451078072"/>
    <n v="3.7263119362371269"/>
    <n v="-52676.892680000048"/>
    <n v="-2.9835706421336816"/>
    <n v="79.402393263095618"/>
    <n v="81.457327301644682"/>
    <n v="79.402393263095618"/>
    <n v="81.457327301644682"/>
    <n v="0.36373821925763888"/>
    <n v="0.37898077012641007"/>
    <n v="0.43632221334804749"/>
    <n v="0.45850728018104436"/>
    <n v="1.3155964674120295"/>
    <n v="1.8691811905016988"/>
    <n v="4.4692987194078916E-2"/>
    <n v="-402229.24644999986"/>
    <n v="-36.565883604737735"/>
    <n v="348888.35644999996"/>
    <n v="54.300656192002236"/>
    <n v="663.99732000000222"/>
    <n v="2.8818265664088516"/>
    <n v="30.914394110804857"/>
    <n v="71.355401241368796"/>
    <n v="52.879183307957653"/>
    <n v="4.583698403289973"/>
    <n v="34.407843213583945"/>
    <n v="13.096318353772741"/>
    <n v="67.132920574416872"/>
    <n v="56.488415971661496"/>
    <s v="Medianas"/>
    <n v="2023"/>
    <n v="2"/>
    <d v="2024-08-20T00:00:00"/>
    <x v="47"/>
    <x v="8"/>
  </r>
  <r>
    <n v="2024"/>
    <n v="6"/>
    <n v="104"/>
    <x v="79"/>
    <s v="Vida Gpo y Col"/>
    <n v="225"/>
    <s v="0e6523810856a138a75dec70a9cf3778a5c70b83ac915f22c33f05db97cb3e68"/>
    <s v="866d562d83a77144c090ae01fef5e5dc5d322dfdcb968ee04e0fa262fe1b2619"/>
    <x v="11"/>
    <n v="1357984.34794"/>
    <n v="1457240.0748299998"/>
    <n v="2490485.85891"/>
    <n v="2608240.0232099998"/>
    <n v="346681.60966999998"/>
    <n v="372715.95181"/>
    <n v="739404.22034999996"/>
    <n v="724281.74592999998"/>
    <n v="0"/>
    <n v="0"/>
    <n v="134.59399999999999"/>
    <n v="128.214"/>
    <n v="0"/>
    <n v="-26868.535949999998"/>
    <n v="262632.14325999998"/>
    <n v="293846.54436000006"/>
    <n v="1217416.2296800001"/>
    <n v="1050246.9598400001"/>
    <n v="558845.05038000003"/>
    <n v="-70880.718510000006"/>
    <n v="464007.71535000001"/>
    <n v="1197200.6556800001"/>
    <n v="335131.58220999996"/>
    <n v="330920.13766000001"/>
    <s v="Vida Gpo y Col"/>
    <s v="Vida"/>
    <s v="Vida"/>
    <x v="47"/>
    <x v="1"/>
    <n v="1467674.2807799999"/>
    <n v="1557923.0324500001"/>
    <n v="470912451.56086999"/>
    <n v="404647163.09129"/>
    <n v="451972421.97768009"/>
    <n v="385068140.58718014"/>
    <n v="53039298.194729984"/>
    <n v="47381042.93096"/>
    <n v="26664898.107230004"/>
    <n v="25732619.3739"/>
    <n v="1440986.4385200001"/>
    <n v="1536430.65"/>
    <n v="2.5603361925232453"/>
    <n v="3.0755761897292504"/>
    <n v="-99255.726889999816"/>
    <n v="-6.8112131010107486"/>
    <n v="94.239911746480459"/>
    <n v="94.845808681960349"/>
    <n v="92.526275463401532"/>
    <n v="93.53735996433241"/>
    <n v="0.28837299660241994"/>
    <n v="0.30045734693234488"/>
    <n v="0.36012610682784912"/>
    <n v="0.37843693654008698"/>
    <n v="1.05364337274645"/>
    <n v="0.87483758485345886"/>
    <n v="0.63185523492333628"/>
    <n v="629725.76889000006"/>
    <n v="-888.43028418392362"/>
    <n v="-733192.94033000013"/>
    <n v="-61.24227687743393"/>
    <n v="4211.4445499999565"/>
    <n v="1.2726468022707493"/>
    <n v="-6.9850356588095792"/>
    <n v="25.529131480484295"/>
    <n v="25.576839276361561"/>
    <n v="1.3001422629700565"/>
    <n v="-10.622687827752165"/>
    <n v="15.917139133206092"/>
    <n v="21.572912932911471"/>
    <n v="27.97880456657224"/>
    <s v="Medianas"/>
    <n v="2023"/>
    <n v="2"/>
    <d v="2024-08-20T00:00:00"/>
    <x v="47"/>
    <x v="11"/>
  </r>
  <r>
    <n v="2024"/>
    <n v="6"/>
    <n v="43"/>
    <x v="9"/>
    <s v="Vida Gpo y Col"/>
    <n v="31"/>
    <s v="eb1e33e8a81b697b75855af6bfcdbcbf7cbbde9f94962ceaec1ed8af21f5a50f"/>
    <s v="866d562d83a77144c090ae01fef5e5dc5d322dfdcb968ee04e0fa262fe1b2619"/>
    <x v="9"/>
    <n v="2565190.94478"/>
    <n v="2267079.5998400003"/>
    <n v="6221129.38961"/>
    <n v="5801616.4181300001"/>
    <n v="1783978.2017900003"/>
    <n v="1667510.7832300002"/>
    <n v="3352846.5594300013"/>
    <n v="3416019.2404699996"/>
    <n v="0"/>
    <n v="0"/>
    <n v="134.59399999999999"/>
    <n v="128.214"/>
    <n v="62665.584820000004"/>
    <n v="120726.50756"/>
    <n v="1568106.04846"/>
    <n v="1491393.92704"/>
    <n v="3122972.3992499998"/>
    <n v="2734573.3548599998"/>
    <n v="2565077.1120700003"/>
    <n v="2265564.1097800001"/>
    <n v="0"/>
    <n v="1405.53025"/>
    <n v="113.83271000000001"/>
    <n v="109.95981"/>
    <s v="Vida Gpo y Col"/>
    <s v="Vida"/>
    <s v="Vida"/>
    <x v="47"/>
    <x v="1"/>
    <n v="56310277.221919999"/>
    <n v="49145835.487599999"/>
    <n v="470912451.56086999"/>
    <n v="404647163.09129"/>
    <n v="451972421.97768009"/>
    <n v="385068140.58718014"/>
    <n v="53039298.194729984"/>
    <n v="47381042.93096"/>
    <n v="26664898.107230004"/>
    <n v="25732619.3739"/>
    <n v="17275384.711430002"/>
    <n v="16686624.728709999"/>
    <n v="4.8363968455277924"/>
    <n v="4.7847819710161588"/>
    <n v="298111.34493999975"/>
    <n v="13.149575557957437"/>
    <n v="14.848820953218944"/>
    <n v="13.586208335706139"/>
    <n v="4.5554578512738058"/>
    <n v="4.612963799164647"/>
    <n v="0.54472778035014946"/>
    <n v="0.56755474892817193"/>
    <n v="0.560260841203164"/>
    <n v="0.58874764252970679"/>
    <n v="4.8361822259647997"/>
    <m/>
    <n v="2.1461956299284235E-4"/>
    <n v="299513.00229000021"/>
    <n v="13.220239541978129"/>
    <n v="-1405.53025"/>
    <m/>
    <n v="3.8729000000000013"/>
    <n v="3.522105030919942"/>
    <n v="6.9845076704331932"/>
    <n v="69.54562994307625"/>
    <n v="73.553252534568486"/>
    <n v="6.6903619680672506"/>
    <n v="5.1436525272871458"/>
    <n v="14.20327758623554"/>
    <n v="50.211972697440096"/>
    <n v="54.538450189658704"/>
    <s v="Grandes"/>
    <n v="2023"/>
    <n v="2"/>
    <d v="2024-08-20T00:00:00"/>
    <x v="47"/>
    <x v="9"/>
  </r>
  <r>
    <n v="2024"/>
    <n v="6"/>
    <n v="22"/>
    <x v="15"/>
    <s v="Vida Gpo y Col"/>
    <n v="16"/>
    <s v="b17ef6d19c7a5b1ee83b907c595526dcb1eb06db8227d650d5dda0a9f4ce8cd9"/>
    <s v="866d562d83a77144c090ae01fef5e5dc5d322dfdcb968ee04e0fa262fe1b2619"/>
    <x v="14"/>
    <n v="1640736.9160199999"/>
    <n v="1531881.52303"/>
    <n v="2223483.2373000002"/>
    <n v="2210411.9751899997"/>
    <n v="808095.90872999979"/>
    <n v="1025748.228"/>
    <n v="1714293.3373699998"/>
    <n v="1925149.5796100001"/>
    <n v="0"/>
    <n v="0"/>
    <n v="134.59399999999999"/>
    <n v="128.214"/>
    <n v="30674.108"/>
    <n v="105472.72912"/>
    <n v="808095.90873000002"/>
    <n v="1025748.228"/>
    <n v="1020832.47129"/>
    <n v="1096842.69704"/>
    <n v="1640736.9160199999"/>
    <n v="1531881.52303"/>
    <n v="0"/>
    <n v="0"/>
    <n v="0"/>
    <n v="0"/>
    <s v="Vida Gpo y Col"/>
    <s v="Vida"/>
    <s v="Vida"/>
    <x v="47"/>
    <x v="1"/>
    <n v="17696756.30731"/>
    <n v="15803110.36665"/>
    <n v="470912451.56086999"/>
    <n v="404647163.09129"/>
    <n v="451972421.97768009"/>
    <n v="385068140.58718014"/>
    <n v="53039298.194729984"/>
    <n v="47381042.93096"/>
    <n v="26664898.107230004"/>
    <n v="25732619.3739"/>
    <n v="3206414.9471900002"/>
    <n v="2961217.87298"/>
    <n v="3.0934363233769644"/>
    <n v="3.2331106034583064"/>
    <n v="108855.39298999985"/>
    <n v="7.1059929474629469"/>
    <n v="51.170448711196585"/>
    <n v="51.731469575671653"/>
    <n v="9.2713991622422949"/>
    <n v="9.6935444193492266"/>
    <n v="0.34841654973905883"/>
    <n v="0.36301704180106481"/>
    <n v="0.37857216428436979"/>
    <n v="0.39782089494448303"/>
    <n v="3.0934363233769644"/>
    <m/>
    <m/>
    <n v="108855.39298999985"/>
    <n v="7.1059929474629469"/>
    <n v="0"/>
    <m/>
    <n v="0"/>
    <m/>
    <n v="-21.218883282340919"/>
    <n v="49.25200992552967"/>
    <n v="66.960023512204216"/>
    <n v="3.0305606474861801"/>
    <n v="-21.218883282340894"/>
    <n v="-6.9299112767150062"/>
    <n v="79.160482396179049"/>
    <n v="93.518262077884145"/>
    <s v="Medianas"/>
    <n v="2023"/>
    <n v="2"/>
    <d v="2024-08-20T00:00:00"/>
    <x v="47"/>
    <x v="14"/>
  </r>
  <r>
    <n v="2024"/>
    <n v="6"/>
    <n v="5.0999999999999996"/>
    <x v="6"/>
    <s v="Vida Gpo y Col"/>
    <n v="5.0999999999999996"/>
    <m/>
    <m/>
    <x v="3"/>
    <n v="29070917.550439999"/>
    <n v="27674180.750489999"/>
    <n v="46868428.901339993"/>
    <n v="40831556.161520004"/>
    <n v="15910643.040640002"/>
    <n v="15768655.493859999"/>
    <n v="29563657.850360002"/>
    <n v="29011762.092629999"/>
    <n v="0"/>
    <n v="0"/>
    <n v="0"/>
    <n v="0"/>
    <n v="305864.38511000003"/>
    <n v="578104.86626000004"/>
    <n v="14280336.285359999"/>
    <n v="14168693.081910001"/>
    <n v="20092079.667860001"/>
    <n v="19370307.980620001"/>
    <n v="10213308.01444"/>
    <n v="9914778.9077199996"/>
    <n v="18229270.417519998"/>
    <n v="17324239.944030002"/>
    <n v="628339.11847999995"/>
    <n v="435161.89873999998"/>
    <s v="Vida Gpo y Col"/>
    <s v="Vida"/>
    <s v="Vida"/>
    <x v="47"/>
    <x v="1"/>
    <n v="149564105.52177"/>
    <n v="132468639.55497"/>
    <n v="470912451.56086999"/>
    <n v="404647163.09129"/>
    <n v="451972421.97768009"/>
    <n v="385068140.58718014"/>
    <n v="53039298.194729984"/>
    <n v="47381042.93096"/>
    <n v="26664898.107230004"/>
    <n v="25732619.3739"/>
    <n v="69641907.375409991"/>
    <n v="64133168.064639993"/>
    <n v="54.810147456529698"/>
    <n v="58.407707046074698"/>
    <n v="1396736.7999499999"/>
    <n v="5.0470755125254119"/>
    <n v="41.74342525360629"/>
    <n v="43.151120684693325"/>
    <n v="19.437095183381778"/>
    <n v="20.891118715691309"/>
    <n v="6.1733168137904508"/>
    <n v="6.4320113654800863"/>
    <n v="6.8390892794290004"/>
    <n v="7.1868269102425302"/>
    <n v="19.256114545374583"/>
    <n v="34.369365806071826"/>
    <n v="1.1846671050832873"/>
    <n v="298529.10672000051"/>
    <n v="3.0109507180997808"/>
    <n v="905030.47348999605"/>
    <n v="5.2240702992680133"/>
    <n v="193177.21973999997"/>
    <n v="44.392034389807478"/>
    <n v="0.90044168214145071"/>
    <n v="54.73044671890375"/>
    <n v="56.97966503879541"/>
    <n v="59.668868700180553"/>
    <n v="0.78795696120017578"/>
    <n v="3.7261755877197933"/>
    <n v="71.074455812572396"/>
    <n v="73.146452271619964"/>
    <m/>
    <n v="2023"/>
    <n v="2"/>
    <d v="2024-08-20T00:00:00"/>
    <x v="47"/>
    <x v="3"/>
  </r>
  <r>
    <n v="2024"/>
    <n v="6"/>
    <n v="111"/>
    <x v="75"/>
    <s v="Vida Gpo y Col"/>
    <n v="230"/>
    <s v="a0eaec5a55dc2f5b2ba523018adc485ff620b9d83509b9f37186a7716e438d21"/>
    <s v="866d562d83a77144c090ae01fef5e5dc5d322dfdcb968ee04e0fa262fe1b2619"/>
    <x v="24"/>
    <n v="313105.84505"/>
    <n v="183966.72240999999"/>
    <n v="733520.12965000002"/>
    <n v="620239.2901300001"/>
    <n v="233232.94931000003"/>
    <n v="125920.51450999999"/>
    <n v="390665.92848000006"/>
    <n v="245958.55726999999"/>
    <n v="0"/>
    <n v="0"/>
    <n v="134.59399999999999"/>
    <n v="128.214"/>
    <n v="26991.89428"/>
    <n v="13571.365970000001"/>
    <n v="209602.42249000003"/>
    <n v="123283.65805"/>
    <n v="262520.08276999998"/>
    <n v="173511.67007999998"/>
    <n v="163344.29233999999"/>
    <n v="101306.22848999999"/>
    <n v="149761.55270999999"/>
    <n v="82660.493919999994"/>
    <n v="0"/>
    <n v="0"/>
    <s v="Vida Gpo y Col"/>
    <s v="Vida"/>
    <s v="Vida"/>
    <x v="47"/>
    <x v="1"/>
    <n v="982633.16572000005"/>
    <n v="799737.02174"/>
    <n v="470912451.56086999"/>
    <n v="404647163.09129"/>
    <n v="451972421.97768009"/>
    <n v="385068140.58718014"/>
    <n v="53039298.194729984"/>
    <n v="47381042.93096"/>
    <n v="26664898.107230004"/>
    <n v="25732619.3739"/>
    <n v="982633.16572000005"/>
    <n v="799737.02174"/>
    <n v="0.59032803168031056"/>
    <n v="0.38827073240676041"/>
    <n v="129139.12264000002"/>
    <n v="70.197001364296923"/>
    <n v="31.863960628743836"/>
    <n v="23.003402044554697"/>
    <n v="31.863960628743836"/>
    <n v="23.003402044554697"/>
    <n v="6.6489183713913338E-2"/>
    <n v="6.9275431381400132E-2"/>
    <n v="4.5463489971013675E-2"/>
    <n v="4.7775108615704755E-2"/>
    <n v="0.30796842699594762"/>
    <n v="0.28235960468436289"/>
    <m/>
    <n v="62038.063849999991"/>
    <n v="61.238153640399126"/>
    <n v="67101.058789999995"/>
    <n v="81.176697123224756"/>
    <n v="0"/>
    <m/>
    <n v="85.22236048477852"/>
    <n v="74.490129455345993"/>
    <n v="68.447441396148534"/>
    <n v="0.87468156965040311"/>
    <n v="70.016388064176226"/>
    <n v="51.298228326060965"/>
    <n v="79.842433492464522"/>
    <n v="71.052084273731182"/>
    <s v="Resto"/>
    <n v="2023"/>
    <n v="2"/>
    <d v="2024-08-20T00:00:00"/>
    <x v="47"/>
    <x v="24"/>
  </r>
  <r>
    <n v="2024"/>
    <n v="6"/>
    <n v="3"/>
    <x v="40"/>
    <s v="Vida Gpo y Col"/>
    <n v="3"/>
    <s v="4e07408562bedb8b60ce05c1decfe3ad16b72230967de01f640b7e4729b49fce"/>
    <s v="866d562d83a77144c090ae01fef5e5dc5d322dfdcb968ee04e0fa262fe1b2619"/>
    <x v="32"/>
    <n v="206216.55881000002"/>
    <n v="556705.21523999993"/>
    <n v="343276.01694000006"/>
    <n v="688010.04779999994"/>
    <n v="386573.07272000005"/>
    <n v="362763.59110999998"/>
    <n v="823508.17625000014"/>
    <n v="733950.04955999972"/>
    <n v="0"/>
    <n v="0"/>
    <n v="134.59399999999999"/>
    <n v="128.214"/>
    <n v="9761.7396499999995"/>
    <n v="9886.2189399999988"/>
    <n v="382578.18277000001"/>
    <n v="361826.34861999995"/>
    <n v="164364.96670999998"/>
    <n v="115256.83001999999"/>
    <n v="96530.714590000003"/>
    <n v="467135.36534999998"/>
    <n v="109685.84422"/>
    <n v="89569.849889999998"/>
    <n v="0"/>
    <n v="0"/>
    <s v="Vida Gpo y Col"/>
    <s v="Vida"/>
    <s v="Vida"/>
    <x v="47"/>
    <x v="1"/>
    <n v="12032200.14449"/>
    <n v="10620403.039520001"/>
    <n v="470912451.56086999"/>
    <n v="404647163.09129"/>
    <n v="451972421.97768009"/>
    <n v="385068140.58718014"/>
    <n v="53039298.194729984"/>
    <n v="47381042.93096"/>
    <n v="26664898.107230004"/>
    <n v="25732619.3739"/>
    <n v="7189400.5811099997"/>
    <n v="5604649.5588800004"/>
    <n v="0.38879956151171285"/>
    <n v="1.1749534851969972"/>
    <n v="-350488.65642999992"/>
    <n v="-62.957674337378265"/>
    <n v="2.8683414769213127"/>
    <n v="9.9329174713155215"/>
    <n v="1.7138724118085285"/>
    <n v="5.2418464079792653"/>
    <n v="4.3790848623025742E-2"/>
    <n v="4.5625916268887678E-2"/>
    <n v="0.13757793604360571"/>
    <n v="0.14457316941128784"/>
    <n v="0.18199847636670155"/>
    <n v="0.2068010851450113"/>
    <m/>
    <n v="-370604.65075999999"/>
    <n v="-79.335601251753957"/>
    <n v="20115.994330000001"/>
    <n v="22.458443722641363"/>
    <n v="0"/>
    <m/>
    <n v="6.5633603243221872"/>
    <n v="187.45976314936647"/>
    <n v="65.162599734872217"/>
    <n v="1.4497451712188745"/>
    <n v="5.7353020942635169"/>
    <n v="42.607571873596093"/>
    <n v="232.76139096295873"/>
    <n v="313.93050507914705"/>
    <s v="Resto"/>
    <n v="2023"/>
    <n v="2"/>
    <d v="2024-08-20T00:00:00"/>
    <x v="47"/>
    <x v="32"/>
  </r>
  <r>
    <n v="2024"/>
    <n v="6"/>
    <n v="10"/>
    <x v="4"/>
    <s v="Vida Gpo y Col"/>
    <n v="10"/>
    <s v="4a44dc15364204a80fe80e9039455cc1608281820fe2b24f1e5233ade6af1dd5"/>
    <s v="866d562d83a77144c090ae01fef5e5dc5d322dfdcb968ee04e0fa262fe1b2619"/>
    <x v="23"/>
    <n v="653301.29539999994"/>
    <n v="723008.80787999998"/>
    <n v="1314876.1972399999"/>
    <n v="1571491.7472900001"/>
    <n v="169171.07513999997"/>
    <n v="439469.34807999997"/>
    <n v="507454.23635000002"/>
    <n v="-10187.856270000033"/>
    <n v="0"/>
    <n v="0"/>
    <n v="134.59399999999999"/>
    <n v="128.214"/>
    <n v="588.11238000000003"/>
    <n v="13086.906050000001"/>
    <n v="86641.302219999998"/>
    <n v="292661.83795000002"/>
    <n v="509172.22350999998"/>
    <n v="590790.28888999997"/>
    <n v="554973.49087999994"/>
    <n v="549930.65763999999"/>
    <n v="98327.804520000005"/>
    <n v="173078.15024000002"/>
    <n v="0"/>
    <n v="0"/>
    <s v="Vida Gpo y Col"/>
    <s v="Vida"/>
    <s v="Vida"/>
    <x v="47"/>
    <x v="1"/>
    <n v="3187333.33329"/>
    <n v="2989305.4146599998"/>
    <n v="470912451.56086999"/>
    <n v="404647163.09129"/>
    <n v="451972421.97768009"/>
    <n v="385068140.58718014"/>
    <n v="53039298.194729984"/>
    <n v="47381042.93096"/>
    <n v="26664898.107230004"/>
    <n v="25732619.3739"/>
    <n v="683382.29501"/>
    <n v="756779.77937"/>
    <n v="1.2317306556384873"/>
    <n v="1.5259453214938994"/>
    <n v="-69707.512480000034"/>
    <n v="-9.6413088914360188"/>
    <n v="95.598217889218233"/>
    <n v="95.537543098982695"/>
    <n v="20.496798642822064"/>
    <n v="24.186515179554988"/>
    <n v="0.13873094526054477"/>
    <n v="0.14454450396362062"/>
    <n v="0.17867635654642816"/>
    <n v="0.18776126396162068"/>
    <n v="1.0463439558390357"/>
    <n v="0.18538669979945155"/>
    <m/>
    <n v="5042.833239999949"/>
    <n v="0.91699438282655255"/>
    <n v="-74750.345720000012"/>
    <n v="-43.188782417853979"/>
    <n v="0"/>
    <m/>
    <n v="-61.50560309175318"/>
    <n v="25.894801729486971"/>
    <n v="60.783401708287357"/>
    <n v="0.63443360803291571"/>
    <n v="-70.395421956311807"/>
    <n v="-13.815065500373613"/>
    <n v="17.01610932794695"/>
    <n v="49.537347423205716"/>
    <s v="Resto"/>
    <n v="2023"/>
    <n v="2"/>
    <d v="2024-08-20T00:00:00"/>
    <x v="47"/>
    <x v="23"/>
  </r>
  <r>
    <n v="2024"/>
    <n v="6"/>
    <n v="69"/>
    <x v="77"/>
    <s v="Vida Gpo y Col"/>
    <n v="202"/>
    <s v="c17edaae86e4016a583e098582f6dbf3eccade8ef83747df9ba617ded9d31309"/>
    <s v="866d562d83a77144c090ae01fef5e5dc5d322dfdcb968ee04e0fa262fe1b2619"/>
    <x v="16"/>
    <n v="1706358.1481900001"/>
    <n v="401508.13561"/>
    <n v="2336503.2959500002"/>
    <n v="823308.85665000021"/>
    <n v="605153.34201999987"/>
    <n v="811102.54153000005"/>
    <n v="1382800.32351"/>
    <n v="1858590.0107400001"/>
    <n v="0"/>
    <n v="0"/>
    <n v="134.59399999999999"/>
    <n v="128.214"/>
    <n v="3940.8982799999999"/>
    <n v="3338.40103"/>
    <n v="486715.21673000004"/>
    <n v="348308.2745"/>
    <n v="801541.17769000004"/>
    <n v="373203.88712999999"/>
    <n v="1706358.1481900001"/>
    <n v="401508.13561"/>
    <n v="0"/>
    <n v="0"/>
    <n v="0"/>
    <n v="0"/>
    <s v="Vida Gpo y Col"/>
    <s v="Vida"/>
    <s v="Vida"/>
    <x v="47"/>
    <x v="1"/>
    <n v="1706358.1481900001"/>
    <n v="401508.13561"/>
    <n v="470912451.56086999"/>
    <n v="404647163.09129"/>
    <n v="451972421.97768009"/>
    <n v="385068140.58718014"/>
    <n v="53039298.194729984"/>
    <n v="47381042.93096"/>
    <n v="26664898.107230004"/>
    <n v="25732619.3739"/>
    <n v="1706358.1481900001"/>
    <n v="401508.13561"/>
    <n v="3.2171582322323125"/>
    <n v="0.84740248583182654"/>
    <n v="1304850.0125800001"/>
    <n v="324.98719125518545"/>
    <n v="100"/>
    <n v="100"/>
    <n v="100"/>
    <n v="100"/>
    <n v="0.36235146098476795"/>
    <n v="0.37753589936384785"/>
    <n v="9.9224255655888077E-2"/>
    <n v="0.10426937294727913"/>
    <n v="3.2171582322323125"/>
    <m/>
    <m/>
    <n v="1304850.0125800001"/>
    <n v="324.98719125518545"/>
    <n v="0"/>
    <m/>
    <n v="0"/>
    <m/>
    <n v="-25.391265464600053"/>
    <n v="35.464614662631604"/>
    <n v="202.01397421193343"/>
    <n v="2.2694755464147702"/>
    <n v="39.736909043772961"/>
    <n v="114.77299817372888"/>
    <n v="60.722422038589208"/>
    <n v="93.329219365464979"/>
    <s v="Medianas"/>
    <n v="2023"/>
    <n v="2"/>
    <d v="2024-08-20T00:00:00"/>
    <x v="47"/>
    <x v="16"/>
  </r>
  <r>
    <n v="2024"/>
    <n v="6"/>
    <n v="15.1"/>
    <x v="13"/>
    <s v="Vida Gpo y Col"/>
    <n v="15.1"/>
    <m/>
    <m/>
    <x v="7"/>
    <n v="16980587.37517"/>
    <n v="13404323.612919999"/>
    <n v="32361301.712500002"/>
    <n v="24599306.647"/>
    <n v="7393572.7929400001"/>
    <n v="6562153.2765700007"/>
    <n v="16523022.052200001"/>
    <n v="12954218.478790002"/>
    <n v="0"/>
    <n v="0"/>
    <n v="0"/>
    <n v="0"/>
    <n v="78017.743569999991"/>
    <n v="91100.108479999995"/>
    <n v="5598279.0488900002"/>
    <n v="5100553.0735499999"/>
    <n v="12603552.27881"/>
    <n v="10511297.27919"/>
    <n v="10289656.91973"/>
    <n v="7031505.9893800011"/>
    <n v="3621470.9918300002"/>
    <n v="3527211.2342400001"/>
    <n v="3069459.46361"/>
    <n v="2845606.3892999999"/>
    <s v="Vida Gpo y Col"/>
    <s v="Vida"/>
    <s v="Vida"/>
    <x v="47"/>
    <x v="1"/>
    <n v="121963576.50145"/>
    <n v="93169810.59765999"/>
    <n v="470912451.56086999"/>
    <n v="404647163.09129"/>
    <n v="451972421.97768009"/>
    <n v="385068140.58718014"/>
    <n v="53039298.194729984"/>
    <n v="47381042.93096"/>
    <n v="26664898.107230004"/>
    <n v="25732619.3739"/>
    <n v="84919819.624000013"/>
    <n v="60564351.679079995"/>
    <n v="32.01510569168353"/>
    <n v="28.290478182280086"/>
    <n v="3576263.7622500006"/>
    <n v="26.679927055796782"/>
    <n v="19.996023837962738"/>
    <n v="22.132365395318995"/>
    <n v="13.922670900822689"/>
    <n v="14.38698171321243"/>
    <n v="3.6058905044635656"/>
    <n v="3.756996345234656"/>
    <n v="3.3125954746644126"/>
    <n v="3.481026395089478"/>
    <n v="19.400062349905653"/>
    <n v="6.8279014147849937"/>
    <n v="5.7871419269928861"/>
    <n v="3258150.9303499991"/>
    <n v="46.336459575956134"/>
    <n v="94259.757590000052"/>
    <n v="2.672359304001537"/>
    <n v="223853.07431000005"/>
    <n v="7.8666211585596946"/>
    <n v="12.669919176355737"/>
    <n v="43.541325335726086"/>
    <n v="48.955497241538922"/>
    <n v="27.727736904178467"/>
    <n v="9.758274605965056"/>
    <n v="19.904821869724799"/>
    <n v="44.418263399456279"/>
    <n v="48.524486921780294"/>
    <s v="Resto"/>
    <n v="2023"/>
    <n v="2"/>
    <d v="2024-08-20T00:00:00"/>
    <x v="47"/>
    <x v="7"/>
  </r>
  <r>
    <n v="2024"/>
    <n v="6"/>
    <n v="98"/>
    <x v="53"/>
    <s v="Vida Gpo y Col"/>
    <n v="205"/>
    <s v="f8809aff4d69bece79dabe35be0c708b890d7eafb841f121330667b77d2e2590"/>
    <s v="866d562d83a77144c090ae01fef5e5dc5d322dfdcb968ee04e0fa262fe1b2619"/>
    <x v="12"/>
    <n v="1562297.57601"/>
    <n v="2326583.2714200001"/>
    <n v="3235392.0093499999"/>
    <n v="3757630.4754300001"/>
    <n v="533721.63234000001"/>
    <n v="969192.77046000003"/>
    <n v="1566603.3514899998"/>
    <n v="2079716.9799599997"/>
    <n v="0"/>
    <n v="0"/>
    <n v="134.59399999999999"/>
    <n v="128.214"/>
    <n v="0"/>
    <n v="0"/>
    <n v="439085.49644999998"/>
    <n v="537408.92746000004"/>
    <n v="1519810.5644799999"/>
    <n v="1345590.2567700001"/>
    <n v="1557588.8684200002"/>
    <n v="2324566.7556599998"/>
    <n v="4708.70759"/>
    <n v="2016.51576"/>
    <n v="0"/>
    <n v="0"/>
    <s v="Vida Gpo y Col"/>
    <s v="Vida"/>
    <s v="Vida"/>
    <x v="47"/>
    <x v="1"/>
    <n v="2003119.0202000001"/>
    <n v="2675906.5720300004"/>
    <n v="470912451.56086999"/>
    <n v="404647163.09129"/>
    <n v="451972421.97768009"/>
    <n v="385068140.58718014"/>
    <n v="53039298.194729984"/>
    <n v="47381042.93096"/>
    <n v="26664898.107230004"/>
    <n v="25732619.3739"/>
    <n v="1623644.1145899999"/>
    <n v="2383277.63693"/>
    <n v="2.9455472247655621"/>
    <n v="4.9103673695197418"/>
    <n v="-764285.69541000016"/>
    <n v="-32.850132844956292"/>
    <n v="96.221675795284042"/>
    <n v="97.621159841745069"/>
    <n v="77.993247543224527"/>
    <n v="86.945609227866427"/>
    <n v="0.33175966590640427"/>
    <n v="0.34566214663582978"/>
    <n v="0.57496591688574716"/>
    <n v="0.60420040667925823"/>
    <n v="2.9366694534709419"/>
    <n v="8.8777712946206747E-3"/>
    <m/>
    <n v="-766977.8872399996"/>
    <n v="-32.994444464651927"/>
    <n v="2692.1918299999998"/>
    <n v="133.50710584081921"/>
    <n v="0"/>
    <m/>
    <n v="-44.931323405695224"/>
    <n v="34.162610282164565"/>
    <n v="41.657342866927159"/>
    <n v="2.0015888686080712"/>
    <n v="-18.295831346664482"/>
    <n v="12.94750068480759"/>
    <n v="28.890804335225301"/>
    <n v="39.93852695916619"/>
    <s v="Medianas"/>
    <n v="2023"/>
    <n v="2"/>
    <d v="2024-08-20T00:00:00"/>
    <x v="47"/>
    <x v="12"/>
  </r>
  <r>
    <n v="2024"/>
    <n v="6"/>
    <n v="79"/>
    <x v="59"/>
    <s v="Vida Gpo y Col"/>
    <n v="51"/>
    <s v="031b4af5197ec30a926f48cf40e11a7dbc470048a21e4003b7a3c07c5dab1baa"/>
    <s v="866d562d83a77144c090ae01fef5e5dc5d322dfdcb968ee04e0fa262fe1b2619"/>
    <x v="18"/>
    <n v="1665741.11882"/>
    <n v="1659443.4547300001"/>
    <n v="4091131.3207100001"/>
    <n v="4026615.2262300001"/>
    <n v="928052.53598000004"/>
    <n v="744460.83414000005"/>
    <n v="1633439.7410600001"/>
    <n v="1522340.5028399997"/>
    <n v="0"/>
    <n v="0"/>
    <n v="134.59399999999999"/>
    <n v="128.214"/>
    <n v="0"/>
    <n v="0"/>
    <n v="922049.99001000007"/>
    <n v="738106.46788999997"/>
    <n v="1844552.64448"/>
    <n v="1904823.78718"/>
    <n v="53264.971549999995"/>
    <n v="35490.450469999996"/>
    <n v="287818.56661000004"/>
    <n v="410378.52191000001"/>
    <n v="1324657.58066"/>
    <n v="1213574.4823499999"/>
    <s v="Vida Gpo y Col"/>
    <s v="Vida"/>
    <s v="Vida"/>
    <x v="47"/>
    <x v="1"/>
    <n v="42505277.943829998"/>
    <n v="34607061.821570002"/>
    <n v="470912451.56086999"/>
    <n v="404647163.09129"/>
    <n v="451972421.97768009"/>
    <n v="385068140.58718014"/>
    <n v="53039298.194729984"/>
    <n v="47381042.93096"/>
    <n v="26664898.107230004"/>
    <n v="25732619.3739"/>
    <n v="33323545.555689998"/>
    <n v="27518864.151020002"/>
    <n v="3.1405791092943023"/>
    <n v="3.5023362764471289"/>
    <n v="6297.6640899998602"/>
    <n v="0.37950459065352327"/>
    <n v="4.998691138781223"/>
    <n v="6.0302033020810271"/>
    <n v="3.9189041911953817"/>
    <n v="4.7951006742089177"/>
    <n v="0.35372628464140049"/>
    <n v="0.36854928261580083"/>
    <n v="0.41009640152984911"/>
    <n v="0.43094800109911952"/>
    <n v="0.10042548329814144"/>
    <n v="0.54265153651410469"/>
    <n v="2.4975020894820563"/>
    <n v="17774.521079999999"/>
    <n v="50.082545711908509"/>
    <n v="-122559.95529999997"/>
    <n v="-29.865099842354461"/>
    <n v="111083.09831000003"/>
    <n v="9.1533811830729626"/>
    <n v="24.661028951520979"/>
    <n v="55.714091793413033"/>
    <n v="44.862079031257359"/>
    <n v="3.480427835305941"/>
    <n v="24.921001254173159"/>
    <n v="-3.1641321945705236"/>
    <n v="49.987729695290767"/>
    <n v="38.749330665527395"/>
    <s v="Medianas"/>
    <n v="2023"/>
    <n v="2"/>
    <d v="2024-08-20T00:00:00"/>
    <x v="47"/>
    <x v="18"/>
  </r>
  <r>
    <n v="2024"/>
    <n v="6"/>
    <n v="39"/>
    <x v="17"/>
    <s v="Vida Gpo y Col"/>
    <n v="27"/>
    <s v="670671cd97404156226e507973f2ab8330d3022ca96e0c93bdbdb320c41adcaf"/>
    <s v="866d562d83a77144c090ae01fef5e5dc5d322dfdcb968ee04e0fa262fe1b2619"/>
    <x v="20"/>
    <n v="540137.15350999997"/>
    <n v="489688.74541999999"/>
    <n v="812212.11725999997"/>
    <n v="750664.82208000007"/>
    <n v="267873.96539999999"/>
    <n v="181415.63066"/>
    <n v="438005.24644999998"/>
    <n v="381255.6092399999"/>
    <n v="0"/>
    <n v="0"/>
    <n v="134.59399999999999"/>
    <n v="128.214"/>
    <n v="58470.620270000007"/>
    <n v="14763.27925"/>
    <n v="237027.95707"/>
    <n v="178890.11535000001"/>
    <n v="456796.91232999996"/>
    <n v="473965.45474999998"/>
    <n v="540137.15350999997"/>
    <n v="489688.74541999999"/>
    <n v="0"/>
    <n v="0"/>
    <n v="0"/>
    <n v="0"/>
    <s v="Vida Gpo y Col"/>
    <s v="Vida"/>
    <s v="Vida"/>
    <x v="47"/>
    <x v="1"/>
    <n v="13946879.379360002"/>
    <n v="12006721.726059999"/>
    <n v="470912451.56086999"/>
    <n v="404647163.09129"/>
    <n v="451972421.97768009"/>
    <n v="385068140.58718014"/>
    <n v="53039298.194729984"/>
    <n v="47381042.93096"/>
    <n v="26664898.107230004"/>
    <n v="25732619.3739"/>
    <n v="656988.77671000001"/>
    <n v="643736.31284000003"/>
    <n v="1.0183716072692461"/>
    <n v="1.0335119599067009"/>
    <n v="50448.408089999983"/>
    <n v="10.302137543865953"/>
    <n v="82.214060979069174"/>
    <n v="76.069771994004583"/>
    <n v="3.8728172720081702"/>
    <n v="4.0784550237152137"/>
    <n v="0.11470012137493502"/>
    <n v="0.1195066617442145"/>
    <n v="0.12101623095020297"/>
    <n v="0.12716937440560175"/>
    <n v="1.0183716072692461"/>
    <m/>
    <m/>
    <n v="50448.408089999983"/>
    <n v="10.302137543865953"/>
    <n v="0"/>
    <m/>
    <n v="0"/>
    <m/>
    <n v="47.657599527372497"/>
    <n v="49.593693686735186"/>
    <n v="37.047130928933655"/>
    <n v="1.0045939959071803"/>
    <n v="32.499191811829739"/>
    <n v="-3.6223193584975166"/>
    <n v="51.889132932397295"/>
    <n v="37.743281405257314"/>
    <s v="Resto"/>
    <n v="2023"/>
    <n v="2"/>
    <d v="2024-08-20T00:00:00"/>
    <x v="47"/>
    <x v="20"/>
  </r>
  <r>
    <n v="2024"/>
    <n v="6"/>
    <n v="50"/>
    <x v="56"/>
    <s v="Vida Gpo y Col"/>
    <n v="38"/>
    <s v="aea92132c4cbeb263e6ac2bf6c183b5d81737f179f21efdc5863739672f0f470"/>
    <s v="866d562d83a77144c090ae01fef5e5dc5d322dfdcb968ee04e0fa262fe1b2619"/>
    <x v="13"/>
    <n v="1881832.0053099999"/>
    <n v="1480178.2384000001"/>
    <n v="2936483.0919900001"/>
    <n v="2503467.40172"/>
    <n v="680629.36004000006"/>
    <n v="822431.35950999986"/>
    <n v="1477693.6643400001"/>
    <n v="1119980.0582499998"/>
    <n v="0"/>
    <n v="0"/>
    <n v="134.59399999999999"/>
    <n v="128.214"/>
    <n v="0"/>
    <n v="0"/>
    <n v="651766.47579000005"/>
    <n v="802806.16483999998"/>
    <n v="1470957.68851"/>
    <n v="1246083.14497"/>
    <n v="9007.8197300000011"/>
    <n v="205962.64061"/>
    <n v="1872824.18558"/>
    <n v="1274215.59779"/>
    <n v="0"/>
    <n v="0"/>
    <s v="Vida Gpo y Col"/>
    <s v="Vida"/>
    <s v="Vida"/>
    <x v="47"/>
    <x v="1"/>
    <n v="30189132.184919998"/>
    <n v="15116040.619870001"/>
    <n v="470912451.56086999"/>
    <n v="404647163.09129"/>
    <n v="451972421.97768009"/>
    <n v="385068140.58718014"/>
    <n v="53039298.194729984"/>
    <n v="47381042.93096"/>
    <n v="26664898.107230004"/>
    <n v="25732619.3739"/>
    <n v="29757703.861710001"/>
    <n v="14699275.265350001"/>
    <n v="3.5479956737002598"/>
    <n v="3.1239883017281862"/>
    <n v="401653.76690999977"/>
    <n v="27.135500069516482"/>
    <n v="6.3238481505671587"/>
    <n v="10.069736171885724"/>
    <n v="6.2334749928651751"/>
    <n v="9.792102810667954"/>
    <n v="0.39961398325156727"/>
    <n v="0.41635991795157162"/>
    <n v="0.36579478948825994"/>
    <n v="0.38439384679888494"/>
    <n v="1.698329358908264E-2"/>
    <n v="3.5310123801111772"/>
    <m/>
    <n v="-196954.82088000001"/>
    <n v="-95.626478810272815"/>
    <n v="598608.58779000002"/>
    <n v="46.978595210121973"/>
    <n v="0"/>
    <m/>
    <n v="-17.241803565769263"/>
    <n v="36.168444267046986"/>
    <n v="55.562994926814198"/>
    <n v="2.5525293863975129"/>
    <n v="-18.813967264451968"/>
    <n v="18.04651194005309"/>
    <n v="44.308988686833267"/>
    <n v="64.426372195197928"/>
    <s v="Medianas"/>
    <n v="2023"/>
    <n v="2"/>
    <d v="2024-08-20T00:00:00"/>
    <x v="47"/>
    <x v="13"/>
  </r>
  <r>
    <n v="2024"/>
    <n v="6"/>
    <n v="1"/>
    <x v="14"/>
    <s v="Vida Gpo y Col"/>
    <n v="30"/>
    <s v="624b60c58c9d8bfb6ff1886c2fd605d2adeb6ea4da576068201b6c6958ce93f4"/>
    <s v="866d562d83a77144c090ae01fef5e5dc5d322dfdcb968ee04e0fa262fe1b2619"/>
    <x v="4"/>
    <n v="9349207.3062199987"/>
    <n v="8541214.1694799997"/>
    <n v="9795527.575389998"/>
    <n v="9054035.5392199978"/>
    <n v="3306063.80907"/>
    <n v="3726372.0391500001"/>
    <n v="6418204.1709300019"/>
    <n v="7163388.3430899987"/>
    <n v="0"/>
    <n v="0"/>
    <n v="134.59399999999999"/>
    <n v="128.214"/>
    <n v="-11952.543960000001"/>
    <n v="174742.47365"/>
    <n v="2732875.3218199997"/>
    <n v="2915213.17454"/>
    <n v="4927498.3115200009"/>
    <n v="4391525.1030000001"/>
    <n v="262883.49848000001"/>
    <n v="527921.81804000004"/>
    <n v="9086323.8077399991"/>
    <n v="8013292.3514399994"/>
    <n v="0"/>
    <n v="0"/>
    <s v="Vida Gpo y Col"/>
    <s v="Vida"/>
    <s v="Vida"/>
    <x v="47"/>
    <x v="1"/>
    <n v="27815669.804509997"/>
    <n v="22056494.197700001"/>
    <n v="470912451.56086999"/>
    <n v="404647163.09129"/>
    <n v="451972421.97768009"/>
    <n v="385068140.58718014"/>
    <n v="53039298.194729984"/>
    <n v="47381042.93096"/>
    <n v="26664898.107230004"/>
    <n v="25732619.3739"/>
    <n v="18098076.10777"/>
    <n v="13952206.2908"/>
    <n v="17.62694384057469"/>
    <n v="18.026648720935921"/>
    <n v="807993.13673999906"/>
    <n v="9.4599329873634517"/>
    <n v="51.658569952670987"/>
    <n v="61.217659712442931"/>
    <n v="33.61129669688605"/>
    <n v="38.724260042970279"/>
    <n v="1.98533873445721"/>
    <n v="2.0685349042561039"/>
    <n v="2.1107806871126065"/>
    <n v="2.2181046077859703"/>
    <n v="0.49563909672190998"/>
    <n v="17.13130474385278"/>
    <m/>
    <n v="-265038.31956000003"/>
    <n v="-50.204085245804023"/>
    <n v="1073031.4562999997"/>
    <n v="13.390644060392653"/>
    <n v="0"/>
    <m/>
    <n v="-11.279287888170019"/>
    <n v="35.361969210699669"/>
    <n v="43.628130207357465"/>
    <n v="12.398561568752379"/>
    <n v="-6.2547004902573473"/>
    <n v="12.204716947965499"/>
    <n v="55.461720107154768"/>
    <n v="66.382705464862738"/>
    <s v="Grandes"/>
    <n v="2023"/>
    <n v="2"/>
    <d v="2024-08-20T00:00:00"/>
    <x v="47"/>
    <x v="4"/>
  </r>
  <r>
    <n v="2024"/>
    <n v="6"/>
    <n v="34"/>
    <x v="54"/>
    <s v="Vida Gpo y Col"/>
    <n v="23"/>
    <s v="535fa30d7e25dd8a49f1536779734ec8286108d115da5045d77f3b4185d8f790"/>
    <s v="866d562d83a77144c090ae01fef5e5dc5d322dfdcb968ee04e0fa262fe1b2619"/>
    <x v="0"/>
    <n v="11172687.9233"/>
    <n v="12475591.40772"/>
    <n v="19934937.417609997"/>
    <n v="17534235.980130002"/>
    <n v="8216751.4726800006"/>
    <n v="8420318.2217199989"/>
    <n v="15123962.440640001"/>
    <n v="14609906.384870002"/>
    <n v="0"/>
    <n v="0"/>
    <n v="134.59399999999999"/>
    <n v="128.214"/>
    <n v="65715.603359999994"/>
    <n v="73775.15423"/>
    <n v="8079704.2820800003"/>
    <n v="8257316.9596600002"/>
    <n v="7348070.2807299998"/>
    <n v="9076200.6830000002"/>
    <n v="3272477.19588"/>
    <n v="3221179.9666799996"/>
    <n v="7271985.4416499995"/>
    <n v="8819359.5021100007"/>
    <n v="628225.28576999996"/>
    <n v="435051.93893"/>
    <s v="Vida Gpo y Col"/>
    <s v="Vida"/>
    <s v="Vida"/>
    <x v="47"/>
    <x v="1"/>
    <n v="43370839.972830005"/>
    <n v="41708691.39999"/>
    <n v="470912451.56086999"/>
    <n v="404647163.09129"/>
    <n v="451972421.97768009"/>
    <n v="385068140.58718014"/>
    <n v="53039298.194729984"/>
    <n v="47381042.93096"/>
    <n v="26664898.107230004"/>
    <n v="25732619.3739"/>
    <n v="27674275.762029998"/>
    <n v="28516127.896650001"/>
    <n v="21.064924129049135"/>
    <n v="26.330343605771763"/>
    <n v="-1302903.4844199996"/>
    <n v="-10.443621002317794"/>
    <n v="40.372105920218118"/>
    <n v="43.749247629042927"/>
    <n v="25.760829004693512"/>
    <n v="29.911251082125752"/>
    <n v="2.3725615846995334"/>
    <n v="2.4719844353361333"/>
    <n v="3.0830789254552258"/>
    <n v="3.2398399381201219"/>
    <n v="6.1699104386059824"/>
    <n v="13.710561204922858"/>
    <n v="1.1844524855202945"/>
    <n v="51297.229200000409"/>
    <n v="1.5924980823990298"/>
    <n v="-1547374.0604600012"/>
    <n v="-17.545197699331759"/>
    <n v="193173.34683999995"/>
    <n v="44.402364305077043"/>
    <n v="-2.4175659836097707"/>
    <n v="73.543193268152024"/>
    <n v="67.494341122052433"/>
    <n v="30.814861694341467"/>
    <n v="-2.1509732331664422"/>
    <n v="-19.040240102963356"/>
    <n v="109.95681823115764"/>
    <n v="90.977681609951674"/>
    <s v="Grandes"/>
    <n v="2023"/>
    <n v="2"/>
    <d v="2024-08-20T00:00:00"/>
    <x v="47"/>
    <x v="0"/>
  </r>
  <r>
    <n v="2024"/>
    <n v="6"/>
    <n v="91"/>
    <x v="60"/>
    <s v="Vida Gpo y Col"/>
    <n v="218"/>
    <s v="5966abd0cbfc86f98a186531b2b4ee5f6e910120ce13222f98207203dfc9a9a2"/>
    <s v="866d562d83a77144c090ae01fef5e5dc5d322dfdcb968ee04e0fa262fe1b2619"/>
    <x v="6"/>
    <n v="2690237.3733800002"/>
    <n v="2240745.5841799998"/>
    <n v="4980312.0131100006"/>
    <n v="4047171.1312800003"/>
    <n v="1397011.70636"/>
    <n v="917706.69391999987"/>
    <n v="2478553.1710600001"/>
    <n v="1630796.3514999999"/>
    <n v="0"/>
    <n v="0"/>
    <n v="134.59399999999999"/>
    <n v="128.214"/>
    <n v="133575.33319"/>
    <n v="147630.55330999999"/>
    <n v="691310.88997999998"/>
    <n v="508892.14918000001"/>
    <n v="1524939.5893299999"/>
    <n v="1068920.06033"/>
    <n v="819276.20525000012"/>
    <n v="1750563.0239500001"/>
    <n v="1870961.1681300001"/>
    <n v="490182.56023"/>
    <n v="0"/>
    <n v="0"/>
    <s v="Vida Gpo y Col"/>
    <s v="Vida"/>
    <s v="Vida"/>
    <x v="47"/>
    <x v="1"/>
    <n v="2714294.16591"/>
    <n v="2263628.6595100001"/>
    <n v="470912451.56086999"/>
    <n v="404647163.09129"/>
    <n v="451972421.97768009"/>
    <n v="385068140.58718014"/>
    <n v="53039298.194729984"/>
    <n v="47381042.93096"/>
    <n v="26664898.107230004"/>
    <n v="25732619.3739"/>
    <n v="2693881.1134899999"/>
    <n v="2244481.8286199998"/>
    <n v="5.0721586916610137"/>
    <n v="4.7292027477002589"/>
    <n v="449491.78920000046"/>
    <n v="20.059920785897333"/>
    <n v="99.864740129334095"/>
    <n v="99.833536436234056"/>
    <n v="99.113699877038414"/>
    <n v="98.989097649304654"/>
    <n v="0.57128185174612245"/>
    <n v="0.59522157604404746"/>
    <n v="0.5537529454208675"/>
    <n v="0.58190884885027006"/>
    <n v="1.5446588343648255"/>
    <n v="3.5274998572961889"/>
    <m/>
    <n v="-931286.81869999995"/>
    <n v="-53.199273945512026"/>
    <n v="1380778.6079000002"/>
    <n v="281.68660411992647"/>
    <n v="0"/>
    <m/>
    <n v="52.228562308142322"/>
    <n v="51.928938322821736"/>
    <n v="40.955416821934044"/>
    <n v="5.2391413638337134"/>
    <n v="35.846247794142471"/>
    <n v="42.661705577797491"/>
    <n v="45.333657465325267"/>
    <n v="47.60806425719931"/>
    <s v="Grandes"/>
    <n v="2023"/>
    <n v="2"/>
    <d v="2024-08-20T00:00:00"/>
    <x v="47"/>
    <x v="6"/>
  </r>
  <r>
    <n v="2024"/>
    <n v="6"/>
    <n v="94"/>
    <x v="19"/>
    <s v="Vida Gpo y Col"/>
    <n v="7"/>
    <s v="7902699be42c8a8e46fbbb4501726517e86b22c56a189f7625a6da49081b2451"/>
    <s v="866d562d83a77144c090ae01fef5e5dc5d322dfdcb968ee04e0fa262fe1b2619"/>
    <x v="27"/>
    <n v="579684.39914999995"/>
    <n v="451771.45511000004"/>
    <n v="1173945.2891999998"/>
    <n v="740770.11182000011"/>
    <n v="157317.38241999998"/>
    <n v="135114.56644999998"/>
    <n v="321026.71192999993"/>
    <n v="256293.79899000004"/>
    <n v="0"/>
    <n v="0"/>
    <n v="134.59399999999999"/>
    <n v="128.214"/>
    <n v="1983.49027"/>
    <n v="5850.6095999999998"/>
    <n v="82081.612439999997"/>
    <n v="61743.409369999994"/>
    <n v="268090.26562999998"/>
    <n v="210811.64624999999"/>
    <n v="579684.39914999995"/>
    <n v="451771.45511000004"/>
    <n v="0"/>
    <n v="0"/>
    <n v="0"/>
    <n v="0"/>
    <s v="Vida Gpo y Col"/>
    <s v="Vida"/>
    <s v="Vida"/>
    <x v="47"/>
    <x v="1"/>
    <n v="3650387.7085300004"/>
    <n v="3694009.5163200004"/>
    <n v="470912451.56086999"/>
    <n v="404647163.09129"/>
    <n v="451972421.97768009"/>
    <n v="385068140.58718014"/>
    <n v="53039298.194729984"/>
    <n v="47381042.93096"/>
    <n v="26664898.107230004"/>
    <n v="25732619.3739"/>
    <n v="1352877.01795"/>
    <n v="1077508.3381700001"/>
    <n v="1.0929337658687153"/>
    <n v="0.9534856709850954"/>
    <n v="127912.94403999991"/>
    <n v="28.313640136660446"/>
    <n v="42.84827012793739"/>
    <n v="41.927420800963063"/>
    <n v="15.88007755437674"/>
    <n v="12.22984004545982"/>
    <n v="0.12309812518836531"/>
    <n v="0.1282565862345085"/>
    <n v="0.11164577348292902"/>
    <n v="0.11732247036098749"/>
    <n v="1.0929337658687153"/>
    <m/>
    <m/>
    <n v="127912.94403999991"/>
    <n v="28.313640136660446"/>
    <n v="0"/>
    <m/>
    <n v="0"/>
    <m/>
    <n v="16.432584993133425"/>
    <n v="27.138453725971729"/>
    <n v="29.907725448723067"/>
    <n v="0.58997931208049303"/>
    <n v="32.939876948035796"/>
    <n v="27.170519465548736"/>
    <n v="30.617155101514754"/>
    <n v="29.288424272717332"/>
    <s v="Resto"/>
    <n v="2023"/>
    <n v="2"/>
    <d v="2024-08-20T00:00:00"/>
    <x v="47"/>
    <x v="27"/>
  </r>
  <r>
    <n v="2024"/>
    <n v="6"/>
    <n v="88"/>
    <x v="73"/>
    <s v="Vida Gpo y Col"/>
    <n v="60"/>
    <s v="39fa9ec190eee7b6f4dff1100d6343e10918d044c75eac8f9e9a2596173f80c9"/>
    <s v="866d562d83a77144c090ae01fef5e5dc5d322dfdcb968ee04e0fa262fe1b2619"/>
    <x v="37"/>
    <n v="2596.3909399999998"/>
    <n v="2141.7012"/>
    <n v="2751.1852100000001"/>
    <n v="1410.3815599999994"/>
    <n v="319.43653999999992"/>
    <n v="-239.06452999999999"/>
    <n v="744.3765699999999"/>
    <n v="84.53134"/>
    <n v="0"/>
    <n v="0"/>
    <n v="134.59399999999999"/>
    <n v="128.214"/>
    <n v="0"/>
    <n v="0"/>
    <n v="52.584739999999996"/>
    <n v="-512.91203000000007"/>
    <n v="1360.9017699999999"/>
    <n v="1063.8863799999999"/>
    <n v="103.11573"/>
    <n v="0"/>
    <n v="2493.2752099999998"/>
    <n v="2141.7012"/>
    <n v="0"/>
    <n v="0"/>
    <s v="Vida Gpo y Col"/>
    <s v="Vida"/>
    <s v="Vida"/>
    <x v="47"/>
    <x v="1"/>
    <n v="262386.74179"/>
    <n v="191056.99778999999"/>
    <n v="470912451.56086999"/>
    <n v="404647163.09129"/>
    <n v="451972421.97768009"/>
    <n v="385068140.58718014"/>
    <n v="53039298.194729984"/>
    <n v="47381042.93096"/>
    <n v="26664898.107230004"/>
    <n v="25732619.3739"/>
    <n v="262386.74179"/>
    <n v="191056.99778999999"/>
    <n v="4.8952211442684183E-3"/>
    <n v="4.52016474842211E-3"/>
    <n v="454.6897399999998"/>
    <n v="21.230307010146877"/>
    <n v="0.98952825218509288"/>
    <n v="1.1209750099570011"/>
    <n v="0.98952825218509288"/>
    <n v="1.1209750099570011"/>
    <n v="5.5135321467803466E-4"/>
    <n v="5.7445782391745532E-4"/>
    <n v="5.292762177395579E-4"/>
    <n v="5.5618758714605083E-4"/>
    <n v="1.9441382806653662E-4"/>
    <n v="4.7008073162018819E-3"/>
    <m/>
    <n v="103.11573"/>
    <m/>
    <n v="351.57400999999982"/>
    <n v="16.415642387462825"/>
    <n v="0"/>
    <m/>
    <n v="-233.61937883466021"/>
    <n v="12.303098700536982"/>
    <n v="-11.162366160134757"/>
    <n v="1.1979664753093016E-3"/>
    <n v="-110.25219470871058"/>
    <n v="27.917961502618361"/>
    <n v="3.8639629368694259"/>
    <n v="-48.211166120953642"/>
    <s v="Resto"/>
    <n v="2023"/>
    <n v="2"/>
    <d v="2024-08-20T00:00:00"/>
    <x v="47"/>
    <x v="37"/>
  </r>
  <r>
    <n v="2024"/>
    <n v="6"/>
    <n v="119"/>
    <x v="62"/>
    <s v="Vida Gpo y Col"/>
    <n v="217"/>
    <s v="16badfc6202cb3f8889e0f2779b19218af4cbb736e56acadce8148aba9a7a9f8"/>
    <s v="866d562d83a77144c090ae01fef5e5dc5d322dfdcb968ee04e0fa262fe1b2619"/>
    <x v="29"/>
    <n v="403936.10354000004"/>
    <n v="220308.66219999999"/>
    <n v="612830.83997000009"/>
    <n v="511958.83506000007"/>
    <n v="109515.91024"/>
    <n v="105428.24758000001"/>
    <n v="223062.66187000004"/>
    <n v="172664.80485999997"/>
    <n v="0"/>
    <n v="0"/>
    <n v="134.59399999999999"/>
    <n v="128.214"/>
    <n v="11353.066220000001"/>
    <n v="26410.816309999998"/>
    <n v="98849.232369999998"/>
    <n v="90682.47765999999"/>
    <n v="211635.45350999999"/>
    <n v="194970.63295"/>
    <n v="92124.201319999993"/>
    <n v="178952.22016999999"/>
    <n v="311811.90222000005"/>
    <n v="41356.442029999998"/>
    <n v="0"/>
    <n v="0"/>
    <s v="Vida Gpo y Col"/>
    <s v="Vida"/>
    <s v="Vida"/>
    <x v="47"/>
    <x v="1"/>
    <n v="811961.43577999994"/>
    <n v="576897.05820000009"/>
    <n v="470912451.56086999"/>
    <n v="404647163.09129"/>
    <n v="451972421.97768009"/>
    <n v="385068140.58718014"/>
    <n v="53039298.194729984"/>
    <n v="47381042.93096"/>
    <n v="26664898.107230004"/>
    <n v="25732619.3739"/>
    <n v="436956.41533999995"/>
    <n v="254473.5232"/>
    <n v="0.76157889958682634"/>
    <n v="0.46497216728854357"/>
    <n v="183627.44134000005"/>
    <n v="83.350077798257388"/>
    <n v="92.443110882281815"/>
    <n v="86.574296386367635"/>
    <n v="49.748188243936021"/>
    <n v="38.18855705165042"/>
    <n v="8.577732489364584E-2"/>
    <n v="8.9371847461955936E-2"/>
    <n v="5.4444632829489893E-2"/>
    <n v="5.7212903114772673E-2"/>
    <n v="0.17369046057467161"/>
    <n v="0.58788843901215471"/>
    <m/>
    <n v="-86828.018849999993"/>
    <n v="-48.520224430585777"/>
    <n v="270455.46019000007"/>
    <n v="653.96210823409672"/>
    <n v="0"/>
    <m/>
    <n v="3.8771987146027698"/>
    <n v="27.112186625614441"/>
    <n v="47.854789969306985"/>
    <n v="0.4107119022153905"/>
    <n v="9.0058795488804364"/>
    <n v="8.5473490586008829"/>
    <n v="46.707312376340226"/>
    <n v="46.510839241751555"/>
    <s v="Resto"/>
    <n v="2023"/>
    <n v="2"/>
    <d v="2024-08-20T00:00:00"/>
    <x v="47"/>
    <x v="29"/>
  </r>
  <r>
    <n v="2024"/>
    <n v="6"/>
    <n v="68"/>
    <x v="61"/>
    <s v="Vida Gpo y Col"/>
    <n v="213"/>
    <s v="d48ff4b2f68a10fd7c86f185a6ccede0dc0f2c48538d697cb33b6ada3f1e85db"/>
    <s v="866d562d83a77144c090ae01fef5e5dc5d322dfdcb968ee04e0fa262fe1b2619"/>
    <x v="22"/>
    <n v="1001554.8187899999"/>
    <n v="494799.62904999999"/>
    <n v="1090215.1350399998"/>
    <n v="1509144.5534300001"/>
    <n v="102454.98117"/>
    <n v="118745.10892999997"/>
    <n v="200124.87409000006"/>
    <n v="225386.00407"/>
    <n v="0"/>
    <n v="0"/>
    <n v="134.59399999999999"/>
    <n v="128.214"/>
    <n v="-617.72784000000001"/>
    <n v="2765.1857599999998"/>
    <n v="13707.924730000001"/>
    <n v="17623.515930000001"/>
    <n v="28046.848010000002"/>
    <n v="47791.751409999997"/>
    <n v="996730.42990999995"/>
    <n v="489706.53181999997"/>
    <n v="4824.3888799999995"/>
    <n v="5093.0972300000003"/>
    <n v="0"/>
    <n v="0"/>
    <s v="Vida Gpo y Col"/>
    <s v="Vida"/>
    <s v="Vida"/>
    <x v="47"/>
    <x v="1"/>
    <n v="1001554.8187899999"/>
    <n v="494799.62904999999"/>
    <n v="470912451.56086999"/>
    <n v="404647163.09129"/>
    <n v="451972421.97768009"/>
    <n v="385068140.58718014"/>
    <n v="53039298.194729984"/>
    <n v="47381042.93096"/>
    <n v="26664898.107230004"/>
    <n v="25732619.3739"/>
    <n v="1001554.8187899999"/>
    <n v="494799.62904999999"/>
    <n v="1.8883259260197283"/>
    <n v="1.0442987288628995"/>
    <n v="506755.18973999994"/>
    <n v="102.41624285631627"/>
    <n v="100"/>
    <n v="100"/>
    <n v="100"/>
    <n v="100"/>
    <n v="0.21268386840702155"/>
    <n v="0.22159644484668584"/>
    <n v="0.1222792778948437"/>
    <n v="0.12849664173605566"/>
    <n v="1.8792300498595882"/>
    <n v="9.0958761601399804E-3"/>
    <m/>
    <n v="507023.89808999997"/>
    <n v="103.53627430813303"/>
    <n v="-268.70835000000079"/>
    <n v="-5.2759320677645993"/>
    <n v="0"/>
    <m/>
    <n v="-13.718567363985468"/>
    <n v="10.229592953661596"/>
    <n v="23.998625293633893"/>
    <n v="0.38423166200743902"/>
    <n v="-22.217991095264956"/>
    <n v="-41.314458703575674"/>
    <n v="48.875098995482453"/>
    <n v="36.87564362061115"/>
    <s v="Resto"/>
    <n v="2023"/>
    <n v="2"/>
    <d v="2024-08-20T00:00:00"/>
    <x v="47"/>
    <x v="22"/>
  </r>
  <r>
    <n v="2024"/>
    <n v="6"/>
    <n v="150.1"/>
    <x v="32"/>
    <s v="Vida Gpo y Col"/>
    <n v="150.1"/>
    <m/>
    <m/>
    <x v="21"/>
    <n v="6987793.2691199994"/>
    <n v="6302538.5675500007"/>
    <n v="12378728.431259999"/>
    <n v="12078895.161460001"/>
    <n v="3360682.2736499999"/>
    <n v="3401810.6034699995"/>
    <n v="6854220.9515299993"/>
    <n v="5564759.607499999"/>
    <n v="0"/>
    <n v="0"/>
    <n v="0"/>
    <n v="0"/>
    <n v="243123.26498000004"/>
    <n v="177510.10160999995"/>
    <n v="2585300.1428100001"/>
    <n v="2718452.9076900003"/>
    <n v="4640511.6462399997"/>
    <n v="4370725.10274"/>
    <n v="4043390.7224600003"/>
    <n v="3522240.4273700002"/>
    <n v="2785763.6362899998"/>
    <n v="2642480.16334"/>
    <n v="158638.91037"/>
    <n v="137817.97684000002"/>
    <s v="Vida Gpo y Col"/>
    <s v="Vida"/>
    <s v="Vida"/>
    <x v="47"/>
    <x v="1"/>
    <n v="121371778.36490001"/>
    <n v="108931644.92517"/>
    <n v="470912451.56086999"/>
    <n v="404647163.09129"/>
    <n v="451972421.97768009"/>
    <n v="385068140.58718014"/>
    <n v="53039298.194729984"/>
    <n v="47381042.93096"/>
    <n v="26664898.107230004"/>
    <n v="25732619.3739"/>
    <n v="38568406.589550003"/>
    <n v="31210156.821979996"/>
    <n v="13.174746851786795"/>
    <n v="13.301814771645221"/>
    <n v="685254.70156999864"/>
    <n v="10.872677639740003"/>
    <n v="18.117920565101389"/>
    <n v="20.193870231088969"/>
    <n v="5.757346034851234"/>
    <n v="5.785773795924495"/>
    <n v="1.4838837337935116"/>
    <n v="1.5460662928379025"/>
    <n v="1.5575392940857276"/>
    <n v="1.6367333215205566"/>
    <n v="7.6233865456043199"/>
    <n v="5.2522633803755623"/>
    <n v="0.2990969258069151"/>
    <n v="521150.29509000015"/>
    <n v="14.795988684938655"/>
    <n v="143283.47294999985"/>
    <n v="5.4223102575307491"/>
    <n v="20820.93352999998"/>
    <n v="15.107559991373321"/>
    <n v="-1.2090129232370184"/>
    <n v="48.093613308529143"/>
    <n v="53.975244530592256"/>
    <n v="12.603394395640965"/>
    <n v="-4.8981082035055916"/>
    <n v="6.1725809141112808"/>
    <n v="55.711532259697137"/>
    <n v="62.196840199028003"/>
    <s v="Resto"/>
    <n v="2023"/>
    <n v="2"/>
    <d v="2024-08-20T00:00:00"/>
    <x v="47"/>
    <x v="21"/>
  </r>
  <r>
    <n v="2024"/>
    <n v="6"/>
    <n v="8"/>
    <x v="20"/>
    <s v="Vida Gpo y Col"/>
    <n v="8"/>
    <s v="2c624232cdd221771294dfbb310aca000a0df6ac8b66b696d90ef06fdefb64a3"/>
    <s v="866d562d83a77144c090ae01fef5e5dc5d322dfdcb968ee04e0fa262fe1b2619"/>
    <x v="31"/>
    <n v="234435.35413999998"/>
    <n v="151301.03758999999"/>
    <n v="303016.62948"/>
    <n v="226727.28177999996"/>
    <n v="81031.390489999991"/>
    <n v="57871.616350000004"/>
    <n v="152912.13619000005"/>
    <n v="109807.54996"/>
    <n v="0"/>
    <n v="0"/>
    <n v="134.59399999999999"/>
    <n v="128.214"/>
    <n v="2996.6098199999997"/>
    <n v="640.25783000000001"/>
    <n v="59379.414229999995"/>
    <n v="48027.805560000001"/>
    <n v="137748.52044999998"/>
    <n v="111491.60643000001"/>
    <n v="100412.71590000001"/>
    <n v="88188.52377"/>
    <n v="134022.63824"/>
    <n v="63112.51382"/>
    <n v="0"/>
    <n v="0"/>
    <s v="Vida Gpo y Col"/>
    <s v="Vida"/>
    <s v="Vida"/>
    <x v="47"/>
    <x v="1"/>
    <n v="1362193.3121300002"/>
    <n v="1167878.8770999999"/>
    <n v="470912451.56086999"/>
    <n v="404647163.09129"/>
    <n v="451972421.97768009"/>
    <n v="385068140.58718014"/>
    <n v="53039298.194729984"/>
    <n v="47381042.93096"/>
    <n v="26664898.107230004"/>
    <n v="25732619.3739"/>
    <n v="280142.97707999998"/>
    <n v="195096.13283000002"/>
    <n v="0.44200312243817291"/>
    <n v="0.3193282127843074"/>
    <n v="83134.316549999989"/>
    <n v="54.946296386466173"/>
    <n v="83.684180336618837"/>
    <n v="77.552043392801878"/>
    <n v="17.210138388759521"/>
    <n v="12.955199426647804"/>
    <n v="4.9783214133104506E-2"/>
    <n v="5.1869393516132976E-2"/>
    <n v="3.739085588396078E-2"/>
    <n v="3.9292016566025191E-2"/>
    <n v="0.18931758020504327"/>
    <n v="0.25268554223312967"/>
    <m/>
    <n v="12224.19213000001"/>
    <n v="13.861431859185336"/>
    <n v="70910.124420000007"/>
    <n v="112.35509430386368"/>
    <n v="0"/>
    <m/>
    <n v="40.019228078809292"/>
    <n v="34.564492538787349"/>
    <n v="38.24931888889104"/>
    <n v="0.30388786847840565"/>
    <n v="23.635493101633998"/>
    <n v="23.550574667237733"/>
    <n v="43.107115804959633"/>
    <n v="43.07750789307557"/>
    <s v="Resto"/>
    <n v="2023"/>
    <n v="2"/>
    <d v="2024-08-20T00:00:00"/>
    <x v="47"/>
    <x v="31"/>
  </r>
  <r>
    <n v="2024"/>
    <n v="6"/>
    <n v="106"/>
    <x v="76"/>
    <s v="Vida Gpo y Col"/>
    <n v="227"/>
    <s v="dfe62e836a0a6f2633422230c81287700a56e2639652c73f264e6562220c207a"/>
    <s v="866d562d83a77144c090ae01fef5e5dc5d322dfdcb968ee04e0fa262fe1b2619"/>
    <x v="39"/>
    <n v="-3641.2729599999998"/>
    <n v="11077.48135"/>
    <n v="9626.57"/>
    <n v="11077.48135"/>
    <n v="2643.08277"/>
    <n v="736.78926000000001"/>
    <n v="4792.3266400000002"/>
    <n v="746.46473000000003"/>
    <n v="0"/>
    <n v="0"/>
    <n v="134.59399999999999"/>
    <n v="128.214"/>
    <n v="0"/>
    <n v="0"/>
    <n v="2643.08277"/>
    <n v="736.78926000000001"/>
    <n v="3694.9290000000001"/>
    <n v="5519.15643"/>
    <n v="-3641.2729599999998"/>
    <n v="11077.48135"/>
    <n v="0"/>
    <n v="0"/>
    <n v="0"/>
    <n v="0"/>
    <s v="Vida Gpo y Col"/>
    <s v="Vida"/>
    <s v="Vida"/>
    <x v="47"/>
    <x v="1"/>
    <n v="1019377.8698099999"/>
    <n v="889668.0350700001"/>
    <n v="470912451.56086999"/>
    <n v="404647163.09129"/>
    <n v="451972421.97768009"/>
    <n v="385068140.58718014"/>
    <n v="53039298.194729984"/>
    <n v="47381042.93096"/>
    <n v="26664898.107230004"/>
    <n v="25732619.3739"/>
    <n v="1019377.8698099999"/>
    <n v="889668.0350700001"/>
    <n v="-6.8652359362511295E-3"/>
    <n v="2.3379564198578853E-2"/>
    <n v="-14718.75431"/>
    <n v="-132.87094642682473"/>
    <n v="-0.35720541595421235"/>
    <n v="1.2451252504681043"/>
    <n v="-0.35720541595421235"/>
    <n v="1.2451252504681043"/>
    <n v="-7.7323777443785214E-4"/>
    <n v="-8.0564051763756025E-4"/>
    <n v="2.7375655534994763E-3"/>
    <n v="2.8767587297947434E-3"/>
    <n v="-6.8652359362511295E-3"/>
    <m/>
    <m/>
    <n v="-14718.75431"/>
    <n v="-132.87094642682473"/>
    <n v="0"/>
    <m/>
    <n v="0"/>
    <m/>
    <n v="258.72981780434748"/>
    <n v="-72.586779377286788"/>
    <n v="6.6512344884245733"/>
    <n v="9.9122177754856905E-3"/>
    <n v="258.72981780434748"/>
    <n v="-33.052649497017427"/>
    <n v="71.532707935659928"/>
    <n v="13.349671627263518"/>
    <s v="Resto"/>
    <n v="2023"/>
    <n v="2"/>
    <d v="2024-08-20T00:00:00"/>
    <x v="47"/>
    <x v="39"/>
  </r>
  <r>
    <n v="2024"/>
    <n v="6"/>
    <n v="80"/>
    <x v="30"/>
    <s v="Vida Gpo y Col"/>
    <n v="52"/>
    <s v="41cfc0d1f2d127b04555b7246d84019b4d27710a3f3aff6e7764375b1e06e05d"/>
    <s v="866d562d83a77144c090ae01fef5e5dc5d322dfdcb968ee04e0fa262fe1b2619"/>
    <x v="36"/>
    <n v="43756.470730000001"/>
    <n v="40183.150120000006"/>
    <n v="89910.372180000006"/>
    <n v="89770.016870000007"/>
    <n v="25355.180370000002"/>
    <n v="28973.72709"/>
    <n v="48098.730869999999"/>
    <n v="36751.661690000001"/>
    <n v="0"/>
    <n v="0"/>
    <n v="134.59399999999999"/>
    <n v="128.214"/>
    <n v="721.63563999999997"/>
    <n v="419.57198999999997"/>
    <n v="20565.97609"/>
    <n v="24179.17237"/>
    <n v="38987.946299999996"/>
    <n v="39410.695899999999"/>
    <n v="21082.322390000001"/>
    <n v="25550.744870000002"/>
    <n v="22674.14834"/>
    <n v="14632.40525"/>
    <n v="0"/>
    <n v="0"/>
    <s v="Vida Gpo y Col"/>
    <s v="Vida"/>
    <s v="Vida"/>
    <x v="47"/>
    <x v="1"/>
    <n v="669950.54428999999"/>
    <n v="668363.73384"/>
    <n v="470912451.56086999"/>
    <n v="404647163.09129"/>
    <n v="451972421.97768009"/>
    <n v="385068140.58718014"/>
    <n v="53039298.194729984"/>
    <n v="47381042.93096"/>
    <n v="26664898.107230004"/>
    <n v="25732619.3739"/>
    <n v="43756.470729999994"/>
    <n v="40183.150119999998"/>
    <n v="8.2498208346104523E-2"/>
    <n v="8.4808496466723615E-2"/>
    <n v="3573.3206099999952"/>
    <n v="8.8925845766917089"/>
    <n v="100.00000000000003"/>
    <n v="100.00000000000003"/>
    <n v="6.5312986313597552"/>
    <n v="6.0121679387259324"/>
    <n v="9.2918483223296232E-3"/>
    <n v="9.6812258010204079E-3"/>
    <n v="9.9304168631807587E-3"/>
    <n v="1.0435334914679203E-2"/>
    <n v="3.9748494244018398E-2"/>
    <n v="4.2749714102086132E-2"/>
    <m/>
    <n v="-4468.4224800000011"/>
    <n v="-17.4884235380806"/>
    <n v="8041.7430899999999"/>
    <n v="54.958449773662466"/>
    <n v="0"/>
    <m/>
    <n v="-12.489061931037881"/>
    <n v="57.946127617226139"/>
    <n v="72.104170537837348"/>
    <n v="9.5088232732174288E-2"/>
    <n v="-14.943424136729455"/>
    <n v="-1.0726773286944269"/>
    <n v="52.749575296301266"/>
    <n v="61.3518026460426"/>
    <s v="Resto"/>
    <n v="2023"/>
    <n v="2"/>
    <d v="2024-08-20T00:00:00"/>
    <x v="47"/>
    <x v="36"/>
  </r>
  <r>
    <n v="2024"/>
    <n v="6"/>
    <n v="37"/>
    <x v="35"/>
    <s v="Vida Gpo y Col"/>
    <n v="25"/>
    <s v="b7a56873cd771f2c446d369b649430b65a756ba278ff97ec81bb6f55b2e73569"/>
    <s v="866d562d83a77144c090ae01fef5e5dc5d322dfdcb968ee04e0fa262fe1b2619"/>
    <x v="26"/>
    <n v="457848.28792999999"/>
    <n v="374712.04642000003"/>
    <n v="785491.66788999992"/>
    <n v="721801.41914999997"/>
    <n v="114866.3008"/>
    <n v="188106.16582000005"/>
    <n v="252726.29981000003"/>
    <n v="313288.85704000003"/>
    <n v="0"/>
    <n v="0"/>
    <n v="134.59399999999999"/>
    <n v="128.214"/>
    <n v="-2024.9577300000001"/>
    <n v="-2724.8084800000001"/>
    <n v="80880.123250000004"/>
    <n v="151495.13502000002"/>
    <n v="381969.77292000002"/>
    <n v="345139.69302999997"/>
    <n v="174262.76605000001"/>
    <n v="171697.31458000001"/>
    <n v="124946.61151"/>
    <n v="65196.754999999997"/>
    <n v="158638.91037"/>
    <n v="137817.97684000002"/>
    <s v="Vida Gpo y Col"/>
    <s v="Vida"/>
    <s v="Vida"/>
    <x v="47"/>
    <x v="1"/>
    <n v="7036483.0011099996"/>
    <n v="5668968.1481899992"/>
    <n v="470912451.56086999"/>
    <n v="404647163.09129"/>
    <n v="451972421.97768009"/>
    <n v="385068140.58718014"/>
    <n v="53039298.194729984"/>
    <n v="47381042.93096"/>
    <n v="26664898.107230004"/>
    <n v="25732619.3739"/>
    <n v="460401.07685000001"/>
    <n v="377274.50069000002"/>
    <n v="0.86322463440040786"/>
    <n v="0.79084803381386415"/>
    <n v="83136.241509999963"/>
    <n v="22.186701042649638"/>
    <n v="99.445529333366068"/>
    <n v="99.32079844640613"/>
    <n v="6.506777432103152"/>
    <n v="6.6098809628986706"/>
    <n v="9.722577655622229E-2"/>
    <n v="0.10130004966378459"/>
    <n v="9.2602168159884896E-2"/>
    <n v="9.7310581407387173E-2"/>
    <n v="0.32855405705069241"/>
    <n v="0.23557365154280036"/>
    <n v="0.2990969258069151"/>
    <n v="2565.45147"/>
    <n v="1.4941709928751656"/>
    <n v="59749.856510000005"/>
    <n v="91.645445405986862"/>
    <n v="20820.93352999998"/>
    <n v="15.107559991373321"/>
    <n v="-38.935387737414061"/>
    <n v="25.088288812726063"/>
    <n v="50.20019175181767"/>
    <n v="0.43077719756541949"/>
    <n v="-46.612065635426234"/>
    <n v="10.671064683017706"/>
    <n v="21.174482638169273"/>
    <n v="43.893860393168936"/>
    <s v="Resto"/>
    <n v="2023"/>
    <n v="2"/>
    <d v="2024-08-20T00:00:00"/>
    <x v="47"/>
    <x v="26"/>
  </r>
  <r>
    <n v="2024"/>
    <n v="6"/>
    <n v="41"/>
    <x v="7"/>
    <s v="Vida Gpo y Col"/>
    <n v="29"/>
    <s v="35135aaa6cc23891b40cb3f378c53a17a1127210ce60e125ccf03efcfdaec458"/>
    <s v="866d562d83a77144c090ae01fef5e5dc5d322dfdcb968ee04e0fa262fe1b2619"/>
    <x v="5"/>
    <n v="3293594.0027599996"/>
    <n v="2149549.9892700003"/>
    <n v="5936522.505619999"/>
    <n v="4394497.0927599994"/>
    <n v="1206837.8507399999"/>
    <n v="1036747.7558399999"/>
    <n v="2190091.5083000003"/>
    <n v="2191651.7726999996"/>
    <n v="0"/>
    <n v="0"/>
    <n v="134.59399999999999"/>
    <n v="128.214"/>
    <n v="55860.407699999996"/>
    <n v="61230.177510000001"/>
    <n v="1208339.7430199999"/>
    <n v="995876.87149000005"/>
    <n v="3168599.0870299996"/>
    <n v="2099088.7794300001"/>
    <n v="3293594.0027599996"/>
    <n v="2149549.9892700003"/>
    <n v="0"/>
    <n v="0"/>
    <n v="0"/>
    <n v="0"/>
    <s v="Vida Gpo y Col"/>
    <s v="Vida"/>
    <s v="Vida"/>
    <x v="47"/>
    <x v="1"/>
    <n v="19353024.356599998"/>
    <n v="17293989.810169999"/>
    <n v="470912451.56086999"/>
    <n v="404647163.09129"/>
    <n v="451972421.97768009"/>
    <n v="385068140.58718014"/>
    <n v="53039298.194729984"/>
    <n v="47381042.93096"/>
    <n v="26664898.107230004"/>
    <n v="25732619.3739"/>
    <n v="3900289.6806899998"/>
    <n v="2733727.3198600002"/>
    <n v="6.2097239497170662"/>
    <n v="4.5367300006505946"/>
    <n v="1144044.0134899993"/>
    <n v="53.222489321056599"/>
    <n v="84.444855956887039"/>
    <n v="78.630738832433494"/>
    <n v="17.018497688382123"/>
    <n v="12.429462563959209"/>
    <n v="0.69940686253743511"/>
    <n v="0.72871570091562976"/>
    <n v="0.53121588023713717"/>
    <n v="0.55822587295646142"/>
    <n v="6.2097239497170662"/>
    <m/>
    <m/>
    <n v="1144044.0134899993"/>
    <n v="53.222489321056599"/>
    <n v="0"/>
    <m/>
    <n v="0"/>
    <m/>
    <n v="16.406121348407311"/>
    <n v="36.641973774808967"/>
    <n v="48.230920937646374"/>
    <n v="4.525942105185746"/>
    <n v="21.334251011585348"/>
    <n v="50.951170721346095"/>
    <n v="38.134825827795218"/>
    <n v="47.44329450231384"/>
    <s v="Grandes"/>
    <n v="2023"/>
    <n v="2"/>
    <d v="2024-08-20T00:00:00"/>
    <x v="47"/>
    <x v="5"/>
  </r>
  <r>
    <n v="2024"/>
    <n v="6"/>
    <n v="48"/>
    <x v="3"/>
    <s v="Vida Gpo y Col"/>
    <n v="36"/>
    <s v="76a50887d8f1c2e9301755428990ad81479ee21c25b43215cf524541e0503269"/>
    <s v="866d562d83a77144c090ae01fef5e5dc5d322dfdcb968ee04e0fa262fe1b2619"/>
    <x v="19"/>
    <n v="1281560.67001"/>
    <n v="1157978.9483"/>
    <n v="2100111.4295699997"/>
    <n v="1670205.5182399999"/>
    <n v="598260.23456999997"/>
    <n v="532295.93264000001"/>
    <n v="1298144.07764"/>
    <n v="924918.15616000001"/>
    <n v="0"/>
    <n v="0"/>
    <n v="134.59399999999999"/>
    <n v="128.214"/>
    <n v="51051.921060000008"/>
    <n v="71166.482489999995"/>
    <n v="449400.07117999997"/>
    <n v="483254.52775999997"/>
    <n v="998734.98687999998"/>
    <n v="857427.52179999999"/>
    <n v="204464.76986"/>
    <n v="162321.08154000001"/>
    <n v="1077095.9001500001"/>
    <n v="995657.86676"/>
    <n v="0"/>
    <n v="0"/>
    <s v="Vida Gpo y Col"/>
    <s v="Vida"/>
    <s v="Vida"/>
    <x v="47"/>
    <x v="1"/>
    <n v="31734793.481880002"/>
    <n v="28740488.16773"/>
    <n v="470912451.56086999"/>
    <n v="404647163.09129"/>
    <n v="451972421.97768009"/>
    <n v="385068140.58718014"/>
    <n v="53039298.194729984"/>
    <n v="47381042.93096"/>
    <n v="26664898.107230004"/>
    <n v="25732619.3739"/>
    <n v="3077978.3520300002"/>
    <n v="2952516.2246300001"/>
    <n v="2.4162474120695219"/>
    <n v="2.443970999092016"/>
    <n v="123581.72170999995"/>
    <n v="10.672190707044127"/>
    <n v="41.636441957584921"/>
    <n v="39.220070617736042"/>
    <n v="4.0383457063987143"/>
    <n v="4.0290858719657585"/>
    <n v="0.27214414606413223"/>
    <n v="0.28354842191528395"/>
    <n v="0.28617003995620638"/>
    <n v="0.30072052871843119"/>
    <n v="0.38549674829655978"/>
    <n v="2.0307506637729626"/>
    <m/>
    <n v="42143.688319999987"/>
    <n v="25.963163823310719"/>
    <n v="81438.033390000113"/>
    <n v="8.1793190320496478"/>
    <n v="0"/>
    <m/>
    <n v="12.3924114172431"/>
    <n v="46.682162504669542"/>
    <n v="45.967669224164254"/>
    <n v="2.2436246790224401"/>
    <n v="-7.0055125477920477"/>
    <n v="16.480397641465117"/>
    <n v="44.996928823321205"/>
    <n v="56.36097693079671"/>
    <s v="Resto"/>
    <n v="2023"/>
    <n v="2"/>
    <d v="2024-08-20T00:00:00"/>
    <x v="47"/>
    <x v="19"/>
  </r>
  <r>
    <n v="2024"/>
    <n v="6"/>
    <n v="48"/>
    <x v="3"/>
    <s v="Automoviles Residentes"/>
    <n v="36"/>
    <s v="76a50887d8f1c2e9301755428990ad81479ee21c25b43215cf524541e0503269"/>
    <s v="866d562d83a77144c090ae01fef5e5dc5d322dfdcb968ee04e0fa262fe1b2619"/>
    <x v="6"/>
    <n v="4500786.47652"/>
    <n v="3778275.6656599999"/>
    <n v="8393808.4064600002"/>
    <n v="7116703.5977100004"/>
    <n v="3278501.8891700003"/>
    <n v="2825089.0064700004"/>
    <n v="6279436.1109699989"/>
    <n v="6021873.4644999988"/>
    <n v="0"/>
    <n v="0"/>
    <n v="134.59399999999999"/>
    <n v="128.214"/>
    <n v="51461.387069999997"/>
    <n v="32977.517919999998"/>
    <n v="3233133.2636899999"/>
    <n v="2788133.2514"/>
    <n v="4209966.0818600003"/>
    <n v="3521645.4600500003"/>
    <n v="0"/>
    <n v="0"/>
    <n v="0"/>
    <n v="0"/>
    <n v="0"/>
    <n v="0"/>
    <s v="Automoviles Residentes"/>
    <s v="Automóviles"/>
    <s v="Automóviles"/>
    <x v="46"/>
    <x v="1"/>
    <n v="31734793.481880002"/>
    <n v="28740488.16773"/>
    <n v="470912451.56086999"/>
    <n v="404647163.09129"/>
    <n v="451972421.97768009"/>
    <n v="385068140.58718014"/>
    <n v="56236686.027219996"/>
    <n v="43574035.134239994"/>
    <n v="33881359.661700003"/>
    <n v="29730797.526610006"/>
    <n v="7130541.3686000006"/>
    <n v="5900998.2196199996"/>
    <n v="8.0032925025871968"/>
    <n v="8.6709336282952432"/>
    <n v="722510.81086000009"/>
    <n v="19.122765906859527"/>
    <n v="63.119842433558141"/>
    <n v="64.027737766430064"/>
    <n v="14.182498080820563"/>
    <n v="13.146177767092599"/>
    <n v="0.95575864719691528"/>
    <n v="0.99580997814558336"/>
    <n v="0.93372103162566977"/>
    <n v="0.98119664220950809"/>
    <m/>
    <m/>
    <m/>
    <n v="0"/>
    <m/>
    <n v="0"/>
    <m/>
    <n v="0"/>
    <m/>
    <n v="16.049507879631285"/>
    <n v="72.842866602837191"/>
    <n v="74.771913339904643"/>
    <n v="9.6764177173092261"/>
    <n v="15.960500168582437"/>
    <n v="19.545426409852951"/>
    <n v="76.797133298080468"/>
    <n v="79.171321560587032"/>
    <s v="Grandes"/>
    <n v="2023"/>
    <n v="2"/>
    <d v="2024-08-20T00:00:00"/>
    <x v="46"/>
    <x v="6"/>
  </r>
  <r>
    <n v="2024"/>
    <n v="6"/>
    <n v="41"/>
    <x v="7"/>
    <s v="Automoviles Residentes"/>
    <n v="29"/>
    <s v="35135aaa6cc23891b40cb3f378c53a17a1127210ce60e125ccf03efcfdaec458"/>
    <s v="866d562d83a77144c090ae01fef5e5dc5d322dfdcb968ee04e0fa262fe1b2619"/>
    <x v="10"/>
    <n v="1378293.8522099999"/>
    <n v="1168806.8551099999"/>
    <n v="2644022.3634099998"/>
    <n v="2227656.8301799996"/>
    <n v="906226.36925000011"/>
    <n v="847881.81772999978"/>
    <n v="1781862.0424400002"/>
    <n v="1741919.6595400001"/>
    <n v="0"/>
    <n v="0"/>
    <n v="134.59399999999999"/>
    <n v="128.214"/>
    <n v="-805.89829000000009"/>
    <n v="-54.927459999999996"/>
    <n v="892698.41125"/>
    <n v="847828.53974000004"/>
    <n v="1407126.32372"/>
    <n v="1213628.7441400001"/>
    <n v="0"/>
    <n v="0"/>
    <n v="0"/>
    <n v="0"/>
    <n v="0"/>
    <n v="0"/>
    <s v="Automoviles Residentes"/>
    <s v="Automóviles"/>
    <s v="Automóviles"/>
    <x v="46"/>
    <x v="1"/>
    <n v="19353024.356599998"/>
    <n v="17293989.810169999"/>
    <n v="470912451.56086999"/>
    <n v="404647163.09129"/>
    <n v="451972421.97768009"/>
    <n v="385068140.58718014"/>
    <n v="56236686.027219996"/>
    <n v="43574035.134239994"/>
    <n v="33881359.661700003"/>
    <n v="29730797.526610006"/>
    <n v="1690390.3040100001"/>
    <n v="1454075.7785499999"/>
    <n v="2.4508802875455187"/>
    <n v="2.6823470709316162"/>
    <n v="209486.99710000004"/>
    <n v="17.923149251232328"/>
    <n v="81.537018340697145"/>
    <n v="80.381426632079013"/>
    <n v="7.1218525167615869"/>
    <n v="6.7584569433634387"/>
    <n v="0.29268579491613678"/>
    <n v="0.30495087425446166"/>
    <n v="0.28884592843328855"/>
    <n v="0.30353247436355485"/>
    <m/>
    <m/>
    <m/>
    <n v="0"/>
    <m/>
    <n v="0"/>
    <m/>
    <n v="0"/>
    <m/>
    <n v="6.8812127232783293"/>
    <n v="65.749866604783008"/>
    <n v="72.542508971698581"/>
    <n v="2.6747048474397914"/>
    <n v="5.292328508280697"/>
    <n v="15.943720887816969"/>
    <n v="63.441241642753567"/>
    <n v="69.858969955493848"/>
    <s v="Medianas"/>
    <n v="2023"/>
    <n v="2"/>
    <d v="2024-08-20T00:00:00"/>
    <x v="46"/>
    <x v="10"/>
  </r>
  <r>
    <n v="2024"/>
    <n v="6"/>
    <n v="80"/>
    <x v="30"/>
    <s v="Automoviles Residentes"/>
    <n v="52"/>
    <s v="41cfc0d1f2d127b04555b7246d84019b4d27710a3f3aff6e7764375b1e06e05d"/>
    <s v="866d562d83a77144c090ae01fef5e5dc5d322dfdcb968ee04e0fa262fe1b2619"/>
    <x v="33"/>
    <n v="18591.72897"/>
    <n v="17254.335320000002"/>
    <n v="22971.984109999998"/>
    <n v="22634.876200000002"/>
    <n v="7198.6246200000014"/>
    <n v="5911.0190500000026"/>
    <n v="17130.740809999999"/>
    <n v="12044.436830000006"/>
    <n v="0"/>
    <n v="0"/>
    <n v="134.59399999999999"/>
    <n v="128.214"/>
    <n v="0"/>
    <n v="0"/>
    <n v="7198.6246200000005"/>
    <n v="5911.0190499999999"/>
    <n v="12242.268890000001"/>
    <n v="11773.576359999999"/>
    <n v="0"/>
    <n v="0"/>
    <n v="0"/>
    <n v="0"/>
    <n v="0"/>
    <n v="0"/>
    <s v="Automoviles Residentes"/>
    <s v="Automóviles"/>
    <s v="Automóviles"/>
    <x v="46"/>
    <x v="1"/>
    <n v="669950.54428999999"/>
    <n v="668363.73384"/>
    <n v="470912451.56086999"/>
    <n v="404647163.09129"/>
    <n v="451972421.97768009"/>
    <n v="385068140.58718014"/>
    <n v="56236686.027219996"/>
    <n v="43574035.134239994"/>
    <n v="33881359.661700003"/>
    <n v="29730797.526610006"/>
    <n v="21442.037710000001"/>
    <n v="19664.34994"/>
    <n v="3.3059787628668458E-2"/>
    <n v="3.9597745003059716E-2"/>
    <n v="1337.3936499999982"/>
    <n v="7.7510586481403632"/>
    <n v="86.706912941064871"/>
    <n v="87.744244649055517"/>
    <n v="2.7750897627381041"/>
    <n v="2.5815786294787992"/>
    <n v="3.9480223783373109E-3"/>
    <n v="4.1134653500868069E-3"/>
    <n v="4.2640445538246257E-3"/>
    <n v="4.4808524781326563E-3"/>
    <m/>
    <m/>
    <m/>
    <n v="0"/>
    <m/>
    <n v="0"/>
    <m/>
    <n v="0"/>
    <m/>
    <n v="21.783140252271703"/>
    <n v="38.719500653305843"/>
    <n v="34.258167239559604"/>
    <n v="2.124656357323651E-2"/>
    <n v="21.78314025227175"/>
    <n v="3.9808849551641323"/>
    <n v="58.801392819268486"/>
    <n v="50.205807218291994"/>
    <s v="Resto"/>
    <n v="2023"/>
    <n v="2"/>
    <d v="2024-08-20T00:00:00"/>
    <x v="46"/>
    <x v="33"/>
  </r>
  <r>
    <n v="2024"/>
    <n v="6"/>
    <n v="79"/>
    <x v="59"/>
    <s v="Automoviles Residentes"/>
    <n v="51"/>
    <s v="031b4af5197ec30a926f48cf40e11a7dbc470048a21e4003b7a3c07c5dab1baa"/>
    <s v="866d562d83a77144c090ae01fef5e5dc5d322dfdcb968ee04e0fa262fe1b2619"/>
    <x v="9"/>
    <n v="4017455.946"/>
    <n v="3135493.2358000004"/>
    <n v="7627487.470519999"/>
    <n v="5948146.0870099999"/>
    <n v="2884323.2941399999"/>
    <n v="2644910.6099300003"/>
    <n v="5847111.5954"/>
    <n v="5005057.4958699998"/>
    <n v="0"/>
    <n v="0"/>
    <n v="134.59399999999999"/>
    <n v="128.214"/>
    <n v="0"/>
    <n v="0"/>
    <n v="2867286.7077100002"/>
    <n v="2644910.6099299998"/>
    <n v="3193959.7829999998"/>
    <n v="2584705.5053300001"/>
    <n v="0"/>
    <n v="0"/>
    <n v="0"/>
    <n v="0"/>
    <n v="0"/>
    <n v="0"/>
    <s v="Automoviles Residentes"/>
    <s v="Automóviles"/>
    <s v="Automóviles"/>
    <x v="46"/>
    <x v="1"/>
    <n v="42505277.943829998"/>
    <n v="34607061.821570002"/>
    <n v="470912451.56086999"/>
    <n v="404647163.09129"/>
    <n v="451972421.97768009"/>
    <n v="385068140.58718014"/>
    <n v="56236686.027219996"/>
    <n v="43574035.134239994"/>
    <n v="33881359.661700003"/>
    <n v="29730797.526610006"/>
    <n v="5431914.1521199998"/>
    <n v="3999378.8859200003"/>
    <n v="7.1438347986142858"/>
    <n v="7.1957835122232332"/>
    <n v="881962.71019999962"/>
    <n v="28.128356334182069"/>
    <n v="73.960225318215748"/>
    <n v="78.399504654051427"/>
    <n v="9.451663747050425"/>
    <n v="9.0602699875714379"/>
    <n v="0.85312162222168486"/>
    <n v="0.88887192019835126"/>
    <n v="0.77487092998416029"/>
    <n v="0.8142697110747128"/>
    <m/>
    <m/>
    <m/>
    <n v="0"/>
    <m/>
    <n v="0"/>
    <m/>
    <n v="0"/>
    <m/>
    <n v="9.0518251660813611"/>
    <n v="71.794770942337053"/>
    <n v="84.353893024909326"/>
    <n v="8.5130092857533182"/>
    <n v="8.4076980501766698"/>
    <n v="23.571516229359133"/>
    <n v="89.772160656851966"/>
    <n v="102.32928294832232"/>
    <s v="Grandes"/>
    <n v="2023"/>
    <n v="2"/>
    <d v="2024-08-20T00:00:00"/>
    <x v="46"/>
    <x v="9"/>
  </r>
  <r>
    <n v="2024"/>
    <n v="6"/>
    <n v="15.1"/>
    <x v="13"/>
    <s v="Automoviles Residentes"/>
    <n v="15.1"/>
    <m/>
    <m/>
    <x v="7"/>
    <n v="15558591.499029998"/>
    <n v="12976444.486900002"/>
    <n v="29785759.231399998"/>
    <n v="24764702.960130002"/>
    <n v="10034641.05322"/>
    <n v="8581078.3109300006"/>
    <n v="19921849.413109999"/>
    <n v="17038293.0451"/>
    <n v="0"/>
    <n v="0"/>
    <n v="0"/>
    <n v="0"/>
    <n v="22043.11707"/>
    <n v="17781.188460000001"/>
    <n v="9807776.3596900012"/>
    <n v="8381854.6671000002"/>
    <n v="13941638.786330001"/>
    <n v="11746513.684450001"/>
    <n v="0"/>
    <n v="0"/>
    <n v="0"/>
    <n v="0"/>
    <n v="0"/>
    <n v="0"/>
    <s v="Automoviles Residentes"/>
    <s v="Automóviles"/>
    <s v="Automóviles"/>
    <x v="46"/>
    <x v="1"/>
    <n v="99604503.895959988"/>
    <n v="86600755.32878001"/>
    <n v="470912451.56086999"/>
    <n v="404647163.09129"/>
    <n v="451972421.97768009"/>
    <n v="385068140.58718014"/>
    <n v="56236686.027219996"/>
    <n v="43574035.134239994"/>
    <n v="33881359.661700003"/>
    <n v="29730797.526610006"/>
    <n v="23071181.915340003"/>
    <n v="19596994.556059998"/>
    <n v="27.666266627978825"/>
    <n v="29.780222205547485"/>
    <n v="2582147.012129996"/>
    <n v="19.898725068617431"/>
    <n v="67.437340471426424"/>
    <n v="66.2165029937577"/>
    <n v="15.620369451647923"/>
    <n v="14.984216289609591"/>
    <n v="3.303924423204363"/>
    <n v="3.4423762916663825"/>
    <n v="3.2068541856976926"/>
    <n v="3.3699086263310614"/>
    <m/>
    <m/>
    <m/>
    <n v="0"/>
    <m/>
    <n v="0"/>
    <m/>
    <n v="0"/>
    <m/>
    <n v="16.939161835157112"/>
    <n v="64.495819263881387"/>
    <n v="66.128116369570904"/>
    <n v="29.616996346705971"/>
    <n v="17.012006879419552"/>
    <n v="18.687460474216277"/>
    <n v="70.348805545777608"/>
    <n v="71.356105243344444"/>
    <s v="Resto"/>
    <n v="2023"/>
    <n v="2"/>
    <d v="2024-08-20T00:00:00"/>
    <x v="46"/>
    <x v="7"/>
  </r>
  <r>
    <n v="2024"/>
    <n v="6"/>
    <n v="94"/>
    <x v="19"/>
    <s v="Automoviles Residentes"/>
    <n v="7"/>
    <s v="7902699be42c8a8e46fbbb4501726517e86b22c56a189f7625a6da49081b2451"/>
    <s v="866d562d83a77144c090ae01fef5e5dc5d322dfdcb968ee04e0fa262fe1b2619"/>
    <x v="17"/>
    <n v="759072.71152000001"/>
    <n v="739956.35562000005"/>
    <n v="1556822.7674199999"/>
    <n v="1564939.0530500002"/>
    <n v="580914.98066999996"/>
    <n v="714980.30813000025"/>
    <n v="1160090.1518299999"/>
    <n v="1548296.09305"/>
    <n v="0"/>
    <n v="0"/>
    <n v="134.59399999999999"/>
    <n v="128.214"/>
    <n v="648.81869999999992"/>
    <n v="-108.99082000000001"/>
    <n v="581128.06336999999"/>
    <n v="714980.30813000002"/>
    <n v="746752.00812000001"/>
    <n v="754925.81875999994"/>
    <n v="0"/>
    <n v="0"/>
    <n v="0"/>
    <n v="0"/>
    <n v="0"/>
    <n v="0"/>
    <s v="Automoviles Residentes"/>
    <s v="Automóviles"/>
    <s v="Automóviles"/>
    <x v="46"/>
    <x v="1"/>
    <n v="3650387.7085300004"/>
    <n v="3694009.5163200004"/>
    <n v="470912451.56086999"/>
    <n v="404647163.09129"/>
    <n v="451972421.97768009"/>
    <n v="385068140.58718014"/>
    <n v="56236686.027219996"/>
    <n v="43574035.134239994"/>
    <n v="33881359.661700003"/>
    <n v="29730797.526610006"/>
    <n v="1259968.3082099999"/>
    <n v="1171247.4087999999"/>
    <n v="1.3497820820248716"/>
    <n v="1.6981588997676982"/>
    <n v="19116.355899999966"/>
    <n v="2.5834437064849114"/>
    <n v="60.245381298390946"/>
    <n v="63.176776320736664"/>
    <n v="20.794303841924673"/>
    <n v="20.031252013588478"/>
    <n v="0.16119189649880866"/>
    <n v="0.16794668758738682"/>
    <n v="0.18286458502936864"/>
    <n v="0.19216244545489022"/>
    <m/>
    <m/>
    <m/>
    <n v="0"/>
    <m/>
    <n v="0"/>
    <m/>
    <n v="0"/>
    <m/>
    <n v="-18.750911869257248"/>
    <n v="76.529556635852529"/>
    <n v="96.624659373447415"/>
    <n v="1.7145562824820013"/>
    <n v="-18.721109272237825"/>
    <n v="-1.0827303076513917"/>
    <n v="77.820756697130307"/>
    <n v="94.708684000818494"/>
    <s v="Medianas"/>
    <n v="2023"/>
    <n v="2"/>
    <d v="2024-08-20T00:00:00"/>
    <x v="46"/>
    <x v="17"/>
  </r>
  <r>
    <n v="2024"/>
    <n v="6"/>
    <n v="10"/>
    <x v="4"/>
    <s v="Automoviles Residentes"/>
    <n v="10"/>
    <s v="4a44dc15364204a80fe80e9039455cc1608281820fe2b24f1e5233ade6af1dd5"/>
    <s v="866d562d83a77144c090ae01fef5e5dc5d322dfdcb968ee04e0fa262fe1b2619"/>
    <x v="12"/>
    <n v="519705.93666000001"/>
    <n v="317872.30352999998"/>
    <n v="947129.92602999997"/>
    <n v="565634.18629999994"/>
    <n v="320239.73822000006"/>
    <n v="204093.03465000002"/>
    <n v="591505.26514999988"/>
    <n v="8168.7861800000119"/>
    <n v="0"/>
    <n v="0"/>
    <n v="134.59399999999999"/>
    <n v="128.214"/>
    <n v="-350.05009999999999"/>
    <n v="-1808.2976699999999"/>
    <n v="318504.72547"/>
    <n v="203620.45587000001"/>
    <n v="425964.17042000004"/>
    <n v="305477.40701999998"/>
    <n v="0"/>
    <n v="0"/>
    <n v="0"/>
    <n v="0"/>
    <n v="0"/>
    <n v="0"/>
    <s v="Automoviles Residentes"/>
    <s v="Automóviles"/>
    <s v="Automóviles"/>
    <x v="46"/>
    <x v="1"/>
    <n v="3187333.33329"/>
    <n v="2989305.4146599998"/>
    <n v="470912451.56086999"/>
    <n v="404647163.09129"/>
    <n v="451972421.97768009"/>
    <n v="385068140.58718014"/>
    <n v="56236686.027219996"/>
    <n v="43574035.134239994"/>
    <n v="33881359.661700003"/>
    <n v="29730797.526610006"/>
    <n v="967605.47450000001"/>
    <n v="574226.80764000001"/>
    <n v="0.92414040259849073"/>
    <n v="0.72949935104866936"/>
    <n v="201833.63313000003"/>
    <n v="63.495193160467188"/>
    <n v="53.710520491686196"/>
    <n v="55.356576756911643"/>
    <n v="16.30535254132187"/>
    <n v="10.633650946842259"/>
    <n v="0.11036147694489726"/>
    <n v="0.11498620521711053"/>
    <n v="7.8555426189479235E-2"/>
    <n v="8.2549624345780725E-2"/>
    <m/>
    <m/>
    <m/>
    <n v="0"/>
    <m/>
    <n v="0"/>
    <m/>
    <n v="0"/>
    <m/>
    <n v="56.908705272171822"/>
    <n v="61.619411215136076"/>
    <n v="64.205982208430513"/>
    <n v="0.9451797136169946"/>
    <n v="56.420789900081083"/>
    <n v="39.442119329012002"/>
    <n v="74.772656384680147"/>
    <n v="66.656469902754125"/>
    <s v="Medianas"/>
    <n v="2023"/>
    <n v="2"/>
    <d v="2024-08-20T00:00:00"/>
    <x v="46"/>
    <x v="12"/>
  </r>
  <r>
    <n v="2024"/>
    <n v="6"/>
    <n v="50"/>
    <x v="56"/>
    <s v="Automoviles Residentes"/>
    <n v="38"/>
    <s v="aea92132c4cbeb263e6ac2bf6c183b5d81737f179f21efdc5863739672f0f470"/>
    <s v="866d562d83a77144c090ae01fef5e5dc5d322dfdcb968ee04e0fa262fe1b2619"/>
    <x v="35"/>
    <n v="-1.1606500000000002"/>
    <n v="-11.070409999999999"/>
    <n v="-3.7163100000000018"/>
    <n v="-14.422849999999999"/>
    <n v="75.28331"/>
    <n v="-6.6239600000000038"/>
    <n v="-147.00819000000001"/>
    <n v="124.73389000000149"/>
    <n v="0"/>
    <n v="0"/>
    <n v="134.59399999999999"/>
    <n v="128.214"/>
    <n v="0"/>
    <n v="0"/>
    <n v="8.2152900000000013"/>
    <n v="0"/>
    <n v="0"/>
    <n v="0"/>
    <n v="0"/>
    <n v="0"/>
    <n v="0"/>
    <n v="0"/>
    <n v="0"/>
    <n v="0"/>
    <s v="Automoviles Residentes"/>
    <s v="Automóviles"/>
    <s v="Automóviles"/>
    <x v="46"/>
    <x v="1"/>
    <n v="30189132.184919998"/>
    <n v="15116040.619870001"/>
    <n v="470912451.56086999"/>
    <n v="404647163.09129"/>
    <n v="451972421.97768009"/>
    <n v="385068140.58718014"/>
    <n v="56236686.027219996"/>
    <n v="43574035.134239994"/>
    <n v="33881359.661700003"/>
    <n v="29730797.526610006"/>
    <n v="-1.1606500000000002"/>
    <n v="-11.070409999999999"/>
    <n v="-2.0638662801684578E-6"/>
    <n v="-2.5405978505077656E-5"/>
    <n v="9.9097599999999986"/>
    <n v="-89.515745125970938"/>
    <n v="100"/>
    <n v="100"/>
    <n v="-3.8445954421298838E-6"/>
    <n v="-7.3236175255099334E-5"/>
    <n v="-2.4646831829418613E-7"/>
    <n v="-2.5679664146794268E-7"/>
    <n v="-2.7358180186975563E-6"/>
    <n v="-2.8749223405288805E-6"/>
    <m/>
    <m/>
    <m/>
    <n v="0"/>
    <m/>
    <n v="0"/>
    <m/>
    <n v="0"/>
    <m/>
    <n v="-1236.5302628639056"/>
    <n v="-6486.3059492525736"/>
    <n v="59.834820932558095"/>
    <n v="2.2219683847310705E-4"/>
    <m/>
    <m/>
    <m/>
    <m/>
    <s v="Resto"/>
    <n v="2023"/>
    <n v="2"/>
    <d v="2024-08-20T00:00:00"/>
    <x v="46"/>
    <x v="35"/>
  </r>
  <r>
    <n v="2024"/>
    <n v="6"/>
    <n v="8"/>
    <x v="20"/>
    <s v="Automoviles Residentes"/>
    <n v="8"/>
    <s v="2c624232cdd221771294dfbb310aca000a0df6ac8b66b696d90ef06fdefb64a3"/>
    <s v="866d562d83a77144c090ae01fef5e5dc5d322dfdcb968ee04e0fa262fe1b2619"/>
    <x v="22"/>
    <n v="353229.28933"/>
    <n v="275523.31744000001"/>
    <n v="606134.34444999998"/>
    <n v="613393.95423000003"/>
    <n v="242143.01216999994"/>
    <n v="228858.01037000003"/>
    <n v="432953.80826000008"/>
    <n v="531303.02559999994"/>
    <n v="0"/>
    <n v="0"/>
    <n v="134.59399999999999"/>
    <n v="128.214"/>
    <n v="0"/>
    <n v="0"/>
    <n v="240799.21074000001"/>
    <n v="228858.01037"/>
    <n v="330070.75058999995"/>
    <n v="283894.37951"/>
    <n v="0"/>
    <n v="0"/>
    <n v="0"/>
    <n v="0"/>
    <n v="0"/>
    <n v="0"/>
    <s v="Automoviles Residentes"/>
    <s v="Automóviles"/>
    <s v="Automóviles"/>
    <x v="46"/>
    <x v="1"/>
    <n v="1362193.3121300002"/>
    <n v="1167878.8770999999"/>
    <n v="470912451.56086999"/>
    <n v="404647163.09129"/>
    <n v="451972421.97768009"/>
    <n v="385068140.58718014"/>
    <n v="56236686.027219996"/>
    <n v="43574035.134239994"/>
    <n v="33881359.661700003"/>
    <n v="29730797.526610006"/>
    <n v="725162.38040999998"/>
    <n v="530854.23840000003"/>
    <n v="0.62811185061478902"/>
    <n v="0.63231077083218501"/>
    <n v="77705.971889999986"/>
    <n v="28.203047426982941"/>
    <n v="48.71037147987289"/>
    <n v="51.901877673696276"/>
    <n v="25.930922298955593"/>
    <n v="23.591771616262243"/>
    <n v="7.500954543869004E-2"/>
    <n v="7.8152841225220523E-2"/>
    <n v="6.8089768709892293E-2"/>
    <n v="7.1551834181831267E-2"/>
    <m/>
    <m/>
    <m/>
    <n v="0"/>
    <m/>
    <n v="0"/>
    <m/>
    <n v="0"/>
    <m/>
    <n v="5.8049101180779106"/>
    <n v="68.551227059707642"/>
    <n v="83.063028021153912"/>
    <n v="0.71467914684581568"/>
    <n v="5.2177331921632986"/>
    <n v="16.265334720504178"/>
    <n v="72.953816813386979"/>
    <n v="80.613786988318523"/>
    <s v="Resto"/>
    <n v="2023"/>
    <n v="2"/>
    <d v="2024-08-20T00:00:00"/>
    <x v="46"/>
    <x v="22"/>
  </r>
  <r>
    <n v="2024"/>
    <n v="6"/>
    <n v="61"/>
    <x v="2"/>
    <s v="Automoviles Resident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5534.438820000003"/>
    <n v="112427.7509"/>
    <n v="149370.27813999998"/>
    <n v="139182.70762"/>
    <n v="0"/>
    <n v="0"/>
    <n v="0"/>
    <n v="0"/>
    <n v="0"/>
    <n v="0"/>
    <s v="Automoviles Residentes"/>
    <s v="Automóviles"/>
    <s v="Automóviles"/>
    <x v="46"/>
    <x v="1"/>
    <n v="0"/>
    <n v="0"/>
    <n v="470912451.56086999"/>
    <n v="404647163.09129"/>
    <n v="451972421.97768009"/>
    <n v="385068140.58718014"/>
    <n v="56236686.027219996"/>
    <n v="43574035.134239994"/>
    <n v="33881359.661700003"/>
    <n v="29730797.52661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1.709730653341737"/>
    <n v="7.3195662695500374"/>
    <n v="43.87381454734701"/>
    <n v="80.777097113926658"/>
    <m/>
    <n v="2023"/>
    <n v="2"/>
    <d v="2024-08-20T00:00:00"/>
    <x v="46"/>
    <x v="2"/>
  </r>
  <r>
    <n v="2024"/>
    <n v="6"/>
    <n v="150.1"/>
    <x v="32"/>
    <s v="Automoviles Residentes"/>
    <n v="150.1"/>
    <m/>
    <m/>
    <x v="21"/>
    <n v="1993252.6666700002"/>
    <n v="1620356.4739999997"/>
    <n v="3747158.1957000005"/>
    <n v="1811292.5959300003"/>
    <n v="1322022.15371"/>
    <n v="1104321.6423200001"/>
    <n v="2583098.4314899999"/>
    <n v="2231965.1581699997"/>
    <n v="0"/>
    <n v="0"/>
    <n v="0"/>
    <n v="0"/>
    <n v="-1098.6119999999999"/>
    <n v="7478.2779499999997"/>
    <n v="1256165.0640399999"/>
    <n v="1022321.3630400001"/>
    <n v="1818224.8129399999"/>
    <n v="1427654.9044500003"/>
    <n v="0"/>
    <n v="0"/>
    <n v="0"/>
    <n v="0"/>
    <n v="0"/>
    <n v="0"/>
    <s v="Automoviles Residentes"/>
    <s v="Automóviles"/>
    <s v="Automóviles"/>
    <x v="46"/>
    <x v="1"/>
    <n v="66404237.619439997"/>
    <n v="48843406.205220006"/>
    <n v="470912451.56086999"/>
    <n v="404647163.09129"/>
    <n v="451972421.97768009"/>
    <n v="385068140.58718014"/>
    <n v="56236686.027219996"/>
    <n v="43574035.134239994"/>
    <n v="33881359.661700003"/>
    <n v="29730797.526610006"/>
    <n v="3037759.7034300002"/>
    <n v="2509989.9425700004"/>
    <n v="3.5443992302555216"/>
    <n v="3.7186284653420625"/>
    <n v="372896.19267000048"/>
    <n v="23.013219538628537"/>
    <n v="65.615876872004577"/>
    <n v="64.556293494184388"/>
    <n v="3.0016949793072705"/>
    <n v="3.3174518320690507"/>
    <n v="0.42327457260117762"/>
    <n v="0.44101201085415648"/>
    <n v="0.40043687977974057"/>
    <n v="0.4207973351233788"/>
    <m/>
    <m/>
    <m/>
    <n v="0"/>
    <m/>
    <n v="0"/>
    <m/>
    <n v="0"/>
    <m/>
    <n v="19.713505834463831"/>
    <n v="66.324865673884574"/>
    <n v="68.153005837899357"/>
    <n v="3.9019158820961768"/>
    <n v="22.873795799848718"/>
    <n v="27.357445225214661"/>
    <n v="69.087444803309509"/>
    <n v="71.608437014675218"/>
    <s v="Resto"/>
    <n v="2023"/>
    <n v="2"/>
    <d v="2024-08-20T00:00:00"/>
    <x v="46"/>
    <x v="21"/>
  </r>
  <r>
    <n v="2024"/>
    <n v="6"/>
    <n v="81"/>
    <x v="34"/>
    <s v="Automoviles Residentes"/>
    <n v="53"/>
    <s v="2858dcd1057d3eae7f7d5f782167e24b61153c01551450a628cee722509f6529"/>
    <s v="866d562d83a77144c090ae01fef5e5dc5d322dfdcb968ee04e0fa262fe1b2619"/>
    <x v="19"/>
    <n v="470023.10848"/>
    <n v="391598.49044999998"/>
    <n v="904143.48626000003"/>
    <n v="736724.47396999993"/>
    <n v="328480.47671000002"/>
    <n v="215647.24363000001"/>
    <n v="632664.7474799999"/>
    <n v="401062.63911000005"/>
    <n v="0"/>
    <n v="0"/>
    <n v="134.59399999999999"/>
    <n v="128.214"/>
    <n v="0"/>
    <n v="0"/>
    <n v="326541.86595999997"/>
    <n v="215127.70763999998"/>
    <n v="453287.51605000003"/>
    <n v="366096.25756"/>
    <n v="0"/>
    <n v="0"/>
    <n v="0"/>
    <n v="0"/>
    <n v="0"/>
    <n v="0"/>
    <s v="Automoviles Residentes"/>
    <s v="Automóviles"/>
    <s v="Automóviles"/>
    <x v="46"/>
    <x v="1"/>
    <n v="856751.40549999999"/>
    <n v="814623.35763999994"/>
    <n v="470912451.56086999"/>
    <n v="404647163.09129"/>
    <n v="451972421.97768009"/>
    <n v="385068140.58718014"/>
    <n v="56236686.027219996"/>
    <n v="43574035.134239994"/>
    <n v="33881359.661700003"/>
    <n v="29730797.526610006"/>
    <n v="491308.59544999996"/>
    <n v="415883.94095999998"/>
    <n v="0.83579446387096279"/>
    <n v="0.89869687129867437"/>
    <n v="78424.618030000012"/>
    <n v="20.026792733516263"/>
    <n v="95.667593205752055"/>
    <n v="94.160522175022905"/>
    <n v="54.861084027716835"/>
    <n v="48.071110013893808"/>
    <n v="9.981114470897462E-2"/>
    <n v="0.10399375838537585"/>
    <n v="9.6775296151440912E-2"/>
    <n v="0.10169589461565476"/>
    <m/>
    <m/>
    <m/>
    <n v="0"/>
    <m/>
    <n v="0"/>
    <m/>
    <n v="0"/>
    <m/>
    <n v="52.323058333912819"/>
    <n v="69.886027044982455"/>
    <n v="55.068456311512328"/>
    <n v="0.96950205065506645"/>
    <n v="51.789776194911717"/>
    <n v="23.816484514516013"/>
    <n v="72.038574723064002"/>
    <n v="58.762607701539373"/>
    <s v="Resto"/>
    <n v="2023"/>
    <n v="2"/>
    <d v="2024-08-20T00:00:00"/>
    <x v="46"/>
    <x v="19"/>
  </r>
  <r>
    <n v="2024"/>
    <n v="6"/>
    <n v="37"/>
    <x v="35"/>
    <s v="Automoviles Residentes"/>
    <n v="25"/>
    <s v="b7a56873cd771f2c446d369b649430b65a756ba278ff97ec81bb6f55b2e73569"/>
    <s v="866d562d83a77144c090ae01fef5e5dc5d322dfdcb968ee04e0fa262fe1b2619"/>
    <x v="8"/>
    <n v="2044996.5913399998"/>
    <n v="1613471.2111"/>
    <n v="3894945.9997399999"/>
    <n v="3163683.3372499999"/>
    <n v="1167816.9765999999"/>
    <n v="907837.54201000021"/>
    <n v="2409980.7446700009"/>
    <n v="2083174.5765199997"/>
    <n v="0"/>
    <n v="0"/>
    <n v="134.59399999999999"/>
    <n v="128.214"/>
    <n v="9108.0964999999997"/>
    <n v="5908.6545599999999"/>
    <n v="1165582.1944600001"/>
    <n v="897687.20204"/>
    <n v="1731809.5622400001"/>
    <n v="1425931.68346"/>
    <n v="0"/>
    <n v="0"/>
    <n v="0"/>
    <n v="0"/>
    <n v="0"/>
    <n v="0"/>
    <s v="Automoviles Residentes"/>
    <s v="Automóviles"/>
    <s v="Automóviles"/>
    <x v="46"/>
    <x v="1"/>
    <n v="7036483.0011099996"/>
    <n v="5668968.1481899992"/>
    <n v="470912451.56086999"/>
    <n v="404647163.09129"/>
    <n v="451972421.97768009"/>
    <n v="385068140.58718014"/>
    <n v="56236686.027219996"/>
    <n v="43574035.134239994"/>
    <n v="33881359.661700003"/>
    <n v="29730797.526610006"/>
    <n v="2061176.9799000002"/>
    <n v="1624616.9299699999"/>
    <n v="3.6364102080093574"/>
    <n v="3.7028271678978659"/>
    <n v="431525.38023999985"/>
    <n v="26.745155244871288"/>
    <n v="99.214992758128645"/>
    <n v="99.31394788122725"/>
    <n v="29.062766029810678"/>
    <n v="28.461461926102949"/>
    <n v="0.43426258629639658"/>
    <n v="0.45246048030801944"/>
    <n v="0.39873533247433007"/>
    <n v="0.41900927161609913"/>
    <m/>
    <m/>
    <m/>
    <n v="0"/>
    <m/>
    <n v="0"/>
    <m/>
    <n v="0"/>
    <m/>
    <n v="28.637220048687517"/>
    <n v="57.106059811805295"/>
    <n v="56.266113443144292"/>
    <n v="3.446783093301057"/>
    <n v="29.842799564392486"/>
    <n v="21.451089300280678"/>
    <n v="67.304293721093899"/>
    <n v="62.954432701977467"/>
    <s v="Medianas"/>
    <n v="2023"/>
    <n v="2"/>
    <d v="2024-08-20T00:00:00"/>
    <x v="46"/>
    <x v="8"/>
  </r>
  <r>
    <n v="2024"/>
    <n v="6"/>
    <n v="93"/>
    <x v="43"/>
    <s v="Automoviles Residentes"/>
    <n v="220"/>
    <s v="36790ecd55c2030dc553685bef719df653f413a20cdad1bfd1dc934c76686ddd"/>
    <s v="866d562d83a77144c090ae01fef5e5dc5d322dfdcb968ee04e0fa262fe1b2619"/>
    <x v="30"/>
    <n v="340.75803999999999"/>
    <n v="319.66296999999997"/>
    <n v="452.18004000000002"/>
    <n v="325.25497999999993"/>
    <n v="-50.354859999999995"/>
    <n v="-730.37034999999992"/>
    <n v="-23.13992000000011"/>
    <n v="-74.409869999999799"/>
    <n v="0"/>
    <n v="0"/>
    <n v="134.59399999999999"/>
    <n v="128.214"/>
    <n v="0"/>
    <n v="0"/>
    <n v="-50.354860000000002"/>
    <n v="-755.14774"/>
    <n v="280.82312000000002"/>
    <n v="60.383230000000005"/>
    <n v="0"/>
    <n v="0"/>
    <n v="0"/>
    <n v="0"/>
    <n v="0"/>
    <n v="0"/>
    <s v="Automoviles Residentes"/>
    <s v="Automóviles"/>
    <s v="Automóviles"/>
    <x v="46"/>
    <x v="1"/>
    <n v="571419.13779999991"/>
    <n v="448716.87143"/>
    <n v="470912451.56086999"/>
    <n v="404647163.09129"/>
    <n v="451972421.97768009"/>
    <n v="385068140.58718014"/>
    <n v="56236686.027219996"/>
    <n v="43574035.134239994"/>
    <n v="33881359.661700003"/>
    <n v="29730797.526610006"/>
    <n v="529.6104499999999"/>
    <n v="491.81907000000001"/>
    <n v="6.0593549170920985E-4"/>
    <n v="7.3360883153282346E-4"/>
    <n v="21.095070000000021"/>
    <n v="6.5991597337658581"/>
    <n v="64.341260637889619"/>
    <n v="64.996050275155042"/>
    <n v="5.9633641482842198E-2"/>
    <n v="7.1239347203789632E-2"/>
    <n v="7.2361229538640408E-5"/>
    <n v="7.5393546913538845E-5"/>
    <n v="7.8997951587734909E-5"/>
    <n v="8.3014650215557803E-5"/>
    <m/>
    <m/>
    <m/>
    <n v="0"/>
    <m/>
    <n v="0"/>
    <m/>
    <n v="0"/>
    <m/>
    <n v="-93.105571714404888"/>
    <n v="-14.777306501704256"/>
    <n v="-228.48137524343218"/>
    <n v="-1.4862113121428796E-4"/>
    <n v="-93.331786969262467"/>
    <n v="365.06806608391099"/>
    <n v="-17.931166066383707"/>
    <n v="-1250.5918282278042"/>
    <s v="Resto"/>
    <n v="2023"/>
    <n v="2"/>
    <d v="2024-08-20T00:00:00"/>
    <x v="46"/>
    <x v="30"/>
  </r>
  <r>
    <n v="2024"/>
    <n v="6"/>
    <n v="22"/>
    <x v="15"/>
    <s v="Automoviles Residentes"/>
    <n v="16"/>
    <s v="b17ef6d19c7a5b1ee83b907c595526dcb1eb06db8227d650d5dda0a9f4ce8cd9"/>
    <s v="866d562d83a77144c090ae01fef5e5dc5d322dfdcb968ee04e0fa262fe1b2619"/>
    <x v="16"/>
    <n v="1901672.8623499998"/>
    <n v="1499807.37931"/>
    <n v="3677946.8607699997"/>
    <n v="2990449.2197200004"/>
    <n v="1326492.9249500004"/>
    <n v="1047796.5222999998"/>
    <n v="2647790.87176"/>
    <n v="2073256.7818499997"/>
    <n v="0"/>
    <n v="0"/>
    <n v="134.59399999999999"/>
    <n v="128.214"/>
    <n v="0"/>
    <n v="0"/>
    <n v="1325808.60295"/>
    <n v="1047796.5223"/>
    <n v="1764518.7633099998"/>
    <n v="1416239.5906400001"/>
    <n v="0"/>
    <n v="0"/>
    <n v="0"/>
    <n v="0"/>
    <n v="0"/>
    <n v="0"/>
    <s v="Automoviles Residentes"/>
    <s v="Automóviles"/>
    <s v="Automóviles"/>
    <x v="46"/>
    <x v="1"/>
    <n v="17696756.30731"/>
    <n v="15803110.36665"/>
    <n v="470912451.56086999"/>
    <n v="404647163.09129"/>
    <n v="451972421.97768009"/>
    <n v="385068140.58718014"/>
    <n v="56236686.027219996"/>
    <n v="43574035.134239994"/>
    <n v="33881359.661700003"/>
    <n v="29730797.526610006"/>
    <n v="3102947.2417100002"/>
    <n v="2479479.2078499999"/>
    <n v="3.3815521445014407"/>
    <n v="3.4419749621293807"/>
    <n v="401865.48303999985"/>
    <n v="26.794472982582707"/>
    <n v="61.2860198455069"/>
    <n v="60.488806462325996"/>
    <n v="10.745883761559602"/>
    <n v="9.4905834643483189"/>
    <n v="0.40382726259345686"/>
    <n v="0.42074975593177028"/>
    <n v="0.37064571708652694"/>
    <n v="0.3894914227448118"/>
    <m/>
    <m/>
    <m/>
    <n v="0"/>
    <m/>
    <n v="0"/>
    <m/>
    <n v="0"/>
    <m/>
    <n v="26.598332473774477"/>
    <n v="69.754001921801702"/>
    <n v="69.862072740437384"/>
    <n v="3.9151112534881176"/>
    <n v="26.533021892431986"/>
    <n v="24.591825773816424"/>
    <n v="75.137121266025048"/>
    <n v="73.984411198849472"/>
    <s v="Medianas"/>
    <n v="2023"/>
    <n v="2"/>
    <d v="2024-08-20T00:00:00"/>
    <x v="46"/>
    <x v="16"/>
  </r>
  <r>
    <n v="2024"/>
    <n v="6"/>
    <n v="107"/>
    <x v="28"/>
    <s v="Automoviles Residentes"/>
    <n v="70"/>
    <s v="ff5a1ae012afa5d4c889c50ad427aaf545d31a4fac04ffc1c4d03d403ba4250a"/>
    <s v="866d562d83a77144c090ae01fef5e5dc5d322dfdcb968ee04e0fa262fe1b2619"/>
    <x v="11"/>
    <n v="505501.53155000001"/>
    <n v="265288.49434999999"/>
    <n v="873903.39543999999"/>
    <n v="505370.70108000003"/>
    <n v="324755.57654999988"/>
    <n v="147385.79747999995"/>
    <n v="470610.32200000004"/>
    <n v="286256.51331000007"/>
    <n v="0"/>
    <n v="0"/>
    <n v="134.59399999999999"/>
    <n v="128.214"/>
    <n v="0"/>
    <n v="0"/>
    <n v="322282.50273000001"/>
    <n v="147384.36348"/>
    <n v="404231.36721"/>
    <n v="197576.19010000001"/>
    <n v="0"/>
    <n v="0"/>
    <n v="0"/>
    <n v="0"/>
    <n v="0"/>
    <n v="0"/>
    <s v="Automoviles Residentes"/>
    <s v="Automóviles"/>
    <s v="Automóviles"/>
    <x v="46"/>
    <x v="1"/>
    <n v="991204.89910000004"/>
    <n v="653728.05599000002"/>
    <n v="470912451.56086999"/>
    <n v="404647163.09129"/>
    <n v="451972421.97768009"/>
    <n v="385068140.58718014"/>
    <n v="56236686.027219996"/>
    <n v="43574035.134239994"/>
    <n v="33881359.661700003"/>
    <n v="29730797.526610006"/>
    <n v="779421.33927999996"/>
    <n v="482317.73892000003"/>
    <n v="0.89888214839922176"/>
    <n v="0.60882241805863702"/>
    <n v="240213.03720000002"/>
    <n v="90.547853493820398"/>
    <n v="64.856003559892685"/>
    <n v="55.002848318212536"/>
    <n v="50.998691795105955"/>
    <n v="40.580864155852915"/>
    <n v="0.10734511900768015"/>
    <n v="0.11184344596471051"/>
    <n v="6.5560448347972186E-2"/>
    <n v="6.889390899633209E-2"/>
    <m/>
    <m/>
    <m/>
    <n v="0"/>
    <m/>
    <n v="0"/>
    <m/>
    <n v="0"/>
    <m/>
    <n v="120.34387444561526"/>
    <n v="64.244231971803188"/>
    <n v="55.556799717650463"/>
    <n v="0.95850809941700321"/>
    <n v="118.66804260665931"/>
    <n v="104.59518275223587"/>
    <n v="79.727237634820355"/>
    <n v="74.596216986168102"/>
    <s v="Medianas"/>
    <n v="2023"/>
    <n v="2"/>
    <d v="2024-08-20T00:00:00"/>
    <x v="46"/>
    <x v="11"/>
  </r>
  <r>
    <n v="2024"/>
    <n v="6"/>
    <n v="89"/>
    <x v="29"/>
    <s v="Automoviles Residentes"/>
    <n v="61"/>
    <s v="d029fa3a95e174a19934857f535eb9427d967218a36ea014b70ad704bc6c8d1c"/>
    <s v="866d562d83a77144c090ae01fef5e5dc5d322dfdcb968ee04e0fa262fe1b2619"/>
    <x v="14"/>
    <n v="895431.66772999999"/>
    <n v="851268.97747000004"/>
    <n v="1835158.2450000001"/>
    <n v="1755637.91766"/>
    <n v="667526.42813000001"/>
    <n v="694606.8645599999"/>
    <n v="1365551.5107400001"/>
    <n v="1393863.5007799999"/>
    <n v="0"/>
    <n v="0"/>
    <n v="134.59399999999999"/>
    <n v="128.214"/>
    <n v="15755.6764"/>
    <n v="14640.106730000001"/>
    <n v="529125.01751999999"/>
    <n v="532912.82547000004"/>
    <n v="737037.81504000002"/>
    <n v="660882.88115000003"/>
    <n v="0"/>
    <n v="0"/>
    <n v="0"/>
    <n v="0"/>
    <n v="0"/>
    <n v="0"/>
    <s v="Automoviles Residentes"/>
    <s v="Automóviles"/>
    <s v="Automóviles"/>
    <x v="46"/>
    <x v="1"/>
    <n v="1797187.84393"/>
    <n v="1628849.5980499999"/>
    <n v="470912451.56086999"/>
    <n v="404647163.09129"/>
    <n v="451972421.97768009"/>
    <n v="385068140.58718014"/>
    <n v="56236686.027219996"/>
    <n v="43574035.134239994"/>
    <n v="33881359.661700003"/>
    <n v="29730797.526610006"/>
    <n v="1797187.84393"/>
    <n v="1628849.5980499999"/>
    <n v="1.5922553958755465"/>
    <n v="1.9536152087991556"/>
    <n v="44162.690259999945"/>
    <n v="5.1878655781927963"/>
    <n v="49.824044312024455"/>
    <n v="52.261975475765752"/>
    <n v="49.824044312024455"/>
    <n v="52.261975475765752"/>
    <n v="0.19014822495392369"/>
    <n v="0.19811643901012604"/>
    <n v="0.21037314853927452"/>
    <n v="0.22106969851411826"/>
    <m/>
    <m/>
    <m/>
    <n v="0"/>
    <m/>
    <n v="0"/>
    <m/>
    <n v="0"/>
    <m/>
    <n v="-3.898671005382881"/>
    <n v="74.548003179543528"/>
    <n v="81.596637836420953"/>
    <n v="1.9701878401432098"/>
    <n v="-0.71077440229729838"/>
    <n v="11.523211761436913"/>
    <n v="71.790755741791031"/>
    <n v="80.636500153049852"/>
    <s v="Medianas"/>
    <n v="2023"/>
    <n v="2"/>
    <d v="2024-08-20T00:00:00"/>
    <x v="46"/>
    <x v="14"/>
  </r>
  <r>
    <n v="2024"/>
    <n v="6"/>
    <n v="39"/>
    <x v="17"/>
    <s v="Automoviles Residentes"/>
    <n v="27"/>
    <s v="670671cd97404156226e507973f2ab8330d3022ca96e0c93bdbdb320c41adcaf"/>
    <s v="866d562d83a77144c090ae01fef5e5dc5d322dfdcb968ee04e0fa262fe1b2619"/>
    <x v="5"/>
    <n v="6234394.6559600001"/>
    <n v="4524993.0304499995"/>
    <n v="11538841.351849999"/>
    <n v="8304941.0543299997"/>
    <n v="3492046.9908599993"/>
    <n v="3315867.0979499999"/>
    <n v="6994941.6164399981"/>
    <n v="6639599.4481600001"/>
    <n v="0"/>
    <n v="0"/>
    <n v="134.59399999999999"/>
    <n v="128.214"/>
    <n v="257.95685000000003"/>
    <n v="2762.3051700000001"/>
    <n v="1893769.4035100001"/>
    <n v="1822226.70851"/>
    <n v="2379256.6173999999"/>
    <n v="1888189.4628900001"/>
    <n v="0"/>
    <n v="0"/>
    <n v="0"/>
    <n v="0"/>
    <n v="0"/>
    <n v="0"/>
    <s v="Automoviles Residentes"/>
    <s v="Automóviles"/>
    <s v="Automóviles"/>
    <x v="46"/>
    <x v="1"/>
    <n v="13946879.379360002"/>
    <n v="12006721.726059999"/>
    <n v="470912451.56086999"/>
    <n v="404647163.09129"/>
    <n v="451972421.97768009"/>
    <n v="385068140.58718014"/>
    <n v="56236686.027219996"/>
    <n v="43574035.134239994"/>
    <n v="33881359.661700003"/>
    <n v="29730797.526610006"/>
    <n v="8990912.0754799992"/>
    <n v="6819020.1881400002"/>
    <n v="11.085992252357107"/>
    <n v="10.384608670070838"/>
    <n v="1709401.6255100006"/>
    <n v="37.776889688159464"/>
    <n v="69.341070223147113"/>
    <n v="66.358404955599141"/>
    <n v="44.70100074993325"/>
    <n v="37.687165020479526"/>
    <n v="1.3238967530579606"/>
    <n v="1.3793750133427114"/>
    <n v="1.1182564572753828"/>
    <n v="1.1751148831866376"/>
    <m/>
    <m/>
    <m/>
    <n v="0"/>
    <m/>
    <n v="0"/>
    <m/>
    <n v="0"/>
    <m/>
    <n v="5.3132374641589486"/>
    <n v="56.012607214746147"/>
    <n v="73.278943760499999"/>
    <n v="10.306690834510581"/>
    <n v="3.9261138400555673"/>
    <n v="26.007302983165093"/>
    <n v="79.595004156359991"/>
    <n v="96.506560613941801"/>
    <s v="Grandes"/>
    <n v="2023"/>
    <n v="2"/>
    <d v="2024-08-20T00:00:00"/>
    <x v="46"/>
    <x v="5"/>
  </r>
  <r>
    <n v="2024"/>
    <n v="6"/>
    <n v="18"/>
    <x v="64"/>
    <s v="Automoviles Residentes"/>
    <n v="5"/>
    <s v="ef2d127de37b942baad06145e54b0c619a1f22327b2ebbcfbec78f5564afe39d"/>
    <s v="866d562d83a77144c090ae01fef5e5dc5d322dfdcb968ee04e0fa262fe1b2619"/>
    <x v="32"/>
    <n v="459.45676000000003"/>
    <n v="561.42343999999991"/>
    <n v="1027.2453500000001"/>
    <n v="1232.3024500000001"/>
    <n v="53.817409999999938"/>
    <n v="49.318089999999984"/>
    <n v="-828.99236000000064"/>
    <n v="-174.70878999999968"/>
    <n v="0"/>
    <n v="0"/>
    <n v="134.59399999999999"/>
    <n v="128.214"/>
    <n v="0"/>
    <n v="0"/>
    <n v="53.817410000000002"/>
    <n v="49.318089999999998"/>
    <n v="512.84869000000003"/>
    <n v="632.89833999999996"/>
    <n v="0"/>
    <n v="0"/>
    <n v="0"/>
    <n v="0"/>
    <n v="0"/>
    <n v="0"/>
    <s v="Automoviles Residentes"/>
    <s v="Automóviles"/>
    <s v="Automóviles"/>
    <x v="46"/>
    <x v="1"/>
    <n v="10445446.251569999"/>
    <n v="9947856.28792"/>
    <n v="470912451.56086999"/>
    <n v="404647163.09129"/>
    <n v="451972421.97768009"/>
    <n v="385068140.58718014"/>
    <n v="56236686.027219996"/>
    <n v="43574035.134239994"/>
    <n v="33881359.661700003"/>
    <n v="29730797.526610006"/>
    <n v="459.45676000000003"/>
    <n v="561.42343999999991"/>
    <n v="8.1700539711321383E-4"/>
    <n v="1.2884357353419389E-3"/>
    <n v="-101.96667999999988"/>
    <n v="-18.162170072556982"/>
    <n v="100"/>
    <n v="100"/>
    <n v="4.3986321784092427E-3"/>
    <n v="5.6436625515162934E-3"/>
    <n v="9.7567341546629462E-5"/>
    <n v="1.0165592802976141E-4"/>
    <n v="1.38743945641685E-4"/>
    <n v="1.4579846547260449E-4"/>
    <m/>
    <m/>
    <m/>
    <n v="0"/>
    <m/>
    <n v="0"/>
    <m/>
    <n v="0"/>
    <m/>
    <n v="9.123062146161697"/>
    <n v="11.713269818905252"/>
    <n v="8.7844729105004937"/>
    <n v="1.5884076240551808E-4"/>
    <n v="9.1230621461617858"/>
    <n v="-18.968235878134855"/>
    <n v="10.493818361903195"/>
    <n v="7.7924189214969335"/>
    <s v="Resto"/>
    <n v="2023"/>
    <n v="2"/>
    <d v="2024-08-20T00:00:00"/>
    <x v="46"/>
    <x v="32"/>
  </r>
  <r>
    <n v="2024"/>
    <n v="6"/>
    <n v="23"/>
    <x v="16"/>
    <s v="Automoviles Residentes"/>
    <n v="17"/>
    <s v="4523540f1504cd17100c4835e85b7eefd49911580f8efff0599a8f283be6b9e3"/>
    <s v="866d562d83a77144c090ae01fef5e5dc5d322dfdcb968ee04e0fa262fe1b2619"/>
    <x v="18"/>
    <n v="1551770.8992999999"/>
    <n v="1153227.5304700001"/>
    <n v="2900851.8272399995"/>
    <n v="2220085.6754000001"/>
    <n v="940468.15163999994"/>
    <n v="707918.10806999996"/>
    <n v="1817525.4640299999"/>
    <n v="1481816.2146600001"/>
    <n v="0"/>
    <n v="0"/>
    <n v="134.59399999999999"/>
    <n v="128.214"/>
    <n v="-2435.47685"/>
    <n v="2392.29277"/>
    <n v="913053.96484999999"/>
    <n v="686748.10415000003"/>
    <n v="1346791.47156"/>
    <n v="1023157.31478"/>
    <n v="0"/>
    <n v="0"/>
    <n v="0"/>
    <n v="0"/>
    <n v="0"/>
    <n v="0"/>
    <s v="Automoviles Residentes"/>
    <s v="Automóviles"/>
    <s v="Automóviles"/>
    <x v="46"/>
    <x v="1"/>
    <n v="12089263.964579999"/>
    <n v="10892930.905850001"/>
    <n v="470912451.56086999"/>
    <n v="404647163.09129"/>
    <n v="451972421.97768009"/>
    <n v="385068140.58718014"/>
    <n v="56236686.027219996"/>
    <n v="43574035.134239994"/>
    <n v="33881359.661700003"/>
    <n v="29730797.526610006"/>
    <n v="2555939.72811"/>
    <n v="1958254.85791"/>
    <n v="2.7593569410347243"/>
    <n v="2.6465933827730512"/>
    <n v="398543.36882999982"/>
    <n v="34.558953745023132"/>
    <n v="60.712343183751962"/>
    <n v="58.890574217740642"/>
    <n v="12.835941905532799"/>
    <n v="10.586935145716057"/>
    <n v="0.32952428719108068"/>
    <n v="0.34333309375602383"/>
    <n v="0.28499582739193147"/>
    <n v="0.2994866126061414"/>
    <m/>
    <m/>
    <m/>
    <n v="0"/>
    <m/>
    <n v="0"/>
    <m/>
    <n v="0"/>
    <m/>
    <n v="32.849850981210537"/>
    <n v="60.606121178341652"/>
    <n v="61.385814105694003"/>
    <n v="2.7757686262606494"/>
    <n v="32.953255980240769"/>
    <n v="31.630928314243455"/>
    <n v="67.794753986109058"/>
    <n v="67.120480323953416"/>
    <s v="Medianas"/>
    <n v="2023"/>
    <n v="2"/>
    <d v="2024-08-20T00:00:00"/>
    <x v="46"/>
    <x v="18"/>
  </r>
  <r>
    <n v="2024"/>
    <n v="6"/>
    <n v="1"/>
    <x v="14"/>
    <s v="Automoviles Residentes"/>
    <n v="30"/>
    <s v="624b60c58c9d8bfb6ff1886c2fd605d2adeb6ea4da576068201b6c6958ce93f4"/>
    <s v="866d562d83a77144c090ae01fef5e5dc5d322dfdcb968ee04e0fa262fe1b2619"/>
    <x v="15"/>
    <n v="3012427.2103899997"/>
    <n v="2401003.5614200002"/>
    <n v="5546683.7419299996"/>
    <n v="4375884.2190500004"/>
    <n v="1824496.66656"/>
    <n v="1482848.8477100001"/>
    <n v="3697703.2076999997"/>
    <n v="2879044.9053499997"/>
    <n v="0"/>
    <n v="0"/>
    <n v="134.59399999999999"/>
    <n v="128.214"/>
    <n v="121.95071"/>
    <n v="-3187.6496499999998"/>
    <n v="1811596.17194"/>
    <n v="1482848.8477100001"/>
    <n v="2662806.71948"/>
    <n v="2212409.1261300002"/>
    <n v="0"/>
    <n v="0"/>
    <n v="0"/>
    <n v="0"/>
    <n v="0"/>
    <n v="0"/>
    <s v="Automoviles Residentes"/>
    <s v="Automóviles"/>
    <s v="Automóviles"/>
    <x v="46"/>
    <x v="1"/>
    <n v="27815669.804509997"/>
    <n v="22056494.197700001"/>
    <n v="470912451.56086999"/>
    <n v="404647163.09129"/>
    <n v="451972421.97768009"/>
    <n v="385068140.58718014"/>
    <n v="56236686.027219996"/>
    <n v="43574035.134239994"/>
    <n v="33881359.661700003"/>
    <n v="29730797.526610006"/>
    <n v="4041736.9430500004"/>
    <n v="3294090.4478200004"/>
    <n v="5.3566940429809602"/>
    <n v="5.5101703434697935"/>
    <n v="611423.64896999951"/>
    <n v="25.465337028004733"/>
    <n v="74.532985516784862"/>
    <n v="72.888209946055454"/>
    <n v="10.829964662226356"/>
    <n v="10.885698968743505"/>
    <n v="0.63970005473525138"/>
    <n v="0.6665068627879166"/>
    <n v="0.59335731976411377"/>
    <n v="0.62352693156041783"/>
    <m/>
    <m/>
    <m/>
    <n v="0"/>
    <m/>
    <n v="0"/>
    <m/>
    <n v="0"/>
    <m/>
    <n v="23.039962527375259"/>
    <n v="60.565668118626313"/>
    <n v="61.75954386477521"/>
    <n v="5.3849570524244292"/>
    <n v="22.169982108270347"/>
    <n v="20.357789525929416"/>
    <n v="68.033333350374505"/>
    <n v="67.024169725056026"/>
    <s v="Medianas"/>
    <n v="2023"/>
    <n v="2"/>
    <d v="2024-08-20T00:00:00"/>
    <x v="46"/>
    <x v="15"/>
  </r>
  <r>
    <n v="2024"/>
    <n v="6"/>
    <n v="25"/>
    <x v="36"/>
    <s v="Automoviles Residentes"/>
    <n v="25"/>
    <s v="b7a56873cd771f2c446d369b649430b65a756ba278ff97ec81bb6f55b2e73569"/>
    <s v="866d562d83a77144c090ae01fef5e5dc5d322dfdcb968ee04e0fa262fe1b2619"/>
    <x v="34"/>
    <n v="0"/>
    <n v="0"/>
    <n v="0"/>
    <n v="-1314255.63620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Automoviles Residentes"/>
    <s v="Automóviles"/>
    <s v="Automóviles"/>
    <x v="46"/>
    <x v="1"/>
    <n v="0"/>
    <n v="0"/>
    <n v="470912451.56086999"/>
    <n v="404647163.09129"/>
    <n v="451972421.97768009"/>
    <n v="385068140.58718014"/>
    <n v="56236686.027219996"/>
    <n v="43574035.134239994"/>
    <n v="33881359.661700003"/>
    <n v="29730797.52661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6"/>
    <x v="34"/>
  </r>
  <r>
    <n v="2024"/>
    <n v="6"/>
    <n v="13"/>
    <x v="23"/>
    <s v="Automoviles Residentes"/>
    <n v="13"/>
    <s v="3fdba35f04dc8c462986c992bcf875546257113072a909c162f7e470e581e278"/>
    <s v="866d562d83a77144c090ae01fef5e5dc5d322dfdcb968ee04e0fa262fe1b2619"/>
    <x v="29"/>
    <n v="118077.59058"/>
    <n v="120589.6476"/>
    <n v="225847.32666000002"/>
    <n v="228685.33224999998"/>
    <n v="113813.55631000001"/>
    <n v="105048.61142999999"/>
    <n v="226619.76489999995"/>
    <n v="219585.38978"/>
    <n v="0"/>
    <n v="0"/>
    <n v="134.59399999999999"/>
    <n v="128.214"/>
    <n v="0"/>
    <n v="0"/>
    <n v="71104.380599999989"/>
    <n v="44135.214439999996"/>
    <n v="59363.258689999995"/>
    <n v="49483.53385"/>
    <n v="0"/>
    <n v="0"/>
    <n v="0"/>
    <n v="0"/>
    <n v="0"/>
    <n v="0"/>
    <s v="Automoviles Residentes"/>
    <s v="Automóviles"/>
    <s v="Automóviles"/>
    <x v="46"/>
    <x v="1"/>
    <n v="799139.89625999995"/>
    <n v="661278.34057"/>
    <n v="470912451.56086999"/>
    <n v="404647163.09129"/>
    <n v="451972421.97768009"/>
    <n v="385068140.58718014"/>
    <n v="56236686.027219996"/>
    <n v="43574035.134239994"/>
    <n v="33881359.661700003"/>
    <n v="29730797.526610006"/>
    <n v="173664.73905"/>
    <n v="174907.07272999999"/>
    <n v="0.2099654138987625"/>
    <n v="0.27674656989763607"/>
    <n v="-2512.0570199999929"/>
    <n v="-2.0831448387116702"/>
    <n v="67.991689749986705"/>
    <n v="68.944980736228686"/>
    <n v="14.775584491852662"/>
    <n v="18.23583810352169"/>
    <n v="2.5074212879405533E-2"/>
    <n v="2.612495471810691E-2"/>
    <n v="2.9801184488421704E-2"/>
    <n v="3.1316443738013761E-2"/>
    <m/>
    <m/>
    <m/>
    <n v="0"/>
    <m/>
    <n v="0"/>
    <m/>
    <n v="0"/>
    <m/>
    <n v="8.3437037012532134"/>
    <n v="96.38878617944782"/>
    <n v="87.112462405106157"/>
    <n v="0.33591791311331748"/>
    <n v="61.105778010127175"/>
    <n v="19.965681654726829"/>
    <n v="119.77843226449735"/>
    <n v="89.19171895400109"/>
    <s v="Resto"/>
    <n v="2023"/>
    <n v="2"/>
    <d v="2024-08-20T00:00:00"/>
    <x v="46"/>
    <x v="29"/>
  </r>
  <r>
    <n v="2024"/>
    <n v="6"/>
    <n v="9"/>
    <x v="8"/>
    <s v="Automoviles Residentes"/>
    <n v="9"/>
    <s v="19581e27de7ced00ff1ce50b2047e7a567c76b1cbaebabe5ef03f7c3017bb5b7"/>
    <s v="866d562d83a77144c090ae01fef5e5dc5d322dfdcb968ee04e0fa262fe1b2619"/>
    <x v="23"/>
    <n v="293473.83775000001"/>
    <n v="286905.79648000002"/>
    <n v="551567.57721000002"/>
    <n v="556451.14691999997"/>
    <n v="216128.69332000002"/>
    <n v="236990.42739999999"/>
    <n v="476822.58169000008"/>
    <n v="513681.65545000002"/>
    <n v="0"/>
    <n v="0"/>
    <n v="134.59399999999999"/>
    <n v="128.214"/>
    <n v="-25.134820000000001"/>
    <n v="-296.02530000000002"/>
    <n v="216160.64314"/>
    <n v="235517.60530000002"/>
    <n v="281206.40869000001"/>
    <n v="287554.25191000005"/>
    <n v="0"/>
    <n v="0"/>
    <n v="0"/>
    <n v="0"/>
    <n v="0"/>
    <n v="0"/>
    <s v="Automoviles Residentes"/>
    <s v="Automóviles"/>
    <s v="Automóviles"/>
    <x v="46"/>
    <x v="1"/>
    <n v="1455805.4776199998"/>
    <n v="1307087.0916300002"/>
    <n v="470912451.56086999"/>
    <n v="404647163.09129"/>
    <n v="451972421.97768009"/>
    <n v="385068140.58718014"/>
    <n v="56236686.027219996"/>
    <n v="43574035.134239994"/>
    <n v="33881359.661700003"/>
    <n v="29730797.526610006"/>
    <n v="763937.73912000004"/>
    <n v="735610.75589000003"/>
    <n v="0.52185478640749061"/>
    <n v="0.65843293051956209"/>
    <n v="6568.041269999987"/>
    <n v="2.2892675402805374"/>
    <n v="38.415936629608098"/>
    <n v="39.002392798468357"/>
    <n v="20.158863410088344"/>
    <n v="21.950013760920456"/>
    <n v="6.2320254386407044E-2"/>
    <n v="6.4931801915226753E-2"/>
    <n v="7.0902708000765827E-2"/>
    <n v="7.4507799072264208E-2"/>
    <m/>
    <m/>
    <m/>
    <n v="0"/>
    <m/>
    <n v="0"/>
    <m/>
    <n v="0"/>
    <m/>
    <n v="-8.8027749934341699"/>
    <n v="73.644960987668156"/>
    <n v="82.602174758264397"/>
    <n v="0.6378985243744959"/>
    <n v="-8.2189024193513376"/>
    <n v="-2.2075289020545674"/>
    <n v="76.869031593904396"/>
    <n v="81.903711642460195"/>
    <s v="Resto"/>
    <n v="2023"/>
    <n v="2"/>
    <d v="2024-08-20T00:00:00"/>
    <x v="46"/>
    <x v="23"/>
  </r>
  <r>
    <n v="2024"/>
    <n v="6"/>
    <n v="46"/>
    <x v="33"/>
    <s v="Automoviles Residentes"/>
    <n v="34"/>
    <s v="86e50149658661312a9e0b35558d84f6c6d3da797f552a9657fe0558ca40cdef"/>
    <s v="866d562d83a77144c090ae01fef5e5dc5d322dfdcb968ee04e0fa262fe1b2619"/>
    <x v="0"/>
    <n v="14984869.597379999"/>
    <n v="11189402.78462"/>
    <n v="28951954.016149998"/>
    <n v="21808298.046629999"/>
    <n v="8695556.4831400011"/>
    <n v="7217599.3562699985"/>
    <n v="17301765.719310001"/>
    <n v="13975768.56532"/>
    <n v="0"/>
    <n v="0"/>
    <n v="134.59399999999999"/>
    <n v="128.214"/>
    <n v="37573.607499999998"/>
    <n v="43308.131179999997"/>
    <n v="8701547.3620599993"/>
    <n v="7226007.9317100001"/>
    <n v="13324037.59564"/>
    <n v="10573392.20063"/>
    <n v="0"/>
    <n v="0"/>
    <n v="0"/>
    <n v="0"/>
    <n v="0"/>
    <n v="0"/>
    <s v="Automoviles Residentes"/>
    <s v="Automóviles"/>
    <s v="Automóviles"/>
    <x v="46"/>
    <x v="1"/>
    <n v="30526234.37057"/>
    <n v="22641933.136849999"/>
    <n v="470912451.56086999"/>
    <n v="404647163.09129"/>
    <n v="451972421.97768009"/>
    <n v="385068140.58718014"/>
    <n v="56236686.027219996"/>
    <n v="43574035.134239994"/>
    <n v="33881359.661700003"/>
    <n v="29730797.526610006"/>
    <n v="30525063.82697"/>
    <n v="22640257.072319999"/>
    <n v="26.646075108563366"/>
    <n v="25.679060362778962"/>
    <n v="3795466.8127599992"/>
    <n v="33.920191147081823"/>
    <n v="49.090379244810372"/>
    <n v="49.422595992958826"/>
    <n v="49.088496849866111"/>
    <n v="49.418937495266789"/>
    <n v="3.1820924564028137"/>
    <n v="3.3154389225367389"/>
    <n v="2.7652245722270457"/>
    <n v="2.9058240880581754"/>
    <m/>
    <m/>
    <m/>
    <n v="0"/>
    <m/>
    <n v="0"/>
    <m/>
    <n v="0"/>
    <m/>
    <n v="20.477128944350277"/>
    <n v="58.02890993899846"/>
    <n v="64.503883676353993"/>
    <n v="25.664721162207631"/>
    <n v="20.419842384546349"/>
    <n v="26.014786388479074"/>
    <n v="65.307136065927878"/>
    <n v="68.341434750518843"/>
    <s v="Grandes"/>
    <n v="2023"/>
    <n v="2"/>
    <d v="2024-08-20T00:00:00"/>
    <x v="46"/>
    <x v="0"/>
  </r>
  <r>
    <n v="2024"/>
    <n v="6"/>
    <n v="115"/>
    <x v="72"/>
    <s v="Automoviles Residentes"/>
    <n v="232"/>
    <s v="835d5e8314340ab852a2f979ab4cd53e994dbe38366afb6eed84fe4957b980c8"/>
    <s v="866d562d83a77144c090ae01fef5e5dc5d322dfdcb968ee04e0fa262fe1b2619"/>
    <x v="24"/>
    <n v="28707.67799"/>
    <n v="20679.417089999999"/>
    <n v="54455.500600000007"/>
    <n v="37143.99338"/>
    <n v="19959.182819999998"/>
    <n v="11898.986519999999"/>
    <n v="37127.829089999999"/>
    <n v="24803.665680000002"/>
    <n v="0"/>
    <n v="0"/>
    <n v="134.59399999999999"/>
    <n v="128.214"/>
    <n v="0"/>
    <n v="0"/>
    <n v="19959.182820000002"/>
    <n v="11898.98652"/>
    <n v="24801.98415"/>
    <n v="15856.88219"/>
    <n v="0"/>
    <n v="0"/>
    <n v="0"/>
    <n v="0"/>
    <n v="0"/>
    <n v="0"/>
    <s v="Automoviles Residentes"/>
    <s v="Automóviles"/>
    <s v="Automóviles"/>
    <x v="46"/>
    <x v="1"/>
    <n v="28707.67799"/>
    <n v="20679.417089999999"/>
    <n v="470912451.56086999"/>
    <n v="404647163.09129"/>
    <n v="451972421.97768009"/>
    <n v="385068140.58718014"/>
    <n v="56236686.027219996"/>
    <n v="43574035.134239994"/>
    <n v="33881359.661700003"/>
    <n v="29730797.526610006"/>
    <n v="28707.67799"/>
    <n v="20679.417089999999"/>
    <n v="5.1047954668069787E-2"/>
    <n v="4.7458118180453625E-2"/>
    <n v="8028.2609000000011"/>
    <n v="38.822471953922964"/>
    <n v="100"/>
    <n v="100"/>
    <n v="100"/>
    <n v="100"/>
    <n v="6.0961815502746913E-3"/>
    <n v="6.3516437273727477E-3"/>
    <n v="5.1104811737762365E-3"/>
    <n v="5.3703266799653973E-3"/>
    <m/>
    <m/>
    <m/>
    <n v="0"/>
    <m/>
    <n v="0"/>
    <m/>
    <n v="0"/>
    <m/>
    <n v="67.738511061024383"/>
    <n v="69.525591122181865"/>
    <n v="57.540241430470608"/>
    <n v="5.8909037356497107E-2"/>
    <n v="67.738511061024397"/>
    <n v="56.411480219239742"/>
    <n v="80.4741374693605"/>
    <n v="75.039887270550508"/>
    <s v="Resto"/>
    <n v="2023"/>
    <n v="2"/>
    <d v="2024-08-20T00:00:00"/>
    <x v="46"/>
    <x v="24"/>
  </r>
  <r>
    <n v="2024"/>
    <n v="6"/>
    <n v="16"/>
    <x v="24"/>
    <s v="Automoviles Residentes"/>
    <n v="14"/>
    <s v="8527a891e224136950ff32ca212b45bc93f69fbb801c3b1ebedac52775f99e61"/>
    <s v="866d562d83a77144c090ae01fef5e5dc5d322dfdcb968ee04e0fa262fe1b2619"/>
    <x v="25"/>
    <n v="100649.90127"/>
    <n v="60674.203849999998"/>
    <n v="202700.63813000001"/>
    <n v="115360.40753999999"/>
    <n v="89321.566019999998"/>
    <n v="56297.09017000001"/>
    <n v="161649.40941999998"/>
    <n v="112737.82063"/>
    <n v="0"/>
    <n v="0"/>
    <n v="134.59399999999999"/>
    <n v="128.214"/>
    <n v="0"/>
    <n v="0"/>
    <n v="86452.042150000008"/>
    <n v="56297.090170000003"/>
    <n v="91305.200599999996"/>
    <n v="53527.961000000003"/>
    <n v="0"/>
    <n v="0"/>
    <n v="0"/>
    <n v="0"/>
    <n v="0"/>
    <n v="0"/>
    <s v="Automoviles Residentes"/>
    <s v="Automóviles"/>
    <s v="Automóviles"/>
    <x v="46"/>
    <x v="1"/>
    <n v="2668766.8416399998"/>
    <n v="1926100.1418599999"/>
    <n v="470912451.56086999"/>
    <n v="404647163.09129"/>
    <n v="451972421.97768009"/>
    <n v="385068140.58718014"/>
    <n v="56236686.027219996"/>
    <n v="43574035.134239994"/>
    <n v="33881359.661700003"/>
    <n v="29730797.526610006"/>
    <n v="158412.80160000001"/>
    <n v="94973.818419999996"/>
    <n v="0.17897552003914824"/>
    <n v="0.13924394117524103"/>
    <n v="39975.697420000004"/>
    <n v="65.885821128907992"/>
    <n v="63.536469435182305"/>
    <n v="63.885189475779733"/>
    <n v="3.7714010718204607"/>
    <n v="3.1501064005637849"/>
    <n v="2.1373378626194605E-2"/>
    <n v="2.2269035980025002E-2"/>
    <n v="1.4994348010864878E-2"/>
    <n v="1.5756744704321559E-2"/>
    <m/>
    <m/>
    <m/>
    <n v="0"/>
    <m/>
    <n v="0"/>
    <m/>
    <n v="0"/>
    <m/>
    <n v="58.661070670395496"/>
    <n v="88.74481235742995"/>
    <n v="92.7858737284445"/>
    <n v="0.26363040595732185"/>
    <n v="53.563961989760521"/>
    <n v="70.574777918404166"/>
    <n v="94.68468562786336"/>
    <n v="105.17323865558788"/>
    <s v="Resto"/>
    <n v="2023"/>
    <n v="2"/>
    <d v="2024-08-20T00:00:00"/>
    <x v="46"/>
    <x v="25"/>
  </r>
  <r>
    <n v="2024"/>
    <n v="6"/>
    <n v="201.1"/>
    <x v="1"/>
    <s v="Automoviles Residentes"/>
    <n v="201.1"/>
    <m/>
    <m/>
    <x v="1"/>
    <n v="56236686.027219996"/>
    <n v="43574035.134240001"/>
    <n v="106585602.94990999"/>
    <n v="82059436.603429988"/>
    <n v="33881359.661700003"/>
    <n v="29730797.526609998"/>
    <n v="67302573.035009995"/>
    <n v="58905716.99189999"/>
    <n v="0"/>
    <n v="0"/>
    <n v="0"/>
    <n v="0"/>
    <n v="116413.29162"/>
    <n v="103679.68578"/>
    <n v="31882765.63295"/>
    <n v="27894692.152949996"/>
    <n v="45876858.749450006"/>
    <n v="37534864.983429998"/>
    <n v="0"/>
    <n v="0"/>
    <n v="0"/>
    <n v="0"/>
    <n v="0"/>
    <n v="0"/>
    <s v="Automoviles Residentes"/>
    <s v="Automóviles"/>
    <s v="Automóviles"/>
    <x v="46"/>
    <x v="1"/>
    <n v="341032203.91296005"/>
    <n v="282586201.87380999"/>
    <n v="470912451.56086999"/>
    <n v="404647163.09129"/>
    <n v="451972421.97768009"/>
    <n v="385068140.58718014"/>
    <n v="56236686.027219996"/>
    <n v="43574035.134239994"/>
    <n v="33881359.661700003"/>
    <n v="29730797.526610006"/>
    <n v="92198453.218980014"/>
    <n v="71663084.821839973"/>
    <n v="100"/>
    <n v="100.00000000000003"/>
    <n v="12662650.892979994"/>
    <n v="29.060083267408544"/>
    <n v="60.995259750890362"/>
    <n v="60.804018195097875"/>
    <n v="16.490139459548814"/>
    <n v="15.419732048239979"/>
    <n v="11.942068178664599"/>
    <n v="12.442503854803148"/>
    <n v="10.768402477199507"/>
    <n v="11.315928414071109"/>
    <m/>
    <m/>
    <m/>
    <n v="0"/>
    <m/>
    <n v="0"/>
    <m/>
    <n v="0"/>
    <m/>
    <n v="13.960480311283675"/>
    <n v="60.247788508200074"/>
    <n v="68.230535535709109"/>
    <n v="100"/>
    <n v="14.296890096986603"/>
    <n v="22.224653717823763"/>
    <n v="69.496400804321041"/>
    <n v="74.316751013395901"/>
    <m/>
    <n v="2023"/>
    <n v="2"/>
    <d v="2024-08-20T00:00:00"/>
    <x v="46"/>
    <x v="1"/>
  </r>
  <r>
    <n v="2024"/>
    <n v="6"/>
    <n v="3"/>
    <x v="40"/>
    <s v="Automoviles Residentes"/>
    <n v="3"/>
    <s v="4e07408562bedb8b60ce05c1decfe3ad16b72230967de01f640b7e4729b49fce"/>
    <s v="866d562d83a77144c090ae01fef5e5dc5d322dfdcb968ee04e0fa262fe1b2619"/>
    <x v="26"/>
    <n v="141873.02703"/>
    <n v="71137.586049999998"/>
    <n v="291785.52464000002"/>
    <n v="136747.79019000003"/>
    <n v="93011.725919999997"/>
    <n v="31273.433849999994"/>
    <n v="169567.85198000001"/>
    <n v="49396.58045999999"/>
    <n v="0"/>
    <n v="0"/>
    <n v="134.59399999999999"/>
    <n v="128.214"/>
    <n v="-1073.4771799999999"/>
    <n v="7774.3032499999999"/>
    <n v="92470.369919999997"/>
    <n v="31501.675640000001"/>
    <n v="118688.88645999999"/>
    <n v="52873.775329999997"/>
    <n v="0"/>
    <n v="0"/>
    <n v="0"/>
    <n v="0"/>
    <n v="0"/>
    <n v="0"/>
    <s v="Automoviles Residentes"/>
    <s v="Automóviles"/>
    <s v="Automóviles"/>
    <x v="46"/>
    <x v="1"/>
    <n v="12032200.14449"/>
    <n v="10620403.039520001"/>
    <n v="470912451.56086999"/>
    <n v="404647163.09129"/>
    <n v="451972421.97768009"/>
    <n v="385068140.58718014"/>
    <n v="56236686.027219996"/>
    <n v="43574035.134239994"/>
    <n v="33881359.661700003"/>
    <n v="29730797.526610006"/>
    <n v="141873.02703"/>
    <n v="71137.586049999998"/>
    <n v="0.25227842721978644"/>
    <n v="0.16325682446173287"/>
    <n v="70735.440979999999"/>
    <n v="99.434693960914913"/>
    <n v="100"/>
    <n v="100"/>
    <n v="1.1791112624981477"/>
    <n v="0.66982002269864072"/>
    <n v="3.0127261778649644E-2"/>
    <n v="3.1389753031658682E-2"/>
    <n v="1.758015192953449E-2"/>
    <n v="1.8474025387175422E-2"/>
    <m/>
    <m/>
    <m/>
    <n v="0"/>
    <m/>
    <n v="0"/>
    <m/>
    <n v="0"/>
    <m/>
    <n v="197.41449680940622"/>
    <n v="65.55983745968291"/>
    <n v="43.961899168210522"/>
    <n v="0.27452182217215398"/>
    <n v="193.54111500844593"/>
    <n v="124.47590647580866"/>
    <n v="77.909880763068713"/>
    <n v="59.57901709002099"/>
    <s v="Resto"/>
    <n v="2023"/>
    <n v="2"/>
    <d v="2024-08-20T00:00:00"/>
    <x v="46"/>
    <x v="26"/>
  </r>
  <r>
    <n v="2024"/>
    <n v="6"/>
    <n v="129"/>
    <x v="71"/>
    <s v="Automoviles Residentes"/>
    <n v="208"/>
    <s v="8df66f64b57424391d363fd6b811fed3c430c77597da265025728bd637bad804"/>
    <s v="866d562d83a77144c090ae01fef5e5dc5d322dfdcb968ee04e0fa262fe1b2619"/>
    <x v="28"/>
    <n v="88867.327510000003"/>
    <n v="38482.601000000002"/>
    <n v="157045.82542000001"/>
    <n v="62154.29423"/>
    <n v="57992.784710000007"/>
    <n v="23112.185099999999"/>
    <n v="97764.529090000011"/>
    <n v="41263.716119999997"/>
    <n v="0"/>
    <n v="0"/>
    <n v="134.59399999999999"/>
    <n v="128.214"/>
    <n v="0"/>
    <n v="0"/>
    <n v="51089.776359999996"/>
    <n v="9157.2987699999994"/>
    <n v="62452.569200000005"/>
    <n v="10006.88031"/>
    <n v="0"/>
    <n v="0"/>
    <n v="0"/>
    <n v="0"/>
    <n v="0"/>
    <n v="0"/>
    <s v="Automoviles Residentes"/>
    <s v="Automóviles"/>
    <s v="Automóviles"/>
    <x v="46"/>
    <x v="1"/>
    <n v="88867.327510000003"/>
    <n v="38482.601000000002"/>
    <n v="470912451.56086999"/>
    <n v="404647163.09129"/>
    <n v="451972421.97768009"/>
    <n v="385068140.58718014"/>
    <n v="56236686.027219996"/>
    <n v="43574035.134239994"/>
    <n v="33881359.661700003"/>
    <n v="29730797.526610006"/>
    <n v="88867.327510000003"/>
    <n v="38482.601000000002"/>
    <n v="0.15802376311254532"/>
    <n v="8.8315440333779874E-2"/>
    <n v="50384.72651"/>
    <n v="130.92858902650576"/>
    <n v="100"/>
    <n v="100"/>
    <n v="100"/>
    <n v="100"/>
    <n v="1.8871305529391601E-2"/>
    <n v="1.9662112816783449E-2"/>
    <n v="9.510162064652404E-3"/>
    <n v="9.9937120067422128E-3"/>
    <m/>
    <m/>
    <m/>
    <n v="0"/>
    <m/>
    <n v="0"/>
    <m/>
    <n v="0"/>
    <m/>
    <n v="150.91865809780148"/>
    <n v="65.257712069122633"/>
    <n v="60.058791504243693"/>
    <n v="0.17116427820208149"/>
    <n v="457.91317552479507"/>
    <n v="524.09629440246601"/>
    <n v="81.805723950905119"/>
    <n v="91.510025965325042"/>
    <s v="Resto"/>
    <n v="2023"/>
    <n v="2"/>
    <d v="2024-08-20T00:00:00"/>
    <x v="46"/>
    <x v="28"/>
  </r>
  <r>
    <n v="2024"/>
    <n v="6"/>
    <n v="103"/>
    <x v="18"/>
    <s v="Automoviles Residentes"/>
    <n v="205"/>
    <s v="f8809aff4d69bece79dabe35be0c708b890d7eafb841f121330667b77d2e2590"/>
    <s v="866d562d83a77144c090ae01fef5e5dc5d322dfdcb968ee04e0fa262fe1b2619"/>
    <x v="20"/>
    <n v="183140.27194000001"/>
    <n v="154887.67933000001"/>
    <n v="343738.16362000001"/>
    <n v="287336.78260999999"/>
    <n v="24105.81235"/>
    <n v="64962.182160000004"/>
    <n v="68693.303189999991"/>
    <n v="84595.754170000015"/>
    <n v="0"/>
    <n v="0"/>
    <n v="134.59399999999999"/>
    <n v="128.214"/>
    <n v="0"/>
    <n v="0"/>
    <n v="24105.81235"/>
    <n v="64962.182159999997"/>
    <n v="196687.09711"/>
    <n v="148041.97094999999"/>
    <n v="0"/>
    <n v="0"/>
    <n v="0"/>
    <n v="0"/>
    <n v="0"/>
    <n v="0"/>
    <s v="Automoviles Residentes"/>
    <s v="Automóviles"/>
    <s v="Automóviles"/>
    <x v="46"/>
    <x v="1"/>
    <n v="1492337.16872"/>
    <n v="1431710.3165"/>
    <n v="470912451.56086999"/>
    <n v="404647163.09129"/>
    <n v="451972421.97768009"/>
    <n v="385068140.58718014"/>
    <n v="56236686.027219996"/>
    <n v="43574035.134239994"/>
    <n v="33881359.661700003"/>
    <n v="29730797.526610006"/>
    <n v="183140.27194000001"/>
    <n v="154887.67933000001"/>
    <n v="0.32565978701404169"/>
    <n v="0.35545865525841785"/>
    <n v="28252.592609999992"/>
    <n v="18.240697215048129"/>
    <n v="100"/>
    <n v="100"/>
    <n v="12.27204386372566"/>
    <n v="10.818367203544559"/>
    <n v="3.8890513795710784E-2"/>
    <n v="4.0520231552765865E-2"/>
    <n v="3.8277218638267517E-2"/>
    <n v="4.0223446970662366E-2"/>
    <m/>
    <m/>
    <m/>
    <n v="0"/>
    <m/>
    <n v="0"/>
    <m/>
    <n v="0"/>
    <m/>
    <n v="-62.892545249437482"/>
    <n v="13.162485833753426"/>
    <n v="41.941478134999436"/>
    <n v="7.1147712461048521E-2"/>
    <n v="-62.892545249437482"/>
    <n v="32.859010081964882"/>
    <n v="12.255919531172138"/>
    <n v="43.880922243287657"/>
    <s v="Resto"/>
    <n v="2023"/>
    <n v="2"/>
    <d v="2024-08-20T00:00:00"/>
    <x v="46"/>
    <x v="20"/>
  </r>
  <r>
    <n v="2024"/>
    <n v="6"/>
    <n v="43"/>
    <x v="9"/>
    <s v="Automoviles Residentes"/>
    <n v="31"/>
    <s v="eb1e33e8a81b697b75855af6bfcdbcbf7cbbde9f94962ceaec1ed8af21f5a50f"/>
    <s v="866d562d83a77144c090ae01fef5e5dc5d322dfdcb968ee04e0fa262fe1b2619"/>
    <x v="4"/>
    <n v="8947335.185659999"/>
    <n v="6349069.4568100004"/>
    <n v="16540594.277829997"/>
    <n v="12305352.261690002"/>
    <n v="4174267.797460001"/>
    <n v="4041931.5027399994"/>
    <n v="8374370.1482900027"/>
    <n v="7993159.8147799997"/>
    <n v="0"/>
    <n v="0"/>
    <n v="134.59399999999999"/>
    <n v="128.214"/>
    <n v="6175.8351299999995"/>
    <n v="-627.73490000000004"/>
    <n v="4123087.4722500001"/>
    <n v="4009237.6212600004"/>
    <n v="7009775.07228"/>
    <n v="5792763.7656300003"/>
    <n v="0"/>
    <n v="0"/>
    <n v="0"/>
    <n v="0"/>
    <n v="0"/>
    <n v="0"/>
    <s v="Automoviles Residentes"/>
    <s v="Automóviles"/>
    <s v="Automóviles"/>
    <x v="46"/>
    <x v="1"/>
    <n v="56310277.221919999"/>
    <n v="49145835.487599999"/>
    <n v="470912451.56086999"/>
    <n v="404647163.09129"/>
    <n v="451972421.97768009"/>
    <n v="385068140.58718014"/>
    <n v="56236686.027219996"/>
    <n v="43574035.134239994"/>
    <n v="33881359.661700003"/>
    <n v="29730797.526610006"/>
    <n v="14011080.177040001"/>
    <n v="10196445.957209999"/>
    <n v="15.910139479643698"/>
    <n v="14.570763155742195"/>
    <n v="2598265.7288499987"/>
    <n v="40.923567564111352"/>
    <n v="63.858996398593334"/>
    <n v="62.267475191397601"/>
    <n v="15.889346718003821"/>
    <n v="12.918835123704298"/>
    <n v="1.8999997039796834"/>
    <n v="1.9796197180592243"/>
    <n v="1.5690384206098154"/>
    <n v="1.6488171280876349"/>
    <m/>
    <m/>
    <m/>
    <n v="0"/>
    <m/>
    <n v="0"/>
    <m/>
    <n v="0"/>
    <m/>
    <n v="3.2740855363405208"/>
    <n v="46.653754563148034"/>
    <n v="63.66179375159664"/>
    <n v="12.320248771417093"/>
    <n v="2.8396882835350468"/>
    <n v="21.009165156550136"/>
    <n v="58.81911230725018"/>
    <n v="69.211136229097889"/>
    <s v="Grandes"/>
    <n v="2023"/>
    <n v="2"/>
    <d v="2024-08-20T00:00:00"/>
    <x v="46"/>
    <x v="4"/>
  </r>
  <r>
    <n v="2024"/>
    <n v="6"/>
    <n v="130"/>
    <x v="70"/>
    <s v="Automoviles Residentes"/>
    <n v="282"/>
    <s v="27e1615212f3c6ea846ed6c412df1361ce97f006ee20bb5aa2483a3b61d5cadd"/>
    <s v="866d562d83a77144c090ae01fef5e5dc5d322dfdcb968ee04e0fa262fe1b2619"/>
    <x v="31"/>
    <n v="10095.197890000001"/>
    <n v="0"/>
    <n v="12086.517400000001"/>
    <n v="0"/>
    <n v="3418.7759000000001"/>
    <n v="0"/>
    <n v="3936.7623199999994"/>
    <n v="0"/>
    <n v="0"/>
    <n v="0"/>
    <n v="134.59399999999999"/>
    <n v="128.214"/>
    <n v="0"/>
    <n v="0"/>
    <n v="1440.1474699999999"/>
    <n v="0"/>
    <n v="1440.87716"/>
    <n v="0"/>
    <n v="0"/>
    <n v="0"/>
    <n v="0"/>
    <n v="0"/>
    <n v="0"/>
    <n v="0"/>
    <s v="Automoviles Residentes"/>
    <s v="Automóviles"/>
    <s v="Automóviles"/>
    <x v="46"/>
    <x v="1"/>
    <n v="10095.197890000001"/>
    <n v="0"/>
    <n v="470912451.56086999"/>
    <n v="404647163.09129"/>
    <n v="451972421.97768009"/>
    <n v="385068140.58718014"/>
    <n v="56236686.027219996"/>
    <n v="43574035.134239994"/>
    <n v="33881359.661700003"/>
    <n v="29730797.526610006"/>
    <n v="10095.197890000001"/>
    <n v="0"/>
    <n v="1.7951267407744595E-2"/>
    <m/>
    <m/>
    <m/>
    <n v="100"/>
    <m/>
    <n v="100"/>
    <m/>
    <n v="2.1437525927672564E-3"/>
    <n v="2.2335871391946423E-3"/>
    <m/>
    <m/>
    <m/>
    <m/>
    <m/>
    <n v="0"/>
    <m/>
    <n v="0"/>
    <m/>
    <n v="0"/>
    <m/>
    <m/>
    <n v="33.865367843720392"/>
    <m/>
    <n v="1.0090433011354724E-2"/>
    <m/>
    <m/>
    <n v="99.949357931386729"/>
    <m/>
    <s v="Resto"/>
    <n v="2023"/>
    <n v="2"/>
    <d v="2024-08-20T00:00:00"/>
    <x v="46"/>
    <x v="31"/>
  </r>
  <r>
    <n v="2024"/>
    <n v="6"/>
    <n v="27"/>
    <x v="21"/>
    <s v="Automoviles Residentes"/>
    <n v="21"/>
    <s v="6f4b6612125fb3a0daecd2799dfd6c9c299424fd920f9b308110a2c1fbd8f443"/>
    <s v="866d562d83a77144c090ae01fef5e5dc5d322dfdcb968ee04e0fa262fe1b2619"/>
    <x v="13"/>
    <n v="2989718.2359799999"/>
    <n v="2965741.8185200002"/>
    <n v="5908294.1044199988"/>
    <n v="5395361.8204399999"/>
    <n v="1975703.2406499996"/>
    <n v="1825729.4682900005"/>
    <n v="3979229.8327899999"/>
    <n v="3542496.0138599998"/>
    <n v="0"/>
    <n v="0"/>
    <n v="134.59399999999999"/>
    <n v="128.214"/>
    <n v="0"/>
    <n v="0"/>
    <n v="1947996.7051500001"/>
    <n v="1820047.4982100001"/>
    <n v="2714600.5852299999"/>
    <n v="2536284.92827"/>
    <n v="0"/>
    <n v="0"/>
    <n v="0"/>
    <n v="0"/>
    <n v="0"/>
    <n v="0"/>
    <s v="Automoviles Residentes"/>
    <s v="Automóviles"/>
    <s v="Automóviles"/>
    <x v="46"/>
    <x v="1"/>
    <n v="5987192.6770000001"/>
    <n v="5919369.3152000001"/>
    <n v="470912451.56086999"/>
    <n v="404647163.09129"/>
    <n v="451972421.97768009"/>
    <n v="385068140.58718014"/>
    <n v="56236686.027219996"/>
    <n v="43574035.134239994"/>
    <n v="33881359.661700003"/>
    <n v="29730797.526610006"/>
    <n v="4814807.7526400005"/>
    <n v="4929835.7805500003"/>
    <n v="5.3163129750086977"/>
    <n v="6.8062134006716155"/>
    <n v="23976.417459999677"/>
    <n v="0.8084458771925318"/>
    <n v="62.094239055354009"/>
    <n v="60.159038770032325"/>
    <n v="49.935226695895423"/>
    <n v="50.10232780888407"/>
    <n v="0.63487772006673093"/>
    <n v="0.66148244684885704"/>
    <n v="0.7329204524414068"/>
    <n v="0.77018623612891468"/>
    <m/>
    <m/>
    <m/>
    <n v="0"/>
    <m/>
    <n v="0"/>
    <m/>
    <n v="0"/>
    <m/>
    <n v="8.2144575614735658"/>
    <n v="66.083258846042511"/>
    <n v="61.560634067637679"/>
    <n v="5.8312395381327162"/>
    <n v="7.0299927373234317"/>
    <n v="7.0305845755913809"/>
    <n v="71.759975141424064"/>
    <n v="71.760371948882522"/>
    <s v="Medianas"/>
    <n v="2023"/>
    <n v="2"/>
    <d v="2024-08-20T00:00:00"/>
    <x v="46"/>
    <x v="13"/>
  </r>
  <r>
    <n v="2024"/>
    <n v="6"/>
    <n v="12"/>
    <x v="31"/>
    <s v="Automoviles Residentes"/>
    <n v="12"/>
    <s v="6b51d431df5d7f141cbececcf79edf3dd861c3b4069f0b11661a3eefacbba918"/>
    <s v="866d562d83a77144c090ae01fef5e5dc5d322dfdcb968ee04e0fa262fe1b2619"/>
    <x v="27"/>
    <n v="185724.65377999999"/>
    <n v="181753.38338999997"/>
    <n v="373205.59812000004"/>
    <n v="327372.04603999999"/>
    <n v="126369.19700000001"/>
    <n v="125010.12886"/>
    <n v="259166.24373000007"/>
    <n v="241614.85910999996"/>
    <n v="0"/>
    <n v="0"/>
    <n v="134.59399999999999"/>
    <n v="128.214"/>
    <n v="0"/>
    <n v="0"/>
    <n v="118831.33007"/>
    <n v="119660.40263"/>
    <n v="185884.32353999998"/>
    <n v="147852.15390999999"/>
    <n v="0"/>
    <n v="0"/>
    <n v="0"/>
    <n v="0"/>
    <n v="0"/>
    <n v="0"/>
    <s v="Automoviles Residentes"/>
    <s v="Automóviles"/>
    <s v="Automóviles"/>
    <x v="46"/>
    <x v="1"/>
    <n v="3733425.0511100003"/>
    <n v="4674185.5092500001"/>
    <n v="470912451.56086999"/>
    <n v="404647163.09129"/>
    <n v="451972421.97768009"/>
    <n v="385068140.58718014"/>
    <n v="56236686.027219996"/>
    <n v="43574035.134239994"/>
    <n v="33881359.661700003"/>
    <n v="29730797.526610006"/>
    <n v="250160.00116999997"/>
    <n v="251866.31065999999"/>
    <n v="0.33025533135096991"/>
    <n v="0.41711395979295063"/>
    <n v="3971.2703900000197"/>
    <n v="2.1849774215639162"/>
    <n v="74.242346063065469"/>
    <n v="72.162641725972222"/>
    <n v="4.9746452985518328"/>
    <n v="3.8884503627491531"/>
    <n v="3.9439316833607505E-2"/>
    <n v="4.109203233403734E-2"/>
    <n v="4.4916509979089039E-2"/>
    <n v="4.7200317095267633E-2"/>
    <m/>
    <m/>
    <m/>
    <n v="0"/>
    <m/>
    <n v="0"/>
    <m/>
    <n v="0"/>
    <m/>
    <n v="1.0871664179484597"/>
    <n v="68.041153626104247"/>
    <n v="68.780083500155641"/>
    <n v="0.37297557790412306"/>
    <n v="-0.69285456322887295"/>
    <n v="25.72310827013775"/>
    <n v="63.927569472758137"/>
    <n v="80.932471706052539"/>
    <s v="Resto"/>
    <n v="2023"/>
    <n v="2"/>
    <d v="2024-08-20T00:00:00"/>
    <x v="46"/>
    <x v="27"/>
  </r>
  <r>
    <n v="2024"/>
    <n v="6"/>
    <n v="5.0999999999999996"/>
    <x v="6"/>
    <s v="Automoviles Residentes"/>
    <n v="5.0999999999999996"/>
    <m/>
    <m/>
    <x v="3"/>
    <n v="38684841.86152"/>
    <n v="28977234.17334"/>
    <n v="73052685.522809997"/>
    <n v="55483441.047370002"/>
    <n v="22524696.454769999"/>
    <n v="20045397.573359996"/>
    <n v="44797625.190410003"/>
    <n v="39635458.788629994"/>
    <n v="0"/>
    <n v="0"/>
    <n v="0"/>
    <n v="0"/>
    <n v="95468.78654999999"/>
    <n v="78420.219369999992"/>
    <n v="20818824.20922"/>
    <n v="18490516.122809999"/>
    <n v="30116995.150180001"/>
    <n v="24360696.394529998"/>
    <n v="0"/>
    <n v="0"/>
    <n v="0"/>
    <n v="0"/>
    <n v="0"/>
    <n v="0"/>
    <s v="Automoviles Residentes"/>
    <s v="Automóviles"/>
    <s v="Automóviles"/>
    <x v="46"/>
    <x v="1"/>
    <n v="175023462.39756"/>
    <n v="147142040.33981001"/>
    <n v="470912451.56086999"/>
    <n v="404647163.09129"/>
    <n v="451972421.97768009"/>
    <n v="385068140.58718014"/>
    <n v="56236686.027219996"/>
    <n v="43574035.134239994"/>
    <n v="33881359.661700003"/>
    <n v="29730797.526610006"/>
    <n v="66089511.600209996"/>
    <n v="49556100.323210001"/>
    <n v="68.78933414176565"/>
    <n v="66.501149329110461"/>
    <n v="9707607.6881799996"/>
    <n v="33.500808359105982"/>
    <n v="58.534010805728329"/>
    <n v="58.473596558945296"/>
    <n v="22.102660598525166"/>
    <n v="19.693375262718892"/>
    <n v="8.2148691828590579"/>
    <n v="8.5591155522826092"/>
    <n v="7.1611114117220733"/>
    <n v="7.5252224526166689"/>
    <m/>
    <m/>
    <m/>
    <n v="0"/>
    <m/>
    <n v="0"/>
    <m/>
    <n v="0"/>
    <m/>
    <n v="12.368419595253876"/>
    <n v="58.226156217470347"/>
    <n v="69.176366017024549"/>
    <n v="66.481087771197849"/>
    <n v="12.59190425484007"/>
    <n v="23.629450744858559"/>
    <n v="69.126498528175944"/>
    <n v="75.903068710966309"/>
    <m/>
    <n v="2023"/>
    <n v="2"/>
    <d v="2024-08-20T00:00:00"/>
    <x v="46"/>
    <x v="3"/>
  </r>
  <r>
    <n v="2024"/>
    <n v="6"/>
    <n v="15.1"/>
    <x v="13"/>
    <s v="Daños Sin Autos"/>
    <n v="15.1"/>
    <m/>
    <m/>
    <x v="7"/>
    <n v="30860953.205959998"/>
    <n v="31871440.353349995"/>
    <n v="54077354.867970005"/>
    <n v="54892995.781169988"/>
    <n v="8804992.2955399994"/>
    <n v="4917403.6181999985"/>
    <n v="24495178.824919999"/>
    <n v="14690940.991029998"/>
    <n v="0"/>
    <n v="0"/>
    <n v="0"/>
    <n v="0"/>
    <n v="5411.6628800000017"/>
    <n v="29912.265119999996"/>
    <n v="2372420.79691"/>
    <n v="1602257.0949599997"/>
    <n v="9880300.1698700003"/>
    <n v="8194915.6289900001"/>
    <n v="0"/>
    <n v="0"/>
    <n v="0"/>
    <n v="0"/>
    <n v="0"/>
    <n v="0"/>
    <s v="Daños Sin Autos"/>
    <s v="Totales"/>
    <s v="Daños Sin Autos Total"/>
    <x v="48"/>
    <x v="1"/>
    <n v="187472278.96189997"/>
    <n v="161113601.84064999"/>
    <n v="470912451.56086999"/>
    <n v="404647163.09129"/>
    <n v="451972421.97768009"/>
    <n v="385068140.58718014"/>
    <n v="79449067.84299998"/>
    <n v="82122381.453310028"/>
    <n v="25419869.108949997"/>
    <n v="16881519.676279999"/>
    <n v="68346205.746619999"/>
    <n v="60086812.940469995"/>
    <n v="38.843694512495233"/>
    <n v="38.809688405675651"/>
    <n v="-1010487.1473899968"/>
    <n v="-3.1705098238015039"/>
    <n v="45.153864605697144"/>
    <n v="53.042321257621182"/>
    <n v="16.461608818566649"/>
    <n v="19.781967499474415"/>
    <n v="6.5534375028031988"/>
    <n v="6.828061117296226"/>
    <n v="7.8763533419755314"/>
    <n v="8.276831291404708"/>
    <m/>
    <m/>
    <m/>
    <n v="0"/>
    <m/>
    <n v="0"/>
    <m/>
    <n v="0"/>
    <m/>
    <n v="79.057750373621786"/>
    <n v="28.53117412406932"/>
    <n v="15.428871628273091"/>
    <n v="34.638228300081522"/>
    <n v="48.067423409925823"/>
    <n v="20.566221998892242"/>
    <n v="24.011626733211035"/>
    <n v="19.551843697962187"/>
    <s v="Resto"/>
    <n v="2023"/>
    <n v="2"/>
    <d v="2024-08-20T00:00:00"/>
    <x v="48"/>
    <x v="7"/>
  </r>
  <r>
    <n v="2024"/>
    <n v="6"/>
    <n v="109"/>
    <x v="68"/>
    <s v="Daños Sin Autos"/>
    <n v="228"/>
    <s v="9d693eeee1d1899cbc50b6d45df953d3835acf28ee869879b45565fccc814765"/>
    <s v="866d562d83a77144c090ae01fef5e5dc5d322dfdcb968ee04e0fa262fe1b2619"/>
    <x v="11"/>
    <n v="1557356.19942"/>
    <n v="1493144.7169899999"/>
    <n v="3919246.6134100002"/>
    <n v="3699127.5619299999"/>
    <n v="2378316.2877300004"/>
    <n v="368651.36495000002"/>
    <n v="2576782.1491900003"/>
    <n v="523150.54382000008"/>
    <n v="0"/>
    <n v="0"/>
    <n v="134.59399999999999"/>
    <n v="128.214"/>
    <n v="0"/>
    <n v="0"/>
    <n v="-2816.9879000000001"/>
    <n v="-70.739559999998164"/>
    <n v="29219.175429999996"/>
    <n v="15467.52555"/>
    <n v="0"/>
    <n v="0"/>
    <n v="0"/>
    <n v="0"/>
    <n v="0"/>
    <n v="0"/>
    <s v="Daños Sin Autos"/>
    <s v="Totales"/>
    <s v="Daños Sin Autos Total"/>
    <x v="48"/>
    <x v="1"/>
    <n v="1557356.19942"/>
    <n v="1493144.7169900001"/>
    <n v="470912451.56086999"/>
    <n v="404647163.09129"/>
    <n v="451972421.97768009"/>
    <n v="385068140.58718014"/>
    <n v="79449067.84299998"/>
    <n v="82122381.453310028"/>
    <n v="25419869.108949997"/>
    <n v="16881519.676279999"/>
    <n v="1557356.19942"/>
    <n v="1493144.7169900001"/>
    <n v="1.9601944260661506"/>
    <n v="1.8181946146300132"/>
    <n v="64211.482430000091"/>
    <n v="4.300419222554841"/>
    <n v="100"/>
    <n v="99.999999999999986"/>
    <n v="100"/>
    <n v="99.999999999999986"/>
    <n v="0.33071034631979707"/>
    <n v="0.34456885502118256"/>
    <n v="0.36899918081302363"/>
    <n v="0.38776116733862825"/>
    <m/>
    <m/>
    <m/>
    <n v="0"/>
    <m/>
    <n v="0"/>
    <m/>
    <n v="0"/>
    <m/>
    <n v="545.13969399043731"/>
    <n v="152.71498508920101"/>
    <n v="24.689593765107833"/>
    <n v="9.3561311332347774"/>
    <n v="3882.1959593755928"/>
    <n v="88.906592302347903"/>
    <n v="-9.6408877339766885"/>
    <n v="-0.45734244802975721"/>
    <s v="Medianas"/>
    <n v="2023"/>
    <n v="2"/>
    <d v="2024-08-20T00:00:00"/>
    <x v="48"/>
    <x v="11"/>
  </r>
  <r>
    <n v="2024"/>
    <n v="6"/>
    <n v="10"/>
    <x v="4"/>
    <s v="Daños Sin Autos"/>
    <n v="10"/>
    <s v="4a44dc15364204a80fe80e9039455cc1608281820fe2b24f1e5233ade6af1dd5"/>
    <s v="866d562d83a77144c090ae01fef5e5dc5d322dfdcb968ee04e0fa262fe1b2619"/>
    <x v="23"/>
    <n v="1219307.07702"/>
    <n v="1332598.9547000001"/>
    <n v="2640752.6761799995"/>
    <n v="2942009.1361400001"/>
    <n v="268320.73356000002"/>
    <n v="69110.892849999975"/>
    <n v="1908354.1622500001"/>
    <n v="-991560.2113000002"/>
    <n v="0"/>
    <n v="0"/>
    <n v="134.59399999999999"/>
    <n v="128.214"/>
    <n v="5929.8586999999989"/>
    <n v="4337.5548600000002"/>
    <n v="134123.80969999998"/>
    <n v="388688.44406999997"/>
    <n v="513848.94878000004"/>
    <n v="774631.16079999995"/>
    <n v="0"/>
    <n v="0"/>
    <n v="0"/>
    <n v="0"/>
    <n v="0"/>
    <n v="0"/>
    <s v="Daños Sin Autos"/>
    <s v="Totales"/>
    <s v="Daños Sin Autos Total"/>
    <x v="48"/>
    <x v="1"/>
    <n v="3187333.33329"/>
    <n v="2989305.4146599998"/>
    <n v="470912451.56086999"/>
    <n v="404647163.09129"/>
    <n v="451972421.97768009"/>
    <n v="385068140.58718014"/>
    <n v="79449067.84299998"/>
    <n v="82122381.453310028"/>
    <n v="25419869.108949997"/>
    <n v="16881519.676279999"/>
    <n v="2186912.5515200002"/>
    <n v="1906825.7623399999"/>
    <n v="1.5347028103960687"/>
    <n v="1.6226988685875334"/>
    <n v="-113291.87768000015"/>
    <n v="-8.5015733563669862"/>
    <n v="55.754724905325006"/>
    <n v="69.885722178657488"/>
    <n v="38.254771293764186"/>
    <n v="44.578882711841217"/>
    <n v="0.25892436544808428"/>
    <n v="0.26977466272935857"/>
    <n v="0.32932368647283966"/>
    <n v="0.34606834849228385"/>
    <m/>
    <m/>
    <m/>
    <n v="0"/>
    <m/>
    <n v="0"/>
    <m/>
    <n v="0"/>
    <m/>
    <n v="288.24666054071986"/>
    <n v="22.006001491911199"/>
    <n v="5.1861734249640383"/>
    <n v="1.0555551344893741"/>
    <n v="-65.493234556815054"/>
    <n v="-33.665339740616318"/>
    <n v="26.101797039468877"/>
    <n v="50.177228046000913"/>
    <s v="Resto"/>
    <n v="2023"/>
    <n v="2"/>
    <d v="2024-08-20T00:00:00"/>
    <x v="48"/>
    <x v="23"/>
  </r>
  <r>
    <n v="2024"/>
    <n v="6"/>
    <n v="37"/>
    <x v="35"/>
    <s v="Daños Sin Autos"/>
    <n v="25"/>
    <s v="b7a56873cd771f2c446d369b649430b65a756ba278ff97ec81bb6f55b2e73569"/>
    <s v="866d562d83a77144c090ae01fef5e5dc5d322dfdcb968ee04e0fa262fe1b2619"/>
    <x v="16"/>
    <n v="3446456.2267299998"/>
    <n v="3230731.9422199996"/>
    <n v="5874591.3262600005"/>
    <n v="5664491.9465499995"/>
    <n v="946648.3929399997"/>
    <n v="486037.06016000005"/>
    <n v="2522622.6569499997"/>
    <n v="3039027.0432199999"/>
    <n v="0"/>
    <n v="0"/>
    <n v="134.59399999999999"/>
    <n v="128.214"/>
    <n v="2255.7599700000001"/>
    <n v="5904.0400999999993"/>
    <n v="507847.46882000001"/>
    <n v="333580.75016"/>
    <n v="1128571.92509"/>
    <n v="863445.58268000011"/>
    <n v="0"/>
    <n v="0"/>
    <n v="0"/>
    <n v="0"/>
    <n v="0"/>
    <n v="0"/>
    <s v="Daños Sin Autos"/>
    <s v="Totales"/>
    <s v="Daños Sin Autos Total"/>
    <x v="48"/>
    <x v="1"/>
    <n v="7036483.0011099996"/>
    <n v="5668968.1481899992"/>
    <n v="470912451.56086999"/>
    <n v="404647163.09129"/>
    <n v="451972421.97768009"/>
    <n v="385068140.58718014"/>
    <n v="79449067.84299998"/>
    <n v="82122381.453310028"/>
    <n v="25419869.108949997"/>
    <n v="16881519.676279999"/>
    <n v="5507633.2066299999"/>
    <n v="4855348.8721899996"/>
    <n v="4.3379441953184061"/>
    <n v="3.9340456097912897"/>
    <n v="215724.28451000014"/>
    <n v="6.6772573016925962"/>
    <n v="62.575994032812709"/>
    <n v="66.539645806394574"/>
    <n v="48.979813156463592"/>
    <n v="56.989770585525598"/>
    <n v="0.73186772091213481"/>
    <n v="0.76253684055532867"/>
    <n v="0.79840716478497431"/>
    <n v="0.83900265996910117"/>
    <m/>
    <m/>
    <m/>
    <n v="0"/>
    <m/>
    <n v="0"/>
    <m/>
    <n v="0"/>
    <m/>
    <n v="94.76876776194176"/>
    <n v="27.46729773028861"/>
    <n v="15.04417787834231"/>
    <n v="3.7240490455818174"/>
    <n v="52.241239512895767"/>
    <n v="30.705622650484731"/>
    <n v="44.999123009328876"/>
    <n v="38.633673835543583"/>
    <s v="Medianas"/>
    <n v="2023"/>
    <n v="2"/>
    <d v="2024-08-20T00:00:00"/>
    <x v="48"/>
    <x v="16"/>
  </r>
  <r>
    <n v="2024"/>
    <n v="6"/>
    <n v="150.1"/>
    <x v="32"/>
    <s v="Daños Sin Autos"/>
    <n v="150.1"/>
    <m/>
    <m/>
    <x v="21"/>
    <n v="11875643.737089999"/>
    <n v="11299296.713560002"/>
    <n v="21852756.58647"/>
    <n v="18701621.462420002"/>
    <n v="3602565.2577900006"/>
    <n v="2943155.9708099994"/>
    <n v="11549102.734480003"/>
    <n v="5836665.78015"/>
    <n v="0"/>
    <n v="0"/>
    <n v="0"/>
    <n v="0"/>
    <n v="20166.82591"/>
    <n v="28591.614570000005"/>
    <n v="1002878.8367700002"/>
    <n v="921155.78688999999"/>
    <n v="3273446.8966299999"/>
    <n v="2977106.4940499999"/>
    <n v="0"/>
    <n v="0"/>
    <n v="0"/>
    <n v="0"/>
    <n v="0"/>
    <n v="0"/>
    <s v="Daños Sin Autos"/>
    <s v="Totales"/>
    <s v="Daños Sin Autos Total"/>
    <x v="48"/>
    <x v="1"/>
    <n v="95146365.989760011"/>
    <n v="66502490.466010012"/>
    <n v="470912451.56086999"/>
    <n v="404647163.09129"/>
    <n v="451972421.97768009"/>
    <n v="385068140.58718014"/>
    <n v="79449067.84299998"/>
    <n v="82122381.453310028"/>
    <n v="25419869.108949997"/>
    <n v="16881519.676279999"/>
    <n v="52741112.418889999"/>
    <n v="43225418.850960001"/>
    <n v="14.947492852348585"/>
    <n v="13.75909528388935"/>
    <n v="576347.0235299971"/>
    <n v="5.100733595555007"/>
    <n v="22.516862448347911"/>
    <n v="26.140398436669059"/>
    <n v="12.481447518834401"/>
    <n v="16.990787313950548"/>
    <n v="2.521836850507436"/>
    <n v="2.6275151225214488"/>
    <n v="2.7923825357477758"/>
    <n v="2.934362914659729"/>
    <m/>
    <m/>
    <m/>
    <n v="0"/>
    <m/>
    <n v="0"/>
    <m/>
    <n v="0"/>
    <m/>
    <n v="22.404836628434687"/>
    <n v="30.33574716070736"/>
    <n v="26.04724918213708"/>
    <n v="14.172241573508282"/>
    <n v="8.8717946565708417"/>
    <n v="9.9539738726935454"/>
    <n v="30.6367834407963"/>
    <n v="30.941311260816772"/>
    <s v="Resto"/>
    <n v="2023"/>
    <n v="2"/>
    <d v="2024-08-20T00:00:00"/>
    <x v="48"/>
    <x v="21"/>
  </r>
  <r>
    <n v="2024"/>
    <n v="6"/>
    <n v="601"/>
    <x v="26"/>
    <s v="Daños Sin Autos"/>
    <n v="241"/>
    <s v="749fc650cacb0f06547520d53c31505c8156e0a3be07073eddb2ef3ad9e383ba"/>
    <s v="866d562d83a77144c090ae01fef5e5dc5d322dfdcb968ee04e0fa262fe1b2619"/>
    <x v="38"/>
    <n v="77651.32746"/>
    <n v="53242.222799999996"/>
    <n v="135984.58527000001"/>
    <n v="93247.197310000018"/>
    <n v="35276.006729999994"/>
    <n v="3331.4222799999998"/>
    <n v="55494.723579999998"/>
    <n v="16373.83563"/>
    <n v="0"/>
    <n v="0"/>
    <n v="134.59399999999999"/>
    <n v="128.214"/>
    <n v="0"/>
    <n v="0"/>
    <n v="36427.395629999999"/>
    <n v="-1239.4933999999998"/>
    <n v="99908.919439999998"/>
    <n v="75772.541689999998"/>
    <n v="0"/>
    <n v="0"/>
    <n v="0"/>
    <n v="0"/>
    <n v="0"/>
    <n v="0"/>
    <s v="Daños Sin Autos"/>
    <s v="Totales"/>
    <s v="Daños Sin Autos Total"/>
    <x v="48"/>
    <x v="1"/>
    <n v="77651.32746"/>
    <n v="53242.222799999996"/>
    <n v="470912451.56086999"/>
    <n v="404647163.09129"/>
    <n v="451972421.97768009"/>
    <n v="385068140.58718014"/>
    <n v="79449067.84299998"/>
    <n v="82122381.453310028"/>
    <n v="25419869.108949997"/>
    <n v="16881519.676279999"/>
    <n v="77651.32746"/>
    <n v="53242.222799999996"/>
    <n v="9.7737241692309698E-2"/>
    <n v="6.4832779880196742E-2"/>
    <n v="24409.104660000005"/>
    <n v="45.845389948670601"/>
    <n v="100"/>
    <n v="100"/>
    <n v="100"/>
    <n v="100"/>
    <n v="1.6489546454467197E-2"/>
    <n v="1.7180545467845976E-2"/>
    <n v="1.3157690861652808E-2"/>
    <n v="1.3826701611515394E-2"/>
    <m/>
    <m/>
    <m/>
    <n v="0"/>
    <m/>
    <n v="0"/>
    <m/>
    <n v="0"/>
    <m/>
    <n v="958.88727891920075"/>
    <n v="45.428723350764969"/>
    <n v="6.2571059298448377"/>
    <n v="0.1387733610224601"/>
    <n v="-3038.8938763207616"/>
    <n v="31.853725916634225"/>
    <n v="36.460604152441427"/>
    <n v="-1.6358081335993786"/>
    <s v="Resto"/>
    <n v="2023"/>
    <n v="2"/>
    <d v="2024-08-20T00:00:00"/>
    <x v="48"/>
    <x v="38"/>
  </r>
  <r>
    <n v="2024"/>
    <n v="6"/>
    <n v="79"/>
    <x v="59"/>
    <s v="Daños Sin Autos"/>
    <n v="51"/>
    <s v="031b4af5197ec30a926f48cf40e11a7dbc470048a21e4003b7a3c07c5dab1baa"/>
    <s v="866d562d83a77144c090ae01fef5e5dc5d322dfdcb968ee04e0fa262fe1b2619"/>
    <x v="18"/>
    <n v="3429114.5143099995"/>
    <n v="2801281.0249900003"/>
    <n v="5985684.5165199991"/>
    <n v="5071036.8587199999"/>
    <n v="341139.27743999998"/>
    <n v="353451.75839999999"/>
    <n v="926332.1036400001"/>
    <n v="687216.50427999999"/>
    <n v="0"/>
    <n v="0"/>
    <n v="134.59399999999999"/>
    <n v="128.214"/>
    <n v="0"/>
    <n v="0"/>
    <n v="253578.49591"/>
    <n v="261630.79058999999"/>
    <n v="3078824.8985000001"/>
    <n v="2377231.8197699999"/>
    <n v="0"/>
    <n v="0"/>
    <n v="0"/>
    <n v="0"/>
    <n v="0"/>
    <n v="0"/>
    <s v="Daños Sin Autos"/>
    <s v="Totales"/>
    <s v="Daños Sin Autos Total"/>
    <x v="48"/>
    <x v="1"/>
    <n v="42505277.943829998"/>
    <n v="34607061.821570002"/>
    <n v="470912451.56086999"/>
    <n v="404647163.09129"/>
    <n v="451972421.97768009"/>
    <n v="385068140.58718014"/>
    <n v="79449067.84299998"/>
    <n v="82122381.453310028"/>
    <n v="25419869.108949997"/>
    <n v="16881519.676279999"/>
    <n v="8861028.6664300002"/>
    <n v="6800659.9109100001"/>
    <n v="4.3161167366825541"/>
    <n v="3.411105444601171"/>
    <n v="627833.48931999924"/>
    <n v="22.412370758918776"/>
    <n v="38.698831065756472"/>
    <n v="41.191311750438039"/>
    <n v="8.0675028612717608"/>
    <n v="8.09453584772114"/>
    <n v="0.72818514416936231"/>
    <n v="0.75869994441371924"/>
    <n v="0.69227744081774778"/>
    <n v="0.72747670599764536"/>
    <m/>
    <m/>
    <m/>
    <n v="0"/>
    <m/>
    <n v="0"/>
    <m/>
    <n v="0"/>
    <m/>
    <n v="-3.4834968754253626"/>
    <n v="9.9483197780766872"/>
    <n v="12.617504464810406"/>
    <n v="1.3420182298259333"/>
    <n v="-3.0777320443978962"/>
    <n v="29.51302741681625"/>
    <n v="8.2362103812250957"/>
    <n v="11.005691090543836"/>
    <s v="Medianas"/>
    <n v="2023"/>
    <n v="2"/>
    <d v="2024-08-20T00:00:00"/>
    <x v="48"/>
    <x v="18"/>
  </r>
  <r>
    <n v="2024"/>
    <n v="6"/>
    <n v="41"/>
    <x v="7"/>
    <s v="Daños Sin Autos"/>
    <n v="29"/>
    <s v="35135aaa6cc23891b40cb3f378c53a17a1127210ce60e125ccf03efcfdaec458"/>
    <s v="866d562d83a77144c090ae01fef5e5dc5d322dfdcb968ee04e0fa262fe1b2619"/>
    <x v="0"/>
    <n v="10989849.506870002"/>
    <n v="10670207.380009999"/>
    <n v="13684517.748960001"/>
    <n v="12742753.80006"/>
    <n v="3054794.2101100003"/>
    <n v="2523956.7616200009"/>
    <n v="20499562.826960005"/>
    <n v="4598321.1227599997"/>
    <n v="0"/>
    <n v="0"/>
    <n v="134.59399999999999"/>
    <n v="128.214"/>
    <n v="59375.218699999998"/>
    <n v="225614.51686999999"/>
    <n v="329136.94564000005"/>
    <n v="609743.04953000008"/>
    <n v="729464.87656"/>
    <n v="936859.6675199999"/>
    <n v="0"/>
    <n v="0"/>
    <n v="0"/>
    <n v="0"/>
    <n v="0"/>
    <n v="0"/>
    <s v="Daños Sin Autos"/>
    <s v="Totales"/>
    <s v="Daños Sin Autos Total"/>
    <x v="48"/>
    <x v="1"/>
    <n v="19353024.356599998"/>
    <n v="17293989.810169999"/>
    <n v="470912451.56086999"/>
    <n v="404647163.09129"/>
    <n v="451972421.97768009"/>
    <n v="385068140.58718014"/>
    <n v="79449067.84299998"/>
    <n v="82122381.453310028"/>
    <n v="25419869.108949997"/>
    <n v="16881519.676279999"/>
    <n v="12680239.81088"/>
    <n v="12124283.15856"/>
    <n v="13.832571992647091"/>
    <n v="12.993056449631158"/>
    <n v="319642.12686000206"/>
    <n v="2.9956505574468384"/>
    <n v="86.66909830396429"/>
    <n v="88.006913402353263"/>
    <n v="56.786212347849975"/>
    <n v="61.69893412181392"/>
    <n v="2.333735171037298"/>
    <n v="2.4315309900506974"/>
    <n v="2.6369163936539839"/>
    <n v="2.770992002542533"/>
    <m/>
    <m/>
    <m/>
    <n v="0"/>
    <m/>
    <n v="0"/>
    <m/>
    <n v="0"/>
    <m/>
    <n v="21.031954927361028"/>
    <n v="27.796506296108785"/>
    <n v="23.654242806456455"/>
    <n v="12.017348307409058"/>
    <n v="-46.020385817648233"/>
    <n v="-22.1372312364565"/>
    <n v="45.120328094772617"/>
    <n v="65.083712179015691"/>
    <s v="Grandes"/>
    <n v="2023"/>
    <n v="2"/>
    <d v="2024-08-20T00:00:00"/>
    <x v="48"/>
    <x v="0"/>
  </r>
  <r>
    <n v="2024"/>
    <n v="6"/>
    <n v="12"/>
    <x v="31"/>
    <s v="Daños Sin Autos"/>
    <n v="12"/>
    <s v="6b51d431df5d7f141cbececcf79edf3dd861c3b4069f0b11661a3eefacbba918"/>
    <s v="866d562d83a77144c090ae01fef5e5dc5d322dfdcb968ee04e0fa262fe1b2619"/>
    <x v="10"/>
    <n v="3360411.4986899998"/>
    <n v="4291008.2988299998"/>
    <n v="5771371.0408999994"/>
    <n v="6946841.6908199992"/>
    <n v="536646.84291000012"/>
    <n v="282960.83994000003"/>
    <n v="2102300.3062699996"/>
    <n v="1134370.9767199997"/>
    <n v="0"/>
    <n v="0"/>
    <n v="134.59399999999999"/>
    <n v="128.214"/>
    <n v="275.78949999999998"/>
    <n v="4448.4103800000003"/>
    <n v="184239.36797000002"/>
    <n v="80313.825089999998"/>
    <n v="210803.44673"/>
    <n v="144590.88651999997"/>
    <n v="0"/>
    <n v="0"/>
    <n v="0"/>
    <n v="0"/>
    <n v="0"/>
    <n v="0"/>
    <s v="Daños Sin Autos"/>
    <s v="Totales"/>
    <s v="Daños Sin Autos Total"/>
    <x v="48"/>
    <x v="1"/>
    <n v="3733425.0511100003"/>
    <n v="4674185.5092500001"/>
    <n v="470912451.56086999"/>
    <n v="404647163.09129"/>
    <n v="451972421.97768009"/>
    <n v="385068140.58718014"/>
    <n v="79449067.84299998"/>
    <n v="82122381.453310028"/>
    <n v="25419869.108949997"/>
    <n v="16881519.676279999"/>
    <n v="3610571.4998600003"/>
    <n v="4542874.6094899997"/>
    <n v="4.2296424488334328"/>
    <n v="5.2251386563474362"/>
    <n v="-930596.80013999995"/>
    <n v="-21.687135874189277"/>
    <n v="93.071456937504209"/>
    <n v="94.455794352460117"/>
    <n v="90.008811016332089"/>
    <n v="91.802267803412803"/>
    <n v="0.71359580481503448"/>
    <n v="0.74349923475108581"/>
    <n v="1.0604320727344212"/>
    <n v="1.1143503828404904"/>
    <m/>
    <m/>
    <m/>
    <n v="0"/>
    <m/>
    <n v="0"/>
    <m/>
    <n v="0"/>
    <m/>
    <n v="89.65410302845882"/>
    <n v="15.969676425616413"/>
    <n v="6.5942738916900501"/>
    <n v="2.1111314169633308"/>
    <n v="129.39931918762508"/>
    <n v="45.793038415904185"/>
    <n v="87.398650652034348"/>
    <n v="55.545565161806309"/>
    <s v="Medianas"/>
    <n v="2023"/>
    <n v="2"/>
    <d v="2024-08-20T00:00:00"/>
    <x v="48"/>
    <x v="10"/>
  </r>
  <r>
    <n v="2024"/>
    <n v="6"/>
    <n v="46"/>
    <x v="33"/>
    <s v="Daños Sin Autos"/>
    <n v="34"/>
    <s v="86e50149658661312a9e0b35558d84f6c6d3da797f552a9657fe0558ca40cdef"/>
    <s v="866d562d83a77144c090ae01fef5e5dc5d322dfdcb968ee04e0fa262fe1b2619"/>
    <x v="40"/>
    <n v="1170.5436000000002"/>
    <n v="1676.0645300000001"/>
    <n v="1865.36376"/>
    <n v="4180.8780100000004"/>
    <n v="-29.349630000000001"/>
    <n v="3932.8504000000003"/>
    <n v="-333.61591000000033"/>
    <n v="4933.5421900000001"/>
    <n v="0"/>
    <n v="0"/>
    <n v="134.59399999999999"/>
    <n v="128.214"/>
    <n v="0"/>
    <n v="0"/>
    <n v="-29.349630000000001"/>
    <n v="1903.97039"/>
    <n v="994.34867000000008"/>
    <n v="1532.67461"/>
    <n v="0"/>
    <n v="0"/>
    <n v="0"/>
    <n v="0"/>
    <n v="0"/>
    <n v="0"/>
    <s v="Daños Sin Autos"/>
    <s v="Totales"/>
    <s v="Daños Sin Autos Total"/>
    <x v="48"/>
    <x v="1"/>
    <n v="30526234.37057"/>
    <n v="22641933.136849999"/>
    <n v="470912451.56086999"/>
    <n v="404647163.09129"/>
    <n v="451972421.97768009"/>
    <n v="385068140.58718014"/>
    <n v="79449067.84299998"/>
    <n v="82122381.453310028"/>
    <n v="25419869.108949997"/>
    <n v="16881519.676279999"/>
    <n v="30526234.37057"/>
    <n v="22641933.136849999"/>
    <n v="1.4733257818872361E-3"/>
    <n v="2.0409351267448475E-3"/>
    <n v="-505.52092999999991"/>
    <n v="-30.161185381090306"/>
    <n v="3.8345496067097879E-3"/>
    <n v="7.4024798142000798E-3"/>
    <n v="3.8345496067097879E-3"/>
    <n v="7.4024798142000798E-3"/>
    <n v="2.4856926082972687E-4"/>
    <n v="2.589856245826002E-4"/>
    <n v="4.1420394923709705E-4"/>
    <n v="4.3526439955385917E-4"/>
    <m/>
    <m/>
    <m/>
    <n v="0"/>
    <m/>
    <n v="0"/>
    <m/>
    <n v="0"/>
    <m/>
    <n v="-100.74626866051146"/>
    <n v="-2.5073504310305057"/>
    <n v="234.64791060282147"/>
    <n v="-1.1545940647533227E-4"/>
    <n v="-101.54149613639738"/>
    <n v="-35.123302525380772"/>
    <n v="-2.951643712662682"/>
    <n v="124.22534943669486"/>
    <s v="Resto"/>
    <n v="2023"/>
    <n v="2"/>
    <d v="2024-08-20T00:00:00"/>
    <x v="48"/>
    <x v="40"/>
  </r>
  <r>
    <n v="2024"/>
    <n v="6"/>
    <n v="23"/>
    <x v="16"/>
    <s v="Daños Sin Autos"/>
    <n v="17"/>
    <s v="4523540f1504cd17100c4835e85b7eefd49911580f8efff0599a8f283be6b9e3"/>
    <s v="866d562d83a77144c090ae01fef5e5dc5d322dfdcb968ee04e0fa262fe1b2619"/>
    <x v="13"/>
    <n v="3752550.3876899998"/>
    <n v="4408440.0780699998"/>
    <n v="6386526.9258900005"/>
    <n v="7465668.8494299995"/>
    <n v="203092.50525999998"/>
    <n v="762205.24108999991"/>
    <n v="5023769.3887699991"/>
    <n v="2160424.5468699997"/>
    <n v="0"/>
    <n v="0"/>
    <n v="134.59399999999999"/>
    <n v="128.214"/>
    <n v="3712.20291"/>
    <n v="-1710.4977699999999"/>
    <n v="255723.24875"/>
    <n v="222777.12381999998"/>
    <n v="418779.20381000004"/>
    <n v="448156.04919999995"/>
    <n v="0"/>
    <n v="0"/>
    <n v="0"/>
    <n v="0"/>
    <n v="0"/>
    <n v="0"/>
    <s v="Daños Sin Autos"/>
    <s v="Totales"/>
    <s v="Daños Sin Autos Total"/>
    <x v="48"/>
    <x v="1"/>
    <n v="12089263.964579999"/>
    <n v="10892930.905850001"/>
    <n v="470912451.56086999"/>
    <n v="404647163.09129"/>
    <n v="451972421.97768009"/>
    <n v="385068140.58718014"/>
    <n v="79449067.84299998"/>
    <n v="82122381.453310028"/>
    <n v="25419869.108949997"/>
    <n v="16881519.676279999"/>
    <n v="6308490.1157999998"/>
    <n v="6366694.9359799996"/>
    <n v="4.7232151233107587"/>
    <n v="5.3681347277737927"/>
    <n v="-655889.69038000004"/>
    <n v="-14.878044813238024"/>
    <n v="59.484128829678397"/>
    <n v="69.242206865553641"/>
    <n v="31.040354472236636"/>
    <n v="40.470651252386688"/>
    <n v="0.79686794758811896"/>
    <n v="0.8302609197415397"/>
    <n v="1.0894528567534869"/>
    <n v="1.144846746175284"/>
    <m/>
    <m/>
    <m/>
    <n v="0"/>
    <m/>
    <n v="0"/>
    <m/>
    <n v="0"/>
    <m/>
    <n v="-73.354617062254079"/>
    <n v="5.4121193395892"/>
    <n v="17.289681329267172"/>
    <n v="0.79895181359723766"/>
    <n v="14.788827670034888"/>
    <n v="-6.5550482789287994"/>
    <n v="61.063979878528428"/>
    <n v="49.709721472616017"/>
    <s v="Medianas"/>
    <n v="2023"/>
    <n v="2"/>
    <d v="2024-08-20T00:00:00"/>
    <x v="48"/>
    <x v="13"/>
  </r>
  <r>
    <n v="2024"/>
    <n v="6"/>
    <n v="22"/>
    <x v="15"/>
    <s v="Daños Sin Autos"/>
    <n v="16"/>
    <s v="b17ef6d19c7a5b1ee83b907c595526dcb1eb06db8227d650d5dda0a9f4ce8cd9"/>
    <s v="866d562d83a77144c090ae01fef5e5dc5d322dfdcb968ee04e0fa262fe1b2619"/>
    <x v="4"/>
    <n v="7990266.0994899999"/>
    <n v="7333952.7363300007"/>
    <n v="11132503.029509999"/>
    <n v="10438902.037590001"/>
    <n v="1285983.0345600001"/>
    <n v="1759246.2853899999"/>
    <n v="12264617.073709998"/>
    <n v="3220303.8891299996"/>
    <n v="0"/>
    <n v="0"/>
    <n v="134.59399999999999"/>
    <n v="128.214"/>
    <n v="0"/>
    <n v="0"/>
    <n v="367594.10943000001"/>
    <n v="382269.60781999998"/>
    <n v="941056.27908999997"/>
    <n v="813340.04845"/>
    <n v="0"/>
    <n v="0"/>
    <n v="0"/>
    <n v="0"/>
    <n v="0"/>
    <n v="0"/>
    <s v="Daños Sin Autos"/>
    <s v="Totales"/>
    <s v="Daños Sin Autos Total"/>
    <x v="48"/>
    <x v="1"/>
    <n v="17696756.30731"/>
    <n v="15803110.36665"/>
    <n v="470912451.56086999"/>
    <n v="404647163.09129"/>
    <n v="451972421.97768009"/>
    <n v="385068140.58718014"/>
    <n v="79449067.84299998"/>
    <n v="82122381.453310028"/>
    <n v="25419869.108949997"/>
    <n v="16881519.676279999"/>
    <n v="11093213.341200002"/>
    <n v="9813431.9441800006"/>
    <n v="10.05709231891762"/>
    <n v="8.9305163909544643"/>
    <n v="656313.36315999925"/>
    <n v="8.9489718130966178"/>
    <n v="72.028418220483431"/>
    <n v="74.733821746015252"/>
    <n v="45.151020677102622"/>
    <n v="46.408286509263164"/>
    <n v="1.6967625453533333"/>
    <n v="1.7678658499842244"/>
    <n v="1.8124315218973703"/>
    <n v="1.9045856988185654"/>
    <m/>
    <m/>
    <m/>
    <n v="0"/>
    <m/>
    <n v="0"/>
    <m/>
    <n v="0"/>
    <m/>
    <n v="-26.901477909051497"/>
    <n v="16.094370557221886"/>
    <n v="23.987695975667663"/>
    <n v="5.0589679634000264"/>
    <n v="-3.8390439861780035"/>
    <n v="15.702685596681443"/>
    <n v="39.061862462196515"/>
    <n v="46.999973571755085"/>
    <s v="Grandes"/>
    <n v="2023"/>
    <n v="2"/>
    <d v="2024-08-20T00:00:00"/>
    <x v="48"/>
    <x v="4"/>
  </r>
  <r>
    <n v="2024"/>
    <n v="6"/>
    <n v="102"/>
    <x v="37"/>
    <s v="Daños Sin Autos"/>
    <n v="224"/>
    <s v="84a5092e4a5b6fe968fd523fb2fc917dbffae44105f82b6b94c8ed5b9a800223"/>
    <s v="866d562d83a77144c090ae01fef5e5dc5d322dfdcb968ee04e0fa262fe1b2619"/>
    <x v="37"/>
    <n v="208828.08825"/>
    <n v="230963.25771999999"/>
    <n v="333146.17547999998"/>
    <n v="367956.77988000005"/>
    <n v="67926.64029000001"/>
    <n v="26618.226709999995"/>
    <n v="109314.59535999999"/>
    <n v="48472.485619999992"/>
    <n v="0"/>
    <n v="0"/>
    <n v="134.59399999999999"/>
    <n v="128.214"/>
    <n v="-8.2017399999999991"/>
    <n v="1957.6692800000001"/>
    <n v="14986.553960000001"/>
    <n v="9053.6738000000005"/>
    <n v="35752.212500000001"/>
    <n v="38348.758780000004"/>
    <n v="0"/>
    <n v="0"/>
    <n v="0"/>
    <n v="0"/>
    <n v="0"/>
    <n v="0"/>
    <s v="Daños Sin Autos"/>
    <s v="Totales"/>
    <s v="Daños Sin Autos Total"/>
    <x v="48"/>
    <x v="1"/>
    <n v="208828.08825"/>
    <n v="230963.25771999999"/>
    <n v="470912451.56086999"/>
    <n v="404647163.09129"/>
    <n v="451972421.97768009"/>
    <n v="385068140.58718014"/>
    <n v="79449067.84299998"/>
    <n v="82122381.453310028"/>
    <n v="25419869.108949997"/>
    <n v="16881519.676279999"/>
    <n v="208828.08825"/>
    <n v="230963.25771999999"/>
    <n v="0.26284523395877607"/>
    <n v="0.28124276674966148"/>
    <n v="-22135.169469999993"/>
    <n v="-9.5838488288188088"/>
    <n v="100"/>
    <n v="100"/>
    <n v="100"/>
    <n v="100"/>
    <n v="4.4345416554144132E-2"/>
    <n v="4.6203723522828706E-2"/>
    <n v="5.7077691081672995E-2"/>
    <n v="5.9979840806307763E-2"/>
    <m/>
    <m/>
    <m/>
    <n v="0"/>
    <m/>
    <n v="0"/>
    <m/>
    <n v="0"/>
    <m/>
    <n v="155.18845049313964"/>
    <n v="32.527540169156346"/>
    <n v="11.524874983478821"/>
    <n v="0.267218686291677"/>
    <n v="65.530085256661224"/>
    <n v="-6.7708743714390511"/>
    <n v="41.917836441590858"/>
    <n v="23.608779235696556"/>
    <s v="Resto"/>
    <n v="2023"/>
    <n v="2"/>
    <d v="2024-08-20T00:00:00"/>
    <x v="48"/>
    <x v="37"/>
  </r>
  <r>
    <n v="2024"/>
    <n v="6"/>
    <n v="80"/>
    <x v="30"/>
    <s v="Daños Sin Autos"/>
    <n v="52"/>
    <s v="41cfc0d1f2d127b04555b7246d84019b4d27710a3f3aff6e7764375b1e06e05d"/>
    <s v="866d562d83a77144c090ae01fef5e5dc5d322dfdcb968ee04e0fa262fe1b2619"/>
    <x v="29"/>
    <n v="604752.03584999999"/>
    <n v="608516.23378000001"/>
    <n v="1007075.69241"/>
    <n v="951180.35172000027"/>
    <n v="279050.44975999999"/>
    <n v="192171.53568999999"/>
    <n v="809912.03479999991"/>
    <n v="488906.60869999998"/>
    <n v="0"/>
    <n v="0"/>
    <n v="134.59399999999999"/>
    <n v="128.214"/>
    <n v="734.86777000000006"/>
    <n v="150.01406"/>
    <n v="28081.558129999998"/>
    <n v="27223.835879999999"/>
    <n v="63043.903679999996"/>
    <n v="54388.277619999993"/>
    <n v="0"/>
    <n v="0"/>
    <n v="0"/>
    <n v="0"/>
    <n v="0"/>
    <n v="0"/>
    <s v="Daños Sin Autos"/>
    <s v="Totales"/>
    <s v="Daños Sin Autos Total"/>
    <x v="48"/>
    <x v="1"/>
    <n v="669950.54428999999"/>
    <n v="668363.73384"/>
    <n v="470912451.56086999"/>
    <n v="404647163.09129"/>
    <n v="451972421.97768009"/>
    <n v="385068140.58718014"/>
    <n v="79449067.84299998"/>
    <n v="82122381.453310028"/>
    <n v="25419869.108949997"/>
    <n v="16881519.676279999"/>
    <n v="626194.07355999993"/>
    <n v="628180.58372"/>
    <n v="0.76118204060626105"/>
    <n v="0.74098707686158205"/>
    <n v="-3764.1979300000239"/>
    <n v="-0.61858627938607968"/>
    <n v="96.575815930658848"/>
    <n v="96.869634234227618"/>
    <n v="90.268160986555202"/>
    <n v="91.04566914243631"/>
    <n v="0.12842133051387999"/>
    <n v="0.13380286195423327"/>
    <n v="0.15038193500017602"/>
    <n v="0.15802819543888774"/>
    <m/>
    <m/>
    <m/>
    <n v="0"/>
    <m/>
    <n v="0"/>
    <m/>
    <n v="0"/>
    <m/>
    <n v="45.20904397108427"/>
    <n v="46.142953345793188"/>
    <n v="31.580346590963217"/>
    <n v="1.0977650929829141"/>
    <n v="3.1506296679893131"/>
    <n v="15.914506652472294"/>
    <n v="44.542860595272074"/>
    <n v="50.054601968106972"/>
    <s v="Resto"/>
    <n v="2023"/>
    <n v="2"/>
    <d v="2024-08-20T00:00:00"/>
    <x v="48"/>
    <x v="29"/>
  </r>
  <r>
    <n v="2024"/>
    <n v="6"/>
    <n v="39"/>
    <x v="17"/>
    <s v="Daños Sin Autos"/>
    <n v="27"/>
    <s v="670671cd97404156226e507973f2ab8330d3022ca96e0c93bdbdb320c41adcaf"/>
    <s v="866d562d83a77144c090ae01fef5e5dc5d322dfdcb968ee04e0fa262fe1b2619"/>
    <x v="8"/>
    <n v="3481513.1834299997"/>
    <n v="3903441.5800400004"/>
    <n v="6267211.4693100005"/>
    <n v="6678530.5947900005"/>
    <n v="866028.57312999992"/>
    <n v="874085.30805999995"/>
    <n v="3091079.4056200008"/>
    <n v="2352937.5448000003"/>
    <n v="0"/>
    <n v="0"/>
    <n v="134.59399999999999"/>
    <n v="128.214"/>
    <n v="-517.75508999999875"/>
    <n v="20572.33556"/>
    <n v="232448.30782999998"/>
    <n v="120621.27198"/>
    <n v="979257.58828000003"/>
    <n v="672496.04104000004"/>
    <n v="0"/>
    <n v="0"/>
    <n v="0"/>
    <n v="0"/>
    <n v="0"/>
    <n v="0"/>
    <s v="Daños Sin Autos"/>
    <s v="Totales"/>
    <s v="Daños Sin Autos Total"/>
    <x v="48"/>
    <x v="1"/>
    <n v="13946879.379360002"/>
    <n v="12006721.726059999"/>
    <n v="470912451.56086999"/>
    <n v="404647163.09129"/>
    <n v="451972421.97768009"/>
    <n v="385068140.58718014"/>
    <n v="79449067.84299998"/>
    <n v="82122381.453310028"/>
    <n v="25419869.108949997"/>
    <n v="16881519.676279999"/>
    <n v="12472425.25891"/>
    <n v="10722461.76818"/>
    <n v="4.3820692651924498"/>
    <n v="4.7532006634016923"/>
    <n v="-421928.39661000064"/>
    <n v="-10.80913824271137"/>
    <n v="27.913682472804481"/>
    <n v="36.40434132042197"/>
    <n v="24.96266791109052"/>
    <n v="32.510469294609976"/>
    <n v="0.73931219526905634"/>
    <n v="0.77029327767301892"/>
    <n v="0.96465314379564016"/>
    <n v="1.0137015163310437"/>
    <m/>
    <m/>
    <m/>
    <n v="0"/>
    <m/>
    <n v="0"/>
    <m/>
    <n v="0"/>
    <m/>
    <n v="-0.92173325140101348"/>
    <n v="24.875062293367087"/>
    <n v="22.392683229322028"/>
    <n v="3.4068962724323506"/>
    <n v="92.709216222277789"/>
    <n v="45.615368495790712"/>
    <n v="23.737197506764261"/>
    <n v="17.9363542116117"/>
    <s v="Medianas"/>
    <n v="2023"/>
    <n v="2"/>
    <d v="2024-08-20T00:00:00"/>
    <x v="48"/>
    <x v="8"/>
  </r>
  <r>
    <n v="2024"/>
    <n v="6"/>
    <n v="92"/>
    <x v="22"/>
    <s v="Daños Sin Autos"/>
    <n v="219"/>
    <s v="314f04b30f62e0056bd059354a5536fb2e302107eed143b5fa2aa0bbba07f608"/>
    <s v="866d562d83a77144c090ae01fef5e5dc5d322dfdcb968ee04e0fa262fe1b2619"/>
    <x v="5"/>
    <n v="6935064.6502099996"/>
    <n v="7545683.0148400003"/>
    <n v="11884414.477119999"/>
    <n v="12805302.038279999"/>
    <n v="2161295.1529099997"/>
    <n v="1704392.0686499996"/>
    <n v="6753789.7984099984"/>
    <n v="4226302.0598299997"/>
    <n v="0"/>
    <n v="0"/>
    <n v="134.59399999999999"/>
    <n v="128.214"/>
    <n v="0"/>
    <n v="0"/>
    <n v="690891.98333000008"/>
    <n v="525281.12578"/>
    <n v="1830193.74899"/>
    <n v="1347930.02804"/>
    <n v="0"/>
    <n v="0"/>
    <n v="0"/>
    <n v="0"/>
    <n v="0"/>
    <n v="0"/>
    <s v="Daños Sin Autos"/>
    <s v="Totales"/>
    <s v="Daños Sin Autos Total"/>
    <x v="48"/>
    <x v="1"/>
    <n v="6935064.6502099996"/>
    <n v="7545683.0148400003"/>
    <n v="470912451.56086999"/>
    <n v="404647163.09129"/>
    <n v="451972421.97768009"/>
    <n v="385068140.58718014"/>
    <n v="79449067.84299998"/>
    <n v="82122381.453310028"/>
    <n v="25419869.108949997"/>
    <n v="16881519.676279999"/>
    <n v="6935064.6502099996"/>
    <n v="7545683.0148400003"/>
    <n v="8.7289440121744963"/>
    <n v="9.1883392581960539"/>
    <n v="-610618.36463000067"/>
    <n v="-8.0922875163070724"/>
    <n v="100"/>
    <n v="100"/>
    <n v="100"/>
    <n v="100"/>
    <n v="1.4726866166361234"/>
    <n v="1.5343999573833458"/>
    <n v="1.8647561883777906"/>
    <n v="1.9595708446130573"/>
    <m/>
    <m/>
    <m/>
    <n v="0"/>
    <m/>
    <n v="0"/>
    <m/>
    <n v="0"/>
    <m/>
    <n v="26.807393243850285"/>
    <n v="31.164744121665166"/>
    <n v="22.587644687670991"/>
    <n v="8.5023850581080946"/>
    <n v="31.528042684587486"/>
    <n v="35.778097595410841"/>
    <n v="37.749663592243806"/>
    <n v="38.96946539159763"/>
    <s v="Grandes"/>
    <n v="2023"/>
    <n v="2"/>
    <d v="2024-08-20T00:00:00"/>
    <x v="48"/>
    <x v="5"/>
  </r>
  <r>
    <n v="2024"/>
    <n v="6"/>
    <n v="126"/>
    <x v="41"/>
    <s v="Daños Sin Autos"/>
    <n v="239"/>
    <s v="79bf08685d3138f9b109c3546780f056bc954fd69377b84a2cf23622e464897b"/>
    <s v="866d562d83a77144c090ae01fef5e5dc5d322dfdcb968ee04e0fa262fe1b2619"/>
    <x v="24"/>
    <n v="466101.05165000004"/>
    <n v="396211.51010000001"/>
    <n v="842436.21383000002"/>
    <n v="738476.27540000016"/>
    <n v="110209.0585"/>
    <n v="124846.64111999999"/>
    <n v="221590.35588999998"/>
    <n v="420591.46981999988"/>
    <n v="0"/>
    <n v="0"/>
    <n v="134.59399999999999"/>
    <n v="128.214"/>
    <n v="4702.3385999999991"/>
    <n v="1635.5818899999999"/>
    <n v="8483.6007200000004"/>
    <n v="8245.1945099999994"/>
    <n v="12726.924319999998"/>
    <n v="12831.46704"/>
    <n v="0"/>
    <n v="0"/>
    <n v="0"/>
    <n v="0"/>
    <n v="0"/>
    <n v="0"/>
    <s v="Daños Sin Autos"/>
    <s v="Totales"/>
    <s v="Daños Sin Autos Total"/>
    <x v="48"/>
    <x v="1"/>
    <n v="466101.05164999998"/>
    <n v="396211.51010000001"/>
    <n v="470912451.56086999"/>
    <n v="404647163.09129"/>
    <n v="451972421.97768009"/>
    <n v="385068140.58718014"/>
    <n v="79449067.84299998"/>
    <n v="82122381.453310028"/>
    <n v="25419869.108949997"/>
    <n v="16881519.676279999"/>
    <n v="466101.05164999998"/>
    <n v="396211.51010000001"/>
    <n v="0.58666648244516417"/>
    <n v="0.48246471070162844"/>
    <n v="69889.541550000024"/>
    <n v="17.639452607613681"/>
    <n v="100.00000000000003"/>
    <n v="100"/>
    <n v="100.00000000000003"/>
    <n v="100"/>
    <n v="9.8978281441715485E-2"/>
    <n v="0.10312599375211827"/>
    <n v="9.7915306528570223E-2"/>
    <n v="0.10289386950990743"/>
    <m/>
    <m/>
    <m/>
    <n v="0"/>
    <m/>
    <n v="0"/>
    <m/>
    <n v="0"/>
    <m/>
    <n v="-11.724450484759652"/>
    <n v="23.644885183129148"/>
    <n v="31.510099514395701"/>
    <n v="0.43355478357359784"/>
    <n v="2.891456468502418"/>
    <n v="-0.81473708091293062"/>
    <n v="66.658687572049629"/>
    <n v="64.257613601756944"/>
    <s v="Resto"/>
    <n v="2023"/>
    <n v="2"/>
    <d v="2024-08-20T00:00:00"/>
    <x v="48"/>
    <x v="24"/>
  </r>
  <r>
    <n v="2024"/>
    <n v="6"/>
    <n v="125"/>
    <x v="67"/>
    <s v="Daños Sin Autos"/>
    <n v="238"/>
    <s v="8ae4c23b80d1e7c8ff79e515fe791ebd68190bae842dda7af193db125f700452"/>
    <s v="866d562d83a77144c090ae01fef5e5dc5d322dfdcb968ee04e0fa262fe1b2619"/>
    <x v="39"/>
    <n v="65152.756649999996"/>
    <n v="66336.674429999999"/>
    <n v="123833.24616"/>
    <n v="122719.36410999999"/>
    <n v="18405.783049999998"/>
    <n v="20049.321550000001"/>
    <n v="39437.492180000001"/>
    <n v="37472.849780000004"/>
    <n v="0"/>
    <n v="0"/>
    <n v="134.59399999999999"/>
    <n v="128.214"/>
    <n v="0"/>
    <n v="0"/>
    <n v="10913.08562"/>
    <n v="12236.881589999999"/>
    <n v="41226.678420000004"/>
    <n v="29195.91113"/>
    <n v="0"/>
    <n v="0"/>
    <n v="0"/>
    <n v="0"/>
    <n v="0"/>
    <n v="0"/>
    <s v="Daños Sin Autos"/>
    <s v="Totales"/>
    <s v="Daños Sin Autos Total"/>
    <x v="48"/>
    <x v="1"/>
    <n v="66157.721770000004"/>
    <n v="67311.399269999994"/>
    <n v="470912451.56086999"/>
    <n v="404647163.09129"/>
    <n v="451972421.97768009"/>
    <n v="385068140.58718014"/>
    <n v="79449067.84299998"/>
    <n v="82122381.453310028"/>
    <n v="25419869.108949997"/>
    <n v="16881519.676279999"/>
    <n v="66157.721770000004"/>
    <n v="67311.399269999994"/>
    <n v="8.200569046165393E-2"/>
    <n v="8.0777826039683392E-2"/>
    <n v="-1183.9177800000034"/>
    <n v="-1.7847107805340823"/>
    <n v="98.480955672122732"/>
    <n v="98.55191713354499"/>
    <n v="98.480955672122732"/>
    <n v="98.55191713354499"/>
    <n v="1.3835428737135096E-2"/>
    <n v="1.4415206212120937E-2"/>
    <n v="1.6393708020395581E-2"/>
    <n v="1.7227256019894291E-2"/>
    <m/>
    <m/>
    <m/>
    <n v="0"/>
    <m/>
    <n v="0"/>
    <m/>
    <n v="0"/>
    <m/>
    <n v="-8.1974768866929679"/>
    <n v="28.250198451119562"/>
    <n v="30.223585553955544"/>
    <n v="7.2407072479848317E-2"/>
    <n v="-10.81808269748894"/>
    <n v="41.207028054136984"/>
    <n v="26.47093105299944"/>
    <n v="41.91299780134657"/>
    <s v="Resto"/>
    <n v="2023"/>
    <n v="2"/>
    <d v="2024-08-20T00:00:00"/>
    <x v="48"/>
    <x v="39"/>
  </r>
  <r>
    <n v="2024"/>
    <n v="6"/>
    <n v="8"/>
    <x v="20"/>
    <s v="Daños Sin Autos"/>
    <n v="8"/>
    <s v="2c624232cdd221771294dfbb310aca000a0df6ac8b66b696d90ef06fdefb64a3"/>
    <s v="866d562d83a77144c090ae01fef5e5dc5d322dfdcb968ee04e0fa262fe1b2619"/>
    <x v="30"/>
    <n v="343203.72236000001"/>
    <n v="428885.95017000008"/>
    <n v="629603.27752999985"/>
    <n v="761751.90461000009"/>
    <n v="134527.99759000001"/>
    <n v="29838.208019999998"/>
    <n v="183006.77173000001"/>
    <n v="257320.54561"/>
    <n v="0"/>
    <n v="0"/>
    <n v="134.59399999999999"/>
    <n v="128.214"/>
    <n v="0"/>
    <n v="0"/>
    <n v="52368.641029999999"/>
    <n v="24291.172900000001"/>
    <n v="144418.19297"/>
    <n v="148236.16672000001"/>
    <n v="0"/>
    <n v="0"/>
    <n v="0"/>
    <n v="0"/>
    <n v="0"/>
    <n v="0"/>
    <s v="Daños Sin Autos"/>
    <s v="Totales"/>
    <s v="Daños Sin Autos Total"/>
    <x v="48"/>
    <x v="1"/>
    <n v="1362193.3121300002"/>
    <n v="1167878.8770999999"/>
    <n v="470912451.56086999"/>
    <n v="404647163.09129"/>
    <n v="451972421.97768009"/>
    <n v="385068140.58718014"/>
    <n v="79449067.84299998"/>
    <n v="82122381.453310028"/>
    <n v="25419869.108949997"/>
    <n v="16881519.676279999"/>
    <n v="1068366.10277"/>
    <n v="959740.18857"/>
    <n v="0.43197954573640557"/>
    <n v="0.52225220771738035"/>
    <n v="-85682.227810000069"/>
    <n v="-19.977858397095471"/>
    <n v="32.124168060944704"/>
    <n v="44.687713954026911"/>
    <n v="25.194935205147047"/>
    <n v="36.723495781941146"/>
    <n v="7.2880579229202561E-2"/>
    <n v="7.5934660096794254E-2"/>
    <n v="0.10599010429074519"/>
    <n v="0.1113792352480793"/>
    <m/>
    <m/>
    <m/>
    <n v="0"/>
    <m/>
    <n v="0"/>
    <m/>
    <n v="0"/>
    <m/>
    <n v="350.85816648180878"/>
    <n v="39.197709356103154"/>
    <n v="6.9571428040887913"/>
    <n v="0.52922380132411651"/>
    <n v="115.5871239548091"/>
    <n v="-2.5756020507543775"/>
    <n v="36.261803276321658"/>
    <n v="16.386805890551027"/>
    <s v="Resto"/>
    <n v="2023"/>
    <n v="2"/>
    <d v="2024-08-20T00:00:00"/>
    <x v="48"/>
    <x v="30"/>
  </r>
  <r>
    <n v="2024"/>
    <n v="6"/>
    <n v="127"/>
    <x v="5"/>
    <s v="Daños Sin Autos"/>
    <n v="263"/>
    <s v="4be84111a613654b362415e563cb7607df7b203b5d303802a8a546061bbc7847"/>
    <s v="866d562d83a77144c090ae01fef5e5dc5d322dfdcb968ee04e0fa262fe1b2619"/>
    <x v="28"/>
    <n v="539188.42425000004"/>
    <n v="333342.39512"/>
    <n v="1158658.2686200002"/>
    <n v="733057.14244000008"/>
    <n v="127849.51030999997"/>
    <n v="71031.458670000007"/>
    <n v="308603.73937999993"/>
    <n v="103772.80463000003"/>
    <n v="0"/>
    <n v="0"/>
    <n v="134.59399999999999"/>
    <n v="128.214"/>
    <n v="0"/>
    <n v="334.28446000000002"/>
    <n v="1003.6803200000001"/>
    <n v="-742.89519000000018"/>
    <n v="7906.6040700000003"/>
    <n v="6189.2059600000002"/>
    <n v="0"/>
    <n v="0"/>
    <n v="0"/>
    <n v="0"/>
    <n v="0"/>
    <n v="0"/>
    <s v="Daños Sin Autos"/>
    <s v="Totales"/>
    <s v="Daños Sin Autos Total"/>
    <x v="48"/>
    <x v="1"/>
    <n v="539188.42425000004"/>
    <n v="333342.39512"/>
    <n v="470912451.56086999"/>
    <n v="404647163.09129"/>
    <n v="451972421.97768009"/>
    <n v="385068140.58718014"/>
    <n v="79449067.84299998"/>
    <n v="82122381.453310028"/>
    <n v="25419869.108949997"/>
    <n v="16881519.676279999"/>
    <n v="539188.42425000004"/>
    <n v="333342.39512"/>
    <n v="0.67865922016290381"/>
    <n v="0.40590931390551421"/>
    <n v="205846.02913000004"/>
    <n v="61.752129985115587"/>
    <n v="100"/>
    <n v="100"/>
    <n v="100"/>
    <n v="100"/>
    <n v="0.11449865520922729"/>
    <n v="0.11929675308300712"/>
    <n v="8.2378532589587605E-2"/>
    <n v="8.6567118903084286E-2"/>
    <m/>
    <m/>
    <m/>
    <n v="0"/>
    <m/>
    <n v="0"/>
    <m/>
    <n v="0"/>
    <m/>
    <n v="79.989982894715567"/>
    <n v="23.711471641446309"/>
    <n v="21.308858312015602"/>
    <n v="0.50295109609744559"/>
    <n v="-235.10389265005199"/>
    <n v="27.748278553005214"/>
    <n v="12.694202354311134"/>
    <n v="-12.003077532097512"/>
    <s v="Resto"/>
    <n v="2023"/>
    <n v="2"/>
    <d v="2024-08-20T00:00:00"/>
    <x v="48"/>
    <x v="28"/>
  </r>
  <r>
    <n v="2024"/>
    <n v="6"/>
    <n v="103"/>
    <x v="18"/>
    <s v="Daños Sin Autos"/>
    <n v="205"/>
    <s v="f8809aff4d69bece79dabe35be0c708b890d7eafb841f121330667b77d2e2590"/>
    <s v="866d562d83a77144c090ae01fef5e5dc5d322dfdcb968ee04e0fa262fe1b2619"/>
    <x v="22"/>
    <n v="1309196.8967800001"/>
    <n v="1276822.63717"/>
    <n v="1635155.2120400001"/>
    <n v="2128377.7820800003"/>
    <n v="251701.70873000004"/>
    <n v="558727.86068999988"/>
    <n v="713050.07904000022"/>
    <n v="1162094.88879"/>
    <n v="0"/>
    <n v="0"/>
    <n v="134.59399999999999"/>
    <n v="128.214"/>
    <n v="3694.5589999999997"/>
    <n v="7886.3938499999995"/>
    <n v="6809.6789400000007"/>
    <n v="-2026.7136699999996"/>
    <n v="8211.8589699999993"/>
    <n v="17381.159770000002"/>
    <n v="0"/>
    <n v="0"/>
    <n v="0"/>
    <n v="0"/>
    <n v="0"/>
    <n v="0"/>
    <s v="Daños Sin Autos"/>
    <s v="Totales"/>
    <s v="Daños Sin Autos Total"/>
    <x v="48"/>
    <x v="1"/>
    <n v="1492337.16872"/>
    <n v="1431710.3165"/>
    <n v="470912451.56086999"/>
    <n v="404647163.09129"/>
    <n v="451972421.97768009"/>
    <n v="385068140.58718014"/>
    <n v="79449067.84299998"/>
    <n v="82122381.453310028"/>
    <n v="25419869.108949997"/>
    <n v="16881519.676279999"/>
    <n v="1492337.16872"/>
    <n v="1431710.3165"/>
    <n v="1.647844250818796"/>
    <n v="1.554780334634994"/>
    <n v="32374.259610000066"/>
    <n v="2.535533022954195"/>
    <n v="87.727956136274344"/>
    <n v="89.181632796455446"/>
    <n v="87.727956136274344"/>
    <n v="89.181632796455446"/>
    <n v="0.27801280098680375"/>
    <n v="0.28966300444867688"/>
    <n v="0.3155397476200627"/>
    <n v="0.33158355693176983"/>
    <m/>
    <m/>
    <m/>
    <n v="0"/>
    <m/>
    <n v="0"/>
    <m/>
    <n v="0"/>
    <m/>
    <n v="-54.950929345252"/>
    <n v="19.225657297925636"/>
    <n v="43.759238317420994"/>
    <n v="0.99017704478021573"/>
    <n v="-435.99610249828737"/>
    <n v="-52.754251852780712"/>
    <n v="82.924937762295755"/>
    <n v="-11.660405271103491"/>
    <s v="Resto"/>
    <n v="2023"/>
    <n v="2"/>
    <d v="2024-08-20T00:00:00"/>
    <x v="48"/>
    <x v="22"/>
  </r>
  <r>
    <n v="2024"/>
    <n v="6"/>
    <n v="61"/>
    <x v="2"/>
    <s v="Daños Sin Aut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926023.9774499999"/>
    <n v="1664459.0527299999"/>
    <n v="4148309.2738400004"/>
    <n v="3743209.7852400001"/>
    <n v="0"/>
    <n v="0"/>
    <n v="0"/>
    <n v="0"/>
    <n v="0"/>
    <n v="0"/>
    <s v="Daños Sin Autos"/>
    <s v="Totales"/>
    <s v="Daños Sin Autos Total"/>
    <x v="48"/>
    <x v="1"/>
    <n v="0"/>
    <n v="0"/>
    <n v="470912451.56086999"/>
    <n v="404647163.09129"/>
    <n v="451972421.97768009"/>
    <n v="385068140.58718014"/>
    <n v="79449067.84299998"/>
    <n v="82122381.453310028"/>
    <n v="25419869.108949997"/>
    <n v="16881519.67627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.714710691800349"/>
    <n v="10.822249134883233"/>
    <n v="46.429131733158385"/>
    <n v="44.466090553973089"/>
    <m/>
    <n v="2023"/>
    <n v="2"/>
    <d v="2024-08-20T00:00:00"/>
    <x v="48"/>
    <x v="2"/>
  </r>
  <r>
    <n v="2024"/>
    <n v="6"/>
    <n v="107"/>
    <x v="28"/>
    <s v="Daños Sin Autos"/>
    <n v="70"/>
    <s v="ff5a1ae012afa5d4c889c50ad427aaf545d31a4fac04ffc1c4d03d403ba4250a"/>
    <s v="866d562d83a77144c090ae01fef5e5dc5d322dfdcb968ee04e0fa262fe1b2619"/>
    <x v="35"/>
    <n v="211783.55981999999"/>
    <n v="171410.31707000002"/>
    <n v="421664.28632999992"/>
    <n v="327677.29353999998"/>
    <n v="81059.44951999998"/>
    <n v="83356.953700000013"/>
    <n v="175785.22676999998"/>
    <n v="149995.56964000003"/>
    <n v="0"/>
    <n v="0"/>
    <n v="134.59399999999999"/>
    <n v="128.214"/>
    <n v="0"/>
    <n v="0"/>
    <n v="26987.414500000003"/>
    <n v="25645.075729999997"/>
    <n v="51574.753230000002"/>
    <n v="48453.496769999998"/>
    <n v="0"/>
    <n v="0"/>
    <n v="0"/>
    <n v="0"/>
    <n v="0"/>
    <n v="0"/>
    <s v="Daños Sin Autos"/>
    <s v="Totales"/>
    <s v="Daños Sin Autos Total"/>
    <x v="48"/>
    <x v="1"/>
    <n v="991204.89910000004"/>
    <n v="653728.05599000002"/>
    <n v="470912451.56086999"/>
    <n v="404647163.09129"/>
    <n v="451972421.97768009"/>
    <n v="385068140.58718014"/>
    <n v="79449067.84299998"/>
    <n v="82122381.453310028"/>
    <n v="25419869.108949997"/>
    <n v="16881519.676279999"/>
    <n v="991204.89910000004"/>
    <n v="653728.05599000002"/>
    <n v="0.26656519147399865"/>
    <n v="0.20872545831790557"/>
    <n v="40373.242749999976"/>
    <n v="23.553566343099686"/>
    <n v="21.366274522280555"/>
    <n v="26.220431492789114"/>
    <n v="21.366274522280555"/>
    <n v="26.220431492789114"/>
    <n v="4.4973021868083884E-2"/>
    <n v="4.6857628811356675E-2"/>
    <n v="4.2360439589027632E-2"/>
    <n v="4.4514281760267414E-2"/>
    <m/>
    <m/>
    <m/>
    <n v="0"/>
    <m/>
    <n v="0"/>
    <m/>
    <n v="0"/>
    <m/>
    <n v="-2.7562237798045008"/>
    <n v="38.27466569590878"/>
    <n v="48.630067970738864"/>
    <n v="0.318882245902124"/>
    <n v="5.2342944280321158"/>
    <n v="6.4417568763221578"/>
    <n v="52.326793265783309"/>
    <n v="52.927192957264865"/>
    <s v="Resto"/>
    <n v="2023"/>
    <n v="2"/>
    <d v="2024-08-20T00:00:00"/>
    <x v="48"/>
    <x v="35"/>
  </r>
  <r>
    <n v="2024"/>
    <n v="6"/>
    <n v="50"/>
    <x v="56"/>
    <s v="Daños Sin Autos"/>
    <n v="38"/>
    <s v="aea92132c4cbeb263e6ac2bf6c183b5d81737f179f21efdc5863739672f0f470"/>
    <s v="866d562d83a77144c090ae01fef5e5dc5d322dfdcb968ee04e0fa262fe1b2619"/>
    <x v="48"/>
    <n v="0"/>
    <n v="7667.1008800000009"/>
    <n v="-14380.812710000002"/>
    <n v="78364.525389999995"/>
    <n v="-33.671089999999978"/>
    <n v="94.796170000000075"/>
    <n v="-3426.9754899999998"/>
    <n v="4410.0296500000004"/>
    <n v="0"/>
    <n v="0"/>
    <n v="134.59399999999999"/>
    <n v="128.214"/>
    <n v="0"/>
    <n v="0"/>
    <n v="692.48071000000004"/>
    <n v="1097.4416899999999"/>
    <n v="0"/>
    <n v="553.65185999999994"/>
    <n v="0"/>
    <n v="0"/>
    <n v="0"/>
    <n v="0"/>
    <n v="0"/>
    <n v="0"/>
    <s v="Daños Sin Autos"/>
    <s v="Totales"/>
    <s v="Daños Sin Autos Total"/>
    <x v="48"/>
    <x v="1"/>
    <n v="30189132.184919998"/>
    <n v="15116040.619870001"/>
    <n v="470912451.56086999"/>
    <n v="404647163.09129"/>
    <n v="451972421.97768009"/>
    <n v="385068140.58718014"/>
    <n v="79449067.84299998"/>
    <n v="82122381.453310028"/>
    <n v="25419869.108949997"/>
    <n v="16881519.676279999"/>
    <n v="-1.1606500000000002"/>
    <n v="7656.0304699999997"/>
    <m/>
    <n v="9.3361891658719932E-3"/>
    <m/>
    <m/>
    <m/>
    <n v="100.14459725628548"/>
    <m/>
    <n v="5.0721621308172558E-2"/>
    <m/>
    <m/>
    <n v="1.8947620493437816E-3"/>
    <n v="1.9911023717279343E-3"/>
    <m/>
    <m/>
    <m/>
    <n v="0"/>
    <m/>
    <n v="0"/>
    <m/>
    <n v="0"/>
    <m/>
    <n v="-135.51946244241719"/>
    <m/>
    <n v="1.2364017571137014"/>
    <n v="-1.3245973004693732E-4"/>
    <n v="-36.900455276124958"/>
    <m/>
    <m/>
    <n v="198.21873081036881"/>
    <s v="Resto"/>
    <n v="2023"/>
    <n v="2"/>
    <d v="2024-08-20T00:00:00"/>
    <x v="48"/>
    <x v="48"/>
  </r>
  <r>
    <n v="2024"/>
    <n v="6"/>
    <n v="27"/>
    <x v="21"/>
    <s v="Daños Sin Autos"/>
    <n v="21"/>
    <s v="6f4b6612125fb3a0daecd2799dfd6c9c299424fd920f9b308110a2c1fbd8f443"/>
    <s v="866d562d83a77144c090ae01fef5e5dc5d322dfdcb968ee04e0fa262fe1b2619"/>
    <x v="27"/>
    <n v="1127068.6768199999"/>
    <n v="970661.13524999982"/>
    <n v="2302121.9412500001"/>
    <n v="2035430.3124200001"/>
    <n v="322914.94155999995"/>
    <n v="265042.12870999996"/>
    <n v="1106032.2054700002"/>
    <n v="677022.87598000013"/>
    <n v="0"/>
    <n v="0"/>
    <n v="134.59399999999999"/>
    <n v="128.214"/>
    <n v="0"/>
    <n v="0"/>
    <n v="270100.37690999999"/>
    <n v="238612.70375999997"/>
    <n v="884390.38175000006"/>
    <n v="727632.36566000013"/>
    <n v="0"/>
    <n v="0"/>
    <n v="0"/>
    <n v="0"/>
    <n v="0"/>
    <n v="0"/>
    <s v="Daños Sin Autos"/>
    <s v="Totales"/>
    <s v="Daños Sin Autos Total"/>
    <x v="48"/>
    <x v="1"/>
    <n v="5987192.6770000001"/>
    <n v="5919369.3152000001"/>
    <n v="470912451.56086999"/>
    <n v="404647163.09129"/>
    <n v="451972421.97768009"/>
    <n v="385068140.58718014"/>
    <n v="79449067.84299998"/>
    <n v="82122381.453310028"/>
    <n v="25419869.108949997"/>
    <n v="16881519.676279999"/>
    <n v="5941876.4294600002"/>
    <n v="5900496.9158000005"/>
    <n v="1.418605286908099"/>
    <n v="1.181969054077981"/>
    <n v="156407.54157000012"/>
    <n v="16.113506134117173"/>
    <n v="18.968228138033297"/>
    <n v="16.450498137721606"/>
    <n v="18.824660197585953"/>
    <n v="16.398049919904409"/>
    <n v="0.23933720017048973"/>
    <n v="0.24936669186326116"/>
    <n v="0.23987839871028946"/>
    <n v="0.25207516097537036"/>
    <m/>
    <m/>
    <m/>
    <n v="0"/>
    <m/>
    <n v="0"/>
    <m/>
    <n v="0"/>
    <m/>
    <n v="21.835326003332266"/>
    <n v="28.650866464597129"/>
    <n v="27.305319960269831"/>
    <n v="1.2703249579137523"/>
    <n v="13.196142809592715"/>
    <n v="21.543573855158616"/>
    <n v="30.540854184272675"/>
    <n v="32.79303052216018"/>
    <s v="Resto"/>
    <n v="2023"/>
    <n v="2"/>
    <d v="2024-08-20T00:00:00"/>
    <x v="48"/>
    <x v="27"/>
  </r>
  <r>
    <n v="2024"/>
    <n v="6"/>
    <n v="16"/>
    <x v="24"/>
    <s v="Daños Sin Autos"/>
    <n v="14"/>
    <s v="8527a891e224136950ff32ca212b45bc93f69fbb801c3b1ebedac52775f99e61"/>
    <s v="866d562d83a77144c090ae01fef5e5dc5d322dfdcb968ee04e0fa262fe1b2619"/>
    <x v="26"/>
    <n v="714538.19296999997"/>
    <n v="429888.77140000003"/>
    <n v="1012271.05372"/>
    <n v="611829.00870000001"/>
    <n v="78630.288779999988"/>
    <n v="74252.86447"/>
    <n v="141817.38553000003"/>
    <n v="-2526.2573399999965"/>
    <n v="0"/>
    <n v="0"/>
    <n v="134.59399999999999"/>
    <n v="128.214"/>
    <n v="0"/>
    <n v="0"/>
    <n v="28295.50849"/>
    <n v="10853.397920000001"/>
    <n v="93285.466430000015"/>
    <n v="59470.726719999999"/>
    <n v="0"/>
    <n v="0"/>
    <n v="0"/>
    <n v="0"/>
    <n v="0"/>
    <n v="0"/>
    <s v="Daños Sin Autos"/>
    <s v="Totales"/>
    <s v="Daños Sin Autos Total"/>
    <x v="48"/>
    <x v="1"/>
    <n v="2668766.8416399998"/>
    <n v="1926100.1418599999"/>
    <n v="470912451.56086999"/>
    <n v="404647163.09129"/>
    <n v="451972421.97768009"/>
    <n v="385068140.58718014"/>
    <n v="79449067.84299998"/>
    <n v="82122381.453310028"/>
    <n v="25419869.108949997"/>
    <n v="16881519.676279999"/>
    <n v="872950.9945700001"/>
    <n v="524862.58981999999"/>
    <n v="0.89936636435056139"/>
    <n v="0.52347333795283268"/>
    <n v="284649.42156999995"/>
    <n v="66.21466772509423"/>
    <n v="81.853185048717265"/>
    <n v="81.905012804861755"/>
    <n v="26.774095879087916"/>
    <n v="22.319128795913191"/>
    <n v="0.15173482684554562"/>
    <n v="0.1580933168097779"/>
    <n v="0.10623793037763504"/>
    <n v="0.11163966220224662"/>
    <m/>
    <m/>
    <m/>
    <n v="0"/>
    <m/>
    <n v="0"/>
    <m/>
    <n v="0"/>
    <m/>
    <n v="5.8952935233476111"/>
    <n v="11.00435071961245"/>
    <n v="17.272575933580196"/>
    <n v="0.30932609622413559"/>
    <n v="160.70645063016354"/>
    <n v="56.859469481862114"/>
    <n v="30.33217238746672"/>
    <n v="18.249983678692804"/>
    <s v="Resto"/>
    <n v="2023"/>
    <n v="2"/>
    <d v="2024-08-20T00:00:00"/>
    <x v="48"/>
    <x v="26"/>
  </r>
  <r>
    <n v="2024"/>
    <n v="6"/>
    <n v="74"/>
    <x v="0"/>
    <s v="Daños Sin Autos"/>
    <n v="46"/>
    <s v="25fc0e7096fc653718202dc30b0c580b8ab87eac11a700cba03a7c021bc35b0c"/>
    <s v="866d562d83a77144c090ae01fef5e5dc5d322dfdcb968ee04e0fa262fe1b2619"/>
    <x v="9"/>
    <n v="4531476.65276"/>
    <n v="7440735.0643199999"/>
    <n v="6494535.5273999991"/>
    <n v="11167473.7248"/>
    <n v="4838282.0803299993"/>
    <n v="1042573.8857399999"/>
    <n v="9151708.703180002"/>
    <n v="1812374.17123"/>
    <n v="0"/>
    <n v="0"/>
    <n v="134.59399999999999"/>
    <n v="128.214"/>
    <n v="5981.5410599999996"/>
    <n v="21309.42527"/>
    <n v="1057180.0780000002"/>
    <n v="395803.38621999999"/>
    <n v="1963271.5379599999"/>
    <n v="1405843.9673100002"/>
    <n v="0"/>
    <n v="0"/>
    <n v="0"/>
    <n v="0"/>
    <n v="0"/>
    <n v="0"/>
    <s v="Daños Sin Autos"/>
    <s v="Totales"/>
    <s v="Daños Sin Autos Total"/>
    <x v="48"/>
    <x v="1"/>
    <n v="4855779.2440100005"/>
    <n v="7451597.3626800003"/>
    <n v="470912451.56086999"/>
    <n v="404647163.09129"/>
    <n v="451972421.97768009"/>
    <n v="385068140.58718014"/>
    <n v="79449067.84299998"/>
    <n v="82122381.453310028"/>
    <n v="25419869.108949997"/>
    <n v="16881519.676279999"/>
    <n v="4531476.65276"/>
    <n v="7440735.0643199999"/>
    <n v="5.7036246941432864"/>
    <n v="9.060544680563563"/>
    <n v="-2909258.4115599999"/>
    <n v="-39.099072691225757"/>
    <n v="100"/>
    <n v="100"/>
    <n v="93.321306942648718"/>
    <n v="99.854228592457204"/>
    <n v="0.96227581957965336"/>
    <n v="1.0026002544429093"/>
    <n v="1.8388205189619335"/>
    <n v="1.9323164603994039"/>
    <m/>
    <m/>
    <m/>
    <n v="0"/>
    <m/>
    <n v="0"/>
    <m/>
    <n v="0"/>
    <m/>
    <n v="364.07090629321442"/>
    <n v="106.77053973969241"/>
    <n v="14.011705520055088"/>
    <n v="19.033465749147013"/>
    <n v="167.09727981265584"/>
    <n v="39.650742444526379"/>
    <n v="53.847878785962386"/>
    <n v="28.15414764537109"/>
    <s v="Grandes"/>
    <n v="2023"/>
    <n v="2"/>
    <d v="2024-08-20T00:00:00"/>
    <x v="48"/>
    <x v="9"/>
  </r>
  <r>
    <n v="2024"/>
    <n v="6"/>
    <n v="123"/>
    <x v="78"/>
    <s v="Daños Sin Autos"/>
    <n v="236"/>
    <s v="9a049b03f6fc40bfcf2f136320359257ed4af8513f71aa6fef47f17059bbae23"/>
    <s v="866d562d83a77144c090ae01fef5e5dc5d322dfdcb968ee04e0fa262fe1b2619"/>
    <x v="41"/>
    <n v="52495.55702"/>
    <n v="0"/>
    <n v="52495.55702"/>
    <n v="64600.900150000009"/>
    <n v="43912.784670000008"/>
    <n v="0"/>
    <n v="43912.784670000008"/>
    <n v="48690.548289999999"/>
    <n v="0"/>
    <n v="0"/>
    <n v="134.59399999999999"/>
    <n v="128.214"/>
    <n v="0"/>
    <n v="0"/>
    <n v="4971.3094299999993"/>
    <n v="0"/>
    <n v="12057.66244"/>
    <n v="0"/>
    <n v="0"/>
    <n v="0"/>
    <n v="0"/>
    <n v="0"/>
    <n v="0"/>
    <n v="0"/>
    <s v="Daños Sin Autos"/>
    <s v="Totales"/>
    <s v="Daños Sin Autos Total"/>
    <x v="48"/>
    <x v="1"/>
    <n v="52495.55702"/>
    <n v="0"/>
    <n v="470912451.56086999"/>
    <n v="404647163.09129"/>
    <n v="451972421.97768009"/>
    <n v="385068140.58718014"/>
    <n v="79449067.84299998"/>
    <n v="82122381.453310028"/>
    <n v="25419869.108949997"/>
    <n v="16881519.676279999"/>
    <n v="52495.55702"/>
    <n v="0"/>
    <n v="6.6074478210036328E-2"/>
    <m/>
    <m/>
    <m/>
    <n v="100"/>
    <m/>
    <n v="100"/>
    <m/>
    <n v="1.1147625603442861E-2"/>
    <n v="1.1614769943329066E-2"/>
    <m/>
    <m/>
    <m/>
    <m/>
    <m/>
    <n v="0"/>
    <m/>
    <n v="0"/>
    <m/>
    <n v="0"/>
    <m/>
    <m/>
    <n v="83.650478560061586"/>
    <m/>
    <n v="0.1727498457281155"/>
    <m/>
    <m/>
    <n v="41.229462632062202"/>
    <m/>
    <s v="Resto"/>
    <n v="2023"/>
    <n v="2"/>
    <d v="2024-08-20T00:00:00"/>
    <x v="48"/>
    <x v="41"/>
  </r>
  <r>
    <n v="2024"/>
    <n v="6"/>
    <n v="76"/>
    <x v="42"/>
    <s v="Daños Sin Autos"/>
    <n v="48"/>
    <s v="98010bd9270f9b100b6214a21754fd33bdc8d41b2bc9f9dd16ff54d3c34ffd71"/>
    <s v="866d562d83a77144c090ae01fef5e5dc5d322dfdcb968ee04e0fa262fe1b2619"/>
    <x v="19"/>
    <n v="1380857.6294900002"/>
    <n v="1222350.7821499999"/>
    <n v="2001042.5531200003"/>
    <n v="1724518.6538199997"/>
    <n v="867922.58728000009"/>
    <n v="250747.70600999999"/>
    <n v="1661728.3207300003"/>
    <n v="503087.87264000002"/>
    <n v="0"/>
    <n v="0"/>
    <n v="134.59399999999999"/>
    <n v="128.214"/>
    <n v="0"/>
    <n v="0"/>
    <n v="4762.29162"/>
    <n v="6379.3510200000001"/>
    <n v="-17106.004730000001"/>
    <n v="-16948.651970000003"/>
    <n v="0"/>
    <n v="0"/>
    <n v="0"/>
    <n v="0"/>
    <n v="0"/>
    <n v="0"/>
    <s v="Daños Sin Autos"/>
    <s v="Totales"/>
    <s v="Daños Sin Autos Total"/>
    <x v="48"/>
    <x v="1"/>
    <n v="1380857.62949"/>
    <n v="1222350.7821500001"/>
    <n v="470912451.56086999"/>
    <n v="404647163.09129"/>
    <n v="451972421.97768009"/>
    <n v="385068140.58718014"/>
    <n v="79449067.84299998"/>
    <n v="82122381.453310028"/>
    <n v="25419869.108949997"/>
    <n v="16881519.676279999"/>
    <n v="1380857.62949"/>
    <n v="1222350.7821500001"/>
    <n v="1.7380413225473272"/>
    <n v="1.4884502379475648"/>
    <n v="158506.84734000033"/>
    <n v="12.967378076299973"/>
    <n v="100.00000000000003"/>
    <n v="99.999999999999972"/>
    <n v="100.00000000000003"/>
    <n v="99.999999999999972"/>
    <n v="0.29323022249954478"/>
    <n v="0.30551811622661162"/>
    <n v="0.30207817912570728"/>
    <n v="0.31743752684552656"/>
    <m/>
    <m/>
    <m/>
    <n v="0"/>
    <m/>
    <n v="0"/>
    <m/>
    <n v="0"/>
    <m/>
    <n v="246.13380959321188"/>
    <n v="62.853879266362512"/>
    <n v="20.513563673511005"/>
    <n v="3.4143471925841511"/>
    <n v="-25.348337078965134"/>
    <n v="0.92840870340908932"/>
    <n v="-27.839882515921648"/>
    <n v="-37.63928264791668"/>
    <s v="Resto"/>
    <n v="2023"/>
    <n v="2"/>
    <d v="2024-08-20T00:00:00"/>
    <x v="48"/>
    <x v="19"/>
  </r>
  <r>
    <n v="2024"/>
    <n v="6"/>
    <n v="25"/>
    <x v="36"/>
    <s v="Daños Sin Autos"/>
    <n v="25"/>
    <s v="b7a56873cd771f2c446d369b649430b65a756ba278ff97ec81bb6f55b2e73569"/>
    <s v="866d562d83a77144c090ae01fef5e5dc5d322dfdcb968ee04e0fa262fe1b2619"/>
    <x v="48"/>
    <n v="0"/>
    <n v="0"/>
    <n v="0"/>
    <n v="-2739882.8393100002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Daños Sin Autos"/>
    <s v="Totales"/>
    <s v="Daños Sin Autos Total"/>
    <x v="48"/>
    <x v="1"/>
    <n v="0"/>
    <n v="0"/>
    <n v="470912451.56086999"/>
    <n v="404647163.09129"/>
    <n v="451972421.97768009"/>
    <n v="385068140.58718014"/>
    <n v="79449067.84299998"/>
    <n v="82122381.453310028"/>
    <n v="25419869.108949997"/>
    <n v="16881519.67627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8"/>
    <x v="48"/>
  </r>
  <r>
    <n v="2024"/>
    <n v="6"/>
    <n v="59"/>
    <x v="38"/>
    <s v="Daños Sin Autos"/>
    <n v="209"/>
    <s v="83f814f7a92e365cbd79f9addceed185761a8d38a06a2d4350bb1fe4b7632b34"/>
    <s v="866d562d83a77144c090ae01fef5e5dc5d322dfdcb968ee04e0fa262fe1b2619"/>
    <x v="34"/>
    <n v="318360.07158999995"/>
    <n v="335856.70068000001"/>
    <n v="535171.40523999999"/>
    <n v="676926.64978000009"/>
    <n v="113170.67091999999"/>
    <n v="67590.686749999993"/>
    <n v="276120.09456"/>
    <n v="158290.70376"/>
    <n v="0"/>
    <n v="0"/>
    <n v="134.59399999999999"/>
    <n v="128.214"/>
    <n v="102.25014"/>
    <n v="404.78053999999997"/>
    <n v="2782.1166699999999"/>
    <n v="2827.0215400000002"/>
    <n v="13164.53873"/>
    <n v="17257.734190000003"/>
    <n v="0"/>
    <n v="0"/>
    <n v="0"/>
    <n v="0"/>
    <n v="0"/>
    <n v="0"/>
    <s v="Daños Sin Autos"/>
    <s v="Totales"/>
    <s v="Daños Sin Autos Total"/>
    <x v="48"/>
    <x v="1"/>
    <n v="318360.07158999995"/>
    <n v="335856.70068000001"/>
    <n v="470912451.56086999"/>
    <n v="404647163.09129"/>
    <n v="451972421.97768009"/>
    <n v="385068140.58718014"/>
    <n v="79449067.84299998"/>
    <n v="82122381.453310028"/>
    <n v="25419869.108949997"/>
    <n v="16881519.676279999"/>
    <n v="318360.07158999995"/>
    <n v="335856.70068000001"/>
    <n v="0.40070963729758813"/>
    <n v="0.4089709708076944"/>
    <n v="-17496.62909000006"/>
    <n v="-5.2095518876279945"/>
    <n v="100"/>
    <n v="100"/>
    <n v="100"/>
    <n v="100"/>
    <n v="6.7604938143974475E-2"/>
    <n v="7.0437941810025217E-2"/>
    <n v="8.2999890105303772E-2"/>
    <n v="8.722006971749495E-2"/>
    <m/>
    <m/>
    <m/>
    <n v="0"/>
    <m/>
    <n v="0"/>
    <m/>
    <n v="0"/>
    <m/>
    <n v="67.435302645449141"/>
    <n v="35.548010262338067"/>
    <n v="20.12485879041596"/>
    <n v="0.44520556118896032"/>
    <n v="-1.5884162665417922"/>
    <n v="-23.718035142595983"/>
    <n v="21.13341551162727"/>
    <n v="16.38118601709672"/>
    <s v="Resto"/>
    <n v="2023"/>
    <n v="2"/>
    <d v="2024-08-20T00:00:00"/>
    <x v="48"/>
    <x v="34"/>
  </r>
  <r>
    <n v="2024"/>
    <n v="6"/>
    <n v="9"/>
    <x v="8"/>
    <s v="Daños Sin Autos"/>
    <n v="9"/>
    <s v="19581e27de7ced00ff1ce50b2047e7a567c76b1cbaebabe5ef03f7c3017bb5b7"/>
    <s v="866d562d83a77144c090ae01fef5e5dc5d322dfdcb968ee04e0fa262fe1b2619"/>
    <x v="33"/>
    <n v="442433.16366000002"/>
    <n v="292575.85444999998"/>
    <n v="1000870.9537200001"/>
    <n v="745406.60084999993"/>
    <n v="181876.14833"/>
    <n v="145070.87138"/>
    <n v="379318.08716999996"/>
    <n v="309351.14698999998"/>
    <n v="0"/>
    <n v="0"/>
    <n v="134.59399999999999"/>
    <n v="128.214"/>
    <n v="446.17955999999998"/>
    <n v="2590.5430299999998"/>
    <n v="86876.558169999989"/>
    <n v="50154.397870000001"/>
    <n v="208093.7383"/>
    <n v="130399.30238999998"/>
    <n v="0"/>
    <n v="0"/>
    <n v="0"/>
    <n v="0"/>
    <n v="0"/>
    <n v="0"/>
    <s v="Daños Sin Autos"/>
    <s v="Totales"/>
    <s v="Daños Sin Autos Total"/>
    <x v="48"/>
    <x v="1"/>
    <n v="1455805.4776199998"/>
    <n v="1307087.0916300002"/>
    <n v="470912451.56086999"/>
    <n v="404647163.09129"/>
    <n v="451972421.97768009"/>
    <n v="385068140.58718014"/>
    <n v="79449067.84299998"/>
    <n v="82122381.453310028"/>
    <n v="25419869.108949997"/>
    <n v="16881519.676279999"/>
    <n v="1206370.9027799999"/>
    <n v="1028186.61034"/>
    <n v="0.5568764690031307"/>
    <n v="0.3562681077585913"/>
    <n v="149857.30921000004"/>
    <n v="51.219985152811034"/>
    <n v="36.674721069651369"/>
    <n v="28.455520769060705"/>
    <n v="30.390953356165738"/>
    <n v="22.383807194143728"/>
    <n v="9.3952317929484871E-2"/>
    <n v="9.7889415846228067E-2"/>
    <n v="7.2303943073485408E-2"/>
    <n v="7.5980280789747723E-2"/>
    <m/>
    <m/>
    <m/>
    <n v="0"/>
    <m/>
    <n v="0"/>
    <m/>
    <n v="0"/>
    <m/>
    <n v="25.370549304547787"/>
    <n v="41.108163507780745"/>
    <n v="49.584020408215885"/>
    <n v="0.71548813863075256"/>
    <n v="73.218225837709554"/>
    <n v="59.581941380046999"/>
    <n v="41.74876134175345"/>
    <n v="38.462167320494977"/>
    <s v="Resto"/>
    <n v="2023"/>
    <n v="2"/>
    <d v="2024-08-20T00:00:00"/>
    <x v="48"/>
    <x v="33"/>
  </r>
  <r>
    <n v="2024"/>
    <n v="6"/>
    <n v="94"/>
    <x v="19"/>
    <s v="Daños Sin Autos"/>
    <n v="7"/>
    <s v="7902699be42c8a8e46fbbb4501726517e86b22c56a189f7625a6da49081b2451"/>
    <s v="866d562d83a77144c090ae01fef5e5dc5d322dfdcb968ee04e0fa262fe1b2619"/>
    <x v="20"/>
    <n v="1037542.38237"/>
    <n v="1445253.76935"/>
    <n v="3038721.6110499999"/>
    <n v="3316577.2866599998"/>
    <n v="451811.07694999996"/>
    <n v="722491.54985999991"/>
    <n v="1576761.5790699997"/>
    <n v="1798154.8790499999"/>
    <n v="0"/>
    <n v="0"/>
    <n v="134.59399999999999"/>
    <n v="128.214"/>
    <n v="0"/>
    <n v="0"/>
    <n v="174491.94727"/>
    <n v="175522.48242000004"/>
    <n v="321408.79483000003"/>
    <n v="270447.14681999997"/>
    <n v="0"/>
    <n v="0"/>
    <n v="0"/>
    <n v="0"/>
    <n v="0"/>
    <n v="0"/>
    <s v="Daños Sin Autos"/>
    <s v="Totales"/>
    <s v="Daños Sin Autos Total"/>
    <x v="48"/>
    <x v="1"/>
    <n v="3650387.7085300004"/>
    <n v="3694009.5163200004"/>
    <n v="470912451.56086999"/>
    <n v="404647163.09129"/>
    <n v="451972421.97768009"/>
    <n v="385068140.58718014"/>
    <n v="79449067.84299998"/>
    <n v="82122381.453310028"/>
    <n v="25419869.108949997"/>
    <n v="16881519.676279999"/>
    <n v="2297510.6905799997"/>
    <n v="2616501.1781500001"/>
    <n v="1.3059214041633527"/>
    <n v="1.759878054890172"/>
    <n v="-407711.38697999995"/>
    <n v="-28.210366623943649"/>
    <n v="45.159414779831799"/>
    <n v="55.236121482347976"/>
    <n v="28.422799582234376"/>
    <n v="39.12425679914795"/>
    <n v="0.22032596057526155"/>
    <n v="0.2295587810048369"/>
    <n v="0.3571639445854573"/>
    <n v="0.37532416136691316"/>
    <m/>
    <m/>
    <m/>
    <n v="0"/>
    <m/>
    <n v="0"/>
    <m/>
    <n v="0"/>
    <m/>
    <n v="-37.464863493898413"/>
    <n v="43.546276723458099"/>
    <n v="49.990635913368976"/>
    <n v="1.7773934044016115"/>
    <n v="-0.58712430213589961"/>
    <n v="18.843477777163731"/>
    <n v="54.289723889569515"/>
    <n v="64.900844576785872"/>
    <s v="Resto"/>
    <n v="2023"/>
    <n v="2"/>
    <d v="2024-08-20T00:00:00"/>
    <x v="48"/>
    <x v="20"/>
  </r>
  <r>
    <n v="2024"/>
    <n v="6"/>
    <n v="3"/>
    <x v="40"/>
    <s v="Daños Sin Autos"/>
    <n v="3"/>
    <s v="4e07408562bedb8b60ce05c1decfe3ad16b72230967de01f640b7e4729b49fce"/>
    <s v="866d562d83a77144c090ae01fef5e5dc5d322dfdcb968ee04e0fa262fe1b2619"/>
    <x v="14"/>
    <n v="3208521.73844"/>
    <n v="3545230.2022000006"/>
    <n v="5740310.04366"/>
    <n v="6046390.77544"/>
    <n v="1030925.3678400001"/>
    <n v="691878.75272999995"/>
    <n v="2442208.6768200002"/>
    <n v="1656556.5417499996"/>
    <n v="0"/>
    <n v="0"/>
    <n v="134.59399999999999"/>
    <n v="128.214"/>
    <n v="-314.33440999999999"/>
    <n v="663.24527999999998"/>
    <n v="130888.27883"/>
    <n v="41804.074569999997"/>
    <n v="271160.75556999998"/>
    <n v="176087.69154"/>
    <n v="0"/>
    <n v="0"/>
    <n v="0"/>
    <n v="0"/>
    <n v="0"/>
    <n v="0"/>
    <s v="Daños Sin Autos"/>
    <s v="Totales"/>
    <s v="Daños Sin Autos Total"/>
    <x v="48"/>
    <x v="1"/>
    <n v="12032200.14449"/>
    <n v="10620403.039520001"/>
    <n v="470912451.56086999"/>
    <n v="404647163.09129"/>
    <n v="451972421.97768009"/>
    <n v="385068140.58718014"/>
    <n v="79449067.84299998"/>
    <n v="82122381.453310028"/>
    <n v="25419869.108949997"/>
    <n v="16881519.676279999"/>
    <n v="3350394.76547"/>
    <n v="3616367.7882500002"/>
    <n v="4.0384636667863596"/>
    <n v="4.3170085176056547"/>
    <n v="-336708.46376000065"/>
    <n v="-9.4975063551883121"/>
    <n v="95.765483265071367"/>
    <n v="98.03289957727381"/>
    <n v="26.666126725869859"/>
    <n v="33.381315087645028"/>
    <n v="0.68134145270636737"/>
    <n v="0.70989325507971979"/>
    <n v="0.87612876737262146"/>
    <n v="0.92067606444770356"/>
    <m/>
    <m/>
    <m/>
    <n v="0"/>
    <m/>
    <n v="0"/>
    <m/>
    <n v="0"/>
    <m/>
    <n v="49.003761681103427"/>
    <n v="32.130851896339067"/>
    <n v="19.515763808529361"/>
    <n v="4.0555888129141664"/>
    <n v="213.09933344136223"/>
    <n v="53.991885065063293"/>
    <n v="48.269624619854426"/>
    <n v="23.740486461260581"/>
    <s v="Medianas"/>
    <n v="2023"/>
    <n v="2"/>
    <d v="2024-08-20T00:00:00"/>
    <x v="48"/>
    <x v="14"/>
  </r>
  <r>
    <n v="2024"/>
    <n v="6"/>
    <n v="77"/>
    <x v="63"/>
    <s v="Daños Sin Autos"/>
    <n v="49"/>
    <s v="0e17daca5f3e175f448bacace3bc0da47d0655a74c8dd0dc497a3afbdad95f1f"/>
    <s v="866d562d83a77144c090ae01fef5e5dc5d322dfdcb968ee04e0fa262fe1b2619"/>
    <x v="48"/>
    <n v="0"/>
    <n v="0"/>
    <n v="0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s v="Daños Sin Autos"/>
    <s v="Totales"/>
    <s v="Daños Sin Autos Total"/>
    <x v="48"/>
    <x v="1"/>
    <n v="6922211.3310900005"/>
    <n v="3662742.7217800003"/>
    <n v="470912451.56086999"/>
    <n v="404647163.09129"/>
    <n v="451972421.97768009"/>
    <n v="385068140.58718014"/>
    <n v="79449067.84299998"/>
    <n v="82122381.453310028"/>
    <n v="25419869.108949997"/>
    <n v="16881519.67627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8"/>
    <x v="48"/>
  </r>
  <r>
    <n v="2024"/>
    <n v="6"/>
    <n v="201.1"/>
    <x v="1"/>
    <s v="Daños Sin Autos"/>
    <n v="201.1"/>
    <m/>
    <m/>
    <x v="1"/>
    <n v="79449067.842999995"/>
    <n v="82122381.453310013"/>
    <n v="128719559.45615998"/>
    <n v="129796051.10427998"/>
    <n v="25419869.10895"/>
    <n v="16881519.676279999"/>
    <n v="97184775.001570001"/>
    <n v="37696893.814829998"/>
    <n v="0"/>
    <n v="0"/>
    <n v="0"/>
    <n v="0"/>
    <n v="90935.248549999989"/>
    <n v="305427.82182999997"/>
    <n v="6999440.4947500024"/>
    <n v="5977900.9349500006"/>
    <n v="20765737.70899"/>
    <n v="17823332.324569996"/>
    <n v="0"/>
    <n v="0"/>
    <n v="0"/>
    <n v="0"/>
    <n v="0"/>
    <n v="0"/>
    <s v="Daños Sin Autos"/>
    <s v="Totales"/>
    <s v="Daños Sin Autos Total"/>
    <x v="48"/>
    <x v="1"/>
    <n v="363194062.99167001"/>
    <n v="304450961.02872992"/>
    <n v="470912451.56086999"/>
    <n v="404647163.09129"/>
    <n v="451972421.97768009"/>
    <n v="385068140.58718014"/>
    <n v="79449067.84299998"/>
    <n v="82122381.453310028"/>
    <n v="25419869.108949997"/>
    <n v="16881519.676279999"/>
    <n v="169723667.97977999"/>
    <n v="152098429.38384998"/>
    <n v="100.00000000000003"/>
    <n v="99.999999999999972"/>
    <n v="-2673313.6103100181"/>
    <n v="-3.2552801842819279"/>
    <n v="46.810835983385154"/>
    <n v="53.99291878685888"/>
    <n v="21.875100927743464"/>
    <n v="26.973927484354508"/>
    <n v="16.871303270843846"/>
    <n v="17.578299909396563"/>
    <n v="20.294812108884816"/>
    <n v="21.326714105218826"/>
    <m/>
    <m/>
    <m/>
    <n v="0"/>
    <m/>
    <n v="0"/>
    <m/>
    <n v="0"/>
    <m/>
    <n v="50.578085364359239"/>
    <n v="31.995176027971063"/>
    <n v="20.556539371520593"/>
    <n v="100.00000000000003"/>
    <n v="17.088599675975491"/>
    <n v="16.508727609616592"/>
    <n v="33.706678726466684"/>
    <n v="33.53974905528348"/>
    <m/>
    <n v="2023"/>
    <n v="2"/>
    <d v="2024-08-20T00:00:00"/>
    <x v="48"/>
    <x v="1"/>
  </r>
  <r>
    <n v="2024"/>
    <n v="6"/>
    <n v="81"/>
    <x v="34"/>
    <s v="Daños Sin Autos"/>
    <n v="53"/>
    <s v="2858dcd1057d3eae7f7d5f782167e24b61153c01551450a628cee722509f6529"/>
    <s v="866d562d83a77144c090ae01fef5e5dc5d322dfdcb968ee04e0fa262fe1b2619"/>
    <x v="32"/>
    <n v="365442.81004999997"/>
    <n v="398739.41667999997"/>
    <n v="762688.86655000015"/>
    <n v="790367.92874"/>
    <n v="62411.482890000007"/>
    <n v="214295.83198999992"/>
    <n v="1500746.1349000002"/>
    <n v="385548.09709"/>
    <n v="0"/>
    <n v="0"/>
    <n v="134.59399999999999"/>
    <n v="128.214"/>
    <n v="0"/>
    <n v="0"/>
    <n v="66821.695670000001"/>
    <n v="47619.133800000003"/>
    <n v="245493.74145000003"/>
    <n v="188838.14674999999"/>
    <n v="0"/>
    <n v="0"/>
    <n v="0"/>
    <n v="0"/>
    <n v="0"/>
    <n v="0"/>
    <s v="Daños Sin Autos"/>
    <s v="Totales"/>
    <s v="Daños Sin Autos Total"/>
    <x v="48"/>
    <x v="1"/>
    <n v="856751.40549999999"/>
    <n v="814623.35763999994"/>
    <n v="470912451.56086999"/>
    <n v="404647163.09129"/>
    <n v="451972421.97768009"/>
    <n v="385068140.58718014"/>
    <n v="79449067.84299998"/>
    <n v="82122381.453310028"/>
    <n v="25419869.108949997"/>
    <n v="16881519.676279999"/>
    <n v="856751.40549999999"/>
    <n v="814623.35763999994"/>
    <n v="0.4599711739502782"/>
    <n v="0.48554292949565747"/>
    <n v="-33296.606629999995"/>
    <n v="-8.3504678085842503"/>
    <n v="42.654474530651939"/>
    <n v="48.947702387906702"/>
    <n v="42.654474530651939"/>
    <n v="48.947702387906702"/>
    <n v="7.7603131715612103E-2"/>
    <n v="8.0855112453752057E-2"/>
    <n v="9.8540025249118771E-2"/>
    <n v="0.10355035243164311"/>
    <m/>
    <m/>
    <m/>
    <n v="0"/>
    <m/>
    <n v="0"/>
    <m/>
    <n v="0"/>
    <m/>
    <n v="-70.876016434648889"/>
    <n v="17.07831736557106"/>
    <n v="53.743327854135522"/>
    <n v="0.24552244003501086"/>
    <n v="40.325306946259488"/>
    <n v="30.002198006637681"/>
    <n v="27.21930721138553"/>
    <n v="25.216903798066959"/>
    <s v="Resto"/>
    <n v="2023"/>
    <n v="2"/>
    <d v="2024-08-20T00:00:00"/>
    <x v="48"/>
    <x v="32"/>
  </r>
  <r>
    <n v="2024"/>
    <n v="6"/>
    <n v="13"/>
    <x v="23"/>
    <s v="Daños Sin Autos"/>
    <n v="13"/>
    <s v="3fdba35f04dc8c462986c992bcf875546257113072a909c162f7e470e581e278"/>
    <s v="866d562d83a77144c090ae01fef5e5dc5d322dfdcb968ee04e0fa262fe1b2619"/>
    <x v="42"/>
    <n v="113040.27471"/>
    <n v="87745.325920000003"/>
    <n v="213914.10186999998"/>
    <n v="183514.84344000003"/>
    <n v="5116.8516300000001"/>
    <n v="4422.1683800000001"/>
    <n v="8401.7013799999986"/>
    <n v="7223.9950100000005"/>
    <n v="0"/>
    <n v="0"/>
    <n v="134.59399999999999"/>
    <n v="128.214"/>
    <n v="252.99187000000001"/>
    <n v="735.55249000000003"/>
    <n v="1017.4242499999998"/>
    <n v="3001.2884199999999"/>
    <n v="63099.734759999999"/>
    <n v="49287.007089999999"/>
    <n v="0"/>
    <n v="0"/>
    <n v="0"/>
    <n v="0"/>
    <n v="0"/>
    <n v="0"/>
    <s v="Daños Sin Autos"/>
    <s v="Totales"/>
    <s v="Daños Sin Autos Total"/>
    <x v="48"/>
    <x v="1"/>
    <n v="799139.89625999995"/>
    <n v="661278.34057"/>
    <n v="470912451.56086999"/>
    <n v="404647163.09129"/>
    <n v="451972421.97768009"/>
    <n v="385068140.58718014"/>
    <n v="79449067.84299998"/>
    <n v="82122381.453310028"/>
    <n v="25419869.108949997"/>
    <n v="16881519.676279999"/>
    <n v="286705.01376"/>
    <n v="262652.39864999999"/>
    <n v="0.14228017745076621"/>
    <n v="0.10684703045282101"/>
    <n v="25294.948789999995"/>
    <n v="28.827687999087438"/>
    <n v="39.42737981018557"/>
    <n v="33.407395619076716"/>
    <n v="14.145242308515952"/>
    <n v="13.269045806697138"/>
    <n v="2.4004520232013542E-2"/>
    <n v="2.5010436303917302E-2"/>
    <n v="2.1684404074322969E-2"/>
    <n v="2.278696071458924E-2"/>
    <m/>
    <m/>
    <m/>
    <n v="0"/>
    <m/>
    <n v="0"/>
    <m/>
    <n v="0"/>
    <m/>
    <n v="15.709108977890175"/>
    <n v="4.5265739517415939"/>
    <n v="5.0397765734346027"/>
    <n v="2.0129339014568037E-2"/>
    <n v="-66.10041730011406"/>
    <n v="28.025089137137947"/>
    <n v="1.6124065400112624"/>
    <n v="6.0894109770543183"/>
    <s v="Resto"/>
    <n v="2023"/>
    <n v="2"/>
    <d v="2024-08-20T00:00:00"/>
    <x v="48"/>
    <x v="42"/>
  </r>
  <r>
    <n v="2024"/>
    <n v="6"/>
    <n v="603"/>
    <x v="25"/>
    <s v="Daños Sin Autos"/>
    <n v="242"/>
    <s v="14063697603e22d600d336bee6cff12c8be93509ce84a0642918d89b2aef1753"/>
    <s v="866d562d83a77144c090ae01fef5e5dc5d322dfdcb968ee04e0fa262fe1b2619"/>
    <x v="36"/>
    <n v="233870.02872"/>
    <n v="263685.94033000001"/>
    <n v="472213.40372999996"/>
    <n v="448552.34193000005"/>
    <n v="49131.226470000001"/>
    <n v="-203398.35184000002"/>
    <n v="52058.984870000022"/>
    <n v="-110283.11826000002"/>
    <n v="0"/>
    <n v="0"/>
    <n v="134.59399999999999"/>
    <n v="128.214"/>
    <n v="0"/>
    <n v="0"/>
    <n v="40811.26902"/>
    <n v="-188811.66498"/>
    <n v="302672.82464999997"/>
    <n v="256804.36914"/>
    <n v="0"/>
    <n v="0"/>
    <n v="0"/>
    <n v="0"/>
    <n v="0"/>
    <n v="0"/>
    <s v="Daños Sin Autos"/>
    <s v="Totales"/>
    <s v="Daños Sin Autos Total"/>
    <x v="48"/>
    <x v="1"/>
    <n v="233870.02872"/>
    <n v="263685.94033000001"/>
    <n v="470912451.56086999"/>
    <n v="404647163.09129"/>
    <n v="451972421.97768009"/>
    <n v="385068140.58718014"/>
    <n v="79449067.84299998"/>
    <n v="82122381.453310028"/>
    <n v="25419869.108949997"/>
    <n v="16881519.676279999"/>
    <n v="233870.02872"/>
    <n v="263685.94033000001"/>
    <n v="0.29436472329940067"/>
    <n v="0.32108900845735505"/>
    <n v="-29815.91161000001"/>
    <n v="-11.307357370926086"/>
    <n v="100"/>
    <n v="100"/>
    <n v="100"/>
    <n v="100"/>
    <n v="4.9663165190222208E-2"/>
    <n v="5.1744313889033978E-2"/>
    <n v="6.51644109687015E-2"/>
    <n v="6.8477734856982025E-2"/>
    <m/>
    <m/>
    <m/>
    <n v="0"/>
    <m/>
    <n v="0"/>
    <m/>
    <n v="0"/>
    <m/>
    <n v="-124.15517432936147"/>
    <n v="21.007919115972818"/>
    <n v="-77.136593473830743"/>
    <n v="0.19327883341736624"/>
    <n v="-121.61480278473418"/>
    <n v="17.861244208424743"/>
    <n v="13.483625121347679"/>
    <n v="-73.523540745160403"/>
    <s v="Resto"/>
    <n v="2023"/>
    <n v="2"/>
    <d v="2024-08-20T00:00:00"/>
    <x v="48"/>
    <x v="36"/>
  </r>
  <r>
    <n v="2024"/>
    <n v="6"/>
    <n v="93"/>
    <x v="43"/>
    <s v="Daños Sin Autos"/>
    <n v="220"/>
    <s v="36790ecd55c2030dc553685bef719df653f413a20cdad1bfd1dc934c76686ddd"/>
    <s v="866d562d83a77144c090ae01fef5e5dc5d322dfdcb968ee04e0fa262fe1b2619"/>
    <x v="25"/>
    <n v="570889.52734999999"/>
    <n v="448225.05236000003"/>
    <n v="776712.45670999982"/>
    <n v="686687.14005000005"/>
    <n v="79834.371710000021"/>
    <n v="96615.837110000008"/>
    <n v="140399.45270000002"/>
    <n v="138074.48811000001"/>
    <n v="0"/>
    <n v="0"/>
    <n v="134.59399999999999"/>
    <n v="128.214"/>
    <n v="7.5557400000000001"/>
    <n v="1.97617"/>
    <n v="4489.0455600000005"/>
    <n v="38354.067149999995"/>
    <n v="12300.530440000002"/>
    <n v="-16041.703879999999"/>
    <n v="0"/>
    <n v="0"/>
    <n v="0"/>
    <n v="0"/>
    <n v="0"/>
    <n v="0"/>
    <s v="Daños Sin Autos"/>
    <s v="Totales"/>
    <s v="Daños Sin Autos Total"/>
    <x v="48"/>
    <x v="1"/>
    <n v="571419.13779999991"/>
    <n v="448716.87143"/>
    <n v="470912451.56086999"/>
    <n v="404647163.09129"/>
    <n v="451972421.97768009"/>
    <n v="385068140.58718014"/>
    <n v="79449067.84299998"/>
    <n v="82122381.453310028"/>
    <n v="25419869.108949997"/>
    <n v="16881519.676279999"/>
    <n v="571419.13779999991"/>
    <n v="448716.87143"/>
    <n v="0.71856038446938097"/>
    <n v="0.54580133263041641"/>
    <n v="122664.47498999996"/>
    <n v="27.366715524744876"/>
    <n v="99.907316641154338"/>
    <n v="99.890394344114455"/>
    <n v="99.907316641154338"/>
    <n v="99.890394344114455"/>
    <n v="0.12123050164797075"/>
    <n v="0.12631069941214076"/>
    <n v="0.11076935494513246"/>
    <n v="0.11640148979256337"/>
    <m/>
    <m/>
    <m/>
    <n v="0"/>
    <m/>
    <n v="0"/>
    <m/>
    <n v="0"/>
    <m/>
    <n v="-17.36926978223434"/>
    <n v="13.984206730955725"/>
    <n v="21.555206832214559"/>
    <n v="0.31406287486307866"/>
    <n v="-88.295776970813378"/>
    <n v="-176.67845343620695"/>
    <n v="36.494731523139087"/>
    <n v="-239.0897340887706"/>
    <s v="Resto"/>
    <n v="2023"/>
    <n v="2"/>
    <d v="2024-08-20T00:00:00"/>
    <x v="48"/>
    <x v="25"/>
  </r>
  <r>
    <n v="2024"/>
    <n v="6"/>
    <n v="7"/>
    <x v="39"/>
    <s v="Daños Sin Autos"/>
    <n v="264"/>
    <s v="bba58959c32abe688d9cb5222b97de973002a67c412d6a8c8d2a79ac692f32b7"/>
    <s v="866d562d83a77144c090ae01fef5e5dc5d322dfdcb968ee04e0fa262fe1b2619"/>
    <x v="31"/>
    <n v="423637.85847000004"/>
    <n v="463701.99655000004"/>
    <n v="679099.92347000004"/>
    <n v="845472.48252000008"/>
    <n v="-30358.943589999999"/>
    <n v="122446.60372"/>
    <n v="135366.14804999996"/>
    <n v="217421.48940000002"/>
    <n v="0"/>
    <n v="0"/>
    <n v="134.59399999999999"/>
    <n v="128.214"/>
    <n v="4304.4262699999999"/>
    <n v="8557.2639399999989"/>
    <n v="-5353.0725199999997"/>
    <n v="42402.885249999999"/>
    <n v="99493.900739999997"/>
    <n v="84466.106349999987"/>
    <n v="0"/>
    <n v="0"/>
    <n v="0"/>
    <n v="0"/>
    <n v="0"/>
    <n v="0"/>
    <s v="Daños Sin Autos"/>
    <s v="Totales"/>
    <s v="Daños Sin Autos Total"/>
    <x v="48"/>
    <x v="1"/>
    <n v="423637.85847000004"/>
    <n v="463701.99655000004"/>
    <n v="470912451.56086999"/>
    <n v="404647163.09129"/>
    <n v="451972421.97768009"/>
    <n v="385068140.58718014"/>
    <n v="79449067.84299998"/>
    <n v="82122381.453310028"/>
    <n v="25419869.108949997"/>
    <n v="16881519.676279999"/>
    <n v="423637.85847000004"/>
    <n v="463701.99655000004"/>
    <n v="0.53321941965027786"/>
    <n v="0.5646475276823697"/>
    <n v="-40064.138080000004"/>
    <n v="-8.6400615865538928"/>
    <n v="100"/>
    <n v="100"/>
    <n v="100"/>
    <n v="100"/>
    <n v="8.9961065388231884E-2"/>
    <n v="9.373090876126966E-2"/>
    <n v="0.11459415482060036"/>
    <n v="0.12042076393100536"/>
    <m/>
    <m/>
    <m/>
    <n v="0"/>
    <m/>
    <n v="0"/>
    <m/>
    <n v="0"/>
    <m/>
    <n v="-124.79361833458617"/>
    <n v="-7.1662489513197913"/>
    <n v="26.406313673656317"/>
    <n v="-0.11942997605487676"/>
    <n v="-112.62431197414804"/>
    <n v="17.791508380568331"/>
    <n v="-5.3803021895671632"/>
    <n v="50.201065353120789"/>
    <s v="Resto"/>
    <n v="2023"/>
    <n v="2"/>
    <d v="2024-08-20T00:00:00"/>
    <x v="48"/>
    <x v="31"/>
  </r>
  <r>
    <n v="2024"/>
    <n v="6"/>
    <n v="5.0999999999999996"/>
    <x v="6"/>
    <s v="Daños Sin Autos"/>
    <n v="5.0999999999999996"/>
    <m/>
    <m/>
    <x v="3"/>
    <n v="36712470.899950005"/>
    <n v="38951644.386399999"/>
    <n v="52789448.001720004"/>
    <n v="56201433.860689998"/>
    <n v="13012311.555620002"/>
    <n v="9020960.0872699991"/>
    <n v="61140493.442170009"/>
    <n v="17169287.043649998"/>
    <n v="0"/>
    <n v="0"/>
    <n v="0"/>
    <n v="0"/>
    <n v="65356.759760000001"/>
    <n v="246923.94214"/>
    <n v="3624140.8610700006"/>
    <n v="3454488.0531000001"/>
    <n v="7611990.6424899995"/>
    <n v="6651310.2015299993"/>
    <n v="0"/>
    <n v="0"/>
    <n v="0"/>
    <n v="0"/>
    <n v="0"/>
    <n v="0"/>
    <s v="Daños Sin Autos"/>
    <s v="Totales"/>
    <s v="Daños Sin Autos Total"/>
    <x v="48"/>
    <x v="1"/>
    <n v="80575418.040010005"/>
    <n v="76834868.722069994"/>
    <n v="470912451.56086999"/>
    <n v="404647163.09129"/>
    <n v="451972421.97768009"/>
    <n v="385068140.58718014"/>
    <n v="79449067.84299998"/>
    <n v="82122381.453310028"/>
    <n v="25419869.108949997"/>
    <n v="16881519.676279999"/>
    <n v="48636349.814270005"/>
    <n v="48786197.592419997"/>
    <n v="46.208812635156207"/>
    <n v="47.431216310434962"/>
    <n v="-2239173.4864499941"/>
    <n v="-5.7485980931572751"/>
    <n v="75.483606479815407"/>
    <n v="79.841525490094739"/>
    <n v="45.562867426539817"/>
    <n v="50.695270304030018"/>
    <n v="7.7960289175332127"/>
    <n v="8.1227236695788907"/>
    <n v="9.6260762311615053"/>
    <n v="10.115519899154387"/>
    <m/>
    <m/>
    <m/>
    <n v="0"/>
    <m/>
    <n v="0"/>
    <m/>
    <n v="0"/>
    <m/>
    <n v="44.245306815872397"/>
    <n v="35.443845746807852"/>
    <n v="23.159381919238498"/>
    <n v="51.189530126410212"/>
    <n v="4.9110839395654304"/>
    <n v="14.443476726420235"/>
    <n v="47.610947402379992"/>
    <n v="51.936956004628456"/>
    <m/>
    <n v="2023"/>
    <n v="2"/>
    <d v="2024-08-20T00:00:00"/>
    <x v="48"/>
    <x v="3"/>
  </r>
  <r>
    <n v="2024"/>
    <n v="6"/>
    <n v="18"/>
    <x v="64"/>
    <s v="Daños Sin Autos"/>
    <n v="5"/>
    <s v="ef2d127de37b942baad06145e54b0c619a1f22327b2ebbcfbec78f5564afe39d"/>
    <s v="866d562d83a77144c090ae01fef5e5dc5d322dfdcb968ee04e0fa262fe1b2619"/>
    <x v="12"/>
    <n v="2005329.1627299997"/>
    <n v="1890627.9119299999"/>
    <n v="3739997.3324899999"/>
    <n v="3437164.7225299999"/>
    <n v="52724.305630000003"/>
    <n v="112911.44858"/>
    <n v="732841.07767000003"/>
    <n v="295682.49781999999"/>
    <n v="0"/>
    <n v="0"/>
    <n v="134.59399999999999"/>
    <n v="128.214"/>
    <n v="0"/>
    <n v="0"/>
    <n v="91550.940029999998"/>
    <n v="108477.34646000002"/>
    <n v="1500719.01425"/>
    <n v="1398557.0398300001"/>
    <n v="0"/>
    <n v="0"/>
    <n v="0"/>
    <n v="0"/>
    <n v="0"/>
    <n v="0"/>
    <s v="Daños Sin Autos"/>
    <s v="Totales"/>
    <s v="Daños Sin Autos Total"/>
    <x v="48"/>
    <x v="1"/>
    <n v="10445446.251569999"/>
    <n v="9947856.28792"/>
    <n v="470912451.56086999"/>
    <n v="404647163.09129"/>
    <n v="451972421.97768009"/>
    <n v="385068140.58718014"/>
    <n v="79449067.84299998"/>
    <n v="82122381.453310028"/>
    <n v="25419869.108949997"/>
    <n v="16881519.676279999"/>
    <n v="2005788.61949"/>
    <n v="1891189.33537"/>
    <n v="2.524043663662296"/>
    <n v="2.3022078493971829"/>
    <n v="114701.25079999981"/>
    <n v="6.0668336734175154"/>
    <n v="99.977093460620139"/>
    <n v="99.970313736996076"/>
    <n v="19.198118629240845"/>
    <n v="19.005380226751463"/>
    <n v="0.42583906118498366"/>
    <n v="0.44368396504267904"/>
    <n v="0.46722875739115632"/>
    <n v="0.49098528614884412"/>
    <m/>
    <m/>
    <m/>
    <n v="0"/>
    <m/>
    <n v="0"/>
    <m/>
    <n v="0"/>
    <m/>
    <n v="-53.304730128722255"/>
    <n v="2.6292095387583445"/>
    <n v="5.9721665943637303"/>
    <n v="0.20741375734085302"/>
    <n v="-15.603632447113247"/>
    <n v="7.3048128542843038"/>
    <n v="6.1004717845701144"/>
    <n v="7.7563762771653444"/>
    <s v="Medianas"/>
    <n v="2023"/>
    <n v="2"/>
    <d v="2024-08-20T00:00:00"/>
    <x v="48"/>
    <x v="12"/>
  </r>
  <r>
    <n v="2024"/>
    <n v="6"/>
    <n v="48"/>
    <x v="3"/>
    <s v="Daños Sin Autos"/>
    <n v="36"/>
    <s v="76a50887d8f1c2e9301755428990ad81479ee21c25b43215cf524541e0503269"/>
    <s v="866d562d83a77144c090ae01fef5e5dc5d322dfdcb968ee04e0fa262fe1b2619"/>
    <x v="6"/>
    <n v="6265813.9906200003"/>
    <n v="5961066.1908999998"/>
    <n v="9593477.2187300008"/>
    <n v="9047002.2599600013"/>
    <n v="1671957.0777099999"/>
    <n v="1990791.0858699996"/>
    <n v="12470815.039910002"/>
    <n v="3311985.8007000005"/>
    <n v="0"/>
    <n v="0"/>
    <n v="134.59399999999999"/>
    <n v="128.214"/>
    <n v="0"/>
    <n v="0"/>
    <n v="1179337.7446699999"/>
    <n v="1541390.88375"/>
    <n v="2148004.1998899998"/>
    <n v="2147336.49021"/>
    <n v="0"/>
    <n v="0"/>
    <n v="0"/>
    <n v="0"/>
    <n v="0"/>
    <n v="0"/>
    <s v="Daños Sin Autos"/>
    <s v="Totales"/>
    <s v="Daños Sin Autos Total"/>
    <x v="48"/>
    <x v="1"/>
    <n v="31734793.481880002"/>
    <n v="28740488.16773"/>
    <n v="470912451.56086999"/>
    <n v="404647163.09129"/>
    <n v="451972421.97768009"/>
    <n v="385068140.58718014"/>
    <n v="79449067.84299998"/>
    <n v="82122381.453310028"/>
    <n v="25419869.108949997"/>
    <n v="16881519.676279999"/>
    <n v="13396355.35922"/>
    <n v="11862064.41052"/>
    <n v="7.8865796172737133"/>
    <n v="7.2587595310897219"/>
    <n v="304747.79972000048"/>
    <n v="5.1123035705461506"/>
    <n v="46.77252747186624"/>
    <n v="50.253193580818554"/>
    <n v="19.744303659003386"/>
    <n v="20.741005358402791"/>
    <n v="1.3305687649268036"/>
    <n v="1.3863266177177127"/>
    <n v="1.4731516082704279"/>
    <n v="1.548054892780828"/>
    <m/>
    <m/>
    <m/>
    <n v="0"/>
    <m/>
    <n v="0"/>
    <m/>
    <n v="0"/>
    <m/>
    <n v="-16.015442826873294"/>
    <n v="26.683796873206578"/>
    <n v="33.39656065066157"/>
    <n v="6.5773630483460117"/>
    <n v="-23.488729750313087"/>
    <n v="3.1094785705176875E-2"/>
    <n v="54.903884486370849"/>
    <n v="71.78152519539492"/>
    <s v="Grandes"/>
    <n v="2023"/>
    <n v="2"/>
    <d v="2024-08-20T00:00:00"/>
    <x v="48"/>
    <x v="6"/>
  </r>
  <r>
    <n v="2024"/>
    <n v="6"/>
    <n v="128"/>
    <x v="65"/>
    <s v="Daños Sin Autos"/>
    <n v="267"/>
    <s v="8acc23987b8960d83c44541f9f0eb46454cea080ea94d916f56fccf033db866f"/>
    <s v="866d562d83a77144c090ae01fef5e5dc5d322dfdcb968ee04e0fa262fe1b2619"/>
    <x v="43"/>
    <n v="49132.080179999997"/>
    <n v="32938.649969999999"/>
    <n v="89638.574120000005"/>
    <n v="62621.522039999996"/>
    <n v="1927.4528699999996"/>
    <n v="467.90642000000014"/>
    <n v="5651.265800000001"/>
    <n v="3824.6406700000002"/>
    <n v="0"/>
    <n v="0"/>
    <n v="134.59399999999999"/>
    <n v="128.214"/>
    <n v="0"/>
    <n v="0"/>
    <n v="1963.8166000000001"/>
    <n v="-135.86557999999999"/>
    <n v="55478.24179"/>
    <n v="17979.472040000001"/>
    <n v="0"/>
    <n v="0"/>
    <n v="0"/>
    <n v="0"/>
    <n v="0"/>
    <n v="0"/>
    <s v="Daños Sin Autos"/>
    <s v="Totales"/>
    <s v="Daños Sin Autos Total"/>
    <x v="48"/>
    <x v="1"/>
    <n v="49157.942630000005"/>
    <n v="32936.750050000002"/>
    <n v="470912451.56086999"/>
    <n v="404647163.09129"/>
    <n v="451972421.97768009"/>
    <n v="385068140.58718014"/>
    <n v="79449067.84299998"/>
    <n v="82122381.453310028"/>
    <n v="25419869.108949997"/>
    <n v="16881519.676279999"/>
    <n v="49132.080179999997"/>
    <n v="32938.649969999999"/>
    <n v="6.1840977514160823E-2"/>
    <n v="4.0109224047194719E-2"/>
    <n v="16193.430209999999"/>
    <n v="49.162398048337487"/>
    <n v="100"/>
    <n v="100"/>
    <n v="99.947389071599943"/>
    <n v="100.00576838940427"/>
    <n v="1.043337886206842E-2"/>
    <n v="1.0870592494341681E-2"/>
    <n v="8.1400916587098145E-3"/>
    <n v="8.5539795423668977E-3"/>
    <m/>
    <m/>
    <m/>
    <n v="0"/>
    <m/>
    <n v="0"/>
    <m/>
    <n v="0"/>
    <m/>
    <n v="311.93127249675251"/>
    <n v="3.9230027772864382"/>
    <n v="1.4205391551449797"/>
    <n v="7.5824657544022091E-3"/>
    <n v="-1545.4114132512445"/>
    <n v="208.56435420669891"/>
    <n v="3.5397960292858084"/>
    <n v="-0.75567057640920587"/>
    <s v="Resto"/>
    <n v="2023"/>
    <n v="2"/>
    <d v="2024-08-20T00:00:00"/>
    <x v="48"/>
    <x v="43"/>
  </r>
  <r>
    <n v="2024"/>
    <n v="6"/>
    <n v="43"/>
    <x v="9"/>
    <s v="Daños Sin Autos"/>
    <n v="31"/>
    <s v="eb1e33e8a81b697b75855af6bfcdbcbf7cbbde9f94962ceaec1ed8af21f5a50f"/>
    <s v="866d562d83a77144c090ae01fef5e5dc5d322dfdcb968ee04e0fa262fe1b2619"/>
    <x v="17"/>
    <n v="2854075.72774"/>
    <n v="3243204.7502000001"/>
    <n v="5038954.6235799994"/>
    <n v="5383680.6317500006"/>
    <n v="685501.58204999997"/>
    <n v="922233.69787999988"/>
    <n v="2313287.1142700003"/>
    <n v="2397660.1533699995"/>
    <n v="0"/>
    <n v="0"/>
    <n v="134.59399999999999"/>
    <n v="128.214"/>
    <n v="0"/>
    <n v="34.731569999999998"/>
    <n v="338740.51512"/>
    <n v="303892.52202999999"/>
    <n v="912491.78682000004"/>
    <n v="808033.24956000003"/>
    <n v="0"/>
    <n v="0"/>
    <n v="0"/>
    <n v="0"/>
    <n v="0"/>
    <n v="0"/>
    <s v="Daños Sin Autos"/>
    <s v="Totales"/>
    <s v="Daños Sin Autos Total"/>
    <x v="48"/>
    <x v="1"/>
    <n v="56310277.221919999"/>
    <n v="49145835.487599999"/>
    <n v="470912451.56086999"/>
    <n v="404647163.09129"/>
    <n v="451972421.97768009"/>
    <n v="385068140.58718014"/>
    <n v="79449067.84299998"/>
    <n v="82122381.453310028"/>
    <n v="25419869.108949997"/>
    <n v="16881519.676279999"/>
    <n v="16865155.90478"/>
    <n v="13439650.70741"/>
    <n v="3.5923338123739406"/>
    <n v="3.9492336836869453"/>
    <n v="-389129.02246000012"/>
    <n v="-11.998287263115392"/>
    <n v="16.922913395251122"/>
    <n v="24.131614882013618"/>
    <n v="5.0684810456393725"/>
    <n v="6.5991446030422951"/>
    <n v="0.60607353198667402"/>
    <n v="0.63147121128575046"/>
    <n v="0.8014895558450561"/>
    <n v="0.84224177706691683"/>
    <m/>
    <m/>
    <m/>
    <n v="0"/>
    <m/>
    <n v="0"/>
    <m/>
    <n v="0"/>
    <m/>
    <n v="-25.669428082512258"/>
    <n v="24.01833894550564"/>
    <n v="28.435876514522494"/>
    <n v="2.6967156247419228"/>
    <n v="11.467209807340971"/>
    <n v="12.927504817020964"/>
    <n v="37.122582363233988"/>
    <n v="37.608913023749849"/>
    <s v="Medianas"/>
    <n v="2023"/>
    <n v="2"/>
    <d v="2024-08-20T00:00:00"/>
    <x v="48"/>
    <x v="17"/>
  </r>
  <r>
    <n v="2024"/>
    <n v="6"/>
    <n v="1"/>
    <x v="14"/>
    <s v="Daños Sin Autos"/>
    <n v="30"/>
    <s v="624b60c58c9d8bfb6ff1886c2fd605d2adeb6ea4da576068201b6c6958ce93f4"/>
    <s v="866d562d83a77144c090ae01fef5e5dc5d322dfdcb968ee04e0fa262fe1b2619"/>
    <x v="15"/>
    <n v="3765624.5667800005"/>
    <n v="3064329.8478799998"/>
    <n v="5353460.9759500008"/>
    <n v="4500062.1492100004"/>
    <n v="1763969.1606099997"/>
    <n v="62988.146410000008"/>
    <n v="2763955.9457199997"/>
    <n v="443914.63837999996"/>
    <n v="0"/>
    <n v="0"/>
    <n v="134.59399999999999"/>
    <n v="128.214"/>
    <n v="0"/>
    <n v="0"/>
    <n v="380221.16155000002"/>
    <n v="129230.12982"/>
    <n v="1350472.3753899999"/>
    <n v="1290849.7433000002"/>
    <n v="0"/>
    <n v="0"/>
    <n v="0"/>
    <n v="0"/>
    <n v="0"/>
    <n v="0"/>
    <s v="Daños Sin Autos"/>
    <s v="Totales"/>
    <s v="Daños Sin Autos Total"/>
    <x v="48"/>
    <x v="1"/>
    <n v="27815669.804509997"/>
    <n v="22056494.197700001"/>
    <n v="470912451.56086999"/>
    <n v="404647163.09129"/>
    <n v="451972421.97768009"/>
    <n v="385068140.58718014"/>
    <n v="79449067.84299998"/>
    <n v="82122381.453310028"/>
    <n v="25419869.108949997"/>
    <n v="16881519.676279999"/>
    <n v="7807361.5098299999"/>
    <n v="6358420.2956999997"/>
    <n v="4.739671174268886"/>
    <n v="3.7314186384404819"/>
    <n v="701294.71890000068"/>
    <n v="22.885745129075396"/>
    <n v="48.231717745346145"/>
    <n v="48.193257214410792"/>
    <n v="13.537781377349564"/>
    <n v="13.89309570421006"/>
    <n v="0.79964429785166913"/>
    <n v="0.83315361373220242"/>
    <n v="0.75728440166740396"/>
    <n v="0.79578898508905072"/>
    <m/>
    <m/>
    <m/>
    <n v="0"/>
    <m/>
    <n v="0"/>
    <m/>
    <n v="0"/>
    <m/>
    <n v="2700.4779647396508"/>
    <n v="46.843999695869208"/>
    <n v="2.0555276206175126"/>
    <n v="6.9393321934491379"/>
    <n v="194.22021171037773"/>
    <n v="4.6188669440005548"/>
    <n v="28.154678946335114"/>
    <n v="10.011244956336196"/>
    <s v="Medianas"/>
    <n v="2023"/>
    <n v="2"/>
    <d v="2024-08-20T00:00:00"/>
    <x v="48"/>
    <x v="15"/>
  </r>
  <r>
    <n v="2024"/>
    <n v="6"/>
    <n v="27"/>
    <x v="21"/>
    <s v="Gastos Medicos"/>
    <n v="21"/>
    <s v="6f4b6612125fb3a0daecd2799dfd6c9c299424fd920f9b308110a2c1fbd8f443"/>
    <s v="866d562d83a77144c090ae01fef5e5dc5d322dfdcb968ee04e0fa262fe1b2619"/>
    <x v="28"/>
    <n v="47738.809649999996"/>
    <n v="14591.658460000001"/>
    <n v="75562.789709999997"/>
    <n v="20372.099290000002"/>
    <n v="19784.200389999998"/>
    <n v="801.41743999999971"/>
    <n v="23895.344489999999"/>
    <n v="234.22820000000138"/>
    <n v="0"/>
    <n v="0"/>
    <n v="134.59399999999999"/>
    <n v="128.214"/>
    <n v="0"/>
    <n v="0"/>
    <n v="14148.97767"/>
    <n v="-302.57603"/>
    <n v="10531.28376"/>
    <n v="-2112.0562"/>
    <n v="0"/>
    <n v="0"/>
    <n v="0"/>
    <n v="0"/>
    <n v="0"/>
    <n v="0"/>
    <s v="Gastos Medicos"/>
    <s v="Accidentes y Enfermedades"/>
    <s v="Gastos Medicos"/>
    <x v="49"/>
    <x v="1"/>
    <n v="5987192.6770000001"/>
    <n v="5919369.3152000001"/>
    <n v="470912451.56086999"/>
    <n v="404647163.09129"/>
    <n v="451972421.97768009"/>
    <n v="385068140.58718014"/>
    <n v="80921122.181579992"/>
    <n v="70226252.185509995"/>
    <n v="55507136.882119991"/>
    <n v="47830112.625290006"/>
    <n v="50024.707889999998"/>
    <n v="17488.223379999999"/>
    <n v="5.8994250651737426E-2"/>
    <n v="2.0778068038508742E-2"/>
    <n v="33147.151189999997"/>
    <n v="227.16507024109714"/>
    <n v="95.430461593046189"/>
    <n v="83.437054427652228"/>
    <n v="0.79734881146200987"/>
    <n v="0.24650697875077568"/>
    <n v="1.0137512714256461E-2"/>
    <n v="1.0562327993622032E-2"/>
    <n v="3.606020204992285E-3"/>
    <n v="3.7893704832992858E-3"/>
    <m/>
    <m/>
    <m/>
    <n v="0"/>
    <m/>
    <n v="0"/>
    <m/>
    <n v="0"/>
    <m/>
    <n v="2368.6510927438771"/>
    <n v="41.442592588816254"/>
    <n v="5.4922985087467548"/>
    <n v="3.5642624536760974E-2"/>
    <n v="-4776.1726862501309"/>
    <n v="-598.62706115490676"/>
    <n v="134.35187952812316"/>
    <n v="14.32613535567851"/>
    <s v="Resto"/>
    <n v="2023"/>
    <n v="2"/>
    <d v="2024-08-20T00:00:00"/>
    <x v="49"/>
    <x v="28"/>
  </r>
  <r>
    <n v="2024"/>
    <n v="6"/>
    <n v="150.1"/>
    <x v="32"/>
    <s v="Gastos Medicos"/>
    <n v="150.1"/>
    <m/>
    <m/>
    <x v="21"/>
    <n v="1573791.9817899999"/>
    <n v="1590644.7070599999"/>
    <n v="4295410.1410999997"/>
    <n v="3290499.2632799996"/>
    <n v="1340973.2233999998"/>
    <n v="1120525.7580599999"/>
    <n v="2429275.975550001"/>
    <n v="1664964.5657200001"/>
    <n v="0"/>
    <n v="0"/>
    <n v="0"/>
    <n v="0"/>
    <n v="263.22644000000003"/>
    <n v="0"/>
    <n v="1131252.0786899999"/>
    <n v="957553.87335999985"/>
    <n v="2032534.39741"/>
    <n v="1713914.6178299999"/>
    <n v="0"/>
    <n v="0"/>
    <n v="0"/>
    <n v="0"/>
    <n v="0"/>
    <n v="0"/>
    <s v="Gastos Medicos"/>
    <s v="Accidentes y Enfermedades"/>
    <s v="Gastos Medicos"/>
    <x v="49"/>
    <x v="1"/>
    <n v="122083296.86896001"/>
    <n v="91270707.838829994"/>
    <n v="470912451.56086999"/>
    <n v="404647163.09129"/>
    <n v="451972421.97768009"/>
    <n v="385068140.58718014"/>
    <n v="80921122.181579992"/>
    <n v="70226252.185509995"/>
    <n v="55507136.882119991"/>
    <n v="47830112.625290006"/>
    <n v="5462984.5561800003"/>
    <n v="4640326.1148699997"/>
    <n v="1.9448469563466346"/>
    <n v="2.2650286147381826"/>
    <n v="-16852.725270000054"/>
    <n v="-1.0594902302946796"/>
    <n v="28.808281729620631"/>
    <n v="34.278726703339949"/>
    <n v="1.2891132711457274"/>
    <n v="1.7427767842765431"/>
    <n v="0.33420054546732919"/>
    <n v="0.34820531193111581"/>
    <n v="0.39309424410845167"/>
    <n v="0.4130813587004285"/>
    <m/>
    <m/>
    <m/>
    <n v="0"/>
    <m/>
    <n v="0"/>
    <m/>
    <n v="0"/>
    <m/>
    <n v="19.673574101649137"/>
    <n v="85.206510067156614"/>
    <n v="70.444754449978703"/>
    <n v="2.4158573090300308"/>
    <n v="18.139784106402622"/>
    <n v="18.590178079197848"/>
    <n v="55.657216927375096"/>
    <n v="55.869403492944471"/>
    <s v="Resto"/>
    <n v="2023"/>
    <n v="2"/>
    <d v="2024-08-20T00:00:00"/>
    <x v="49"/>
    <x v="21"/>
  </r>
  <r>
    <n v="2024"/>
    <n v="6"/>
    <n v="61"/>
    <x v="2"/>
    <s v="Gastos Med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85023.01112000001"/>
    <n v="106165.17184000001"/>
    <n v="26355.763059999997"/>
    <n v="42759.154200000004"/>
    <n v="0"/>
    <n v="0"/>
    <n v="0"/>
    <n v="0"/>
    <n v="0"/>
    <n v="0"/>
    <s v="Gastos Medicos"/>
    <s v="Accidentes y Enfermedades"/>
    <s v="Gastos Medicos"/>
    <x v="49"/>
    <x v="1"/>
    <n v="0"/>
    <n v="0"/>
    <n v="470912451.56086999"/>
    <n v="404647163.09129"/>
    <n v="451972421.97768009"/>
    <n v="385068140.58718014"/>
    <n v="80921122.181579992"/>
    <n v="70226252.185509995"/>
    <n v="55507136.882119991"/>
    <n v="47830112.62529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9.914403521960146"/>
    <n v="-38.362290945408837"/>
    <n v="322.59741797815366"/>
    <n v="248.28641685339977"/>
    <m/>
    <n v="2023"/>
    <n v="2"/>
    <d v="2024-08-20T00:00:00"/>
    <x v="49"/>
    <x v="2"/>
  </r>
  <r>
    <n v="2024"/>
    <n v="6"/>
    <n v="22"/>
    <x v="15"/>
    <s v="Gastos Medicos"/>
    <n v="16"/>
    <s v="b17ef6d19c7a5b1ee83b907c595526dcb1eb06db8227d650d5dda0a9f4ce8cd9"/>
    <s v="866d562d83a77144c090ae01fef5e5dc5d322dfdcb968ee04e0fa262fe1b2619"/>
    <x v="15"/>
    <n v="3367678.4411799996"/>
    <n v="3009547.3746500001"/>
    <n v="6254207.8539799992"/>
    <n v="5720748.7676800005"/>
    <n v="2130065.1130300001"/>
    <n v="2035120.9582900002"/>
    <n v="4439627.98618"/>
    <n v="4173636.0998800001"/>
    <n v="0"/>
    <n v="0"/>
    <n v="134.59399999999999"/>
    <n v="128.214"/>
    <n v="-27.69023"/>
    <n v="236.36314000000002"/>
    <n v="2130065.1130300001"/>
    <n v="2035120.95829"/>
    <n v="3171289.9504"/>
    <n v="2828604.1921599996"/>
    <n v="0"/>
    <n v="0"/>
    <n v="0"/>
    <n v="0"/>
    <n v="0"/>
    <n v="0"/>
    <s v="Gastos Medicos"/>
    <s v="Accidentes y Enfermedades"/>
    <s v="Gastos Medicos"/>
    <x v="49"/>
    <x v="1"/>
    <n v="17696756.30731"/>
    <n v="15803110.36665"/>
    <n v="470912451.56086999"/>
    <n v="404647163.09129"/>
    <n v="451972421.97768009"/>
    <n v="385068140.58718014"/>
    <n v="80921122.181579992"/>
    <n v="70226252.185509995"/>
    <n v="55507136.882119991"/>
    <n v="47830112.625290006"/>
    <n v="3397128.0189200002"/>
    <n v="3028460.5494899997"/>
    <n v="4.1616803504321416"/>
    <n v="4.2855019041881457"/>
    <n v="358131.06652999949"/>
    <n v="11.899831501128944"/>
    <n v="99.133103681227681"/>
    <n v="99.375485513813786"/>
    <n v="19.029919284071919"/>
    <n v="19.044019214098387"/>
    <n v="0.71513896691786549"/>
    <n v="0.74510706348944167"/>
    <n v="0.74374607044286489"/>
    <n v="0.78156228922518012"/>
    <m/>
    <m/>
    <m/>
    <n v="0"/>
    <m/>
    <n v="0"/>
    <m/>
    <n v="0"/>
    <m/>
    <n v="4.6652831298920061"/>
    <n v="63.25025236921514"/>
    <n v="67.622160575780185"/>
    <n v="3.837461689932955"/>
    <n v="4.6652831298920283"/>
    <n v="12.115012739845943"/>
    <n v="67.167151107117519"/>
    <n v="71.947887368996859"/>
    <s v="Medianas"/>
    <n v="2023"/>
    <n v="2"/>
    <d v="2024-08-20T00:00:00"/>
    <x v="49"/>
    <x v="15"/>
  </r>
  <r>
    <n v="2024"/>
    <n v="6"/>
    <n v="5.0999999999999996"/>
    <x v="6"/>
    <s v="Gastos Medicos"/>
    <n v="5.0999999999999996"/>
    <m/>
    <m/>
    <x v="3"/>
    <n v="64262191.820950001"/>
    <n v="55726862.617489994"/>
    <n v="115512629.65424"/>
    <n v="99889749.958440006"/>
    <n v="43288184.109919995"/>
    <n v="37007180.686410002"/>
    <n v="85306247.768209994"/>
    <n v="72909084.556569993"/>
    <n v="0"/>
    <n v="0"/>
    <n v="0"/>
    <n v="0"/>
    <n v="-22611.07661"/>
    <n v="95735.647509999995"/>
    <n v="40353547.16832"/>
    <n v="34396120.337710001"/>
    <n v="54149392.152020007"/>
    <n v="47103085.982019998"/>
    <n v="0"/>
    <n v="0"/>
    <n v="0"/>
    <n v="0"/>
    <n v="0"/>
    <n v="0"/>
    <s v="Gastos Medicos"/>
    <s v="Accidentes y Enfermedades"/>
    <s v="Gastos Medicos"/>
    <x v="49"/>
    <x v="1"/>
    <n v="164489922.60152"/>
    <n v="149983118.54734999"/>
    <n v="470912451.56086999"/>
    <n v="404647163.09129"/>
    <n v="451972421.97768009"/>
    <n v="385068140.58718014"/>
    <n v="80921122.181579992"/>
    <n v="70226252.185509995"/>
    <n v="55507136.882119991"/>
    <n v="47830112.625290006"/>
    <n v="64535439.402799994"/>
    <n v="55975065.596780002"/>
    <n v="79.413372044879964"/>
    <n v="79.353319995322622"/>
    <n v="8535329.2034600079"/>
    <n v="15.316364142095406"/>
    <n v="99.576592978402914"/>
    <n v="99.556582959494946"/>
    <n v="39.067555510149027"/>
    <n v="37.155423328457395"/>
    <n v="13.646314003367033"/>
    <n v="14.218166573031194"/>
    <n v="13.771717115663504"/>
    <n v="14.471948401785092"/>
    <m/>
    <m/>
    <m/>
    <n v="0"/>
    <m/>
    <n v="0"/>
    <m/>
    <n v="0"/>
    <m/>
    <n v="16.972391052249325"/>
    <n v="67.361823310557696"/>
    <n v="66.40815389236576"/>
    <n v="77.986699623601069"/>
    <n v="17.320054622784319"/>
    <n v="14.959330207557308"/>
    <n v="74.522622627103004"/>
    <n v="73.023071887136126"/>
    <m/>
    <n v="2023"/>
    <n v="2"/>
    <d v="2024-08-20T00:00:00"/>
    <x v="49"/>
    <x v="3"/>
  </r>
  <r>
    <n v="2024"/>
    <n v="6"/>
    <n v="65"/>
    <x v="69"/>
    <s v="Gastos Medicos"/>
    <n v="225"/>
    <s v="0e6523810856a138a75dec70a9cf3778a5c70b83ac915f22c33f05db97cb3e68"/>
    <s v="866d562d83a77144c090ae01fef5e5dc5d322dfdcb968ee04e0fa262fe1b2619"/>
    <x v="8"/>
    <n v="2291656.38955"/>
    <n v="1974172.5125899999"/>
    <n v="4910093.4877800001"/>
    <n v="4209420.8869700003"/>
    <n v="1611360.9244300001"/>
    <n v="1435455.9361299996"/>
    <n v="3055267.6161999996"/>
    <n v="2916922.4142499994"/>
    <n v="0"/>
    <n v="0"/>
    <n v="134.59399999999999"/>
    <n v="128.214"/>
    <n v="0"/>
    <n v="0"/>
    <n v="1431156.7479900001"/>
    <n v="1366850.9688199998"/>
    <n v="2453818.7666100003"/>
    <n v="2121481.6992000001"/>
    <n v="0"/>
    <n v="0"/>
    <n v="0"/>
    <n v="0"/>
    <n v="0"/>
    <n v="0"/>
    <s v="Gastos Medicos"/>
    <s v="Accidentes y Enfermedades"/>
    <s v="Gastos Medicos"/>
    <x v="49"/>
    <x v="1"/>
    <n v="2291664.5886500003"/>
    <n v="1974172.5125899999"/>
    <n v="470912451.56086999"/>
    <n v="404647163.09129"/>
    <n v="451972421.97768009"/>
    <n v="385068140.58718014"/>
    <n v="80921122.181579992"/>
    <n v="70226252.185509995"/>
    <n v="55507136.882119991"/>
    <n v="47830112.625290006"/>
    <n v="2291664.5886500003"/>
    <n v="1974172.5125899999"/>
    <n v="2.8319631855916696"/>
    <n v="2.8111602871459187"/>
    <n v="317483.87696000002"/>
    <n v="16.081871008500649"/>
    <n v="99.999642220766475"/>
    <n v="100"/>
    <n v="99.999642220766475"/>
    <n v="100"/>
    <n v="0.48664170632017811"/>
    <n v="0.50703456187049611"/>
    <n v="0.48787504093896711"/>
    <n v="0.51268134247087727"/>
    <m/>
    <m/>
    <m/>
    <n v="0"/>
    <m/>
    <n v="0"/>
    <m/>
    <n v="0"/>
    <m/>
    <n v="12.254293836022701"/>
    <n v="70.314246576312172"/>
    <n v="72.711778072867844"/>
    <n v="2.9029797156571648"/>
    <n v="4.7046664659802229"/>
    <n v="15.665328036311731"/>
    <n v="58.323653216132655"/>
    <n v="64.429071876294401"/>
    <s v="Medianas"/>
    <n v="2023"/>
    <n v="2"/>
    <d v="2024-08-20T00:00:00"/>
    <x v="49"/>
    <x v="8"/>
  </r>
  <r>
    <n v="2024"/>
    <n v="6"/>
    <n v="715"/>
    <x v="46"/>
    <s v="Gastos Medicos"/>
    <n v="251"/>
    <s v="c75d3f1f5bcd6914d0331ce5ec17c0db8f2070a2d4285f8e3ff11c6ca19168ff"/>
    <s v="866d562d83a77144c090ae01fef5e5dc5d322dfdcb968ee04e0fa262fe1b2619"/>
    <x v="33"/>
    <n v="13972.14423"/>
    <n v="7864.1290499999996"/>
    <n v="28616.17482"/>
    <n v="23333.117570000002"/>
    <n v="3048.7362400000002"/>
    <n v="2702.1212100000002"/>
    <n v="6639.3421699999999"/>
    <n v="7038.8021799999997"/>
    <n v="0"/>
    <n v="0"/>
    <n v="134.59399999999999"/>
    <n v="128.214"/>
    <n v="0"/>
    <n v="0"/>
    <n v="3043.7362400000002"/>
    <n v="2586.1212099999998"/>
    <n v="13663.92211"/>
    <n v="10180.955890000001"/>
    <n v="0"/>
    <n v="0"/>
    <n v="0"/>
    <n v="0"/>
    <n v="0"/>
    <n v="0"/>
    <s v="Gastos Medicos"/>
    <s v="Accidentes y Enfermedades"/>
    <s v="Gastos Medicos"/>
    <x v="49"/>
    <x v="1"/>
    <n v="80339.313900000008"/>
    <n v="72704.240590000001"/>
    <n v="470912451.56086999"/>
    <n v="404647163.09129"/>
    <n v="451972421.97768009"/>
    <n v="385068140.58718014"/>
    <n v="80921122.181579992"/>
    <n v="70226252.185509995"/>
    <n v="55507136.882119991"/>
    <n v="47830112.625290006"/>
    <n v="80339.313900000008"/>
    <n v="72704.240590000001"/>
    <n v="1.7266374777462574E-2"/>
    <n v="1.1198275296289599E-2"/>
    <n v="6108.0151800000003"/>
    <n v="77.66931520535006"/>
    <n v="17.391415922958235"/>
    <n v="10.816602974162224"/>
    <n v="17.391415922958235"/>
    <n v="10.816602974162224"/>
    <n v="2.9670364807064279E-3"/>
    <n v="3.0913709665874242E-3"/>
    <n v="1.9434534002221143E-3"/>
    <n v="2.0422694637910574E-3"/>
    <m/>
    <m/>
    <m/>
    <n v="0"/>
    <m/>
    <n v="0"/>
    <m/>
    <n v="0"/>
    <m/>
    <n v="12.827515979566284"/>
    <n v="21.82010284043568"/>
    <n v="34.360082252210752"/>
    <n v="5.4925121547425041E-3"/>
    <n v="17.695034100895857"/>
    <n v="34.210601220864319"/>
    <n v="22.275714216582287"/>
    <n v="25.401555982971651"/>
    <s v="Resto"/>
    <n v="2023"/>
    <n v="2"/>
    <d v="2024-08-20T00:00:00"/>
    <x v="49"/>
    <x v="33"/>
  </r>
  <r>
    <n v="2024"/>
    <n v="6"/>
    <n v="77"/>
    <x v="63"/>
    <s v="Gastos Medicos"/>
    <n v="49"/>
    <s v="0e17daca5f3e175f448bacace3bc0da47d0655a74c8dd0dc497a3afbdad95f1f"/>
    <s v="866d562d83a77144c090ae01fef5e5dc5d322dfdcb968ee04e0fa262fe1b2619"/>
    <x v="25"/>
    <n v="51481.02274"/>
    <n v="75442.675709999996"/>
    <n v="122312.30043"/>
    <n v="147989.61307999998"/>
    <n v="20229.315329999998"/>
    <n v="23274.002370000002"/>
    <n v="44924.365429999998"/>
    <n v="52197.83539"/>
    <n v="0"/>
    <n v="0"/>
    <n v="134.59399999999999"/>
    <n v="128.214"/>
    <n v="0"/>
    <n v="0"/>
    <n v="20229.315329999998"/>
    <n v="23274.002370000002"/>
    <n v="50805.712820000001"/>
    <n v="77114.569870000007"/>
    <n v="0"/>
    <n v="0"/>
    <n v="0"/>
    <n v="0"/>
    <n v="0"/>
    <n v="0"/>
    <s v="Gastos Medicos"/>
    <s v="Accidentes y Enfermedades"/>
    <s v="Gastos Medicos"/>
    <x v="49"/>
    <x v="1"/>
    <n v="6922211.3310900005"/>
    <n v="3662742.7217800003"/>
    <n v="470912451.56086999"/>
    <n v="404647163.09129"/>
    <n v="451972421.97768009"/>
    <n v="385068140.58718014"/>
    <n v="80921122.181579992"/>
    <n v="70226252.185509995"/>
    <n v="55507136.882119991"/>
    <n v="47830112.625290006"/>
    <n v="235573.65877000001"/>
    <n v="245513.94172"/>
    <n v="6.3618770170390179E-2"/>
    <n v="0.10742802493675767"/>
    <n v="-23961.652969999996"/>
    <n v="-31.761403932845745"/>
    <n v="21.853471652474941"/>
    <n v="30.728469096895406"/>
    <n v="0.74370775865771765"/>
    <n v="2.0597317759008957"/>
    <n v="1.0932185498464269E-2"/>
    <n v="1.1390301761053533E-2"/>
    <n v="1.8644063913276426E-2"/>
    <n v="1.9592032619203312E-2"/>
    <m/>
    <m/>
    <m/>
    <n v="0"/>
    <m/>
    <n v="0"/>
    <m/>
    <n v="0"/>
    <m/>
    <n v="-13.0819228751329"/>
    <n v="39.294703666176616"/>
    <n v="30.849916378184624"/>
    <n v="3.6444530318616171E-2"/>
    <n v="-13.0819228751329"/>
    <n v="-34.116584057139356"/>
    <n v="39.817009165230324"/>
    <n v="30.181070074352217"/>
    <s v="Resto"/>
    <n v="2023"/>
    <n v="2"/>
    <d v="2024-08-20T00:00:00"/>
    <x v="49"/>
    <x v="25"/>
  </r>
  <r>
    <n v="2024"/>
    <n v="6"/>
    <n v="718"/>
    <x v="44"/>
    <s v="Gastos Medicos"/>
    <n v="281"/>
    <s v="71a1c003a2b855d85582c8f6c7648c49d3fe836408a7e1b5d9b222448acb3c1b"/>
    <s v="866d562d83a77144c090ae01fef5e5dc5d322dfdcb968ee04e0fa262fe1b2619"/>
    <x v="30"/>
    <n v="1294.06738"/>
    <n v="0"/>
    <n v="54083.755929999999"/>
    <n v="4.08683"/>
    <n v="18883.253969999998"/>
    <n v="0.34256999999999999"/>
    <n v="24181.821690000001"/>
    <n v="1.08236"/>
    <n v="0"/>
    <n v="0"/>
    <n v="134.59399999999999"/>
    <n v="128.214"/>
    <n v="0"/>
    <n v="0"/>
    <n v="16095.752839999999"/>
    <n v="0.34256999999999999"/>
    <n v="22427.44225"/>
    <n v="1.6467000000000001"/>
    <n v="0"/>
    <n v="0"/>
    <n v="0"/>
    <n v="0"/>
    <n v="0"/>
    <n v="0"/>
    <s v="Gastos Medicos"/>
    <s v="Accidentes y Enfermedades"/>
    <s v="Gastos Medicos"/>
    <x v="49"/>
    <x v="1"/>
    <n v="8284.6314299999995"/>
    <n v="970.66971999999998"/>
    <n v="470912451.56086999"/>
    <n v="404647163.09129"/>
    <n v="451972421.97768009"/>
    <n v="385068140.58718014"/>
    <n v="80921122.181579992"/>
    <n v="70226252.185509995"/>
    <n v="55507136.882119991"/>
    <n v="47830112.625290006"/>
    <n v="8284.6314299999995"/>
    <n v="970.66971999999998"/>
    <n v="1.5991713227805032E-3"/>
    <m/>
    <m/>
    <m/>
    <n v="15.620095968469657"/>
    <m/>
    <n v="15.620095968469657"/>
    <m/>
    <n v="2.7479999216642697E-4"/>
    <n v="2.8631556198442242E-4"/>
    <m/>
    <m/>
    <m/>
    <m/>
    <m/>
    <n v="0"/>
    <m/>
    <n v="0"/>
    <m/>
    <n v="0"/>
    <m/>
    <n v="5512132.2357474379"/>
    <n v="1459.2172140217303"/>
    <m/>
    <n v="3.4019506374652675E-2"/>
    <n v="4698429.5968707129"/>
    <n v="1361862.8499423089"/>
    <n v="71.768116312951378"/>
    <n v="20.803425031881943"/>
    <s v="Resto"/>
    <n v="2023"/>
    <n v="2"/>
    <d v="2024-08-20T00:00:00"/>
    <x v="49"/>
    <x v="30"/>
  </r>
  <r>
    <n v="2024"/>
    <n v="6"/>
    <n v="704"/>
    <x v="50"/>
    <s v="Gastos Medicos"/>
    <n v="51"/>
    <s v="031b4af5197ec30a926f48cf40e11a7dbc470048a21e4003b7a3c07c5dab1baa"/>
    <s v="866d562d83a77144c090ae01fef5e5dc5d322dfdcb968ee04e0fa262fe1b2619"/>
    <x v="22"/>
    <n v="268418.34746000002"/>
    <n v="398835.95736"/>
    <n v="1591275.07494"/>
    <n v="1202678.9201499999"/>
    <n v="708287.07327000005"/>
    <n v="515126.74183000001"/>
    <n v="1214224.1576"/>
    <n v="930540.59540000011"/>
    <n v="0"/>
    <n v="0"/>
    <n v="134.59399999999999"/>
    <n v="128.214"/>
    <n v="0"/>
    <n v="0"/>
    <n v="641845.33637999999"/>
    <n v="481541.09258999996"/>
    <n v="836122.26358000003"/>
    <n v="637649.75164999999"/>
    <n v="0"/>
    <n v="0"/>
    <n v="0"/>
    <n v="0"/>
    <n v="0"/>
    <n v="0"/>
    <s v="Gastos Medicos"/>
    <s v="Accidentes y Enfermedades"/>
    <s v="Gastos Medicos"/>
    <x v="49"/>
    <x v="1"/>
    <n v="272024.87618999998"/>
    <n v="402736.18304000003"/>
    <n v="470912451.56086999"/>
    <n v="404647163.09129"/>
    <n v="451972421.97768009"/>
    <n v="385068140.58718014"/>
    <n v="80921122.181579992"/>
    <n v="70226252.185509995"/>
    <n v="55507136.882119991"/>
    <n v="47830112.625290006"/>
    <n v="272024.87618999998"/>
    <n v="402736.18304000003"/>
    <n v="0.33170368900432756"/>
    <n v="0.56793000473161104"/>
    <n v="-130417.60989999998"/>
    <n v="-32.699561685277423"/>
    <n v="98.674191573758534"/>
    <n v="99.031568097368421"/>
    <n v="98.674191573758534"/>
    <n v="99.031568097368421"/>
    <n v="5.6999628395959782E-2"/>
    <n v="5.9388213618320154E-2"/>
    <n v="9.8563883239191519E-2"/>
    <n v="0.10357542349565085"/>
    <m/>
    <m/>
    <m/>
    <n v="0"/>
    <m/>
    <n v="0"/>
    <m/>
    <n v="0"/>
    <m/>
    <n v="37.497632282454084"/>
    <n v="263.87431409678499"/>
    <n v="129.15754768947093"/>
    <n v="1.2760288371100512"/>
    <n v="33.289836787924628"/>
    <n v="31.125631495413764"/>
    <n v="76.764531257884443"/>
    <n v="75.518118111698627"/>
    <s v="Resto"/>
    <n v="2023"/>
    <n v="2"/>
    <d v="2024-08-20T00:00:00"/>
    <x v="49"/>
    <x v="22"/>
  </r>
  <r>
    <n v="2024"/>
    <n v="6"/>
    <n v="23"/>
    <x v="16"/>
    <s v="Gastos Medicos"/>
    <n v="17"/>
    <s v="4523540f1504cd17100c4835e85b7eefd49911580f8efff0599a8f283be6b9e3"/>
    <s v="866d562d83a77144c090ae01fef5e5dc5d322dfdcb968ee04e0fa262fe1b2619"/>
    <x v="9"/>
    <n v="3637546.2894799998"/>
    <n v="3165069.2135999999"/>
    <n v="6372858.6767599992"/>
    <n v="5712543.1552899992"/>
    <n v="2265309.0265899999"/>
    <n v="2068721.9188900006"/>
    <n v="4522917.3905999986"/>
    <n v="4099908.0828999998"/>
    <n v="0"/>
    <n v="0"/>
    <n v="134.59399999999999"/>
    <n v="128.214"/>
    <n v="0"/>
    <n v="0"/>
    <n v="1922844.12766"/>
    <n v="1732553.02134"/>
    <n v="2814883.2031399999"/>
    <n v="2562335.1840500003"/>
    <n v="0"/>
    <n v="0"/>
    <n v="0"/>
    <n v="0"/>
    <n v="0"/>
    <n v="0"/>
    <s v="Gastos Medicos"/>
    <s v="Accidentes y Enfermedades"/>
    <s v="Gastos Medicos"/>
    <x v="49"/>
    <x v="1"/>
    <n v="12089263.964579999"/>
    <n v="10892930.905850001"/>
    <n v="470912451.56086999"/>
    <n v="404647163.09129"/>
    <n v="451972421.97768009"/>
    <n v="385068140.58718014"/>
    <n v="80921122.181579992"/>
    <n v="70226252.185509995"/>
    <n v="55507136.882119991"/>
    <n v="47830112.625290006"/>
    <n v="3653974.3754000003"/>
    <n v="3180561.5512299999"/>
    <n v="4.4951752909674942"/>
    <n v="4.5069601681706413"/>
    <n v="472477.0758799999"/>
    <n v="14.927859202882864"/>
    <n v="99.550405004736746"/>
    <n v="99.512905586624839"/>
    <n v="30.089063322114118"/>
    <n v="29.056176349197383"/>
    <n v="0.77244640217584304"/>
    <n v="0.80481598270162458"/>
    <n v="0.78218000823743528"/>
    <n v="0.821950423832434"/>
    <m/>
    <m/>
    <m/>
    <n v="0"/>
    <m/>
    <n v="0"/>
    <m/>
    <n v="0"/>
    <m/>
    <n v="9.5028290610214441"/>
    <n v="62.275744315375682"/>
    <n v="65.361032548700678"/>
    <n v="4.0811130853331825"/>
    <n v="10.983277508749723"/>
    <n v="9.8561663853370174"/>
    <n v="68.309908045743029"/>
    <n v="67.616174188481651"/>
    <s v="Grandes"/>
    <n v="2023"/>
    <n v="2"/>
    <d v="2024-08-20T00:00:00"/>
    <x v="49"/>
    <x v="9"/>
  </r>
  <r>
    <n v="2024"/>
    <n v="6"/>
    <n v="79"/>
    <x v="59"/>
    <s v="Gastos Medicos"/>
    <n v="51"/>
    <s v="031b4af5197ec30a926f48cf40e11a7dbc470048a21e4003b7a3c07c5dab1baa"/>
    <s v="866d562d83a77144c090ae01fef5e5dc5d322dfdcb968ee04e0fa262fe1b2619"/>
    <x v="35"/>
    <n v="1.9381199999999998"/>
    <n v="1.9357800000000001"/>
    <n v="11.089030000000001"/>
    <n v="4.9276199999999992"/>
    <n v="0"/>
    <n v="0"/>
    <n v="0"/>
    <n v="0"/>
    <n v="0"/>
    <n v="0"/>
    <n v="134.59399999999999"/>
    <n v="128.214"/>
    <n v="0"/>
    <n v="0"/>
    <n v="0"/>
    <n v="0"/>
    <n v="4.78972"/>
    <n v="2.5515400000000001"/>
    <n v="0"/>
    <n v="0"/>
    <n v="0"/>
    <n v="0"/>
    <n v="0"/>
    <n v="0"/>
    <s v="Gastos Medicos"/>
    <s v="Accidentes y Enfermedades"/>
    <s v="Gastos Medicos"/>
    <x v="49"/>
    <x v="1"/>
    <n v="42505277.943829998"/>
    <n v="34607061.821570002"/>
    <n v="470912451.56086999"/>
    <n v="404647163.09129"/>
    <n v="451972421.97768009"/>
    <n v="385068140.58718014"/>
    <n v="80921122.181579992"/>
    <n v="70226252.185509995"/>
    <n v="55507136.882119991"/>
    <n v="47830112.625290006"/>
    <n v="320703.72170999995"/>
    <n v="287537.75964"/>
    <n v="2.3950730634345706E-6"/>
    <n v="2.7564905427196011E-6"/>
    <n v="2.3399999999997867E-3"/>
    <n v="0.12088150512969964"/>
    <n v="6.0433349188026176E-4"/>
    <n v="6.7322636248665741E-4"/>
    <n v="4.5597160958721231E-6"/>
    <n v="5.5935982372056236E-6"/>
    <n v="4.1156694701445559E-7"/>
    <n v="4.2881377397307453E-7"/>
    <n v="4.7838714232213223E-7"/>
    <n v="5.0271102591042219E-7"/>
    <m/>
    <m/>
    <m/>
    <n v="0"/>
    <m/>
    <n v="0"/>
    <m/>
    <n v="0"/>
    <m/>
    <m/>
    <m/>
    <m/>
    <m/>
    <m/>
    <n v="87.718789436967469"/>
    <m/>
    <m/>
    <s v="Resto"/>
    <n v="2023"/>
    <n v="2"/>
    <d v="2024-08-20T00:00:00"/>
    <x v="49"/>
    <x v="35"/>
  </r>
  <r>
    <n v="2024"/>
    <n v="6"/>
    <n v="120"/>
    <x v="58"/>
    <s v="Gastos Medicos"/>
    <n v="234"/>
    <s v="114bd151f8fb0c58642d2170da4ae7d7c57977260ac2cc8905306cab6b2acabc"/>
    <s v="866d562d83a77144c090ae01fef5e5dc5d322dfdcb968ee04e0fa262fe1b2619"/>
    <x v="34"/>
    <n v="163.88004999999998"/>
    <n v="0"/>
    <n v="251.17085999999998"/>
    <n v="0"/>
    <n v="58.185470000000002"/>
    <n v="0"/>
    <n v="256.13605999999999"/>
    <n v="0"/>
    <n v="0"/>
    <n v="0"/>
    <n v="134.59399999999999"/>
    <n v="128.214"/>
    <n v="0"/>
    <n v="0"/>
    <n v="58.185470000000002"/>
    <n v="0"/>
    <n v="108.04438"/>
    <n v="0"/>
    <n v="0"/>
    <n v="0"/>
    <n v="0"/>
    <n v="0"/>
    <n v="0"/>
    <n v="0"/>
    <s v="Gastos Medicos"/>
    <s v="Accidentes y Enfermedades"/>
    <s v="Gastos Medicos"/>
    <x v="49"/>
    <x v="1"/>
    <n v="1703323.0379900001"/>
    <n v="0"/>
    <n v="470912451.56086999"/>
    <n v="404647163.09129"/>
    <n v="451972421.97768009"/>
    <n v="385068140.58718014"/>
    <n v="80921122.181579992"/>
    <n v="70226252.185509995"/>
    <n v="55507136.882119991"/>
    <n v="47830112.625290006"/>
    <n v="58250.920680000003"/>
    <n v="0"/>
    <n v="2.0251826171202537E-4"/>
    <m/>
    <m/>
    <m/>
    <n v="0.28133469494889357"/>
    <m/>
    <n v="9.6211961175248373E-3"/>
    <m/>
    <n v="3.4800534463849675E-5"/>
    <n v="3.6258860503681999E-5"/>
    <m/>
    <m/>
    <m/>
    <m/>
    <m/>
    <n v="0"/>
    <m/>
    <n v="0"/>
    <m/>
    <n v="0"/>
    <m/>
    <m/>
    <n v="35.504913502284147"/>
    <m/>
    <n v="1.0482520495259549E-4"/>
    <m/>
    <m/>
    <n v="53.853305465772493"/>
    <m/>
    <s v="Resto"/>
    <n v="2023"/>
    <n v="2"/>
    <d v="2024-08-20T00:00:00"/>
    <x v="49"/>
    <x v="34"/>
  </r>
  <r>
    <n v="2024"/>
    <n v="6"/>
    <n v="39"/>
    <x v="17"/>
    <s v="Gastos Medicos"/>
    <n v="27"/>
    <s v="670671cd97404156226e507973f2ab8330d3022ca96e0c93bdbdb320c41adcaf"/>
    <s v="866d562d83a77144c090ae01fef5e5dc5d322dfdcb968ee04e0fa262fe1b2619"/>
    <x v="20"/>
    <n v="168861.75028000001"/>
    <n v="151326.29811"/>
    <n v="478194.63483000011"/>
    <n v="317666.90619000001"/>
    <n v="64858.37739999999"/>
    <n v="80225.232170000003"/>
    <n v="140408.39307000002"/>
    <n v="187153.78686999995"/>
    <n v="0"/>
    <n v="0"/>
    <n v="134.59399999999999"/>
    <n v="128.214"/>
    <n v="0"/>
    <n v="0"/>
    <n v="37916.792719999998"/>
    <n v="48509.95996"/>
    <n v="75031.340760000006"/>
    <n v="88668.709510000001"/>
    <n v="0"/>
    <n v="0"/>
    <n v="0"/>
    <n v="0"/>
    <n v="0"/>
    <n v="0"/>
    <s v="Gastos Medicos"/>
    <s v="Accidentes y Enfermedades"/>
    <s v="Gastos Medicos"/>
    <x v="49"/>
    <x v="1"/>
    <n v="13946879.379360002"/>
    <n v="12006721.726059999"/>
    <n v="470912451.56086999"/>
    <n v="404647163.09129"/>
    <n v="451972421.97768009"/>
    <n v="385068140.58718014"/>
    <n v="80921122.181579992"/>
    <n v="70226252.185509995"/>
    <n v="55507136.882119991"/>
    <n v="47830112.625290006"/>
    <n v="817465.34374000004"/>
    <n v="640523.64503999997"/>
    <n v="0.20867450392134806"/>
    <n v="0.21548394425243675"/>
    <n v="17535.452170000004"/>
    <n v="11.587841894641059"/>
    <n v="20.656747294929673"/>
    <n v="23.625403883497516"/>
    <n v="1.2107493417480806"/>
    <n v="1.2603465089188641"/>
    <n v="3.5858416935100515E-2"/>
    <n v="3.7361073833026691E-2"/>
    <n v="3.73970984879635E-2"/>
    <n v="3.9298576579004062E-2"/>
    <m/>
    <m/>
    <m/>
    <n v="0"/>
    <m/>
    <n v="0"/>
    <m/>
    <n v="0"/>
    <m/>
    <n v="-19.154640447081693"/>
    <n v="38.409158552753567"/>
    <n v="53.014732516408877"/>
    <n v="0.11684691562769513"/>
    <n v="-21.837097471807521"/>
    <n v="-15.380136719438752"/>
    <n v="50.534606387060379"/>
    <n v="54.709220680074381"/>
    <s v="Resto"/>
    <n v="2023"/>
    <n v="2"/>
    <d v="2024-08-20T00:00:00"/>
    <x v="49"/>
    <x v="20"/>
  </r>
  <r>
    <n v="2024"/>
    <n v="6"/>
    <n v="68"/>
    <x v="61"/>
    <s v="Gastos Medicos"/>
    <n v="213"/>
    <s v="d48ff4b2f68a10fd7c86f185a6ccede0dc0f2c48538d697cb33b6ada3f1e85db"/>
    <s v="866d562d83a77144c090ae01fef5e5dc5d322dfdcb968ee04e0fa262fe1b2619"/>
    <x v="37"/>
    <n v="0"/>
    <n v="0"/>
    <n v="0"/>
    <n v="0"/>
    <n v="0"/>
    <n v="0"/>
    <n v="0"/>
    <n v="-9.0000000000000019E-5"/>
    <n v="0"/>
    <n v="0"/>
    <n v="0"/>
    <n v="0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49"/>
    <x v="1"/>
    <n v="1001554.8187899999"/>
    <n v="494799.62904999999"/>
    <n v="470912451.56086999"/>
    <n v="404647163.09129"/>
    <n v="451972421.97768009"/>
    <n v="385068140.58718014"/>
    <n v="80921122.181579992"/>
    <n v="70226252.185509995"/>
    <n v="55507136.882119991"/>
    <n v="47830112.62529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9"/>
    <x v="37"/>
  </r>
  <r>
    <n v="2024"/>
    <n v="6"/>
    <n v="712"/>
    <x v="45"/>
    <s v="Gastos Medicos"/>
    <n v="249"/>
    <s v="9f484139a27415ae2e8612bf6c65a8101a18eb5e9b7809e74ca63a45a65f17f4"/>
    <s v="866d562d83a77144c090ae01fef5e5dc5d322dfdcb968ee04e0fa262fe1b2619"/>
    <x v="29"/>
    <n v="53542.606950000001"/>
    <n v="49128.040489999999"/>
    <n v="107513.62430000001"/>
    <n v="99553.256519999995"/>
    <n v="28164.414029999996"/>
    <n v="25996.815919999997"/>
    <n v="57737.59403"/>
    <n v="53710.085100000004"/>
    <n v="0"/>
    <n v="0"/>
    <n v="134.59399999999999"/>
    <n v="128.214"/>
    <n v="0"/>
    <n v="0"/>
    <n v="28164.41403"/>
    <n v="25996.815920000001"/>
    <n v="58288.172740000002"/>
    <n v="49109.760200000004"/>
    <n v="0"/>
    <n v="0"/>
    <n v="0"/>
    <n v="0"/>
    <n v="0"/>
    <n v="0"/>
    <s v="Gastos Medicos"/>
    <s v="Accidentes y Enfermedades"/>
    <s v="Gastos Medicos"/>
    <x v="49"/>
    <x v="1"/>
    <n v="166052.68868000002"/>
    <n v="154126.81384000002"/>
    <n v="470912451.56086999"/>
    <n v="404647163.09129"/>
    <n v="451972421.97768009"/>
    <n v="385068140.58718014"/>
    <n v="80921122.181579992"/>
    <n v="70226252.185509995"/>
    <n v="55507136.882119991"/>
    <n v="47830112.625290006"/>
    <n v="166052.68868000002"/>
    <n v="154126.81384000002"/>
    <n v="6.6166416760577079E-2"/>
    <n v="6.9956802422295211E-2"/>
    <n v="4414.5664600000018"/>
    <n v="8.9858386696668457"/>
    <n v="32.244348089528323"/>
    <n v="31.87507693567202"/>
    <n v="32.244348089528323"/>
    <n v="31.87507693567202"/>
    <n v="1.13699705269057E-2"/>
    <n v="1.1846432292420734E-2"/>
    <n v="1.2140957597401102E-2"/>
    <n v="1.2758271929504727E-2"/>
    <m/>
    <m/>
    <m/>
    <n v="0"/>
    <m/>
    <n v="0"/>
    <m/>
    <n v="0"/>
    <m/>
    <n v="8.337936909929077"/>
    <n v="52.601872852961627"/>
    <n v="52.916451909559967"/>
    <n v="5.0740167142492888E-2"/>
    <n v="8.337936909929077"/>
    <n v="18.68958940671024"/>
    <n v="48.319260505265923"/>
    <n v="52.936149177124257"/>
    <s v="Resto"/>
    <n v="2023"/>
    <n v="2"/>
    <d v="2024-08-20T00:00:00"/>
    <x v="49"/>
    <x v="29"/>
  </r>
  <r>
    <n v="2024"/>
    <n v="6"/>
    <n v="18"/>
    <x v="64"/>
    <s v="Gastos Medicos"/>
    <n v="5"/>
    <s v="ef2d127de37b942baad06145e54b0c619a1f22327b2ebbcfbec78f5564afe39d"/>
    <s v="866d562d83a77144c090ae01fef5e5dc5d322dfdcb968ee04e0fa262fe1b2619"/>
    <x v="26"/>
    <n v="144978.94716000001"/>
    <n v="144882.73415999999"/>
    <n v="278050.47259000002"/>
    <n v="276046.69615999993"/>
    <n v="15627.711519999999"/>
    <n v="15422.36371"/>
    <n v="28252.13247"/>
    <n v="35072.515569999996"/>
    <n v="0"/>
    <n v="0"/>
    <n v="134.59399999999999"/>
    <n v="128.214"/>
    <n v="0"/>
    <n v="0"/>
    <n v="15627.711519999999"/>
    <n v="15422.363710000001"/>
    <n v="143582.46021000002"/>
    <n v="141035.93263999998"/>
    <n v="0"/>
    <n v="0"/>
    <n v="0"/>
    <n v="0"/>
    <n v="0"/>
    <n v="0"/>
    <s v="Gastos Medicos"/>
    <s v="Accidentes y Enfermedades"/>
    <s v="Gastos Medicos"/>
    <x v="49"/>
    <x v="1"/>
    <n v="10445446.251569999"/>
    <n v="9947856.28792"/>
    <n v="470912451.56086999"/>
    <n v="404647163.09129"/>
    <n v="451972421.97768009"/>
    <n v="385068140.58718014"/>
    <n v="80921122.181579992"/>
    <n v="70226252.185509995"/>
    <n v="55507136.882119991"/>
    <n v="47830112.625290006"/>
    <n v="507588.02674"/>
    <n v="506036.25970999995"/>
    <n v="0.17916082136710834"/>
    <n v="0.20630850949766916"/>
    <n v="96.213000000017928"/>
    <n v="6.6407498835419076E-2"/>
    <n v="28.562326044436436"/>
    <n v="28.630899738890175"/>
    <n v="1.3879631723556951"/>
    <n v="1.4564216647956176"/>
    <n v="3.0786815400497023E-2"/>
    <n v="3.207694543078992E-2"/>
    <n v="3.5804707749134489E-2"/>
    <n v="3.7625219769953491E-2"/>
    <m/>
    <m/>
    <m/>
    <n v="0"/>
    <m/>
    <n v="0"/>
    <m/>
    <n v="0"/>
    <m/>
    <n v="1.3314937571265339"/>
    <n v="10.779297150470491"/>
    <n v="10.644721608420534"/>
    <n v="2.815441832856274E-2"/>
    <n v="1.3314937571265339"/>
    <n v="1.8055877834339817"/>
    <n v="10.884136890497146"/>
    <n v="10.935059896662093"/>
    <s v="Resto"/>
    <n v="2023"/>
    <n v="2"/>
    <d v="2024-08-20T00:00:00"/>
    <x v="49"/>
    <x v="26"/>
  </r>
  <r>
    <n v="2024"/>
    <n v="6"/>
    <n v="201.1"/>
    <x v="1"/>
    <s v="Gastos Medicos"/>
    <n v="201.1"/>
    <m/>
    <m/>
    <x v="1"/>
    <n v="80921122.181580007"/>
    <n v="70226252.185510024"/>
    <n v="149667897.27913001"/>
    <n v="129065957.91360001"/>
    <n v="55507136.882119998"/>
    <n v="47830112.625290006"/>
    <n v="109241477.42902"/>
    <n v="93330146.745240003"/>
    <n v="0"/>
    <n v="0"/>
    <n v="0"/>
    <n v="0"/>
    <n v="-19837.053670000001"/>
    <n v="98712.26178999999"/>
    <n v="51850369.552809991"/>
    <n v="44697746.587830015"/>
    <n v="70869463.101469994"/>
    <n v="61632803.419039987"/>
    <n v="0"/>
    <n v="0"/>
    <n v="0"/>
    <n v="0"/>
    <n v="0"/>
    <n v="0"/>
    <s v="Gastos Medicos"/>
    <s v="Accidentes y Enfermedades"/>
    <s v="Gastos Medicos"/>
    <x v="49"/>
    <x v="1"/>
    <n v="378148236.54752004"/>
    <n v="318759776.13497996"/>
    <n v="470912451.56086999"/>
    <n v="404647163.09129"/>
    <n v="451972421.97768009"/>
    <n v="385068140.58718014"/>
    <n v="80921122.181579992"/>
    <n v="70226252.185509995"/>
    <n v="55507136.882119991"/>
    <n v="47830112.625290006"/>
    <n v="86439515.832700029"/>
    <n v="74683090.754239976"/>
    <n v="100.00000000000003"/>
    <n v="100.00000000000004"/>
    <n v="10694869.996069983"/>
    <n v="15.229162404706376"/>
    <n v="93.615890142419772"/>
    <n v="94.032332454750573"/>
    <n v="21.399312322698361"/>
    <n v="22.031089693002066"/>
    <n v="17.183899451662761"/>
    <n v="17.903995519792172"/>
    <n v="17.354935012769808"/>
    <n v="18.237357180062698"/>
    <m/>
    <m/>
    <m/>
    <n v="0"/>
    <m/>
    <n v="0"/>
    <m/>
    <n v="0"/>
    <m/>
    <n v="16.050608780650855"/>
    <n v="68.594126460044365"/>
    <n v="68.10859349142217"/>
    <n v="100.00000000000003"/>
    <n v="16.002200359083531"/>
    <n v="14.986596698563549"/>
    <n v="73.163203562825501"/>
    <n v="72.522656942815146"/>
    <m/>
    <n v="2023"/>
    <n v="2"/>
    <d v="2024-08-20T00:00:00"/>
    <x v="49"/>
    <x v="1"/>
  </r>
  <r>
    <n v="2024"/>
    <n v="6"/>
    <n v="1"/>
    <x v="14"/>
    <s v="Gastos Medicos"/>
    <n v="30"/>
    <s v="624b60c58c9d8bfb6ff1886c2fd605d2adeb6ea4da576068201b6c6958ce93f4"/>
    <s v="866d562d83a77144c090ae01fef5e5dc5d322dfdcb968ee04e0fa262fe1b2619"/>
    <x v="16"/>
    <n v="1811793.3934300002"/>
    <n v="1636368.65646"/>
    <n v="4373530.3908299999"/>
    <n v="3892231.7326600002"/>
    <n v="2067584.3623499996"/>
    <n v="1909508.9380999997"/>
    <n v="4076260.8739299998"/>
    <n v="3600051.5785099999"/>
    <n v="0"/>
    <n v="0"/>
    <n v="134.59399999999999"/>
    <n v="128.214"/>
    <n v="0"/>
    <n v="0"/>
    <n v="1946618.7223499999"/>
    <n v="1808266.9412799999"/>
    <n v="2153544.85195"/>
    <n v="1878495.74016"/>
    <n v="0"/>
    <n v="0"/>
    <n v="0"/>
    <n v="0"/>
    <n v="0"/>
    <n v="0"/>
    <s v="Gastos Medicos"/>
    <s v="Accidentes y Enfermedades"/>
    <s v="Gastos Medicos"/>
    <x v="49"/>
    <x v="1"/>
    <n v="27815669.804509997"/>
    <n v="22056494.197700001"/>
    <n v="470912451.56086999"/>
    <n v="404647163.09129"/>
    <n v="451972421.97768009"/>
    <n v="385068140.58718014"/>
    <n v="80921122.181579992"/>
    <n v="70226252.185509995"/>
    <n v="55507136.882119991"/>
    <n v="47830112.625290006"/>
    <n v="1910232.1869100002"/>
    <n v="1745867.6112000002"/>
    <n v="2.2389622691644"/>
    <n v="2.3301380972707486"/>
    <n v="175424.7369700002"/>
    <n v="10.720367704274004"/>
    <n v="94.846762914238454"/>
    <n v="93.728106642362334"/>
    <n v="6.5135709697569046"/>
    <n v="7.4189879941601813"/>
    <n v="0.38474102509387742"/>
    <n v="0.40086370436103125"/>
    <n v="0.40439395248912907"/>
    <n v="0.42495560758798301"/>
    <m/>
    <m/>
    <m/>
    <n v="0"/>
    <m/>
    <n v="0"/>
    <m/>
    <n v="0"/>
    <m/>
    <n v="8.2783285846929964"/>
    <n v="114.1181091534807"/>
    <n v="116.69185489233773"/>
    <n v="3.7248982355924971"/>
    <n v="7.6510706418194241"/>
    <n v="14.641987517446964"/>
    <n v="90.391371258758241"/>
    <n v="96.26143422214956"/>
    <s v="Medianas"/>
    <n v="2023"/>
    <n v="2"/>
    <d v="2024-08-20T00:00:00"/>
    <x v="49"/>
    <x v="16"/>
  </r>
  <r>
    <n v="2024"/>
    <n v="6"/>
    <n v="43"/>
    <x v="9"/>
    <s v="Gastos Medicos"/>
    <n v="31"/>
    <s v="eb1e33e8a81b697b75855af6bfcdbcbf7cbbde9f94962ceaec1ed8af21f5a50f"/>
    <s v="866d562d83a77144c090ae01fef5e5dc5d322dfdcb968ee04e0fa262fe1b2619"/>
    <x v="0"/>
    <n v="22071451.93059"/>
    <n v="18953393.329390001"/>
    <n v="39662571.043200001"/>
    <n v="34111998.127049997"/>
    <n v="14496483.29463"/>
    <n v="12132757.01158"/>
    <n v="28484073.923609998"/>
    <n v="24019037.872489996"/>
    <n v="0"/>
    <n v="0"/>
    <n v="134.59399999999999"/>
    <n v="128.214"/>
    <n v="13002.299419999999"/>
    <n v="-540.44204999999999"/>
    <n v="14020011.295919999"/>
    <n v="11812915.1116"/>
    <n v="19169262.612500001"/>
    <n v="16881384.25172"/>
    <n v="0"/>
    <n v="0"/>
    <n v="0"/>
    <n v="0"/>
    <n v="0"/>
    <n v="0"/>
    <s v="Gastos Medicos"/>
    <s v="Accidentes y Enfermedades"/>
    <s v="Gastos Medicos"/>
    <x v="49"/>
    <x v="1"/>
    <n v="56310277.221919999"/>
    <n v="49145835.487599999"/>
    <n v="470912451.56086999"/>
    <n v="404647163.09129"/>
    <n v="451972421.97768009"/>
    <n v="385068140.58718014"/>
    <n v="80921122.181579992"/>
    <n v="70226252.185509995"/>
    <n v="55507136.882119991"/>
    <n v="47830112.625290006"/>
    <n v="22169736.60571"/>
    <n v="19019560.051479999"/>
    <n v="27.275266748110059"/>
    <n v="26.989042899972262"/>
    <n v="3118058.6011999995"/>
    <n v="16.451189225124118"/>
    <n v="99.556671886238448"/>
    <n v="99.652112236503342"/>
    <n v="39.196134381661693"/>
    <n v="38.565614240441867"/>
    <n v="4.6869544131680385"/>
    <n v="4.8833625365929878"/>
    <n v="4.6839308558587467"/>
    <n v="4.9220881531482918"/>
    <m/>
    <m/>
    <m/>
    <n v="0"/>
    <m/>
    <n v="0"/>
    <m/>
    <n v="0"/>
    <m/>
    <n v="19.482185959827291"/>
    <n v="65.679790075516294"/>
    <n v="64.013640200071137"/>
    <n v="26.116431343623525"/>
    <n v="18.683755563033564"/>
    <n v="13.552670365564934"/>
    <n v="73.137979166594292"/>
    <n v="69.975986183694701"/>
    <s v="Grandes"/>
    <n v="2023"/>
    <n v="2"/>
    <d v="2024-08-20T00:00:00"/>
    <x v="49"/>
    <x v="0"/>
  </r>
  <r>
    <n v="2024"/>
    <n v="6"/>
    <n v="714"/>
    <x v="48"/>
    <s v="Gastos Medicos"/>
    <n v="250"/>
    <s v="1e472b39b105d349bcd069c4a711b44a2fffb8e274714bb07ecfff69a9a7f67b"/>
    <s v="866d562d83a77144c090ae01fef5e5dc5d322dfdcb968ee04e0fa262fe1b2619"/>
    <x v="27"/>
    <n v="229289.21296999999"/>
    <n v="195734.45678000001"/>
    <n v="401778.97675999999"/>
    <n v="356599.75827999995"/>
    <n v="66199.124259999997"/>
    <n v="54696.491280000002"/>
    <n v="133736.77552"/>
    <n v="111379.44081999997"/>
    <n v="0"/>
    <n v="0"/>
    <n v="134.59399999999999"/>
    <n v="128.214"/>
    <n v="263.22644000000003"/>
    <n v="0"/>
    <n v="66199.124259999997"/>
    <n v="54696.491280000002"/>
    <n v="216715.98828999998"/>
    <n v="182853.30505000002"/>
    <n v="0"/>
    <n v="0"/>
    <n v="0"/>
    <n v="0"/>
    <n v="0"/>
    <n v="0"/>
    <s v="Gastos Medicos"/>
    <s v="Accidentes y Enfermedades"/>
    <s v="Gastos Medicos"/>
    <x v="49"/>
    <x v="1"/>
    <n v="328538.47486000002"/>
    <n v="278826.47719000001"/>
    <n v="470912451.56086999"/>
    <n v="404647163.09129"/>
    <n v="451972421.97768009"/>
    <n v="385068140.58718014"/>
    <n v="80921122.181579992"/>
    <n v="70226252.185509995"/>
    <n v="55507136.882119991"/>
    <n v="47830112.625290006"/>
    <n v="328538.47486000002"/>
    <n v="278826.47719000001"/>
    <n v="0.28334902777978643"/>
    <n v="0.27871978168925626"/>
    <n v="33554.756189999986"/>
    <n v="17.14299911318864"/>
    <n v="69.790673091700114"/>
    <n v="70.199379468048576"/>
    <n v="69.790673091700114"/>
    <n v="70.199379468048576"/>
    <n v="4.8690412030942473E-2"/>
    <n v="5.0730797239067628E-2"/>
    <n v="4.8371636979904278E-2"/>
    <n v="5.0831122118160633E-2"/>
    <m/>
    <m/>
    <m/>
    <n v="0"/>
    <m/>
    <n v="0"/>
    <m/>
    <n v="0"/>
    <m/>
    <n v="21.029928448456037"/>
    <n v="28.871451649433432"/>
    <n v="27.944232292977066"/>
    <n v="0.11926236512718442"/>
    <n v="21.029928448456037"/>
    <n v="18.519043574706195"/>
    <n v="30.546488416634581"/>
    <n v="29.912771478231477"/>
    <s v="Resto"/>
    <n v="2023"/>
    <n v="2"/>
    <d v="2024-08-20T00:00:00"/>
    <x v="49"/>
    <x v="27"/>
  </r>
  <r>
    <n v="2024"/>
    <n v="6"/>
    <n v="13"/>
    <x v="23"/>
    <s v="Gastos Medicos"/>
    <n v="13"/>
    <s v="3fdba35f04dc8c462986c992bcf875546257113072a909c162f7e470e581e278"/>
    <s v="866d562d83a77144c090ae01fef5e5dc5d322dfdcb968ee04e0fa262fe1b2619"/>
    <x v="23"/>
    <n v="264639.71720000001"/>
    <n v="241827.16640000002"/>
    <n v="562944.55368999997"/>
    <n v="487383.64651999995"/>
    <n v="187798.90266000002"/>
    <n v="178464.82594000001"/>
    <n v="331893.82381000003"/>
    <n v="299739.71683000005"/>
    <n v="0"/>
    <n v="0"/>
    <n v="134.59399999999999"/>
    <n v="128.214"/>
    <n v="0"/>
    <n v="0"/>
    <n v="88570.219549999994"/>
    <n v="104216.70220999999"/>
    <n v="209662.12761000003"/>
    <n v="143564.95794999998"/>
    <n v="0"/>
    <n v="0"/>
    <n v="0"/>
    <n v="0"/>
    <n v="0"/>
    <n v="0"/>
    <s v="Gastos Medicos"/>
    <s v="Accidentes y Enfermedades"/>
    <s v="Gastos Medicos"/>
    <x v="49"/>
    <x v="1"/>
    <n v="799139.89625999995"/>
    <n v="661278.34057"/>
    <n v="470912451.56086999"/>
    <n v="404647163.09129"/>
    <n v="451972421.97768009"/>
    <n v="385068140.58718014"/>
    <n v="80921122.181579992"/>
    <n v="70226252.185509995"/>
    <n v="55507136.882119991"/>
    <n v="47830112.625290006"/>
    <n v="393734.74427999998"/>
    <n v="262593.41316"/>
    <n v="0.32703416619232173"/>
    <n v="0.34435436731151231"/>
    <n v="22812.550799999997"/>
    <n v="9.433411117370639"/>
    <n v="67.21269104252697"/>
    <n v="92.091863040240483"/>
    <n v="33.115568180054865"/>
    <n v="36.569648749050664"/>
    <n v="5.6197222291072241E-2"/>
    <n v="5.855218246326295E-2"/>
    <n v="5.9762476660547563E-2"/>
    <n v="6.2801135931745536E-2"/>
    <m/>
    <m/>
    <m/>
    <n v="0"/>
    <m/>
    <n v="0"/>
    <m/>
    <n v="0"/>
    <m/>
    <n v="5.2302052636064689"/>
    <n v="70.963990079415041"/>
    <n v="73.798501879150336"/>
    <n v="0.33833289412643797"/>
    <n v="-15.013411793122977"/>
    <n v="46.039904586619265"/>
    <n v="42.244262499688361"/>
    <n v="72.592019458046309"/>
    <s v="Resto"/>
    <n v="2023"/>
    <n v="2"/>
    <d v="2024-08-20T00:00:00"/>
    <x v="49"/>
    <x v="23"/>
  </r>
  <r>
    <n v="2024"/>
    <n v="6"/>
    <n v="3"/>
    <x v="40"/>
    <s v="Gastos Medicos"/>
    <n v="3"/>
    <s v="4e07408562bedb8b60ce05c1decfe3ad16b72230967de01f640b7e4729b49fce"/>
    <s v="866d562d83a77144c090ae01fef5e5dc5d322dfdcb968ee04e0fa262fe1b2619"/>
    <x v="18"/>
    <n v="1492388.5139300001"/>
    <n v="1399372.36623"/>
    <n v="3199094.9318300001"/>
    <n v="2924469.1534699998"/>
    <n v="1175529.3460500003"/>
    <n v="1085715.6195800002"/>
    <n v="2450426.6181499995"/>
    <n v="2096045.6407499996"/>
    <n v="0"/>
    <n v="0"/>
    <n v="134.59399999999999"/>
    <n v="128.214"/>
    <n v="2538.4867300000001"/>
    <n v="2740.2511399999999"/>
    <n v="1148191.53559"/>
    <n v="1061863.52993"/>
    <n v="1448973.20236"/>
    <n v="1355694.63273"/>
    <n v="0"/>
    <n v="0"/>
    <n v="0"/>
    <n v="0"/>
    <n v="0"/>
    <n v="0"/>
    <s v="Gastos Medicos"/>
    <s v="Accidentes y Enfermedades"/>
    <s v="Gastos Medicos"/>
    <x v="49"/>
    <x v="1"/>
    <n v="12032200.14449"/>
    <n v="10620403.039520001"/>
    <n v="470912451.56086999"/>
    <n v="404647163.09129"/>
    <n v="451972421.97768009"/>
    <n v="385068140.58718014"/>
    <n v="80921122.181579992"/>
    <n v="70226252.185509995"/>
    <n v="55507136.882119991"/>
    <n v="47830112.625290006"/>
    <n v="1492404.7979100002"/>
    <n v="1399385.6923900002"/>
    <n v="1.8442508874026851"/>
    <n v="1.9926627474486485"/>
    <n v="93016.147700000089"/>
    <n v="6.6469904612016517"/>
    <n v="99.998908876464156"/>
    <n v="99.999047713573702"/>
    <n v="12.403288642214129"/>
    <n v="13.176264224839116"/>
    <n v="0.31691421812767562"/>
    <n v="0.33019459625430408"/>
    <n v="0.34582532484338613"/>
    <n v="0.36340902264626063"/>
    <m/>
    <m/>
    <m/>
    <n v="0"/>
    <m/>
    <n v="0"/>
    <m/>
    <n v="0"/>
    <m/>
    <n v="8.272306748681002"/>
    <n v="78.768319045447839"/>
    <n v="77.585898205564007"/>
    <n v="2.1177985608345486"/>
    <n v="8.129858802636436"/>
    <n v="6.8805000313501674"/>
    <n v="79.241737094923153"/>
    <n v="78.326158730281009"/>
    <s v="Medianas"/>
    <n v="2023"/>
    <n v="2"/>
    <d v="2024-08-20T00:00:00"/>
    <x v="49"/>
    <x v="18"/>
  </r>
  <r>
    <n v="2024"/>
    <n v="6"/>
    <n v="98"/>
    <x v="53"/>
    <s v="Gastos Medicos"/>
    <n v="205"/>
    <s v="f8809aff4d69bece79dabe35be0c708b890d7eafb841f121330667b77d2e2590"/>
    <s v="866d562d83a77144c090ae01fef5e5dc5d322dfdcb968ee04e0fa262fe1b2619"/>
    <x v="24"/>
    <n v="32376.727600000002"/>
    <n v="23693.15713"/>
    <n v="61593.586609999998"/>
    <n v="41577.38233"/>
    <n v="-89.40100000000001"/>
    <n v="476.56189999999998"/>
    <n v="876.59184000000005"/>
    <n v="-619.27822000000003"/>
    <n v="0"/>
    <n v="0"/>
    <n v="134.59399999999999"/>
    <n v="128.214"/>
    <n v="0"/>
    <n v="0"/>
    <n v="-89.400999999999996"/>
    <n v="476.56190000000004"/>
    <n v="31451.642039999999"/>
    <n v="22530.145039999999"/>
    <n v="0"/>
    <n v="0"/>
    <n v="0"/>
    <n v="0"/>
    <n v="0"/>
    <n v="0"/>
    <s v="Gastos Medicos"/>
    <s v="Accidentes y Enfermedades"/>
    <s v="Gastos Medicos"/>
    <x v="49"/>
    <x v="1"/>
    <n v="2003119.0202000001"/>
    <n v="2675906.5720300004"/>
    <n v="470912451.56086999"/>
    <n v="404647163.09129"/>
    <n v="451972421.97768009"/>
    <n v="385068140.58718014"/>
    <n v="80921122.181579992"/>
    <n v="70226252.185509995"/>
    <n v="55507136.882119991"/>
    <n v="47830112.625290006"/>
    <n v="379474.90561000002"/>
    <n v="292628.9351"/>
    <n v="4.0010230613645503E-2"/>
    <n v="3.3738319207768694E-2"/>
    <n v="8683.5704700000024"/>
    <n v="36.650119789249061"/>
    <n v="8.5319811985867453"/>
    <n v="8.0966556235812241"/>
    <n v="1.6163157193109456"/>
    <n v="0.88542542470105223"/>
    <n v="6.8753177990272356E-3"/>
    <n v="7.1634298965256062E-3"/>
    <n v="5.8552633729090867E-3"/>
    <n v="6.1529777804704734E-3"/>
    <m/>
    <m/>
    <m/>
    <n v="0"/>
    <m/>
    <n v="0"/>
    <m/>
    <n v="0"/>
    <m/>
    <n v="-118.75957771697654"/>
    <n v="-0.27612735018964674"/>
    <n v="2.01139045077527"/>
    <n v="-1.6106217150032456E-4"/>
    <n v="-118.75957771697654"/>
    <n v="39.598045126477352"/>
    <n v="-0.28424907000499489"/>
    <n v="2.1152189617683885"/>
    <s v="Resto"/>
    <n v="2023"/>
    <n v="2"/>
    <d v="2024-08-20T00:00:00"/>
    <x v="49"/>
    <x v="24"/>
  </r>
  <r>
    <n v="2024"/>
    <n v="6"/>
    <n v="34"/>
    <x v="54"/>
    <s v="Gastos Medicos"/>
    <n v="23"/>
    <s v="535fa30d7e25dd8a49f1536779734ec8286108d115da5045d77f3b4185d8f790"/>
    <s v="866d562d83a77144c090ae01fef5e5dc5d322dfdcb968ee04e0fa262fe1b2619"/>
    <x v="4"/>
    <n v="15692112.812879998"/>
    <n v="13190100.071"/>
    <n v="27977744.804399997"/>
    <n v="23288583.893509999"/>
    <n v="11009868.95087"/>
    <n v="9369718.5240500011"/>
    <n v="21185486.375780001"/>
    <n v="17810309.837779999"/>
    <n v="0"/>
    <n v="0"/>
    <n v="134.59399999999999"/>
    <n v="128.214"/>
    <n v="3477.7497899999998"/>
    <n v="4892.3314800000007"/>
    <n v="9984789.5678700004"/>
    <n v="8365344.3662799997"/>
    <n v="12423377.037450001"/>
    <n v="10285483.05339"/>
    <n v="0"/>
    <n v="0"/>
    <n v="0"/>
    <n v="0"/>
    <n v="0"/>
    <n v="0"/>
    <s v="Gastos Medicos"/>
    <s v="Accidentes y Enfermedades"/>
    <s v="Gastos Medicos"/>
    <x v="49"/>
    <x v="1"/>
    <n v="43370839.972830005"/>
    <n v="41708691.39999"/>
    <n v="470912451.56086999"/>
    <n v="404647163.09129"/>
    <n v="451972421.97768009"/>
    <n v="385068140.58718014"/>
    <n v="80921122.181579992"/>
    <n v="70226252.185509995"/>
    <n v="55507136.882119991"/>
    <n v="47830112.625290006"/>
    <n v="15696564.2108"/>
    <n v="13192563.50334"/>
    <n v="19.391862581525075"/>
    <n v="18.782292462592149"/>
    <n v="2502012.7418799978"/>
    <n v="18.968868533309834"/>
    <n v="99.971640940907704"/>
    <n v="99.9813271140262"/>
    <n v="36.181251787400107"/>
    <n v="31.624344059385095"/>
    <n v="3.3322781678138833"/>
    <n v="3.4719182078005035"/>
    <n v="3.2596546507912278"/>
    <n v="3.425393763006924"/>
    <m/>
    <m/>
    <m/>
    <n v="0"/>
    <m/>
    <n v="0"/>
    <m/>
    <n v="0"/>
    <m/>
    <n v="17.504799344933296"/>
    <n v="70.16180091334266"/>
    <n v="71.035992703728141"/>
    <n v="19.835051075056455"/>
    <n v="19.358978311972997"/>
    <n v="20.785547678826521"/>
    <n v="80.370977535102313"/>
    <n v="81.331565302835813"/>
    <s v="Grandes"/>
    <n v="2023"/>
    <n v="2"/>
    <d v="2024-08-20T00:00:00"/>
    <x v="49"/>
    <x v="4"/>
  </r>
  <r>
    <n v="2024"/>
    <n v="6"/>
    <n v="104"/>
    <x v="79"/>
    <s v="Gastos Medicos"/>
    <n v="225"/>
    <s v="0e6523810856a138a75dec70a9cf3778a5c70b83ac915f22c33f05db97cb3e68"/>
    <s v="866d562d83a77144c090ae01fef5e5dc5d322dfdcb968ee04e0fa262fe1b2619"/>
    <x v="31"/>
    <n v="11464.354140000001"/>
    <n v="9262.3006600000008"/>
    <n v="-166479.24883999999"/>
    <n v="97875.376099999994"/>
    <n v="519.66252999999961"/>
    <n v="2920.2053400000004"/>
    <n v="-13130.259190000004"/>
    <n v="13530.302250000001"/>
    <n v="0"/>
    <n v="0"/>
    <n v="134.59399999999999"/>
    <n v="128.214"/>
    <n v="0"/>
    <n v="0"/>
    <n v="548.9343100000001"/>
    <n v="3014.9644800000001"/>
    <n v="23389.9584"/>
    <n v="43480.925490000001"/>
    <n v="0"/>
    <n v="0"/>
    <n v="0"/>
    <n v="0"/>
    <n v="0"/>
    <n v="0"/>
    <s v="Gastos Medicos"/>
    <s v="Accidentes y Enfermedades"/>
    <s v="Gastos Medicos"/>
    <x v="49"/>
    <x v="1"/>
    <n v="1467674.2807799999"/>
    <n v="1557923.0324500001"/>
    <n v="470912451.56086999"/>
    <n v="404647163.09129"/>
    <n v="451972421.97768009"/>
    <n v="385068140.58718014"/>
    <n v="80921122.181579992"/>
    <n v="70226252.185509995"/>
    <n v="55507136.882119991"/>
    <n v="47830112.625290006"/>
    <n v="26687.842260000001"/>
    <n v="21492.382450000001"/>
    <n v="1.4167319768842286E-2"/>
    <n v="1.3189228204194442E-2"/>
    <n v="2202.0534800000005"/>
    <n v="23.774368386784793"/>
    <n v="42.957216354590372"/>
    <n v="43.095737206183955"/>
    <n v="0.78112386993027061"/>
    <n v="0.59452877113152669"/>
    <n v="2.434497984073399E-3"/>
    <n v="2.5365162966881527E-3"/>
    <n v="2.2889819835238507E-3"/>
    <n v="2.4053666568925086E-3"/>
    <m/>
    <m/>
    <m/>
    <n v="0"/>
    <m/>
    <n v="0"/>
    <m/>
    <n v="0"/>
    <m/>
    <n v="-82.204589421098746"/>
    <n v="4.5328548268310866"/>
    <n v="31.527861674919976"/>
    <n v="9.3620849351967522E-4"/>
    <n v="-81.79300905064062"/>
    <n v="-46.206392489554162"/>
    <n v="2.3468802321597977"/>
    <n v="6.933993345411654"/>
    <s v="Resto"/>
    <n v="2023"/>
    <n v="2"/>
    <d v="2024-08-20T00:00:00"/>
    <x v="49"/>
    <x v="31"/>
  </r>
  <r>
    <n v="2024"/>
    <n v="6"/>
    <n v="82"/>
    <x v="66"/>
    <s v="Gastos Medicos"/>
    <n v="25"/>
    <s v="b7a56873cd771f2c446d369b649430b65a756ba278ff97ec81bb6f55b2e73569"/>
    <s v="866d562d83a77144c090ae01fef5e5dc5d322dfdcb968ee04e0fa262fe1b2619"/>
    <x v="37"/>
    <n v="0"/>
    <n v="0"/>
    <n v="0"/>
    <n v="-465107.864319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49"/>
    <x v="1"/>
    <n v="0"/>
    <n v="0"/>
    <n v="470912451.56086999"/>
    <n v="404647163.09129"/>
    <n v="451972421.97768009"/>
    <n v="385068140.58718014"/>
    <n v="80921122.181579992"/>
    <n v="70226252.185509995"/>
    <n v="55507136.882119991"/>
    <n v="47830112.62529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49"/>
    <x v="37"/>
  </r>
  <r>
    <n v="2024"/>
    <n v="6"/>
    <n v="701"/>
    <x v="51"/>
    <s v="Gastos Medicos"/>
    <n v="243"/>
    <s v="72440a20f54075ac43f51a2cf0dbb2a14366b38a5c01b110ae174abc1cb44238"/>
    <s v="866d562d83a77144c090ae01fef5e5dc5d322dfdcb968ee04e0fa262fe1b2619"/>
    <x v="17"/>
    <n v="447698.16558999999"/>
    <n v="348190.30125000002"/>
    <n v="873725.68964999996"/>
    <n v="562147.08967000002"/>
    <n v="276970.69881999999"/>
    <n v="219430.05895999999"/>
    <n v="499587.56026"/>
    <n v="509978.49237000011"/>
    <n v="0"/>
    <n v="0"/>
    <n v="134.59399999999999"/>
    <n v="128.214"/>
    <n v="0"/>
    <n v="0"/>
    <n v="240395.81388"/>
    <n v="193013.94180999999"/>
    <n v="377512.38370000001"/>
    <n v="334609.13936000003"/>
    <n v="0"/>
    <n v="0"/>
    <n v="0"/>
    <n v="0"/>
    <n v="0"/>
    <n v="0"/>
    <s v="Gastos Medicos"/>
    <s v="Accidentes y Enfermedades"/>
    <s v="Gastos Medicos"/>
    <x v="49"/>
    <x v="1"/>
    <n v="1545984.8405799998"/>
    <n v="1269383.35249"/>
    <n v="470912451.56086999"/>
    <n v="404647163.09129"/>
    <n v="451972421.97768009"/>
    <n v="385068140.58718014"/>
    <n v="80921122.181579992"/>
    <n v="70226252.185509995"/>
    <n v="55507136.882119991"/>
    <n v="47830112.625290006"/>
    <n v="1545984.8405799998"/>
    <n v="1269383.35249"/>
    <n v="0.55325254213035269"/>
    <n v="0.49581216484430762"/>
    <n v="99507.864339999971"/>
    <n v="28.578585900516941"/>
    <n v="28.958768148207664"/>
    <n v="27.429877709282707"/>
    <n v="28.958768148207664"/>
    <n v="27.429877709282707"/>
    <n v="9.5070360553447947E-2"/>
    <n v="9.9054310356154598E-2"/>
    <n v="8.6047878994136656E-2"/>
    <n v="9.0423035444857608E-2"/>
    <m/>
    <m/>
    <m/>
    <n v="0"/>
    <m/>
    <n v="0"/>
    <m/>
    <n v="0"/>
    <m/>
    <n v="26.222770085701484"/>
    <n v="61.865497808103264"/>
    <n v="63.020152535049967"/>
    <n v="0.49898213883414705"/>
    <n v="24.548419469429827"/>
    <n v="12.82189853572444"/>
    <n v="63.678921343951664"/>
    <n v="57.683404039463404"/>
    <s v="Medianas"/>
    <n v="2023"/>
    <n v="2"/>
    <d v="2024-08-20T00:00:00"/>
    <x v="49"/>
    <x v="17"/>
  </r>
  <r>
    <n v="2024"/>
    <n v="6"/>
    <n v="50"/>
    <x v="56"/>
    <s v="Gastos Medicos"/>
    <n v="38"/>
    <s v="aea92132c4cbeb263e6ac2bf6c183b5d81737f179f21efdc5863739672f0f470"/>
    <s v="866d562d83a77144c090ae01fef5e5dc5d322dfdcb968ee04e0fa262fe1b2619"/>
    <x v="37"/>
    <n v="0"/>
    <n v="119.49455"/>
    <n v="-128.30592000000001"/>
    <n v="474.08528999999999"/>
    <n v="0"/>
    <n v="0"/>
    <n v="0"/>
    <n v="0"/>
    <n v="0"/>
    <n v="0"/>
    <n v="134.59399999999999"/>
    <n v="128.214"/>
    <n v="0"/>
    <n v="0"/>
    <n v="0"/>
    <n v="0"/>
    <n v="0"/>
    <n v="44.562370000000001"/>
    <n v="0"/>
    <n v="0"/>
    <n v="0"/>
    <n v="0"/>
    <n v="0"/>
    <n v="0"/>
    <s v="Gastos Medicos"/>
    <s v="Accidentes y Enfermedades"/>
    <s v="Gastos Medicos"/>
    <x v="49"/>
    <x v="1"/>
    <n v="30189132.184919998"/>
    <n v="15116040.619870001"/>
    <n v="470912451.56086999"/>
    <n v="404647163.09129"/>
    <n v="451972421.97768009"/>
    <n v="385068140.58718014"/>
    <n v="80921122.181579992"/>
    <n v="70226252.185509995"/>
    <n v="55507136.882119991"/>
    <n v="47830112.625290006"/>
    <n v="431429.48386000004"/>
    <n v="409109.32405"/>
    <m/>
    <n v="1.701565244922122E-4"/>
    <m/>
    <m/>
    <m/>
    <n v="2.9208464089025696E-2"/>
    <m/>
    <n v="7.9051487757266729E-4"/>
    <m/>
    <m/>
    <n v="2.9530554245611144E-5"/>
    <n v="3.1032053136825591E-5"/>
    <m/>
    <m/>
    <m/>
    <n v="0"/>
    <m/>
    <n v="0"/>
    <m/>
    <n v="0"/>
    <m/>
    <m/>
    <m/>
    <m/>
    <m/>
    <m/>
    <m/>
    <m/>
    <m/>
    <s v="Resto"/>
    <n v="2023"/>
    <n v="2"/>
    <d v="2024-08-20T00:00:00"/>
    <x v="49"/>
    <x v="37"/>
  </r>
  <r>
    <n v="2024"/>
    <n v="6"/>
    <n v="16"/>
    <x v="24"/>
    <s v="Gastos Medicos"/>
    <n v="14"/>
    <s v="8527a891e224136950ff32ca212b45bc93f69fbb801c3b1ebedac52775f99e61"/>
    <s v="866d562d83a77144c090ae01fef5e5dc5d322dfdcb968ee04e0fa262fe1b2619"/>
    <x v="10"/>
    <n v="1255103.9449500002"/>
    <n v="1131045.53382"/>
    <n v="2275130.3608499998"/>
    <n v="2038382.60708"/>
    <n v="859274.64300999988"/>
    <n v="764304.13962999999"/>
    <n v="1652131.2092799998"/>
    <n v="1461001.7870399999"/>
    <n v="0"/>
    <n v="0"/>
    <n v="134.59399999999999"/>
    <n v="128.214"/>
    <n v="0"/>
    <n v="0"/>
    <n v="766200.47405999992"/>
    <n v="705914.33872"/>
    <n v="1156348.7466300002"/>
    <n v="1026079.30699"/>
    <n v="0"/>
    <n v="0"/>
    <n v="0"/>
    <n v="0"/>
    <n v="0"/>
    <n v="0"/>
    <s v="Gastos Medicos"/>
    <s v="Accidentes y Enfermedades"/>
    <s v="Gastos Medicos"/>
    <x v="49"/>
    <x v="1"/>
    <n v="2668766.8416399998"/>
    <n v="1926100.1418599999"/>
    <n v="470912451.56086999"/>
    <n v="404647163.09129"/>
    <n v="451972421.97768009"/>
    <n v="385068140.58718014"/>
    <n v="80921122.181579992"/>
    <n v="70226252.185509995"/>
    <n v="55507136.882119991"/>
    <n v="47830112.625290006"/>
    <n v="1265223.08128"/>
    <n v="1139250.56094"/>
    <n v="1.5510214281676118"/>
    <n v="1.6105736795297361"/>
    <n v="124058.41113000014"/>
    <n v="10.968471862578744"/>
    <n v="99.200209316465944"/>
    <n v="99.279787309191221"/>
    <n v="47.029359229400455"/>
    <n v="58.722052360567808"/>
    <n v="0.26652596269006612"/>
    <n v="0.27769480701014571"/>
    <n v="0.27951401541516102"/>
    <n v="0.2937260745839162"/>
    <m/>
    <m/>
    <m/>
    <n v="0"/>
    <m/>
    <n v="0"/>
    <m/>
    <n v="0"/>
    <m/>
    <n v="12.425747612197302"/>
    <n v="68.462428667151627"/>
    <n v="67.575010623014848"/>
    <n v="1.5480435332754303"/>
    <n v="8.5401488584739393"/>
    <n v="12.695845121576932"/>
    <n v="66.260328148663874"/>
    <n v="68.79724928775704"/>
    <s v="Medianas"/>
    <n v="2023"/>
    <n v="2"/>
    <d v="2024-08-20T00:00:00"/>
    <x v="49"/>
    <x v="10"/>
  </r>
  <r>
    <n v="2024"/>
    <n v="6"/>
    <n v="10"/>
    <x v="4"/>
    <s v="Gastos Medicos"/>
    <n v="10"/>
    <s v="4a44dc15364204a80fe80e9039455cc1608281820fe2b24f1e5233ade6af1dd5"/>
    <s v="866d562d83a77144c090ae01fef5e5dc5d322dfdcb968ee04e0fa262fe1b2619"/>
    <x v="19"/>
    <n v="283109.91777999996"/>
    <n v="277004.90324000001"/>
    <n v="694684.42525999993"/>
    <n v="666037.2654400001"/>
    <n v="206579.82288000005"/>
    <n v="219416.8364"/>
    <n v="434539.00383000006"/>
    <n v="-27712.292539999973"/>
    <n v="0"/>
    <n v="0"/>
    <n v="134.59399999999999"/>
    <n v="128.214"/>
    <n v="0"/>
    <n v="0"/>
    <n v="198088.88491999998"/>
    <n v="197187.35621"/>
    <n v="339739.04524000001"/>
    <n v="314828.31568"/>
    <n v="0"/>
    <n v="0"/>
    <n v="0"/>
    <n v="0"/>
    <n v="0"/>
    <n v="0"/>
    <s v="Gastos Medicos"/>
    <s v="Accidentes y Enfermedades"/>
    <s v="Gastos Medicos"/>
    <x v="49"/>
    <x v="1"/>
    <n v="3187333.33329"/>
    <n v="2989305.4146599998"/>
    <n v="470912451.56086999"/>
    <n v="404647163.09129"/>
    <n v="451972421.97768009"/>
    <n v="385068140.58718014"/>
    <n v="80921122.181579992"/>
    <n v="70226252.185509995"/>
    <n v="55507136.882119991"/>
    <n v="47830112.625290006"/>
    <n v="317038.48676"/>
    <n v="325699.87294999999"/>
    <n v="0.34985910989312013"/>
    <n v="0.39444637100704533"/>
    <n v="6105.0145399999456"/>
    <n v="2.2039373558346398"/>
    <n v="89.298280682974564"/>
    <n v="85.049128429511114"/>
    <n v="8.8823442099095047"/>
    <n v="9.26653067570569"/>
    <n v="6.0119437666516076E-2"/>
    <n v="6.2638759360848992E-2"/>
    <n v="6.8455911348501555E-2"/>
    <n v="7.1936593564350101E-2"/>
    <m/>
    <m/>
    <m/>
    <n v="0"/>
    <m/>
    <n v="0"/>
    <m/>
    <n v="0"/>
    <m/>
    <n v="-5.8505143591615294"/>
    <n v="72.968062899347046"/>
    <n v="79.210452173799567"/>
    <n v="0.37216803907344703"/>
    <n v="0.45719397395838079"/>
    <n v="7.9124806503491074"/>
    <n v="58.306187556412638"/>
    <n v="62.63329770198515"/>
    <s v="Resto"/>
    <n v="2023"/>
    <n v="2"/>
    <d v="2024-08-20T00:00:00"/>
    <x v="49"/>
    <x v="19"/>
  </r>
  <r>
    <n v="2024"/>
    <n v="6"/>
    <n v="112"/>
    <x v="57"/>
    <s v="Gastos Medicos"/>
    <n v="231"/>
    <s v="138d9e809e386a7b800791d1f664f56d1c55f3d1ba411b950862729bc486c5ce"/>
    <s v="866d562d83a77144c090ae01fef5e5dc5d322dfdcb968ee04e0fa262fe1b2619"/>
    <x v="11"/>
    <n v="314707.18248000002"/>
    <n v="314013.82123"/>
    <n v="600141.31728000008"/>
    <n v="594510.70118999993"/>
    <n v="230464.56006999998"/>
    <n v="233730.88148000004"/>
    <n v="439483.35405000002"/>
    <n v="65433.354920000056"/>
    <n v="0"/>
    <n v="0"/>
    <n v="134.59399999999999"/>
    <n v="128.214"/>
    <n v="0"/>
    <n v="0"/>
    <n v="219754.72198"/>
    <n v="203815.04131"/>
    <n v="299959.50245999999"/>
    <n v="291709.75258999999"/>
    <n v="0"/>
    <n v="0"/>
    <n v="0"/>
    <n v="0"/>
    <n v="0"/>
    <n v="0"/>
    <s v="Gastos Medicos"/>
    <s v="Accidentes y Enfermedades"/>
    <s v="Gastos Medicos"/>
    <x v="49"/>
    <x v="1"/>
    <n v="322505.75637000002"/>
    <n v="316431.12143"/>
    <n v="470912451.56086999"/>
    <n v="404647163.09129"/>
    <n v="451972421.97768009"/>
    <n v="385068140.58718014"/>
    <n v="80921122.181579992"/>
    <n v="70226252.185509995"/>
    <n v="55507136.882119991"/>
    <n v="47830112.625290006"/>
    <n v="322505.75637000002"/>
    <n v="316431.12143"/>
    <n v="0.38890610262895803"/>
    <n v="0.44714591973454548"/>
    <n v="693.3612500000163"/>
    <n v="0.22080596557314536"/>
    <n v="97.58188071500561"/>
    <n v="99.236073813133217"/>
    <n v="97.58188071500561"/>
    <n v="99.236073813133217"/>
    <n v="6.6829233637140523E-2"/>
    <n v="6.9629731190886973E-2"/>
    <n v="7.7601883782182163E-2"/>
    <n v="8.1547598498065491E-2"/>
    <m/>
    <m/>
    <m/>
    <n v="0"/>
    <m/>
    <n v="0"/>
    <m/>
    <n v="0"/>
    <m/>
    <n v="-1.3974710527412948"/>
    <n v="73.231426831081706"/>
    <n v="74.433310153186994"/>
    <n v="0.41519806824018957"/>
    <n v="7.82065963706573"/>
    <n v="2.8280678985714625"/>
    <n v="73.261463690187512"/>
    <n v="69.869121447051313"/>
    <s v="Medianas"/>
    <n v="2023"/>
    <n v="2"/>
    <d v="2024-08-20T00:00:00"/>
    <x v="49"/>
    <x v="11"/>
  </r>
  <r>
    <n v="2024"/>
    <n v="6"/>
    <n v="119"/>
    <x v="62"/>
    <s v="Gastos Medicos"/>
    <n v="217"/>
    <s v="16badfc6202cb3f8889e0f2779b19218af4cbb736e56acadce8148aba9a7a9f8"/>
    <s v="866d562d83a77144c090ae01fef5e5dc5d322dfdcb968ee04e0fa262fe1b2619"/>
    <x v="12"/>
    <n v="344500.74533999996"/>
    <n v="292115.55558999995"/>
    <n v="560333.73845000006"/>
    <n v="474535.65033999993"/>
    <n v="142238.48221999998"/>
    <n v="135463.68979"/>
    <n v="305004.89432999998"/>
    <n v="270565.54785000003"/>
    <n v="0"/>
    <n v="0"/>
    <n v="134.59399999999999"/>
    <n v="128.214"/>
    <n v="0"/>
    <n v="0"/>
    <n v="119876.54240999999"/>
    <n v="124539.77828"/>
    <n v="283087.255"/>
    <n v="241396.14061999999"/>
    <n v="0"/>
    <n v="0"/>
    <n v="0"/>
    <n v="0"/>
    <n v="0"/>
    <n v="0"/>
    <s v="Gastos Medicos"/>
    <s v="Accidentes y Enfermedades"/>
    <s v="Gastos Medicos"/>
    <x v="49"/>
    <x v="1"/>
    <n v="811961.43577999994"/>
    <n v="576897.05820000009"/>
    <n v="470912451.56086999"/>
    <n v="404647163.09129"/>
    <n v="451972421.97768009"/>
    <n v="385068140.58718014"/>
    <n v="80921122.181579992"/>
    <n v="70226252.185509995"/>
    <n v="55507136.882119991"/>
    <n v="47830112.625290006"/>
    <n v="375005.02043999999"/>
    <n v="322423.53499999997"/>
    <n v="0.42572413240509704"/>
    <n v="0.41596347021103469"/>
    <n v="52385.18975000002"/>
    <n v="17.933036686182334"/>
    <n v="91.865635541569873"/>
    <n v="90.599948167555439"/>
    <n v="42.42821520323313"/>
    <n v="50.635646592035243"/>
    <n v="7.3156006853955513E-2"/>
    <n v="7.6221629592482659E-2"/>
    <n v="7.2190189931987128E-2"/>
    <n v="7.5860743800970062E-2"/>
    <m/>
    <m/>
    <m/>
    <n v="0"/>
    <m/>
    <n v="0"/>
    <m/>
    <n v="0"/>
    <m/>
    <n v="5.0011869900358219"/>
    <n v="41.288294479485025"/>
    <n v="46.37332288463633"/>
    <n v="0.25625260139443068"/>
    <n v="-3.7443746362834762"/>
    <n v="17.27082888438931"/>
    <n v="42.346146035433492"/>
    <n v="51.591453765637262"/>
    <s v="Medianas"/>
    <n v="2023"/>
    <n v="2"/>
    <d v="2024-08-20T00:00:00"/>
    <x v="49"/>
    <x v="12"/>
  </r>
  <r>
    <n v="2024"/>
    <n v="6"/>
    <n v="48"/>
    <x v="3"/>
    <s v="Gastos Medicos"/>
    <n v="36"/>
    <s v="76a50887d8f1c2e9301755428990ad81479ee21c25b43215cf524541e0503269"/>
    <s v="866d562d83a77144c090ae01fef5e5dc5d322dfdcb968ee04e0fa262fe1b2619"/>
    <x v="5"/>
    <n v="15140718.248670001"/>
    <n v="13800587.96532"/>
    <n v="27915646.259290002"/>
    <n v="24389500.654470004"/>
    <n v="10271748.298889998"/>
    <n v="9239573.4285399988"/>
    <n v="21187002.030860003"/>
    <n v="18366047.394099995"/>
    <n v="0"/>
    <n v="0"/>
    <n v="134.59399999999999"/>
    <n v="128.214"/>
    <n v="-41584.543709999998"/>
    <n v="82443.572029999996"/>
    <n v="9962697.7552099992"/>
    <n v="8949121.8498600014"/>
    <n v="13397046.016170001"/>
    <n v="11534816.698719999"/>
    <n v="0"/>
    <n v="0"/>
    <n v="0"/>
    <n v="0"/>
    <n v="0"/>
    <n v="0"/>
    <s v="Gastos Medicos"/>
    <s v="Accidentes y Enfermedades"/>
    <s v="Gastos Medicos"/>
    <x v="49"/>
    <x v="1"/>
    <n v="31734793.481880002"/>
    <n v="28740488.16773"/>
    <n v="470912451.56086999"/>
    <n v="404647163.09129"/>
    <n v="451972421.97768009"/>
    <n v="385068140.58718014"/>
    <n v="80921122.181579992"/>
    <n v="70226252.185509995"/>
    <n v="55507136.882119991"/>
    <n v="47830112.625290006"/>
    <n v="15260459.770629998"/>
    <n v="13925907.532579999"/>
    <n v="18.710465006522696"/>
    <n v="19.651608245965203"/>
    <n v="1340130.2833500002"/>
    <n v="9.7106752749785983"/>
    <n v="99.21534787444314"/>
    <n v="99.100097663532438"/>
    <n v="47.710152131020109"/>
    <n v="48.017931653698867"/>
    <n v="3.2151874936594065"/>
    <n v="3.3499208165001049"/>
    <n v="3.4105238400513715"/>
    <n v="3.5839339874433267"/>
    <m/>
    <m/>
    <m/>
    <n v="0"/>
    <m/>
    <n v="0"/>
    <m/>
    <n v="0"/>
    <m/>
    <n v="11.171239433648839"/>
    <n v="67.841882598880645"/>
    <n v="66.950578133036501"/>
    <n v="18.505274953568616"/>
    <n v="11.325981725970724"/>
    <n v="16.144420549453997"/>
    <n v="74.364884193016849"/>
    <n v="77.583563602298696"/>
    <s v="Grandes"/>
    <n v="2023"/>
    <n v="2"/>
    <d v="2024-08-20T00:00:00"/>
    <x v="49"/>
    <x v="5"/>
  </r>
  <r>
    <n v="2024"/>
    <n v="6"/>
    <n v="702"/>
    <x v="49"/>
    <s v="Gastos Medicos"/>
    <n v="244"/>
    <s v="82c01ce15b431d420eb6a1febfba7d7a2b69e5bcdcb929cb42cd3e9179d43fc4"/>
    <s v="866d562d83a77144c090ae01fef5e5dc5d322dfdcb968ee04e0fa262fe1b2619"/>
    <x v="36"/>
    <n v="12.61923"/>
    <n v="9.9317199999999985"/>
    <n v="12.61923"/>
    <n v="9.9317199999999985"/>
    <n v="-0.40983999999999998"/>
    <n v="-0.35692000000000002"/>
    <n v="0.25932000000000011"/>
    <n v="0.16956999999999992"/>
    <n v="0"/>
    <n v="0"/>
    <n v="134.59399999999999"/>
    <n v="128.214"/>
    <n v="0"/>
    <n v="0"/>
    <n v="-0.40983999999999998"/>
    <n v="-0.35692000000000002"/>
    <n v="7.2161099999999996"/>
    <n v="5.6722299999999999"/>
    <n v="0"/>
    <n v="0"/>
    <n v="0"/>
    <n v="0"/>
    <n v="0"/>
    <n v="0"/>
    <s v="Gastos Medicos"/>
    <s v="Accidentes y Enfermedades"/>
    <s v="Gastos Medicos"/>
    <x v="49"/>
    <x v="1"/>
    <n v="145545.42882"/>
    <n v="91394.513760000002"/>
    <n v="470912451.56086999"/>
    <n v="404647163.09129"/>
    <n v="451972421.97768009"/>
    <n v="385068140.58718014"/>
    <n v="80921122.181579992"/>
    <n v="70226252.185509995"/>
    <n v="55507136.882119991"/>
    <n v="47830112.625290006"/>
    <n v="145545.42882"/>
    <n v="91394.513760000002"/>
    <n v="1.55944822066154E-5"/>
    <n v="1.4142460534223469E-5"/>
    <n v="2.6875100000000014"/>
    <n v="27.059864756557793"/>
    <n v="8.6703032189396657E-3"/>
    <n v="1.0866866720337808E-2"/>
    <n v="8.6703032189396657E-3"/>
    <n v="1.0866866720337808E-2"/>
    <n v="2.6797401423922301E-6"/>
    <n v="2.7920353956072081E-6"/>
    <n v="2.4544148349210996E-6"/>
    <n v="2.5792110416757366E-6"/>
    <m/>
    <m/>
    <m/>
    <n v="0"/>
    <m/>
    <n v="0"/>
    <m/>
    <n v="0"/>
    <m/>
    <n v="14.826851955620302"/>
    <n v="-3.2477417401854156"/>
    <n v="-3.5937380433600632"/>
    <n v="-7.3835550349205282E-7"/>
    <n v="14.826851955620302"/>
    <n v="27.218219289415281"/>
    <n v="-5.679514308955933"/>
    <n v="-6.2924105686828646"/>
    <s v="Resto"/>
    <n v="2023"/>
    <n v="2"/>
    <d v="2024-08-20T00:00:00"/>
    <x v="49"/>
    <x v="36"/>
  </r>
  <r>
    <n v="2024"/>
    <n v="6"/>
    <n v="707"/>
    <x v="47"/>
    <s v="Gastos Medicos"/>
    <n v="9"/>
    <s v="19581e27de7ced00ff1ce50b2047e7a567c76b1cbaebabe5ef03f7c3017bb5b7"/>
    <s v="866d562d83a77144c090ae01fef5e5dc5d322dfdcb968ee04e0fa262fe1b2619"/>
    <x v="32"/>
    <n v="2445.91885"/>
    <n v="919.86745999999994"/>
    <n v="5132.4468699999998"/>
    <n v="18000.058510000003"/>
    <n v="1024.2542900000001"/>
    <n v="1002.1569000000001"/>
    <n v="840.49341000000004"/>
    <n v="2697.5760299999997"/>
    <n v="0"/>
    <n v="0"/>
    <n v="134.59399999999999"/>
    <n v="128.214"/>
    <n v="0"/>
    <n v="0"/>
    <n v="804.50429000000008"/>
    <n v="934.03190000000006"/>
    <n v="1002.98739"/>
    <n v="4954.9122200000002"/>
    <n v="0"/>
    <n v="0"/>
    <n v="0"/>
    <n v="0"/>
    <n v="0"/>
    <n v="0"/>
    <s v="Gastos Medicos"/>
    <s v="Accidentes y Enfermedades"/>
    <s v="Gastos Medicos"/>
    <x v="49"/>
    <x v="1"/>
    <n v="924227.3"/>
    <n v="630943.45952999999"/>
    <n v="470912451.56086999"/>
    <n v="404647163.09129"/>
    <n v="451972421.97768009"/>
    <n v="385068140.58718014"/>
    <n v="80921122.181579992"/>
    <n v="70226252.185509995"/>
    <n v="55507136.882119991"/>
    <n v="47830112.625290006"/>
    <n v="924227.3"/>
    <n v="630943.45952999999"/>
    <n v="3.0225963062049115E-3"/>
    <n v="1.3098626672687498E-3"/>
    <n v="1526.0513900000001"/>
    <n v="165.89905136985715"/>
    <n v="0.26464473079295536"/>
    <n v="0.14579237586284263"/>
    <n v="0.26464473079295536"/>
    <n v="0.14579237586284263"/>
    <n v="5.1939991008792454E-4"/>
    <n v="5.4116550724433088E-4"/>
    <n v="2.273258146610246E-4"/>
    <n v="2.3888433319809802E-4"/>
    <m/>
    <m/>
    <m/>
    <n v="0"/>
    <m/>
    <n v="0"/>
    <m/>
    <n v="0"/>
    <m/>
    <n v="2.204983072011979"/>
    <n v="41.876053655664009"/>
    <n v="108.94579312545747"/>
    <n v="1.845265937919298E-3"/>
    <n v="-13.867578826804516"/>
    <n v="-79.75771627292319"/>
    <n v="80.210808034186755"/>
    <n v="18.850624562628479"/>
    <s v="Resto"/>
    <n v="2023"/>
    <n v="2"/>
    <d v="2024-08-20T00:00:00"/>
    <x v="49"/>
    <x v="32"/>
  </r>
  <r>
    <n v="2024"/>
    <n v="6"/>
    <n v="15.1"/>
    <x v="13"/>
    <s v="Gastos Medicos"/>
    <n v="15.1"/>
    <m/>
    <m/>
    <x v="7"/>
    <n v="15085138.378839999"/>
    <n v="12908744.860959999"/>
    <n v="29859857.483789999"/>
    <n v="25885708.691880003"/>
    <n v="10877979.548799999"/>
    <n v="9702406.1808200013"/>
    <n v="21505953.685259994"/>
    <n v="18756097.622949995"/>
    <n v="0"/>
    <n v="0"/>
    <n v="0"/>
    <n v="0"/>
    <n v="2510.7964999999999"/>
    <n v="2976.6142799999998"/>
    <n v="10365570.305799998"/>
    <n v="9344072.3767600004"/>
    <n v="14687536.552040001"/>
    <n v="12815802.819190001"/>
    <n v="0"/>
    <n v="0"/>
    <n v="0"/>
    <n v="0"/>
    <n v="0"/>
    <n v="0"/>
    <s v="Gastos Medicos"/>
    <s v="Accidentes y Enfermedades"/>
    <s v="Gastos Medicos"/>
    <x v="49"/>
    <x v="1"/>
    <n v="91575017.077040002"/>
    <n v="77505949.748799995"/>
    <n v="470912451.56086999"/>
    <n v="404647163.09129"/>
    <n v="451972421.97768009"/>
    <n v="385068140.58718014"/>
    <n v="80921122.181579992"/>
    <n v="70226252.185509995"/>
    <n v="55507136.882119991"/>
    <n v="47830112.625290006"/>
    <n v="16441091.873720001"/>
    <n v="14067699.042590002"/>
    <n v="18.641780998773417"/>
    <n v="18.38165138993919"/>
    <n v="2176393.5178800002"/>
    <n v="16.859838360134315"/>
    <n v="91.752655448344015"/>
    <n v="91.76159386036575"/>
    <n v="16.472984510774605"/>
    <n v="16.655166348903251"/>
    <n v="3.2033849028283976"/>
    <n v="3.33762363482986"/>
    <n v="3.1901236529978427"/>
    <n v="3.3523274195771684"/>
    <m/>
    <m/>
    <m/>
    <n v="0"/>
    <m/>
    <n v="0"/>
    <m/>
    <n v="0"/>
    <m/>
    <n v="12.116307502193679"/>
    <n v="72.1105718463849"/>
    <n v="75.161499319450115"/>
    <n v="19.597443067368918"/>
    <n v="10.93204213165777"/>
    <n v="14.604888661733483"/>
    <n v="70.573920065310674"/>
    <n v="72.910550424265779"/>
    <s v="Resto"/>
    <n v="2023"/>
    <n v="2"/>
    <d v="2024-08-20T00:00:00"/>
    <x v="49"/>
    <x v="7"/>
  </r>
  <r>
    <n v="2024"/>
    <n v="6"/>
    <n v="41"/>
    <x v="7"/>
    <s v="Gastos Medicos"/>
    <n v="29"/>
    <s v="35135aaa6cc23891b40cb3f378c53a17a1127210ce60e125ccf03efcfdaec458"/>
    <s v="866d562d83a77144c090ae01fef5e5dc5d322dfdcb968ee04e0fa262fe1b2619"/>
    <x v="13"/>
    <n v="2698712.6601"/>
    <n v="2373353.55755"/>
    <n v="4965957.1402200004"/>
    <n v="4108202.0445300005"/>
    <n v="1800137.7604999999"/>
    <n v="1504708.8105800005"/>
    <n v="3509984.6393699991"/>
    <n v="2853474.6071699993"/>
    <n v="0"/>
    <n v="0"/>
    <n v="134.59399999999999"/>
    <n v="128.214"/>
    <n v="0"/>
    <n v="0"/>
    <n v="1800137.7605000001"/>
    <n v="1504404.7066600001"/>
    <n v="2496332.0257299999"/>
    <n v="2194326.6211799998"/>
    <n v="0"/>
    <n v="0"/>
    <n v="0"/>
    <n v="0"/>
    <n v="0"/>
    <n v="0"/>
    <s v="Gastos Medicos"/>
    <s v="Accidentes y Enfermedades"/>
    <s v="Gastos Medicos"/>
    <x v="49"/>
    <x v="1"/>
    <n v="19353024.356599998"/>
    <n v="17293989.810169999"/>
    <n v="470912451.56086999"/>
    <n v="404647163.09129"/>
    <n v="451972421.97768009"/>
    <n v="385068140.58718014"/>
    <n v="80921122.181579992"/>
    <n v="70226252.185509995"/>
    <n v="55507136.882119991"/>
    <n v="47830112.625290006"/>
    <n v="2772494.86503"/>
    <n v="2435979.3317499999"/>
    <n v="3.3349916404326705"/>
    <n v="3.3795816858922474"/>
    <n v="325359.10254999995"/>
    <n v="13.708834131138325"/>
    <n v="97.338779383845619"/>
    <n v="97.429133597984602"/>
    <n v="13.944655937869745"/>
    <n v="13.723574395506541"/>
    <n v="0.5730816102133085"/>
    <n v="0.59709675388850858"/>
    <n v="0.58652420529006943"/>
    <n v="0.6163463832481535"/>
    <m/>
    <m/>
    <m/>
    <n v="0"/>
    <m/>
    <n v="0"/>
    <m/>
    <n v="0"/>
    <m/>
    <n v="19.633629300417542"/>
    <n v="66.703572674287457"/>
    <n v="63.400111870955421"/>
    <n v="3.2430744254075585"/>
    <n v="19.657812324754744"/>
    <n v="13.763010557999644"/>
    <n v="72.111311393907528"/>
    <n v="68.558832223937841"/>
    <s v="Medianas"/>
    <n v="2023"/>
    <n v="2"/>
    <d v="2024-08-20T00:00:00"/>
    <x v="49"/>
    <x v="13"/>
  </r>
  <r>
    <n v="2024"/>
    <n v="6"/>
    <n v="37"/>
    <x v="35"/>
    <s v="Gastos Medicos"/>
    <n v="25"/>
    <s v="b7a56873cd771f2c446d369b649430b65a756ba278ff97ec81bb6f55b2e73569"/>
    <s v="866d562d83a77144c090ae01fef5e5dc5d322dfdcb968ee04e0fa262fe1b2619"/>
    <x v="14"/>
    <n v="1060898.9422899999"/>
    <n v="430565.18158999999"/>
    <n v="1847642.5729199999"/>
    <n v="1361060.0582900001"/>
    <n v="584353.65831999993"/>
    <n v="378967.14828000002"/>
    <n v="1078178.9335099999"/>
    <n v="808988.10020999983"/>
    <n v="0"/>
    <n v="0"/>
    <n v="134.59399999999999"/>
    <n v="128.214"/>
    <n v="0"/>
    <n v="0"/>
    <n v="563172.87401000003"/>
    <n v="340282.17166000005"/>
    <n v="846669.8672000001"/>
    <n v="543405.59420000005"/>
    <n v="0"/>
    <n v="0"/>
    <n v="0"/>
    <n v="0"/>
    <n v="0"/>
    <n v="0"/>
    <s v="Gastos Medicos"/>
    <s v="Accidentes y Enfermedades"/>
    <s v="Gastos Medicos"/>
    <x v="49"/>
    <x v="1"/>
    <n v="7036483.0011099996"/>
    <n v="5668968.1481899992"/>
    <n v="470912451.56086999"/>
    <n v="404647163.09129"/>
    <n v="451972421.97768009"/>
    <n v="385068140.58718014"/>
    <n v="80921122.181579992"/>
    <n v="70226252.185509995"/>
    <n v="55507136.882119991"/>
    <n v="47830112.625290006"/>
    <n v="1068448.7176300001"/>
    <n v="436344.77531"/>
    <n v="1.3110284604178308"/>
    <n v="0.6131114336738589"/>
    <n v="630333.76069999998"/>
    <n v="146.39682623018663"/>
    <n v="99.293389077507925"/>
    <n v="98.675452521255949"/>
    <n v="15.077119380841877"/>
    <n v="7.595124374220938"/>
    <n v="0.22528581242088233"/>
    <n v="0.23472647681640865"/>
    <n v="0.1064050908699594"/>
    <n v="0.1118153220709048"/>
    <m/>
    <m/>
    <m/>
    <n v="0"/>
    <m/>
    <n v="0"/>
    <m/>
    <n v="0"/>
    <m/>
    <n v="54.1963890464326"/>
    <n v="55.08099169734728"/>
    <n v="88.01620857509711"/>
    <n v="1.0527540981999963"/>
    <n v="65.50172795203207"/>
    <n v="55.808088145736654"/>
    <n v="66.516229740460048"/>
    <n v="62.620292336327964"/>
    <s v="Medianas"/>
    <n v="2023"/>
    <n v="2"/>
    <d v="2024-08-20T00:00:00"/>
    <x v="49"/>
    <x v="14"/>
  </r>
  <r>
    <n v="2024"/>
    <n v="6"/>
    <n v="38"/>
    <x v="55"/>
    <s v="Gastos Medicos"/>
    <n v="26"/>
    <s v="5f9c4ab08cac7457e9111a30e4664920607ea2c115a1433d7be98e97e64244ca"/>
    <s v="866d562d83a77144c090ae01fef5e5dc5d322dfdcb968ee04e0fa262fe1b2619"/>
    <x v="6"/>
    <n v="7720362.5393300001"/>
    <n v="6617712.0381800001"/>
    <n v="13583808.870590001"/>
    <n v="12387124.128120001"/>
    <n v="5244774.5389399994"/>
    <n v="4196409.8033499997"/>
    <n v="9926768.0473599974"/>
    <n v="8613781.3693000004"/>
    <n v="0"/>
    <n v="0"/>
    <n v="134.59399999999999"/>
    <n v="128.214"/>
    <n v="2493.4178900000002"/>
    <n v="8940.1860500000003"/>
    <n v="4463204.4216599995"/>
    <n v="3536185.98863"/>
    <n v="6344823.2827599999"/>
    <n v="5839066.7941399999"/>
    <n v="0"/>
    <n v="0"/>
    <n v="0"/>
    <n v="0"/>
    <n v="0"/>
    <n v="0"/>
    <s v="Gastos Medicos"/>
    <s v="Accidentes y Enfermedades"/>
    <s v="Gastos Medicos"/>
    <x v="49"/>
    <x v="1"/>
    <n v="20984747.960310001"/>
    <n v="19495172.586180001"/>
    <n v="470912451.56086999"/>
    <n v="404647163.09129"/>
    <n v="451972421.97768009"/>
    <n v="385068140.58718014"/>
    <n v="80921122.181579992"/>
    <n v="70226252.185509995"/>
    <n v="55507136.882119991"/>
    <n v="47830112.625290006"/>
    <n v="7754704.4402600005"/>
    <n v="6656472.9581499994"/>
    <n v="9.5406024177546325"/>
    <n v="9.4234162186223767"/>
    <n v="1102650.5011499999"/>
    <n v="16.662110632623573"/>
    <n v="99.557147520004648"/>
    <n v="99.417695824595199"/>
    <n v="36.790351515929999"/>
    <n v="33.945388320754091"/>
    <n v="1.6394475265498618"/>
    <n v="1.7081490294359725"/>
    <n v="1.6354277607247225"/>
    <n v="1.7185820743541202"/>
    <m/>
    <m/>
    <m/>
    <n v="0"/>
    <m/>
    <n v="0"/>
    <m/>
    <n v="0"/>
    <m/>
    <n v="24.98242032398954"/>
    <n v="67.934303761273355"/>
    <n v="63.411792159274647"/>
    <n v="9.4488291660192818"/>
    <n v="26.215205761537106"/>
    <n v="8.66159793081267"/>
    <n v="70.344030444272747"/>
    <n v="60.560807288227345"/>
    <s v="Grandes"/>
    <n v="2023"/>
    <n v="2"/>
    <d v="2024-08-20T00:00:00"/>
    <x v="49"/>
    <x v="6"/>
  </r>
  <r>
    <n v="2024"/>
    <n v="6"/>
    <n v="718"/>
    <x v="44"/>
    <s v="Accidentes y Enfermedades Total"/>
    <n v="281"/>
    <s v="71a1c003a2b855d85582c8f6c7648c49d3fe836408a7e1b5d9b222448acb3c1b"/>
    <s v="866d562d83a77144c090ae01fef5e5dc5d322dfdcb968ee04e0fa262fe1b2619"/>
    <x v="43"/>
    <n v="8284.6314299999995"/>
    <n v="970.66971999999998"/>
    <n v="68684.40161999999"/>
    <n v="17429.193170000002"/>
    <n v="22175.66646"/>
    <n v="6415.0906699999996"/>
    <n v="32559.934280000001"/>
    <n v="10496.915919999999"/>
    <n v="0"/>
    <n v="0"/>
    <n v="134.59399999999999"/>
    <n v="128.214"/>
    <n v="0"/>
    <n v="0"/>
    <n v="18132.455989999999"/>
    <n v="6287.4601500000008"/>
    <n v="28394.721859999998"/>
    <n v="7285.8404"/>
    <n v="0"/>
    <n v="0"/>
    <n v="0"/>
    <n v="0"/>
    <n v="0"/>
    <n v="0"/>
    <s v="Accidentes y Enfermedades Total"/>
    <s v="Totales"/>
    <s v="Accidentes y Enfermedades Total"/>
    <x v="51"/>
    <x v="1"/>
    <n v="8284.6314299999995"/>
    <n v="970.66971999999998"/>
    <n v="470912451.56086999"/>
    <n v="404647163.09129"/>
    <n v="451972421.97768009"/>
    <n v="385068140.58718014"/>
    <n v="87193762.361620009"/>
    <n v="75374023.021489993"/>
    <n v="57925454.056209996"/>
    <n v="49918636.380309999"/>
    <n v="8284.6314299999995"/>
    <n v="970.66971999999998"/>
    <n v="9.5014037766153747E-3"/>
    <n v="1.2878040485158275E-3"/>
    <n v="7313.9617099999996"/>
    <n v="753.49643233951917"/>
    <n v="100"/>
    <n v="100"/>
    <n v="100"/>
    <n v="100"/>
    <n v="1.7592721115230758E-3"/>
    <n v="1.8329948968455253E-3"/>
    <n v="2.3988052024993763E-4"/>
    <n v="2.5207739038598511E-4"/>
    <m/>
    <m/>
    <m/>
    <n v="0"/>
    <m/>
    <n v="0"/>
    <m/>
    <n v="0"/>
    <m/>
    <n v="245.67970432131091"/>
    <n v="267.67233578669897"/>
    <n v="660.89325110502045"/>
    <n v="3.8283112012347915E-2"/>
    <n v="188.39078988039387"/>
    <n v="289.7247304511364"/>
    <n v="63.858544131553607"/>
    <n v="86.296978863275683"/>
    <s v="Resto"/>
    <n v="2023"/>
    <n v="2"/>
    <d v="2024-08-20T00:00:00"/>
    <x v="51"/>
    <x v="43"/>
  </r>
  <r>
    <n v="2024"/>
    <n v="6"/>
    <n v="82"/>
    <x v="66"/>
    <s v="Accidentes y Enfermedades Total"/>
    <n v="25"/>
    <s v="b7a56873cd771f2c446d369b649430b65a756ba278ff97ec81bb6f55b2e73569"/>
    <s v="866d562d83a77144c090ae01fef5e5dc5d322dfdcb968ee04e0fa262fe1b2619"/>
    <x v="48"/>
    <n v="0"/>
    <n v="0"/>
    <n v="0"/>
    <n v="-466568.254959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1"/>
    <n v="0"/>
    <n v="0"/>
    <n v="470912451.56086999"/>
    <n v="404647163.09129"/>
    <n v="451972421.97768009"/>
    <n v="385068140.58718014"/>
    <n v="87193762.361620009"/>
    <n v="75374023.021489993"/>
    <n v="57925454.056209996"/>
    <n v="49918636.38030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1"/>
    <x v="48"/>
  </r>
  <r>
    <n v="2024"/>
    <n v="6"/>
    <n v="10"/>
    <x v="4"/>
    <s v="Accidentes y Enfermedades Total"/>
    <n v="10"/>
    <s v="4a44dc15364204a80fe80e9039455cc1608281820fe2b24f1e5233ade6af1dd5"/>
    <s v="866d562d83a77144c090ae01fef5e5dc5d322dfdcb968ee04e0fa262fe1b2619"/>
    <x v="24"/>
    <n v="317038.48676"/>
    <n v="325699.87294999999"/>
    <n v="823741.13705000002"/>
    <n v="863245.20137999998"/>
    <n v="239942.63281000001"/>
    <n v="262987.70439999999"/>
    <n v="497119.32668"/>
    <n v="-18642.137869999977"/>
    <n v="0"/>
    <n v="0"/>
    <n v="134.59399999999999"/>
    <n v="128.214"/>
    <n v="0"/>
    <n v="0"/>
    <n v="231451.69485"/>
    <n v="240758.22421000001"/>
    <n v="387822.09666000004"/>
    <n v="404254.94620000001"/>
    <n v="0"/>
    <n v="0"/>
    <n v="0"/>
    <n v="0"/>
    <n v="0"/>
    <n v="0"/>
    <s v="Accidentes y Enfermedades Total"/>
    <s v="Totales"/>
    <s v="Accidentes y Enfermedades Total"/>
    <x v="51"/>
    <x v="1"/>
    <n v="3187333.33329"/>
    <n v="2989305.4146599998"/>
    <n v="470912451.56086999"/>
    <n v="404647163.09129"/>
    <n v="451972421.97768009"/>
    <n v="385068140.58718014"/>
    <n v="87193762.361620009"/>
    <n v="75374023.021489993"/>
    <n v="57925454.056209996"/>
    <n v="49918636.380309999"/>
    <n v="317038.48676"/>
    <n v="325699.87294999999"/>
    <n v="0.36360225568102167"/>
    <n v="0.43211156827484087"/>
    <n v="-8661.3861899999902"/>
    <n v="-2.6593151884126254"/>
    <n v="100"/>
    <n v="100"/>
    <n v="9.9468255625698685"/>
    <n v="10.895503395294412"/>
    <n v="6.7324294719571603E-2"/>
    <n v="7.014553794515728E-2"/>
    <n v="8.0489844649305198E-2"/>
    <n v="8.4582399482166698E-2"/>
    <m/>
    <m/>
    <m/>
    <n v="0"/>
    <m/>
    <n v="0"/>
    <m/>
    <n v="0"/>
    <m/>
    <n v="-8.762794307276355"/>
    <n v="75.682493713022922"/>
    <n v="80.74541203163831"/>
    <n v="0.4142265895355145"/>
    <n v="-3.8655083914734489"/>
    <n v="-4.0649717942770724"/>
    <n v="59.679862711100625"/>
    <n v="59.556036722155014"/>
    <s v="Resto"/>
    <n v="2023"/>
    <n v="2"/>
    <d v="2024-08-20T00:00:00"/>
    <x v="51"/>
    <x v="24"/>
  </r>
  <r>
    <n v="2024"/>
    <n v="6"/>
    <n v="712"/>
    <x v="45"/>
    <s v="Accidentes y Enfermedades Total"/>
    <n v="249"/>
    <s v="9f484139a27415ae2e8612bf6c65a8101a18eb5e9b7809e74ca63a45a65f17f4"/>
    <s v="866d562d83a77144c090ae01fef5e5dc5d322dfdcb968ee04e0fa262fe1b2619"/>
    <x v="32"/>
    <n v="166052.68868000002"/>
    <n v="154126.81384000002"/>
    <n v="339771.20036999998"/>
    <n v="254253.75826999999"/>
    <n v="71550.509090000007"/>
    <n v="54444.888749999998"/>
    <n v="139449.82465"/>
    <n v="106232.29800000001"/>
    <n v="0"/>
    <n v="0"/>
    <n v="134.59399999999999"/>
    <n v="128.214"/>
    <n v="35.348999999999997"/>
    <n v="146.29485"/>
    <n v="71550.509090000007"/>
    <n v="54444.888749999998"/>
    <n v="177802.36706999998"/>
    <n v="122372.8933"/>
    <n v="0"/>
    <n v="0"/>
    <n v="0"/>
    <n v="0"/>
    <n v="0"/>
    <n v="0"/>
    <s v="Accidentes y Enfermedades Total"/>
    <s v="Totales"/>
    <s v="Accidentes y Enfermedades Total"/>
    <x v="51"/>
    <x v="1"/>
    <n v="166052.68868000002"/>
    <n v="154126.81384000002"/>
    <n v="470912451.56086999"/>
    <n v="404647163.09129"/>
    <n v="451972421.97768009"/>
    <n v="385068140.58718014"/>
    <n v="87193762.361620009"/>
    <n v="75374023.021489993"/>
    <n v="57925454.056209996"/>
    <n v="49918636.380309999"/>
    <n v="166052.68868000002"/>
    <n v="154126.81384000002"/>
    <n v="0.19044101800691568"/>
    <n v="0.20448266877841548"/>
    <n v="11925.874840000004"/>
    <n v="7.7377028324093766"/>
    <n v="100"/>
    <n v="100"/>
    <n v="100"/>
    <n v="100"/>
    <n v="3.5261902319551661E-2"/>
    <n v="3.673956210722084E-2"/>
    <n v="3.80891868022879E-2"/>
    <n v="4.0025854542257412E-2"/>
    <m/>
    <m/>
    <m/>
    <n v="0"/>
    <m/>
    <n v="0"/>
    <m/>
    <n v="0"/>
    <m/>
    <n v="31.418229943577593"/>
    <n v="43.089039785368918"/>
    <n v="35.324735127866568"/>
    <n v="0.12352170605442031"/>
    <n v="31.418229943577593"/>
    <n v="45.295548936734974"/>
    <n v="40.241595356169192"/>
    <n v="44.490971228838305"/>
    <s v="Resto"/>
    <n v="2023"/>
    <n v="2"/>
    <d v="2024-08-20T00:00:00"/>
    <x v="51"/>
    <x v="32"/>
  </r>
  <r>
    <n v="2024"/>
    <n v="6"/>
    <n v="16"/>
    <x v="24"/>
    <s v="Accidentes y Enfermedades Total"/>
    <n v="14"/>
    <s v="8527a891e224136950ff32ca212b45bc93f69fbb801c3b1ebedac52775f99e61"/>
    <s v="866d562d83a77144c090ae01fef5e5dc5d322dfdcb968ee04e0fa262fe1b2619"/>
    <x v="14"/>
    <n v="1265223.08128"/>
    <n v="1139250.56094"/>
    <n v="2305417.7184199998"/>
    <n v="2059472.84081"/>
    <n v="868483.90802999993"/>
    <n v="784859.63441000006"/>
    <n v="1669980.3251299998"/>
    <n v="1486190.2085399998"/>
    <n v="0"/>
    <n v="0"/>
    <n v="134.59399999999999"/>
    <n v="128.214"/>
    <n v="0"/>
    <n v="0"/>
    <n v="775409.73908000009"/>
    <n v="711884.38936999999"/>
    <n v="1168051.12558"/>
    <n v="1032846.84326"/>
    <n v="0"/>
    <n v="0"/>
    <n v="0"/>
    <n v="0"/>
    <n v="0"/>
    <n v="0"/>
    <s v="Accidentes y Enfermedades Total"/>
    <s v="Totales"/>
    <s v="Accidentes y Enfermedades Total"/>
    <x v="51"/>
    <x v="1"/>
    <n v="2668766.8416399998"/>
    <n v="1926100.1418599999"/>
    <n v="470912451.56086999"/>
    <n v="404647163.09129"/>
    <n v="451972421.97768009"/>
    <n v="385068140.58718014"/>
    <n v="87193762.361620009"/>
    <n v="75374023.021489993"/>
    <n v="57925454.056209996"/>
    <n v="49918636.380309999"/>
    <n v="1265223.08128"/>
    <n v="1139250.56094"/>
    <n v="1.4510476976927791"/>
    <n v="1.5114631212071388"/>
    <n v="125972.52034000005"/>
    <n v="11.057490306264107"/>
    <n v="100"/>
    <n v="100"/>
    <n v="47.408528221315137"/>
    <n v="59.14804408040002"/>
    <n v="0.26867479869906513"/>
    <n v="0.27993369058753792"/>
    <n v="0.28154171457343952"/>
    <n v="0.29585687333228533"/>
    <m/>
    <m/>
    <m/>
    <n v="0"/>
    <m/>
    <n v="0"/>
    <m/>
    <n v="0"/>
    <m/>
    <n v="10.654678869153788"/>
    <n v="68.642749320647283"/>
    <n v="68.892626549370263"/>
    <n v="1.4993130777831039"/>
    <n v="8.9235486349431561"/>
    <n v="13.090448327580816"/>
    <n v="66.384914332835194"/>
    <n v="68.92448711205445"/>
    <s v="Medianas"/>
    <n v="2023"/>
    <n v="2"/>
    <d v="2024-08-20T00:00:00"/>
    <x v="51"/>
    <x v="14"/>
  </r>
  <r>
    <n v="2024"/>
    <n v="6"/>
    <n v="50"/>
    <x v="56"/>
    <s v="Accidentes y Enfermedades Total"/>
    <n v="38"/>
    <s v="aea92132c4cbeb263e6ac2bf6c183b5d81737f179f21efdc5863739672f0f470"/>
    <s v="866d562d83a77144c090ae01fef5e5dc5d322dfdcb968ee04e0fa262fe1b2619"/>
    <x v="23"/>
    <n v="431429.48386000004"/>
    <n v="409109.32405"/>
    <n v="902523.73833999992"/>
    <n v="847139.72799000004"/>
    <n v="108842.19682"/>
    <n v="-10240.738630000003"/>
    <n v="146495.78675999999"/>
    <n v="70472.062890000016"/>
    <n v="0"/>
    <n v="0"/>
    <n v="134.59399999999999"/>
    <n v="128.214"/>
    <n v="0"/>
    <n v="0"/>
    <n v="108843.69682"/>
    <n v="-10485.503630000001"/>
    <n v="417186.14260000002"/>
    <n v="391602.81088999996"/>
    <n v="0"/>
    <n v="0"/>
    <n v="0"/>
    <n v="0"/>
    <n v="0"/>
    <n v="0"/>
    <s v="Accidentes y Enfermedades Total"/>
    <s v="Totales"/>
    <s v="Accidentes y Enfermedades Total"/>
    <x v="51"/>
    <x v="1"/>
    <n v="30189132.184919998"/>
    <n v="15116040.619870001"/>
    <n v="470912451.56086999"/>
    <n v="404647163.09129"/>
    <n v="451972421.97768009"/>
    <n v="385068140.58718014"/>
    <n v="87193762.361620009"/>
    <n v="75374023.021489993"/>
    <n v="57925454.056209996"/>
    <n v="49918636.380309999"/>
    <n v="431429.48386000004"/>
    <n v="409109.32405"/>
    <n v="0.49479397628321858"/>
    <n v="0.54277230755396755"/>
    <n v="22320.159810000041"/>
    <n v="5.4557934756999549"/>
    <n v="100"/>
    <n v="100"/>
    <n v="1.4290887237742682"/>
    <n v="2.7064582210253305"/>
    <n v="9.1615645844572366E-2"/>
    <n v="9.545482487011242E-2"/>
    <n v="0.1011027288377908"/>
    <n v="0.10624335823424917"/>
    <m/>
    <m/>
    <m/>
    <n v="0"/>
    <m/>
    <n v="0"/>
    <m/>
    <n v="0"/>
    <m/>
    <n v="-1162.8354140505974"/>
    <n v="25.228270410772289"/>
    <n v="-2.5031789861500235"/>
    <n v="0.18790046378295308"/>
    <n v="-1138.0397609952472"/>
    <n v="6.5329795901762244"/>
    <n v="26.089959781900003"/>
    <n v="-2.6775864060243801"/>
    <s v="Resto"/>
    <n v="2023"/>
    <n v="2"/>
    <d v="2024-08-20T00:00:00"/>
    <x v="51"/>
    <x v="23"/>
  </r>
  <r>
    <n v="2024"/>
    <n v="6"/>
    <n v="12"/>
    <x v="31"/>
    <s v="Accidentes y Enfermedades Total"/>
    <n v="12"/>
    <s v="6b51d431df5d7f141cbececcf79edf3dd861c3b4069f0b11661a3eefacbba918"/>
    <s v="866d562d83a77144c090ae01fef5e5dc5d322dfdcb968ee04e0fa262fe1b2619"/>
    <x v="34"/>
    <n v="122853.55125"/>
    <n v="131310.89976"/>
    <n v="225363.50711000001"/>
    <n v="257946.91375000001"/>
    <n v="35120.685890000001"/>
    <n v="43620.389750000002"/>
    <n v="85487.190069999997"/>
    <n v="82404.325380000009"/>
    <n v="0"/>
    <n v="0"/>
    <n v="134.59399999999999"/>
    <n v="128.214"/>
    <n v="0"/>
    <n v="537.09766999999999"/>
    <n v="30848.7029"/>
    <n v="39791.157310000002"/>
    <n v="93279.277870000005"/>
    <n v="100238.23328"/>
    <n v="0"/>
    <n v="0"/>
    <n v="0"/>
    <n v="0"/>
    <n v="0"/>
    <n v="0"/>
    <s v="Accidentes y Enfermedades Total"/>
    <s v="Totales"/>
    <s v="Accidentes y Enfermedades Total"/>
    <x v="51"/>
    <x v="1"/>
    <n v="3733425.0511100003"/>
    <n v="4674185.5092500001"/>
    <n v="470912451.56086999"/>
    <n v="404647163.09129"/>
    <n v="451972421.97768009"/>
    <n v="385068140.58718014"/>
    <n v="87193762.361620009"/>
    <n v="75374023.021489993"/>
    <n v="57925454.056209996"/>
    <n v="49918636.380309999"/>
    <n v="122853.55125"/>
    <n v="131310.89976"/>
    <n v="0.14089717879185853"/>
    <n v="0.17421240700202745"/>
    <n v="-8457.3485099999962"/>
    <n v="-6.440705627223398"/>
    <n v="100"/>
    <n v="100"/>
    <n v="3.2906392807717912"/>
    <n v="2.809278739582366"/>
    <n v="2.6088405783876369E-2"/>
    <n v="2.7181647657269437E-2"/>
    <n v="3.245071552135799E-2"/>
    <n v="3.4100691778802449E-2"/>
    <m/>
    <m/>
    <m/>
    <n v="0"/>
    <m/>
    <n v="0"/>
    <m/>
    <n v="0"/>
    <m/>
    <n v="-19.485621079302717"/>
    <n v="28.587440519754615"/>
    <n v="33.219169032978989"/>
    <n v="6.0630833995568532E-2"/>
    <n v="-22.473471531205391"/>
    <n v="-6.9424162640229543"/>
    <n v="33.071335461014968"/>
    <n v="39.69658682914887"/>
    <s v="Resto"/>
    <n v="2023"/>
    <n v="2"/>
    <d v="2024-08-20T00:00:00"/>
    <x v="51"/>
    <x v="34"/>
  </r>
  <r>
    <n v="2024"/>
    <n v="6"/>
    <n v="3"/>
    <x v="40"/>
    <s v="Accidentes y Enfermedades Total"/>
    <n v="3"/>
    <s v="4e07408562bedb8b60ce05c1decfe3ad16b72230967de01f640b7e4729b49fce"/>
    <s v="866d562d83a77144c090ae01fef5e5dc5d322dfdcb968ee04e0fa262fe1b2619"/>
    <x v="10"/>
    <n v="1492404.7979100002"/>
    <n v="1399385.6923900002"/>
    <n v="3199139.4080699999"/>
    <n v="2924938.1930200001"/>
    <n v="1175532.3009899999"/>
    <n v="1086152.2407999998"/>
    <n v="2450385.6557199992"/>
    <n v="2096748.8062099996"/>
    <n v="0"/>
    <n v="0"/>
    <n v="134.59399999999999"/>
    <n v="128.214"/>
    <n v="2538.4867300000001"/>
    <n v="2740.2511399999999"/>
    <n v="1148194.4905300001"/>
    <n v="1062300.15115"/>
    <n v="1448991.9771"/>
    <n v="1355802.9444000002"/>
    <n v="0"/>
    <n v="0"/>
    <n v="0"/>
    <n v="0"/>
    <n v="0"/>
    <n v="0"/>
    <s v="Accidentes y Enfermedades Total"/>
    <s v="Totales"/>
    <s v="Accidentes y Enfermedades Total"/>
    <x v="51"/>
    <x v="1"/>
    <n v="12032200.14449"/>
    <n v="10620403.039520001"/>
    <n v="470912451.56086999"/>
    <n v="404647163.09129"/>
    <n v="451972421.97768009"/>
    <n v="385068140.58718014"/>
    <n v="87193762.361620009"/>
    <n v="75374023.021489993"/>
    <n v="57925454.056209996"/>
    <n v="49918636.380309999"/>
    <n v="1492404.7979100002"/>
    <n v="1399385.6923900002"/>
    <n v="1.7115958269130851"/>
    <n v="1.8565888303335214"/>
    <n v="93019.105519999983"/>
    <n v="6.6471385284162299"/>
    <n v="100"/>
    <n v="100"/>
    <n v="12.403423978892413"/>
    <n v="13.176389701809724"/>
    <n v="0.31691767609102867"/>
    <n v="0.33019819912456966"/>
    <n v="0.34582861812237475"/>
    <n v="0.36341248337401122"/>
    <m/>
    <m/>
    <m/>
    <n v="0"/>
    <m/>
    <n v="0"/>
    <m/>
    <n v="0"/>
    <m/>
    <n v="8.2290545314501742"/>
    <n v="78.767657584339304"/>
    <n v="77.616360286274528"/>
    <n v="2.0293881509315073"/>
    <n v="8.0856939808409578"/>
    <n v="6.8733463874604439"/>
    <n v="79.240914282216153"/>
    <n v="78.352105336377818"/>
    <s v="Medianas"/>
    <n v="2023"/>
    <n v="2"/>
    <d v="2024-08-20T00:00:00"/>
    <x v="51"/>
    <x v="10"/>
  </r>
  <r>
    <n v="2024"/>
    <n v="6"/>
    <n v="150.1"/>
    <x v="32"/>
    <s v="Accidentes y Enfermedades Total"/>
    <n v="150.1"/>
    <m/>
    <m/>
    <x v="21"/>
    <n v="5173049.2181700002"/>
    <n v="4698645.9339800011"/>
    <n v="10545283.62273"/>
    <n v="8877952.1922199987"/>
    <n v="2599331.2862800001"/>
    <n v="2214148.5591599997"/>
    <n v="4949054.8466300005"/>
    <n v="3291461.1653000009"/>
    <n v="0"/>
    <n v="0"/>
    <n v="0"/>
    <n v="0"/>
    <n v="355.25536"/>
    <n v="742.45440999999994"/>
    <n v="2103247.5742500001"/>
    <n v="1688889.1975"/>
    <n v="4746591.3824299993"/>
    <n v="4046810.9371399991"/>
    <n v="0"/>
    <n v="0"/>
    <n v="0"/>
    <n v="0"/>
    <n v="0"/>
    <n v="0"/>
    <s v="Accidentes y Enfermedades Total"/>
    <s v="Totales"/>
    <s v="Accidentes y Enfermedades Total"/>
    <x v="51"/>
    <x v="1"/>
    <n v="123770100.17848"/>
    <n v="97607065.431730002"/>
    <n v="470912451.56086999"/>
    <n v="404647163.09129"/>
    <n v="451972421.97768009"/>
    <n v="385068140.58718014"/>
    <n v="87193762.361620009"/>
    <n v="75374023.021489993"/>
    <n v="57925454.056209996"/>
    <n v="49918636.380309999"/>
    <n v="5173049.2181700002"/>
    <n v="4698645.9339800011"/>
    <n v="5.9328202821616243"/>
    <n v="6.2337735809064672"/>
    <n v="474403.2841899991"/>
    <n v="10.096595718336122"/>
    <n v="100"/>
    <n v="100"/>
    <n v="4.1795629240909689"/>
    <n v="4.8138379257661503"/>
    <n v="1.0985161256670091"/>
    <n v="1.1445497483086395"/>
    <n v="1.1611711047434101"/>
    <n v="1.2202115518607073"/>
    <m/>
    <m/>
    <m/>
    <n v="0"/>
    <m/>
    <n v="0"/>
    <m/>
    <n v="0"/>
    <m/>
    <n v="17.396426519191223"/>
    <n v="50.247565345986224"/>
    <n v="47.123119942866161"/>
    <n v="4.4873731740758522"/>
    <n v="24.534373087551241"/>
    <n v="17.292145745374388"/>
    <n v="44.310693817786579"/>
    <n v="41.733830014149063"/>
    <s v="Resto"/>
    <n v="2023"/>
    <n v="2"/>
    <d v="2024-08-20T00:00:00"/>
    <x v="51"/>
    <x v="21"/>
  </r>
  <r>
    <n v="2024"/>
    <n v="6"/>
    <n v="705"/>
    <x v="52"/>
    <s v="Accidentes y Enfermedades Total"/>
    <n v="36"/>
    <s v="76a50887d8f1c2e9301755428990ad81479ee21c25b43215cf524541e0503269"/>
    <s v="866d562d83a77144c090ae01fef5e5dc5d322dfdcb968ee04e0fa262fe1b2619"/>
    <x v="19"/>
    <n v="582837.05903"/>
    <n v="515016.61480000004"/>
    <n v="671799.41206"/>
    <n v="574106.83655999997"/>
    <n v="241649.74901999996"/>
    <n v="339790.98443999997"/>
    <n v="538666.30702000018"/>
    <n v="639550.27249000035"/>
    <n v="0"/>
    <n v="0"/>
    <n v="134.59399999999999"/>
    <n v="128.214"/>
    <n v="0"/>
    <n v="0"/>
    <n v="62767.757740000001"/>
    <n v="49095.966159999996"/>
    <n v="-16870.19328"/>
    <n v="-37243.669170000001"/>
    <n v="0"/>
    <n v="0"/>
    <n v="0"/>
    <n v="0"/>
    <n v="0"/>
    <n v="0"/>
    <s v="Accidentes y Enfermedades Total"/>
    <s v="Totales"/>
    <s v="Accidentes y Enfermedades Total"/>
    <x v="51"/>
    <x v="1"/>
    <n v="582837.05903"/>
    <n v="515016.61480000004"/>
    <n v="470912451.56086999"/>
    <n v="404647163.09129"/>
    <n v="451972421.97768009"/>
    <n v="385068140.58718014"/>
    <n v="87193762.361620009"/>
    <n v="75374023.021489993"/>
    <n v="57925454.056209996"/>
    <n v="49918636.380309999"/>
    <n v="582837.05903"/>
    <n v="515016.61480000004"/>
    <n v="0.66843893788272501"/>
    <n v="0.68328131384623436"/>
    <n v="67820.444229999965"/>
    <n v="13.168593455249432"/>
    <n v="100"/>
    <n v="100"/>
    <n v="100"/>
    <n v="100"/>
    <n v="0.12376760416891688"/>
    <n v="0.12895411991725073"/>
    <n v="0.12727547892972876"/>
    <n v="0.13374687763434934"/>
    <m/>
    <m/>
    <m/>
    <n v="0"/>
    <m/>
    <n v="0"/>
    <m/>
    <n v="0"/>
    <m/>
    <n v="-28.882825005420266"/>
    <n v="41.460944405657926"/>
    <n v="65.97670340634609"/>
    <n v="0.41717368116874259"/>
    <n v="27.847077161990619"/>
    <n v="-54.703192096902633"/>
    <n v="-372.06306233854838"/>
    <n v="-131.82365554773827"/>
    <s v="Resto"/>
    <n v="2023"/>
    <n v="2"/>
    <d v="2024-08-20T00:00:00"/>
    <x v="51"/>
    <x v="19"/>
  </r>
  <r>
    <n v="2024"/>
    <n v="6"/>
    <n v="18"/>
    <x v="64"/>
    <s v="Accidentes y Enfermedades Total"/>
    <n v="5"/>
    <s v="ef2d127de37b942baad06145e54b0c619a1f22327b2ebbcfbec78f5564afe39d"/>
    <s v="866d562d83a77144c090ae01fef5e5dc5d322dfdcb968ee04e0fa262fe1b2619"/>
    <x v="22"/>
    <n v="507588.02674"/>
    <n v="506036.25970999995"/>
    <n v="964843.9090799999"/>
    <n v="957035.50032999995"/>
    <n v="28489.738279999998"/>
    <n v="31689.79537"/>
    <n v="68623.969519999999"/>
    <n v="72976.997690000004"/>
    <n v="0"/>
    <n v="0"/>
    <n v="134.59399999999999"/>
    <n v="128.214"/>
    <n v="0"/>
    <n v="0"/>
    <n v="24410.085199999998"/>
    <n v="31689.79537"/>
    <n v="496141.98781999998"/>
    <n v="494894.44861000002"/>
    <n v="0"/>
    <n v="0"/>
    <n v="0"/>
    <n v="0"/>
    <n v="0"/>
    <n v="0"/>
    <s v="Accidentes y Enfermedades Total"/>
    <s v="Totales"/>
    <s v="Accidentes y Enfermedades Total"/>
    <x v="51"/>
    <x v="1"/>
    <n v="10445446.251569999"/>
    <n v="9947856.28792"/>
    <n v="470912451.56086999"/>
    <n v="404647163.09129"/>
    <n v="451972421.97768009"/>
    <n v="385068140.58718014"/>
    <n v="87193762.361620009"/>
    <n v="75374023.021489993"/>
    <n v="57925454.056209996"/>
    <n v="49918636.380309999"/>
    <n v="507588.02674"/>
    <n v="506036.25970999995"/>
    <n v="0.58213800275628946"/>
    <n v="0.67136692380838325"/>
    <n v="1551.7670300000464"/>
    <n v="0.30665135160261592"/>
    <n v="100"/>
    <n v="100"/>
    <n v="4.8594192580686268"/>
    <n v="5.0868875169064918"/>
    <n v="0.1077881939748177"/>
    <n v="0.11230508811112072"/>
    <n v="0.1250561738389937"/>
    <n v="0.13141473063400122"/>
    <m/>
    <m/>
    <m/>
    <n v="0"/>
    <m/>
    <n v="0"/>
    <m/>
    <n v="0"/>
    <m/>
    <n v="-10.098068014126159"/>
    <n v="5.6127679888306732"/>
    <n v="6.2623566517072975"/>
    <n v="4.9183452670658365E-2"/>
    <n v="-22.971780300265166"/>
    <n v="0.25208187594423226"/>
    <n v="4.9199797233964322"/>
    <n v="6.4033442805847756"/>
    <s v="Resto"/>
    <n v="2023"/>
    <n v="2"/>
    <d v="2024-08-20T00:00:00"/>
    <x v="51"/>
    <x v="22"/>
  </r>
  <r>
    <n v="2024"/>
    <n v="6"/>
    <n v="48"/>
    <x v="3"/>
    <s v="Accidentes y Enfermedades Total"/>
    <n v="36"/>
    <s v="76a50887d8f1c2e9301755428990ad81479ee21c25b43215cf524541e0503269"/>
    <s v="866d562d83a77144c090ae01fef5e5dc5d322dfdcb968ee04e0fa262fe1b2619"/>
    <x v="5"/>
    <n v="15260459.770629998"/>
    <n v="13925907.532579999"/>
    <n v="28202568.838769998"/>
    <n v="24686156.645939998"/>
    <n v="10346213.692550002"/>
    <n v="9303794.995339999"/>
    <n v="21332776.604399998"/>
    <n v="18498092.82821"/>
    <n v="0"/>
    <n v="0"/>
    <n v="134.59399999999999"/>
    <n v="128.214"/>
    <n v="-41584.543709999998"/>
    <n v="82443.572029999996"/>
    <n v="10029855.301040001"/>
    <n v="9001445.8138299994"/>
    <n v="13471706.15639"/>
    <n v="11617553.883239999"/>
    <n v="0"/>
    <n v="0"/>
    <n v="0"/>
    <n v="0"/>
    <n v="0"/>
    <n v="0"/>
    <s v="Accidentes y Enfermedades Total"/>
    <s v="Totales"/>
    <s v="Accidentes y Enfermedades Total"/>
    <x v="51"/>
    <x v="1"/>
    <n v="31734793.481880002"/>
    <n v="28740488.16773"/>
    <n v="470912451.56086999"/>
    <n v="404647163.09129"/>
    <n v="451972421.97768009"/>
    <n v="385068140.58718014"/>
    <n v="87193762.361620009"/>
    <n v="75374023.021489993"/>
    <n v="57925454.056209996"/>
    <n v="49918636.380309999"/>
    <n v="15260459.770629998"/>
    <n v="13925907.532579999"/>
    <n v="17.501779206797"/>
    <n v="18.475738688658776"/>
    <n v="1334552.2380499989"/>
    <n v="9.5832335158608561"/>
    <n v="100"/>
    <n v="100"/>
    <n v="48.087471498257734"/>
    <n v="48.453970062401709"/>
    <n v="3.2406150485187237"/>
    <n v="3.3764139200917023"/>
    <n v="3.441493924285405"/>
    <n v="3.6164787643414886"/>
    <m/>
    <m/>
    <m/>
    <n v="0"/>
    <m/>
    <n v="0"/>
    <m/>
    <n v="0"/>
    <m/>
    <n v="11.204231152256906"/>
    <n v="67.797522801129062"/>
    <n v="66.809254431523001"/>
    <n v="17.861256093927533"/>
    <n v="11.424936709944223"/>
    <n v="15.959919719631198"/>
    <n v="74.451262405857662"/>
    <n v="77.481420824876793"/>
    <s v="Grandes"/>
    <n v="2023"/>
    <n v="2"/>
    <d v="2024-08-20T00:00:00"/>
    <x v="51"/>
    <x v="5"/>
  </r>
  <r>
    <n v="2024"/>
    <n v="6"/>
    <n v="5.0999999999999996"/>
    <x v="6"/>
    <s v="Accidentes y Enfermedades Total"/>
    <n v="5.0999999999999996"/>
    <m/>
    <m/>
    <x v="3"/>
    <n v="64535439.402799994"/>
    <n v="55975065.596780002"/>
    <n v="116178753.18016002"/>
    <n v="100444609.86168998"/>
    <n v="43415933.150690004"/>
    <n v="37136304.44021"/>
    <n v="85555204.911109999"/>
    <n v="73193044.826370001"/>
    <n v="0"/>
    <n v="0"/>
    <n v="0"/>
    <n v="0"/>
    <n v="-16489.5131"/>
    <n v="102121.00903"/>
    <n v="40467201.082079999"/>
    <n v="34501056.939610004"/>
    <n v="54385009.791449994"/>
    <n v="47295823.003739998"/>
    <n v="0"/>
    <n v="0"/>
    <n v="0"/>
    <n v="0"/>
    <n v="0"/>
    <n v="0"/>
    <s v="Accidentes y Enfermedades Total"/>
    <s v="Totales"/>
    <s v="Accidentes y Enfermedades Total"/>
    <x v="51"/>
    <x v="1"/>
    <n v="164489922.60152"/>
    <n v="149983118.54734999"/>
    <n v="470912451.56086999"/>
    <n v="404647163.09129"/>
    <n v="451972421.97768009"/>
    <n v="385068140.58718014"/>
    <n v="87193762.361620009"/>
    <n v="75374023.021489993"/>
    <n v="57925454.056209996"/>
    <n v="49918636.380309999"/>
    <n v="64535439.402799994"/>
    <n v="55975065.596780002"/>
    <n v="74.013825822942692"/>
    <n v="74.263072810669627"/>
    <n v="8560373.8060199916"/>
    <n v="15.293191199962486"/>
    <n v="100"/>
    <n v="100"/>
    <n v="39.233673639167755"/>
    <n v="37.320910605754975"/>
    <n v="13.704339137538851"/>
    <n v="14.278623266529072"/>
    <n v="13.833055239819339"/>
    <n v="14.536405299962004"/>
    <m/>
    <m/>
    <m/>
    <n v="0"/>
    <m/>
    <n v="0"/>
    <m/>
    <n v="0"/>
    <m/>
    <n v="16.9096758687723"/>
    <n v="67.274560384888801"/>
    <n v="66.344369665814725"/>
    <n v="74.951390296500449"/>
    <n v="17.292641651277574"/>
    <n v="14.98903357099719"/>
    <n v="74.408741006500563"/>
    <n v="72.947365641320545"/>
    <m/>
    <n v="2023"/>
    <n v="2"/>
    <d v="2024-08-20T00:00:00"/>
    <x v="51"/>
    <x v="3"/>
  </r>
  <r>
    <n v="2024"/>
    <n v="6"/>
    <n v="68"/>
    <x v="61"/>
    <s v="Accidentes y Enfermedades Total"/>
    <n v="213"/>
    <s v="d48ff4b2f68a10fd7c86f185a6ccede0dc0f2c48538d697cb33b6ada3f1e85db"/>
    <s v="866d562d83a77144c090ae01fef5e5dc5d322dfdcb968ee04e0fa262fe1b2619"/>
    <x v="48"/>
    <n v="0"/>
    <n v="0"/>
    <n v="0"/>
    <n v="0"/>
    <n v="0"/>
    <n v="0"/>
    <n v="0"/>
    <n v="4.7000000000000015E-4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1"/>
    <n v="1001554.8187899999"/>
    <n v="494799.62904999999"/>
    <n v="470912451.56086999"/>
    <n v="404647163.09129"/>
    <n v="451972421.97768009"/>
    <n v="385068140.58718014"/>
    <n v="87193762.361620009"/>
    <n v="75374023.021489993"/>
    <n v="57925454.056209996"/>
    <n v="49918636.38030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1"/>
    <x v="48"/>
  </r>
  <r>
    <n v="2024"/>
    <n v="6"/>
    <n v="15.1"/>
    <x v="13"/>
    <s v="Accidentes y Enfermedades Total"/>
    <n v="15.1"/>
    <m/>
    <m/>
    <x v="7"/>
    <n v="17485273.740650002"/>
    <n v="14700311.490729999"/>
    <n v="34206911.129239999"/>
    <n v="30155827.954519998"/>
    <n v="11910189.619240001"/>
    <n v="10568183.380940001"/>
    <n v="23549572.518459998"/>
    <n v="21113121.20654"/>
    <n v="0"/>
    <n v="0"/>
    <n v="0"/>
    <n v="0"/>
    <n v="-28.841979999999694"/>
    <n v="-6880.9642000000022"/>
    <n v="10943595.909869999"/>
    <n v="9862073.7500799987"/>
    <n v="15608020.0395"/>
    <n v="13735457.260479998"/>
    <n v="0"/>
    <n v="0"/>
    <n v="0"/>
    <n v="0"/>
    <n v="0"/>
    <n v="0"/>
    <s v="Accidentes y Enfermedades Total"/>
    <s v="Totales"/>
    <s v="Accidentes y Enfermedades Total"/>
    <x v="51"/>
    <x v="1"/>
    <n v="105311656.56424999"/>
    <n v="89250286.754759997"/>
    <n v="470912451.56086999"/>
    <n v="404647163.09129"/>
    <n v="451972421.97768009"/>
    <n v="385068140.58718014"/>
    <n v="87193762.361620009"/>
    <n v="75374023.021489993"/>
    <n v="57925454.056209996"/>
    <n v="49918636.380309999"/>
    <n v="17485273.740650002"/>
    <n v="14700311.490729999"/>
    <n v="20.053353894895672"/>
    <n v="19.503153608423915"/>
    <n v="2784962.2499200031"/>
    <n v="18.944919988098196"/>
    <n v="100"/>
    <n v="100"/>
    <n v="16.603360265235541"/>
    <n v="16.470884324577238"/>
    <n v="3.713062519942703"/>
    <n v="3.8686594337194942"/>
    <n v="3.6328715067288262"/>
    <n v="3.8175870557127594"/>
    <m/>
    <m/>
    <m/>
    <n v="0"/>
    <m/>
    <n v="0"/>
    <m/>
    <n v="0"/>
    <m/>
    <n v="12.698551774946898"/>
    <n v="68.115545663726323"/>
    <n v="71.890880595314513"/>
    <n v="20.561236529423716"/>
    <n v="10.96647811806546"/>
    <n v="13.633057447659835"/>
    <n v="70.115209246108677"/>
    <n v="71.800112388361498"/>
    <s v="Resto"/>
    <n v="2023"/>
    <n v="2"/>
    <d v="2024-08-20T00:00:00"/>
    <x v="51"/>
    <x v="7"/>
  </r>
  <r>
    <n v="2024"/>
    <n v="6"/>
    <n v="61"/>
    <x v="2"/>
    <s v="Accidentes y Enfermedades Tot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38700.24005000002"/>
    <n v="122124.94190999999"/>
    <n v="210863.61877999999"/>
    <n v="60875.638989999999"/>
    <n v="0"/>
    <n v="0"/>
    <n v="0"/>
    <n v="0"/>
    <n v="0"/>
    <n v="0"/>
    <s v="Accidentes y Enfermedades Total"/>
    <s v="Totales"/>
    <s v="Accidentes y Enfermedades Total"/>
    <x v="51"/>
    <x v="1"/>
    <n v="0"/>
    <n v="0"/>
    <n v="470912451.56086999"/>
    <n v="404647163.09129"/>
    <n v="451972421.97768009"/>
    <n v="385068140.58718014"/>
    <n v="87193762.361620009"/>
    <n v="75374023.021489993"/>
    <n v="57925454.056209996"/>
    <n v="49918636.38030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5.455765478202011"/>
    <n v="246.38423888189234"/>
    <n v="113.20124421228053"/>
    <n v="200.61381520785577"/>
    <m/>
    <n v="2023"/>
    <n v="2"/>
    <d v="2024-08-20T00:00:00"/>
    <x v="51"/>
    <x v="2"/>
  </r>
  <r>
    <n v="2024"/>
    <n v="6"/>
    <n v="91"/>
    <x v="60"/>
    <s v="Accidentes y Enfermedades Total"/>
    <n v="218"/>
    <s v="5966abd0cbfc86f98a186531b2b4ee5f6e910120ce13222f98207203dfc9a9a2"/>
    <s v="866d562d83a77144c090ae01fef5e5dc5d322dfdcb968ee04e0fa262fe1b2619"/>
    <x v="38"/>
    <n v="20413.05242"/>
    <n v="19146.830890000001"/>
    <n v="67991.774570000009"/>
    <n v="40379.967099999994"/>
    <n v="28277.016500000002"/>
    <n v="14124.252900000001"/>
    <n v="56061.742330000001"/>
    <n v="23901.168870000001"/>
    <n v="0"/>
    <n v="0"/>
    <n v="134.59399999999999"/>
    <n v="128.214"/>
    <n v="0"/>
    <n v="0"/>
    <n v="28277.016500000002"/>
    <n v="14124.252899999999"/>
    <n v="27008.246350000001"/>
    <n v="20195.28974"/>
    <n v="0"/>
    <n v="0"/>
    <n v="0"/>
    <n v="0"/>
    <n v="0"/>
    <n v="0"/>
    <s v="Accidentes y Enfermedades Total"/>
    <s v="Totales"/>
    <s v="Accidentes y Enfermedades Total"/>
    <x v="51"/>
    <x v="1"/>
    <n v="2714294.16591"/>
    <n v="2263628.6595100001"/>
    <n v="470912451.56086999"/>
    <n v="404647163.09129"/>
    <n v="451972421.97768009"/>
    <n v="385068140.58718014"/>
    <n v="87193762.361620009"/>
    <n v="75374023.021489993"/>
    <n v="57925454.056209996"/>
    <n v="49918636.380309999"/>
    <n v="20413.05242"/>
    <n v="19146.830890000001"/>
    <n v="2.3411138442840256E-2"/>
    <n v="2.5402426621889376E-2"/>
    <n v="1266.2215299999989"/>
    <n v="6.613217285275752"/>
    <n v="100"/>
    <n v="100"/>
    <n v="0.75205748427625851"/>
    <n v="0.84584681367944192"/>
    <n v="4.33478714617539E-3"/>
    <n v="4.5164376026925078E-3"/>
    <n v="4.7317348634618745E-3"/>
    <n v="4.9723227844307013E-3"/>
    <m/>
    <m/>
    <m/>
    <n v="0"/>
    <m/>
    <n v="0"/>
    <m/>
    <n v="0"/>
    <m/>
    <n v="100.20185634030949"/>
    <n v="138.52419480535485"/>
    <n v="73.768097609180899"/>
    <n v="4.8816218984766881E-2"/>
    <n v="100.20185634030953"/>
    <n v="33.735374424987086"/>
    <n v="104.69771392617648"/>
    <n v="69.938352367506056"/>
    <s v="Resto"/>
    <n v="2023"/>
    <n v="2"/>
    <d v="2024-08-20T00:00:00"/>
    <x v="51"/>
    <x v="38"/>
  </r>
  <r>
    <n v="2024"/>
    <n v="6"/>
    <n v="112"/>
    <x v="57"/>
    <s v="Accidentes y Enfermedades Total"/>
    <n v="231"/>
    <s v="138d9e809e386a7b800791d1f664f56d1c55f3d1ba411b950862729bc486c5ce"/>
    <s v="866d562d83a77144c090ae01fef5e5dc5d322dfdcb968ee04e0fa262fe1b2619"/>
    <x v="25"/>
    <n v="322505.75637000002"/>
    <n v="316431.12143"/>
    <n v="626775.37272999994"/>
    <n v="620530.48880999989"/>
    <n v="232942.34510999999"/>
    <n v="234519.50934000002"/>
    <n v="443400.66573999997"/>
    <n v="65612.75238000002"/>
    <n v="0"/>
    <n v="0"/>
    <n v="134.59399999999999"/>
    <n v="128.214"/>
    <n v="0"/>
    <n v="0"/>
    <n v="222109.53216"/>
    <n v="204578.66916999998"/>
    <n v="307093.80004"/>
    <n v="294608.4031"/>
    <n v="0"/>
    <n v="0"/>
    <n v="0"/>
    <n v="0"/>
    <n v="0"/>
    <n v="0"/>
    <s v="Accidentes y Enfermedades Total"/>
    <s v="Totales"/>
    <s v="Accidentes y Enfermedades Total"/>
    <x v="51"/>
    <x v="1"/>
    <n v="322505.75637000002"/>
    <n v="316431.12143"/>
    <n v="470912451.56086999"/>
    <n v="404647163.09129"/>
    <n v="451972421.97768009"/>
    <n v="385068140.58718014"/>
    <n v="87193762.361620009"/>
    <n v="75374023.021489993"/>
    <n v="57925454.056209996"/>
    <n v="49918636.380309999"/>
    <n v="322505.75637000002"/>
    <n v="316431.12143"/>
    <n v="0.36987250880684219"/>
    <n v="0.41981455778177296"/>
    <n v="6074.6349400000181"/>
    <n v="1.9197337204216236"/>
    <n v="100"/>
    <n v="100"/>
    <n v="100"/>
    <n v="100"/>
    <n v="6.8485289633143848E-2"/>
    <n v="7.1355184672291003E-2"/>
    <n v="7.8199268471977876E-2"/>
    <n v="8.2175357573722574E-2"/>
    <m/>
    <m/>
    <m/>
    <n v="0"/>
    <m/>
    <n v="0"/>
    <m/>
    <n v="0"/>
    <m/>
    <n v="-0.67250875393632947"/>
    <n v="72.22889530156263"/>
    <n v="74.113920362880535"/>
    <n v="0.40214159544430361"/>
    <n v="8.5692526308460248"/>
    <n v="4.2379636183568214"/>
    <n v="72.326283412777954"/>
    <n v="69.44088051030883"/>
    <s v="Resto"/>
    <n v="2023"/>
    <n v="2"/>
    <d v="2024-08-20T00:00:00"/>
    <x v="51"/>
    <x v="25"/>
  </r>
  <r>
    <n v="2024"/>
    <n v="6"/>
    <n v="8"/>
    <x v="20"/>
    <s v="Accidentes y Enfermedades Total"/>
    <n v="8"/>
    <s v="2c624232cdd221771294dfbb310aca000a0df6ac8b66b696d90ef06fdefb64a3"/>
    <s v="866d562d83a77144c090ae01fef5e5dc5d322dfdcb968ee04e0fa262fe1b2619"/>
    <x v="41"/>
    <n v="13684.23228"/>
    <n v="13042.555699999999"/>
    <n v="82772.256389999995"/>
    <n v="82903.138770000005"/>
    <n v="19561.625599999996"/>
    <n v="23127.356610000003"/>
    <n v="39048.137389999989"/>
    <n v="34874.096550000002"/>
    <n v="0"/>
    <n v="0"/>
    <n v="134.59399999999999"/>
    <n v="128.214"/>
    <n v="0"/>
    <n v="0"/>
    <n v="19908.483179999999"/>
    <n v="18426.38378"/>
    <n v="27328.668819999999"/>
    <n v="23692.276170000001"/>
    <n v="0"/>
    <n v="0"/>
    <n v="0"/>
    <n v="0"/>
    <n v="0"/>
    <n v="0"/>
    <s v="Accidentes y Enfermedades Total"/>
    <s v="Totales"/>
    <s v="Accidentes y Enfermedades Total"/>
    <x v="51"/>
    <x v="1"/>
    <n v="1362193.3121300002"/>
    <n v="1167878.8770999999"/>
    <n v="470912451.56086999"/>
    <n v="404647163.09129"/>
    <n v="451972421.97768009"/>
    <n v="385068140.58718014"/>
    <n v="87193762.361620009"/>
    <n v="75374023.021489993"/>
    <n v="57925454.056209996"/>
    <n v="49918636.380309999"/>
    <n v="13684.23228"/>
    <n v="13042.555699999999"/>
    <n v="1.5694049561994099E-2"/>
    <n v="1.7303780768450447E-2"/>
    <n v="641.6765800000012"/>
    <n v="4.919868427320595"/>
    <n v="100"/>
    <n v="100"/>
    <n v="1.0045734447633268"/>
    <n v="1.1167729766965573"/>
    <n v="2.9058973137454152E-3"/>
    <n v="3.0276697458934279E-3"/>
    <n v="3.2231921757122383E-3"/>
    <n v="3.3870773313293989E-3"/>
    <m/>
    <m/>
    <m/>
    <n v="0"/>
    <m/>
    <n v="0"/>
    <m/>
    <n v="0"/>
    <m/>
    <n v="-15.417806151085278"/>
    <n v="142.95011367638079"/>
    <n v="177.32227595547096"/>
    <n v="3.3770344866037111E-2"/>
    <n v="8.0433546684763435"/>
    <n v="15.348430956602343"/>
    <n v="72.848345856605832"/>
    <n v="77.773801249759785"/>
    <s v="Resto"/>
    <n v="2023"/>
    <n v="2"/>
    <d v="2024-08-20T00:00:00"/>
    <x v="51"/>
    <x v="41"/>
  </r>
  <r>
    <n v="2024"/>
    <n v="6"/>
    <n v="104"/>
    <x v="79"/>
    <s v="Accidentes y Enfermedades Total"/>
    <n v="225"/>
    <s v="0e6523810856a138a75dec70a9cf3778a5c70b83ac915f22c33f05db97cb3e68"/>
    <s v="866d562d83a77144c090ae01fef5e5dc5d322dfdcb968ee04e0fa262fe1b2619"/>
    <x v="42"/>
    <n v="26687.842260000001"/>
    <n v="21492.382450000001"/>
    <n v="-145563.86857999998"/>
    <n v="139163.23446000001"/>
    <n v="3988.3520899999994"/>
    <n v="7210.4810000000007"/>
    <n v="-7845.7871600000017"/>
    <n v="20468.733870000004"/>
    <n v="0"/>
    <n v="0"/>
    <n v="134.59399999999999"/>
    <n v="128.214"/>
    <n v="0"/>
    <n v="0"/>
    <n v="3324.4888700000001"/>
    <n v="6293.3271399999994"/>
    <n v="37264.117200000001"/>
    <n v="56961.386780000001"/>
    <n v="0"/>
    <n v="0"/>
    <n v="0"/>
    <n v="0"/>
    <n v="0"/>
    <n v="0"/>
    <s v="Accidentes y Enfermedades Total"/>
    <s v="Totales"/>
    <s v="Accidentes y Enfermedades Total"/>
    <x v="51"/>
    <x v="1"/>
    <n v="1467674.2807799999"/>
    <n v="1557923.0324500001"/>
    <n v="470912451.56086999"/>
    <n v="404647163.09129"/>
    <n v="451972421.97768009"/>
    <n v="385068140.58718014"/>
    <n v="87193762.361620009"/>
    <n v="75374023.021489993"/>
    <n v="57925454.056209996"/>
    <n v="49918636.380309999"/>
    <n v="26687.842260000001"/>
    <n v="21492.382450000001"/>
    <n v="3.060751312613064E-2"/>
    <n v="2.8514309822460025E-2"/>
    <n v="5195.4598100000003"/>
    <n v="24.17349413024241"/>
    <n v="100"/>
    <n v="100"/>
    <n v="1.8183763665747872"/>
    <n v="1.3795535467628934"/>
    <n v="5.667261965900755E-3"/>
    <n v="5.9047501489632786E-3"/>
    <n v="5.3113883922500738E-3"/>
    <n v="5.5814491474747404E-3"/>
    <m/>
    <m/>
    <m/>
    <n v="0"/>
    <m/>
    <n v="0"/>
    <m/>
    <n v="0"/>
    <m/>
    <n v="-44.686740177250329"/>
    <n v="14.944453175136532"/>
    <n v="33.549007499631571"/>
    <n v="6.885318647877601E-3"/>
    <n v="-47.17438334216326"/>
    <n v="-34.580038677913663"/>
    <n v="8.9214212486429183"/>
    <n v="11.048409274701299"/>
    <s v="Resto"/>
    <n v="2023"/>
    <n v="2"/>
    <d v="2024-08-20T00:00:00"/>
    <x v="51"/>
    <x v="42"/>
  </r>
  <r>
    <n v="2024"/>
    <n v="6"/>
    <n v="9"/>
    <x v="8"/>
    <s v="Accidentes y Enfermedades Total"/>
    <n v="9"/>
    <s v="19581e27de7ced00ff1ce50b2047e7a567c76b1cbaebabe5ef03f7c3017bb5b7"/>
    <s v="866d562d83a77144c090ae01fef5e5dc5d322dfdcb968ee04e0fa262fe1b2619"/>
    <x v="39"/>
    <n v="14432.771490000001"/>
    <n v="12417.266019999999"/>
    <n v="60414.311870000005"/>
    <n v="53953.787639999995"/>
    <n v="19740.780549999999"/>
    <n v="17100.158869999999"/>
    <n v="32190.583450000002"/>
    <n v="27972.616849999999"/>
    <n v="0"/>
    <n v="0"/>
    <n v="134.59399999999999"/>
    <n v="128.214"/>
    <n v="0"/>
    <n v="0"/>
    <n v="19740.780549999999"/>
    <n v="17100.158869999999"/>
    <n v="23951.04392"/>
    <n v="24771.77145"/>
    <n v="0"/>
    <n v="0"/>
    <n v="0"/>
    <n v="0"/>
    <n v="0"/>
    <n v="0"/>
    <s v="Accidentes y Enfermedades Total"/>
    <s v="Totales"/>
    <s v="Accidentes y Enfermedades Total"/>
    <x v="51"/>
    <x v="1"/>
    <n v="1455805.4776199998"/>
    <n v="1307087.0916300002"/>
    <n v="470912451.56086999"/>
    <n v="404647163.09129"/>
    <n v="451972421.97768009"/>
    <n v="385068140.58718014"/>
    <n v="87193762.361620009"/>
    <n v="75374023.021489993"/>
    <n v="57925454.056209996"/>
    <n v="49918636.380309999"/>
    <n v="14432.771490000001"/>
    <n v="12417.266019999999"/>
    <n v="1.6552527496339418E-2"/>
    <n v="1.6474198300997805E-2"/>
    <n v="2015.5054700000019"/>
    <n v="16.23147532438869"/>
    <n v="100"/>
    <n v="100"/>
    <n v="0.99139422895943385"/>
    <n v="0.9499953063200306"/>
    <n v="3.0648523822552664E-3"/>
    <n v="3.1932858705951621E-3"/>
    <n v="3.0686650377426748E-3"/>
    <n v="3.2246931675690544E-3"/>
    <m/>
    <m/>
    <m/>
    <n v="0"/>
    <m/>
    <n v="0"/>
    <m/>
    <n v="0"/>
    <m/>
    <n v="15.442088579847212"/>
    <n v="136.7774759246881"/>
    <n v="137.71275289147749"/>
    <n v="3.4079630227574632E-2"/>
    <n v="15.442088579847212"/>
    <n v="-3.3131563951999898"/>
    <n v="82.421378441528901"/>
    <n v="69.03082770852869"/>
    <s v="Resto"/>
    <n v="2023"/>
    <n v="2"/>
    <d v="2024-08-20T00:00:00"/>
    <x v="51"/>
    <x v="39"/>
  </r>
  <r>
    <n v="2024"/>
    <n v="6"/>
    <n v="707"/>
    <x v="47"/>
    <s v="Accidentes y Enfermedades Total"/>
    <n v="9"/>
    <s v="19581e27de7ced00ff1ce50b2047e7a567c76b1cbaebabe5ef03f7c3017bb5b7"/>
    <s v="866d562d83a77144c090ae01fef5e5dc5d322dfdcb968ee04e0fa262fe1b2619"/>
    <x v="12"/>
    <n v="924227.3"/>
    <n v="630943.45952999999"/>
    <n v="1353059.0015600002"/>
    <n v="1368721.50144"/>
    <n v="479433.81770000007"/>
    <n v="379073.33544999996"/>
    <n v="1054518.01039"/>
    <n v="795127.36173999985"/>
    <n v="0"/>
    <n v="0"/>
    <n v="134.59399999999999"/>
    <n v="128.214"/>
    <n v="0"/>
    <n v="0"/>
    <n v="282808.04742000002"/>
    <n v="267096.40937000001"/>
    <n v="290766.39408999996"/>
    <n v="347543.59226999996"/>
    <n v="0"/>
    <n v="0"/>
    <n v="0"/>
    <n v="0"/>
    <n v="0"/>
    <n v="0"/>
    <s v="Accidentes y Enfermedades Total"/>
    <s v="Totales"/>
    <s v="Accidentes y Enfermedades Total"/>
    <x v="51"/>
    <x v="1"/>
    <n v="924227.3"/>
    <n v="630943.45952999999"/>
    <n v="470912451.56086999"/>
    <n v="404647163.09129"/>
    <n v="451972421.97768009"/>
    <n v="385068140.58718014"/>
    <n v="87193762.361620009"/>
    <n v="75374023.021489993"/>
    <n v="57925454.056209996"/>
    <n v="49918636.380309999"/>
    <n v="924227.3"/>
    <n v="630943.45952999999"/>
    <n v="1.0599695149831225"/>
    <n v="0.83708343304179311"/>
    <n v="293283.84047000005"/>
    <n v="46.483379142795457"/>
    <n v="100"/>
    <n v="100"/>
    <n v="100"/>
    <n v="100"/>
    <n v="0.19626308392071359"/>
    <n v="0.20448754283632853"/>
    <n v="0.15592435016964562"/>
    <n v="0.16385241805979875"/>
    <m/>
    <m/>
    <m/>
    <n v="0"/>
    <m/>
    <n v="0"/>
    <m/>
    <n v="0"/>
    <m/>
    <n v="26.475215443698154"/>
    <n v="51.874016023980253"/>
    <n v="60.080397018835541"/>
    <n v="0.82767381889620517"/>
    <n v="5.8823845992759916"/>
    <n v="-16.336712701033164"/>
    <n v="97.262975766196476"/>
    <n v="76.852635269562938"/>
    <s v="Medianas"/>
    <n v="2023"/>
    <n v="2"/>
    <d v="2024-08-20T00:00:00"/>
    <x v="51"/>
    <x v="12"/>
  </r>
  <r>
    <n v="2024"/>
    <n v="6"/>
    <n v="201.1"/>
    <x v="1"/>
    <s v="Accidentes y Enfermedades Total"/>
    <n v="201.1"/>
    <m/>
    <m/>
    <x v="1"/>
    <n v="87193762.361620024"/>
    <n v="75374023.021489993"/>
    <n v="160930947.93213001"/>
    <n v="139478390.00843"/>
    <n v="57925454.056209996"/>
    <n v="49918636.380310014"/>
    <n v="114053832.27620001"/>
    <n v="97597627.198210001"/>
    <n v="0"/>
    <n v="0"/>
    <n v="0"/>
    <n v="0"/>
    <n v="-16163.099720000002"/>
    <n v="95982.49923999999"/>
    <n v="53514044.56620001"/>
    <n v="46052019.887189999"/>
    <n v="74739621.213379994"/>
    <n v="65078091.201359987"/>
    <n v="0"/>
    <n v="0"/>
    <n v="0"/>
    <n v="0"/>
    <n v="0"/>
    <n v="0"/>
    <s v="Accidentes y Enfermedades Total"/>
    <s v="Totales"/>
    <s v="Accidentes y Enfermedades Total"/>
    <x v="51"/>
    <x v="1"/>
    <n v="393571679.34425008"/>
    <n v="336840470.73383999"/>
    <n v="470912451.56086999"/>
    <n v="404647163.09129"/>
    <n v="451972421.97768009"/>
    <n v="385068140.58718014"/>
    <n v="87193762.361620009"/>
    <n v="75374023.021489993"/>
    <n v="57925454.056209996"/>
    <n v="49918636.380309999"/>
    <n v="87193762.361620024"/>
    <n v="75374023.021489993"/>
    <n v="100.00000000000003"/>
    <n v="100"/>
    <n v="11819739.340130031"/>
    <n v="15.681449478635479"/>
    <n v="100"/>
    <n v="100"/>
    <n v="22.154480857692306"/>
    <n v="22.376771667988791"/>
    <n v="18.51591778314857"/>
    <n v="19.291832448557216"/>
    <n v="18.627097851291573"/>
    <n v="19.57420390753547"/>
    <m/>
    <m/>
    <m/>
    <n v="0"/>
    <m/>
    <n v="0"/>
    <m/>
    <n v="0"/>
    <m/>
    <n v="16.039736372001954"/>
    <n v="66.433025123947374"/>
    <n v="66.227905025153873"/>
    <n v="100"/>
    <n v="16.203468810465083"/>
    <n v="14.846056228241222"/>
    <n v="71.600636579918671"/>
    <n v="70.764244981769863"/>
    <m/>
    <n v="2023"/>
    <n v="2"/>
    <d v="2024-08-20T00:00:00"/>
    <x v="51"/>
    <x v="1"/>
  </r>
  <r>
    <n v="2024"/>
    <n v="6"/>
    <n v="1"/>
    <x v="14"/>
    <s v="Accidentes y Enfermedades Total"/>
    <n v="30"/>
    <s v="624b60c58c9d8bfb6ff1886c2fd605d2adeb6ea4da576068201b6c6958ce93f4"/>
    <s v="866d562d83a77144c090ae01fef5e5dc5d322dfdcb968ee04e0fa262fe1b2619"/>
    <x v="16"/>
    <n v="1910232.1869100002"/>
    <n v="1745867.6112000002"/>
    <n v="4584181.8686200008"/>
    <n v="4122016.6802399997"/>
    <n v="2093911.0963699999"/>
    <n v="1926796.5278900003"/>
    <n v="4139257.8359599998"/>
    <n v="3637011.6916800002"/>
    <n v="0"/>
    <n v="0"/>
    <n v="134.59399999999999"/>
    <n v="128.214"/>
    <n v="0"/>
    <n v="0"/>
    <n v="1972510.3813699998"/>
    <n v="1825127.1810699999"/>
    <n v="2236429.4534"/>
    <n v="1969194.7294100001"/>
    <n v="0"/>
    <n v="0"/>
    <n v="0"/>
    <n v="0"/>
    <n v="0"/>
    <n v="0"/>
    <s v="Accidentes y Enfermedades Total"/>
    <s v="Totales"/>
    <s v="Accidentes y Enfermedades Total"/>
    <x v="51"/>
    <x v="1"/>
    <n v="27815669.804509997"/>
    <n v="22056494.197700001"/>
    <n v="470912451.56086999"/>
    <n v="404647163.09129"/>
    <n v="451972421.97768009"/>
    <n v="385068140.58718014"/>
    <n v="87193762.361620009"/>
    <n v="75374023.021489993"/>
    <n v="57925454.056209996"/>
    <n v="49918636.380309999"/>
    <n v="1910232.1869100002"/>
    <n v="1745867.6112000002"/>
    <n v="2.19078995466174"/>
    <n v="2.3162722927794812"/>
    <n v="164364.57571"/>
    <n v="9.4144925225473575"/>
    <n v="100"/>
    <n v="100"/>
    <n v="6.8674678709346679"/>
    <n v="7.9154356787220301"/>
    <n v="0.40564486680664552"/>
    <n v="0.42264352735316535"/>
    <n v="0.43145430647838878"/>
    <n v="0.45339186164240258"/>
    <m/>
    <m/>
    <m/>
    <n v="0"/>
    <m/>
    <n v="0"/>
    <m/>
    <n v="0"/>
    <m/>
    <n v="8.673181940129604"/>
    <n v="109.61552792999052"/>
    <n v="110.36326669498386"/>
    <n v="3.6148376054818661"/>
    <n v="8.0752290486186808"/>
    <n v="13.570761692525313"/>
    <n v="88.199087986935197"/>
    <n v="92.683935916121158"/>
    <s v="Medianas"/>
    <n v="2023"/>
    <n v="2"/>
    <d v="2024-08-20T00:00:00"/>
    <x v="51"/>
    <x v="16"/>
  </r>
  <r>
    <n v="2024"/>
    <n v="6"/>
    <n v="704"/>
    <x v="50"/>
    <s v="Accidentes y Enfermedades Total"/>
    <n v="51"/>
    <s v="031b4af5197ec30a926f48cf40e11a7dbc470048a21e4003b7a3c07c5dab1baa"/>
    <s v="866d562d83a77144c090ae01fef5e5dc5d322dfdcb968ee04e0fa262fe1b2619"/>
    <x v="33"/>
    <n v="272024.87618999998"/>
    <n v="402736.18304000003"/>
    <n v="1605634.3109599999"/>
    <n v="1213885.89567"/>
    <n v="713292.55339000002"/>
    <n v="519182.15001999994"/>
    <n v="1224084.80831"/>
    <n v="937888.11462000012"/>
    <n v="0"/>
    <n v="0"/>
    <n v="134.59399999999999"/>
    <n v="128.214"/>
    <n v="0"/>
    <n v="0"/>
    <n v="646850.81649999996"/>
    <n v="485596.50077999994"/>
    <n v="841583.43660000002"/>
    <n v="642493.14939000004"/>
    <n v="0"/>
    <n v="0"/>
    <n v="0"/>
    <n v="0"/>
    <n v="0"/>
    <n v="0"/>
    <s v="Accidentes y Enfermedades Total"/>
    <s v="Totales"/>
    <s v="Accidentes y Enfermedades Total"/>
    <x v="51"/>
    <x v="1"/>
    <n v="272024.87618999998"/>
    <n v="402736.18304000003"/>
    <n v="470912451.56086999"/>
    <n v="404647163.09129"/>
    <n v="451972421.97768009"/>
    <n v="385068140.58718014"/>
    <n v="87193762.361620009"/>
    <n v="75374023.021489993"/>
    <n v="57925454.056209996"/>
    <n v="49918636.380309999"/>
    <n v="272024.87618999998"/>
    <n v="402736.18304000003"/>
    <n v="0.31197744978801017"/>
    <n v="0.53431695283821501"/>
    <n v="-130711.30685000005"/>
    <n v="-32.455814092327962"/>
    <n v="100"/>
    <n v="100"/>
    <n v="100"/>
    <n v="100"/>
    <n v="5.776548810471157E-2"/>
    <n v="6.0186166890384626E-2"/>
    <n v="9.9527741641213779E-2"/>
    <n v="0.10458828986108235"/>
    <m/>
    <m/>
    <m/>
    <n v="0"/>
    <m/>
    <n v="0"/>
    <m/>
    <n v="0"/>
    <m/>
    <n v="37.387726708732671"/>
    <n v="262.21592796233455"/>
    <n v="128.91370874626242"/>
    <n v="1.2313974314259697"/>
    <n v="33.207470700670562"/>
    <n v="30.98714552816968"/>
    <n v="76.861162942236533"/>
    <n v="75.580027777889626"/>
    <s v="Resto"/>
    <n v="2023"/>
    <n v="2"/>
    <d v="2024-08-20T00:00:00"/>
    <x v="51"/>
    <x v="33"/>
  </r>
  <r>
    <n v="2024"/>
    <n v="6"/>
    <n v="34"/>
    <x v="54"/>
    <s v="Accidentes y Enfermedades Total"/>
    <n v="23"/>
    <s v="535fa30d7e25dd8a49f1536779734ec8286108d115da5045d77f3b4185d8f790"/>
    <s v="866d562d83a77144c090ae01fef5e5dc5d322dfdcb968ee04e0fa262fe1b2619"/>
    <x v="4"/>
    <n v="15696564.2108"/>
    <n v="13192563.50334"/>
    <n v="28017601.027989998"/>
    <n v="23292217.451170001"/>
    <n v="11010036.812159998"/>
    <n v="9370311.6256000008"/>
    <n v="21185904.817430004"/>
    <n v="17810897.37356"/>
    <n v="0"/>
    <n v="0"/>
    <n v="134.59399999999999"/>
    <n v="128.214"/>
    <n v="3477.7497899999998"/>
    <n v="4892.3314800000007"/>
    <n v="9984957.4291600008"/>
    <n v="8365937.4678299995"/>
    <n v="12428321.08361"/>
    <n v="10286728.42066"/>
    <n v="0"/>
    <n v="0"/>
    <n v="0"/>
    <n v="0"/>
    <n v="0"/>
    <n v="0"/>
    <s v="Accidentes y Enfermedades Total"/>
    <s v="Totales"/>
    <s v="Accidentes y Enfermedades Total"/>
    <x v="51"/>
    <x v="1"/>
    <n v="43370839.972830005"/>
    <n v="41708691.39999"/>
    <n v="470912451.56086999"/>
    <n v="404647163.09129"/>
    <n v="451972421.97768009"/>
    <n v="385068140.58718014"/>
    <n v="87193762.361620009"/>
    <n v="75374023.021489993"/>
    <n v="57925454.056209996"/>
    <n v="49918636.380309999"/>
    <n v="15696564.2108"/>
    <n v="13192563.50334"/>
    <n v="18.001934755036032"/>
    <n v="17.5027986758497"/>
    <n v="2504000.7074599992"/>
    <n v="18.980395332764964"/>
    <n v="100"/>
    <n v="100"/>
    <n v="36.191515360627626"/>
    <n v="31.630250339964306"/>
    <n v="3.3332234386185191"/>
    <n v="3.4729030904401395"/>
    <n v="3.2602634360650904"/>
    <n v="3.4260335023362392"/>
    <m/>
    <m/>
    <m/>
    <n v="0"/>
    <m/>
    <n v="0"/>
    <m/>
    <n v="0"/>
    <m/>
    <n v="17.499153198707006"/>
    <n v="70.142973100983198"/>
    <n v="71.027223960132474"/>
    <n v="19.007251633238855"/>
    <n v="19.352522864959344"/>
    <n v="20.818987100396246"/>
    <n v="80.340356207306101"/>
    <n v="81.327484557944985"/>
    <s v="Grandes"/>
    <n v="2023"/>
    <n v="2"/>
    <d v="2024-08-20T00:00:00"/>
    <x v="51"/>
    <x v="4"/>
  </r>
  <r>
    <n v="2024"/>
    <n v="6"/>
    <n v="13"/>
    <x v="23"/>
    <s v="Accidentes y Enfermedades Total"/>
    <n v="13"/>
    <s v="3fdba35f04dc8c462986c992bcf875546257113072a909c162f7e470e581e278"/>
    <s v="866d562d83a77144c090ae01fef5e5dc5d322dfdcb968ee04e0fa262fe1b2619"/>
    <x v="27"/>
    <n v="393734.74427999998"/>
    <n v="262593.41316"/>
    <n v="760255.21683000005"/>
    <n v="558637.11477999995"/>
    <n v="244907.38822999998"/>
    <n v="198926.26642000003"/>
    <n v="410257.98586000002"/>
    <n v="333471.08663000009"/>
    <n v="0"/>
    <n v="0"/>
    <n v="134.59399999999999"/>
    <n v="128.214"/>
    <n v="0"/>
    <n v="0"/>
    <n v="145545.59474"/>
    <n v="124673.70263"/>
    <n v="316433.15327000001"/>
    <n v="171755.37849"/>
    <n v="0"/>
    <n v="0"/>
    <n v="0"/>
    <n v="0"/>
    <n v="0"/>
    <n v="0"/>
    <s v="Accidentes y Enfermedades Total"/>
    <s v="Totales"/>
    <s v="Accidentes y Enfermedades Total"/>
    <x v="51"/>
    <x v="1"/>
    <n v="799139.89625999995"/>
    <n v="661278.34057"/>
    <n v="470912451.56086999"/>
    <n v="404647163.09129"/>
    <n v="451972421.97768009"/>
    <n v="385068140.58718014"/>
    <n v="87193762.361620009"/>
    <n v="75374023.021489993"/>
    <n v="57925454.056209996"/>
    <n v="49918636.380309999"/>
    <n v="393734.74427999998"/>
    <n v="262593.41316"/>
    <n v="0.45156297149681179"/>
    <n v="0.34838715333680892"/>
    <n v="131141.33111999999"/>
    <n v="49.940830404643343"/>
    <n v="100"/>
    <n v="100"/>
    <n v="49.269814474623416"/>
    <n v="39.709967354087716"/>
    <n v="8.3611028541492272E-2"/>
    <n v="8.7114771860891088E-2"/>
    <n v="6.4894415953376625E-2"/>
    <n v="6.8194011781805244E-2"/>
    <m/>
    <m/>
    <m/>
    <n v="0"/>
    <m/>
    <n v="0"/>
    <m/>
    <n v="0"/>
    <m/>
    <n v="23.114655815697247"/>
    <n v="62.20111173522367"/>
    <n v="75.754476864502635"/>
    <n v="0.4227975286863449"/>
    <n v="16.741214602362863"/>
    <n v="84.234785572332726"/>
    <n v="45.99568447109322"/>
    <n v="72.587946721714331"/>
    <s v="Resto"/>
    <n v="2023"/>
    <n v="2"/>
    <d v="2024-08-20T00:00:00"/>
    <x v="51"/>
    <x v="27"/>
  </r>
  <r>
    <n v="2024"/>
    <n v="6"/>
    <n v="38"/>
    <x v="55"/>
    <s v="Accidentes y Enfermedades Total"/>
    <n v="26"/>
    <s v="5f9c4ab08cac7457e9111a30e4664920607ea2c115a1433d7be98e97e64244ca"/>
    <s v="866d562d83a77144c090ae01fef5e5dc5d322dfdcb968ee04e0fa262fe1b2619"/>
    <x v="6"/>
    <n v="7754704.4402600005"/>
    <n v="6656472.9581499994"/>
    <n v="13636516.07982"/>
    <n v="12446479.464909999"/>
    <n v="5252564.8654100001"/>
    <n v="4206953.5291400002"/>
    <n v="9940889.0311999992"/>
    <n v="8631655.5214100014"/>
    <n v="0"/>
    <n v="0"/>
    <n v="134.59399999999999"/>
    <n v="128.214"/>
    <n v="2493.4178900000002"/>
    <n v="8940.1860500000003"/>
    <n v="4470233.8503599996"/>
    <n v="3546729.7144200001"/>
    <n v="6373702.6179099996"/>
    <n v="5873226.1723599993"/>
    <n v="0"/>
    <n v="0"/>
    <n v="0"/>
    <n v="0"/>
    <n v="0"/>
    <n v="0"/>
    <s v="Accidentes y Enfermedades Total"/>
    <s v="Totales"/>
    <s v="Accidentes y Enfermedades Total"/>
    <x v="51"/>
    <x v="1"/>
    <n v="20984747.960310001"/>
    <n v="19495172.586180001"/>
    <n v="470912451.56086999"/>
    <n v="404647163.09129"/>
    <n v="451972421.97768009"/>
    <n v="385068140.58718014"/>
    <n v="87193762.361620009"/>
    <n v="75374023.021489993"/>
    <n v="57925454.056209996"/>
    <n v="49918636.380309999"/>
    <n v="7754704.4402600005"/>
    <n v="6656472.9581499994"/>
    <n v="8.8936458643667624"/>
    <n v="8.8312560366482806"/>
    <n v="1098231.4821100011"/>
    <n v="16.498699671954007"/>
    <n v="100"/>
    <n v="100"/>
    <n v="36.954003235716932"/>
    <n v="34.144211489918938"/>
    <n v="1.6467401561705426"/>
    <n v="1.7157472587216733"/>
    <n v="1.6450067034445692"/>
    <n v="1.7286480642100699"/>
    <m/>
    <m/>
    <m/>
    <n v="0"/>
    <m/>
    <n v="0"/>
    <m/>
    <n v="0"/>
    <m/>
    <n v="24.854359075455413"/>
    <n v="67.733914372549464"/>
    <n v="63.200940732270595"/>
    <n v="9.0678009365502596"/>
    <n v="26.038187578413229"/>
    <n v="8.5213208356472503"/>
    <n v="70.135588657662126"/>
    <n v="60.388100344428608"/>
    <s v="Grandes"/>
    <n v="2023"/>
    <n v="2"/>
    <d v="2024-08-20T00:00:00"/>
    <x v="51"/>
    <x v="6"/>
  </r>
  <r>
    <n v="2024"/>
    <n v="6"/>
    <n v="714"/>
    <x v="48"/>
    <s v="Accidentes y Enfermedades Total"/>
    <n v="250"/>
    <s v="1e472b39b105d349bcd069c4a711b44a2fffb8e274714bb07ecfff69a9a7f67b"/>
    <s v="866d562d83a77144c090ae01fef5e5dc5d322dfdcb968ee04e0fa262fe1b2619"/>
    <x v="29"/>
    <n v="328538.47486000002"/>
    <n v="278826.47719000001"/>
    <n v="596705.87996999989"/>
    <n v="550594.39807999996"/>
    <n v="99380.665250000005"/>
    <n v="86021.634649999978"/>
    <n v="203211.10115000003"/>
    <n v="172854.53277999998"/>
    <n v="0"/>
    <n v="0"/>
    <n v="134.59399999999999"/>
    <n v="128.214"/>
    <n v="323.69731999999999"/>
    <n v="59.061889999999998"/>
    <n v="99380.665250000005"/>
    <n v="86021.634650000007"/>
    <n v="311577.25818"/>
    <n v="257435.03369000001"/>
    <n v="0"/>
    <n v="0"/>
    <n v="0"/>
    <n v="0"/>
    <n v="0"/>
    <n v="0"/>
    <s v="Accidentes y Enfermedades Total"/>
    <s v="Totales"/>
    <s v="Accidentes y Enfermedades Total"/>
    <x v="51"/>
    <x v="1"/>
    <n v="328538.47486000002"/>
    <n v="278826.47719000001"/>
    <n v="470912451.56086999"/>
    <n v="404647163.09129"/>
    <n v="451972421.97768009"/>
    <n v="385068140.58718014"/>
    <n v="87193762.361620009"/>
    <n v="75374023.021489993"/>
    <n v="57925454.056209996"/>
    <n v="49918636.380309999"/>
    <n v="328538.47486000002"/>
    <n v="278826.47719000001"/>
    <n v="0.37679125887176129"/>
    <n v="0.36992383584262634"/>
    <n v="49711.997670000012"/>
    <n v="17.82900898472597"/>
    <n v="100"/>
    <n v="100"/>
    <n v="100"/>
    <n v="100"/>
    <n v="6.9766359706785797E-2"/>
    <n v="7.2689938342349644E-2"/>
    <n v="6.8906074877657209E-2"/>
    <n v="7.2409645930412464E-2"/>
    <m/>
    <m/>
    <m/>
    <n v="0"/>
    <m/>
    <n v="0"/>
    <m/>
    <n v="0"/>
    <m/>
    <n v="15.529849734144797"/>
    <n v="30.249323246645325"/>
    <n v="30.851314952913338"/>
    <n v="0.17156648466417282"/>
    <n v="15.529849734144751"/>
    <n v="21.031412746719379"/>
    <n v="31.895994537761553"/>
    <n v="33.414890513148329"/>
    <s v="Resto"/>
    <n v="2023"/>
    <n v="2"/>
    <d v="2024-08-20T00:00:00"/>
    <x v="51"/>
    <x v="29"/>
  </r>
  <r>
    <n v="2024"/>
    <n v="6"/>
    <n v="98"/>
    <x v="53"/>
    <s v="Accidentes y Enfermedades Total"/>
    <n v="205"/>
    <s v="f8809aff4d69bece79dabe35be0c708b890d7eafb841f121330667b77d2e2590"/>
    <s v="866d562d83a77144c090ae01fef5e5dc5d322dfdcb968ee04e0fa262fe1b2619"/>
    <x v="20"/>
    <n v="379474.90561000002"/>
    <n v="292628.9351"/>
    <n v="450674.71811000002"/>
    <n v="342949.05598"/>
    <n v="95865.198690000005"/>
    <n v="70530.520690000005"/>
    <n v="194372.30582000001"/>
    <n v="84639.205959999992"/>
    <n v="0"/>
    <n v="0"/>
    <n v="134.59399999999999"/>
    <n v="128.214"/>
    <n v="0"/>
    <n v="0"/>
    <n v="25404.008590000001"/>
    <n v="28137.48171"/>
    <n v="107285.08527"/>
    <n v="104467.25756999999"/>
    <n v="0"/>
    <n v="0"/>
    <n v="0"/>
    <n v="0"/>
    <n v="0"/>
    <n v="0"/>
    <s v="Accidentes y Enfermedades Total"/>
    <s v="Totales"/>
    <s v="Accidentes y Enfermedades Total"/>
    <x v="51"/>
    <x v="1"/>
    <n v="2003119.0202000001"/>
    <n v="2675906.5720300004"/>
    <n v="470912451.56086999"/>
    <n v="404647163.09129"/>
    <n v="451972421.97768009"/>
    <n v="385068140.58718014"/>
    <n v="87193762.361620009"/>
    <n v="75374023.021489993"/>
    <n v="57925454.056209996"/>
    <n v="49918636.380309999"/>
    <n v="379474.90561000002"/>
    <n v="292628.9351"/>
    <n v="0.43520877564176896"/>
    <n v="0.38823579181459927"/>
    <n v="86845.970510000014"/>
    <n v="29.677847981889482"/>
    <n v="100"/>
    <n v="100"/>
    <n v="18.944201606757822"/>
    <n v="10.935693277138798"/>
    <n v="8.0582899082877441E-2"/>
    <n v="8.3959747798227333E-2"/>
    <n v="7.2317060835042052E-2"/>
    <n v="7.5994065531824556E-2"/>
    <m/>
    <m/>
    <m/>
    <n v="0"/>
    <m/>
    <n v="0"/>
    <m/>
    <n v="0"/>
    <m/>
    <n v="35.920163004825255"/>
    <n v="25.262592406709526"/>
    <n v="24.102374109346922"/>
    <n v="0.16549753515436211"/>
    <n v="-9.7147042090427345"/>
    <n v="2.6973309777102994"/>
    <n v="23.678975065421973"/>
    <n v="26.934258986502087"/>
    <s v="Resto"/>
    <n v="2023"/>
    <n v="2"/>
    <d v="2024-08-20T00:00:00"/>
    <x v="51"/>
    <x v="20"/>
  </r>
  <r>
    <n v="2024"/>
    <n v="6"/>
    <n v="37"/>
    <x v="35"/>
    <s v="Accidentes y Enfermedades Total"/>
    <n v="25"/>
    <s v="b7a56873cd771f2c446d369b649430b65a756ba278ff97ec81bb6f55b2e73569"/>
    <s v="866d562d83a77144c090ae01fef5e5dc5d322dfdcb968ee04e0fa262fe1b2619"/>
    <x v="17"/>
    <n v="1068448.7176300001"/>
    <n v="436344.77531"/>
    <n v="1857726.81693"/>
    <n v="1368330.4990999999"/>
    <n v="592397.08275000006"/>
    <n v="381926.43119999999"/>
    <n v="1092730.0279699999"/>
    <n v="812272.13040999998"/>
    <n v="0"/>
    <n v="0"/>
    <n v="134.59399999999999"/>
    <n v="128.214"/>
    <n v="0"/>
    <n v="0"/>
    <n v="571216.29844000004"/>
    <n v="343241.45457999996"/>
    <n v="853550.94706999999"/>
    <n v="548298.49604999996"/>
    <n v="0"/>
    <n v="0"/>
    <n v="0"/>
    <n v="0"/>
    <n v="0"/>
    <n v="0"/>
    <s v="Accidentes y Enfermedades Total"/>
    <s v="Totales"/>
    <s v="Accidentes y Enfermedades Total"/>
    <x v="51"/>
    <x v="1"/>
    <n v="7036483.0011099996"/>
    <n v="5668968.1481899992"/>
    <n v="470912451.56086999"/>
    <n v="404647163.09129"/>
    <n v="451972421.97768009"/>
    <n v="385068140.58718014"/>
    <n v="87193762.361620009"/>
    <n v="75374023.021489993"/>
    <n v="57925454.056209996"/>
    <n v="49918636.380309999"/>
    <n v="1068448.7176300001"/>
    <n v="436344.77531"/>
    <n v="1.2253728806870456"/>
    <n v="0.57890604457399486"/>
    <n v="632103.94232000015"/>
    <n v="144.8634149156303"/>
    <n v="100"/>
    <n v="100"/>
    <n v="15.184414109455721"/>
    <n v="7.6970757976355388"/>
    <n v="0.22688903512501257"/>
    <n v="0.23639688301220371"/>
    <n v="0.10783339538983963"/>
    <n v="0.11331624959796194"/>
    <m/>
    <m/>
    <m/>
    <n v="0"/>
    <m/>
    <n v="0"/>
    <m/>
    <n v="0"/>
    <m/>
    <n v="55.107642298729729"/>
    <n v="55.444596729362637"/>
    <n v="87.528590419963521"/>
    <n v="1.022688716734351"/>
    <n v="66.418214005926714"/>
    <n v="55.672677058038779"/>
    <n v="66.922343698501507"/>
    <n v="62.601203003974568"/>
    <s v="Medianas"/>
    <n v="2023"/>
    <n v="2"/>
    <d v="2024-08-20T00:00:00"/>
    <x v="51"/>
    <x v="17"/>
  </r>
  <r>
    <n v="2024"/>
    <n v="6"/>
    <n v="79"/>
    <x v="59"/>
    <s v="Accidentes y Enfermedades Total"/>
    <n v="51"/>
    <s v="031b4af5197ec30a926f48cf40e11a7dbc470048a21e4003b7a3c07c5dab1baa"/>
    <s v="866d562d83a77144c090ae01fef5e5dc5d322dfdcb968ee04e0fa262fe1b2619"/>
    <x v="28"/>
    <n v="320703.72170999995"/>
    <n v="287537.75964"/>
    <n v="608560.02205000003"/>
    <n v="574562.00581"/>
    <n v="-20951.240760000001"/>
    <n v="-5279.2152400000014"/>
    <n v="-2870.01784"/>
    <n v="16147.327559999998"/>
    <n v="0"/>
    <n v="0"/>
    <n v="134.59399999999999"/>
    <n v="128.214"/>
    <n v="0"/>
    <n v="0"/>
    <n v="-20951.240760000001"/>
    <n v="-5279.2152400000004"/>
    <n v="323889.86518999998"/>
    <n v="281209.14485000004"/>
    <n v="0"/>
    <n v="0"/>
    <n v="0"/>
    <n v="0"/>
    <n v="0"/>
    <n v="0"/>
    <s v="Accidentes y Enfermedades Total"/>
    <s v="Totales"/>
    <s v="Accidentes y Enfermedades Total"/>
    <x v="51"/>
    <x v="1"/>
    <n v="42505277.943829998"/>
    <n v="34607061.821570002"/>
    <n v="470912451.56086999"/>
    <n v="404647163.09129"/>
    <n v="451972421.97768009"/>
    <n v="385068140.58718014"/>
    <n v="87193762.361620009"/>
    <n v="75374023.021489993"/>
    <n v="57925454.056209996"/>
    <n v="49918636.380309999"/>
    <n v="320703.72170999995"/>
    <n v="287537.75964"/>
    <n v="0.36780580746124997"/>
    <n v="0.38148124262654748"/>
    <n v="33165.96206999995"/>
    <n v="11.534471893891096"/>
    <n v="100"/>
    <n v="100"/>
    <n v="0.75450329282355111"/>
    <n v="0.83086440889582402"/>
    <n v="6.8102620911170766E-2"/>
    <n v="7.0956480111487294E-2"/>
    <n v="7.105888434837003E-2"/>
    <n v="7.4671916300720523E-2"/>
    <m/>
    <m/>
    <m/>
    <n v="0"/>
    <m/>
    <n v="0"/>
    <m/>
    <n v="0"/>
    <m/>
    <n v="296.86278750778865"/>
    <n v="-6.5328960475692268"/>
    <n v="-1.8360076417822928"/>
    <n v="-3.6169316410829044E-2"/>
    <n v="296.86278750778871"/>
    <n v="15.177571967926685"/>
    <n v="-6.4686311650133304"/>
    <n v="-1.8773270132505793"/>
    <s v="Resto"/>
    <n v="2023"/>
    <n v="2"/>
    <d v="2024-08-20T00:00:00"/>
    <x v="51"/>
    <x v="28"/>
  </r>
  <r>
    <n v="2024"/>
    <n v="6"/>
    <n v="74"/>
    <x v="0"/>
    <s v="Accidentes y Enfermedades Total"/>
    <n v="46"/>
    <s v="25fc0e7096fc653718202dc30b0c580b8ab87eac11a700cba03a7c021bc35b0c"/>
    <s v="866d562d83a77144c090ae01fef5e5dc5d322dfdcb968ee04e0fa262fe1b2619"/>
    <x v="48"/>
    <n v="0"/>
    <n v="0"/>
    <n v="0"/>
    <n v="0"/>
    <n v="-1.9633099999999999"/>
    <n v="-5.2048500000000004"/>
    <n v="-1.9755899999999995"/>
    <n v="-1.4548499999999982"/>
    <n v="0"/>
    <n v="0"/>
    <n v="0"/>
    <n v="0"/>
    <n v="0"/>
    <n v="0"/>
    <n v="-7.5493500000000004"/>
    <n v="-14.14667"/>
    <n v="0"/>
    <n v="0"/>
    <n v="0"/>
    <n v="0"/>
    <n v="0"/>
    <n v="0"/>
    <n v="0"/>
    <n v="0"/>
    <s v="Accidentes y Enfermedades Total"/>
    <s v="Totales"/>
    <s v="Accidentes y Enfermedades Total"/>
    <x v="51"/>
    <x v="1"/>
    <n v="4855779.2440100005"/>
    <n v="7451597.3626800003"/>
    <n v="470912451.56086999"/>
    <n v="404647163.09129"/>
    <n v="451972421.97768009"/>
    <n v="385068140.58718014"/>
    <n v="87193762.361620009"/>
    <n v="75374023.021489993"/>
    <n v="57925454.056209996"/>
    <n v="49918636.380309999"/>
    <n v="0"/>
    <n v="0"/>
    <m/>
    <m/>
    <m/>
    <m/>
    <m/>
    <m/>
    <m/>
    <m/>
    <m/>
    <m/>
    <m/>
    <m/>
    <m/>
    <m/>
    <m/>
    <n v="0"/>
    <m/>
    <n v="0"/>
    <m/>
    <n v="0"/>
    <m/>
    <n v="-62.279220342565111"/>
    <m/>
    <m/>
    <n v="-3.3893735180648446E-6"/>
    <n v="-46.635144525178006"/>
    <m/>
    <m/>
    <m/>
    <s v="Resto"/>
    <n v="2023"/>
    <n v="2"/>
    <d v="2024-08-20T00:00:00"/>
    <x v="51"/>
    <x v="48"/>
  </r>
  <r>
    <n v="2024"/>
    <n v="6"/>
    <n v="128"/>
    <x v="65"/>
    <s v="Accidentes y Enfermedades Total"/>
    <n v="267"/>
    <s v="8acc23987b8960d83c44541f9f0eb46454cea080ea94d916f56fccf033db866f"/>
    <s v="866d562d83a77144c090ae01fef5e5dc5d322dfdcb968ee04e0fa262fe1b2619"/>
    <x v="40"/>
    <n v="25.862449999999999"/>
    <n v="-1.8999200000000001"/>
    <n v="225.04299"/>
    <n v="638.76236999999981"/>
    <n v="-15.728220000000007"/>
    <n v="671.97789999999998"/>
    <n v="-248.33684999999988"/>
    <n v="3802.9009499999993"/>
    <n v="0"/>
    <n v="0"/>
    <n v="134.59399999999999"/>
    <n v="128.214"/>
    <n v="0"/>
    <n v="0"/>
    <n v="-15.728219999999999"/>
    <n v="671.97789999999998"/>
    <n v="46.432639999999999"/>
    <n v="138.48181"/>
    <n v="0"/>
    <n v="0"/>
    <n v="0"/>
    <n v="0"/>
    <n v="0"/>
    <n v="0"/>
    <s v="Accidentes y Enfermedades Total"/>
    <s v="Totales"/>
    <s v="Accidentes y Enfermedades Total"/>
    <x v="51"/>
    <x v="1"/>
    <n v="49157.942630000005"/>
    <n v="32936.750050000002"/>
    <n v="470912451.56086999"/>
    <n v="404647163.09129"/>
    <n v="451972421.97768009"/>
    <n v="385068140.58718014"/>
    <n v="87193762.361620009"/>
    <n v="75374023.021489993"/>
    <n v="57925454.056209996"/>
    <n v="49918636.380309999"/>
    <n v="25.862449999999999"/>
    <n v="-1.8999200000000001"/>
    <n v="2.9660894655216586E-5"/>
    <n v="-2.5206562205898325E-6"/>
    <n v="27.762370000000001"/>
    <n v="-1461.2388942692323"/>
    <n v="100"/>
    <n v="100"/>
    <n v="5.2610928400035846E-2"/>
    <n v="-5.7683894042848951E-3"/>
    <n v="5.4919868681062106E-6"/>
    <n v="5.7221300996274446E-6"/>
    <n v="-4.6952510070393616E-7"/>
    <n v="-4.9339838842623088E-7"/>
    <m/>
    <m/>
    <m/>
    <n v="0"/>
    <m/>
    <n v="0"/>
    <m/>
    <n v="0"/>
    <m/>
    <n v="-102.34058590319712"/>
    <n v="-60.814887993983589"/>
    <n v="-35368.747105141265"/>
    <n v="-2.7152519140786671E-5"/>
    <n v="-102.34058590319712"/>
    <n v="-66.470224500965145"/>
    <n v="-33.87319781946492"/>
    <n v="485.24632946377579"/>
    <s v="Resto"/>
    <n v="2023"/>
    <n v="2"/>
    <d v="2024-08-20T00:00:00"/>
    <x v="51"/>
    <x v="40"/>
  </r>
  <r>
    <n v="2024"/>
    <n v="6"/>
    <n v="27"/>
    <x v="21"/>
    <s v="Accidentes y Enfermedades Total"/>
    <n v="21"/>
    <s v="6f4b6612125fb3a0daecd2799dfd6c9c299424fd920f9b308110a2c1fbd8f443"/>
    <s v="866d562d83a77144c090ae01fef5e5dc5d322dfdcb968ee04e0fa262fe1b2619"/>
    <x v="37"/>
    <n v="50024.707889999998"/>
    <n v="17488.223379999999"/>
    <n v="110240.75518000001"/>
    <n v="50269.066359999997"/>
    <n v="30835.771320000003"/>
    <n v="11526.882889999995"/>
    <n v="48413.161749999999"/>
    <n v="23506.981700000004"/>
    <n v="0"/>
    <n v="0"/>
    <n v="134.59399999999999"/>
    <n v="128.214"/>
    <n v="0"/>
    <n v="0"/>
    <n v="25200.548600000002"/>
    <n v="10422.88942"/>
    <n v="18229.61004"/>
    <n v="4062.2885499999998"/>
    <n v="0"/>
    <n v="0"/>
    <n v="0"/>
    <n v="0"/>
    <n v="0"/>
    <n v="0"/>
    <s v="Accidentes y Enfermedades Total"/>
    <s v="Totales"/>
    <s v="Accidentes y Enfermedades Total"/>
    <x v="51"/>
    <x v="1"/>
    <n v="5987192.6770000001"/>
    <n v="5919369.3152000001"/>
    <n v="470912451.56086999"/>
    <n v="404647163.09129"/>
    <n v="451972421.97768009"/>
    <n v="385068140.58718014"/>
    <n v="87193762.361620009"/>
    <n v="75374023.021489993"/>
    <n v="57925454.056209996"/>
    <n v="49918636.380309999"/>
    <n v="50024.707889999998"/>
    <n v="17488.223379999999"/>
    <n v="5.7371888234999849E-2"/>
    <n v="2.3201923791455192E-2"/>
    <n v="32536.484509999998"/>
    <n v="186.04796955652793"/>
    <n v="100"/>
    <n v="100"/>
    <n v="0.83552861230224929"/>
    <n v="0.29544065336644937"/>
    <n v="1.0622931656232458E-2"/>
    <n v="1.1068088550869678E-2"/>
    <n v="4.3218450480164584E-3"/>
    <n v="4.5415918734104241E-3"/>
    <m/>
    <m/>
    <m/>
    <n v="0"/>
    <m/>
    <n v="0"/>
    <m/>
    <n v="0"/>
    <m/>
    <n v="167.51179494285654"/>
    <n v="61.641082218421339"/>
    <n v="65.912257863668685"/>
    <n v="5.3233542701413152E-2"/>
    <n v="141.78083048299294"/>
    <n v="348.75221973091993"/>
    <n v="138.23964717130067"/>
    <n v="256.57678650129367"/>
    <s v="Resto"/>
    <n v="2023"/>
    <n v="2"/>
    <d v="2024-08-20T00:00:00"/>
    <x v="51"/>
    <x v="37"/>
  </r>
  <r>
    <n v="2024"/>
    <n v="6"/>
    <n v="120"/>
    <x v="58"/>
    <s v="Accidentes y Enfermedades Total"/>
    <n v="234"/>
    <s v="114bd151f8fb0c58642d2170da4ae7d7c57977260ac2cc8905306cab6b2acabc"/>
    <s v="866d562d83a77144c090ae01fef5e5dc5d322dfdcb968ee04e0fa262fe1b2619"/>
    <x v="35"/>
    <n v="58250.920680000003"/>
    <n v="0"/>
    <n v="174237.74019000001"/>
    <n v="0"/>
    <n v="38937.360940000006"/>
    <n v="0"/>
    <n v="93811.210869999995"/>
    <n v="0"/>
    <n v="0"/>
    <n v="0"/>
    <n v="134.59399999999999"/>
    <n v="128.214"/>
    <n v="-3.7909600000000001"/>
    <n v="0"/>
    <n v="30439.6633"/>
    <n v="0"/>
    <n v="52982.916210000003"/>
    <n v="0"/>
    <n v="0"/>
    <n v="0"/>
    <n v="0"/>
    <n v="0"/>
    <n v="0"/>
    <n v="0"/>
    <s v="Accidentes y Enfermedades Total"/>
    <s v="Totales"/>
    <s v="Accidentes y Enfermedades Total"/>
    <x v="51"/>
    <x v="1"/>
    <n v="1703323.0379900001"/>
    <n v="0"/>
    <n v="470912451.56086999"/>
    <n v="404647163.09129"/>
    <n v="451972421.97768009"/>
    <n v="385068140.58718014"/>
    <n v="87193762.361620009"/>
    <n v="75374023.021489993"/>
    <n v="57925454.056209996"/>
    <n v="49918636.380309999"/>
    <n v="58250.920680000003"/>
    <n v="0"/>
    <n v="6.6806293365820224E-2"/>
    <m/>
    <m/>
    <m/>
    <n v="100"/>
    <m/>
    <n v="3.4198398883126"/>
    <m/>
    <n v="1.2369798353584307E-2"/>
    <n v="1.2888158181225629E-2"/>
    <m/>
    <m/>
    <m/>
    <m/>
    <m/>
    <n v="0"/>
    <m/>
    <n v="0"/>
    <m/>
    <n v="0"/>
    <m/>
    <m/>
    <n v="66.844198315596486"/>
    <m/>
    <n v="6.7219776822492874E-2"/>
    <m/>
    <m/>
    <n v="57.451845759774947"/>
    <m/>
    <s v="Resto"/>
    <n v="2023"/>
    <n v="2"/>
    <d v="2024-08-20T00:00:00"/>
    <x v="51"/>
    <x v="35"/>
  </r>
  <r>
    <n v="2024"/>
    <n v="6"/>
    <n v="23"/>
    <x v="16"/>
    <s v="Accidentes y Enfermedades Total"/>
    <n v="17"/>
    <s v="4523540f1504cd17100c4835e85b7eefd49911580f8efff0599a8f283be6b9e3"/>
    <s v="866d562d83a77144c090ae01fef5e5dc5d322dfdcb968ee04e0fa262fe1b2619"/>
    <x v="9"/>
    <n v="3653974.3754000003"/>
    <n v="3180561.5512299999"/>
    <n v="6413688.0405800007"/>
    <n v="5763356.8608999997"/>
    <n v="2274598.5738699995"/>
    <n v="2089774.2067900002"/>
    <n v="4543319.8031699993"/>
    <n v="4175086.5401999992"/>
    <n v="0"/>
    <n v="0"/>
    <n v="134.59399999999999"/>
    <n v="128.214"/>
    <n v="0"/>
    <n v="0"/>
    <n v="1926107.2935299999"/>
    <n v="1741315.7601700001"/>
    <n v="2822951.6206700001"/>
    <n v="2570306.3059999999"/>
    <n v="0"/>
    <n v="0"/>
    <n v="0"/>
    <n v="0"/>
    <n v="0"/>
    <n v="0"/>
    <s v="Accidentes y Enfermedades Total"/>
    <s v="Totales"/>
    <s v="Accidentes y Enfermedades Total"/>
    <x v="51"/>
    <x v="1"/>
    <n v="12089263.964579999"/>
    <n v="10892930.905850001"/>
    <n v="470912451.56086999"/>
    <n v="404647163.09129"/>
    <n v="451972421.97768009"/>
    <n v="385068140.58718014"/>
    <n v="87193762.361620009"/>
    <n v="75374023.021489993"/>
    <n v="57925454.056209996"/>
    <n v="49918636.380309999"/>
    <n v="3653974.3754000003"/>
    <n v="3180561.5512299999"/>
    <n v="4.1906373534448687"/>
    <n v="4.2197051765741431"/>
    <n v="473412.82417000039"/>
    <n v="14.884567286142293"/>
    <n v="100"/>
    <n v="100"/>
    <n v="30.224953199017563"/>
    <n v="29.198400125001189"/>
    <n v="0.77593496695376485"/>
    <n v="0.8084507367532362"/>
    <n v="0.78600861227648167"/>
    <n v="0.82597369555945255"/>
    <m/>
    <m/>
    <m/>
    <n v="0"/>
    <m/>
    <n v="0"/>
    <m/>
    <n v="0"/>
    <m/>
    <n v="8.8442266384318522"/>
    <n v="62.24998700547809"/>
    <n v="65.704567357982242"/>
    <n v="3.9267686562504336"/>
    <n v="10.612178307164633"/>
    <n v="9.8293854736393627"/>
    <n v="68.230262234280062"/>
    <n v="67.74740256074368"/>
    <s v="Grandes"/>
    <n v="2023"/>
    <n v="2"/>
    <d v="2024-08-20T00:00:00"/>
    <x v="51"/>
    <x v="9"/>
  </r>
  <r>
    <n v="2024"/>
    <n v="6"/>
    <n v="65"/>
    <x v="69"/>
    <s v="Accidentes y Enfermedades Total"/>
    <n v="225"/>
    <s v="0e6523810856a138a75dec70a9cf3778a5c70b83ac915f22c33f05db97cb3e68"/>
    <s v="866d562d83a77144c090ae01fef5e5dc5d322dfdcb968ee04e0fa262fe1b2619"/>
    <x v="8"/>
    <n v="2291664.5886500003"/>
    <n v="1974172.5125899999"/>
    <n v="4910101.6868799999"/>
    <n v="4209420.8869700003"/>
    <n v="1611361.0123100001"/>
    <n v="1435455.93613"/>
    <n v="3055267.7040800001"/>
    <n v="2916922.4142499994"/>
    <n v="0"/>
    <n v="0"/>
    <n v="134.59399999999999"/>
    <n v="128.214"/>
    <n v="0"/>
    <n v="0"/>
    <n v="1431156.8358699998"/>
    <n v="1366850.9688199998"/>
    <n v="2453817.9448600002"/>
    <n v="2121481.6992000001"/>
    <n v="0"/>
    <n v="0"/>
    <n v="0"/>
    <n v="0"/>
    <n v="0"/>
    <n v="0"/>
    <s v="Accidentes y Enfermedades Total"/>
    <s v="Totales"/>
    <s v="Accidentes y Enfermedades Total"/>
    <x v="51"/>
    <x v="1"/>
    <n v="2291664.5886500003"/>
    <n v="1974172.5125899999"/>
    <n v="470912451.56086999"/>
    <n v="404647163.09129"/>
    <n v="451972421.97768009"/>
    <n v="385068140.58718014"/>
    <n v="87193762.361620009"/>
    <n v="75374023.021489993"/>
    <n v="57925454.056209996"/>
    <n v="49918636.380309999"/>
    <n v="2291664.5886500003"/>
    <n v="1974172.5125899999"/>
    <n v="2.6282437259052376"/>
    <n v="2.6191682936004899"/>
    <n v="317492.07606000034"/>
    <n v="16.08228632681492"/>
    <n v="100"/>
    <n v="100"/>
    <n v="100"/>
    <n v="100"/>
    <n v="0.48664344742937432"/>
    <n v="0.50703637594135564"/>
    <n v="0.48787504093896711"/>
    <n v="0.51268134247087727"/>
    <m/>
    <m/>
    <m/>
    <n v="0"/>
    <m/>
    <n v="0"/>
    <m/>
    <n v="0"/>
    <m/>
    <n v="12.254299958119329"/>
    <n v="70.313998841306841"/>
    <n v="72.711778072867858"/>
    <n v="2.7817839990453237"/>
    <n v="4.704672895357076"/>
    <n v="15.665289301591546"/>
    <n v="58.32367632928257"/>
    <n v="64.429071876294401"/>
    <s v="Medianas"/>
    <n v="2023"/>
    <n v="2"/>
    <d v="2024-08-20T00:00:00"/>
    <x v="51"/>
    <x v="8"/>
  </r>
  <r>
    <n v="2024"/>
    <n v="6"/>
    <n v="39"/>
    <x v="17"/>
    <s v="Accidentes y Enfermedades Total"/>
    <n v="27"/>
    <s v="670671cd97404156226e507973f2ab8330d3022ca96e0c93bdbdb320c41adcaf"/>
    <s v="866d562d83a77144c090ae01fef5e5dc5d322dfdcb968ee04e0fa262fe1b2619"/>
    <x v="11"/>
    <n v="817465.34374000004"/>
    <n v="640523.64503999997"/>
    <n v="1540568.6938700001"/>
    <n v="1463040.0529499999"/>
    <n v="148545.71591999999"/>
    <n v="165552.28880999997"/>
    <n v="275806.45989999996"/>
    <n v="374971.67062999995"/>
    <n v="0"/>
    <n v="0"/>
    <n v="134.59399999999999"/>
    <n v="128.214"/>
    <n v="-1811.08338"/>
    <n v="-10691.341210000002"/>
    <n v="76365.427060000002"/>
    <n v="82521.996920000005"/>
    <n v="348198.38069999998"/>
    <n v="309817.44305"/>
    <n v="0"/>
    <n v="0"/>
    <n v="0"/>
    <n v="0"/>
    <n v="0"/>
    <n v="0"/>
    <s v="Accidentes y Enfermedades Total"/>
    <s v="Totales"/>
    <s v="Accidentes y Enfermedades Total"/>
    <x v="51"/>
    <x v="1"/>
    <n v="13946879.379360002"/>
    <n v="12006721.726059999"/>
    <n v="470912451.56086999"/>
    <n v="404647163.09129"/>
    <n v="451972421.97768009"/>
    <n v="385068140.58718014"/>
    <n v="87193762.361620009"/>
    <n v="75374023.021489993"/>
    <n v="57925454.056209996"/>
    <n v="49918636.380309999"/>
    <n v="817465.34374000004"/>
    <n v="640523.64503999997"/>
    <n v="0.93752732030269958"/>
    <n v="0.84979362831327099"/>
    <n v="176941.69870000007"/>
    <n v="27.624538152522106"/>
    <n v="100"/>
    <n v="100"/>
    <n v="5.8612777920039063"/>
    <n v="5.3347088377152518"/>
    <n v="0.17359178782180379"/>
    <n v="0.18086619979224511"/>
    <n v="0.15829189067995403"/>
    <n v="0.16634033759928374"/>
    <m/>
    <m/>
    <m/>
    <n v="0"/>
    <m/>
    <n v="0"/>
    <m/>
    <n v="0"/>
    <m/>
    <n v="-10.27262927758008"/>
    <n v="18.171500120162388"/>
    <n v="25.846397723484731"/>
    <n v="0.25644290293495747"/>
    <n v="-7.4605197278107767"/>
    <n v="12.388242983402931"/>
    <n v="21.931585927102507"/>
    <n v="26.635684584964498"/>
    <s v="Medianas"/>
    <n v="2023"/>
    <n v="2"/>
    <d v="2024-08-20T00:00:00"/>
    <x v="51"/>
    <x v="11"/>
  </r>
  <r>
    <n v="2024"/>
    <n v="6"/>
    <n v="119"/>
    <x v="62"/>
    <s v="Accidentes y Enfermedades Total"/>
    <n v="217"/>
    <s v="16badfc6202cb3f8889e0f2779b19218af4cbb736e56acadce8148aba9a7a9f8"/>
    <s v="866d562d83a77144c090ae01fef5e5dc5d322dfdcb968ee04e0fa262fe1b2619"/>
    <x v="26"/>
    <n v="375005.02043999999"/>
    <n v="322423.53499999997"/>
    <n v="624818.41272999998"/>
    <n v="532020.87843000004"/>
    <n v="165529.87242999999"/>
    <n v="159265.40171000001"/>
    <n v="353460.89225000003"/>
    <n v="314051.29072999995"/>
    <n v="0"/>
    <n v="0"/>
    <n v="134.59399999999999"/>
    <n v="128.214"/>
    <n v="0"/>
    <n v="0"/>
    <n v="134124.3524"/>
    <n v="145876.99333000003"/>
    <n v="310107.94589999999"/>
    <n v="262813.38916000002"/>
    <n v="0"/>
    <n v="0"/>
    <n v="0"/>
    <n v="0"/>
    <n v="0"/>
    <n v="0"/>
    <s v="Accidentes y Enfermedades Total"/>
    <s v="Totales"/>
    <s v="Accidentes y Enfermedades Total"/>
    <x v="51"/>
    <x v="1"/>
    <n v="811961.43577999994"/>
    <n v="576897.05820000009"/>
    <n v="470912451.56086999"/>
    <n v="404647163.09129"/>
    <n v="451972421.97768009"/>
    <n v="385068140.58718014"/>
    <n v="87193762.361620009"/>
    <n v="75374023.021489993"/>
    <n v="57925454.056209996"/>
    <n v="49918636.380309999"/>
    <n v="375005.02043999999"/>
    <n v="322423.53499999997"/>
    <n v="0.43008239383539382"/>
    <n v="0.42776479491889841"/>
    <n v="52581.485440000019"/>
    <n v="16.308203258177166"/>
    <n v="100"/>
    <n v="100"/>
    <n v="46.18507775307782"/>
    <n v="55.889266623408815"/>
    <n v="7.9633702442358761E-2"/>
    <n v="8.2970774809468129E-2"/>
    <n v="7.9680166922919946E-2"/>
    <n v="8.373155320207612E-2"/>
    <m/>
    <m/>
    <m/>
    <n v="0"/>
    <m/>
    <n v="0"/>
    <m/>
    <n v="0"/>
    <m/>
    <n v="3.9333531656842169"/>
    <n v="44.140708365925576"/>
    <n v="49.396332594021096"/>
    <n v="0.28576361657756238"/>
    <n v="-8.0565417902557339"/>
    <n v="17.995489838307744"/>
    <n v="43.250859635583431"/>
    <n v="55.505921443443107"/>
    <s v="Resto"/>
    <n v="2023"/>
    <n v="2"/>
    <d v="2024-08-20T00:00:00"/>
    <x v="51"/>
    <x v="26"/>
  </r>
  <r>
    <n v="2024"/>
    <n v="6"/>
    <n v="43"/>
    <x v="9"/>
    <s v="Accidentes y Enfermedades Total"/>
    <n v="31"/>
    <s v="eb1e33e8a81b697b75855af6bfcdbcbf7cbbde9f94962ceaec1ed8af21f5a50f"/>
    <s v="866d562d83a77144c090ae01fef5e5dc5d322dfdcb968ee04e0fa262fe1b2619"/>
    <x v="0"/>
    <n v="22169736.60571"/>
    <n v="19019560.051479999"/>
    <n v="39908379.193000004"/>
    <n v="34256399.438769996"/>
    <n v="14532519.206700001"/>
    <n v="12165470.08334"/>
    <n v="28552314.654909994"/>
    <n v="24077312.562989995"/>
    <n v="0"/>
    <n v="0"/>
    <n v="134.59399999999999"/>
    <n v="128.214"/>
    <n v="19123.862929999999"/>
    <n v="5844.9194699999998"/>
    <n v="14056047.20799"/>
    <n v="11845628.183360001"/>
    <n v="19288328.31287"/>
    <n v="16948008.221480001"/>
    <n v="0"/>
    <n v="0"/>
    <n v="0"/>
    <n v="0"/>
    <n v="0"/>
    <n v="0"/>
    <s v="Accidentes y Enfermedades Total"/>
    <s v="Totales"/>
    <s v="Accidentes y Enfermedades Total"/>
    <x v="51"/>
    <x v="1"/>
    <n v="56310277.221919999"/>
    <n v="49145835.487599999"/>
    <n v="470912451.56086999"/>
    <n v="404647163.09129"/>
    <n v="451972421.97768009"/>
    <n v="385068140.58718014"/>
    <n v="87193762.361620009"/>
    <n v="75374023.021489993"/>
    <n v="57925454.056209996"/>
    <n v="49918636.380309999"/>
    <n v="22169736.60571"/>
    <n v="19019560.051479999"/>
    <n v="25.425828643298033"/>
    <n v="25.233574232938722"/>
    <n v="3150176.5542300008"/>
    <n v="16.562825563280413"/>
    <n v="100"/>
    <n v="100"/>
    <n v="39.370675655420051"/>
    <n v="38.700247666516589"/>
    <n v="4.7078255272773024"/>
    <n v="4.905108260522324"/>
    <n v="4.700282563747793"/>
    <n v="4.9392712735147546"/>
    <m/>
    <m/>
    <m/>
    <n v="0"/>
    <m/>
    <n v="0"/>
    <m/>
    <n v="0"/>
    <m/>
    <n v="19.457111867806542"/>
    <n v="65.551158613932429"/>
    <n v="63.962941573894874"/>
    <n v="25.088312976533356"/>
    <n v="18.660209407341167"/>
    <n v="13.808820840810455"/>
    <n v="72.873330337348122"/>
    <n v="69.89392516547629"/>
    <s v="Grandes"/>
    <n v="2023"/>
    <n v="2"/>
    <d v="2024-08-20T00:00:00"/>
    <x v="51"/>
    <x v="0"/>
  </r>
  <r>
    <n v="2024"/>
    <n v="6"/>
    <n v="22"/>
    <x v="15"/>
    <s v="Accidentes y Enfermedades Total"/>
    <n v="16"/>
    <s v="b17ef6d19c7a5b1ee83b907c595526dcb1eb06db8227d650d5dda0a9f4ce8cd9"/>
    <s v="866d562d83a77144c090ae01fef5e5dc5d322dfdcb968ee04e0fa262fe1b2619"/>
    <x v="15"/>
    <n v="3397128.0189200002"/>
    <n v="3028460.5494899997"/>
    <n v="6318717.9681299999"/>
    <n v="5770313.8035699995"/>
    <n v="2145686.8809899995"/>
    <n v="2051057.5278100003"/>
    <n v="4468555.5534900008"/>
    <n v="4199593.35085"/>
    <n v="0"/>
    <n v="0"/>
    <n v="134.59399999999999"/>
    <n v="128.214"/>
    <n v="-756.24532999999997"/>
    <n v="1070.1258700000001"/>
    <n v="2145682.537"/>
    <n v="2051044.4189000002"/>
    <n v="3204216.9940599999"/>
    <n v="2843922.6038099998"/>
    <n v="0"/>
    <n v="0"/>
    <n v="0"/>
    <n v="0"/>
    <n v="0"/>
    <n v="0"/>
    <s v="Accidentes y Enfermedades Total"/>
    <s v="Totales"/>
    <s v="Accidentes y Enfermedades Total"/>
    <x v="51"/>
    <x v="1"/>
    <n v="17696756.30731"/>
    <n v="15803110.36665"/>
    <n v="470912451.56086999"/>
    <n v="404647163.09129"/>
    <n v="451972421.97768009"/>
    <n v="385068140.58718014"/>
    <n v="87193762.361620009"/>
    <n v="75374023.021489993"/>
    <n v="57925454.056209996"/>
    <n v="49918636.380309999"/>
    <n v="3397128.0189200002"/>
    <n v="3028460.5494899997"/>
    <n v="3.8960677081819681"/>
    <n v="4.0179101872093934"/>
    <n v="368667.46943000052"/>
    <n v="12.173428162770183"/>
    <n v="100"/>
    <n v="100"/>
    <n v="19.196331575842226"/>
    <n v="19.163699292267765"/>
    <n v="0.72139269362277381"/>
    <n v="0.75162285434480813"/>
    <n v="0.74842006214850609"/>
    <n v="0.78647393286600664"/>
    <m/>
    <m/>
    <m/>
    <n v="0"/>
    <m/>
    <n v="0"/>
    <m/>
    <n v="0"/>
    <m/>
    <n v="4.613685959410363"/>
    <n v="63.161790460641711"/>
    <n v="67.726077136960015"/>
    <n v="3.7042210819924817"/>
    <n v="4.6141427863739537"/>
    <n v="12.668923892911653"/>
    <n v="66.964332970509844"/>
    <n v="72.120261506140096"/>
    <s v="Medianas"/>
    <n v="2023"/>
    <n v="2"/>
    <d v="2024-08-20T00:00:00"/>
    <x v="51"/>
    <x v="15"/>
  </r>
  <r>
    <n v="2024"/>
    <n v="6"/>
    <n v="80"/>
    <x v="30"/>
    <s v="Accidentes y Enfermedades Total"/>
    <n v="52"/>
    <s v="41cfc0d1f2d127b04555b7246d84019b4d27710a3f3aff6e7764375b1e06e05d"/>
    <s v="866d562d83a77144c090ae01fef5e5dc5d322dfdcb968ee04e0fa262fe1b2619"/>
    <x v="48"/>
    <n v="0"/>
    <n v="0"/>
    <n v="0"/>
    <n v="0"/>
    <n v="0"/>
    <n v="0"/>
    <n v="-10.996990000000002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1"/>
    <n v="669950.54428999999"/>
    <n v="668363.73384"/>
    <n v="470912451.56086999"/>
    <n v="404647163.09129"/>
    <n v="451972421.97768009"/>
    <n v="385068140.58718014"/>
    <n v="87193762.361620009"/>
    <n v="75374023.021489993"/>
    <n v="57925454.056209996"/>
    <n v="49918636.38030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1"/>
    <x v="48"/>
  </r>
  <r>
    <n v="2024"/>
    <n v="6"/>
    <n v="715"/>
    <x v="46"/>
    <s v="Accidentes y Enfermedades Total"/>
    <n v="251"/>
    <s v="c75d3f1f5bcd6914d0331ce5ec17c0db8f2070a2d4285f8e3ff11c6ca19168ff"/>
    <s v="866d562d83a77144c090ae01fef5e5dc5d322dfdcb968ee04e0fa262fe1b2619"/>
    <x v="36"/>
    <n v="80339.313900000008"/>
    <n v="72704.240590000001"/>
    <n v="130163.64211"/>
    <n v="106727.22219"/>
    <n v="16755.914789999999"/>
    <n v="11079.980600000001"/>
    <n v="35914.59029"/>
    <n v="22979.546450000002"/>
    <n v="0"/>
    <n v="0"/>
    <n v="134.59399999999999"/>
    <n v="128.214"/>
    <n v="0"/>
    <n v="0"/>
    <n v="16750.914789999999"/>
    <n v="10963.980599999999"/>
    <n v="69527.794319999986"/>
    <n v="49329.87038"/>
    <n v="0"/>
    <n v="0"/>
    <n v="0"/>
    <n v="0"/>
    <n v="0"/>
    <n v="0"/>
    <s v="Accidentes y Enfermedades Total"/>
    <s v="Totales"/>
    <s v="Accidentes y Enfermedades Total"/>
    <x v="51"/>
    <x v="1"/>
    <n v="80339.313900000008"/>
    <n v="72704.240590000001"/>
    <n v="470912451.56086999"/>
    <n v="404647163.09129"/>
    <n v="451972421.97768009"/>
    <n v="385068140.58718014"/>
    <n v="87193762.361620009"/>
    <n v="75374023.021489993"/>
    <n v="57925454.056209996"/>
    <n v="49918636.380309999"/>
    <n v="80339.313900000008"/>
    <n v="72704.240590000001"/>
    <n v="9.2138831636611296E-2"/>
    <n v="9.6457954180409339E-2"/>
    <n v="7635.073310000007"/>
    <n v="10.501551557434418"/>
    <n v="100"/>
    <n v="100"/>
    <n v="100"/>
    <n v="100"/>
    <n v="1.7060350312188631E-2"/>
    <n v="1.7775269019393275E-2"/>
    <n v="1.796731751053884E-2"/>
    <n v="1.8880876636310457E-2"/>
    <m/>
    <m/>
    <m/>
    <n v="0"/>
    <m/>
    <n v="0"/>
    <m/>
    <n v="0"/>
    <m/>
    <n v="51.22693256340176"/>
    <n v="20.856432519272484"/>
    <n v="15.239799645914987"/>
    <n v="2.8926687003161526E-2"/>
    <n v="52.781324603949045"/>
    <n v="40.944611823243115"/>
    <n v="24.092400677784081"/>
    <n v="22.225845143199823"/>
    <s v="Resto"/>
    <n v="2023"/>
    <n v="2"/>
    <d v="2024-08-20T00:00:00"/>
    <x v="51"/>
    <x v="36"/>
  </r>
  <r>
    <n v="2024"/>
    <n v="6"/>
    <n v="701"/>
    <x v="51"/>
    <s v="Accidentes y Enfermedades Total"/>
    <n v="243"/>
    <s v="72440a20f54075ac43f51a2cf0dbb2a14366b38a5c01b110ae174abc1cb44238"/>
    <s v="866d562d83a77144c090ae01fef5e5dc5d322dfdcb968ee04e0fa262fe1b2619"/>
    <x v="18"/>
    <n v="1545984.8405799998"/>
    <n v="1269383.35249"/>
    <n v="2976601.4914799994"/>
    <n v="2583598.4501999998"/>
    <n v="959156.13444000017"/>
    <n v="802644.9419199999"/>
    <n v="1776632.4950999999"/>
    <n v="1833851.24551"/>
    <n v="0"/>
    <n v="0"/>
    <n v="134.59399999999999"/>
    <n v="128.214"/>
    <n v="0"/>
    <n v="0"/>
    <n v="705949.79178999993"/>
    <n v="606765.84003999992"/>
    <n v="1041698.8632200001"/>
    <n v="961321.4166"/>
    <n v="0"/>
    <n v="0"/>
    <n v="0"/>
    <n v="0"/>
    <n v="0"/>
    <n v="0"/>
    <s v="Accidentes y Enfermedades Total"/>
    <s v="Totales"/>
    <s v="Accidentes y Enfermedades Total"/>
    <x v="51"/>
    <x v="1"/>
    <n v="1545984.8405799998"/>
    <n v="1269383.35249"/>
    <n v="470912451.56086999"/>
    <n v="404647163.09129"/>
    <n v="451972421.97768009"/>
    <n v="385068140.58718014"/>
    <n v="87193762.361620009"/>
    <n v="75374023.021489993"/>
    <n v="57925454.056209996"/>
    <n v="49918636.380309999"/>
    <n v="1545984.8405799998"/>
    <n v="1269383.35249"/>
    <n v="1.7730452256072098"/>
    <n v="1.6841125119831859"/>
    <n v="276601.48808999988"/>
    <n v="21.790224958238436"/>
    <n v="100"/>
    <n v="100"/>
    <n v="100"/>
    <n v="100"/>
    <n v="0.32829559623147198"/>
    <n v="0.34205291416128608"/>
    <n v="0.31370128553295257"/>
    <n v="0.32965161712790653"/>
    <m/>
    <m/>
    <m/>
    <n v="0"/>
    <m/>
    <n v="0"/>
    <m/>
    <n v="0"/>
    <m/>
    <n v="19.499430488605739"/>
    <n v="62.041755472851733"/>
    <n v="63.231090934471901"/>
    <n v="1.6558456900644221"/>
    <n v="16.346330858616142"/>
    <n v="8.3611417817236244"/>
    <n v="67.769085358107745"/>
    <n v="63.117894760527484"/>
    <s v="Medianas"/>
    <n v="2023"/>
    <n v="2"/>
    <d v="2024-08-20T00:00:00"/>
    <x v="51"/>
    <x v="18"/>
  </r>
  <r>
    <n v="2024"/>
    <n v="6"/>
    <n v="77"/>
    <x v="63"/>
    <s v="Accidentes y Enfermedades Total"/>
    <n v="49"/>
    <s v="0e17daca5f3e175f448bacace3bc0da47d0655a74c8dd0dc497a3afbdad95f1f"/>
    <s v="866d562d83a77144c090ae01fef5e5dc5d322dfdcb968ee04e0fa262fe1b2619"/>
    <x v="31"/>
    <n v="235573.65877000001"/>
    <n v="245513.94172"/>
    <n v="427372.49494999996"/>
    <n v="405675.01161000005"/>
    <n v="48392.717250000002"/>
    <n v="36696.353590000006"/>
    <n v="88514.753339999996"/>
    <n v="66867.837740000003"/>
    <n v="0"/>
    <n v="0"/>
    <n v="134.59399999999999"/>
    <n v="128.214"/>
    <n v="0"/>
    <n v="0"/>
    <n v="48133.44225"/>
    <n v="35746.218840000001"/>
    <n v="220447.48043999998"/>
    <n v="232072.49867"/>
    <n v="0"/>
    <n v="0"/>
    <n v="0"/>
    <n v="0"/>
    <n v="0"/>
    <n v="0"/>
    <s v="Accidentes y Enfermedades Total"/>
    <s v="Totales"/>
    <s v="Accidentes y Enfermedades Total"/>
    <x v="51"/>
    <x v="1"/>
    <n v="6922211.3310900005"/>
    <n v="3662742.7217800003"/>
    <n v="470912451.56086999"/>
    <n v="404647163.09129"/>
    <n v="451972421.97768009"/>
    <n v="385068140.58718014"/>
    <n v="87193762.361620009"/>
    <n v="75374023.021489993"/>
    <n v="57925454.056209996"/>
    <n v="49918636.380309999"/>
    <n v="235573.65877000001"/>
    <n v="245513.94172"/>
    <n v="0.27017260454136827"/>
    <n v="0.32572752770540214"/>
    <n v="-9940.2829499999934"/>
    <n v="-4.0487651659866009"/>
    <n v="100"/>
    <n v="100"/>
    <n v="3.4031561231301728"/>
    <n v="6.7030081108368558"/>
    <n v="5.0024937329470852E-2"/>
    <n v="5.2121246190023826E-2"/>
    <n v="6.0673585314278133E-2"/>
    <n v="6.3758570456029506E-2"/>
    <m/>
    <m/>
    <m/>
    <n v="0"/>
    <m/>
    <n v="0"/>
    <m/>
    <n v="0"/>
    <m/>
    <n v="31.873367557661993"/>
    <n v="20.542499319606762"/>
    <n v="14.9467493914667"/>
    <n v="8.3543095239340601E-2"/>
    <n v="34.653241131447167"/>
    <n v="-5.0092183678042908"/>
    <n v="21.834426119966775"/>
    <n v="15.403039586706925"/>
    <s v="Resto"/>
    <n v="2023"/>
    <n v="2"/>
    <d v="2024-08-20T00:00:00"/>
    <x v="51"/>
    <x v="31"/>
  </r>
  <r>
    <n v="2024"/>
    <n v="6"/>
    <n v="702"/>
    <x v="49"/>
    <s v="Accidentes y Enfermedades Total"/>
    <n v="244"/>
    <s v="82c01ce15b431d420eb6a1febfba7d7a2b69e5bcdcb929cb42cd3e9179d43fc4"/>
    <s v="866d562d83a77144c090ae01fef5e5dc5d322dfdcb968ee04e0fa262fe1b2619"/>
    <x v="30"/>
    <n v="145545.42882"/>
    <n v="91394.513760000002"/>
    <n v="367278.23404999997"/>
    <n v="300473.28766999999"/>
    <n v="114121.47805999999"/>
    <n v="100741.93731000001"/>
    <n v="228887.68353000004"/>
    <n v="178933.69154"/>
    <n v="0"/>
    <n v="0"/>
    <n v="134.59399999999999"/>
    <n v="128.214"/>
    <n v="0"/>
    <n v="0"/>
    <n v="111026.88231"/>
    <n v="93966.399369999999"/>
    <n v="168078.12744000001"/>
    <n v="137399.81383"/>
    <n v="0"/>
    <n v="0"/>
    <n v="0"/>
    <n v="0"/>
    <n v="0"/>
    <n v="0"/>
    <s v="Accidentes y Enfermedades Total"/>
    <s v="Totales"/>
    <s v="Accidentes y Enfermedades Total"/>
    <x v="51"/>
    <x v="1"/>
    <n v="145545.42882"/>
    <n v="91394.513760000002"/>
    <n v="470912451.56086999"/>
    <n v="404647163.09129"/>
    <n v="451972421.97768009"/>
    <n v="385068140.58718014"/>
    <n v="87193762.361620009"/>
    <n v="75374023.021489993"/>
    <n v="57925454.056209996"/>
    <n v="49918636.380309999"/>
    <n v="145545.42882"/>
    <n v="91394.513760000002"/>
    <n v="0.16692183578038214"/>
    <n v="0.12125465789976791"/>
    <n v="54150.915059999999"/>
    <n v="59.249634176291053"/>
    <n v="100"/>
    <n v="100"/>
    <n v="100"/>
    <n v="100"/>
    <n v="3.0907109875217827E-2"/>
    <n v="3.2202280878807138E-2"/>
    <n v="2.2586223776238618E-2"/>
    <n v="2.3734633984685137E-2"/>
    <m/>
    <m/>
    <m/>
    <n v="0"/>
    <m/>
    <n v="0"/>
    <m/>
    <n v="0"/>
    <m/>
    <n v="13.281004025988574"/>
    <n v="78.409524081403575"/>
    <n v="110.2275543306091"/>
    <n v="0.1970143867137549"/>
    <n v="18.155939840605171"/>
    <n v="22.327769416017706"/>
    <n v="66.056710650607414"/>
    <n v="68.389029614160435"/>
    <s v="Resto"/>
    <n v="2023"/>
    <n v="2"/>
    <d v="2024-08-20T00:00:00"/>
    <x v="51"/>
    <x v="30"/>
  </r>
  <r>
    <n v="2024"/>
    <n v="6"/>
    <n v="41"/>
    <x v="7"/>
    <s v="Accidentes y Enfermedades Total"/>
    <n v="29"/>
    <s v="35135aaa6cc23891b40cb3f378c53a17a1127210ce60e125ccf03efcfdaec458"/>
    <s v="866d562d83a77144c090ae01fef5e5dc5d322dfdcb968ee04e0fa262fe1b2619"/>
    <x v="13"/>
    <n v="2772494.86503"/>
    <n v="2435979.3317499999"/>
    <n v="5161396.4752799999"/>
    <n v="4285975.046219999"/>
    <n v="1835681.6697400003"/>
    <n v="1554664.5165200001"/>
    <n v="3566438.4507199991"/>
    <n v="2960432.3267199998"/>
    <n v="0"/>
    <n v="0"/>
    <n v="134.59399999999999"/>
    <n v="128.214"/>
    <n v="0"/>
    <n v="0"/>
    <n v="1834302.3613099998"/>
    <n v="1545240.9398599998"/>
    <n v="2562297.9594200002"/>
    <n v="2245227.4924299996"/>
    <n v="0"/>
    <n v="0"/>
    <n v="0"/>
    <n v="0"/>
    <n v="0"/>
    <n v="0"/>
    <s v="Accidentes y Enfermedades Total"/>
    <s v="Totales"/>
    <s v="Accidentes y Enfermedades Total"/>
    <x v="51"/>
    <x v="1"/>
    <n v="19353024.356599998"/>
    <n v="17293989.810169999"/>
    <n v="470912451.56086999"/>
    <n v="404647163.09129"/>
    <n v="451972421.97768009"/>
    <n v="385068140.58718014"/>
    <n v="87193762.361620009"/>
    <n v="75374023.021489993"/>
    <n v="57925454.056209996"/>
    <n v="49918636.380309999"/>
    <n v="2772494.86503"/>
    <n v="2435979.3317499999"/>
    <n v="3.1796940399607827"/>
    <n v="3.2318552653816481"/>
    <n v="336515.53328000009"/>
    <n v="13.814383763192616"/>
    <n v="100"/>
    <n v="100"/>
    <n v="14.325899735069008"/>
    <n v="14.085698895910559"/>
    <n v="0.5887495341948138"/>
    <n v="0.61342124656599406"/>
    <n v="0.60200084269475862"/>
    <n v="0.63260993964222545"/>
    <m/>
    <m/>
    <m/>
    <n v="0"/>
    <m/>
    <n v="0"/>
    <m/>
    <n v="0"/>
    <m/>
    <n v="18.075742401906503"/>
    <n v="66.210462385117424"/>
    <n v="63.8209239403987"/>
    <n v="3.1690414855594957"/>
    <n v="18.706559863485705"/>
    <n v="14.121975080878624"/>
    <n v="71.588175550247527"/>
    <n v="68.823357324365944"/>
    <s v="Medianas"/>
    <n v="2023"/>
    <n v="2"/>
    <d v="2024-08-20T00:00:00"/>
    <x v="51"/>
    <x v="13"/>
  </r>
  <r>
    <n v="2024"/>
    <n v="6"/>
    <n v="89"/>
    <x v="29"/>
    <s v="Automoviles"/>
    <n v="61"/>
    <s v="d029fa3a95e174a19934857f535eb9427d967218a36ea014b70ad704bc6c8d1c"/>
    <s v="866d562d83a77144c090ae01fef5e5dc5d322dfdcb968ee04e0fa262fe1b2619"/>
    <x v="10"/>
    <n v="1797187.84393"/>
    <n v="1628849.5980499999"/>
    <n v="3653891.2654400002"/>
    <n v="3258710.6591500002"/>
    <n v="1174815.2974900003"/>
    <n v="1140408.7842799998"/>
    <n v="2412159.2416900001"/>
    <n v="2250896.1616399996"/>
    <n v="0"/>
    <n v="0"/>
    <n v="134.59399999999999"/>
    <n v="128.214"/>
    <n v="15755.6764"/>
    <n v="14640.106730000001"/>
    <n v="911678.07392999995"/>
    <n v="873115.94405999989"/>
    <n v="1453586.4234800001"/>
    <n v="1233596.0795999998"/>
    <n v="0"/>
    <n v="0"/>
    <n v="0"/>
    <n v="0"/>
    <n v="0"/>
    <n v="0"/>
    <s v="Automoviles"/>
    <s v="Totales"/>
    <s v="Automoviles Total"/>
    <x v="50"/>
    <x v="1"/>
    <n v="1797187.84393"/>
    <n v="1628849.5980499999"/>
    <n v="470912451.56086999"/>
    <n v="404647163.09129"/>
    <n v="451972421.97768009"/>
    <n v="385068140.58718014"/>
    <n v="92199458.184099987"/>
    <n v="71664059.546680003"/>
    <n v="54146422.222089998"/>
    <n v="47730327.150880001"/>
    <n v="1797187.84393"/>
    <n v="1628849.5980499999"/>
    <n v="1.9492390512116147"/>
    <n v="2.2728960769924176"/>
    <n v="168338.24588000006"/>
    <n v="10.334793714627089"/>
    <n v="100"/>
    <n v="100"/>
    <n v="100"/>
    <n v="100"/>
    <n v="0.38163948266245751"/>
    <n v="0.39763219093459445"/>
    <n v="0.40253577600951201"/>
    <n v="0.42300295100140212"/>
    <m/>
    <m/>
    <m/>
    <n v="0"/>
    <m/>
    <n v="0"/>
    <m/>
    <n v="0"/>
    <m/>
    <n v="3.017033337894115"/>
    <n v="65.369644105814402"/>
    <n v="70.013142136957043"/>
    <n v="2.1697006917120247"/>
    <n v="4.4166104321363919"/>
    <n v="17.833255756724942"/>
    <n v="62.719220488271418"/>
    <n v="70.778106261744327"/>
    <s v="Medianas"/>
    <n v="2023"/>
    <n v="2"/>
    <d v="2024-08-20T00:00:00"/>
    <x v="50"/>
    <x v="10"/>
  </r>
  <r>
    <n v="2024"/>
    <n v="6"/>
    <n v="10"/>
    <x v="4"/>
    <s v="Automoviles"/>
    <n v="10"/>
    <s v="4a44dc15364204a80fe80e9039455cc1608281820fe2b24f1e5233ade6af1dd5"/>
    <s v="866d562d83a77144c090ae01fef5e5dc5d322dfdcb968ee04e0fa262fe1b2619"/>
    <x v="12"/>
    <n v="967605.47450000001"/>
    <n v="574226.80764000001"/>
    <n v="1944478.78856"/>
    <n v="987023.37140999991"/>
    <n v="612660.35046999995"/>
    <n v="345823.78523999994"/>
    <n v="1056914.6189800003"/>
    <n v="32003.806799999969"/>
    <n v="0"/>
    <n v="0"/>
    <n v="134.59399999999999"/>
    <n v="128.214"/>
    <n v="-350.05009999999999"/>
    <n v="-1808.2976699999999"/>
    <n v="599388.44969000004"/>
    <n v="342970.57451000001"/>
    <n v="924247.66840999993"/>
    <n v="533315.30942000006"/>
    <n v="0"/>
    <n v="0"/>
    <n v="0"/>
    <n v="0"/>
    <n v="0"/>
    <n v="0"/>
    <s v="Automoviles"/>
    <s v="Totales"/>
    <s v="Automoviles Total"/>
    <x v="50"/>
    <x v="1"/>
    <n v="3187333.33329"/>
    <n v="2989305.4146599998"/>
    <n v="470912451.56086999"/>
    <n v="404647163.09129"/>
    <n v="451972421.97768009"/>
    <n v="385068140.58718014"/>
    <n v="92199458.184099987"/>
    <n v="71664059.546680003"/>
    <n v="54146422.222089998"/>
    <n v="47730327.150880001"/>
    <n v="967605.47450000001"/>
    <n v="574226.80764000001"/>
    <n v="1.0494698055252409"/>
    <n v="0.80127585748329588"/>
    <n v="393378.66686"/>
    <n v="68.505799733860712"/>
    <n v="100"/>
    <n v="100"/>
    <n v="30.357837518714341"/>
    <n v="19.20937234529152"/>
    <n v="0.20547459964008358"/>
    <n v="0.21408506967440227"/>
    <n v="0.1419080275401442"/>
    <n v="0.14912342702888295"/>
    <m/>
    <m/>
    <m/>
    <n v="0"/>
    <m/>
    <n v="0"/>
    <m/>
    <n v="0"/>
    <m/>
    <n v="77.159691328003021"/>
    <n v="63.31716454855588"/>
    <n v="60.224249484501115"/>
    <n v="1.1314881488514199"/>
    <n v="74.763811894458513"/>
    <n v="73.302294549757647"/>
    <n v="64.851497079904888"/>
    <n v="64.309156038103069"/>
    <s v="Medianas"/>
    <n v="2023"/>
    <n v="2"/>
    <d v="2024-08-20T00:00:00"/>
    <x v="50"/>
    <x v="12"/>
  </r>
  <r>
    <n v="2024"/>
    <n v="6"/>
    <n v="13"/>
    <x v="23"/>
    <s v="Automoviles"/>
    <n v="13"/>
    <s v="3fdba35f04dc8c462986c992bcf875546257113072a909c162f7e470e581e278"/>
    <s v="866d562d83a77144c090ae01fef5e5dc5d322dfdcb968ee04e0fa262fe1b2619"/>
    <x v="26"/>
    <n v="173664.73905"/>
    <n v="174907.07272999999"/>
    <n v="312572.75445000001"/>
    <n v="308657.49839999998"/>
    <n v="144284.96598999997"/>
    <n v="133187.72235"/>
    <n v="283755.80545000004"/>
    <n v="273295.04329"/>
    <n v="0"/>
    <n v="0"/>
    <n v="134.59399999999999"/>
    <n v="128.214"/>
    <n v="0"/>
    <n v="0"/>
    <n v="92512.000590000011"/>
    <n v="58355.484490000003"/>
    <n v="94120.654349999997"/>
    <n v="73268.982940000002"/>
    <n v="0"/>
    <n v="0"/>
    <n v="0"/>
    <n v="0"/>
    <n v="0"/>
    <n v="0"/>
    <s v="Automoviles"/>
    <s v="Totales"/>
    <s v="Automoviles Total"/>
    <x v="50"/>
    <x v="1"/>
    <n v="799139.89625999995"/>
    <n v="661278.34057"/>
    <n v="470912451.56086999"/>
    <n v="404647163.09129"/>
    <n v="451972421.97768009"/>
    <n v="385068140.58718014"/>
    <n v="92199458.184099987"/>
    <n v="71664059.546680003"/>
    <n v="54146422.222089998"/>
    <n v="47730327.150880001"/>
    <n v="173664.73905"/>
    <n v="174907.07272999999"/>
    <n v="0.18835765683485209"/>
    <n v="0.24406525926161121"/>
    <n v="-1242.3336799999815"/>
    <n v="-0.71028212902387589"/>
    <n v="100"/>
    <n v="100"/>
    <n v="21.731456515030285"/>
    <n v="26.449841466036204"/>
    <n v="3.687834935652623E-2"/>
    <n v="3.8423746805192498E-2"/>
    <n v="4.3224588897102997E-2"/>
    <n v="4.5422369262564509E-2"/>
    <m/>
    <m/>
    <m/>
    <n v="0"/>
    <m/>
    <n v="0"/>
    <m/>
    <n v="0"/>
    <m/>
    <n v="8.3320319952899791"/>
    <n v="83.082476488482058"/>
    <n v="76.147705333562371"/>
    <n v="0.26647183704620903"/>
    <n v="58.531801078359976"/>
    <n v="28.459070364161377"/>
    <n v="98.290859991242726"/>
    <n v="79.645550065554119"/>
    <s v="Resto"/>
    <n v="2023"/>
    <n v="2"/>
    <d v="2024-08-20T00:00:00"/>
    <x v="50"/>
    <x v="26"/>
  </r>
  <r>
    <n v="2024"/>
    <n v="6"/>
    <n v="5.0999999999999996"/>
    <x v="6"/>
    <s v="Automoviles"/>
    <n v="5.0999999999999996"/>
    <m/>
    <m/>
    <x v="3"/>
    <n v="66089511.600210004"/>
    <n v="49556100.323209994"/>
    <n v="122785970.26546"/>
    <n v="93092000.850309998"/>
    <n v="37639083.285170004"/>
    <n v="33417123.287810002"/>
    <n v="74376892.066750005"/>
    <n v="64788514.207679994"/>
    <n v="0"/>
    <n v="0"/>
    <n v="0"/>
    <n v="0"/>
    <n v="129573.26121"/>
    <n v="87712.747039999987"/>
    <n v="34980372.699890003"/>
    <n v="31000110.324499998"/>
    <n v="52904126.440569997"/>
    <n v="41762738.519269995"/>
    <n v="0"/>
    <n v="0"/>
    <n v="0"/>
    <n v="0"/>
    <n v="0"/>
    <n v="0"/>
    <s v="Automoviles"/>
    <s v="Totales"/>
    <s v="Automoviles Total"/>
    <x v="50"/>
    <x v="1"/>
    <n v="175023462.39756"/>
    <n v="147142040.33981001"/>
    <n v="470912451.56086999"/>
    <n v="404647163.09129"/>
    <n v="451972421.97768009"/>
    <n v="385068140.58718014"/>
    <n v="92199458.184099987"/>
    <n v="71664059.546680003"/>
    <n v="54146422.222089998"/>
    <n v="47730327.150880001"/>
    <n v="66089511.600210004"/>
    <n v="49556100.323209994"/>
    <n v="71.681019500402329"/>
    <n v="69.150562550716941"/>
    <n v="16533411.27700001"/>
    <n v="33.363019222996556"/>
    <n v="100"/>
    <n v="100"/>
    <n v="37.760372635121264"/>
    <n v="33.679090087894032"/>
    <n v="14.034352113891234"/>
    <n v="14.62246552810112"/>
    <n v="12.246743544333199"/>
    <n v="12.86943662688978"/>
    <m/>
    <m/>
    <m/>
    <n v="0"/>
    <m/>
    <n v="0"/>
    <m/>
    <n v="0"/>
    <m/>
    <n v="12.634121617823713"/>
    <n v="56.951674136823861"/>
    <n v="67.432915564098224"/>
    <n v="69.513518604770283"/>
    <n v="12.839510355691619"/>
    <n v="26.677819310530104"/>
    <n v="66.120310556843435"/>
    <n v="74.229112897364359"/>
    <m/>
    <n v="2023"/>
    <n v="2"/>
    <d v="2024-08-20T00:00:00"/>
    <x v="50"/>
    <x v="3"/>
  </r>
  <r>
    <n v="2024"/>
    <n v="6"/>
    <n v="9"/>
    <x v="8"/>
    <s v="Automoviles"/>
    <n v="9"/>
    <s v="19581e27de7ced00ff1ce50b2047e7a567c76b1cbaebabe5ef03f7c3017bb5b7"/>
    <s v="866d562d83a77144c090ae01fef5e5dc5d322dfdcb968ee04e0fa262fe1b2619"/>
    <x v="19"/>
    <n v="763937.73912000004"/>
    <n v="735610.75589000003"/>
    <n v="1446751.4951900002"/>
    <n v="1357551.29263"/>
    <n v="543777.96555999992"/>
    <n v="546788.03044"/>
    <n v="1117544.0849999997"/>
    <n v="1143577.7433"/>
    <n v="0"/>
    <n v="0"/>
    <n v="134.59399999999999"/>
    <n v="128.214"/>
    <n v="544.33759000000009"/>
    <n v="-2801.8700099999996"/>
    <n v="543857.98365999991"/>
    <n v="545322.40795000002"/>
    <n v="745691.63229999994"/>
    <n v="688240.10691999993"/>
    <n v="0"/>
    <n v="0"/>
    <n v="0"/>
    <n v="0"/>
    <n v="0"/>
    <n v="0"/>
    <s v="Automoviles"/>
    <s v="Totales"/>
    <s v="Automoviles Total"/>
    <x v="50"/>
    <x v="1"/>
    <n v="1455805.4776199998"/>
    <n v="1307087.0916300002"/>
    <n v="470912451.56086999"/>
    <n v="404647163.09129"/>
    <n v="451972421.97768009"/>
    <n v="385068140.58718014"/>
    <n v="92199458.184099987"/>
    <n v="71664059.546680003"/>
    <n v="54146422.222089998"/>
    <n v="47730327.150880001"/>
    <n v="763937.73912000004"/>
    <n v="735610.75589000003"/>
    <n v="0.82857074668985731"/>
    <n v="1.026470954259636"/>
    <n v="28326.983230000013"/>
    <n v="3.8508114520060088"/>
    <n v="100"/>
    <n v="100"/>
    <n v="52.475262036306624"/>
    <n v="56.278633658041734"/>
    <n v="0.16222500309513554"/>
    <n v="0.16902308680190356"/>
    <n v="0.1817906618374199"/>
    <n v="0.1910339179887193"/>
    <m/>
    <m/>
    <m/>
    <n v="0"/>
    <m/>
    <n v="0"/>
    <m/>
    <n v="0"/>
    <m/>
    <n v="-0.55049940972151656"/>
    <n v="71.180927150737702"/>
    <n v="74.33116305898119"/>
    <n v="1.0042731232169133"/>
    <n v="-0.26854284156508923"/>
    <n v="8.3475991594134324"/>
    <n v="72.933362814134398"/>
    <n v="79.234325705082384"/>
    <s v="Resto"/>
    <n v="2023"/>
    <n v="2"/>
    <d v="2024-08-20T00:00:00"/>
    <x v="50"/>
    <x v="19"/>
  </r>
  <r>
    <n v="2024"/>
    <n v="6"/>
    <n v="150.1"/>
    <x v="32"/>
    <s v="Automoviles"/>
    <n v="150.1"/>
    <m/>
    <m/>
    <x v="21"/>
    <n v="3038764.6685500005"/>
    <n v="2510964.6674099998"/>
    <n v="5652020.5137400003"/>
    <n v="3468823.9665399999"/>
    <n v="1926522.6240199998"/>
    <n v="1674071.5701799998"/>
    <n v="3737192.3796899999"/>
    <n v="3386619.4334199997"/>
    <n v="0"/>
    <n v="0"/>
    <n v="0"/>
    <n v="0"/>
    <n v="-597.14481999999975"/>
    <n v="5006.0536099999999"/>
    <n v="1834490.1317299998"/>
    <n v="1560503.7298800002"/>
    <n v="2760436.9947099998"/>
    <n v="2212519.9591299999"/>
    <n v="0"/>
    <n v="0"/>
    <n v="0"/>
    <n v="0"/>
    <n v="0"/>
    <n v="0"/>
    <s v="Automoviles"/>
    <s v="Totales"/>
    <s v="Automoviles Total"/>
    <x v="50"/>
    <x v="1"/>
    <n v="66470395.341209993"/>
    <n v="48910717.604490004"/>
    <n v="470912451.56086999"/>
    <n v="404647163.09129"/>
    <n v="451972421.97768009"/>
    <n v="385068140.58718014"/>
    <n v="92199458.184099987"/>
    <n v="71664059.546680003"/>
    <n v="54146422.222089998"/>
    <n v="47730327.150880001"/>
    <n v="3038764.6685500005"/>
    <n v="2510964.6674099998"/>
    <n v="3.2958595727128066"/>
    <n v="3.5037990916135948"/>
    <n v="527800.00114000076"/>
    <n v="21.019809955526526"/>
    <n v="100"/>
    <n v="100"/>
    <n v="4.5716061307462121"/>
    <n v="5.1337718814812341"/>
    <n v="0.64529291134218625"/>
    <n v="0.67233408960072893"/>
    <n v="0.62053188467393661"/>
    <n v="0.6520832036587334"/>
    <m/>
    <m/>
    <m/>
    <n v="0"/>
    <m/>
    <n v="0"/>
    <m/>
    <n v="0"/>
    <m/>
    <n v="15.08006338180965"/>
    <n v="63.398217175510126"/>
    <n v="66.670455060873664"/>
    <n v="3.5579869268519104"/>
    <n v="17.557561485038462"/>
    <n v="24.76438837620476"/>
    <n v="66.456511604704232"/>
    <n v="70.530605766540361"/>
    <s v="Resto"/>
    <n v="2023"/>
    <n v="2"/>
    <d v="2024-08-20T00:00:00"/>
    <x v="50"/>
    <x v="21"/>
  </r>
  <r>
    <n v="2024"/>
    <n v="6"/>
    <n v="94"/>
    <x v="19"/>
    <s v="Automoviles"/>
    <n v="7"/>
    <s v="7902699be42c8a8e46fbbb4501726517e86b22c56a189f7625a6da49081b2451"/>
    <s v="866d562d83a77144c090ae01fef5e5dc5d322dfdcb968ee04e0fa262fe1b2619"/>
    <x v="17"/>
    <n v="1259968.3082099999"/>
    <n v="1171247.4087999999"/>
    <n v="2418271.83549"/>
    <n v="2263570.0983999996"/>
    <n v="828407.82392999995"/>
    <n v="1067847.5630800005"/>
    <n v="1726004.2981099996"/>
    <n v="2374588.8175500003"/>
    <n v="0"/>
    <n v="0"/>
    <n v="134.59399999999999"/>
    <n v="128.214"/>
    <n v="1195.1841499999998"/>
    <n v="-218.39154000000002"/>
    <n v="828932.85176999995"/>
    <n v="1067847.56308"/>
    <n v="1171579.6766400002"/>
    <n v="1132452.42686"/>
    <n v="0"/>
    <n v="0"/>
    <n v="0"/>
    <n v="0"/>
    <n v="0"/>
    <n v="0"/>
    <s v="Automoviles"/>
    <s v="Totales"/>
    <s v="Automoviles Total"/>
    <x v="50"/>
    <x v="1"/>
    <n v="3650387.7085300004"/>
    <n v="3694009.5163200004"/>
    <n v="470912451.56086999"/>
    <n v="404647163.09129"/>
    <n v="451972421.97768009"/>
    <n v="385068140.58718014"/>
    <n v="92199458.184099987"/>
    <n v="71664059.546680003"/>
    <n v="54146422.222089998"/>
    <n v="47730327.150880001"/>
    <n v="1259968.3082099999"/>
    <n v="1171247.4087999999"/>
    <n v="1.3665680178880752"/>
    <n v="1.6343581653186718"/>
    <n v="88720.899410000071"/>
    <n v="7.5749067825813921"/>
    <n v="100"/>
    <n v="100"/>
    <n v="34.516013333755858"/>
    <n v="31.706670045799047"/>
    <n v="0.26755892821133798"/>
    <n v="0.27877105923781814"/>
    <n v="0.28944905973201196"/>
    <n v="0.30416627223794623"/>
    <m/>
    <m/>
    <m/>
    <n v="0"/>
    <m/>
    <n v="0"/>
    <m/>
    <n v="0"/>
    <m/>
    <n v="-22.422651643216074"/>
    <n v="65.748306408348839"/>
    <n v="91.171818614656516"/>
    <n v="1.5299400956394793"/>
    <n v="-22.373484715449155"/>
    <n v="3.4550899315470618"/>
    <n v="70.753433872061962"/>
    <n v="94.29513662140026"/>
    <s v="Medianas"/>
    <n v="2023"/>
    <n v="2"/>
    <d v="2024-08-20T00:00:00"/>
    <x v="50"/>
    <x v="17"/>
  </r>
  <r>
    <n v="2024"/>
    <n v="6"/>
    <n v="15.1"/>
    <x v="13"/>
    <s v="Automoviles"/>
    <n v="15.1"/>
    <m/>
    <m/>
    <x v="7"/>
    <n v="23071181.915340003"/>
    <n v="19596994.556060001"/>
    <n v="43935642.315230004"/>
    <n v="36546502.216559999"/>
    <n v="14580816.312900001"/>
    <n v="12639132.292890003"/>
    <n v="28992823.034719996"/>
    <n v="24540907.036059998"/>
    <n v="0"/>
    <n v="0"/>
    <n v="0"/>
    <n v="0"/>
    <n v="23315.940559999999"/>
    <n v="15436.373880000003"/>
    <n v="14203890.372999998"/>
    <n v="12318708.31198"/>
    <n v="20807503.715159997"/>
    <n v="17390089.839839999"/>
    <n v="0"/>
    <n v="0"/>
    <n v="0"/>
    <n v="0"/>
    <n v="0"/>
    <n v="0"/>
    <s v="Automoviles"/>
    <s v="Totales"/>
    <s v="Automoviles Total"/>
    <x v="50"/>
    <x v="1"/>
    <n v="99604503.895960003"/>
    <n v="86600755.328779995"/>
    <n v="470912451.56086999"/>
    <n v="404647163.09129"/>
    <n v="451972421.97768009"/>
    <n v="385068140.58718014"/>
    <n v="92199458.184099987"/>
    <n v="71664059.546680003"/>
    <n v="54146422.222089998"/>
    <n v="47730327.150880001"/>
    <n v="23071181.915340003"/>
    <n v="19596994.556060001"/>
    <n v="25.023120926884886"/>
    <n v="27.345638357669451"/>
    <n v="3474187.3592800014"/>
    <n v="17.728164129155587"/>
    <n v="100"/>
    <n v="100"/>
    <n v="23.162789846770952"/>
    <n v="22.629126595559079"/>
    <n v="4.8992507713204585"/>
    <n v="5.1045552324604744"/>
    <n v="4.8429833058384348"/>
    <n v="5.089227721144904"/>
    <m/>
    <m/>
    <m/>
    <n v="0"/>
    <m/>
    <n v="0"/>
    <m/>
    <n v="0"/>
    <m/>
    <n v="15.362478807997526"/>
    <n v="63.199260299730177"/>
    <n v="64.495258478201649"/>
    <n v="26.928494468377817"/>
    <n v="15.303406926086961"/>
    <n v="19.651502130200861"/>
    <n v="68.263308119230487"/>
    <n v="70.837519676053276"/>
    <s v="Resto"/>
    <n v="2023"/>
    <n v="2"/>
    <d v="2024-08-20T00:00:00"/>
    <x v="50"/>
    <x v="7"/>
  </r>
  <r>
    <n v="2024"/>
    <n v="6"/>
    <n v="23"/>
    <x v="16"/>
    <s v="Automoviles"/>
    <n v="17"/>
    <s v="4523540f1504cd17100c4835e85b7eefd49911580f8efff0599a8f283be6b9e3"/>
    <s v="866d562d83a77144c090ae01fef5e5dc5d322dfdcb968ee04e0fa262fe1b2619"/>
    <x v="16"/>
    <n v="2555939.72811"/>
    <n v="1958254.85791"/>
    <n v="4709240.1176699996"/>
    <n v="3647742.8925999999"/>
    <n v="1531025.6603199998"/>
    <n v="1249294.5405600008"/>
    <n v="2928321.8545899992"/>
    <n v="2590185.4677200001"/>
    <n v="0"/>
    <n v="0"/>
    <n v="134.59399999999999"/>
    <n v="128.214"/>
    <n v="1681.0419600000005"/>
    <n v="-1935.8845700000002"/>
    <n v="1497391.35565"/>
    <n v="1220802.2255899999"/>
    <n v="2256061.35586"/>
    <n v="1730931.3425100001"/>
    <n v="0"/>
    <n v="0"/>
    <n v="0"/>
    <n v="0"/>
    <n v="0"/>
    <n v="0"/>
    <s v="Automoviles"/>
    <s v="Totales"/>
    <s v="Automoviles Total"/>
    <x v="50"/>
    <x v="1"/>
    <n v="12089263.964579999"/>
    <n v="10892930.905850001"/>
    <n v="470912451.56086999"/>
    <n v="404647163.09129"/>
    <n v="451972421.97768009"/>
    <n v="385068140.58718014"/>
    <n v="92199458.184099987"/>
    <n v="71664059.546680003"/>
    <n v="54146422.222089998"/>
    <n v="47730327.150880001"/>
    <n v="2555939.72811"/>
    <n v="1958254.85791"/>
    <n v="2.7721851933298862"/>
    <n v="2.7325480447203057"/>
    <n v="597684.8702"/>
    <n v="30.521301544881396"/>
    <n v="100"/>
    <n v="100"/>
    <n v="21.14222781137526"/>
    <n v="17.977299909782111"/>
    <n v="0.54276325028955408"/>
    <n v="0.56550789469102192"/>
    <n v="0.48394132877392992"/>
    <n v="0.50854761833163065"/>
    <m/>
    <m/>
    <m/>
    <n v="0"/>
    <m/>
    <n v="0"/>
    <m/>
    <n v="0"/>
    <m/>
    <n v="22.551216755794989"/>
    <n v="59.900694976564374"/>
    <n v="63.796320254930649"/>
    <n v="2.827565695920331"/>
    <n v="22.656342220078084"/>
    <n v="30.338003619976984"/>
    <n v="66.371925203213351"/>
    <n v="70.528633667221669"/>
    <s v="Medianas"/>
    <n v="2023"/>
    <n v="2"/>
    <d v="2024-08-20T00:00:00"/>
    <x v="50"/>
    <x v="16"/>
  </r>
  <r>
    <n v="2024"/>
    <n v="6"/>
    <n v="8"/>
    <x v="20"/>
    <s v="Automoviles"/>
    <n v="8"/>
    <s v="2c624232cdd221771294dfbb310aca000a0df6ac8b66b696d90ef06fdefb64a3"/>
    <s v="866d562d83a77144c090ae01fef5e5dc5d322dfdcb968ee04e0fa262fe1b2619"/>
    <x v="22"/>
    <n v="725162.38040999998"/>
    <n v="530854.23840000003"/>
    <n v="1197572.1007900001"/>
    <n v="1116786.01868"/>
    <n v="402475.44646999997"/>
    <n v="391810.09483000002"/>
    <n v="736812.79006000003"/>
    <n v="880718.6751600001"/>
    <n v="0"/>
    <n v="0"/>
    <n v="134.59399999999999"/>
    <n v="128.214"/>
    <n v="0"/>
    <n v="0"/>
    <n v="399482.75300000003"/>
    <n v="384502.86238000001"/>
    <n v="635593.44791999995"/>
    <n v="521054.04422000004"/>
    <n v="0"/>
    <n v="0"/>
    <n v="0"/>
    <n v="0"/>
    <n v="0"/>
    <n v="0"/>
    <s v="Automoviles"/>
    <s v="Totales"/>
    <s v="Automoviles Total"/>
    <x v="50"/>
    <x v="1"/>
    <n v="1362193.3121300002"/>
    <n v="1167878.8770999999"/>
    <n v="470912451.56086999"/>
    <n v="404647163.09129"/>
    <n v="451972421.97768009"/>
    <n v="385068140.58718014"/>
    <n v="92199458.184099987"/>
    <n v="71664059.546680003"/>
    <n v="54146422.222089998"/>
    <n v="47730327.150880001"/>
    <n v="725162.38040999998"/>
    <n v="530854.23840000003"/>
    <n v="0.78651479595685503"/>
    <n v="0.74075379173045053"/>
    <n v="194308.14200999995"/>
    <n v="36.602918080798716"/>
    <n v="100"/>
    <n v="100"/>
    <n v="53.234909755656943"/>
    <n v="45.454562866843041"/>
    <n v="0.15399091232487103"/>
    <n v="0.160443944176269"/>
    <n v="0.13118941310364191"/>
    <n v="0.13785981815855097"/>
    <m/>
    <m/>
    <m/>
    <n v="0"/>
    <m/>
    <n v="0"/>
    <m/>
    <n v="0"/>
    <m/>
    <n v="2.7220716823611824"/>
    <n v="55.501423866257952"/>
    <n v="73.807472275425283"/>
    <n v="0.74330940060856487"/>
    <n v="3.8959113404975376"/>
    <n v="21.982250204287634"/>
    <n v="62.851930633854117"/>
    <n v="73.793278575466687"/>
    <s v="Resto"/>
    <n v="2023"/>
    <n v="2"/>
    <d v="2024-08-20T00:00:00"/>
    <x v="50"/>
    <x v="22"/>
  </r>
  <r>
    <n v="2024"/>
    <n v="6"/>
    <n v="79"/>
    <x v="59"/>
    <s v="Automoviles"/>
    <n v="51"/>
    <s v="031b4af5197ec30a926f48cf40e11a7dbc470048a21e4003b7a3c07c5dab1baa"/>
    <s v="866d562d83a77144c090ae01fef5e5dc5d322dfdcb968ee04e0fa262fe1b2619"/>
    <x v="9"/>
    <n v="5431914.1521199998"/>
    <n v="3999378.8859200003"/>
    <n v="10113101.707599998"/>
    <n v="7478470.8720100001"/>
    <n v="3705886.2958499999"/>
    <n v="3159150.63479"/>
    <n v="7348927.3186799996"/>
    <n v="5934236.7766600009"/>
    <n v="0"/>
    <n v="0"/>
    <n v="134.59399999999999"/>
    <n v="128.214"/>
    <n v="0"/>
    <n v="0"/>
    <n v="3488286.18322"/>
    <n v="3099623.2707800004"/>
    <n v="4346067.1304099998"/>
    <n v="3356490.0462600002"/>
    <n v="0"/>
    <n v="0"/>
    <n v="0"/>
    <n v="0"/>
    <n v="0"/>
    <n v="0"/>
    <s v="Automoviles"/>
    <s v="Totales"/>
    <s v="Automoviles Total"/>
    <x v="50"/>
    <x v="1"/>
    <n v="42505277.943829998"/>
    <n v="34607061.821570002"/>
    <n v="470912451.56086999"/>
    <n v="404647163.09129"/>
    <n v="451972421.97768009"/>
    <n v="385068140.58718014"/>
    <n v="92199458.184099987"/>
    <n v="71664059.546680003"/>
    <n v="54146422.222089998"/>
    <n v="47730327.150880001"/>
    <n v="5431914.1521199998"/>
    <n v="3999378.8859200003"/>
    <n v="5.8914816411109303"/>
    <n v="5.5807316962206341"/>
    <n v="1432535.2661999995"/>
    <n v="35.818943567545112"/>
    <n v="100"/>
    <n v="100"/>
    <n v="12.779387442891638"/>
    <n v="11.55653983727464"/>
    <n v="1.1534870513862114"/>
    <n v="1.2018242459023851"/>
    <n v="0.98836202269821039"/>
    <n v="1.0386158875209603"/>
    <m/>
    <m/>
    <m/>
    <n v="0"/>
    <m/>
    <n v="0"/>
    <m/>
    <n v="0"/>
    <m/>
    <n v="17.306413155457001"/>
    <n v="68.224316365597275"/>
    <n v="78.991031480211518"/>
    <n v="6.844194212222793"/>
    <n v="12.53903711795903"/>
    <n v="29.482497207243163"/>
    <n v="80.26305343541533"/>
    <n v="92.347161113550271"/>
    <s v="Grandes"/>
    <n v="2023"/>
    <n v="2"/>
    <d v="2024-08-20T00:00:00"/>
    <x v="50"/>
    <x v="9"/>
  </r>
  <r>
    <n v="2024"/>
    <n v="6"/>
    <n v="107"/>
    <x v="28"/>
    <s v="Automoviles"/>
    <n v="70"/>
    <s v="ff5a1ae012afa5d4c889c50ad427aaf545d31a4fac04ffc1c4d03d403ba4250a"/>
    <s v="866d562d83a77144c090ae01fef5e5dc5d322dfdcb968ee04e0fa262fe1b2619"/>
    <x v="11"/>
    <n v="779421.33927999996"/>
    <n v="482317.73892000003"/>
    <n v="1392842.5209299996"/>
    <n v="832653.92213000008"/>
    <n v="521889.78995000001"/>
    <n v="218074.24317999999"/>
    <n v="772875.36462000024"/>
    <n v="430380.30773000006"/>
    <n v="0"/>
    <n v="0"/>
    <n v="134.59399999999999"/>
    <n v="128.214"/>
    <n v="0"/>
    <n v="0"/>
    <n v="510408.27643999999"/>
    <n v="218072.80918000001"/>
    <n v="623823.60612999997"/>
    <n v="365959.79219999997"/>
    <n v="0"/>
    <n v="0"/>
    <n v="0"/>
    <n v="0"/>
    <n v="0"/>
    <n v="0"/>
    <s v="Automoviles"/>
    <s v="Totales"/>
    <s v="Automoviles Total"/>
    <x v="50"/>
    <x v="1"/>
    <n v="991204.89910000004"/>
    <n v="653728.05599000002"/>
    <n v="470912451.56086999"/>
    <n v="404647163.09129"/>
    <n v="451972421.97768009"/>
    <n v="385068140.58718014"/>
    <n v="92199458.184099987"/>
    <n v="71664059.546680003"/>
    <n v="54146422.222089998"/>
    <n v="47730327.150880001"/>
    <n v="779421.33927999996"/>
    <n v="482317.73892000003"/>
    <n v="0.84536433795921484"/>
    <n v="0.67302597978814116"/>
    <n v="297103.60035999992"/>
    <n v="61.59914437840721"/>
    <n v="100"/>
    <n v="100"/>
    <n v="78.633725477719437"/>
    <n v="73.779568507210897"/>
    <n v="0.16551300283026224"/>
    <n v="0.17244887107702567"/>
    <n v="0.11919464237320927"/>
    <n v="0.12525516605568215"/>
    <m/>
    <m/>
    <m/>
    <n v="0"/>
    <m/>
    <n v="0"/>
    <m/>
    <n v="0"/>
    <m/>
    <n v="139.31748304600492"/>
    <n v="66.958622204532162"/>
    <n v="45.213813547125419"/>
    <n v="0.96384907540037934"/>
    <n v="134.05406586875426"/>
    <n v="70.46233477722474"/>
    <n v="81.819327038040129"/>
    <n v="59.589281070752563"/>
    <s v="Medianas"/>
    <n v="2023"/>
    <n v="2"/>
    <d v="2024-08-20T00:00:00"/>
    <x v="50"/>
    <x v="11"/>
  </r>
  <r>
    <n v="2024"/>
    <n v="6"/>
    <n v="41"/>
    <x v="7"/>
    <s v="Automoviles"/>
    <n v="29"/>
    <s v="35135aaa6cc23891b40cb3f378c53a17a1127210ce60e125ccf03efcfdaec458"/>
    <s v="866d562d83a77144c090ae01fef5e5dc5d322dfdcb968ee04e0fa262fe1b2619"/>
    <x v="14"/>
    <n v="1690390.3040100001"/>
    <n v="1454075.7785499999"/>
    <n v="3259223.4054200002"/>
    <n v="2871122.9457799997"/>
    <n v="1115246.8085800002"/>
    <n v="1033878.8179599998"/>
    <n v="2186425.7072299998"/>
    <n v="2079138.7091600003"/>
    <n v="0"/>
    <n v="0"/>
    <n v="134.59399999999999"/>
    <n v="128.214"/>
    <n v="-4195.9590600000001"/>
    <n v="2037.83602"/>
    <n v="1101062.8713199999"/>
    <n v="1033825.53997"/>
    <n v="1728833.4199100002"/>
    <n v="1508697.3761199999"/>
    <n v="0"/>
    <n v="0"/>
    <n v="0"/>
    <n v="0"/>
    <n v="0"/>
    <n v="0"/>
    <s v="Automoviles"/>
    <s v="Totales"/>
    <s v="Automoviles Total"/>
    <x v="50"/>
    <x v="1"/>
    <n v="19353024.356599998"/>
    <n v="17293989.810169999"/>
    <n v="470912451.56086999"/>
    <n v="404647163.09129"/>
    <n v="451972421.97768009"/>
    <n v="385068140.58718014"/>
    <n v="92199458.184099987"/>
    <n v="71664059.546680003"/>
    <n v="54146422.222089998"/>
    <n v="47730327.150880001"/>
    <n v="1690390.3040100001"/>
    <n v="1454075.7785499999"/>
    <n v="1.833405897716557"/>
    <n v="2.0290167592345991"/>
    <n v="236314.52546000015"/>
    <n v="16.251871391163132"/>
    <n v="100"/>
    <n v="100"/>
    <n v="8.7345020233673356"/>
    <n v="8.4079833197016693"/>
    <n v="0.35896063024179786"/>
    <n v="0.37400297491900453"/>
    <n v="0.35934411783382619"/>
    <n v="0.37761518684270234"/>
    <m/>
    <m/>
    <m/>
    <n v="0"/>
    <m/>
    <n v="0"/>
    <m/>
    <n v="0"/>
    <m/>
    <n v="7.8701671033895249"/>
    <n v="65.975698389559781"/>
    <n v="71.102127771565023"/>
    <n v="2.0596869798814064"/>
    <n v="6.5037405974659013"/>
    <n v="14.591133203673778"/>
    <n v="63.688199142825411"/>
    <n v="68.524381120668892"/>
    <s v="Medianas"/>
    <n v="2023"/>
    <n v="2"/>
    <d v="2024-08-20T00:00:00"/>
    <x v="50"/>
    <x v="14"/>
  </r>
  <r>
    <n v="2024"/>
    <n v="6"/>
    <n v="80"/>
    <x v="30"/>
    <s v="Automoviles"/>
    <n v="52"/>
    <s v="41cfc0d1f2d127b04555b7246d84019b4d27710a3f3aff6e7764375b1e06e05d"/>
    <s v="866d562d83a77144c090ae01fef5e5dc5d322dfdcb968ee04e0fa262fe1b2619"/>
    <x v="33"/>
    <n v="21442.037710000001"/>
    <n v="19664.34994"/>
    <n v="27280.884009999998"/>
    <n v="26101.954440000001"/>
    <n v="10155.61457"/>
    <n v="7813.451140000001"/>
    <n v="21270.929349999995"/>
    <n v="15082.303309999996"/>
    <n v="0"/>
    <n v="0"/>
    <n v="134.59399999999999"/>
    <n v="128.214"/>
    <n v="-68.005229999999997"/>
    <n v="33.620370000000001"/>
    <n v="10155.61457"/>
    <n v="7813.4511399999992"/>
    <n v="13730.18958"/>
    <n v="12358.96961"/>
    <n v="0"/>
    <n v="0"/>
    <n v="0"/>
    <n v="0"/>
    <n v="0"/>
    <n v="0"/>
    <s v="Automoviles"/>
    <s v="Totales"/>
    <s v="Automoviles Total"/>
    <x v="50"/>
    <x v="1"/>
    <n v="669950.54428999999"/>
    <n v="668363.73384"/>
    <n v="470912451.56086999"/>
    <n v="404647163.09129"/>
    <n v="451972421.97768009"/>
    <n v="385068140.58718014"/>
    <n v="92199458.184099987"/>
    <n v="71664059.546680003"/>
    <n v="54146422.222089998"/>
    <n v="47730327.150880001"/>
    <n v="21442.037710000001"/>
    <n v="19664.34994"/>
    <n v="2.3256142858437891E-2"/>
    <n v="2.7439626033452909E-2"/>
    <n v="1777.6877700000005"/>
    <n v="9.0401552831601109"/>
    <n v="100"/>
    <n v="100"/>
    <n v="3.2005403820850447"/>
    <n v="2.9421629188377629"/>
    <n v="4.5532959765512615E-3"/>
    <n v="4.7441031061534284E-3"/>
    <n v="4.8596287663985535E-3"/>
    <n v="5.1067195302146673E-3"/>
    <m/>
    <m/>
    <m/>
    <n v="0"/>
    <m/>
    <n v="0"/>
    <m/>
    <n v="0"/>
    <m/>
    <n v="29.976042443134787"/>
    <n v="47.363103765383684"/>
    <n v="39.734093238985558"/>
    <n v="1.8755836772271234E-2"/>
    <n v="29.976042443134808"/>
    <n v="11.094937630484235"/>
    <n v="73.965581544431956"/>
    <n v="63.220894512742461"/>
    <s v="Resto"/>
    <n v="2023"/>
    <n v="2"/>
    <d v="2024-08-20T00:00:00"/>
    <x v="50"/>
    <x v="33"/>
  </r>
  <r>
    <n v="2024"/>
    <n v="6"/>
    <n v="81"/>
    <x v="34"/>
    <s v="Automoviles"/>
    <n v="53"/>
    <s v="2858dcd1057d3eae7f7d5f782167e24b61153c01551450a628cee722509f6529"/>
    <s v="866d562d83a77144c090ae01fef5e5dc5d322dfdcb968ee04e0fa262fe1b2619"/>
    <x v="23"/>
    <n v="491308.59544999996"/>
    <n v="415883.94095999998"/>
    <n v="957775.03518000001"/>
    <n v="797665.32750999986"/>
    <n v="338474.88283000002"/>
    <n v="223923.19866999995"/>
    <n v="645725.99407999974"/>
    <n v="414860.46068999986"/>
    <n v="0"/>
    <n v="0"/>
    <n v="134.59399999999999"/>
    <n v="128.214"/>
    <n v="0"/>
    <n v="0"/>
    <n v="336536.27207999997"/>
    <n v="223403.66268000001"/>
    <n v="477318.40922000003"/>
    <n v="392989.59193"/>
    <n v="0"/>
    <n v="0"/>
    <n v="0"/>
    <n v="0"/>
    <n v="0"/>
    <n v="0"/>
    <s v="Automoviles"/>
    <s v="Totales"/>
    <s v="Automoviles Total"/>
    <x v="50"/>
    <x v="1"/>
    <n v="856751.40549999999"/>
    <n v="814623.35763999994"/>
    <n v="470912451.56086999"/>
    <n v="404647163.09129"/>
    <n v="451972421.97768009"/>
    <n v="385068140.58718014"/>
    <n v="92199458.184099987"/>
    <n v="71664059.546680003"/>
    <n v="54146422.222089998"/>
    <n v="47730327.150880001"/>
    <n v="491308.59544999996"/>
    <n v="415883.94095999998"/>
    <n v="0.53287579463750823"/>
    <n v="0.58032428471220587"/>
    <n v="75424.654489999986"/>
    <n v="18.135986284032633"/>
    <n v="100"/>
    <n v="100"/>
    <n v="57.345525469348061"/>
    <n v="51.052297612093298"/>
    <n v="0.10433119655713617"/>
    <n v="0.10870322425872755"/>
    <n v="0.10277693232367353"/>
    <n v="0.10800268760895919"/>
    <m/>
    <m/>
    <m/>
    <n v="0"/>
    <m/>
    <n v="0"/>
    <m/>
    <n v="0"/>
    <m/>
    <n v="51.156684452698052"/>
    <n v="68.892522126543227"/>
    <n v="53.84271346306614"/>
    <n v="0.62511033774621794"/>
    <n v="50.640445211522511"/>
    <n v="21.458282616558666"/>
    <n v="70.505613355651576"/>
    <n v="56.847221215922957"/>
    <s v="Resto"/>
    <n v="2023"/>
    <n v="2"/>
    <d v="2024-08-20T00:00:00"/>
    <x v="50"/>
    <x v="23"/>
  </r>
  <r>
    <n v="2024"/>
    <n v="6"/>
    <n v="130"/>
    <x v="70"/>
    <s v="Automoviles"/>
    <n v="282"/>
    <s v="27e1615212f3c6ea846ed6c412df1361ce97f006ee20bb5aa2483a3b61d5cadd"/>
    <s v="866d562d83a77144c090ae01fef5e5dc5d322dfdcb968ee04e0fa262fe1b2619"/>
    <x v="31"/>
    <n v="10095.197890000001"/>
    <n v="0"/>
    <n v="12086.517400000001"/>
    <n v="0"/>
    <n v="3418.7759000000001"/>
    <n v="0"/>
    <n v="3936.7623199999998"/>
    <n v="0"/>
    <n v="0"/>
    <n v="0"/>
    <n v="134.59399999999999"/>
    <n v="128.214"/>
    <n v="0"/>
    <n v="0"/>
    <n v="1440.1474699999999"/>
    <n v="0"/>
    <n v="1440.87716"/>
    <n v="0"/>
    <n v="0"/>
    <n v="0"/>
    <n v="0"/>
    <n v="0"/>
    <n v="0"/>
    <n v="0"/>
    <s v="Automoviles"/>
    <s v="Totales"/>
    <s v="Automoviles Total"/>
    <x v="50"/>
    <x v="1"/>
    <n v="10095.197890000001"/>
    <n v="0"/>
    <n v="470912451.56086999"/>
    <n v="404647163.09129"/>
    <n v="451972421.97768009"/>
    <n v="385068140.58718014"/>
    <n v="92199458.184099987"/>
    <n v="71664059.546680003"/>
    <n v="54146422.222089998"/>
    <n v="47730327.150880001"/>
    <n v="10095.197890000001"/>
    <n v="0"/>
    <n v="1.0949302836294694E-2"/>
    <m/>
    <m/>
    <m/>
    <n v="100"/>
    <m/>
    <n v="100"/>
    <m/>
    <n v="2.1437525927672564E-3"/>
    <n v="2.2335871391946423E-3"/>
    <m/>
    <m/>
    <m/>
    <m/>
    <m/>
    <n v="0"/>
    <m/>
    <n v="0"/>
    <m/>
    <n v="0"/>
    <m/>
    <m/>
    <n v="33.865367843720392"/>
    <m/>
    <n v="6.3139460738095635E-3"/>
    <m/>
    <m/>
    <n v="99.949357931386729"/>
    <m/>
    <s v="Resto"/>
    <n v="2023"/>
    <n v="2"/>
    <d v="2024-08-20T00:00:00"/>
    <x v="50"/>
    <x v="31"/>
  </r>
  <r>
    <n v="2024"/>
    <n v="6"/>
    <n v="201.1"/>
    <x v="1"/>
    <s v="Automoviles"/>
    <n v="201.1"/>
    <m/>
    <m/>
    <x v="1"/>
    <n v="92199458.184100002"/>
    <n v="71664059.546679989"/>
    <n v="172373633.09443"/>
    <n v="133107327.03341001"/>
    <n v="54146422.222089984"/>
    <n v="47730327.150879994"/>
    <n v="107106907.48116001"/>
    <n v="92716040.67716004"/>
    <n v="0"/>
    <n v="0"/>
    <n v="0"/>
    <n v="0"/>
    <n v="152292.05695"/>
    <n v="108155.17452999999"/>
    <n v="51018753.204619981"/>
    <n v="44879322.366360009"/>
    <n v="76472067.150439993"/>
    <n v="61365348.318240002"/>
    <n v="0"/>
    <n v="0"/>
    <n v="0"/>
    <n v="0"/>
    <n v="0"/>
    <n v="0"/>
    <s v="Automoviles"/>
    <s v="Totales"/>
    <s v="Automoviles Total"/>
    <x v="50"/>
    <x v="1"/>
    <n v="341098361.63473004"/>
    <n v="282653513.27307999"/>
    <n v="470912451.56086999"/>
    <n v="404647163.09129"/>
    <n v="451972421.97768009"/>
    <n v="385068140.58718014"/>
    <n v="92199458.184099987"/>
    <n v="71664059.546680003"/>
    <n v="54146422.222089998"/>
    <n v="47730327.150880001"/>
    <n v="92199458.184100002"/>
    <n v="71664059.546679989"/>
    <n v="100.00000000000003"/>
    <n v="99.999999999999972"/>
    <n v="20535398.637420014"/>
    <n v="28.655087037099559"/>
    <n v="100"/>
    <n v="100"/>
    <n v="27.030167410429573"/>
    <n v="25.354031059731852"/>
    <n v="19.57889579655388"/>
    <n v="20.399354850162322"/>
    <n v="17.710258734845571"/>
    <n v="18.610747551693414"/>
    <m/>
    <m/>
    <m/>
    <n v="0"/>
    <m/>
    <n v="0"/>
    <m/>
    <n v="0"/>
    <m/>
    <n v="13.442386537448447"/>
    <n v="58.727484183228803"/>
    <n v="66.60287939701459"/>
    <n v="99.999999999999972"/>
    <n v="13.679865279922044"/>
    <n v="24.617669818896349"/>
    <n v="66.71554085788361"/>
    <n v="73.134633137933719"/>
    <m/>
    <n v="2023"/>
    <n v="2"/>
    <d v="2024-08-20T00:00:00"/>
    <x v="50"/>
    <x v="1"/>
  </r>
  <r>
    <n v="2024"/>
    <n v="6"/>
    <n v="129"/>
    <x v="71"/>
    <s v="Automoviles"/>
    <n v="208"/>
    <s v="8df66f64b57424391d363fd6b811fed3c430c77597da265025728bd637bad804"/>
    <s v="866d562d83a77144c090ae01fef5e5dc5d322dfdcb968ee04e0fa262fe1b2619"/>
    <x v="28"/>
    <n v="88867.327510000003"/>
    <n v="38482.601000000002"/>
    <n v="157045.82542000001"/>
    <n v="62154.29423"/>
    <n v="57992.78471"/>
    <n v="23112.185099999999"/>
    <n v="97764.529090000011"/>
    <n v="41263.716120000005"/>
    <n v="0"/>
    <n v="0"/>
    <n v="134.59399999999999"/>
    <n v="128.214"/>
    <n v="0"/>
    <n v="0"/>
    <n v="51089.776359999996"/>
    <n v="9157.2987699999994"/>
    <n v="62452.569200000005"/>
    <n v="10006.88031"/>
    <n v="0"/>
    <n v="0"/>
    <n v="0"/>
    <n v="0"/>
    <n v="0"/>
    <n v="0"/>
    <s v="Automoviles"/>
    <s v="Totales"/>
    <s v="Automoviles Total"/>
    <x v="50"/>
    <x v="1"/>
    <n v="88867.327510000003"/>
    <n v="38482.601000000002"/>
    <n v="470912451.56086999"/>
    <n v="404647163.09129"/>
    <n v="451972421.97768009"/>
    <n v="385068140.58718014"/>
    <n v="92199458.184099987"/>
    <n v="71664059.546680003"/>
    <n v="54146422.222089998"/>
    <n v="47730327.150880001"/>
    <n v="88867.327510000003"/>
    <n v="38482.601000000002"/>
    <n v="9.6385954169658436E-2"/>
    <n v="5.3698606028498137E-2"/>
    <n v="50384.72651"/>
    <n v="130.92858902650576"/>
    <n v="100"/>
    <n v="100"/>
    <n v="100"/>
    <n v="100"/>
    <n v="1.8871305529391601E-2"/>
    <n v="1.9662112816783449E-2"/>
    <n v="9.510162064652404E-3"/>
    <n v="9.9937120067422128E-3"/>
    <m/>
    <m/>
    <m/>
    <n v="0"/>
    <m/>
    <n v="0"/>
    <m/>
    <n v="0"/>
    <m/>
    <n v="150.91865809780143"/>
    <n v="65.257712069122618"/>
    <n v="60.058791504243693"/>
    <n v="0.10710363183763748"/>
    <n v="457.91317552479507"/>
    <n v="524.09629440246601"/>
    <n v="81.805723950905119"/>
    <n v="91.510025965325042"/>
    <s v="Resto"/>
    <n v="2023"/>
    <n v="2"/>
    <d v="2024-08-20T00:00:00"/>
    <x v="50"/>
    <x v="28"/>
  </r>
  <r>
    <n v="2024"/>
    <n v="6"/>
    <n v="103"/>
    <x v="18"/>
    <s v="Automoviles"/>
    <n v="205"/>
    <s v="f8809aff4d69bece79dabe35be0c708b890d7eafb841f121330667b77d2e2590"/>
    <s v="866d562d83a77144c090ae01fef5e5dc5d322dfdcb968ee04e0fa262fe1b2619"/>
    <x v="20"/>
    <n v="183140.27194000001"/>
    <n v="154887.67933000001"/>
    <n v="361524.06669999997"/>
    <n v="287336.78260999999"/>
    <n v="37564.591480000003"/>
    <n v="64962.182159999997"/>
    <n v="84431.18336000001"/>
    <n v="84595.75417"/>
    <n v="0"/>
    <n v="0"/>
    <n v="134.59399999999999"/>
    <n v="128.214"/>
    <n v="0"/>
    <n v="0"/>
    <n v="37564.591479999995"/>
    <n v="64962.182159999997"/>
    <n v="199304.5263"/>
    <n v="148041.97094999999"/>
    <n v="0"/>
    <n v="0"/>
    <n v="0"/>
    <n v="0"/>
    <n v="0"/>
    <n v="0"/>
    <s v="Automoviles"/>
    <s v="Totales"/>
    <s v="Automoviles Total"/>
    <x v="50"/>
    <x v="1"/>
    <n v="1492337.16872"/>
    <n v="1431710.3165"/>
    <n v="470912451.56086999"/>
    <n v="404647163.09129"/>
    <n v="451972421.97768009"/>
    <n v="385068140.58718014"/>
    <n v="92199458.184099987"/>
    <n v="71664059.546680003"/>
    <n v="54146422.222089998"/>
    <n v="47730327.150880001"/>
    <n v="183140.27194000001"/>
    <n v="154887.67933000001"/>
    <n v="0.19863486786908577"/>
    <n v="0.21613020572621963"/>
    <n v="28252.592609999992"/>
    <n v="18.240697215048129"/>
    <n v="100"/>
    <n v="100"/>
    <n v="12.27204386372566"/>
    <n v="10.818367203544559"/>
    <n v="3.8890513795710784E-2"/>
    <n v="4.0520231552765865E-2"/>
    <n v="3.8277218638267517E-2"/>
    <n v="4.0223446970662366E-2"/>
    <m/>
    <m/>
    <m/>
    <n v="0"/>
    <m/>
    <n v="0"/>
    <m/>
    <n v="0"/>
    <m/>
    <n v="-42.174677279960385"/>
    <n v="20.511376925500485"/>
    <n v="41.941478134999436"/>
    <n v="6.9375943854467367E-2"/>
    <n v="-42.174677279960392"/>
    <n v="34.627041926720594"/>
    <n v="18.847836613332348"/>
    <n v="43.880922243287657"/>
    <s v="Resto"/>
    <n v="2023"/>
    <n v="2"/>
    <d v="2024-08-20T00:00:00"/>
    <x v="50"/>
    <x v="20"/>
  </r>
  <r>
    <n v="2024"/>
    <n v="6"/>
    <n v="43"/>
    <x v="9"/>
    <s v="Automoviles"/>
    <n v="31"/>
    <s v="eb1e33e8a81b697b75855af6bfcdbcbf7cbbde9f94962ceaec1ed8af21f5a50f"/>
    <s v="866d562d83a77144c090ae01fef5e5dc5d322dfdcb968ee04e0fa262fe1b2619"/>
    <x v="4"/>
    <n v="14011080.177040001"/>
    <n v="10196445.957209999"/>
    <n v="24638537.23488"/>
    <n v="18705643.035810001"/>
    <n v="6771560.4246400017"/>
    <n v="6438495.4726600014"/>
    <n v="13577746.494689997"/>
    <n v="12345293.215150001"/>
    <n v="0"/>
    <n v="0"/>
    <n v="134.59399999999999"/>
    <n v="128.214"/>
    <n v="39815.723960000003"/>
    <n v="5992.7284599999984"/>
    <n v="6720380.0994300004"/>
    <n v="6405801.5911800005"/>
    <n v="10715721.3454"/>
    <n v="8835127.9377099983"/>
    <n v="0"/>
    <n v="0"/>
    <n v="0"/>
    <n v="0"/>
    <n v="0"/>
    <n v="0"/>
    <s v="Automoviles"/>
    <s v="Totales"/>
    <s v="Automoviles Total"/>
    <x v="50"/>
    <x v="1"/>
    <n v="56310277.221919999"/>
    <n v="49145835.487599999"/>
    <n v="470912451.56086999"/>
    <n v="404647163.09129"/>
    <n v="451972421.97768009"/>
    <n v="385068140.58718014"/>
    <n v="92199458.184099987"/>
    <n v="71664059.546680003"/>
    <n v="54146422.222089998"/>
    <n v="47730327.150880001"/>
    <n v="14011080.177040001"/>
    <n v="10196445.957209999"/>
    <n v="15.19648862693235"/>
    <n v="14.228116606439681"/>
    <n v="3814634.2198300026"/>
    <n v="37.411410170154838"/>
    <n v="100"/>
    <n v="100"/>
    <n v="24.881923635044519"/>
    <n v="20.747324480387899"/>
    <n v="2.9753046730022459"/>
    <n v="3.0999856397724894"/>
    <n v="2.5198362640959973"/>
    <n v="2.6479588629850577"/>
    <m/>
    <m/>
    <m/>
    <n v="0"/>
    <m/>
    <n v="0"/>
    <m/>
    <n v="0"/>
    <m/>
    <n v="5.1730245582109147"/>
    <n v="48.330038363041972"/>
    <n v="63.144506425861877"/>
    <n v="12.506016365892819"/>
    <n v="4.9108375239585333"/>
    <n v="21.285412287730132"/>
    <n v="62.715144252186974"/>
    <n v="72.503778511670745"/>
    <s v="Grandes"/>
    <n v="2023"/>
    <n v="2"/>
    <d v="2024-08-20T00:00:00"/>
    <x v="50"/>
    <x v="4"/>
  </r>
  <r>
    <n v="2024"/>
    <n v="6"/>
    <n v="16"/>
    <x v="24"/>
    <s v="Automoviles"/>
    <n v="14"/>
    <s v="8527a891e224136950ff32ca212b45bc93f69fbb801c3b1ebedac52775f99e61"/>
    <s v="866d562d83a77144c090ae01fef5e5dc5d322dfdcb968ee04e0fa262fe1b2619"/>
    <x v="29"/>
    <n v="158412.80160000001"/>
    <n v="94973.818419999996"/>
    <n v="296893.20816000004"/>
    <n v="177507.21111999999"/>
    <n v="114694.30896000002"/>
    <n v="77276.195470000006"/>
    <n v="207058.84962999998"/>
    <n v="157940.05668000004"/>
    <n v="0"/>
    <n v="0"/>
    <n v="134.59399999999999"/>
    <n v="128.214"/>
    <n v="0"/>
    <n v="0"/>
    <n v="111124.78509"/>
    <n v="76075.486470000003"/>
    <n v="138188.81166000001"/>
    <n v="84898.365150000012"/>
    <n v="0"/>
    <n v="0"/>
    <n v="0"/>
    <n v="0"/>
    <n v="0"/>
    <n v="0"/>
    <s v="Automoviles"/>
    <s v="Totales"/>
    <s v="Automoviles Total"/>
    <x v="50"/>
    <x v="1"/>
    <n v="2668766.8416399998"/>
    <n v="1926100.1418599999"/>
    <n v="470912451.56086999"/>
    <n v="404647163.09129"/>
    <n v="451972421.97768009"/>
    <n v="385068140.58718014"/>
    <n v="92199458.184099987"/>
    <n v="71664059.546680003"/>
    <n v="54146422.222089998"/>
    <n v="47730327.150880001"/>
    <n v="158412.80160000001"/>
    <n v="94973.818419999996"/>
    <n v="0.17181532811579869"/>
    <n v="0.13252642819953098"/>
    <n v="63438.98318000001"/>
    <n v="66.796285792633526"/>
    <n v="100"/>
    <n v="100"/>
    <n v="5.9358052239083126"/>
    <n v="4.93088683998982"/>
    <n v="3.3639544054299357E-2"/>
    <n v="3.5049218469312485E-2"/>
    <n v="2.3470773326186283E-2"/>
    <n v="2.4664158991490947E-2"/>
    <m/>
    <m/>
    <m/>
    <n v="0"/>
    <m/>
    <n v="0"/>
    <m/>
    <n v="0"/>
    <m/>
    <n v="48.421267716947057"/>
    <n v="72.402171921438963"/>
    <n v="81.365787704000383"/>
    <n v="0.21182250692310459"/>
    <n v="46.071737751978127"/>
    <n v="62.769696938033427"/>
    <n v="80.415182499297856"/>
    <n v="89.607716633398553"/>
    <s v="Resto"/>
    <n v="2023"/>
    <n v="2"/>
    <d v="2024-08-20T00:00:00"/>
    <x v="50"/>
    <x v="29"/>
  </r>
  <r>
    <n v="2024"/>
    <n v="6"/>
    <n v="3"/>
    <x v="40"/>
    <s v="Automoviles"/>
    <n v="3"/>
    <s v="4e07408562bedb8b60ce05c1decfe3ad16b72230967de01f640b7e4729b49fce"/>
    <s v="866d562d83a77144c090ae01fef5e5dc5d322dfdcb968ee04e0fa262fe1b2619"/>
    <x v="25"/>
    <n v="141873.02703"/>
    <n v="71137.586049999998"/>
    <n v="291785.52464000002"/>
    <n v="136747.79019"/>
    <n v="93357.875660000005"/>
    <n v="31470.982689999997"/>
    <n v="170209.50133000006"/>
    <n v="49774.198529999994"/>
    <n v="0"/>
    <n v="0"/>
    <n v="134.59399999999999"/>
    <n v="128.214"/>
    <n v="-1073.4771799999999"/>
    <n v="7774.3032499999999"/>
    <n v="92816.519659999991"/>
    <n v="31699.224480000001"/>
    <n v="118688.88645999999"/>
    <n v="52873.775329999997"/>
    <n v="0"/>
    <n v="0"/>
    <n v="0"/>
    <n v="0"/>
    <n v="0"/>
    <n v="0"/>
    <s v="Automoviles"/>
    <s v="Totales"/>
    <s v="Automoviles Total"/>
    <x v="50"/>
    <x v="1"/>
    <n v="12032200.14449"/>
    <n v="10620403.039520001"/>
    <n v="470912451.56086999"/>
    <n v="404647163.09129"/>
    <n v="451972421.97768009"/>
    <n v="385068140.58718014"/>
    <n v="92199458.184099987"/>
    <n v="71664059.546680003"/>
    <n v="54146422.222089998"/>
    <n v="47730327.150880001"/>
    <n v="141873.02703"/>
    <n v="71137.586049999998"/>
    <n v="0.15387620472423374"/>
    <n v="9.9265359093511751E-2"/>
    <n v="70735.440979999999"/>
    <n v="99.434693960914913"/>
    <n v="100"/>
    <n v="100"/>
    <n v="1.1791112624981477"/>
    <n v="0.66982002269864072"/>
    <n v="3.0127261778649644E-2"/>
    <n v="3.1389753031658682E-2"/>
    <n v="1.758015192953449E-2"/>
    <n v="1.8474025387175422E-2"/>
    <m/>
    <m/>
    <m/>
    <n v="0"/>
    <m/>
    <n v="0"/>
    <m/>
    <n v="0"/>
    <m/>
    <n v="196.6474754843444"/>
    <n v="65.803823048237959"/>
    <n v="44.239598835811208"/>
    <n v="0.17241744113226559"/>
    <n v="192.80375524190109"/>
    <n v="124.47590647580866"/>
    <n v="78.201525373043751"/>
    <n v="59.952640571164608"/>
    <s v="Resto"/>
    <n v="2023"/>
    <n v="2"/>
    <d v="2024-08-20T00:00:00"/>
    <x v="50"/>
    <x v="25"/>
  </r>
  <r>
    <n v="2024"/>
    <n v="6"/>
    <n v="37"/>
    <x v="35"/>
    <s v="Automoviles"/>
    <n v="25"/>
    <s v="b7a56873cd771f2c446d369b649430b65a756ba278ff97ec81bb6f55b2e73569"/>
    <s v="866d562d83a77144c090ae01fef5e5dc5d322dfdcb968ee04e0fa262fe1b2619"/>
    <x v="18"/>
    <n v="2061176.9799000002"/>
    <n v="1624616.9299699999"/>
    <n v="3927733.6951000001"/>
    <n v="3189138.18493"/>
    <n v="1170007.6304100002"/>
    <n v="910299.23316000018"/>
    <n v="2414532.2992500002"/>
    <n v="2085846.1168100003"/>
    <n v="0"/>
    <n v="0"/>
    <n v="134.59399999999999"/>
    <n v="128.214"/>
    <n v="9108.0964999999997"/>
    <n v="5908.6545599999999"/>
    <n v="1167765.94756"/>
    <n v="900147.48583999998"/>
    <n v="1747989.9508"/>
    <n v="1437075.9884200001"/>
    <n v="0"/>
    <n v="0"/>
    <n v="0"/>
    <n v="0"/>
    <n v="0"/>
    <n v="0"/>
    <s v="Automoviles"/>
    <s v="Totales"/>
    <s v="Automoviles Total"/>
    <x v="50"/>
    <x v="1"/>
    <n v="7036483.0011099996"/>
    <n v="5668968.1481899992"/>
    <n v="470912451.56086999"/>
    <n v="404647163.09129"/>
    <n v="451972421.97768009"/>
    <n v="385068140.58718014"/>
    <n v="92199458.184099987"/>
    <n v="71664059.546680003"/>
    <n v="54146422.222089998"/>
    <n v="47730327.150880001"/>
    <n v="2061176.9799000002"/>
    <n v="1624616.9299699999"/>
    <n v="2.23556300708875"/>
    <n v="2.2669898136481774"/>
    <n v="436560.04993000021"/>
    <n v="26.871568421859404"/>
    <n v="100"/>
    <n v="100"/>
    <n v="29.292715971527976"/>
    <n v="28.658071230982507"/>
    <n v="0.43769855162421273"/>
    <n v="0.45604043071499345"/>
    <n v="0.40148976148968574"/>
    <n v="0.42190375124066737"/>
    <m/>
    <m/>
    <m/>
    <n v="0"/>
    <m/>
    <n v="0"/>
    <m/>
    <n v="0"/>
    <m/>
    <n v="28.530002859439072"/>
    <n v="56.764054800707321"/>
    <n v="56.031622985537254"/>
    <n v="2.1608216801675861"/>
    <n v="29.730512602639081"/>
    <n v="21.635178994385384"/>
    <n v="66.806216307224773"/>
    <n v="62.637431360165671"/>
    <s v="Medianas"/>
    <n v="2023"/>
    <n v="2"/>
    <d v="2024-08-20T00:00:00"/>
    <x v="50"/>
    <x v="18"/>
  </r>
  <r>
    <n v="2024"/>
    <n v="6"/>
    <n v="50"/>
    <x v="56"/>
    <s v="Automoviles"/>
    <n v="38"/>
    <s v="aea92132c4cbeb263e6ac2bf6c183b5d81737f179f21efdc5863739672f0f470"/>
    <s v="866d562d83a77144c090ae01fef5e5dc5d322dfdcb968ee04e0fa262fe1b2619"/>
    <x v="37"/>
    <n v="-1.1606500000000002"/>
    <n v="-11.070409999999999"/>
    <n v="-3.7163100000000018"/>
    <n v="-14.422849999999999"/>
    <n v="75.28331"/>
    <n v="-6.6239600000000038"/>
    <n v="-147.00819000000001"/>
    <n v="124.73389000000149"/>
    <n v="0"/>
    <n v="0"/>
    <n v="134.59399999999999"/>
    <n v="128.214"/>
    <n v="0"/>
    <n v="0"/>
    <n v="8.2152900000000013"/>
    <n v="0"/>
    <n v="0"/>
    <n v="0"/>
    <n v="0"/>
    <n v="0"/>
    <n v="0"/>
    <n v="0"/>
    <n v="0"/>
    <n v="0"/>
    <s v="Automoviles"/>
    <s v="Totales"/>
    <s v="Automoviles Total"/>
    <x v="50"/>
    <x v="1"/>
    <n v="30189132.184919998"/>
    <n v="15116040.619870001"/>
    <n v="470912451.56086999"/>
    <n v="404647163.09129"/>
    <n v="451972421.97768009"/>
    <n v="385068140.58718014"/>
    <n v="92199458.184099987"/>
    <n v="71664059.546680003"/>
    <n v="54146422.222089998"/>
    <n v="47730327.150880001"/>
    <n v="-1.1606500000000002"/>
    <n v="-11.070409999999999"/>
    <n v="-1.2588468770417971E-6"/>
    <n v="-1.5447645681848425E-5"/>
    <n v="9.9097599999999986"/>
    <n v="-89.515745125970938"/>
    <n v="100"/>
    <n v="100"/>
    <n v="-3.8445954421298838E-6"/>
    <n v="-7.3236175255099334E-5"/>
    <n v="-2.4646831829418613E-7"/>
    <n v="-2.5679664146794268E-7"/>
    <n v="-2.7358180186975563E-6"/>
    <n v="-2.8749223405288805E-6"/>
    <m/>
    <m/>
    <m/>
    <n v="0"/>
    <m/>
    <n v="0"/>
    <m/>
    <n v="0"/>
    <m/>
    <n v="-1236.5302628639056"/>
    <n v="-6486.3059492525736"/>
    <n v="59.834820932558095"/>
    <n v="1.3903653632222227E-4"/>
    <m/>
    <m/>
    <m/>
    <m/>
    <s v="Resto"/>
    <n v="2023"/>
    <n v="2"/>
    <d v="2024-08-20T00:00:00"/>
    <x v="50"/>
    <x v="37"/>
  </r>
  <r>
    <n v="2024"/>
    <n v="6"/>
    <n v="39"/>
    <x v="17"/>
    <s v="Automoviles"/>
    <n v="27"/>
    <s v="670671cd97404156226e507973f2ab8330d3022ca96e0c93bdbdb320c41adcaf"/>
    <s v="866d562d83a77144c090ae01fef5e5dc5d322dfdcb968ee04e0fa262fe1b2619"/>
    <x v="5"/>
    <n v="8990912.0754799992"/>
    <n v="6819020.1881400002"/>
    <n v="16456477.419130001"/>
    <n v="12373535.645369999"/>
    <n v="5023400.5285300007"/>
    <n v="4991840.7593200002"/>
    <n v="9974950.3503900003"/>
    <n v="9928184.0913499985"/>
    <n v="0"/>
    <n v="0"/>
    <n v="134.59399999999999"/>
    <n v="128.214"/>
    <n v="722.54268000000002"/>
    <n v="5434.3694800000003"/>
    <n v="2669136.4193600002"/>
    <n v="2688798.5180900004"/>
    <n v="3415917.2724699997"/>
    <n v="2780820.9616799997"/>
    <n v="0"/>
    <n v="0"/>
    <n v="0"/>
    <n v="0"/>
    <n v="0"/>
    <n v="0"/>
    <s v="Automoviles"/>
    <s v="Totales"/>
    <s v="Automoviles Total"/>
    <x v="50"/>
    <x v="1"/>
    <n v="13946879.379360002"/>
    <n v="12006721.726059999"/>
    <n v="470912451.56086999"/>
    <n v="404647163.09129"/>
    <n v="451972421.97768009"/>
    <n v="385068140.58718014"/>
    <n v="92199458.184099987"/>
    <n v="71664059.546680003"/>
    <n v="54146422.222089998"/>
    <n v="47730327.150880001"/>
    <n v="8990912.0754799992"/>
    <n v="6819020.1881400002"/>
    <n v="9.7515888407145805"/>
    <n v="9.5152580404662643"/>
    <n v="2171891.887339999"/>
    <n v="31.850497980889813"/>
    <n v="100"/>
    <n v="100"/>
    <n v="64.465403556767384"/>
    <n v="56.793355786198099"/>
    <n v="1.9092534176318836"/>
    <n v="1.9892612111461969"/>
    <n v="1.6851768182547724"/>
    <n v="1.7708606528033866"/>
    <m/>
    <m/>
    <m/>
    <n v="0"/>
    <m/>
    <n v="0"/>
    <m/>
    <n v="0"/>
    <m/>
    <n v="0.63222708278658502"/>
    <n v="55.871979242571065"/>
    <n v="73.204663156769541"/>
    <n v="9.2774375893678425"/>
    <n v="-0.73125965362280665"/>
    <n v="22.838446614927488"/>
    <n v="78.138204366699625"/>
    <n v="96.69081739320589"/>
    <s v="Grandes"/>
    <n v="2023"/>
    <n v="2"/>
    <d v="2024-08-20T00:00:00"/>
    <x v="50"/>
    <x v="5"/>
  </r>
  <r>
    <n v="2024"/>
    <n v="6"/>
    <n v="93"/>
    <x v="43"/>
    <s v="Automoviles"/>
    <n v="220"/>
    <s v="36790ecd55c2030dc553685bef719df653f413a20cdad1bfd1dc934c76686ddd"/>
    <s v="866d562d83a77144c090ae01fef5e5dc5d322dfdcb968ee04e0fa262fe1b2619"/>
    <x v="30"/>
    <n v="529.6104499999999"/>
    <n v="491.81907000000001"/>
    <n v="687.13014999999996"/>
    <n v="479.94714999999997"/>
    <n v="-139.00073999999998"/>
    <n v="-819.44402000000002"/>
    <n v="-52.326970000000046"/>
    <n v="79.073160000000144"/>
    <n v="0"/>
    <n v="0"/>
    <n v="134.59399999999999"/>
    <n v="128.214"/>
    <n v="0"/>
    <n v="0"/>
    <n v="-139.00073999999998"/>
    <n v="-848.5375600000001"/>
    <n v="364.43653999999998"/>
    <n v="181.13192999999998"/>
    <n v="0"/>
    <n v="0"/>
    <n v="0"/>
    <n v="0"/>
    <n v="0"/>
    <n v="0"/>
    <s v="Automoviles"/>
    <s v="Totales"/>
    <s v="Automoviles Total"/>
    <x v="50"/>
    <x v="1"/>
    <n v="571419.13779999991"/>
    <n v="448716.87143"/>
    <n v="470912451.56086999"/>
    <n v="404647163.09129"/>
    <n v="451972421.97768009"/>
    <n v="385068140.58718014"/>
    <n v="92199458.184099987"/>
    <n v="71664059.546680003"/>
    <n v="54146422.222089998"/>
    <n v="47730327.150880001"/>
    <n v="529.6104499999999"/>
    <n v="491.81907000000001"/>
    <n v="5.7441818035686946E-4"/>
    <n v="6.8628413337321829E-4"/>
    <n v="37.79137999999989"/>
    <n v="7.684000541093261"/>
    <n v="100"/>
    <n v="100"/>
    <n v="9.2683358845668681E-2"/>
    <n v="0.10960565588555633"/>
    <n v="1.1246473696853237E-4"/>
    <n v="1.1717760293484319E-4"/>
    <n v="1.2154269567658965E-4"/>
    <n v="1.2772260754941663E-4"/>
    <m/>
    <m/>
    <m/>
    <n v="0"/>
    <m/>
    <n v="0"/>
    <m/>
    <n v="0"/>
    <m/>
    <n v="-83.037189044347414"/>
    <n v="-26.245845413359952"/>
    <n v="-166.61493422774353"/>
    <n v="-2.5671269549420414E-4"/>
    <n v="-83.618787599690933"/>
    <n v="101.19950138001622"/>
    <n v="-38.141274198245867"/>
    <n v="-468.46382081833957"/>
    <s v="Resto"/>
    <n v="2023"/>
    <n v="2"/>
    <d v="2024-08-20T00:00:00"/>
    <x v="50"/>
    <x v="30"/>
  </r>
  <r>
    <n v="2024"/>
    <n v="6"/>
    <n v="48"/>
    <x v="3"/>
    <s v="Automoviles"/>
    <n v="36"/>
    <s v="76a50887d8f1c2e9301755428990ad81479ee21c25b43215cf524541e0503269"/>
    <s v="866d562d83a77144c090ae01fef5e5dc5d322dfdcb968ee04e0fa262fe1b2619"/>
    <x v="6"/>
    <n v="7130541.3686000006"/>
    <n v="5900998.2196199996"/>
    <n v="13361404.36913"/>
    <n v="10886674.23051"/>
    <n v="4576870.3054999998"/>
    <n v="3837685.9313000008"/>
    <n v="8609372.5500500016"/>
    <n v="8066117.6770600015"/>
    <n v="0"/>
    <n v="0"/>
    <n v="134.59399999999999"/>
    <n v="128.214"/>
    <n v="51461.387069999997"/>
    <n v="32977.517919999998"/>
    <n v="4531501.6800200008"/>
    <n v="3800730.1762299999"/>
    <n v="6760434.8188500004"/>
    <n v="5410848.1353500001"/>
    <n v="0"/>
    <n v="0"/>
    <n v="0"/>
    <n v="0"/>
    <n v="0"/>
    <n v="0"/>
    <s v="Automoviles"/>
    <s v="Totales"/>
    <s v="Automoviles Total"/>
    <x v="50"/>
    <x v="1"/>
    <n v="31734793.481880002"/>
    <n v="28740488.16773"/>
    <n v="470912451.56086999"/>
    <n v="404647163.09129"/>
    <n v="451972421.97768009"/>
    <n v="385068140.58718014"/>
    <n v="92199458.184099987"/>
    <n v="71664059.546680003"/>
    <n v="54146422.222089998"/>
    <n v="47730327.150880001"/>
    <n v="7130541.3686000006"/>
    <n v="5900998.2196199996"/>
    <n v="7.7338213358716672"/>
    <n v="8.2342505531329149"/>
    <n v="1229543.148980001"/>
    <n v="20.836189119527958"/>
    <n v="100"/>
    <n v="100"/>
    <n v="22.469159513111098"/>
    <n v="20.532004137096312"/>
    <n v="1.5141968204419647"/>
    <n v="1.5776496577820251"/>
    <n v="1.458307077835292"/>
    <n v="1.5324555832174858"/>
    <m/>
    <m/>
    <m/>
    <n v="0"/>
    <m/>
    <n v="0"/>
    <m/>
    <n v="0"/>
    <m/>
    <n v="19.261200302277025"/>
    <n v="64.186855792670556"/>
    <n v="65.034521083911329"/>
    <n v="8.4527658849318836"/>
    <n v="19.227134521684562"/>
    <n v="24.942239178418603"/>
    <n v="67.029737013141443"/>
    <n v="70.242780450613225"/>
    <s v="Grandes"/>
    <n v="2023"/>
    <n v="2"/>
    <d v="2024-08-20T00:00:00"/>
    <x v="50"/>
    <x v="6"/>
  </r>
  <r>
    <n v="2024"/>
    <n v="6"/>
    <n v="18"/>
    <x v="64"/>
    <s v="Automoviles"/>
    <n v="5"/>
    <s v="ef2d127de37b942baad06145e54b0c619a1f22327b2ebbcfbec78f5564afe39d"/>
    <s v="866d562d83a77144c090ae01fef5e5dc5d322dfdcb968ee04e0fa262fe1b2619"/>
    <x v="34"/>
    <n v="459.45676000000003"/>
    <n v="561.42343999999991"/>
    <n v="1027.2453500000001"/>
    <n v="1232.3024500000001"/>
    <n v="53.817409999999938"/>
    <n v="49.318089999999984"/>
    <n v="-828.99236000000064"/>
    <n v="-174.70878999999968"/>
    <n v="0"/>
    <n v="0"/>
    <n v="134.59399999999999"/>
    <n v="128.214"/>
    <n v="0"/>
    <n v="0"/>
    <n v="53.817410000000002"/>
    <n v="49.318089999999998"/>
    <n v="512.84869000000003"/>
    <n v="632.89833999999996"/>
    <n v="0"/>
    <n v="0"/>
    <n v="0"/>
    <n v="0"/>
    <n v="0"/>
    <n v="0"/>
    <s v="Automoviles"/>
    <s v="Totales"/>
    <s v="Automoviles Total"/>
    <x v="50"/>
    <x v="1"/>
    <n v="10445446.251569999"/>
    <n v="9947856.28792"/>
    <n v="470912451.56086999"/>
    <n v="404647163.09129"/>
    <n v="451972421.97768009"/>
    <n v="385068140.58718014"/>
    <n v="92199458.184099987"/>
    <n v="71664059.546680003"/>
    <n v="54146422.222089998"/>
    <n v="47730327.150880001"/>
    <n v="459.45676000000003"/>
    <n v="561.42343999999991"/>
    <n v="4.9832913234975436E-4"/>
    <n v="7.8341004340439868E-4"/>
    <n v="-101.96667999999988"/>
    <n v="-18.162170072556982"/>
    <n v="100"/>
    <n v="100"/>
    <n v="4.3986321784092427E-3"/>
    <n v="5.6436625515162934E-3"/>
    <n v="9.7567341546629462E-5"/>
    <n v="1.0165592802976141E-4"/>
    <n v="1.38743945641685E-4"/>
    <n v="1.4579846547260449E-4"/>
    <m/>
    <m/>
    <m/>
    <n v="0"/>
    <m/>
    <n v="0"/>
    <m/>
    <n v="0"/>
    <m/>
    <n v="9.123062146161697"/>
    <n v="11.713269818905252"/>
    <n v="8.7844729105004937"/>
    <n v="9.9392365721338779E-5"/>
    <n v="9.1230621461617858"/>
    <n v="-18.968235878134855"/>
    <n v="10.493818361903195"/>
    <n v="7.7924189214969335"/>
    <s v="Resto"/>
    <n v="2023"/>
    <n v="2"/>
    <d v="2024-08-20T00:00:00"/>
    <x v="50"/>
    <x v="34"/>
  </r>
  <r>
    <n v="2024"/>
    <n v="6"/>
    <n v="25"/>
    <x v="36"/>
    <s v="Automoviles"/>
    <n v="25"/>
    <s v="b7a56873cd771f2c446d369b649430b65a756ba278ff97ec81bb6f55b2e73569"/>
    <s v="866d562d83a77144c090ae01fef5e5dc5d322dfdcb968ee04e0fa262fe1b2619"/>
    <x v="36"/>
    <n v="0"/>
    <n v="0"/>
    <n v="0"/>
    <n v="-1323677.56288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Automoviles"/>
    <s v="Totales"/>
    <s v="Automoviles Total"/>
    <x v="50"/>
    <x v="1"/>
    <n v="0"/>
    <n v="0"/>
    <n v="470912451.56086999"/>
    <n v="404647163.09129"/>
    <n v="451972421.97768009"/>
    <n v="385068140.58718014"/>
    <n v="92199458.184099987"/>
    <n v="71664059.546680003"/>
    <n v="54146422.222089998"/>
    <n v="47730327.15088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0"/>
    <x v="36"/>
  </r>
  <r>
    <n v="2024"/>
    <n v="6"/>
    <n v="46"/>
    <x v="33"/>
    <s v="Automoviles"/>
    <n v="34"/>
    <s v="86e50149658661312a9e0b35558d84f6c6d3da797f552a9657fe0558ca40cdef"/>
    <s v="866d562d83a77144c090ae01fef5e5dc5d322dfdcb968ee04e0fa262fe1b2619"/>
    <x v="0"/>
    <n v="30525063.82697"/>
    <n v="22640257.072319999"/>
    <n v="58216449.534720004"/>
    <n v="43647677.066610008"/>
    <n v="17561365.730649997"/>
    <n v="14989950.489740003"/>
    <n v="34865895.352939993"/>
    <n v="28514682.447459999"/>
    <n v="0"/>
    <n v="0"/>
    <n v="134.59399999999999"/>
    <n v="128.214"/>
    <n v="37573.607499999998"/>
    <n v="43308.131179999997"/>
    <n v="17571068.31786"/>
    <n v="15005156.76822"/>
    <n v="27665985.873439997"/>
    <n v="21379451.438269999"/>
    <n v="0"/>
    <n v="0"/>
    <n v="0"/>
    <n v="0"/>
    <n v="0"/>
    <n v="0"/>
    <s v="Automoviles"/>
    <s v="Totales"/>
    <s v="Automoviles Total"/>
    <x v="50"/>
    <x v="1"/>
    <n v="30526234.37057"/>
    <n v="22641933.136849999"/>
    <n v="470912451.56086999"/>
    <n v="404647163.09129"/>
    <n v="451972421.97768009"/>
    <n v="385068140.58718014"/>
    <n v="92199458.184099987"/>
    <n v="71664059.546680003"/>
    <n v="54146422.222089998"/>
    <n v="47730327.150880001"/>
    <n v="30525063.82697"/>
    <n v="22640257.072319999"/>
    <n v="33.1076390557728"/>
    <n v="31.592205654457455"/>
    <n v="7884806.7546500005"/>
    <n v="34.82648951141978"/>
    <n v="100"/>
    <n v="100"/>
    <n v="99.996165450393292"/>
    <n v="99.992597520185797"/>
    <n v="6.4821101514289312"/>
    <n v="6.7537447734980232"/>
    <n v="5.5950613614489297"/>
    <n v="5.879545640362891"/>
    <m/>
    <m/>
    <m/>
    <n v="0"/>
    <m/>
    <n v="0"/>
    <m/>
    <n v="0"/>
    <m/>
    <n v="17.154261067573383"/>
    <n v="57.530971368957118"/>
    <n v="66.209276872861707"/>
    <n v="32.433104552354934"/>
    <n v="17.100198213686401"/>
    <n v="29.404563785565017"/>
    <n v="63.511448311439509"/>
    <n v="70.184947502255469"/>
    <s v="Grandes"/>
    <n v="2023"/>
    <n v="2"/>
    <d v="2024-08-20T00:00:00"/>
    <x v="50"/>
    <x v="0"/>
  </r>
  <r>
    <n v="2024"/>
    <n v="6"/>
    <n v="125"/>
    <x v="67"/>
    <s v="Automoviles"/>
    <n v="238"/>
    <s v="8ae4c23b80d1e7c8ff79e515fe791ebd68190bae842dda7af193db125f700452"/>
    <s v="866d562d83a77144c090ae01fef5e5dc5d322dfdcb968ee04e0fa262fe1b2619"/>
    <x v="32"/>
    <n v="1004.96512"/>
    <n v="974.72483999999997"/>
    <n v="1661.0540100000001"/>
    <n v="1472.3076100000001"/>
    <n v="211.64828"/>
    <n v="118.15299999999999"/>
    <n v="362.98121000000003"/>
    <n v="231.95525000000004"/>
    <n v="0"/>
    <n v="0"/>
    <n v="134.59399999999999"/>
    <n v="128.214"/>
    <n v="0"/>
    <n v="0"/>
    <n v="211.64828"/>
    <n v="118.15300000000001"/>
    <n v="921.16077000000007"/>
    <n v="799.65958000000001"/>
    <n v="0"/>
    <n v="0"/>
    <n v="0"/>
    <n v="0"/>
    <n v="0"/>
    <n v="0"/>
    <s v="Automoviles"/>
    <s v="Totales"/>
    <s v="Automoviles Total"/>
    <x v="50"/>
    <x v="1"/>
    <n v="66157.721770000004"/>
    <n v="67311.399269999994"/>
    <n v="470912451.56086999"/>
    <n v="404647163.09129"/>
    <n v="451972421.97768009"/>
    <n v="385068140.58718014"/>
    <n v="92199458.184099987"/>
    <n v="71664059.546680003"/>
    <n v="54146422.222089998"/>
    <n v="47730327.150880001"/>
    <n v="1004.96512"/>
    <n v="974.72483999999997"/>
    <n v="1.0899902665299052E-3"/>
    <n v="1.3601306514949671E-3"/>
    <n v="30.240279999999984"/>
    <n v="3.1024427365573315"/>
    <n v="100"/>
    <n v="100"/>
    <n v="1.5190443278772534"/>
    <n v="1.4480828664550209"/>
    <n v="2.1340805847647E-4"/>
    <n v="2.2235098230166542E-4"/>
    <n v="2.4088265751169943E-4"/>
    <n v="2.5313048192293137E-4"/>
    <m/>
    <m/>
    <m/>
    <n v="0"/>
    <m/>
    <n v="0"/>
    <m/>
    <n v="0"/>
    <m/>
    <n v="79.130686482780817"/>
    <n v="21.060261275535613"/>
    <n v="12.121677334087433"/>
    <n v="3.9088137556326727E-4"/>
    <n v="79.130686482780789"/>
    <n v="15.194114225455802"/>
    <n v="22.976258530853414"/>
    <n v="14.775412307322075"/>
    <s v="Resto"/>
    <n v="2023"/>
    <n v="2"/>
    <d v="2024-08-20T00:00:00"/>
    <x v="50"/>
    <x v="32"/>
  </r>
  <r>
    <n v="2024"/>
    <n v="6"/>
    <n v="12"/>
    <x v="31"/>
    <s v="Automoviles"/>
    <n v="12"/>
    <s v="6b51d431df5d7f141cbececcf79edf3dd861c3b4069f0b11661a3eefacbba918"/>
    <s v="866d562d83a77144c090ae01fef5e5dc5d322dfdcb968ee04e0fa262fe1b2619"/>
    <x v="27"/>
    <n v="250160.00116999997"/>
    <n v="251866.31065999999"/>
    <n v="532905.88800000004"/>
    <n v="481679.23187999998"/>
    <n v="160164.48081000001"/>
    <n v="162487.13769999999"/>
    <n v="332219.46724000003"/>
    <n v="300446.76298000006"/>
    <n v="0"/>
    <n v="0"/>
    <n v="134.59399999999999"/>
    <n v="128.214"/>
    <n v="0"/>
    <n v="0"/>
    <n v="137815.82471000002"/>
    <n v="147993.74931000001"/>
    <n v="247306.56041000001"/>
    <n v="211316.69972999999"/>
    <n v="0"/>
    <n v="0"/>
    <n v="0"/>
    <n v="0"/>
    <n v="0"/>
    <n v="0"/>
    <s v="Automoviles"/>
    <s v="Totales"/>
    <s v="Automoviles Total"/>
    <x v="50"/>
    <x v="1"/>
    <n v="3733425.0511100003"/>
    <n v="4674185.5092500001"/>
    <n v="470912451.56086999"/>
    <n v="404647163.09129"/>
    <n v="451972421.97768009"/>
    <n v="385068140.58718014"/>
    <n v="92199458.184099987"/>
    <n v="71664059.546680003"/>
    <n v="54146422.222089998"/>
    <n v="47730327.150880001"/>
    <n v="250160.00116999997"/>
    <n v="251866.31065999999"/>
    <n v="0.27132480612900245"/>
    <n v="0.35145414905771727"/>
    <n v="-1706.3094900000142"/>
    <n v="-0.6774663453515184"/>
    <n v="100"/>
    <n v="100"/>
    <n v="6.7005497028961081"/>
    <n v="5.3884534570048199"/>
    <n v="5.3122401062199218E-2"/>
    <n v="5.5348509998770175E-2"/>
    <n v="6.2243439132471552E-2"/>
    <n v="6.5408244441084049E-2"/>
    <m/>
    <m/>
    <m/>
    <n v="0"/>
    <m/>
    <n v="0"/>
    <m/>
    <n v="0"/>
    <m/>
    <n v="-1.4294404608740763"/>
    <n v="64.024816142032975"/>
    <n v="64.513248029961829"/>
    <n v="0.2957988251801022"/>
    <n v="-6.8772665382512033"/>
    <n v="17.031243023378838"/>
    <n v="55.726716056994398"/>
    <n v="70.034100238690115"/>
    <s v="Resto"/>
    <n v="2023"/>
    <n v="2"/>
    <d v="2024-08-20T00:00:00"/>
    <x v="50"/>
    <x v="27"/>
  </r>
  <r>
    <n v="2024"/>
    <n v="6"/>
    <n v="1"/>
    <x v="14"/>
    <s v="Automoviles"/>
    <n v="30"/>
    <s v="624b60c58c9d8bfb6ff1886c2fd605d2adeb6ea4da576068201b6c6958ce93f4"/>
    <s v="866d562d83a77144c090ae01fef5e5dc5d322dfdcb968ee04e0fa262fe1b2619"/>
    <x v="13"/>
    <n v="4041736.9430500004"/>
    <n v="3294090.4478200004"/>
    <n v="7475987.1368499994"/>
    <n v="5926373.2467900002"/>
    <n v="2508381.1867799996"/>
    <n v="2008465.9481299999"/>
    <n v="5079115.5168899978"/>
    <n v="3880094.5097999997"/>
    <n v="0"/>
    <n v="0"/>
    <n v="134.59399999999999"/>
    <n v="128.214"/>
    <n v="121.95071"/>
    <n v="-3187.6496499999998"/>
    <n v="2493106.9972800002"/>
    <n v="2008465.9481300001"/>
    <n v="3642028.7584199999"/>
    <n v="2995339.1441599997"/>
    <n v="0"/>
    <n v="0"/>
    <n v="0"/>
    <n v="0"/>
    <n v="0"/>
    <n v="0"/>
    <s v="Automoviles"/>
    <s v="Totales"/>
    <s v="Automoviles Total"/>
    <x v="50"/>
    <x v="1"/>
    <n v="27815669.804509997"/>
    <n v="22056494.197700001"/>
    <n v="470912451.56086999"/>
    <n v="404647163.09129"/>
    <n v="451972421.97768009"/>
    <n v="385068140.58718014"/>
    <n v="92199458.184099987"/>
    <n v="71664059.546680003"/>
    <n v="54146422.222089998"/>
    <n v="47730327.150880001"/>
    <n v="4041736.9430500004"/>
    <n v="3294090.4478200004"/>
    <n v="4.3836883889053126"/>
    <n v="4.5965724920653148"/>
    <n v="747646.49523"/>
    <n v="22.696598866153963"/>
    <n v="100"/>
    <n v="100"/>
    <n v="14.530431844552162"/>
    <n v="14.934787089434639"/>
    <n v="0.85827778170940261"/>
    <n v="0.89424414997815826"/>
    <n v="0.81406488127950638"/>
    <n v="0.85545650252885885"/>
    <m/>
    <m/>
    <m/>
    <n v="0"/>
    <m/>
    <n v="0"/>
    <m/>
    <n v="0"/>
    <m/>
    <n v="24.890401508447301"/>
    <n v="62.061960541328787"/>
    <n v="60.971791149790221"/>
    <n v="4.632588976038865"/>
    <n v="24.129911169329475"/>
    <n v="21.589862888175727"/>
    <n v="68.453797667472855"/>
    <n v="67.053039788362454"/>
    <s v="Medianas"/>
    <n v="2023"/>
    <n v="2"/>
    <d v="2024-08-20T00:00:00"/>
    <x v="50"/>
    <x v="13"/>
  </r>
  <r>
    <n v="2024"/>
    <n v="6"/>
    <n v="22"/>
    <x v="15"/>
    <s v="Automoviles"/>
    <n v="16"/>
    <s v="b17ef6d19c7a5b1ee83b907c595526dcb1eb06db8227d650d5dda0a9f4ce8cd9"/>
    <s v="866d562d83a77144c090ae01fef5e5dc5d322dfdcb968ee04e0fa262fe1b2619"/>
    <x v="8"/>
    <n v="3102947.2417100002"/>
    <n v="2479479.2078499999"/>
    <n v="5854557.0763099995"/>
    <n v="4675205.2487599999"/>
    <n v="2061653.6873500003"/>
    <n v="1626026.3037100001"/>
    <n v="4098345.5011799992"/>
    <n v="3102970.0337799988"/>
    <n v="0"/>
    <n v="0"/>
    <n v="134.59399999999999"/>
    <n v="128.214"/>
    <n v="0"/>
    <n v="0"/>
    <n v="2060777.0893499998"/>
    <n v="1626026.3037100001"/>
    <n v="2818235.86534"/>
    <n v="2201474.3730799998"/>
    <n v="0"/>
    <n v="0"/>
    <n v="0"/>
    <n v="0"/>
    <n v="0"/>
    <n v="0"/>
    <s v="Automoviles"/>
    <s v="Totales"/>
    <s v="Automoviles Total"/>
    <x v="50"/>
    <x v="1"/>
    <n v="17696756.30731"/>
    <n v="15803110.36665"/>
    <n v="470912451.56086999"/>
    <n v="404647163.09129"/>
    <n v="451972421.97768009"/>
    <n v="385068140.58718014"/>
    <n v="92199458.184099987"/>
    <n v="71664059.546680003"/>
    <n v="54146422.222089998"/>
    <n v="47730327.150880001"/>
    <n v="3102947.2417100002"/>
    <n v="2479479.2078499999"/>
    <n v="3.3654723171085954"/>
    <n v="3.4598642939490962"/>
    <n v="623468.03386000032"/>
    <n v="25.145120470706452"/>
    <n v="100"/>
    <n v="100"/>
    <n v="17.533988646429322"/>
    <n v="15.689817702485669"/>
    <n v="0.65892231802855916"/>
    <n v="0.68653464035096234"/>
    <n v="0.61275091833292294"/>
    <n v="0.64390660937804622"/>
    <m/>
    <m/>
    <m/>
    <n v="0"/>
    <m/>
    <n v="0"/>
    <m/>
    <n v="0"/>
    <m/>
    <n v="26.790918612205527"/>
    <n v="66.441789909835705"/>
    <n v="65.579348218046007"/>
    <n v="3.8075529328490183"/>
    <n v="26.73700816819855"/>
    <n v="28.015837922160891"/>
    <n v="73.122945978170705"/>
    <n v="73.860787279348969"/>
    <s v="Medianas"/>
    <n v="2023"/>
    <n v="2"/>
    <d v="2024-08-20T00:00:00"/>
    <x v="50"/>
    <x v="8"/>
  </r>
  <r>
    <n v="2024"/>
    <n v="6"/>
    <n v="115"/>
    <x v="72"/>
    <s v="Automoviles"/>
    <n v="232"/>
    <s v="835d5e8314340ab852a2f979ab4cd53e994dbe38366afb6eed84fe4957b980c8"/>
    <s v="866d562d83a77144c090ae01fef5e5dc5d322dfdcb968ee04e0fa262fe1b2619"/>
    <x v="24"/>
    <n v="28707.67799"/>
    <n v="20679.417089999999"/>
    <n v="54455.500600000007"/>
    <n v="37143.99338"/>
    <n v="19959.182820000002"/>
    <n v="11898.986519999999"/>
    <n v="37127.829089999999"/>
    <n v="24803.665680000002"/>
    <n v="0"/>
    <n v="0"/>
    <n v="134.59399999999999"/>
    <n v="128.214"/>
    <n v="0"/>
    <n v="0"/>
    <n v="19959.182820000002"/>
    <n v="11898.98652"/>
    <n v="24801.98415"/>
    <n v="15856.88219"/>
    <n v="0"/>
    <n v="0"/>
    <n v="0"/>
    <n v="0"/>
    <n v="0"/>
    <n v="0"/>
    <s v="Automoviles"/>
    <s v="Totales"/>
    <s v="Automoviles Total"/>
    <x v="50"/>
    <x v="1"/>
    <n v="28707.67799"/>
    <n v="20679.417089999999"/>
    <n v="470912451.56086999"/>
    <n v="404647163.09129"/>
    <n v="451972421.97768009"/>
    <n v="385068140.58718014"/>
    <n v="92199458.184099987"/>
    <n v="71664059.546680003"/>
    <n v="54146422.222089998"/>
    <n v="47730327.150880001"/>
    <n v="28707.67799"/>
    <n v="20679.417089999999"/>
    <n v="3.1136493158861866E-2"/>
    <n v="2.8856050328170416E-2"/>
    <n v="8028.2609000000011"/>
    <n v="38.822471953922964"/>
    <n v="100"/>
    <n v="100"/>
    <n v="100"/>
    <n v="100"/>
    <n v="6.0961815502746913E-3"/>
    <n v="6.3516437273727477E-3"/>
    <n v="5.1104811737762365E-3"/>
    <n v="5.3703266799653973E-3"/>
    <m/>
    <m/>
    <m/>
    <n v="0"/>
    <m/>
    <n v="0"/>
    <m/>
    <n v="0"/>
    <m/>
    <n v="67.738511061024425"/>
    <n v="69.525591122181879"/>
    <n v="57.540241430470608"/>
    <n v="3.6861498878234832E-2"/>
    <n v="67.738511061024397"/>
    <n v="56.411480219239742"/>
    <n v="80.4741374693605"/>
    <n v="75.039887270550508"/>
    <s v="Resto"/>
    <n v="2023"/>
    <n v="2"/>
    <d v="2024-08-20T00:00:00"/>
    <x v="50"/>
    <x v="24"/>
  </r>
  <r>
    <n v="2024"/>
    <n v="6"/>
    <n v="27"/>
    <x v="21"/>
    <s v="Automoviles"/>
    <n v="21"/>
    <s v="6f4b6612125fb3a0daecd2799dfd6c9c299424fd920f9b308110a2c1fbd8f443"/>
    <s v="866d562d83a77144c090ae01fef5e5dc5d322dfdcb968ee04e0fa262fe1b2619"/>
    <x v="15"/>
    <n v="4814807.7526400005"/>
    <n v="4929835.7805500003"/>
    <n v="9299416.4734600019"/>
    <n v="8894961.6466099992"/>
    <n v="3056728.0776199996"/>
    <n v="3039013.0735900002"/>
    <n v="6318128.6321800007"/>
    <n v="5714803.1050700005"/>
    <n v="0"/>
    <n v="0"/>
    <n v="134.59399999999999"/>
    <n v="128.214"/>
    <n v="0"/>
    <n v="0"/>
    <n v="3033378.46001"/>
    <n v="3027433.9179099998"/>
    <n v="4441116.9901700001"/>
    <n v="4251248.0074699996"/>
    <n v="0"/>
    <n v="0"/>
    <n v="0"/>
    <n v="0"/>
    <n v="0"/>
    <n v="0"/>
    <s v="Automoviles"/>
    <s v="Totales"/>
    <s v="Automoviles Total"/>
    <x v="50"/>
    <x v="1"/>
    <n v="5987192.6770000001"/>
    <n v="5919369.3152000001"/>
    <n v="470912451.56086999"/>
    <n v="404647163.09129"/>
    <n v="451972421.97768009"/>
    <n v="385068140.58718014"/>
    <n v="92199458.184099987"/>
    <n v="71664059.546680003"/>
    <n v="54146422.222089998"/>
    <n v="47730327.150880001"/>
    <n v="4814807.7526400005"/>
    <n v="4929835.7805500003"/>
    <n v="5.2221649101516361"/>
    <n v="6.8790908744694264"/>
    <n v="-115028.02790999971"/>
    <n v="-2.3333034411374798"/>
    <n v="100"/>
    <n v="100"/>
    <n v="80.418453395299011"/>
    <n v="83.283125583851742"/>
    <n v="1.0224422260827903"/>
    <n v="1.0652879508824926"/>
    <n v="1.2183047924736865"/>
    <n v="1.2802502364990844"/>
    <m/>
    <m/>
    <m/>
    <n v="0"/>
    <m/>
    <n v="0"/>
    <m/>
    <n v="0"/>
    <m/>
    <n v="0.5829196387455049"/>
    <n v="63.485983961539674"/>
    <n v="61.645320632788923"/>
    <n v="5.6453001919173023"/>
    <n v="0.19635580036390099"/>
    <n v="4.4661939827169705"/>
    <n v="68.302151614652388"/>
    <n v="71.212827682374723"/>
    <s v="Medianas"/>
    <n v="2023"/>
    <n v="2"/>
    <d v="2024-08-20T00:00:00"/>
    <x v="50"/>
    <x v="15"/>
  </r>
  <r>
    <n v="2024"/>
    <n v="6"/>
    <n v="61"/>
    <x v="2"/>
    <s v="Automovi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6576.436279999994"/>
    <n v="118170.82414"/>
    <n v="153552.98095"/>
    <n v="140014.57283000002"/>
    <n v="0"/>
    <n v="0"/>
    <n v="0"/>
    <n v="0"/>
    <n v="0"/>
    <n v="0"/>
    <s v="Automoviles"/>
    <s v="Totales"/>
    <s v="Automoviles Total"/>
    <x v="50"/>
    <x v="1"/>
    <n v="0"/>
    <n v="0"/>
    <n v="470912451.56086999"/>
    <n v="404647163.09129"/>
    <n v="451972421.97768009"/>
    <n v="385068140.58718014"/>
    <n v="92199458.184099987"/>
    <n v="71664059.546680003"/>
    <n v="54146422.222089998"/>
    <n v="47730327.15088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3.660851344215736"/>
    <n v="9.6692850225224447"/>
    <n v="43.357306297869044"/>
    <n v="84.398946303595253"/>
    <m/>
    <n v="2023"/>
    <n v="2"/>
    <d v="2024-08-20T00:00:00"/>
    <x v="50"/>
    <x v="2"/>
  </r>
  <r>
    <n v="2024"/>
    <n v="6"/>
    <n v="38"/>
    <x v="55"/>
    <s v="Vida Individual"/>
    <n v="26"/>
    <s v="5f9c4ab08cac7457e9111a30e4664920607ea2c115a1433d7be98e97e64244ca"/>
    <s v="866d562d83a77144c090ae01fef5e5dc5d322dfdcb968ee04e0fa262fe1b2619"/>
    <x v="9"/>
    <n v="12856825.776870001"/>
    <n v="12015564.507409999"/>
    <n v="25987344.236809999"/>
    <n v="24861722.172469996"/>
    <n v="7807452.5316199996"/>
    <n v="7547296.4458700009"/>
    <n v="15794720.307"/>
    <n v="15344672.304979999"/>
    <n v="0"/>
    <n v="0"/>
    <n v="134.59399999999999"/>
    <n v="128.214"/>
    <n v="0"/>
    <n v="0"/>
    <n v="7733611.91335"/>
    <n v="7461471.3108000001"/>
    <n v="11130195.75458"/>
    <n v="8297461.6225100001"/>
    <n v="1407039.5930699999"/>
    <n v="1245650.9001"/>
    <n v="8113065.4499899996"/>
    <n v="7693667.3353300001"/>
    <n v="3336720.7338100006"/>
    <n v="3076246.2719800002"/>
    <s v="Vida Individual"/>
    <s v="Vida"/>
    <s v="Vida"/>
    <x v="52"/>
    <x v="1"/>
    <n v="20984747.960310001"/>
    <n v="19495172.586180001"/>
    <n v="470912451.56086999"/>
    <n v="404647163.09129"/>
    <n v="451972421.97768009"/>
    <n v="385068140.58718014"/>
    <n v="140090835.39423001"/>
    <n v="108526633.63474"/>
    <n v="70212279.753020003"/>
    <n v="59766479.400160015"/>
    <n v="13230043.520049999"/>
    <n v="12838699.62803"/>
    <n v="9.1774924039032051"/>
    <n v="11.071535258202045"/>
    <n v="841261.26946000196"/>
    <n v="7.0014294288145651"/>
    <n v="97.17901348839564"/>
    <n v="93.588641026986124"/>
    <n v="61.267477699456109"/>
    <n v="61.633537504190926"/>
    <n v="2.7301944839757826"/>
    <n v="2.8446040403555672"/>
    <n v="2.9693929930504024"/>
    <n v="3.1203735757229318"/>
    <n v="1.0043766168646548"/>
    <n v="5.7912892211392695"/>
    <n v="2.3818265658992792"/>
    <n v="161388.69296999997"/>
    <n v="12.956173592219432"/>
    <n v="419398.1146599995"/>
    <n v="5.4512119692787575"/>
    <n v="260474.46183000039"/>
    <n v="8.4672824865334348"/>
    <n v="3.4470102985335815"/>
    <n v="60.72612841706195"/>
    <n v="62.812666364660465"/>
    <n v="11.119782122277808"/>
    <n v="3.6472780127974724"/>
    <n v="34.139767810255826"/>
    <n v="69.483161697022894"/>
    <n v="89.924746268882274"/>
    <s v="Grandes"/>
    <n v="2023"/>
    <n v="2"/>
    <d v="2024-08-20T00:00:00"/>
    <x v="52"/>
    <x v="9"/>
  </r>
  <r>
    <n v="2024"/>
    <n v="6"/>
    <n v="201.1"/>
    <x v="1"/>
    <s v="Vida Individual"/>
    <n v="201.1"/>
    <m/>
    <m/>
    <x v="1"/>
    <n v="140090835.39423001"/>
    <n v="108526633.63473998"/>
    <n v="259026708.70540994"/>
    <n v="201168752.22757006"/>
    <n v="70212279.753019989"/>
    <n v="59766479.400159992"/>
    <n v="135551856.02447"/>
    <n v="120897554.48008998"/>
    <n v="0"/>
    <n v="0"/>
    <n v="0"/>
    <n v="0"/>
    <n v="3800.3593000000001"/>
    <n v="4090.5365200000006"/>
    <n v="70026361.059049994"/>
    <n v="59435400.073540002"/>
    <n v="66193099.095559992"/>
    <n v="64006920.147070006"/>
    <n v="71138481.601830021"/>
    <n v="48849610.036779992"/>
    <n v="50495685.342419997"/>
    <n v="44995823.375119999"/>
    <n v="18456668.449980002"/>
    <n v="14681200.222840002"/>
    <s v="Vida Individual"/>
    <s v="Vida"/>
    <s v="Vida"/>
    <x v="52"/>
    <x v="1"/>
    <n v="380384983.10403001"/>
    <n v="320035965.03702998"/>
    <n v="470912451.56086999"/>
    <n v="404647163.09129"/>
    <n v="451972421.97768009"/>
    <n v="385068140.58718014"/>
    <n v="140090835.39423001"/>
    <n v="108526633.63474"/>
    <n v="70212279.753020003"/>
    <n v="59766479.400160015"/>
    <n v="191765228.16854"/>
    <n v="155360447.31215003"/>
    <n v="100"/>
    <n v="99.999999999999986"/>
    <n v="31564201.759490028"/>
    <n v="29.084290834748749"/>
    <n v="73.053304153298299"/>
    <n v="69.854738134660749"/>
    <n v="36.828697665995165"/>
    <n v="33.910761755224236"/>
    <n v="29.748806796229282"/>
    <n v="30.995438788331242"/>
    <n v="26.820065364020842"/>
    <n v="28.183747808699678"/>
    <n v="50.780253684431976"/>
    <n v="36.044959829327844"/>
    <n v="13.174786486240189"/>
    <n v="22288871.565050028"/>
    <n v="45.627532232638558"/>
    <n v="5499861.9672999978"/>
    <n v="12.223049951656396"/>
    <n v="3775468.2271400001"/>
    <n v="25.716345869776958"/>
    <n v="17.477690601317299"/>
    <n v="50.119109901397486"/>
    <n v="55.070794512351306"/>
    <n v="99.999999999999972"/>
    <n v="17.819281055407533"/>
    <n v="3.4155352944130968"/>
    <n v="105.79102960258153"/>
    <n v="92.857772154907735"/>
    <m/>
    <n v="2023"/>
    <n v="2"/>
    <d v="2024-08-20T00:00:00"/>
    <x v="52"/>
    <x v="1"/>
  </r>
  <r>
    <n v="2024"/>
    <n v="6"/>
    <n v="41"/>
    <x v="7"/>
    <s v="Vida Individual"/>
    <n v="29"/>
    <s v="35135aaa6cc23891b40cb3f378c53a17a1127210ce60e125ccf03efcfdaec458"/>
    <s v="866d562d83a77144c090ae01fef5e5dc5d322dfdcb968ee04e0fa262fe1b2619"/>
    <x v="11"/>
    <n v="606695.67793000001"/>
    <n v="584177.33059000003"/>
    <n v="1319459.5205700002"/>
    <n v="1083193.73862"/>
    <n v="929537.21101000009"/>
    <n v="725416.35613999981"/>
    <n v="1664599.67777"/>
    <n v="1445339.44383"/>
    <n v="0"/>
    <n v="0"/>
    <n v="134.59399999999999"/>
    <n v="128.214"/>
    <n v="0"/>
    <n v="0"/>
    <n v="928091.81140000001"/>
    <n v="721036.69770000002"/>
    <n v="774320.30617999996"/>
    <n v="734040.1238200001"/>
    <n v="190828.40230000002"/>
    <n v="184094.57436000003"/>
    <n v="407321.73482000001"/>
    <n v="398266.95483"/>
    <n v="8545.5408100000004"/>
    <n v="1815.8013999999998"/>
    <s v="Vida Individual"/>
    <s v="Vida"/>
    <s v="Vida"/>
    <x v="52"/>
    <x v="1"/>
    <n v="19353024.356599998"/>
    <n v="17293989.810169999"/>
    <n v="470912451.56086999"/>
    <n v="404647163.09129"/>
    <n v="451972421.97768009"/>
    <n v="385068140.58718014"/>
    <n v="140090835.39423001"/>
    <n v="108526633.63474"/>
    <n v="70212279.753020003"/>
    <n v="59766479.400160015"/>
    <n v="3900289.6806899998"/>
    <n v="2733727.3198600002"/>
    <n v="0.43307306735854345"/>
    <n v="0.53828015393541284"/>
    <n v="22518.347339999978"/>
    <n v="3.8547109175320449"/>
    <n v="15.555144043112959"/>
    <n v="21.36926116756652"/>
    <n v="3.1348882053315736"/>
    <n v="3.3779210986146504"/>
    <n v="0.12883407009499701"/>
    <n v="0.13423289750186587"/>
    <n v="0.14436708912702972"/>
    <n v="0.15170752108943722"/>
    <n v="0.13621762034824711"/>
    <n v="0.29075544711669027"/>
    <n v="6.0999998936061527E-3"/>
    <n v="6733.8279399999883"/>
    <n v="3.6578090165937605"/>
    <n v="9054.77999000001"/>
    <n v="2.2735453896407298"/>
    <n v="6729.7394100000001"/>
    <n v="370.62089554507452"/>
    <n v="28.138441205839925"/>
    <n v="153.21309263014879"/>
    <n v="124.17742321622664"/>
    <n v="1.3238954984509221"/>
    <n v="28.716307278183617"/>
    <n v="5.4874632942922386"/>
    <n v="119.85890128319249"/>
    <n v="98.228512897588033"/>
    <s v="Medianas"/>
    <n v="2023"/>
    <n v="2"/>
    <d v="2024-08-20T00:00:00"/>
    <x v="52"/>
    <x v="11"/>
  </r>
  <r>
    <n v="2024"/>
    <n v="6"/>
    <n v="16"/>
    <x v="24"/>
    <s v="Vida Individual"/>
    <n v="14"/>
    <s v="8527a891e224136950ff32ca212b45bc93f69fbb801c3b1ebedac52775f99e61"/>
    <s v="866d562d83a77144c090ae01fef5e5dc5d322dfdcb968ee04e0fa262fe1b2619"/>
    <x v="23"/>
    <n v="268700.29711000004"/>
    <n v="31388.598539999999"/>
    <n v="357649.01553000003"/>
    <n v="63917.424439999995"/>
    <n v="44205.146959999991"/>
    <n v="30420.063830000003"/>
    <n v="89332.486430000004"/>
    <n v="63689.757930000007"/>
    <n v="0"/>
    <n v="0"/>
    <n v="134.59399999999999"/>
    <n v="128.214"/>
    <n v="0"/>
    <n v="-0.15475"/>
    <n v="43705.146959999998"/>
    <n v="26720.063829999999"/>
    <n v="-38698.837479999995"/>
    <n v="29787.069210000001"/>
    <n v="564.09686999999997"/>
    <n v="663.12335000000007"/>
    <n v="6288.8143300000002"/>
    <n v="7159.1641900000004"/>
    <n v="261847.38590999998"/>
    <n v="23566.311000000002"/>
    <s v="Vida Individual"/>
    <s v="Vida"/>
    <s v="Vida"/>
    <x v="52"/>
    <x v="1"/>
    <n v="2668766.8416399998"/>
    <n v="1926100.1418599999"/>
    <n v="470912451.56086999"/>
    <n v="404647163.09129"/>
    <n v="451972421.97768009"/>
    <n v="385068140.58718014"/>
    <n v="140090835.39423001"/>
    <n v="108526633.63474"/>
    <n v="70212279.753020003"/>
    <n v="59766479.400160015"/>
    <n v="530592.76578999998"/>
    <n v="261986.99109999998"/>
    <n v="0.19180433634637825"/>
    <n v="2.892248426837072E-2"/>
    <n v="237311.69857000004"/>
    <n v="756.04426323011"/>
    <n v="50.641530460735162"/>
    <n v="11.980976005033405"/>
    <n v="10.068331669801452"/>
    <n v="1.6296452016087075"/>
    <n v="5.7059501446473843E-2"/>
    <n v="5.9450595665606634E-2"/>
    <n v="7.7570291856756714E-3"/>
    <n v="8.1514400262084428E-3"/>
    <n v="4.0266507685001194E-4"/>
    <n v="4.4890976003552482E-3"/>
    <n v="0.18691257366917294"/>
    <n v="-99.026480000000106"/>
    <n v="-14.933342341209988"/>
    <n v="-870.34986000000026"/>
    <n v="-12.157143444422115"/>
    <n v="238281.07490999997"/>
    <n v="1011.1089296496172"/>
    <n v="45.315760042571831"/>
    <n v="16.451469326773154"/>
    <n v="96.914374151602388"/>
    <n v="6.2959281646311482E-2"/>
    <n v="63.566776030414893"/>
    <n v="-229.91824474966532"/>
    <n v="-112.93658881248648"/>
    <n v="89.703567818715243"/>
    <s v="Resto"/>
    <n v="2023"/>
    <n v="2"/>
    <d v="2024-08-20T00:00:00"/>
    <x v="52"/>
    <x v="23"/>
  </r>
  <r>
    <n v="2024"/>
    <n v="6"/>
    <n v="82"/>
    <x v="66"/>
    <s v="Vida Individual"/>
    <n v="25"/>
    <s v="b7a56873cd771f2c446d369b649430b65a756ba278ff97ec81bb6f55b2e73569"/>
    <s v="866d562d83a77144c090ae01fef5e5dc5d322dfdcb968ee04e0fa262fe1b2619"/>
    <x v="36"/>
    <n v="0"/>
    <n v="0"/>
    <n v="0"/>
    <n v="-3579.2959500000002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Vida Individual"/>
    <s v="Vida"/>
    <s v="Vida"/>
    <x v="52"/>
    <x v="1"/>
    <n v="0"/>
    <n v="0"/>
    <n v="470912451.56086999"/>
    <n v="404647163.09129"/>
    <n v="451972421.97768009"/>
    <n v="385068140.58718014"/>
    <n v="140090835.39423001"/>
    <n v="108526633.63474"/>
    <n v="70212279.753020003"/>
    <n v="59766479.40016001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2"/>
    <x v="36"/>
  </r>
  <r>
    <n v="2024"/>
    <n v="6"/>
    <n v="10"/>
    <x v="4"/>
    <s v="Vida Individual"/>
    <n v="10"/>
    <s v="4a44dc15364204a80fe80e9039455cc1608281820fe2b24f1e5233ade6af1dd5"/>
    <s v="866d562d83a77144c090ae01fef5e5dc5d322dfdcb968ee04e0fa262fe1b2619"/>
    <x v="33"/>
    <n v="30080.999609999999"/>
    <n v="33770.971490000004"/>
    <n v="62935.798369999997"/>
    <n v="67176.476590000006"/>
    <n v="44810.790420000005"/>
    <n v="44430.550640000001"/>
    <n v="83026.410129999989"/>
    <n v="1167.0994399999968"/>
    <n v="0"/>
    <n v="0"/>
    <n v="134.59399999999999"/>
    <n v="128.214"/>
    <n v="0"/>
    <n v="0"/>
    <n v="42039.187030000001"/>
    <n v="44555.338590000007"/>
    <n v="48932.813170000001"/>
    <n v="50761.79434"/>
    <n v="17964.626329999999"/>
    <n v="22198.27522"/>
    <n v="12076.90748"/>
    <n v="10923.40683"/>
    <n v="39.465800000000002"/>
    <n v="649.28944000000001"/>
    <s v="Vida Individual"/>
    <s v="Vida"/>
    <s v="Vida"/>
    <x v="52"/>
    <x v="1"/>
    <n v="3187333.33329"/>
    <n v="2989305.4146599998"/>
    <n v="470912451.56086999"/>
    <n v="404647163.09129"/>
    <n v="451972421.97768009"/>
    <n v="385068140.58718014"/>
    <n v="140090835.39423001"/>
    <n v="108526633.63474"/>
    <n v="70212279.753020003"/>
    <n v="59766479.400160015"/>
    <n v="683382.29501"/>
    <n v="756779.77937"/>
    <n v="2.1472496416592116E-2"/>
    <n v="3.1117680848426987E-2"/>
    <n v="-3689.9718800000046"/>
    <n v="-10.926460558271621"/>
    <n v="4.4017821107817579"/>
    <n v="4.4624569010172923"/>
    <n v="0.9437669821295428"/>
    <n v="1.129726368017872"/>
    <n v="6.3878114732992437E-3"/>
    <n v="6.6554944831314286E-3"/>
    <n v="8.3457823433155109E-3"/>
    <n v="8.7701286942367014E-3"/>
    <n v="1.2823555716150663E-2"/>
    <n v="8.6207691217018885E-3"/>
    <n v="2.8171578739565069E-5"/>
    <n v="-4233.6488900000004"/>
    <n v="-19.071972250283686"/>
    <n v="1153.50065"/>
    <n v="10.559898280379244"/>
    <n v="-609.82364000000007"/>
    <n v="-93.921693844273818"/>
    <n v="0.85580703935206337"/>
    <n v="148.96709218766551"/>
    <n v="131.56432486153508"/>
    <n v="6.3821870729204713E-2"/>
    <n v="-5.6472504521932425"/>
    <n v="-3.6030664277735602"/>
    <n v="85.912058405367986"/>
    <n v="87.773372019851266"/>
    <s v="Resto"/>
    <n v="2023"/>
    <n v="2"/>
    <d v="2024-08-20T00:00:00"/>
    <x v="52"/>
    <x v="33"/>
  </r>
  <r>
    <n v="2024"/>
    <n v="6"/>
    <n v="79"/>
    <x v="59"/>
    <s v="Vida Individual"/>
    <n v="51"/>
    <s v="031b4af5197ec30a926f48cf40e11a7dbc470048a21e4003b7a3c07c5dab1baa"/>
    <s v="866d562d83a77144c090ae01fef5e5dc5d322dfdcb968ee04e0fa262fe1b2619"/>
    <x v="0"/>
    <n v="31657804.436869998"/>
    <n v="25859420.696290001"/>
    <n v="52900174.73883"/>
    <n v="43432011.756279998"/>
    <n v="14195644.400049999"/>
    <n v="11033155.782130001"/>
    <n v="29255219.367689993"/>
    <n v="22161241.208279997"/>
    <n v="0"/>
    <n v="0"/>
    <n v="134.59399999999999"/>
    <n v="128.214"/>
    <n v="0"/>
    <n v="0"/>
    <n v="14196243.821520001"/>
    <n v="11024274.296290001"/>
    <n v="8922143.640420001"/>
    <n v="9208661.7621800005"/>
    <n v="29493862.415690001"/>
    <n v="23942780.688780002"/>
    <n v="2155305.03015"/>
    <n v="1909152.6407300001"/>
    <n v="8636.9910299999992"/>
    <n v="7487.3667800000003"/>
    <s v="Vida Individual"/>
    <s v="Vida"/>
    <s v="Vida"/>
    <x v="52"/>
    <x v="1"/>
    <n v="42505277.943829998"/>
    <n v="34607061.821570002"/>
    <n v="470912451.56086999"/>
    <n v="404647163.09129"/>
    <n v="451972421.97768009"/>
    <n v="385068140.58718014"/>
    <n v="140090835.39423001"/>
    <n v="108526633.63474"/>
    <n v="70212279.753020003"/>
    <n v="59766479.400160015"/>
    <n v="33323545.555689998"/>
    <n v="27518864.151020002"/>
    <n v="22.598055288757244"/>
    <n v="23.827718441284311"/>
    <n v="5798383.7405799963"/>
    <n v="22.422713210322918"/>
    <n v="95.001308861218774"/>
    <n v="93.969796697918966"/>
    <n v="74.479702211817667"/>
    <n v="74.72295923189948"/>
    <n v="6.7226518075574644"/>
    <n v="7.0043663943800016"/>
    <n v="6.3906096607073"/>
    <n v="6.7155440740585961"/>
    <n v="21.053384636254926"/>
    <n v="1.5385053733777445"/>
    <n v="6.1652791245727237E-3"/>
    <n v="5551081.7269099988"/>
    <n v="23.184782916678227"/>
    <n v="246152.3894199999"/>
    <n v="12.893279676468339"/>
    <n v="1149.6242499999989"/>
    <n v="15.354186375253253"/>
    <n v="28.663500093438053"/>
    <n v="44.840899906239741"/>
    <n v="42.665904668594941"/>
    <n v="20.218178999435509"/>
    <n v="28.77259255330269"/>
    <n v="-3.1113980419688159"/>
    <n v="159.11247782659242"/>
    <n v="119.71635598091707"/>
    <s v="Grandes"/>
    <n v="2023"/>
    <n v="2"/>
    <d v="2024-08-20T00:00:00"/>
    <x v="52"/>
    <x v="0"/>
  </r>
  <r>
    <n v="2024"/>
    <n v="6"/>
    <n v="13"/>
    <x v="23"/>
    <s v="Vida Individual"/>
    <n v="13"/>
    <s v="3fdba35f04dc8c462986c992bcf875546257113072a909c162f7e470e581e278"/>
    <s v="866d562d83a77144c090ae01fef5e5dc5d322dfdcb968ee04e0fa262fe1b2619"/>
    <x v="31"/>
    <n v="11213.577090000001"/>
    <n v="9186.8497399999997"/>
    <n v="18901.99382"/>
    <n v="17048.067739999999"/>
    <n v="3383.8128500000003"/>
    <n v="4255.6277300000002"/>
    <n v="6444.4307900000003"/>
    <n v="8499.5477199999987"/>
    <n v="0"/>
    <n v="0"/>
    <n v="134.59399999999999"/>
    <n v="128.214"/>
    <n v="349.40729999999996"/>
    <n v="0"/>
    <n v="3583.8128500000003"/>
    <n v="4255.6277300000002"/>
    <n v="4465.0638200000003"/>
    <n v="9336.1689900000001"/>
    <n v="3938.9942300000002"/>
    <n v="1318.5011999999999"/>
    <n v="7274.5828599999995"/>
    <n v="7868.34854"/>
    <n v="0"/>
    <n v="0"/>
    <s v="Vida Individual"/>
    <s v="Vida"/>
    <s v="Vida"/>
    <x v="52"/>
    <x v="1"/>
    <n v="799139.89625999995"/>
    <n v="661278.34057"/>
    <n v="470912451.56086999"/>
    <n v="404647163.09129"/>
    <n v="451972421.97768009"/>
    <n v="385068140.58718014"/>
    <n v="140090835.39423001"/>
    <n v="108526633.63474"/>
    <n v="70212279.753020003"/>
    <n v="59766479.400160015"/>
    <n v="118700.13821999999"/>
    <n v="136032.52875999999"/>
    <n v="8.0045044049054624E-3"/>
    <n v="8.4650646871803799E-3"/>
    <n v="2026.727350000001"/>
    <n v="22.061178830165584"/>
    <n v="9.446978965784055"/>
    <n v="6.7534212763244383"/>
    <n v="1.4032057644074458"/>
    <n v="1.3892561084158963"/>
    <n v="2.3812445504109883E-3"/>
    <n v="2.4810312631317502E-3"/>
    <n v="2.270335882208424E-3"/>
    <n v="2.3857724832782108E-3"/>
    <n v="2.8117429801280476E-3"/>
    <n v="5.1927614247774135E-3"/>
    <m/>
    <n v="2620.4930300000005"/>
    <n v="198.74786841301324"/>
    <n v="-593.76568000000043"/>
    <n v="-7.5462554433309403"/>
    <n v="0"/>
    <m/>
    <n v="-20.486164094057159"/>
    <n v="30.176034131139147"/>
    <n v="46.323036192382524"/>
    <n v="4.8194031897311439E-3"/>
    <n v="-15.786504897128296"/>
    <n v="-52.174560842005491"/>
    <n v="80.263418272932995"/>
    <n v="45.582162603935473"/>
    <s v="Resto"/>
    <n v="2023"/>
    <n v="2"/>
    <d v="2024-08-20T00:00:00"/>
    <x v="52"/>
    <x v="31"/>
  </r>
  <r>
    <n v="2024"/>
    <n v="6"/>
    <n v="60"/>
    <x v="74"/>
    <s v="Vida Individual"/>
    <n v="210"/>
    <s v="d29d53701d3c859e29e1b90028eec1ca8e2f29439198b6e036c60951fb458aa1"/>
    <s v="866d562d83a77144c090ae01fef5e5dc5d322dfdcb968ee04e0fa262fe1b2619"/>
    <x v="22"/>
    <n v="444336.79651000001"/>
    <n v="401907.39746000001"/>
    <n v="892331.42880999995"/>
    <n v="838528.57404999994"/>
    <n v="313073.16701999999"/>
    <n v="304902.09826999996"/>
    <n v="563629.57738000003"/>
    <n v="622929.62734000012"/>
    <n v="0"/>
    <n v="0"/>
    <n v="134.59399999999999"/>
    <n v="128.214"/>
    <n v="0"/>
    <n v="0"/>
    <n v="259736.99480000001"/>
    <n v="233346.21724"/>
    <n v="396735.21156999998"/>
    <n v="288733.96351999999"/>
    <n v="72887.421799999996"/>
    <n v="51110.816690000007"/>
    <n v="273670.73267"/>
    <n v="260436.15693999999"/>
    <n v="97778.642040000006"/>
    <n v="90360.42383"/>
    <s v="Vida Individual"/>
    <s v="Vida"/>
    <s v="Vida"/>
    <x v="52"/>
    <x v="1"/>
    <n v="2157225.3620799999"/>
    <n v="2167472.8557100003"/>
    <n v="470912451.56086999"/>
    <n v="404647163.09129"/>
    <n v="451972421.97768009"/>
    <n v="385068140.58718014"/>
    <n v="140090835.39423001"/>
    <n v="108526633.63474"/>
    <n v="70212279.753020003"/>
    <n v="59766479.400160015"/>
    <n v="2157225.3620799999"/>
    <n v="2167472.8557100003"/>
    <n v="0.31717763354011747"/>
    <n v="0.37033065893545519"/>
    <n v="42429.399050000007"/>
    <n v="10.557008733391825"/>
    <n v="20.597606736904382"/>
    <n v="18.542672698355293"/>
    <n v="20.597606736904382"/>
    <n v="18.542672698355293"/>
    <n v="9.4356561402701655E-2"/>
    <n v="9.8310599254204684E-2"/>
    <n v="9.9322924789498182E-2"/>
    <n v="0.10437305897266445"/>
    <n v="5.2028686669536445E-2"/>
    <n v="0.19535234542635313"/>
    <n v="6.9796601444227849E-2"/>
    <n v="21776.60510999999"/>
    <n v="42.606646734057477"/>
    <n v="13234.575730000011"/>
    <n v="5.0816967526705614"/>
    <n v="7418.2182100000064"/>
    <n v="8.2095876663397469"/>
    <n v="2.6798991533224292"/>
    <n v="70.458528188302793"/>
    <n v="75.863768668339944"/>
    <n v="0.44589517406537987"/>
    <n v="11.309708754719905"/>
    <n v="37.405107017318031"/>
    <n v="65.46860153202509"/>
    <n v="80.817031150489015"/>
    <s v="Resto"/>
    <n v="2023"/>
    <n v="2"/>
    <d v="2024-08-20T00:00:00"/>
    <x v="52"/>
    <x v="22"/>
  </r>
  <r>
    <n v="2024"/>
    <n v="6"/>
    <n v="8"/>
    <x v="20"/>
    <s v="Vida Individual"/>
    <n v="8"/>
    <s v="2c624232cdd221771294dfbb310aca000a0df6ac8b66b696d90ef06fdefb64a3"/>
    <s v="866d562d83a77144c090ae01fef5e5dc5d322dfdcb968ee04e0fa262fe1b2619"/>
    <x v="28"/>
    <n v="45707.622940000001"/>
    <n v="43795.095240000002"/>
    <n v="91278.299409999978"/>
    <n v="86186.840100000001"/>
    <n v="15703.89875"/>
    <n v="16688.743989999999"/>
    <n v="27396.768880000003"/>
    <n v="24197.273499999999"/>
    <n v="0"/>
    <n v="0"/>
    <n v="134.59399999999999"/>
    <n v="128.214"/>
    <n v="0"/>
    <n v="0"/>
    <n v="12702.864310000001"/>
    <n v="7515.4726600000004"/>
    <n v="35780.208979999996"/>
    <n v="-496.27350000000001"/>
    <n v="6144.8152099999998"/>
    <n v="8144.1544599999997"/>
    <n v="38563.607729999996"/>
    <n v="35201.74078"/>
    <n v="999.2"/>
    <n v="449.2"/>
    <s v="Vida Individual"/>
    <s v="Vida"/>
    <s v="Vida"/>
    <x v="52"/>
    <x v="1"/>
    <n v="1362193.3121300002"/>
    <n v="1167878.8770999999"/>
    <n v="470912451.56086999"/>
    <n v="404647163.09129"/>
    <n v="451972421.97768009"/>
    <n v="385068140.58718014"/>
    <n v="140090835.39423001"/>
    <n v="108526633.63474"/>
    <n v="70212279.753020003"/>
    <n v="59766479.400160015"/>
    <n v="280142.97707999998"/>
    <n v="195096.13283000002"/>
    <n v="3.2627132825194492E-2"/>
    <n v="4.0354237271744642E-2"/>
    <n v="1912.5276999999987"/>
    <n v="4.3669906173721573"/>
    <n v="16.315819663381156"/>
    <n v="22.447956607198115"/>
    <n v="3.35544320567314"/>
    <n v="3.7499689478714697"/>
    <n v="9.7061827073162132E-3"/>
    <n v="1.0112922983220689E-2"/>
    <n v="1.0823032813433974E-2"/>
    <n v="1.13733364627928E-2"/>
    <n v="4.3863077785979776E-3"/>
    <n v="2.7527573535754885E-2"/>
    <n v="7.1325151084162544E-4"/>
    <n v="-1999.33925"/>
    <n v="-24.549377836824572"/>
    <n v="3361.866949999996"/>
    <n v="9.5502860810509951"/>
    <n v="550"/>
    <n v="122.43989314336599"/>
    <n v="-5.9012544059045098"/>
    <n v="34.35728602779097"/>
    <n v="38.106422416813082"/>
    <n v="2.2366313706434715E-2"/>
    <n v="69.022826436574377"/>
    <n v="-7309.7762584542579"/>
    <n v="35.502487749863334"/>
    <n v="-1514.3812151968623"/>
    <s v="Resto"/>
    <n v="2023"/>
    <n v="2"/>
    <d v="2024-08-20T00:00:00"/>
    <x v="52"/>
    <x v="28"/>
  </r>
  <r>
    <n v="2024"/>
    <n v="6"/>
    <n v="48"/>
    <x v="3"/>
    <s v="Vida Individual"/>
    <n v="36"/>
    <s v="76a50887d8f1c2e9301755428990ad81479ee21c25b43215cf524541e0503269"/>
    <s v="866d562d83a77144c090ae01fef5e5dc5d322dfdcb968ee04e0fa262fe1b2619"/>
    <x v="18"/>
    <n v="1796417.6820199999"/>
    <n v="1794537.27633"/>
    <n v="4069019.8412300004"/>
    <n v="3939619.2910700003"/>
    <n v="1430444.9225500003"/>
    <n v="1477946.0935000002"/>
    <n v="3042601.9467699998"/>
    <n v="3175239.0869299998"/>
    <n v="0"/>
    <n v="0"/>
    <n v="134.59399999999999"/>
    <n v="128.214"/>
    <n v="0"/>
    <n v="0"/>
    <n v="1408772.4808499999"/>
    <n v="1452915.69517"/>
    <n v="1586094.74966"/>
    <n v="1633169.02795"/>
    <n v="440239.15626999998"/>
    <n v="490422.29"/>
    <n v="1346918.3711300001"/>
    <n v="1300682.84766"/>
    <n v="9260.1546199999993"/>
    <n v="3432.1386699999998"/>
    <s v="Vida Individual"/>
    <s v="Vida"/>
    <s v="Vida"/>
    <x v="52"/>
    <x v="1"/>
    <n v="31734793.481880002"/>
    <n v="28740488.16773"/>
    <n v="470912451.56086999"/>
    <n v="404647163.09129"/>
    <n v="451972421.97768009"/>
    <n v="385068140.58718014"/>
    <n v="140090835.39423001"/>
    <n v="108526633.63474"/>
    <n v="70212279.753020003"/>
    <n v="59766479.400160015"/>
    <n v="3077978.3520300002"/>
    <n v="2952516.2246300001"/>
    <n v="1.2823234845910483"/>
    <n v="1.6535455088100681"/>
    <n v="1880.4056899999268"/>
    <n v="0.10478498913355505"/>
    <n v="58.363558042415065"/>
    <n v="60.779929382263965"/>
    <n v="5.6607196232290669"/>
    <n v="6.2439345701334243"/>
    <n v="0.38147593593366591"/>
    <n v="0.39746179073481458"/>
    <n v="0.44348198628669128"/>
    <n v="0.46603109610510962"/>
    <n v="0.31425264545758597"/>
    <n v="0.96146073177423297"/>
    <n v="6.6101073592294401E-3"/>
    <n v="-50183.133730000001"/>
    <n v="-10.232637209454731"/>
    <n v="46235.523470000131"/>
    <n v="3.554711554256329"/>
    <n v="5828.0159499999991"/>
    <n v="169.80712349830549"/>
    <n v="-3.2139988839180123"/>
    <n v="79.627635425048922"/>
    <n v="82.358060375460184"/>
    <n v="2.0373144520898046"/>
    <n v="-3.038250221038119"/>
    <n v="-2.8823886250824327"/>
    <n v="88.820196974486464"/>
    <n v="88.962971395174009"/>
    <s v="Medianas"/>
    <n v="2023"/>
    <n v="2"/>
    <d v="2024-08-20T00:00:00"/>
    <x v="52"/>
    <x v="18"/>
  </r>
  <r>
    <n v="2024"/>
    <n v="6"/>
    <n v="50"/>
    <x v="56"/>
    <s v="Vida Individual"/>
    <n v="38"/>
    <s v="aea92132c4cbeb263e6ac2bf6c183b5d81737f179f21efdc5863739672f0f470"/>
    <s v="866d562d83a77144c090ae01fef5e5dc5d322dfdcb968ee04e0fa262fe1b2619"/>
    <x v="4"/>
    <n v="27875871.856400002"/>
    <n v="13219097.02695"/>
    <n v="45020473.821089998"/>
    <n v="19888727.192030001"/>
    <n v="16386823.217659999"/>
    <n v="11890459.15921"/>
    <n v="27994221.990490001"/>
    <n v="22207962.867729995"/>
    <n v="0"/>
    <n v="0"/>
    <n v="134.59399999999999"/>
    <n v="128.214"/>
    <n v="0"/>
    <n v="0"/>
    <n v="16384323.217660001"/>
    <n v="11890364.41027"/>
    <n v="8345739.4163500005"/>
    <n v="7397799.6094799992"/>
    <n v="20316535.899020001"/>
    <n v="7484767.4025099995"/>
    <n v="7559335.9573800005"/>
    <n v="5734329.6244399995"/>
    <n v="0"/>
    <n v="0"/>
    <s v="Vida Individual"/>
    <s v="Vida"/>
    <s v="Vida"/>
    <x v="52"/>
    <x v="1"/>
    <n v="30189132.184919998"/>
    <n v="15116040.619870001"/>
    <n v="470912451.56086999"/>
    <n v="404647163.09129"/>
    <n v="451972421.97768009"/>
    <n v="385068140.58718014"/>
    <n v="140090835.39423001"/>
    <n v="108526633.63474"/>
    <n v="70212279.753020003"/>
    <n v="59766479.400160015"/>
    <n v="29757703.861710001"/>
    <n v="14699275.265350001"/>
    <n v="19.898426458771862"/>
    <n v="12.180509598630444"/>
    <n v="14656774.829450002"/>
    <n v="110.87576405233266"/>
    <n v="93.676151849432841"/>
    <n v="89.930263828114263"/>
    <n v="92.337440127956015"/>
    <n v="87.450790583173784"/>
    <n v="5.9195444427098094"/>
    <n v="6.1676045928697398"/>
    <n v="3.2668206360235175"/>
    <n v="3.4329241070924619"/>
    <n v="14.502401846521353"/>
    <n v="5.3960246122505104"/>
    <m/>
    <n v="12831768.496510003"/>
    <n v="171.43844032089626"/>
    <n v="1825006.332940001"/>
    <n v="31.825975353103743"/>
    <n v="0"/>
    <m/>
    <n v="37.814890058028141"/>
    <n v="58.78497111076998"/>
    <n v="89.949102688093731"/>
    <n v="23.338970441214254"/>
    <n v="37.794962814667457"/>
    <n v="12.813807576718528"/>
    <n v="196.31961172381853"/>
    <n v="160.72839273765877"/>
    <s v="Grandes"/>
    <n v="2023"/>
    <n v="2"/>
    <d v="2024-08-20T00:00:00"/>
    <x v="52"/>
    <x v="4"/>
  </r>
  <r>
    <n v="2024"/>
    <n v="6"/>
    <n v="43"/>
    <x v="9"/>
    <s v="Vida Individual"/>
    <n v="31"/>
    <s v="eb1e33e8a81b697b75855af6bfcdbcbf7cbbde9f94962ceaec1ed8af21f5a50f"/>
    <s v="866d562d83a77144c090ae01fef5e5dc5d322dfdcb968ee04e0fa262fe1b2619"/>
    <x v="6"/>
    <n v="14710193.766649999"/>
    <n v="14419545.128870001"/>
    <n v="31035009.767379999"/>
    <n v="31291980.415530004"/>
    <n v="8334013.0342999995"/>
    <n v="8664556.6291499995"/>
    <n v="17433986.593379997"/>
    <n v="18534178.903049998"/>
    <n v="0"/>
    <n v="0"/>
    <n v="134.59399999999999"/>
    <n v="128.214"/>
    <n v="1559.27433"/>
    <n v="3819.8583900000003"/>
    <n v="8237206.2694600001"/>
    <n v="8640784.672629999"/>
    <n v="8481476.1529300008"/>
    <n v="9291783.3644200005"/>
    <n v="1873213.1076199999"/>
    <n v="1734698.4240899999"/>
    <n v="8977441.4169499986"/>
    <n v="8453640.6422700007"/>
    <n v="3859539.2420799998"/>
    <n v="4231206.0625100005"/>
    <s v="Vida Individual"/>
    <s v="Vida"/>
    <s v="Vida"/>
    <x v="52"/>
    <x v="1"/>
    <n v="56310277.221919999"/>
    <n v="49145835.487599999"/>
    <n v="470912451.56086999"/>
    <n v="404647163.09129"/>
    <n v="451972421.97768009"/>
    <n v="385068140.58718014"/>
    <n v="140090835.39423001"/>
    <n v="108526633.63474"/>
    <n v="70212279.753020003"/>
    <n v="59766479.400160015"/>
    <n v="17275384.711430002"/>
    <n v="16686624.728709999"/>
    <n v="10.500468303478955"/>
    <n v="13.286641855492165"/>
    <n v="290648.63777999766"/>
    <n v="2.0156574647980818"/>
    <n v="85.151179046781039"/>
    <n v="86.413791664293868"/>
    <n v="26.123461812622256"/>
    <n v="29.340319450888575"/>
    <n v="3.1237640283012484"/>
    <n v="3.2546662254929437"/>
    <n v="3.56348603032635"/>
    <n v="3.7446736327970478"/>
    <n v="1.337141792572359"/>
    <n v="6.4083002943672627"/>
    <n v="2.7550262165393331"/>
    <n v="138514.68353000004"/>
    <n v="7.9849431812715865"/>
    <n v="523800.77467999794"/>
    <n v="6.1961561514796593"/>
    <n v="-371666.82043000078"/>
    <n v="-8.7839451669135649"/>
    <n v="-3.8148933522802353"/>
    <n v="56.654678833628523"/>
    <n v="60.088973346338868"/>
    <n v="11.869737122360755"/>
    <n v="-4.6706221536609753"/>
    <n v="-8.7206855746639551"/>
    <n v="97.119960263218857"/>
    <n v="92.993824045846793"/>
    <s v="Grandes"/>
    <n v="2023"/>
    <n v="2"/>
    <d v="2024-08-20T00:00:00"/>
    <x v="52"/>
    <x v="6"/>
  </r>
  <r>
    <n v="2024"/>
    <n v="6"/>
    <n v="22"/>
    <x v="15"/>
    <s v="Vida Individual"/>
    <n v="16"/>
    <s v="b17ef6d19c7a5b1ee83b907c595526dcb1eb06db8227d650d5dda0a9f4ce8cd9"/>
    <s v="866d562d83a77144c090ae01fef5e5dc5d322dfdcb968ee04e0fa262fe1b2619"/>
    <x v="10"/>
    <n v="1565678.0311700001"/>
    <n v="1429336.3499499999"/>
    <n v="3037761.5869399998"/>
    <n v="2939404.5440999996"/>
    <n v="770346.64994000003"/>
    <n v="864188.37939000002"/>
    <n v="1697367.5804300001"/>
    <n v="2137949.0715200002"/>
    <n v="0"/>
    <n v="0"/>
    <n v="134.59399999999999"/>
    <n v="128.214"/>
    <n v="0"/>
    <n v="0"/>
    <n v="764670.43489999999"/>
    <n v="827637.64866999991"/>
    <n v="1248991.96398"/>
    <n v="1181632.1475999998"/>
    <n v="311179.87874999997"/>
    <n v="288990.18890000001"/>
    <n v="1254498.1524199997"/>
    <n v="1140346.16105"/>
    <n v="0"/>
    <n v="0"/>
    <s v="Vida Individual"/>
    <s v="Vida"/>
    <s v="Vida"/>
    <x v="52"/>
    <x v="1"/>
    <n v="17696756.30731"/>
    <n v="15803110.36665"/>
    <n v="470912451.56086999"/>
    <n v="404647163.09129"/>
    <n v="451972421.97768009"/>
    <n v="385068140.58718014"/>
    <n v="140090835.39423001"/>
    <n v="108526633.63474"/>
    <n v="70212279.753020003"/>
    <n v="59766479.400160015"/>
    <n v="3206414.9471900002"/>
    <n v="2961217.87298"/>
    <n v="1.117616314274964"/>
    <n v="1.3170373963322319"/>
    <n v="136341.68122000014"/>
    <n v="9.5388101775183642"/>
    <n v="48.829551288803415"/>
    <n v="48.26853042432834"/>
    <n v="8.8472599383835409"/>
    <n v="9.0446520766341756"/>
    <n v="0.33247751805679765"/>
    <n v="0.34641008057950018"/>
    <n v="0.35323029056490285"/>
    <n v="0.37119049832854079"/>
    <n v="0.22212722043830191"/>
    <n v="0.89548909383666175"/>
    <m/>
    <n v="22189.689849999966"/>
    <n v="7.6783540418662088"/>
    <n v="114151.99136999971"/>
    <n v="10.010292950422329"/>
    <n v="0"/>
    <m/>
    <n v="-10.858943684968258"/>
    <n v="49.20211145610412"/>
    <n v="60.460813119335455"/>
    <n v="1.0971679778092742"/>
    <n v="-7.6080654222517747"/>
    <n v="5.7005741183340453"/>
    <n v="61.22300678887671"/>
    <n v="70.041903510411913"/>
    <s v="Medianas"/>
    <n v="2023"/>
    <n v="2"/>
    <d v="2024-08-20T00:00:00"/>
    <x v="52"/>
    <x v="10"/>
  </r>
  <r>
    <n v="2024"/>
    <n v="6"/>
    <n v="106"/>
    <x v="76"/>
    <s v="Vida Individual"/>
    <n v="227"/>
    <s v="dfe62e836a0a6f2633422230c81287700a56e2639652c73f264e6562220c207a"/>
    <s v="866d562d83a77144c090ae01fef5e5dc5d322dfdcb968ee04e0fa262fe1b2619"/>
    <x v="14"/>
    <n v="1023019.14277"/>
    <n v="878590.55372000008"/>
    <n v="2024010.6766499998"/>
    <n v="1764387.6791600003"/>
    <n v="147061.49332000001"/>
    <n v="102408.32653000001"/>
    <n v="319478.78012000001"/>
    <n v="180982.93553999998"/>
    <n v="0"/>
    <n v="0"/>
    <n v="134.59399999999999"/>
    <n v="128.214"/>
    <n v="0"/>
    <n v="0"/>
    <n v="344853.92362999998"/>
    <n v="227390.37083"/>
    <n v="1366368.0024100002"/>
    <n v="1206925.96905"/>
    <n v="228871.61535000001"/>
    <n v="247934.48888999998"/>
    <n v="780605.93221"/>
    <n v="618426.48747000005"/>
    <n v="13541.595209999999"/>
    <n v="12229.577359999999"/>
    <s v="Vida Individual"/>
    <s v="Vida"/>
    <s v="Vida"/>
    <x v="52"/>
    <x v="1"/>
    <n v="1019377.8698099999"/>
    <n v="889668.0350700001"/>
    <n v="470912451.56086999"/>
    <n v="404647163.09129"/>
    <n v="451972421.97768009"/>
    <n v="385068140.58718014"/>
    <n v="140090835.39423001"/>
    <n v="108526633.63474"/>
    <n v="70212279.753020003"/>
    <n v="59766479.400160015"/>
    <n v="1019377.8698099999"/>
    <n v="889668.0350700001"/>
    <n v="0.73025415252262504"/>
    <n v="0.80956215473982807"/>
    <n v="144428.58904999995"/>
    <n v="16.438668551406742"/>
    <n v="100.35720541595423"/>
    <n v="98.754874749531893"/>
    <n v="100.35720541595423"/>
    <n v="98.754874749531893"/>
    <n v="0.2172418969553972"/>
    <n v="0.22634547884439732"/>
    <n v="0.21712509906359742"/>
    <n v="0.22816495604654824"/>
    <n v="0.16337372441668419"/>
    <n v="0.55721413182617885"/>
    <n v="9.6662962797620273E-3"/>
    <n v="-19062.873539999971"/>
    <n v="-7.6886735787926259"/>
    <n v="162179.44473999995"/>
    <n v="26.224530809390224"/>
    <n v="1312.0178500000002"/>
    <n v="10.72823541957626"/>
    <n v="43.603062663971073"/>
    <n v="14.375243548405727"/>
    <n v="11.65597855524369"/>
    <n v="0.209452668161903"/>
    <n v="51.657223817897389"/>
    <n v="13.210589335939215"/>
    <n v="25.238729465396332"/>
    <n v="18.840457216193993"/>
    <s v="Medianas"/>
    <n v="2023"/>
    <n v="2"/>
    <d v="2024-08-20T00:00:00"/>
    <x v="52"/>
    <x v="14"/>
  </r>
  <r>
    <n v="2024"/>
    <n v="6"/>
    <n v="98"/>
    <x v="53"/>
    <s v="Vida Individual"/>
    <n v="205"/>
    <s v="f8809aff4d69bece79dabe35be0c708b890d7eafb841f121330667b77d2e2590"/>
    <s v="866d562d83a77144c090ae01fef5e5dc5d322dfdcb968ee04e0fa262fe1b2619"/>
    <x v="29"/>
    <n v="61346.53858"/>
    <n v="56694.365509999996"/>
    <n v="115453.8612"/>
    <n v="103955.15663"/>
    <n v="11645.870699999999"/>
    <n v="12158.82753"/>
    <n v="26526.434389999999"/>
    <n v="19498.62974"/>
    <n v="0"/>
    <n v="0"/>
    <n v="134.59399999999999"/>
    <n v="128.214"/>
    <n v="0"/>
    <n v="0"/>
    <n v="11645.870699999999"/>
    <n v="12158.827529999999"/>
    <n v="54887.642520000001"/>
    <n v="42198.518060000002"/>
    <n v="0"/>
    <n v="0"/>
    <n v="0"/>
    <n v="0"/>
    <n v="61346.53858"/>
    <n v="56694.365509999996"/>
    <s v="Vida Individual"/>
    <s v="Vida"/>
    <s v="Vida"/>
    <x v="52"/>
    <x v="1"/>
    <n v="2003119.0202000001"/>
    <n v="2675906.5720300004"/>
    <n v="470912451.56086999"/>
    <n v="404647163.09129"/>
    <n v="451972421.97768009"/>
    <n v="385068140.58718014"/>
    <n v="140090835.39423001"/>
    <n v="108526633.63474"/>
    <n v="70212279.753020003"/>
    <n v="59766479.400160015"/>
    <n v="1623644.1145899999"/>
    <n v="2383277.63693"/>
    <n v="4.3790543762098739E-2"/>
    <n v="5.2240048005922676E-2"/>
    <n v="4652.1730700000044"/>
    <n v="8.205706207576192"/>
    <n v="3.7783242047159535"/>
    <n v="2.3788401582549312"/>
    <n v="3.0625508500176335"/>
    <n v="2.1186974949947683"/>
    <n v="1.3027164258804985E-2"/>
    <n v="1.3573071186858719E-2"/>
    <n v="1.4010815021384328E-2"/>
    <n v="1.4723203385132893E-2"/>
    <m/>
    <m/>
    <n v="4.3790543762098739E-2"/>
    <n v="0"/>
    <m/>
    <n v="0"/>
    <m/>
    <n v="4652.1730700000044"/>
    <n v="8.205706207576192"/>
    <n v="-4.218801761389912"/>
    <n v="18.983745406944198"/>
    <n v="21.446271460354158"/>
    <n v="1.658665797630518E-2"/>
    <n v="-4.2188017613898898"/>
    <n v="30.070071280602683"/>
    <n v="21.217655132038999"/>
    <n v="28.813399353768677"/>
    <s v="Resto"/>
    <n v="2023"/>
    <n v="2"/>
    <d v="2024-08-20T00:00:00"/>
    <x v="52"/>
    <x v="29"/>
  </r>
  <r>
    <n v="2024"/>
    <n v="6"/>
    <n v="69"/>
    <x v="77"/>
    <s v="Vida Individual"/>
    <n v="202"/>
    <s v="c17edaae86e4016a583e098582f6dbf3eccade8ef83747df9ba617ded9d31309"/>
    <s v="866d562d83a77144c090ae01fef5e5dc5d322dfdcb968ee04e0fa262fe1b2619"/>
    <x v="36"/>
    <n v="0"/>
    <n v="0"/>
    <n v="0"/>
    <n v="0"/>
    <n v="4.5599999999999998E-3"/>
    <n v="-7.3020000000000002E-2"/>
    <n v="8.4900000000000028E-3"/>
    <n v="-0.253"/>
    <n v="0"/>
    <n v="0"/>
    <n v="134.59399999999999"/>
    <n v="128.214"/>
    <n v="0"/>
    <n v="0"/>
    <n v="4.5599999999999998E-3"/>
    <n v="-7.3020000000000002E-2"/>
    <n v="0.13059999999999999"/>
    <n v="0.27662999999999999"/>
    <n v="0"/>
    <n v="0"/>
    <n v="0"/>
    <n v="0"/>
    <n v="0"/>
    <n v="0"/>
    <s v="Vida Individual"/>
    <s v="Vida"/>
    <s v="Vida"/>
    <x v="52"/>
    <x v="1"/>
    <n v="1706358.1481900001"/>
    <n v="401508.13561"/>
    <n v="470912451.56086999"/>
    <n v="404647163.09129"/>
    <n v="451972421.97768009"/>
    <n v="385068140.58718014"/>
    <n v="140090835.39423001"/>
    <n v="108526633.63474"/>
    <n v="70212279.753020003"/>
    <n v="59766479.400160015"/>
    <n v="1706358.1481900001"/>
    <n v="401508.13561"/>
    <m/>
    <m/>
    <m/>
    <m/>
    <m/>
    <m/>
    <m/>
    <m/>
    <m/>
    <m/>
    <m/>
    <m/>
    <m/>
    <m/>
    <m/>
    <n v="0"/>
    <m/>
    <n v="0"/>
    <m/>
    <n v="0"/>
    <m/>
    <n v="-106.24486442070666"/>
    <m/>
    <m/>
    <n v="6.4945904278287775E-9"/>
    <n v="-106.24486442070666"/>
    <n v="-52.788923833279114"/>
    <n v="3.4915773353751915"/>
    <n v="-26.396269385099231"/>
    <s v="Resto"/>
    <n v="2023"/>
    <n v="2"/>
    <d v="2024-08-20T00:00:00"/>
    <x v="52"/>
    <x v="36"/>
  </r>
  <r>
    <n v="2024"/>
    <n v="6"/>
    <n v="94"/>
    <x v="19"/>
    <s v="Vida Individual"/>
    <n v="7"/>
    <s v="7902699be42c8a8e46fbbb4501726517e86b22c56a189f7625a6da49081b2451"/>
    <s v="866d562d83a77144c090ae01fef5e5dc5d322dfdcb968ee04e0fa262fe1b2619"/>
    <x v="17"/>
    <n v="773192.61879999994"/>
    <n v="625736.88305999991"/>
    <n v="1375423.72976"/>
    <n v="1190194.0961199999"/>
    <n v="530856.63423000008"/>
    <n v="706644.07277999993"/>
    <n v="1025569.2130100001"/>
    <n v="1524579.7538399997"/>
    <n v="0"/>
    <n v="0"/>
    <n v="134.59399999999999"/>
    <n v="128.214"/>
    <n v="0"/>
    <n v="0"/>
    <n v="532118.58195999998"/>
    <n v="710390.90610999998"/>
    <n v="463027.60014"/>
    <n v="647366.41045000008"/>
    <n v="773192.61879999994"/>
    <n v="625736.88305999991"/>
    <n v="0"/>
    <n v="0"/>
    <n v="0"/>
    <n v="0"/>
    <s v="Vida Individual"/>
    <s v="Vida"/>
    <s v="Vida"/>
    <x v="52"/>
    <x v="1"/>
    <n v="3650387.7085300004"/>
    <n v="3694009.5163200004"/>
    <n v="470912451.56086999"/>
    <n v="404647163.09129"/>
    <n v="451972421.97768009"/>
    <n v="385068140.58718014"/>
    <n v="140090835.39423001"/>
    <n v="108526633.63474"/>
    <n v="70212279.753020003"/>
    <n v="59766479.400160015"/>
    <n v="1352877.01795"/>
    <n v="1077508.3381700001"/>
    <n v="0.55192234140381591"/>
    <n v="0.57657448877111206"/>
    <n v="147455.73574000003"/>
    <n v="23.565134121374932"/>
    <n v="57.151729872062603"/>
    <n v="58.072579199036923"/>
    <n v="21.181109529633009"/>
    <n v="16.939233109593165"/>
    <n v="0.16419031100944617"/>
    <n v="0.17107075148894432"/>
    <n v="0.15463765476068125"/>
    <n v="0.16250029984454969"/>
    <n v="0.55192234140381591"/>
    <m/>
    <m/>
    <n v="147455.73574000003"/>
    <n v="23.565134121374932"/>
    <n v="0"/>
    <m/>
    <n v="0"/>
    <m/>
    <n v="-24.876376286358227"/>
    <n v="68.657747283450931"/>
    <n v="112.92990582948299"/>
    <n v="0.75607377526744757"/>
    <n v="-25.09496146652468"/>
    <n v="-28.475189218090836"/>
    <n v="114.92156877886109"/>
    <n v="109.73552143618173"/>
    <s v="Medianas"/>
    <n v="2023"/>
    <n v="2"/>
    <d v="2024-08-20T00:00:00"/>
    <x v="52"/>
    <x v="17"/>
  </r>
  <r>
    <n v="2024"/>
    <n v="6"/>
    <n v="34"/>
    <x v="54"/>
    <s v="Vida Individual"/>
    <n v="23"/>
    <s v="535fa30d7e25dd8a49f1536779734ec8286108d115da5045d77f3b4185d8f790"/>
    <s v="866d562d83a77144c090ae01fef5e5dc5d322dfdcb968ee04e0fa262fe1b2619"/>
    <x v="5"/>
    <n v="16501587.83873"/>
    <n v="16040536.48893"/>
    <n v="32856810.287700005"/>
    <n v="31679957.458930001"/>
    <n v="9399017.8435699996"/>
    <n v="8740788.4299699999"/>
    <n v="18867469.032190003"/>
    <n v="18198102.579399999"/>
    <n v="0"/>
    <n v="0"/>
    <n v="134.59399999999999"/>
    <n v="128.214"/>
    <n v="-271.01634999999999"/>
    <n v="-184.95119"/>
    <n v="9399017.8435699996"/>
    <n v="8740788.4299699999"/>
    <n v="15147723.37604"/>
    <n v="14323131.568639999"/>
    <n v="1834137.5932200002"/>
    <n v="1814532.2085599999"/>
    <n v="11509061.882230001"/>
    <n v="11097339.30638"/>
    <n v="3158388.3632800002"/>
    <n v="3128664.9739899999"/>
    <s v="Vida Individual"/>
    <s v="Vida"/>
    <s v="Vida"/>
    <x v="52"/>
    <x v="1"/>
    <n v="43370839.972830005"/>
    <n v="41708691.39999"/>
    <n v="470912451.56086999"/>
    <n v="404647163.09129"/>
    <n v="451972421.97768009"/>
    <n v="385068140.58718014"/>
    <n v="140090835.39423001"/>
    <n v="108526633.63474"/>
    <n v="70212279.753020003"/>
    <n v="59766479.400160015"/>
    <n v="27674275.762029998"/>
    <n v="28516127.896650001"/>
    <n v="11.779205821917497"/>
    <n v="14.780276464592495"/>
    <n v="461051.34979999997"/>
    <n v="2.8742888376469544"/>
    <n v="59.627894079781896"/>
    <n v="56.250752370957066"/>
    <n v="38.047655634678847"/>
    <n v="38.458498577909936"/>
    <n v="3.504173182092428"/>
    <n v="3.6510165302839881"/>
    <n v="3.9640798087866962"/>
    <n v="4.1656358442093433"/>
    <n v="1.3092488085023894"/>
    <n v="8.2154281183650006"/>
    <n v="2.2545288950501083"/>
    <n v="19605.384660000214"/>
    <n v="1.0804649577181635"/>
    <n v="411722.5758500006"/>
    <n v="3.7101017143208015"/>
    <n v="29723.389290000312"/>
    <n v="0.95003426500133159"/>
    <n v="7.530549662351893"/>
    <n v="56.958263261854505"/>
    <n v="54.491870867300797"/>
    <n v="13.386572657421404"/>
    <n v="7.530549662351893"/>
    <n v="5.7570636941254971"/>
    <n v="62.049045986916759"/>
    <n v="61.02567995051902"/>
    <s v="Grandes"/>
    <n v="2023"/>
    <n v="2"/>
    <d v="2024-08-20T00:00:00"/>
    <x v="52"/>
    <x v="5"/>
  </r>
  <r>
    <n v="2024"/>
    <n v="6"/>
    <n v="88"/>
    <x v="73"/>
    <s v="Vida Individual"/>
    <n v="60"/>
    <s v="39fa9ec190eee7b6f4dff1100d6343e10918d044c75eac8f9e9a2596173f80c9"/>
    <s v="866d562d83a77144c090ae01fef5e5dc5d322dfdcb968ee04e0fa262fe1b2619"/>
    <x v="27"/>
    <n v="259790.35084999999"/>
    <n v="188915.29659000001"/>
    <n v="439237.58111999999"/>
    <n v="389006.26892"/>
    <n v="60659.223150000005"/>
    <n v="96450.728570000007"/>
    <n v="98616.30922000001"/>
    <n v="119424.89036"/>
    <n v="0"/>
    <n v="0"/>
    <n v="134.59399999999999"/>
    <n v="128.214"/>
    <n v="0"/>
    <n v="0"/>
    <n v="53624.936439999998"/>
    <n v="90607.853860000003"/>
    <n v="193307.27368000001"/>
    <n v="207459.09859000001"/>
    <n v="133958.00364999997"/>
    <n v="72483.278630000001"/>
    <n v="125832.3472"/>
    <n v="116432.01796"/>
    <n v="0"/>
    <n v="0"/>
    <s v="Vida Individual"/>
    <s v="Vida"/>
    <s v="Vida"/>
    <x v="52"/>
    <x v="1"/>
    <n v="262386.74179"/>
    <n v="191056.99778999999"/>
    <n v="470912451.56086999"/>
    <n v="404647163.09129"/>
    <n v="451972421.97768009"/>
    <n v="385068140.58718014"/>
    <n v="140090835.39423001"/>
    <n v="108526633.63474"/>
    <n v="70212279.753020003"/>
    <n v="59766479.400160015"/>
    <n v="262386.74179"/>
    <n v="191056.99778999999"/>
    <n v="0.1854442156183331"/>
    <n v="0.17407275086576274"/>
    <n v="70875.054259999975"/>
    <n v="37.516842489371861"/>
    <n v="99.010471747814904"/>
    <n v="98.879024990043007"/>
    <n v="99.010471747814904"/>
    <n v="98.879024990043007"/>
    <n v="5.5167441419080754E-2"/>
    <n v="5.7479248338481434E-2"/>
    <n v="4.668642556314672E-2"/>
    <n v="4.9060225107672661E-2"/>
    <n v="9.5622246289722226E-2"/>
    <n v="8.9821969328610848E-2"/>
    <m/>
    <n v="61474.725019999969"/>
    <n v="84.812285235889263"/>
    <n v="9400.3292400000064"/>
    <n v="8.0736634172478894"/>
    <n v="0"/>
    <m/>
    <n v="-37.108590003054246"/>
    <n v="23.349297982596724"/>
    <n v="51.055012649042155"/>
    <n v="8.6394037287175401E-2"/>
    <n v="-40.816458887927141"/>
    <n v="-6.8215012049040791"/>
    <n v="27.740775305108528"/>
    <n v="43.675044611597244"/>
    <s v="Resto"/>
    <n v="2023"/>
    <n v="2"/>
    <d v="2024-08-20T00:00:00"/>
    <x v="52"/>
    <x v="27"/>
  </r>
  <r>
    <n v="2024"/>
    <n v="6"/>
    <n v="23"/>
    <x v="16"/>
    <s v="Vida Individual"/>
    <n v="17"/>
    <s v="4523540f1504cd17100c4835e85b7eefd49911580f8efff0599a8f283be6b9e3"/>
    <s v="866d562d83a77144c090ae01fef5e5dc5d322dfdcb968ee04e0fa262fe1b2619"/>
    <x v="19"/>
    <n v="473387.87105000002"/>
    <n v="454157.16770999995"/>
    <n v="1016266.6457700001"/>
    <n v="967936.45767999999"/>
    <n v="292852.76942999999"/>
    <n v="281749.47217999998"/>
    <n v="544422.72982000001"/>
    <n v="552191.96702999994"/>
    <n v="0"/>
    <n v="0"/>
    <n v="134.59399999999999"/>
    <n v="128.214"/>
    <n v="0"/>
    <n v="0"/>
    <n v="291706.99432999996"/>
    <n v="282785.45262"/>
    <n v="172920.35103999998"/>
    <n v="256357.14068000001"/>
    <n v="61407.399570000001"/>
    <n v="62907.965909999999"/>
    <n v="358608.82221000001"/>
    <n v="330083.06498999998"/>
    <n v="53371.649269999994"/>
    <n v="61166.136810000004"/>
    <s v="Vida Individual"/>
    <s v="Vida"/>
    <s v="Vida"/>
    <x v="52"/>
    <x v="1"/>
    <n v="12089263.964579999"/>
    <n v="10892930.905850001"/>
    <n v="470912451.56086999"/>
    <n v="404647163.09129"/>
    <n v="451972421.97768009"/>
    <n v="385068140.58718014"/>
    <n v="140090835.39423001"/>
    <n v="108526633.63474"/>
    <n v="70212279.753020003"/>
    <n v="59766479.400160015"/>
    <n v="2126799.4733800003"/>
    <n v="1345674.41864"/>
    <n v="0.33791494619747103"/>
    <n v="0.41847531108218361"/>
    <n v="19230.703340000066"/>
    <n v="4.2343718666749686"/>
    <n v="22.258227772535218"/>
    <n v="33.74940932361573"/>
    <n v="3.9157708230787751"/>
    <n v="4.1692834704945829"/>
    <n v="0.10052566447986777"/>
    <n v="0.10473822030525957"/>
    <n v="0.1122353519645312"/>
    <n v="0.11794202631707411"/>
    <n v="4.3833987710326136E-2"/>
    <n v="0.25598307069897752"/>
    <n v="3.8097887788167362E-2"/>
    <n v="-1500.5663399999976"/>
    <n v="-2.3853359718335243"/>
    <n v="28525.757220000029"/>
    <n v="8.6419935602767737"/>
    <n v="-7794.4875400000092"/>
    <n v="-12.743141788097523"/>
    <n v="3.9408404793413343"/>
    <n v="61.863175492949708"/>
    <n v="62.037878560998486"/>
    <n v="0.41709622655772499"/>
    <n v="3.154880007914862"/>
    <n v="-32.54709013319458"/>
    <n v="168.69442640821509"/>
    <n v="110.30917721655717"/>
    <s v="Resto"/>
    <n v="2023"/>
    <n v="2"/>
    <d v="2024-08-20T00:00:00"/>
    <x v="52"/>
    <x v="19"/>
  </r>
  <r>
    <n v="2024"/>
    <n v="6"/>
    <n v="39"/>
    <x v="17"/>
    <s v="Vida Individual"/>
    <n v="27"/>
    <s v="670671cd97404156226e507973f2ab8330d3022ca96e0c93bdbdb320c41adcaf"/>
    <s v="866d562d83a77144c090ae01fef5e5dc5d322dfdcb968ee04e0fa262fe1b2619"/>
    <x v="20"/>
    <n v="116851.6232"/>
    <n v="154047.56741999998"/>
    <n v="187943.24302000002"/>
    <n v="270001.45667999994"/>
    <n v="16416.370170000002"/>
    <n v="36111.72623"/>
    <n v="47407.058380000002"/>
    <n v="57774.030280000006"/>
    <n v="0"/>
    <n v="0"/>
    <n v="134.59399999999999"/>
    <n v="128.214"/>
    <n v="-1106.0182399999999"/>
    <n v="-1384.1364099999998"/>
    <n v="24239.314630000001"/>
    <n v="31738.98762"/>
    <n v="104184.48123999999"/>
    <n v="146063.58009"/>
    <n v="116851.6232"/>
    <n v="154047.56741999998"/>
    <n v="0"/>
    <n v="0"/>
    <n v="0"/>
    <n v="0"/>
    <s v="Vida Individual"/>
    <s v="Vida"/>
    <s v="Vida"/>
    <x v="52"/>
    <x v="1"/>
    <n v="13946879.379360002"/>
    <n v="12006721.726059999"/>
    <n v="470912451.56086999"/>
    <n v="404647163.09129"/>
    <n v="451972421.97768009"/>
    <n v="385068140.58718014"/>
    <n v="140090835.39423001"/>
    <n v="108526633.63474"/>
    <n v="70212279.753020003"/>
    <n v="59766479.400160015"/>
    <n v="656988.77671000001"/>
    <n v="643736.31284000003"/>
    <n v="8.3411325852378232E-2"/>
    <n v="0.14194448151636804"/>
    <n v="-37195.944219999976"/>
    <n v="-24.145752408142751"/>
    <n v="17.785939020930826"/>
    <n v="23.930228005995417"/>
    <n v="0.83783346813000215"/>
    <n v="1.2830110577614813"/>
    <n v="2.4813874173997247E-2"/>
    <n v="2.5853706447109402E-2"/>
    <n v="3.8069602723310392E-2"/>
    <n v="4.0005274698939504E-2"/>
    <n v="8.3411325852378232E-2"/>
    <m/>
    <m/>
    <n v="-37195.944219999976"/>
    <n v="-24.145752408142751"/>
    <n v="0"/>
    <m/>
    <n v="0"/>
    <m/>
    <n v="-54.540056973620885"/>
    <n v="14.048902120856463"/>
    <n v="23.441932147843588"/>
    <n v="2.3381052755652609E-2"/>
    <n v="-23.629213003864546"/>
    <n v="-28.67182827108261"/>
    <n v="23.26576313622196"/>
    <n v="21.729569821883995"/>
    <s v="Resto"/>
    <n v="2023"/>
    <n v="2"/>
    <d v="2024-08-20T00:00:00"/>
    <x v="52"/>
    <x v="20"/>
  </r>
  <r>
    <n v="2024"/>
    <n v="6"/>
    <n v="150.1"/>
    <x v="32"/>
    <s v="Vida Individual"/>
    <n v="150.1"/>
    <m/>
    <m/>
    <x v="21"/>
    <n v="1897970.0104200002"/>
    <n v="1557906.6206000005"/>
    <n v="3523430.1072499999"/>
    <n v="3300630.5911399997"/>
    <n v="924640.82466000016"/>
    <n v="992205.23829999997"/>
    <n v="1676320.2868000001"/>
    <n v="1764711.9957000001"/>
    <n v="0"/>
    <n v="0"/>
    <n v="0"/>
    <n v="0"/>
    <n v="-811.96821999999986"/>
    <n v="-1108.9767799999997"/>
    <n v="851690.26633000001"/>
    <n v="810626.45055000018"/>
    <n v="1199134.7755200001"/>
    <n v="1165509.2013000001"/>
    <n v="458958.24313000002"/>
    <n v="446516.83520000003"/>
    <n v="880527.35230999999"/>
    <n v="844337.39780999999"/>
    <n v="558484.41498"/>
    <n v="267052.38759"/>
    <s v="Vida Individual"/>
    <s v="Vida"/>
    <s v="Vida"/>
    <x v="52"/>
    <x v="1"/>
    <n v="55372207.398709998"/>
    <n v="46454663.957219996"/>
    <n v="470912451.56086999"/>
    <n v="404647163.09129"/>
    <n v="451972421.97768009"/>
    <n v="385068140.58718014"/>
    <n v="140090835.39423001"/>
    <n v="108526633.63474"/>
    <n v="70212279.753020003"/>
    <n v="59766479.400160015"/>
    <n v="17058519.7577"/>
    <n v="13161765.50736"/>
    <n v="1.3548138285269822"/>
    <n v="1.4355062609270004"/>
    <n v="340063.38981999969"/>
    <n v="21.828226757841882"/>
    <n v="11.126229223747744"/>
    <n v="11.836608240200192"/>
    <n v="3.4276582054126621"/>
    <n v="3.3536064797168126"/>
    <n v="0.40304094829708892"/>
    <n v="0.41993049091692775"/>
    <n v="0.38500371748523304"/>
    <n v="0.40457946435776021"/>
    <n v="0.32761475212739249"/>
    <n v="0.62854029660977151"/>
    <n v="0.39865877978981812"/>
    <n v="12441.407929999987"/>
    <n v="2.7863244897423201"/>
    <n v="36189.954499999993"/>
    <n v="4.2861958494160746"/>
    <n v="291432.02739"/>
    <n v="109.12916001987951"/>
    <n v="-6.8095199492961385"/>
    <n v="48.717356943663567"/>
    <n v="63.688363935308878"/>
    <n v="1.3169218089948562"/>
    <n v="5.0656891040427476"/>
    <n v="2.8850543764471714"/>
    <n v="71.025399622879576"/>
    <n v="69.5512699209782"/>
    <s v="Resto"/>
    <n v="2023"/>
    <n v="2"/>
    <d v="2024-08-20T00:00:00"/>
    <x v="52"/>
    <x v="21"/>
  </r>
  <r>
    <n v="2024"/>
    <n v="6"/>
    <n v="18"/>
    <x v="64"/>
    <s v="Vida Individual"/>
    <n v="5"/>
    <s v="ef2d127de37b942baad06145e54b0c619a1f22327b2ebbcfbec78f5564afe39d"/>
    <s v="866d562d83a77144c090ae01fef5e5dc5d322dfdcb968ee04e0fa262fe1b2619"/>
    <x v="16"/>
    <n v="5773107.21306"/>
    <n v="5660224.4871199997"/>
    <n v="13288517.414340001"/>
    <n v="8700943.0127099995"/>
    <n v="2816960.7419400001"/>
    <n v="1337010.5430100001"/>
    <n v="4849767.0235299999"/>
    <n v="2336229.9312300002"/>
    <n v="0"/>
    <n v="0"/>
    <n v="134.59399999999999"/>
    <n v="128.214"/>
    <n v="0"/>
    <n v="0"/>
    <n v="2748171.5471600001"/>
    <n v="1283022.64842"/>
    <n v="3137455.9768400001"/>
    <n v="2107775.18719"/>
    <n v="3498642.6928699999"/>
    <n v="3584282.2196800001"/>
    <n v="678376.04483999999"/>
    <n v="716060.26195000007"/>
    <n v="1596088.47535"/>
    <n v="1359882.0054899999"/>
    <s v="Vida Individual"/>
    <s v="Vida"/>
    <s v="Vida"/>
    <x v="52"/>
    <x v="1"/>
    <n v="10445446.251569999"/>
    <n v="9947856.28792"/>
    <n v="470912451.56086999"/>
    <n v="404647163.09129"/>
    <n v="451972421.97768009"/>
    <n v="385068140.58718014"/>
    <n v="140090835.39423001"/>
    <n v="108526633.63474"/>
    <n v="70212279.753020003"/>
    <n v="59766479.400160015"/>
    <n v="7932069.6053400002"/>
    <n v="7550630.6928400006"/>
    <n v="4.1209742213428049"/>
    <n v="5.2155165027694457"/>
    <n v="112882.72594000027"/>
    <n v="1.9943153526307711"/>
    <n v="72.781852660161334"/>
    <n v="74.963598636699231"/>
    <n v="55.269129475366121"/>
    <n v="56.898937050320995"/>
    <n v="1.2259406592296849"/>
    <n v="1.2773140422592189"/>
    <n v="1.3988049351140592"/>
    <n v="1.4699280180616539"/>
    <n v="2.4974101146762813"/>
    <n v="0.48424013100570074"/>
    <n v="1.1393239756608224"/>
    <n v="-85639.526810000185"/>
    <n v="-2.3893075812999487"/>
    <n v="-37684.217110000085"/>
    <n v="-5.2627158791603845"/>
    <n v="236206.46986000007"/>
    <n v="17.369629784525962"/>
    <n v="110.69098943664279"/>
    <n v="48.794533653687118"/>
    <n v="23.621157536285097"/>
    <n v="4.0120627785467056"/>
    <n v="114.19509238938863"/>
    <n v="48.851547162519203"/>
    <n v="87.592354042459533"/>
    <n v="60.870943742841646"/>
    <s v="Medianas"/>
    <n v="2023"/>
    <n v="2"/>
    <d v="2024-08-20T00:00:00"/>
    <x v="52"/>
    <x v="16"/>
  </r>
  <r>
    <n v="2024"/>
    <n v="6"/>
    <n v="119"/>
    <x v="62"/>
    <s v="Vida Individual"/>
    <n v="217"/>
    <s v="16badfc6202cb3f8889e0f2779b19218af4cbb736e56acadce8148aba9a7a9f8"/>
    <s v="866d562d83a77144c090ae01fef5e5dc5d322dfdcb968ee04e0fa262fe1b2619"/>
    <x v="24"/>
    <n v="33020.311800000003"/>
    <n v="34164.860999999997"/>
    <n v="106066.37904999999"/>
    <n v="100821.3664"/>
    <n v="-617.85854000000006"/>
    <n v="-292.58100000000002"/>
    <n v="3310.2117799999996"/>
    <n v="60.418020000000006"/>
    <n v="0"/>
    <n v="0"/>
    <n v="134.59399999999999"/>
    <n v="128.214"/>
    <n v="0"/>
    <n v="0"/>
    <n v="-617.85854000000006"/>
    <n v="-292.58100000000002"/>
    <n v="-8401.2567500000005"/>
    <n v="-4853.8031300000002"/>
    <n v="0"/>
    <n v="0"/>
    <n v="0"/>
    <n v="0"/>
    <n v="33020.311800000003"/>
    <n v="34164.860999999997"/>
    <s v="Vida Individual"/>
    <s v="Vida"/>
    <s v="Vida"/>
    <x v="52"/>
    <x v="1"/>
    <n v="811961.43577999994"/>
    <n v="576897.05820000009"/>
    <n v="470912451.56086999"/>
    <n v="404647163.09129"/>
    <n v="451972421.97768009"/>
    <n v="385068140.58718014"/>
    <n v="140090835.39423001"/>
    <n v="108526633.63474"/>
    <n v="70212279.753020003"/>
    <n v="59766479.400160015"/>
    <n v="436956.41533999995"/>
    <n v="254473.5232"/>
    <n v="2.357064379484743E-2"/>
    <n v="3.1480623562863033E-2"/>
    <n v="-1144.549199999994"/>
    <n v="-3.3500771450526101"/>
    <n v="7.5568891177182014"/>
    <n v="13.425703613632367"/>
    <n v="4.0667340029861743"/>
    <n v="5.9221763249407378"/>
    <n v="7.0119852831565677E-3"/>
    <n v="7.305824469447531E-3"/>
    <n v="8.443123816561213E-3"/>
    <n v="8.8724195535634064E-3"/>
    <m/>
    <m/>
    <n v="2.357064379484743E-2"/>
    <n v="0"/>
    <m/>
    <n v="0"/>
    <m/>
    <n v="-1144.549199999994"/>
    <n v="-3.3500771450526101"/>
    <n v="111.17520960007656"/>
    <n v="-1.871146898134378"/>
    <n v="-0.85637989277930937"/>
    <n v="-8.799864385167247E-4"/>
    <n v="111.17520960007656"/>
    <n v="73.086063134167546"/>
    <n v="7.354358501184957"/>
    <n v="6.0278711798514992"/>
    <s v="Resto"/>
    <n v="2023"/>
    <n v="2"/>
    <d v="2024-08-20T00:00:00"/>
    <x v="52"/>
    <x v="24"/>
  </r>
  <r>
    <n v="2024"/>
    <n v="6"/>
    <n v="111"/>
    <x v="75"/>
    <s v="Vida Individual"/>
    <n v="230"/>
    <s v="a0eaec5a55dc2f5b2ba523018adc485ff620b9d83509b9f37186a7716e438d21"/>
    <s v="866d562d83a77144c090ae01fef5e5dc5d322dfdcb968ee04e0fa262fe1b2619"/>
    <x v="12"/>
    <n v="669527.32066999993"/>
    <n v="615770.29933000007"/>
    <n v="1504030.4738399996"/>
    <n v="1380231.1363499998"/>
    <n v="227151.13355999999"/>
    <n v="217349.96766999998"/>
    <n v="506583.38853999996"/>
    <n v="498547.82277000003"/>
    <n v="0"/>
    <n v="0"/>
    <n v="134.59399999999999"/>
    <n v="128.214"/>
    <n v="0"/>
    <n v="0"/>
    <n v="224614.09615"/>
    <n v="219672.01087"/>
    <n v="593668.14676999999"/>
    <n v="396743.20976999996"/>
    <n v="166279.42586000002"/>
    <n v="158219.28532"/>
    <n v="503960.19698999997"/>
    <n v="460039.79259999999"/>
    <n v="-712.30218000000002"/>
    <n v="-2488.7785899999999"/>
    <s v="Vida Individual"/>
    <s v="Vida"/>
    <s v="Vida"/>
    <x v="52"/>
    <x v="1"/>
    <n v="982633.16572000005"/>
    <n v="799737.02174"/>
    <n v="470912451.56086999"/>
    <n v="404647163.09129"/>
    <n v="451972421.97768009"/>
    <n v="385068140.58718014"/>
    <n v="140090835.39423001"/>
    <n v="108526633.63474"/>
    <n v="70212279.753020003"/>
    <n v="59766479.400160015"/>
    <n v="982633.16572000005"/>
    <n v="799737.02174"/>
    <n v="0.47792371198721267"/>
    <n v="0.56739095160958586"/>
    <n v="53757.021339999861"/>
    <n v="8.7300445309705932"/>
    <n v="68.136039371256146"/>
    <n v="76.99659795544531"/>
    <n v="68.136039371256146"/>
    <n v="76.99659795544531"/>
    <n v="0.14217660171244315"/>
    <n v="0.14813455160391698"/>
    <n v="0.15217462409123078"/>
    <n v="0.1599120348910269"/>
    <n v="0.1186940069220607"/>
    <n v="0.35973816243711032"/>
    <n v="-5.0845737195835011E-4"/>
    <n v="8060.1405400000222"/>
    <n v="5.0942845075417464"/>
    <n v="43920.404389999982"/>
    <n v="9.5470881207418312"/>
    <n v="1776.4764099999998"/>
    <n v="-71.379447618922171"/>
    <n v="4.5093937648433391"/>
    <n v="33.927089537240768"/>
    <n v="35.297247676039511"/>
    <n v="0.32352052142307719"/>
    <n v="2.2497564712168572"/>
    <n v="49.635364172750783"/>
    <n v="37.834958363871998"/>
    <n v="55.36881425074629"/>
    <s v="Medianas"/>
    <n v="2023"/>
    <n v="2"/>
    <d v="2024-08-20T00:00:00"/>
    <x v="52"/>
    <x v="12"/>
  </r>
  <r>
    <n v="2024"/>
    <n v="6"/>
    <n v="3"/>
    <x v="40"/>
    <s v="Vida Individual"/>
    <n v="3"/>
    <s v="4e07408562bedb8b60ce05c1decfe3ad16b72230967de01f640b7e4729b49fce"/>
    <s v="866d562d83a77144c090ae01fef5e5dc5d322dfdcb968ee04e0fa262fe1b2619"/>
    <x v="13"/>
    <n v="6983184.0223000003"/>
    <n v="5047944.3436400006"/>
    <n v="13059950.592879999"/>
    <n v="10666434.05525"/>
    <n v="3082817.6695400001"/>
    <n v="3285905.5449999999"/>
    <n v="5971866.8471499998"/>
    <n v="7115185.7630999992"/>
    <n v="0"/>
    <n v="0"/>
    <n v="134.59399999999999"/>
    <n v="128.214"/>
    <n v="454.36691999999999"/>
    <n v="322.73856999999998"/>
    <n v="3079573.0863399999"/>
    <n v="3247066.2352700001"/>
    <n v="87995.204660000003"/>
    <n v="2276766.8301300001"/>
    <n v="2978683.61124"/>
    <n v="2017434.9201"/>
    <n v="4004500.4110599998"/>
    <n v="3030509.4235399999"/>
    <n v="0"/>
    <n v="0"/>
    <s v="Vida Individual"/>
    <s v="Vida"/>
    <s v="Vida"/>
    <x v="52"/>
    <x v="1"/>
    <n v="12032200.14449"/>
    <n v="10620403.039520001"/>
    <n v="470912451.56086999"/>
    <n v="404647163.09129"/>
    <n v="451972421.97768009"/>
    <n v="385068140.58718014"/>
    <n v="140090835.39423001"/>
    <n v="108526633.63474"/>
    <n v="70212279.753020003"/>
    <n v="59766479.400160015"/>
    <n v="7189400.5811099997"/>
    <n v="5604649.5588800004"/>
    <n v="4.9847543578768754"/>
    <n v="4.6513414952402288"/>
    <n v="1935239.6786599997"/>
    <n v="38.337183354611362"/>
    <n v="97.131658523078698"/>
    <n v="90.06708252868448"/>
    <n v="58.037465620931052"/>
    <n v="47.530628779867349"/>
    <n v="1.482904943191411"/>
    <n v="1.5450464857444008"/>
    <n v="1.2474928293272538"/>
    <n v="1.3109223567399071"/>
    <n v="2.1262515873059633"/>
    <n v="2.8585027705709116"/>
    <m/>
    <n v="961248.69114000001"/>
    <n v="47.647073100744834"/>
    <n v="973990.98751999997"/>
    <n v="32.139513573340459"/>
    <n v="0"/>
    <m/>
    <n v="-6.1805755728136624"/>
    <n v="44.146304317563079"/>
    <n v="65.093933714621357"/>
    <n v="4.3907101156438388"/>
    <n v="-5.158291725332564"/>
    <n v="-96.135080523156802"/>
    <n v="3499.705578547148"/>
    <n v="142.61742539022308"/>
    <s v="Medianas"/>
    <n v="2023"/>
    <n v="2"/>
    <d v="2024-08-20T00:00:00"/>
    <x v="52"/>
    <x v="13"/>
  </r>
  <r>
    <n v="2024"/>
    <n v="6"/>
    <n v="1"/>
    <x v="14"/>
    <s v="Vida Individual"/>
    <n v="30"/>
    <s v="624b60c58c9d8bfb6ff1886c2fd605d2adeb6ea4da576068201b6c6958ce93f4"/>
    <s v="866d562d83a77144c090ae01fef5e5dc5d322dfdcb968ee04e0fa262fe1b2619"/>
    <x v="15"/>
    <n v="8748868.801549999"/>
    <n v="5410992.1213199999"/>
    <n v="16166679.652489999"/>
    <n v="8858261.3903999999"/>
    <n v="1648768.7143599999"/>
    <n v="865883.52156000002"/>
    <n v="2667295.9432599996"/>
    <n v="1762184.1829599999"/>
    <n v="0"/>
    <n v="0"/>
    <n v="134.59399999999999"/>
    <n v="128.214"/>
    <n v="2869.70262"/>
    <n v="1241.86753"/>
    <n v="1614707.5459"/>
    <n v="864556.66740999999"/>
    <n v="2148823.5206999998"/>
    <n v="2185119.8921999997"/>
    <n v="2099342.55265"/>
    <n v="2155721.1863200003"/>
    <n v="741351.00790999993"/>
    <n v="659598.51934"/>
    <n v="5908175.2409899998"/>
    <n v="2595672.4156599999"/>
    <s v="Vida Individual"/>
    <s v="Vida"/>
    <s v="Vida"/>
    <x v="52"/>
    <x v="1"/>
    <n v="27815669.804509997"/>
    <n v="22056494.197700001"/>
    <n v="470912451.56086999"/>
    <n v="404647163.09129"/>
    <n v="451972421.97768009"/>
    <n v="385068140.58718014"/>
    <n v="140090835.39423001"/>
    <n v="108526633.63474"/>
    <n v="70212279.753020003"/>
    <n v="59766479.400160015"/>
    <n v="18098076.10777"/>
    <n v="13952206.2908"/>
    <n v="6.2451400028629873"/>
    <n v="4.9858656258807148"/>
    <n v="3337876.6802299991"/>
    <n v="61.686962490267526"/>
    <n v="48.341430047329013"/>
    <n v="38.782340287557062"/>
    <n v="31.453022210277563"/>
    <n v="24.532421484662986"/>
    <n v="1.8578546336057378"/>
    <n v="1.9357085468329853"/>
    <n v="1.3372124198234545"/>
    <n v="1.4052037940788666"/>
    <n v="1.4985580939268683"/>
    <n v="0.52919308092050565"/>
    <n v="4.217388828015614"/>
    <n v="-56378.633670000359"/>
    <n v="-2.6153026665866497"/>
    <n v="81752.488569999929"/>
    <n v="12.394280183012274"/>
    <n v="3312502.8253299999"/>
    <n v="127.61636658560138"/>
    <n v="90.41460812067794"/>
    <n v="18.845507365110958"/>
    <n v="16.002306086314714"/>
    <n v="2.3482626118390382"/>
    <n v="86.767115073817934"/>
    <n v="-1.6610700231856068"/>
    <n v="75.143795213763937"/>
    <n v="39.565639876151423"/>
    <s v="Medianas"/>
    <n v="2023"/>
    <n v="2"/>
    <d v="2024-08-20T00:00:00"/>
    <x v="52"/>
    <x v="15"/>
  </r>
  <r>
    <n v="2024"/>
    <n v="6"/>
    <n v="5.0999999999999996"/>
    <x v="6"/>
    <s v="Vida Individual"/>
    <n v="5.0999999999999996"/>
    <m/>
    <m/>
    <x v="3"/>
    <n v="103602283.67551999"/>
    <n v="81554163.848450005"/>
    <n v="187799812.85180998"/>
    <n v="151154398.99524"/>
    <n v="56122951.027199998"/>
    <n v="47876256.446329996"/>
    <n v="109345617.29075"/>
    <n v="96446157.863439977"/>
    <n v="0"/>
    <n v="0"/>
    <n v="0"/>
    <n v="0"/>
    <n v="1288.2579799999999"/>
    <n v="3634.9072000000006"/>
    <n v="55950403.065560006"/>
    <n v="47757683.119959995"/>
    <n v="52027278.340320006"/>
    <n v="48518837.927230008"/>
    <n v="54924788.608620003"/>
    <n v="36222429.624040008"/>
    <n v="38314209.736699998"/>
    <n v="34888129.549149998"/>
    <n v="10363285.3302"/>
    <n v="10443604.67526"/>
    <s v="Vida Individual"/>
    <s v="Vida"/>
    <s v="Vida"/>
    <x v="52"/>
    <x v="1"/>
    <n v="193360275.28381002"/>
    <n v="160072801.91521001"/>
    <n v="470912451.56086999"/>
    <n v="404647163.09129"/>
    <n v="451972421.97768009"/>
    <n v="385068140.58718014"/>
    <n v="140090835.39423001"/>
    <n v="108526633.63474"/>
    <n v="70212279.753020003"/>
    <n v="59766479.400160015"/>
    <n v="121260953.41090998"/>
    <n v="100259591.66976"/>
    <n v="73.953648276828758"/>
    <n v="75.146681618201455"/>
    <n v="22048119.827069983"/>
    <n v="27.034940690510222"/>
    <n v="85.437464213602979"/>
    <n v="81.343004185651523"/>
    <n v="53.579921482556223"/>
    <n v="50.948170377906521"/>
    <n v="22.00032794463673"/>
    <n v="22.922257783382239"/>
    <n v="20.154389128894266"/>
    <n v="21.179151233880379"/>
    <n v="39.206553700715688"/>
    <n v="27.349547619499788"/>
    <n v="7.3975469566132936"/>
    <n v="18702358.984579995"/>
    <n v="51.631983769988921"/>
    <n v="3426080.1875500008"/>
    <n v="9.8201887915010602"/>
    <n v="-80319.345060000196"/>
    <n v="-0.76907684231163342"/>
    <n v="17.225019650637631"/>
    <n v="54.171538537679162"/>
    <n v="58.704858448793864"/>
    <n v="79.933241342709721"/>
    <n v="17.154768427566204"/>
    <n v="7.2310891253250187"/>
    <n v="107.54051499595678"/>
    <n v="98.431217976795708"/>
    <m/>
    <n v="2023"/>
    <n v="2"/>
    <d v="2024-08-20T00:00:00"/>
    <x v="52"/>
    <x v="3"/>
  </r>
  <r>
    <n v="2024"/>
    <n v="6"/>
    <n v="61"/>
    <x v="2"/>
    <s v="Vida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9161.939690000003"/>
    <n v="26451.817920000001"/>
    <n v="36075.805679999998"/>
    <n v="33859.952259999998"/>
    <n v="0"/>
    <n v="0"/>
    <n v="0"/>
    <n v="0"/>
    <n v="0"/>
    <n v="0"/>
    <s v="Vida Individual"/>
    <s v="Vida"/>
    <s v="Vida"/>
    <x v="52"/>
    <x v="1"/>
    <n v="0"/>
    <n v="0"/>
    <n v="470912451.56086999"/>
    <n v="404647163.09129"/>
    <n v="451972421.97768009"/>
    <n v="385068140.58718014"/>
    <n v="140090835.39423001"/>
    <n v="108526633.63474"/>
    <n v="70212279.753020003"/>
    <n v="59766479.40016001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7.559082147197834"/>
    <n v="6.5441717193962745"/>
    <n v="53.115763678212616"/>
    <n v="78.121249896883356"/>
    <m/>
    <n v="2023"/>
    <n v="2"/>
    <d v="2024-08-20T00:00:00"/>
    <x v="52"/>
    <x v="2"/>
  </r>
  <r>
    <n v="2024"/>
    <n v="6"/>
    <n v="104"/>
    <x v="79"/>
    <s v="Vida Individual"/>
    <n v="225"/>
    <s v="0e6523810856a138a75dec70a9cf3778a5c70b83ac915f22c33f05db97cb3e68"/>
    <s v="866d562d83a77144c090ae01fef5e5dc5d322dfdcb968ee04e0fa262fe1b2619"/>
    <x v="26"/>
    <n v="83002.090580000004"/>
    <n v="79190.575169999996"/>
    <n v="42535.823580000011"/>
    <n v="222439.27703999999"/>
    <n v="6633.2964799999982"/>
    <n v="12811.651049999999"/>
    <n v="38113.592680000002"/>
    <n v="17935.254229999995"/>
    <n v="0"/>
    <n v="0"/>
    <n v="134.59399999999999"/>
    <n v="128.214"/>
    <n v="0"/>
    <n v="0"/>
    <n v="4581.5940199999995"/>
    <n v="9857.7294099999999"/>
    <n v="119308.08856"/>
    <n v="49395.37904"/>
    <n v="33658.842170000004"/>
    <n v="57743.368969999996"/>
    <n v="2930.5918300000003"/>
    <n v="21445.406199999998"/>
    <n v="46412.656579999995"/>
    <n v="1.8"/>
    <s v="Vida Individual"/>
    <s v="Vida"/>
    <s v="Vida"/>
    <x v="52"/>
    <x v="1"/>
    <n v="1467674.2807799999"/>
    <n v="1557923.0324500001"/>
    <n v="470912451.56086999"/>
    <n v="404647163.09129"/>
    <n v="451972421.97768009"/>
    <n v="385068140.58718014"/>
    <n v="140090835.39423001"/>
    <n v="108526633.63474"/>
    <n v="70212279.753020003"/>
    <n v="59766479.400160015"/>
    <n v="1440986.4385200001"/>
    <n v="1536430.65"/>
    <n v="5.9248765521615732E-2"/>
    <n v="7.2968793482091981E-2"/>
    <n v="3811.5154100000073"/>
    <n v="4.8130922168676538"/>
    <n v="5.7600882535195339"/>
    <n v="5.154191318039639"/>
    <n v="5.655348170023685"/>
    <n v="5.0830864889046783"/>
    <n v="1.762580078417637E-2"/>
    <n v="1.836441485009431E-2"/>
    <n v="1.957027810723445E-2"/>
    <n v="2.0565340734043695E-2"/>
    <n v="2.4026441183879418E-2"/>
    <n v="2.0919225884784066E-3"/>
    <n v="3.3130401749257909E-2"/>
    <n v="-24084.526799999992"/>
    <n v="-41.709597534069886"/>
    <n v="-18514.814369999996"/>
    <n v="-86.334640609418713"/>
    <n v="46410.856579999992"/>
    <n v="2578380.9211111106"/>
    <n v="-48.224499292774617"/>
    <n v="7.9917221766921882"/>
    <n v="16.178252301485337"/>
    <n v="9.4474876806926126E-3"/>
    <n v="-53.522826307726781"/>
    <n v="141.53694308810793"/>
    <n v="3.8401369725204484"/>
    <n v="19.956784625576589"/>
    <s v="Resto"/>
    <n v="2023"/>
    <n v="2"/>
    <d v="2024-08-20T00:00:00"/>
    <x v="52"/>
    <x v="26"/>
  </r>
  <r>
    <n v="2024"/>
    <n v="6"/>
    <n v="91"/>
    <x v="60"/>
    <s v="Vida Individual"/>
    <n v="218"/>
    <s v="5966abd0cbfc86f98a186531b2b4ee5f6e910120ce13222f98207203dfc9a9a2"/>
    <s v="866d562d83a77144c090ae01fef5e5dc5d322dfdcb968ee04e0fa262fe1b2619"/>
    <x v="30"/>
    <n v="3643.7401099999997"/>
    <n v="3736.2444399999999"/>
    <n v="56161.597999999998"/>
    <n v="20545.478780000001"/>
    <n v="35550.114650000003"/>
    <n v="2601.8951199999997"/>
    <n v="36395.01647000001"/>
    <n v="8757.1453699999984"/>
    <n v="0"/>
    <n v="0"/>
    <n v="134.59399999999999"/>
    <n v="128.214"/>
    <n v="0"/>
    <n v="0"/>
    <n v="35254.351649999997"/>
    <n v="2456.14662"/>
    <n v="39725.765319999999"/>
    <n v="7504.35905"/>
    <n v="161.70965999999999"/>
    <n v="148.79422"/>
    <n v="3482.0304500000002"/>
    <n v="3587.4502200000002"/>
    <n v="0"/>
    <n v="0"/>
    <s v="Vida Individual"/>
    <s v="Vida"/>
    <s v="Vida"/>
    <x v="52"/>
    <x v="1"/>
    <n v="2714294.16591"/>
    <n v="2263628.6595100001"/>
    <n v="470912451.56086999"/>
    <n v="404647163.09129"/>
    <n v="451972421.97768009"/>
    <n v="385068140.58718014"/>
    <n v="140090835.39423001"/>
    <n v="108526633.63474"/>
    <n v="70212279.753020003"/>
    <n v="59766479.400160015"/>
    <n v="2693881.1134899999"/>
    <n v="2244481.8286199998"/>
    <n v="2.6009839257123001E-3"/>
    <n v="3.4426981791168417E-3"/>
    <n v="-92.504330000000209"/>
    <n v="-2.475863972112069"/>
    <n v="0.13525987066591183"/>
    <n v="0.16646356376594937"/>
    <n v="0.13424263868534647"/>
    <n v="0.16505553701589784"/>
    <n v="7.7376168286113177E-4"/>
    <n v="8.0618638058849081E-4"/>
    <n v="9.2333390192509226E-4"/>
    <n v="9.7028137261698688E-4"/>
    <n v="1.1543200491661884E-4"/>
    <n v="2.4855519207956814E-3"/>
    <m/>
    <n v="12.91543999999999"/>
    <n v="8.6800683521174307"/>
    <n v="-105.41976999999997"/>
    <n v="-2.9385709497036561"/>
    <n v="0"/>
    <m/>
    <n v="1266.316204551704"/>
    <n v="975.64901932591465"/>
    <n v="69.639317281928143"/>
    <n v="5.0632332086426673E-2"/>
    <n v="1335.3520821163354"/>
    <n v="429.3691980263124"/>
    <n v="88.744298230677856"/>
    <n v="32.729598938899386"/>
    <s v="Resto"/>
    <n v="2023"/>
    <n v="2"/>
    <d v="2024-08-20T00:00:00"/>
    <x v="52"/>
    <x v="30"/>
  </r>
  <r>
    <n v="2024"/>
    <n v="6"/>
    <n v="77"/>
    <x v="63"/>
    <s v="Vida Individual"/>
    <n v="49"/>
    <s v="0e17daca5f3e175f448bacace3bc0da47d0655a74c8dd0dc497a3afbdad95f1f"/>
    <s v="866d562d83a77144c090ae01fef5e5dc5d322dfdcb968ee04e0fa262fe1b2619"/>
    <x v="8"/>
    <n v="6650891.19802"/>
    <n v="3367253.5206300002"/>
    <n v="11858612.257650001"/>
    <n v="6191053.6974100005"/>
    <n v="1580742.73071"/>
    <n v="1315264.90995"/>
    <n v="2784788.0463399999"/>
    <n v="2510446.6292299996"/>
    <n v="0"/>
    <n v="0"/>
    <n v="134.59399999999999"/>
    <n v="128.214"/>
    <n v="0"/>
    <n v="0"/>
    <n v="1578694.21887"/>
    <n v="1313401.62258"/>
    <n v="1559940.50838"/>
    <n v="1953034.2203800001"/>
    <n v="5067474.7959900005"/>
    <n v="2427827.54091"/>
    <n v="1583416.40203"/>
    <n v="939425.97972000006"/>
    <n v="0"/>
    <n v="0"/>
    <s v="Vida Individual"/>
    <s v="Vida"/>
    <s v="Vida"/>
    <x v="52"/>
    <x v="1"/>
    <n v="6922211.3310900005"/>
    <n v="3662742.7217800003"/>
    <n v="470912451.56086999"/>
    <n v="404647163.09129"/>
    <n v="451972421.97768009"/>
    <n v="385068140.58718014"/>
    <n v="140090835.39423001"/>
    <n v="108526633.63474"/>
    <n v="70212279.753020003"/>
    <n v="59766479.400160015"/>
    <n v="6686637.6723199999"/>
    <n v="3417228.7800599998"/>
    <n v="4.7475562404233713"/>
    <n v="3.1026978427829195"/>
    <n v="3283637.6773899999"/>
    <n v="97.516793947122935"/>
    <n v="99.465404347419991"/>
    <n v="98.537550083810245"/>
    <n v="96.080441348974574"/>
    <n v="91.932570109472493"/>
    <n v="1.4123413335058752"/>
    <n v="1.4715258884420261"/>
    <n v="0.83214558948244366"/>
    <n v="0.8744565352759035"/>
    <n v="3.61727787669308"/>
    <n v="1.1302783637302922"/>
    <m/>
    <n v="2639647.2550800005"/>
    <n v="108.72466065240394"/>
    <n v="643990.42230999994"/>
    <n v="68.55148103333741"/>
    <n v="0"/>
    <m/>
    <n v="20.184361245529779"/>
    <n v="23.767382199555364"/>
    <n v="39.060465803712901"/>
    <n v="2.2513764490633967"/>
    <n v="20.198893600334422"/>
    <n v="-20.127333556066219"/>
    <n v="101.2022067757876"/>
    <n v="67.249288766914319"/>
    <s v="Medianas"/>
    <n v="2023"/>
    <n v="2"/>
    <d v="2024-08-20T00:00:00"/>
    <x v="52"/>
    <x v="8"/>
  </r>
  <r>
    <n v="2024"/>
    <n v="6"/>
    <n v="37"/>
    <x v="35"/>
    <s v="Vida Individual"/>
    <n v="25"/>
    <s v="b7a56873cd771f2c446d369b649430b65a756ba278ff97ec81bb6f55b2e73569"/>
    <s v="866d562d83a77144c090ae01fef5e5dc5d322dfdcb968ee04e0fa262fe1b2619"/>
    <x v="34"/>
    <n v="2552.78892"/>
    <n v="2562.4542700000002"/>
    <n v="14631.895769999999"/>
    <n v="17722.024150000001"/>
    <n v="33569.379209999999"/>
    <n v="126859.52850000001"/>
    <n v="35005.590270000001"/>
    <n v="209287.92117999998"/>
    <n v="0"/>
    <n v="0"/>
    <n v="134.59399999999999"/>
    <n v="128.214"/>
    <n v="-55.357279999999996"/>
    <n v="275.31438000000003"/>
    <n v="33569.379209999999"/>
    <n v="42066.81263"/>
    <n v="23072.173449999998"/>
    <n v="35702.250619999999"/>
    <n v="-266.71933000000001"/>
    <n v="81.67580000000001"/>
    <n v="2819.5082499999999"/>
    <n v="2480.7784700000002"/>
    <n v="0"/>
    <n v="0"/>
    <s v="Vida Individual"/>
    <s v="Vida"/>
    <s v="Vida"/>
    <x v="52"/>
    <x v="1"/>
    <n v="7036483.0011099996"/>
    <n v="5668968.1481899992"/>
    <n v="470912451.56086999"/>
    <n v="404647163.09129"/>
    <n v="451972421.97768009"/>
    <n v="385068140.58718014"/>
    <n v="140090835.39423001"/>
    <n v="108526633.63474"/>
    <n v="70212279.753020003"/>
    <n v="59766479.400160015"/>
    <n v="460401.07685000001"/>
    <n v="377274.50069000002"/>
    <n v="1.8222383447255416E-3"/>
    <n v="2.3611294151298025E-3"/>
    <n v="-9.6653500000002168"/>
    <n v="-0.37719112154146472"/>
    <n v="0.55447066663393274"/>
    <n v="0.67920155359387113"/>
    <n v="3.627933044956265E-2"/>
    <n v="4.5201422957688447E-2"/>
    <n v="5.420941645392078E-4"/>
    <n v="5.6481077071690567E-4"/>
    <n v="6.3325645246693611E-4"/>
    <n v="6.6545475979720942E-4"/>
    <n v="-1.9039027731501806E-4"/>
    <n v="2.0126286220405595E-3"/>
    <m/>
    <n v="-348.39512999999999"/>
    <n v="-426.55857671427765"/>
    <n v="338.72977999999966"/>
    <n v="13.654172837125579"/>
    <n v="0"/>
    <m/>
    <n v="-73.538149158421319"/>
    <n v="1315.0080269856389"/>
    <n v="4950.7040958822654"/>
    <n v="4.7811265106451839E-2"/>
    <n v="-20.19985087707844"/>
    <n v="-35.376137220113435"/>
    <n v="145.49725574293478"/>
    <n v="117.82678094370512"/>
    <s v="Resto"/>
    <n v="2023"/>
    <n v="2"/>
    <d v="2024-08-20T00:00:00"/>
    <x v="52"/>
    <x v="34"/>
  </r>
  <r>
    <n v="2024"/>
    <n v="6"/>
    <n v="9"/>
    <x v="8"/>
    <s v="Vida Individual"/>
    <n v="9"/>
    <s v="19581e27de7ced00ff1ce50b2047e7a567c76b1cbaebabe5ef03f7c3017bb5b7"/>
    <s v="866d562d83a77144c090ae01fef5e5dc5d322dfdcb968ee04e0fa262fe1b2619"/>
    <x v="25"/>
    <n v="59637.987460000004"/>
    <n v="64389.176020000006"/>
    <n v="115699.40362"/>
    <n v="138925.01789000002"/>
    <n v="46375.72626000001"/>
    <n v="23056.978679999997"/>
    <n v="74521.745639999994"/>
    <n v="59298.686559999995"/>
    <n v="0"/>
    <n v="0"/>
    <n v="134.59399999999999"/>
    <n v="128.214"/>
    <n v="0"/>
    <n v="0"/>
    <n v="35588.563999999998"/>
    <n v="22854.574230000002"/>
    <n v="49341.004110000002"/>
    <n v="47559.679109999997"/>
    <n v="10658.58016"/>
    <n v="15669.313330000001"/>
    <n v="48979.407299999999"/>
    <n v="48719.862689999994"/>
    <n v="0"/>
    <n v="0"/>
    <s v="Vida Individual"/>
    <s v="Vida"/>
    <s v="Vida"/>
    <x v="52"/>
    <x v="1"/>
    <n v="1455805.4776199998"/>
    <n v="1307087.0916300002"/>
    <n v="470912451.56086999"/>
    <n v="404647163.09129"/>
    <n v="451972421.97768009"/>
    <n v="385068140.58718014"/>
    <n v="140090835.39423001"/>
    <n v="108526633.63474"/>
    <n v="70212279.753020003"/>
    <n v="59766479.400160015"/>
    <n v="235001.80335"/>
    <n v="266483.21526999999"/>
    <n v="4.2570941412528929E-2"/>
    <n v="5.9330298806383193E-2"/>
    <n v="-4751.1885600000023"/>
    <n v="-7.3788621841103019"/>
    <n v="25.377672260317997"/>
    <n v="24.16256346755689"/>
    <n v="4.0965629252541493"/>
    <n v="4.9261580526897886"/>
    <n v="1.2664347112149192E-2"/>
    <n v="1.3195050087136761E-2"/>
    <n v="1.591242492054085E-2"/>
    <n v="1.6721501789738996E-2"/>
    <n v="7.6083350706030554E-3"/>
    <n v="3.4962606341925877E-2"/>
    <m/>
    <n v="-5010.7331700000013"/>
    <n v="-31.978000978553421"/>
    <n v="259.54461000000447"/>
    <n v="0.53272853343504512"/>
    <n v="0"/>
    <m/>
    <n v="101.13531310252317"/>
    <n v="77.762057767467141"/>
    <n v="35.808780458439529"/>
    <n v="6.6050734178027135E-2"/>
    <n v="55.717466629873847"/>
    <n v="3.7454521000446661"/>
    <n v="72.127766027337941"/>
    <n v="48.05451730895836"/>
    <s v="Resto"/>
    <n v="2023"/>
    <n v="2"/>
    <d v="2024-08-20T00:00:00"/>
    <x v="52"/>
    <x v="25"/>
  </r>
  <r>
    <n v="2024"/>
    <n v="6"/>
    <n v="120"/>
    <x v="58"/>
    <s v="Vida Individual"/>
    <n v="234"/>
    <s v="114bd151f8fb0c58642d2170da4ae7d7c57977260ac2cc8905306cab6b2acabc"/>
    <s v="866d562d83a77144c090ae01fef5e5dc5d322dfdcb968ee04e0fa262fe1b2619"/>
    <x v="32"/>
    <n v="4697.4146100000007"/>
    <n v="0"/>
    <n v="6337.1401800000003"/>
    <n v="0"/>
    <n v="379.11259000000001"/>
    <n v="0"/>
    <n v="2171.9160500000003"/>
    <n v="0"/>
    <n v="0"/>
    <n v="0"/>
    <n v="134.59399999999999"/>
    <n v="128.214"/>
    <n v="0"/>
    <n v="0"/>
    <n v="329.10937999999999"/>
    <n v="0"/>
    <n v="3574.6616899999999"/>
    <n v="0"/>
    <n v="1028.84961"/>
    <n v="0"/>
    <n v="0"/>
    <n v="0"/>
    <n v="3668.5650000000001"/>
    <n v="0"/>
    <s v="Vida Individual"/>
    <s v="Vida"/>
    <s v="Vida"/>
    <x v="52"/>
    <x v="1"/>
    <n v="1703323.0379900001"/>
    <n v="0"/>
    <n v="470912451.56086999"/>
    <n v="404647163.09129"/>
    <n v="451972421.97768009"/>
    <n v="385068140.58718014"/>
    <n v="140090835.39423001"/>
    <n v="108526633.63474"/>
    <n v="70212279.753020003"/>
    <n v="59766479.400160015"/>
    <n v="1645072.1173099999"/>
    <n v="0"/>
    <n v="3.3531205640832916E-3"/>
    <m/>
    <m/>
    <m/>
    <n v="0.28554460078511035"/>
    <m/>
    <n v="0.2757794326285381"/>
    <m/>
    <n v="9.9751335825377192E-4"/>
    <n v="1.0393144319393837E-3"/>
    <m/>
    <m/>
    <n v="7.3441607161861197E-4"/>
    <m/>
    <n v="2.6187044924646792E-3"/>
    <n v="1028.84961"/>
    <m/>
    <n v="0"/>
    <m/>
    <n v="3668.5650000000001"/>
    <m/>
    <m/>
    <n v="8.0706648545123834"/>
    <m/>
    <n v="5.3995197326389829E-4"/>
    <m/>
    <m/>
    <n v="9.2067280358494568"/>
    <m/>
    <s v="Resto"/>
    <n v="2023"/>
    <n v="2"/>
    <d v="2024-08-20T00:00:00"/>
    <x v="52"/>
    <x v="32"/>
  </r>
  <r>
    <n v="2024"/>
    <n v="6"/>
    <n v="15.1"/>
    <x v="13"/>
    <s v="Vida Individual"/>
    <n v="15.1"/>
    <m/>
    <m/>
    <x v="7"/>
    <n v="34590581.708290003"/>
    <n v="25414563.165690001"/>
    <n v="67703465.746350005"/>
    <n v="46713722.64119"/>
    <n v="13164687.901160002"/>
    <n v="10898017.715530001"/>
    <n v="24529918.446919996"/>
    <n v="22686684.620949998"/>
    <n v="0"/>
    <n v="0"/>
    <n v="0"/>
    <n v="0"/>
    <n v="3324.06954"/>
    <n v="1564.6061"/>
    <n v="13224267.727159999"/>
    <n v="10867090.503029998"/>
    <n v="12966685.979720002"/>
    <n v="14322573.018540001"/>
    <n v="15754734.750080002"/>
    <n v="12180663.577540001"/>
    <n v="11300948.25341"/>
    <n v="9263356.4281600006"/>
    <n v="7534898.7048000004"/>
    <n v="3970543.1599900001"/>
    <s v="Vida Individual"/>
    <s v="Vida"/>
    <s v="Vida"/>
    <x v="52"/>
    <x v="1"/>
    <n v="131652500.42151001"/>
    <n v="113508499.1646"/>
    <n v="470912451.56086999"/>
    <n v="404647163.09129"/>
    <n v="451972421.97768009"/>
    <n v="385068140.58718014"/>
    <n v="140090835.39423001"/>
    <n v="108526633.63474"/>
    <n v="70212279.753020003"/>
    <n v="59766479.400160015"/>
    <n v="53445754.999930002"/>
    <n v="41939090.135030001"/>
    <n v="24.691537894644249"/>
    <n v="23.417812120871549"/>
    <n v="9176018.5426000021"/>
    <n v="36.10535614079626"/>
    <n v="64.720915081722225"/>
    <n v="60.598747096953012"/>
    <n v="26.274154761620029"/>
    <n v="22.390008988521686"/>
    <n v="7.3454379032954566"/>
    <n v="7.653250514032071"/>
    <n v="6.2806725176413449"/>
    <n v="6.6000171104615442"/>
    <n v="11.246085231588889"/>
    <n v="8.066871913218284"/>
    <n v="5.3785807498370763"/>
    <n v="3574071.1725400016"/>
    <n v="29.342171301161724"/>
    <n v="2037591.8252499998"/>
    <n v="21.996258494986254"/>
    <n v="3564355.5448100003"/>
    <n v="89.769973557445908"/>
    <n v="20.798921829608787"/>
    <n v="38.058590665461239"/>
    <n v="42.880995610589402"/>
    <n v="18.749836848295409"/>
    <n v="21.690968925608601"/>
    <n v="-9.4667839156055038"/>
    <n v="101.98648866674844"/>
    <n v="75.873870490748999"/>
    <s v="Resto"/>
    <n v="2023"/>
    <n v="2"/>
    <d v="2024-08-20T00:00:00"/>
    <x v="52"/>
    <x v="7"/>
  </r>
  <r>
    <n v="2024"/>
    <n v="6"/>
    <n v="201.1"/>
    <x v="1"/>
    <s v="Daños"/>
    <n v="201.1"/>
    <m/>
    <m/>
    <x v="1"/>
    <n v="171648526.02709997"/>
    <n v="153786440.99998996"/>
    <n v="301093192.55059004"/>
    <n v="262903378.13745001"/>
    <n v="79566291.33104001"/>
    <n v="64611846.827160031"/>
    <n v="204291682.48273003"/>
    <n v="130412934.49198999"/>
    <n v="0"/>
    <n v="0"/>
    <n v="0"/>
    <n v="0"/>
    <n v="243227.30549999996"/>
    <n v="413582.99635999982"/>
    <n v="58018193.699370027"/>
    <n v="50857223.30130998"/>
    <n v="97237804.85943"/>
    <n v="79188680.642810017"/>
    <n v="0"/>
    <n v="0"/>
    <n v="0"/>
    <n v="0"/>
    <n v="0"/>
    <n v="0"/>
    <s v="Daños"/>
    <s v="Totales"/>
    <s v="Daños Total"/>
    <x v="53"/>
    <x v="1"/>
    <n v="365118921.0389899"/>
    <n v="306138972.64486992"/>
    <n v="470912451.56086999"/>
    <n v="404647163.09129"/>
    <n v="451972421.97768009"/>
    <n v="385068140.58718014"/>
    <n v="171648526.02709997"/>
    <n v="153786440.99998999"/>
    <n v="79566291.33104001"/>
    <n v="64611846.827160008"/>
    <n v="171648526.02709997"/>
    <n v="153786440.99998996"/>
    <n v="100"/>
    <n v="99.999999999999972"/>
    <n v="17862085.02711001"/>
    <n v="11.614863385199993"/>
    <n v="100"/>
    <n v="100"/>
    <n v="47.011676507657668"/>
    <n v="50.234192553584698"/>
    <n v="36.450199067397719"/>
    <n v="37.977654759558881"/>
    <n v="38.00507084373038"/>
    <n v="39.937461656912234"/>
    <m/>
    <m/>
    <m/>
    <n v="0"/>
    <m/>
    <n v="0"/>
    <m/>
    <n v="0"/>
    <m/>
    <n v="23.145050386632459"/>
    <n v="46.354194336907987"/>
    <n v="42.014007481429552"/>
    <n v="100"/>
    <n v="14.080537499332157"/>
    <n v="22.792555792200542"/>
    <n v="59.666293149298191"/>
    <n v="64.222844588998214"/>
    <m/>
    <n v="2023"/>
    <n v="2"/>
    <d v="2024-08-20T00:00:00"/>
    <x v="53"/>
    <x v="1"/>
  </r>
  <r>
    <n v="2024"/>
    <n v="6"/>
    <n v="81"/>
    <x v="34"/>
    <s v="Daños"/>
    <n v="53"/>
    <s v="2858dcd1057d3eae7f7d5f782167e24b61153c01551450a628cee722509f6529"/>
    <s v="866d562d83a77144c090ae01fef5e5dc5d322dfdcb968ee04e0fa262fe1b2619"/>
    <x v="31"/>
    <n v="856751.40549999999"/>
    <n v="814623.35763999994"/>
    <n v="1720463.90173"/>
    <n v="1588033.2562499996"/>
    <n v="400886.36572000006"/>
    <n v="438219.03066000005"/>
    <n v="2146472.1289799996"/>
    <n v="800408.55778000015"/>
    <n v="0"/>
    <n v="0"/>
    <n v="134.59399999999999"/>
    <n v="128.214"/>
    <n v="0"/>
    <n v="0"/>
    <n v="403357.96775000001"/>
    <n v="271022.79648000002"/>
    <n v="722812.15067"/>
    <n v="581827.73867999995"/>
    <n v="0"/>
    <n v="0"/>
    <n v="0"/>
    <n v="0"/>
    <n v="0"/>
    <n v="0"/>
    <s v="Daños"/>
    <s v="Totales"/>
    <s v="Daños Total"/>
    <x v="53"/>
    <x v="1"/>
    <n v="856751.40549999999"/>
    <n v="814623.35763999994"/>
    <n v="470912451.56086999"/>
    <n v="404647163.09129"/>
    <n v="451972421.97768009"/>
    <n v="385068140.58718014"/>
    <n v="171648526.02709997"/>
    <n v="153786440.99998999"/>
    <n v="79566291.33104001"/>
    <n v="64611846.827160008"/>
    <n v="856751.40549999999"/>
    <n v="814623.35763999994"/>
    <n v="0.49913123364935597"/>
    <n v="0.52971078096543833"/>
    <n v="42128.04786000005"/>
    <n v="5.1714755616689922"/>
    <n v="100"/>
    <n v="100"/>
    <n v="100"/>
    <n v="100"/>
    <n v="0.18193432827274827"/>
    <n v="0.1895583367124796"/>
    <n v="0.20131695757279228"/>
    <n v="0.2115530400406023"/>
    <m/>
    <m/>
    <m/>
    <n v="0"/>
    <m/>
    <n v="0"/>
    <m/>
    <n v="0"/>
    <m/>
    <n v="-8.5191792980267032"/>
    <n v="46.791445353514519"/>
    <n v="53.794066490990389"/>
    <n v="0.5038394513728055"/>
    <n v="48.82805911116985"/>
    <n v="24.231297790966998"/>
    <n v="55.803982732735378"/>
    <n v="46.58127800762351"/>
    <s v="Resto"/>
    <n v="2023"/>
    <n v="2"/>
    <d v="2024-08-20T00:00:00"/>
    <x v="53"/>
    <x v="31"/>
  </r>
  <r>
    <n v="2024"/>
    <n v="6"/>
    <n v="27"/>
    <x v="21"/>
    <s v="Daños"/>
    <n v="21"/>
    <s v="6f4b6612125fb3a0daecd2799dfd6c9c299424fd920f9b308110a2c1fbd8f443"/>
    <s v="866d562d83a77144c090ae01fef5e5dc5d322dfdcb968ee04e0fa262fe1b2619"/>
    <x v="10"/>
    <n v="5941876.4294600002"/>
    <n v="5900496.9158000005"/>
    <n v="11601538.41471"/>
    <n v="10930391.959030002"/>
    <n v="3379643.0191799994"/>
    <n v="3304055.2022999991"/>
    <n v="7424160.837650001"/>
    <n v="6391825.9810499977"/>
    <n v="0"/>
    <n v="0"/>
    <n v="134.59399999999999"/>
    <n v="128.214"/>
    <n v="0"/>
    <n v="0"/>
    <n v="3303478.8369200001"/>
    <n v="3266046.6216700003"/>
    <n v="5325507.3719199998"/>
    <n v="4978880.3731300002"/>
    <n v="0"/>
    <n v="0"/>
    <n v="0"/>
    <n v="0"/>
    <n v="0"/>
    <n v="0"/>
    <s v="Daños"/>
    <s v="Totales"/>
    <s v="Daños Total"/>
    <x v="53"/>
    <x v="1"/>
    <n v="5987192.6770000001"/>
    <n v="5919369.3152000001"/>
    <n v="470912451.56086999"/>
    <n v="404647163.09129"/>
    <n v="451972421.97768009"/>
    <n v="385068140.58718014"/>
    <n v="171648526.02709997"/>
    <n v="153786440.99998999"/>
    <n v="79566291.33104001"/>
    <n v="64611846.827160008"/>
    <n v="5941876.4294600002"/>
    <n v="5900496.9158000005"/>
    <n v="3.4616530459002566"/>
    <n v="3.8368121906146357"/>
    <n v="41379.513659999706"/>
    <n v="0.70128862450882234"/>
    <n v="100"/>
    <n v="100"/>
    <n v="99.243113592884967"/>
    <n v="99.681175503756151"/>
    <n v="1.26177942625328"/>
    <n v="1.3146546427457537"/>
    <n v="1.458183191183976"/>
    <n v="1.5323253974744548"/>
    <m/>
    <m/>
    <m/>
    <n v="0"/>
    <m/>
    <n v="0"/>
    <m/>
    <n v="0"/>
    <m/>
    <n v="2.2877286319969103"/>
    <n v="56.87837940256766"/>
    <n v="55.996219461662569"/>
    <n v="4.2475814351064889"/>
    <n v="1.1461016815142777"/>
    <n v="6.961946719199652"/>
    <n v="62.031250850170174"/>
    <n v="65.598013547306465"/>
    <s v="Medianas"/>
    <n v="2023"/>
    <n v="2"/>
    <d v="2024-08-20T00:00:00"/>
    <x v="53"/>
    <x v="10"/>
  </r>
  <r>
    <n v="2024"/>
    <n v="6"/>
    <n v="150.1"/>
    <x v="32"/>
    <s v="Daños"/>
    <n v="150.1"/>
    <m/>
    <m/>
    <x v="21"/>
    <n v="21761004.485089999"/>
    <n v="19755334.466810003"/>
    <n v="41444826.738880001"/>
    <n v="33990657.55201"/>
    <n v="10521493.78861"/>
    <n v="7408011.6307999985"/>
    <n v="22955744.306299996"/>
    <n v="14097809.969249995"/>
    <n v="0"/>
    <n v="0"/>
    <n v="0"/>
    <n v="0"/>
    <n v="37243.968719999997"/>
    <n v="38436.782449999999"/>
    <n v="5275807.2008099994"/>
    <n v="4671863.3665599991"/>
    <n v="10485679.278390003"/>
    <n v="8875619.1113099996"/>
    <n v="0"/>
    <n v="0"/>
    <n v="0"/>
    <n v="0"/>
    <n v="0"/>
    <n v="0"/>
    <s v="Daños"/>
    <s v="Totales"/>
    <s v="Daños Total"/>
    <x v="53"/>
    <x v="1"/>
    <n v="72560599.440499991"/>
    <n v="51070200.635010004"/>
    <n v="470912451.56086999"/>
    <n v="404647163.09129"/>
    <n v="451972421.97768009"/>
    <n v="385068140.58718014"/>
    <n v="171648526.02709997"/>
    <n v="153786440.99998999"/>
    <n v="79566291.33104001"/>
    <n v="64611846.827160008"/>
    <n v="21761004.485089999"/>
    <n v="19755334.466810003"/>
    <n v="12.677652985877874"/>
    <n v="12.845953348261235"/>
    <n v="2005670.0182799958"/>
    <n v="10.152549032513857"/>
    <n v="100"/>
    <n v="100"/>
    <n v="29.990111235139555"/>
    <n v="38.68270384915462"/>
    <n v="4.6210297504263762"/>
    <n v="4.8146752825916064"/>
    <n v="4.8821136705592378"/>
    <n v="5.1303476929266649"/>
    <m/>
    <m/>
    <m/>
    <n v="0"/>
    <m/>
    <n v="0"/>
    <m/>
    <n v="0"/>
    <m/>
    <n v="42.028580852454375"/>
    <n v="48.350221129815118"/>
    <n v="37.498791241656001"/>
    <n v="13.223556876409805"/>
    <n v="12.927258073788629"/>
    <n v="18.140257562746708"/>
    <n v="50.314405588228709"/>
    <n v="52.637042080892705"/>
    <s v="Resto"/>
    <n v="2023"/>
    <n v="2"/>
    <d v="2024-08-20T00:00:00"/>
    <x v="53"/>
    <x v="21"/>
  </r>
  <r>
    <n v="2024"/>
    <n v="6"/>
    <n v="109"/>
    <x v="68"/>
    <s v="Daños"/>
    <n v="228"/>
    <s v="9d693eeee1d1899cbc50b6d45df953d3835acf28ee869879b45565fccc814765"/>
    <s v="866d562d83a77144c090ae01fef5e5dc5d322dfdcb968ee04e0fa262fe1b2619"/>
    <x v="20"/>
    <n v="1557356.19942"/>
    <n v="1493144.7169900001"/>
    <n v="3919246.6134099998"/>
    <n v="3699127.5619300003"/>
    <n v="2378316.2877300004"/>
    <n v="368651.36495000002"/>
    <n v="2576782.1491900003"/>
    <n v="523150.54382000008"/>
    <n v="0"/>
    <n v="0"/>
    <n v="134.59399999999999"/>
    <n v="128.214"/>
    <n v="0"/>
    <n v="0"/>
    <n v="-2816.9879000000001"/>
    <n v="-70.739559999999997"/>
    <n v="29219.175429999999"/>
    <n v="15467.52555"/>
    <n v="0"/>
    <n v="0"/>
    <n v="0"/>
    <n v="0"/>
    <n v="0"/>
    <n v="0"/>
    <s v="Daños"/>
    <s v="Totales"/>
    <s v="Daños Total"/>
    <x v="53"/>
    <x v="1"/>
    <n v="1557356.19942"/>
    <n v="1493144.7169900001"/>
    <n v="470912451.56086999"/>
    <n v="404647163.09129"/>
    <n v="451972421.97768009"/>
    <n v="385068140.58718014"/>
    <n v="171648526.02709997"/>
    <n v="153786440.99998999"/>
    <n v="79566291.33104001"/>
    <n v="64611846.827160008"/>
    <n v="1557356.19942"/>
    <n v="1493144.7169900001"/>
    <n v="0.90729366308343573"/>
    <n v="0.97092091297573979"/>
    <n v="64211.482429999858"/>
    <n v="4.3004192225548188"/>
    <n v="100"/>
    <n v="100"/>
    <n v="100"/>
    <n v="100"/>
    <n v="0.33071034631979707"/>
    <n v="0.34456885502118256"/>
    <n v="0.36899918081302369"/>
    <n v="0.38776116733862831"/>
    <m/>
    <m/>
    <m/>
    <n v="0"/>
    <m/>
    <n v="0"/>
    <m/>
    <n v="0"/>
    <m/>
    <n v="545.13969399043731"/>
    <n v="152.71498508920101"/>
    <n v="24.68959376510783"/>
    <n v="2.9891003438062511"/>
    <n v="3882.1959593754896"/>
    <n v="88.906592302347917"/>
    <n v="-9.6408877339766885"/>
    <n v="-0.45734244802976898"/>
    <s v="Resto"/>
    <n v="2023"/>
    <n v="2"/>
    <d v="2024-08-20T00:00:00"/>
    <x v="53"/>
    <x v="20"/>
  </r>
  <r>
    <n v="2024"/>
    <n v="6"/>
    <n v="37"/>
    <x v="35"/>
    <s v="Daños"/>
    <n v="25"/>
    <s v="b7a56873cd771f2c446d369b649430b65a756ba278ff97ec81bb6f55b2e73569"/>
    <s v="866d562d83a77144c090ae01fef5e5dc5d322dfdcb968ee04e0fa262fe1b2619"/>
    <x v="14"/>
    <n v="5507633.2066299999"/>
    <n v="4855348.8721899996"/>
    <n v="9802325.0213600006"/>
    <n v="8853630.1314799991"/>
    <n v="2116656.0233500008"/>
    <n v="1396336.2933199999"/>
    <n v="4937154.9561999999"/>
    <n v="5124873.160029999"/>
    <n v="0"/>
    <n v="0"/>
    <n v="134.59399999999999"/>
    <n v="128.214"/>
    <n v="11363.856469999999"/>
    <n v="11812.694659999999"/>
    <n v="1675613.4163800001"/>
    <n v="1233728.236"/>
    <n v="2876561.8758899998"/>
    <n v="2300521.5710999998"/>
    <n v="0"/>
    <n v="0"/>
    <n v="0"/>
    <n v="0"/>
    <n v="0"/>
    <n v="0"/>
    <s v="Daños"/>
    <s v="Totales"/>
    <s v="Daños Total"/>
    <x v="53"/>
    <x v="1"/>
    <n v="7036483.0011099996"/>
    <n v="5668968.1481899992"/>
    <n v="470912451.56086999"/>
    <n v="404647163.09129"/>
    <n v="451972421.97768009"/>
    <n v="385068140.58718014"/>
    <n v="171648526.02709997"/>
    <n v="153786440.99998999"/>
    <n v="79566291.33104001"/>
    <n v="64611846.827160008"/>
    <n v="5507633.2066299999"/>
    <n v="4855348.8721899996"/>
    <n v="3.2086690949856758"/>
    <n v="3.1572021828571453"/>
    <n v="652284.33444000036"/>
    <n v="13.434345329459063"/>
    <n v="100"/>
    <n v="100"/>
    <n v="78.272529127991575"/>
    <n v="85.647841816508105"/>
    <n v="1.1695662725363476"/>
    <n v="1.2185772712703222"/>
    <n v="1.1998969262746599"/>
    <n v="1.2609064112097688"/>
    <m/>
    <m/>
    <m/>
    <n v="0"/>
    <m/>
    <n v="0"/>
    <m/>
    <n v="0"/>
    <m/>
    <n v="51.586407477623617"/>
    <n v="38.431317844514489"/>
    <n v="28.758722186119329"/>
    <n v="2.66024215524076"/>
    <n v="35.817059826131768"/>
    <n v="25.039552422651923"/>
    <n v="58.25056051893791"/>
    <n v="53.62819681843235"/>
    <s v="Medianas"/>
    <n v="2023"/>
    <n v="2"/>
    <d v="2024-08-20T00:00:00"/>
    <x v="53"/>
    <x v="14"/>
  </r>
  <r>
    <n v="2024"/>
    <n v="6"/>
    <n v="76"/>
    <x v="42"/>
    <s v="Daños"/>
    <n v="48"/>
    <s v="98010bd9270f9b100b6214a21754fd33bdc8d41b2bc9f9dd16ff54d3c34ffd71"/>
    <s v="866d562d83a77144c090ae01fef5e5dc5d322dfdcb968ee04e0fa262fe1b2619"/>
    <x v="29"/>
    <n v="1380857.62949"/>
    <n v="1222350.7821500001"/>
    <n v="2001042.5531199998"/>
    <n v="1724518.6538200001"/>
    <n v="867922.58727999998"/>
    <n v="250747.70600999999"/>
    <n v="1661728.32073"/>
    <n v="503087.87264000002"/>
    <n v="0"/>
    <n v="0"/>
    <n v="134.59399999999999"/>
    <n v="128.214"/>
    <n v="0"/>
    <n v="0"/>
    <n v="4762.29162"/>
    <n v="6379.3510199999992"/>
    <n v="-17106.004730000001"/>
    <n v="-16948.651969999999"/>
    <n v="0"/>
    <n v="0"/>
    <n v="0"/>
    <n v="0"/>
    <n v="0"/>
    <n v="0"/>
    <s v="Daños"/>
    <s v="Totales"/>
    <s v="Daños Total"/>
    <x v="53"/>
    <x v="1"/>
    <n v="1380857.62949"/>
    <n v="1222350.7821500001"/>
    <n v="470912451.56086999"/>
    <n v="404647163.09129"/>
    <n v="451972421.97768009"/>
    <n v="385068140.58718014"/>
    <n v="171648526.02709997"/>
    <n v="153786440.99998999"/>
    <n v="79566291.33104001"/>
    <n v="64611846.827160008"/>
    <n v="1380857.62949"/>
    <n v="1222350.7821500001"/>
    <n v="0.80446809620257931"/>
    <n v="0.79483651107452291"/>
    <n v="158506.84733999986"/>
    <n v="12.96737807629993"/>
    <n v="100"/>
    <n v="100"/>
    <n v="100"/>
    <n v="100"/>
    <n v="0.29323022249954478"/>
    <n v="0.30551811622661157"/>
    <n v="0.30207817912570734"/>
    <n v="0.31743752684552662"/>
    <m/>
    <m/>
    <m/>
    <n v="0"/>
    <m/>
    <n v="0"/>
    <m/>
    <n v="0"/>
    <m/>
    <n v="246.13380959321182"/>
    <n v="62.853879266362512"/>
    <n v="20.513563673510998"/>
    <n v="1.0908169436589166"/>
    <n v="-25.348337078965123"/>
    <n v="0.92840870340911152"/>
    <n v="-27.839882515921648"/>
    <n v="-37.63928264791668"/>
    <s v="Resto"/>
    <n v="2023"/>
    <n v="2"/>
    <d v="2024-08-20T00:00:00"/>
    <x v="53"/>
    <x v="29"/>
  </r>
  <r>
    <n v="2024"/>
    <n v="6"/>
    <n v="601"/>
    <x v="26"/>
    <s v="Daños"/>
    <n v="241"/>
    <s v="749fc650cacb0f06547520d53c31505c8156e0a3be07073eddb2ef3ad9e383ba"/>
    <s v="866d562d83a77144c090ae01fef5e5dc5d322dfdcb968ee04e0fa262fe1b2619"/>
    <x v="43"/>
    <n v="77651.32746"/>
    <n v="53242.222799999996"/>
    <n v="135984.58527000001"/>
    <n v="93247.197310000018"/>
    <n v="35276.006729999994"/>
    <n v="3331.4222799999998"/>
    <n v="55494.723579999998"/>
    <n v="16373.83563"/>
    <n v="0"/>
    <n v="0"/>
    <n v="134.59399999999999"/>
    <n v="128.214"/>
    <n v="0"/>
    <n v="0"/>
    <n v="36427.395629999999"/>
    <n v="-1239.4933999999998"/>
    <n v="99908.919439999998"/>
    <n v="75772.541689999998"/>
    <n v="0"/>
    <n v="0"/>
    <n v="0"/>
    <n v="0"/>
    <n v="0"/>
    <n v="0"/>
    <s v="Daños"/>
    <s v="Totales"/>
    <s v="Daños Total"/>
    <x v="53"/>
    <x v="1"/>
    <n v="77651.32746"/>
    <n v="53242.222799999996"/>
    <n v="470912451.56086999"/>
    <n v="404647163.09129"/>
    <n v="451972421.97768009"/>
    <n v="385068140.58718014"/>
    <n v="171648526.02709997"/>
    <n v="153786440.99998999"/>
    <n v="79566291.33104001"/>
    <n v="64611846.827160008"/>
    <n v="77651.32746"/>
    <n v="53242.222799999996"/>
    <n v="4.5238563509563935E-2"/>
    <n v="3.4620882344239615E-2"/>
    <n v="24409.104660000005"/>
    <n v="45.845389948670601"/>
    <n v="100"/>
    <n v="100"/>
    <n v="100"/>
    <n v="100"/>
    <n v="1.6489546454467197E-2"/>
    <n v="1.7180545467845976E-2"/>
    <n v="1.3157690861652808E-2"/>
    <n v="1.3826701611515394E-2"/>
    <m/>
    <m/>
    <m/>
    <n v="0"/>
    <m/>
    <n v="0"/>
    <m/>
    <n v="0"/>
    <m/>
    <n v="958.88727891920075"/>
    <n v="45.428723350764969"/>
    <n v="6.2571059298448377"/>
    <n v="4.433536632143905E-2"/>
    <n v="-3038.8938763207616"/>
    <n v="31.853725916634225"/>
    <n v="36.460604152441427"/>
    <n v="-1.6358081335993786"/>
    <s v="Resto"/>
    <n v="2023"/>
    <n v="2"/>
    <d v="2024-08-20T00:00:00"/>
    <x v="53"/>
    <x v="43"/>
  </r>
  <r>
    <n v="2024"/>
    <n v="6"/>
    <n v="25"/>
    <x v="36"/>
    <s v="Daños"/>
    <n v="25"/>
    <s v="b7a56873cd771f2c446d369b649430b65a756ba278ff97ec81bb6f55b2e73569"/>
    <s v="866d562d83a77144c090ae01fef5e5dc5d322dfdcb968ee04e0fa262fe1b2619"/>
    <x v="64"/>
    <n v="0"/>
    <n v="0"/>
    <n v="0"/>
    <n v="-4063560.40219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Daños"/>
    <s v="Totales"/>
    <s v="Daños Total"/>
    <x v="53"/>
    <x v="1"/>
    <n v="0"/>
    <n v="0"/>
    <n v="470912451.56086999"/>
    <n v="404647163.09129"/>
    <n v="451972421.97768009"/>
    <n v="385068140.58718014"/>
    <n v="171648526.02709997"/>
    <n v="153786440.99998999"/>
    <n v="79566291.33104001"/>
    <n v="64611846.82716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3"/>
    <x v="64"/>
  </r>
  <r>
    <n v="2024"/>
    <n v="6"/>
    <n v="128"/>
    <x v="65"/>
    <s v="Daños"/>
    <n v="267"/>
    <s v="8acc23987b8960d83c44541f9f0eb46454cea080ea94d916f56fccf033db866f"/>
    <s v="866d562d83a77144c090ae01fef5e5dc5d322dfdcb968ee04e0fa262fe1b2619"/>
    <x v="46"/>
    <n v="49132.080179999997"/>
    <n v="32938.649969999999"/>
    <n v="89638.574120000005"/>
    <n v="62621.522039999996"/>
    <n v="1927.4528699999998"/>
    <n v="467.90642000000003"/>
    <n v="5651.2658000000001"/>
    <n v="3824.6406700000002"/>
    <n v="0"/>
    <n v="0"/>
    <n v="134.59399999999999"/>
    <n v="128.214"/>
    <n v="0"/>
    <n v="0"/>
    <n v="1963.8166000000001"/>
    <n v="-135.86557999999999"/>
    <n v="55478.24179"/>
    <n v="17979.472040000001"/>
    <n v="0"/>
    <n v="0"/>
    <n v="0"/>
    <n v="0"/>
    <n v="0"/>
    <n v="0"/>
    <s v="Daños"/>
    <s v="Totales"/>
    <s v="Daños Total"/>
    <x v="53"/>
    <x v="1"/>
    <n v="49157.942630000005"/>
    <n v="32936.750050000002"/>
    <n v="470912451.56086999"/>
    <n v="404647163.09129"/>
    <n v="451972421.97768009"/>
    <n v="385068140.58718014"/>
    <n v="171648526.02709997"/>
    <n v="153786440.99998999"/>
    <n v="79566291.33104001"/>
    <n v="64611846.827160008"/>
    <n v="49132.080179999997"/>
    <n v="32938.649969999999"/>
    <n v="2.8623653996447947E-2"/>
    <n v="2.1418435692911408E-2"/>
    <n v="16193.430209999999"/>
    <n v="49.162398048337487"/>
    <n v="100"/>
    <n v="100"/>
    <n v="99.947389071599943"/>
    <n v="100.00576838940427"/>
    <n v="1.043337886206842E-2"/>
    <n v="1.0870592494341681E-2"/>
    <n v="8.1400916587098145E-3"/>
    <n v="8.5539795423668977E-3"/>
    <m/>
    <m/>
    <m/>
    <n v="0"/>
    <m/>
    <n v="0"/>
    <m/>
    <n v="0"/>
    <m/>
    <n v="311.93127249675257"/>
    <n v="3.9230027772864391"/>
    <n v="1.4205391551449795"/>
    <n v="2.4224490519241678E-3"/>
    <n v="-1545.4114132512445"/>
    <n v="208.56435420669891"/>
    <n v="3.5397960292858084"/>
    <n v="-0.75567057640920587"/>
    <s v="Resto"/>
    <n v="2023"/>
    <n v="2"/>
    <d v="2024-08-20T00:00:00"/>
    <x v="53"/>
    <x v="46"/>
  </r>
  <r>
    <n v="2024"/>
    <n v="6"/>
    <n v="43"/>
    <x v="9"/>
    <s v="Daños"/>
    <n v="31"/>
    <s v="eb1e33e8a81b697b75855af6bfcdbcbf7cbbde9f94962ceaec1ed8af21f5a50f"/>
    <s v="866d562d83a77144c090ae01fef5e5dc5d322dfdcb968ee04e0fa262fe1b2619"/>
    <x v="4"/>
    <n v="16865155.90478"/>
    <n v="13439650.70741"/>
    <n v="29677491.858460002"/>
    <n v="24089323.66756"/>
    <n v="7457062.0066900011"/>
    <n v="7360729.1705400031"/>
    <n v="15891033.608960001"/>
    <n v="14742953.368520001"/>
    <n v="0"/>
    <n v="0"/>
    <n v="134.59399999999999"/>
    <n v="128.214"/>
    <n v="39815.723960000003"/>
    <n v="6027.4600299999984"/>
    <n v="7059120.6145500001"/>
    <n v="6709694.1132100001"/>
    <n v="11628213.13222"/>
    <n v="9643161.1872700006"/>
    <n v="0"/>
    <n v="0"/>
    <n v="0"/>
    <n v="0"/>
    <n v="0"/>
    <n v="0"/>
    <s v="Daños"/>
    <s v="Totales"/>
    <s v="Daños Total"/>
    <x v="53"/>
    <x v="1"/>
    <n v="56310277.221919999"/>
    <n v="49145835.487599999"/>
    <n v="470912451.56086999"/>
    <n v="404647163.09129"/>
    <n v="451972421.97768009"/>
    <n v="385068140.58718014"/>
    <n v="171648526.02709997"/>
    <n v="153786440.99998999"/>
    <n v="79566291.33104001"/>
    <n v="64611846.827160008"/>
    <n v="16865155.90478"/>
    <n v="13439650.70741"/>
    <n v="9.8254009487487934"/>
    <n v="8.7391649224855108"/>
    <n v="3425505.1973700002"/>
    <n v="25.488052271189865"/>
    <n v="100"/>
    <n v="100"/>
    <n v="29.950404680683889"/>
    <n v="27.346469083430197"/>
    <n v="3.5813782049889191"/>
    <n v="3.7314568510582395"/>
    <n v="3.321325819941054"/>
    <n v="3.4902006400519747"/>
    <m/>
    <m/>
    <m/>
    <n v="0"/>
    <m/>
    <n v="0"/>
    <m/>
    <n v="0"/>
    <m/>
    <n v="1.308740396746999"/>
    <n v="44.21579052569853"/>
    <n v="54.768753524834082"/>
    <n v="9.3721372228654936"/>
    <n v="5.2077858609389072"/>
    <n v="20.585074815201466"/>
    <n v="60.706838912250902"/>
    <n v="69.579819137188238"/>
    <s v="Grandes"/>
    <n v="2023"/>
    <n v="2"/>
    <d v="2024-08-20T00:00:00"/>
    <x v="53"/>
    <x v="4"/>
  </r>
  <r>
    <n v="2024"/>
    <n v="6"/>
    <n v="129"/>
    <x v="71"/>
    <s v="Daños"/>
    <n v="208"/>
    <s v="8df66f64b57424391d363fd6b811fed3c430c77597da265025728bd637bad804"/>
    <s v="866d562d83a77144c090ae01fef5e5dc5d322dfdcb968ee04e0fa262fe1b2619"/>
    <x v="41"/>
    <n v="88867.327510000003"/>
    <n v="38482.601000000002"/>
    <n v="157045.82542000001"/>
    <n v="62154.29423"/>
    <n v="57992.784710000007"/>
    <n v="23112.185100000002"/>
    <n v="97764.529089999996"/>
    <n v="41263.716119999997"/>
    <n v="0"/>
    <n v="0"/>
    <n v="134.59399999999999"/>
    <n v="128.214"/>
    <n v="0"/>
    <n v="0"/>
    <n v="51089.776359999996"/>
    <n v="9157.2987699999994"/>
    <n v="62452.569200000005"/>
    <n v="10006.88031"/>
    <n v="0"/>
    <n v="0"/>
    <n v="0"/>
    <n v="0"/>
    <n v="0"/>
    <n v="0"/>
    <s v="Daños"/>
    <s v="Totales"/>
    <s v="Daños Total"/>
    <x v="53"/>
    <x v="1"/>
    <n v="88867.327510000003"/>
    <n v="38482.601000000002"/>
    <n v="470912451.56086999"/>
    <n v="404647163.09129"/>
    <n v="451972421.97768009"/>
    <n v="385068140.58718014"/>
    <n v="171648526.02709997"/>
    <n v="153786440.99998999"/>
    <n v="79566291.33104001"/>
    <n v="64611846.827160008"/>
    <n v="88867.327510000003"/>
    <n v="38482.601000000002"/>
    <n v="5.1772846273069412E-2"/>
    <n v="2.5023403071017497E-2"/>
    <n v="50384.72651"/>
    <n v="130.92858902650576"/>
    <n v="100"/>
    <n v="100"/>
    <n v="100"/>
    <n v="100"/>
    <n v="1.8871305529391601E-2"/>
    <n v="1.9662112816783449E-2"/>
    <n v="9.510162064652404E-3"/>
    <n v="9.9937120067422128E-3"/>
    <m/>
    <m/>
    <m/>
    <n v="0"/>
    <m/>
    <n v="0"/>
    <m/>
    <n v="0"/>
    <m/>
    <n v="150.91865809780143"/>
    <n v="65.257712069122633"/>
    <n v="60.0587915042437"/>
    <n v="7.2886122678154974E-2"/>
    <n v="457.91317552479507"/>
    <n v="524.09629440246601"/>
    <n v="81.805723950905119"/>
    <n v="91.510025965325042"/>
    <s v="Resto"/>
    <n v="2023"/>
    <n v="2"/>
    <d v="2024-08-20T00:00:00"/>
    <x v="53"/>
    <x v="41"/>
  </r>
  <r>
    <n v="2024"/>
    <n v="6"/>
    <n v="74"/>
    <x v="0"/>
    <s v="Daños"/>
    <n v="46"/>
    <s v="25fc0e7096fc653718202dc30b0c580b8ab87eac11a700cba03a7c021bc35b0c"/>
    <s v="866d562d83a77144c090ae01fef5e5dc5d322dfdcb968ee04e0fa262fe1b2619"/>
    <x v="17"/>
    <n v="4531476.65276"/>
    <n v="7440735.0643199999"/>
    <n v="6494535.5273999991"/>
    <n v="11167473.7248"/>
    <n v="4838282.0803300003"/>
    <n v="1042573.8857399999"/>
    <n v="9151708.703180002"/>
    <n v="1812374.1712299997"/>
    <n v="0"/>
    <n v="0"/>
    <n v="134.59399999999999"/>
    <n v="128.214"/>
    <n v="5981.5410600000014"/>
    <n v="21309.42527"/>
    <n v="1057180.078"/>
    <n v="395803.38622000004"/>
    <n v="1963271.5379600001"/>
    <n v="1405843.96731"/>
    <n v="0"/>
    <n v="0"/>
    <n v="0"/>
    <n v="0"/>
    <n v="0"/>
    <n v="0"/>
    <s v="Daños"/>
    <s v="Totales"/>
    <s v="Daños Total"/>
    <x v="53"/>
    <x v="1"/>
    <n v="4855779.2440100005"/>
    <n v="7451597.3626800003"/>
    <n v="470912451.56086999"/>
    <n v="404647163.09129"/>
    <n v="451972421.97768009"/>
    <n v="385068140.58718014"/>
    <n v="171648526.02709997"/>
    <n v="153786440.99998999"/>
    <n v="79566291.33104001"/>
    <n v="64611846.827160008"/>
    <n v="4531476.65276"/>
    <n v="7440735.0643199999"/>
    <n v="2.6399741131738983"/>
    <n v="4.8383557197480656"/>
    <n v="-2909258.4115599999"/>
    <n v="-39.099072691225757"/>
    <n v="100"/>
    <n v="100"/>
    <n v="93.321306942648718"/>
    <n v="99.854228592457204"/>
    <n v="0.96227581957965336"/>
    <n v="1.0026002544429093"/>
    <n v="1.8388205189619335"/>
    <n v="1.9323164603994039"/>
    <m/>
    <m/>
    <m/>
    <n v="0"/>
    <m/>
    <n v="0"/>
    <m/>
    <n v="0"/>
    <m/>
    <n v="364.07090629321448"/>
    <n v="106.77053973969244"/>
    <n v="14.011705520055088"/>
    <n v="6.0808188987973022"/>
    <n v="167.09727981265573"/>
    <n v="39.650742444526401"/>
    <n v="53.847878785962365"/>
    <n v="28.154147645371104"/>
    <s v="Medianas"/>
    <n v="2023"/>
    <n v="2"/>
    <d v="2024-08-20T00:00:00"/>
    <x v="53"/>
    <x v="17"/>
  </r>
  <r>
    <n v="2024"/>
    <n v="6"/>
    <n v="93"/>
    <x v="43"/>
    <s v="Daños"/>
    <n v="220"/>
    <s v="36790ecd55c2030dc553685bef719df653f413a20cdad1bfd1dc934c76686ddd"/>
    <s v="866d562d83a77144c090ae01fef5e5dc5d322dfdcb968ee04e0fa262fe1b2619"/>
    <x v="30"/>
    <n v="571419.13779999991"/>
    <n v="448716.87143"/>
    <n v="777399.58685999992"/>
    <n v="687167.08719999995"/>
    <n v="79695.370970000004"/>
    <n v="95796.393089999998"/>
    <n v="140347.12573000003"/>
    <n v="138153.56126999998"/>
    <n v="0"/>
    <n v="0"/>
    <n v="134.59399999999999"/>
    <n v="128.214"/>
    <n v="7.5557400000000001"/>
    <n v="1.97617"/>
    <n v="4350.0448200000001"/>
    <n v="37505.529590000006"/>
    <n v="12664.966980000001"/>
    <n v="-15860.57195"/>
    <n v="0"/>
    <n v="0"/>
    <n v="0"/>
    <n v="0"/>
    <n v="0"/>
    <n v="0"/>
    <s v="Daños"/>
    <s v="Totales"/>
    <s v="Daños Total"/>
    <x v="53"/>
    <x v="1"/>
    <n v="571419.13779999991"/>
    <n v="448716.87143"/>
    <n v="470912451.56086999"/>
    <n v="404647163.09129"/>
    <n v="451972421.97768009"/>
    <n v="385068140.58718014"/>
    <n v="171648526.02709997"/>
    <n v="153786440.99998999"/>
    <n v="79566291.33104001"/>
    <n v="64611846.827160008"/>
    <n v="571419.13779999991"/>
    <n v="448716.87143"/>
    <n v="0.33290069598953848"/>
    <n v="0.29177921571774273"/>
    <n v="122702.26636999991"/>
    <n v="27.345142155890944"/>
    <n v="100"/>
    <n v="100"/>
    <n v="100"/>
    <n v="100"/>
    <n v="0.12134296638493929"/>
    <n v="0.1264278770150756"/>
    <n v="0.11089089764080905"/>
    <n v="0.11652921240011278"/>
    <m/>
    <m/>
    <m/>
    <n v="0"/>
    <m/>
    <n v="0"/>
    <m/>
    <n v="0"/>
    <m/>
    <n v="-16.807545253685284"/>
    <n v="13.946920167363007"/>
    <n v="21.348961714925014"/>
    <n v="0.10016222905051958"/>
    <n v="-88.401590731944125"/>
    <n v="-179.8518932351617"/>
    <n v="34.347067993697991"/>
    <n v="-236.47022130245441"/>
    <s v="Resto"/>
    <n v="2023"/>
    <n v="2"/>
    <d v="2024-08-20T00:00:00"/>
    <x v="53"/>
    <x v="30"/>
  </r>
  <r>
    <n v="2024"/>
    <n v="6"/>
    <n v="102"/>
    <x v="37"/>
    <s v="Daños"/>
    <n v="224"/>
    <s v="84a5092e4a5b6fe968fd523fb2fc917dbffae44105f82b6b94c8ed5b9a800223"/>
    <s v="866d562d83a77144c090ae01fef5e5dc5d322dfdcb968ee04e0fa262fe1b2619"/>
    <x v="39"/>
    <n v="208828.08825"/>
    <n v="230963.25771999999"/>
    <n v="333146.17547999998"/>
    <n v="367956.77988000005"/>
    <n v="67926.640289999996"/>
    <n v="26618.226709999999"/>
    <n v="109314.59535999999"/>
    <n v="48472.485619999978"/>
    <n v="0"/>
    <n v="0"/>
    <n v="134.59399999999999"/>
    <n v="128.214"/>
    <n v="-8.2017399999999991"/>
    <n v="1957.6692800000001"/>
    <n v="14986.553960000001"/>
    <n v="9053.6738000000005"/>
    <n v="35752.212500000001"/>
    <n v="38348.758780000004"/>
    <n v="0"/>
    <n v="0"/>
    <n v="0"/>
    <n v="0"/>
    <n v="0"/>
    <n v="0"/>
    <s v="Daños"/>
    <s v="Totales"/>
    <s v="Daños Total"/>
    <x v="53"/>
    <x v="1"/>
    <n v="208828.08825"/>
    <n v="230963.25771999999"/>
    <n v="470912451.56086999"/>
    <n v="404647163.09129"/>
    <n v="451972421.97768009"/>
    <n v="385068140.58718014"/>
    <n v="171648526.02709997"/>
    <n v="153786440.99998999"/>
    <n v="79566291.33104001"/>
    <n v="64611846.827160008"/>
    <n v="208828.08825"/>
    <n v="230963.25771999999"/>
    <n v="0.12166028633245013"/>
    <n v="0.15018440911836631"/>
    <n v="-22135.169469999993"/>
    <n v="-9.5838488288188088"/>
    <n v="100"/>
    <n v="100"/>
    <n v="100"/>
    <n v="100"/>
    <n v="4.4345416554144132E-2"/>
    <n v="4.6203723522828706E-2"/>
    <n v="5.7077691081672995E-2"/>
    <n v="5.9979840806307763E-2"/>
    <m/>
    <m/>
    <m/>
    <n v="0"/>
    <m/>
    <n v="0"/>
    <m/>
    <n v="0"/>
    <m/>
    <n v="155.18845049313956"/>
    <n v="32.527540169156339"/>
    <n v="11.524874983478822"/>
    <n v="8.5371127840290315E-2"/>
    <n v="65.530085256661224"/>
    <n v="-6.7708743714390511"/>
    <n v="41.917836441590858"/>
    <n v="23.608779235696556"/>
    <s v="Resto"/>
    <n v="2023"/>
    <n v="2"/>
    <d v="2024-08-20T00:00:00"/>
    <x v="53"/>
    <x v="39"/>
  </r>
  <r>
    <n v="2024"/>
    <n v="6"/>
    <n v="130"/>
    <x v="70"/>
    <s v="Daños"/>
    <n v="282"/>
    <s v="27e1615212f3c6ea846ed6c412df1361ce97f006ee20bb5aa2483a3b61d5cadd"/>
    <s v="866d562d83a77144c090ae01fef5e5dc5d322dfdcb968ee04e0fa262fe1b2619"/>
    <x v="45"/>
    <n v="10095.197890000001"/>
    <n v="0"/>
    <n v="12086.517400000001"/>
    <n v="0"/>
    <n v="3418.7759000000005"/>
    <n v="0"/>
    <n v="3936.7623199999998"/>
    <n v="0"/>
    <n v="0"/>
    <n v="0"/>
    <n v="134.59399999999999"/>
    <n v="128.214"/>
    <n v="0"/>
    <n v="0"/>
    <n v="1440.1474699999999"/>
    <n v="0"/>
    <n v="1440.87716"/>
    <n v="0"/>
    <n v="0"/>
    <n v="0"/>
    <n v="0"/>
    <n v="0"/>
    <n v="0"/>
    <n v="0"/>
    <s v="Daños"/>
    <s v="Totales"/>
    <s v="Daños Total"/>
    <x v="53"/>
    <x v="1"/>
    <n v="10095.197890000001"/>
    <n v="0"/>
    <n v="470912451.56086999"/>
    <n v="404647163.09129"/>
    <n v="451972421.97768009"/>
    <n v="385068140.58718014"/>
    <n v="171648526.02709997"/>
    <n v="153786440.99998999"/>
    <n v="79566291.33104001"/>
    <n v="64611846.827160008"/>
    <n v="10095.197890000001"/>
    <n v="0"/>
    <n v="5.8813193003510941E-3"/>
    <m/>
    <m/>
    <m/>
    <n v="100"/>
    <m/>
    <n v="100"/>
    <m/>
    <n v="2.1437525927672564E-3"/>
    <n v="2.2335871391946423E-3"/>
    <m/>
    <m/>
    <m/>
    <m/>
    <m/>
    <n v="0"/>
    <m/>
    <n v="0"/>
    <m/>
    <n v="0"/>
    <m/>
    <m/>
    <n v="33.865367843720392"/>
    <m/>
    <n v="4.2967641733809006E-3"/>
    <m/>
    <m/>
    <n v="99.949357931386729"/>
    <m/>
    <s v="Resto"/>
    <n v="2023"/>
    <n v="2"/>
    <d v="2024-08-20T00:00:00"/>
    <x v="53"/>
    <x v="45"/>
  </r>
  <r>
    <n v="2024"/>
    <n v="6"/>
    <n v="603"/>
    <x v="25"/>
    <s v="Daños"/>
    <n v="242"/>
    <s v="14063697603e22d600d336bee6cff12c8be93509ce84a0642918d89b2aef1753"/>
    <s v="866d562d83a77144c090ae01fef5e5dc5d322dfdcb968ee04e0fa262fe1b2619"/>
    <x v="38"/>
    <n v="233870.02872"/>
    <n v="263685.94033000001"/>
    <n v="472213.40372999996"/>
    <n v="448552.34193000005"/>
    <n v="49131.226470000001"/>
    <n v="-203398.35184000002"/>
    <n v="52058.984870000022"/>
    <n v="-110283.11826000002"/>
    <n v="0"/>
    <n v="0"/>
    <n v="134.59399999999999"/>
    <n v="128.214"/>
    <n v="0"/>
    <n v="0"/>
    <n v="40811.26902"/>
    <n v="-188811.66498"/>
    <n v="302672.82464999997"/>
    <n v="256804.36914"/>
    <n v="0"/>
    <n v="0"/>
    <n v="0"/>
    <n v="0"/>
    <n v="0"/>
    <n v="0"/>
    <s v="Daños"/>
    <s v="Totales"/>
    <s v="Daños Total"/>
    <x v="53"/>
    <x v="1"/>
    <n v="233870.02872"/>
    <n v="263685.94033000001"/>
    <n v="470912451.56086999"/>
    <n v="404647163.09129"/>
    <n v="451972421.97768009"/>
    <n v="385068140.58718014"/>
    <n v="171648526.02709997"/>
    <n v="153786440.99998999"/>
    <n v="79566291.33104001"/>
    <n v="64611846.827160008"/>
    <n v="233870.02872"/>
    <n v="263685.94033000001"/>
    <n v="0.13624936615131578"/>
    <n v="0.17146241152041303"/>
    <n v="-29815.91161000001"/>
    <n v="-11.307357370926086"/>
    <n v="100"/>
    <n v="100"/>
    <n v="100"/>
    <n v="100"/>
    <n v="4.9663165190222208E-2"/>
    <n v="5.1744313889033978E-2"/>
    <n v="6.51644109687015E-2"/>
    <n v="6.8477734856982025E-2"/>
    <m/>
    <m/>
    <m/>
    <n v="0"/>
    <m/>
    <n v="0"/>
    <m/>
    <n v="0"/>
    <m/>
    <n v="-124.15517432936147"/>
    <n v="21.007919115972818"/>
    <n v="-77.136593473830743"/>
    <n v="6.1748795435980275E-2"/>
    <n v="-121.61480278473418"/>
    <n v="17.861244208424743"/>
    <n v="13.483625121347679"/>
    <n v="-73.523540745160403"/>
    <s v="Resto"/>
    <n v="2023"/>
    <n v="2"/>
    <d v="2024-08-20T00:00:00"/>
    <x v="53"/>
    <x v="38"/>
  </r>
  <r>
    <n v="2024"/>
    <n v="6"/>
    <n v="77"/>
    <x v="63"/>
    <s v="Daños"/>
    <n v="49"/>
    <s v="0e17daca5f3e175f448bacace3bc0da47d0655a74c8dd0dc497a3afbdad95f1f"/>
    <s v="866d562d83a77144c090ae01fef5e5dc5d322dfdcb968ee04e0fa262fe1b2619"/>
    <x v="64"/>
    <n v="0"/>
    <n v="0"/>
    <n v="0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s v="Daños"/>
    <s v="Totales"/>
    <s v="Daños Total"/>
    <x v="53"/>
    <x v="1"/>
    <n v="6922211.3310900005"/>
    <n v="3662742.7217800003"/>
    <n v="470912451.56086999"/>
    <n v="404647163.09129"/>
    <n v="451972421.97768009"/>
    <n v="385068140.58718014"/>
    <n v="171648526.02709997"/>
    <n v="153786440.99998999"/>
    <n v="79566291.33104001"/>
    <n v="64611846.82716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3"/>
    <x v="64"/>
  </r>
  <r>
    <n v="2024"/>
    <n v="6"/>
    <n v="12"/>
    <x v="31"/>
    <s v="Daños"/>
    <n v="12"/>
    <s v="6b51d431df5d7f141cbececcf79edf3dd861c3b4069f0b11661a3eefacbba918"/>
    <s v="866d562d83a77144c090ae01fef5e5dc5d322dfdcb968ee04e0fa262fe1b2619"/>
    <x v="12"/>
    <n v="3610571.4998600003"/>
    <n v="4542874.6094899997"/>
    <n v="6304276.9288999997"/>
    <n v="7428520.9227000009"/>
    <n v="696811.32371999987"/>
    <n v="445447.97764000011"/>
    <n v="2434519.7735099997"/>
    <n v="1434817.7396999996"/>
    <n v="0"/>
    <n v="0"/>
    <n v="134.59399999999999"/>
    <n v="128.214"/>
    <n v="275.78949999999998"/>
    <n v="4448.4103800000003"/>
    <n v="322055.19267999998"/>
    <n v="228307.57440000001"/>
    <n v="458110.00714"/>
    <n v="355907.58624999999"/>
    <n v="0"/>
    <n v="0"/>
    <n v="0"/>
    <n v="0"/>
    <n v="0"/>
    <n v="0"/>
    <s v="Daños"/>
    <s v="Totales"/>
    <s v="Daños Total"/>
    <x v="53"/>
    <x v="1"/>
    <n v="3733425.0511100003"/>
    <n v="4674185.5092500001"/>
    <n v="470912451.56086999"/>
    <n v="404647163.09129"/>
    <n v="451972421.97768009"/>
    <n v="385068140.58718014"/>
    <n v="171648526.02709997"/>
    <n v="153786440.99998999"/>
    <n v="79566291.33104001"/>
    <n v="64611846.827160008"/>
    <n v="3610571.4998600003"/>
    <n v="4542874.6094899997"/>
    <n v="2.1034678149755628"/>
    <n v="2.954015048368468"/>
    <n v="-932303.10962999938"/>
    <n v="-20.522316589641974"/>
    <n v="100"/>
    <n v="100"/>
    <n v="96.709360719228215"/>
    <n v="97.190721260417618"/>
    <n v="0.76671820587723383"/>
    <n v="0.7988477447498562"/>
    <n v="1.1226755118668927"/>
    <n v="1.1797586272815745"/>
    <m/>
    <m/>
    <m/>
    <n v="0"/>
    <m/>
    <n v="0"/>
    <m/>
    <n v="0"/>
    <m/>
    <n v="56.42933826116623"/>
    <n v="19.299197474610839"/>
    <n v="9.8054209268612809"/>
    <n v="0.87576197415168855"/>
    <n v="41.061983390770919"/>
    <n v="28.715999556752926"/>
    <n v="70.300842081709604"/>
    <n v="64.147993248907611"/>
    <s v="Medianas"/>
    <n v="2023"/>
    <n v="2"/>
    <d v="2024-08-20T00:00:00"/>
    <x v="53"/>
    <x v="12"/>
  </r>
  <r>
    <n v="2024"/>
    <n v="6"/>
    <n v="115"/>
    <x v="72"/>
    <s v="Daños"/>
    <n v="232"/>
    <s v="835d5e8314340ab852a2f979ab4cd53e994dbe38366afb6eed84fe4957b980c8"/>
    <s v="866d562d83a77144c090ae01fef5e5dc5d322dfdcb968ee04e0fa262fe1b2619"/>
    <x v="44"/>
    <n v="28707.67799"/>
    <n v="20679.417089999999"/>
    <n v="54455.500600000007"/>
    <n v="37143.99338"/>
    <n v="19959.182820000002"/>
    <n v="11898.986519999999"/>
    <n v="37127.829089999999"/>
    <n v="24803.665679999998"/>
    <n v="0"/>
    <n v="0"/>
    <n v="134.59399999999999"/>
    <n v="128.214"/>
    <n v="0"/>
    <n v="0"/>
    <n v="19959.182820000002"/>
    <n v="11898.98652"/>
    <n v="24801.98415"/>
    <n v="15856.88219"/>
    <n v="0"/>
    <n v="0"/>
    <n v="0"/>
    <n v="0"/>
    <n v="0"/>
    <n v="0"/>
    <s v="Daños"/>
    <s v="Totales"/>
    <s v="Daños Total"/>
    <x v="53"/>
    <x v="1"/>
    <n v="28707.67799"/>
    <n v="20679.417089999999"/>
    <n v="470912451.56086999"/>
    <n v="404647163.09129"/>
    <n v="451972421.97768009"/>
    <n v="385068140.58718014"/>
    <n v="171648526.02709997"/>
    <n v="153786440.99998999"/>
    <n v="79566291.33104001"/>
    <n v="64611846.827160008"/>
    <n v="28707.67799"/>
    <n v="20679.417089999999"/>
    <n v="1.6724686575792451E-2"/>
    <n v="1.3446840277681792E-2"/>
    <n v="8028.2609000000011"/>
    <n v="38.822471953922964"/>
    <n v="100"/>
    <n v="100"/>
    <n v="100"/>
    <n v="100"/>
    <n v="6.0961815502746913E-3"/>
    <n v="6.3516437273727477E-3"/>
    <n v="5.1104811737762365E-3"/>
    <n v="5.3703266799653973E-3"/>
    <m/>
    <m/>
    <m/>
    <n v="0"/>
    <m/>
    <n v="0"/>
    <m/>
    <n v="0"/>
    <m/>
    <n v="67.738511061024425"/>
    <n v="69.525591122181879"/>
    <n v="57.540241430470608"/>
    <n v="2.5084973153968813E-2"/>
    <n v="67.738511061024397"/>
    <n v="56.411480219239742"/>
    <n v="80.4741374693605"/>
    <n v="75.039887270550508"/>
    <s v="Resto"/>
    <n v="2023"/>
    <n v="2"/>
    <d v="2024-08-20T00:00:00"/>
    <x v="53"/>
    <x v="44"/>
  </r>
  <r>
    <n v="2024"/>
    <n v="6"/>
    <n v="50"/>
    <x v="56"/>
    <s v="Daños"/>
    <n v="38"/>
    <s v="aea92132c4cbeb263e6ac2bf6c183b5d81737f179f21efdc5863739672f0f470"/>
    <s v="866d562d83a77144c090ae01fef5e5dc5d322dfdcb968ee04e0fa262fe1b2619"/>
    <x v="54"/>
    <n v="-1.1606500000000002"/>
    <n v="7656.0304699999997"/>
    <n v="-14384.52902"/>
    <n v="78350.102540000007"/>
    <n v="41.612220000000022"/>
    <n v="88.172210000000064"/>
    <n v="-3573.9836799999994"/>
    <n v="4534.7635400000036"/>
    <n v="0"/>
    <n v="0"/>
    <n v="134.59399999999999"/>
    <n v="128.214"/>
    <n v="0"/>
    <n v="0"/>
    <n v="700.69600000000003"/>
    <n v="1097.4416899999999"/>
    <n v="0"/>
    <n v="553.65185999999994"/>
    <n v="0"/>
    <n v="0"/>
    <n v="0"/>
    <n v="0"/>
    <n v="0"/>
    <n v="0"/>
    <s v="Daños"/>
    <s v="Totales"/>
    <s v="Daños Total"/>
    <x v="53"/>
    <x v="1"/>
    <n v="30189132.184919998"/>
    <n v="15116040.619870001"/>
    <n v="470912451.56086999"/>
    <n v="404647163.09129"/>
    <n v="451972421.97768009"/>
    <n v="385068140.58718014"/>
    <n v="171648526.02709997"/>
    <n v="153786440.99998999"/>
    <n v="79566291.33104001"/>
    <n v="64611846.827160008"/>
    <n v="-1.1606500000000002"/>
    <n v="7656.0304699999997"/>
    <n v="-6.761782503257593E-7"/>
    <n v="4.9783520707137622E-3"/>
    <n v="-7657.1911199999995"/>
    <n v="-100.01515994488983"/>
    <n v="100"/>
    <n v="100"/>
    <n v="-3.8445954421298838E-6"/>
    <n v="5.0648385132917445E-2"/>
    <n v="-2.4646831829418613E-7"/>
    <n v="-2.5679664146794268E-7"/>
    <n v="1.8920262313250839E-3"/>
    <n v="1.9882274493874053E-3"/>
    <m/>
    <m/>
    <m/>
    <n v="0"/>
    <m/>
    <n v="0"/>
    <m/>
    <n v="0"/>
    <m/>
    <n v="-52.805742308149028"/>
    <n v="-3585.2513677680627"/>
    <n v="1.1516700507593469"/>
    <n v="5.229880556688265E-5"/>
    <n v="-36.151869718016627"/>
    <m/>
    <m/>
    <n v="198.21873081036881"/>
    <s v="Resto"/>
    <n v="2023"/>
    <n v="2"/>
    <d v="2024-08-20T00:00:00"/>
    <x v="53"/>
    <x v="54"/>
  </r>
  <r>
    <n v="2024"/>
    <n v="6"/>
    <n v="16"/>
    <x v="24"/>
    <s v="Daños"/>
    <n v="14"/>
    <s v="8527a891e224136950ff32ca212b45bc93f69fbb801c3b1ebedac52775f99e61"/>
    <s v="866d562d83a77144c090ae01fef5e5dc5d322dfdcb968ee04e0fa262fe1b2619"/>
    <x v="33"/>
    <n v="872950.9945700001"/>
    <n v="524862.58981999999"/>
    <n v="1309164.2618800001"/>
    <n v="789336.21982"/>
    <n v="193324.59774000003"/>
    <n v="151529.05994000001"/>
    <n v="348876.23516000004"/>
    <n v="155413.79934000006"/>
    <n v="0"/>
    <n v="0"/>
    <n v="134.59399999999999"/>
    <n v="128.214"/>
    <n v="0"/>
    <n v="0"/>
    <n v="139420.29358000003"/>
    <n v="86928.884390000007"/>
    <n v="231474.27809000001"/>
    <n v="144369.09187"/>
    <n v="0"/>
    <n v="0"/>
    <n v="0"/>
    <n v="0"/>
    <n v="0"/>
    <n v="0"/>
    <s v="Daños"/>
    <s v="Totales"/>
    <s v="Daños Total"/>
    <x v="53"/>
    <x v="1"/>
    <n v="2668766.8416399998"/>
    <n v="1926100.1418599999"/>
    <n v="470912451.56086999"/>
    <n v="404647163.09129"/>
    <n v="451972421.97768009"/>
    <n v="385068140.58718014"/>
    <n v="171648526.02709997"/>
    <n v="153786440.99998999"/>
    <n v="79566291.33104001"/>
    <n v="64611846.827160008"/>
    <n v="872950.9945700001"/>
    <n v="524862.58981999999"/>
    <n v="0.50856888478738127"/>
    <n v="0.34129315068812482"/>
    <n v="348088.4047500001"/>
    <n v="66.319911439940114"/>
    <n v="100"/>
    <n v="100"/>
    <n v="32.709901102996234"/>
    <n v="27.250015635903008"/>
    <n v="0.18537437089984501"/>
    <n v="0.19314253527909039"/>
    <n v="0.12970870370382134"/>
    <n v="0.13630382119373757"/>
    <m/>
    <m/>
    <m/>
    <n v="0"/>
    <m/>
    <n v="0"/>
    <m/>
    <n v="0"/>
    <m/>
    <n v="27.582522993641966"/>
    <n v="22.146099717227337"/>
    <n v="28.870234396390575"/>
    <n v="0.24297299083057949"/>
    <n v="60.384312485250824"/>
    <n v="60.335065554360902"/>
    <n v="60.231441147768358"/>
    <n v="60.212946735355821"/>
    <s v="Resto"/>
    <n v="2023"/>
    <n v="2"/>
    <d v="2024-08-20T00:00:00"/>
    <x v="53"/>
    <x v="33"/>
  </r>
  <r>
    <n v="2024"/>
    <n v="6"/>
    <n v="103"/>
    <x v="18"/>
    <s v="Daños"/>
    <n v="205"/>
    <s v="f8809aff4d69bece79dabe35be0c708b890d7eafb841f121330667b77d2e2590"/>
    <s v="866d562d83a77144c090ae01fef5e5dc5d322dfdcb968ee04e0fa262fe1b2619"/>
    <x v="26"/>
    <n v="1492337.16872"/>
    <n v="1431710.3165"/>
    <n v="1996679.27874"/>
    <n v="2415714.5646899994"/>
    <n v="289266.30021000002"/>
    <n v="623690.04284999997"/>
    <n v="797481.26240000012"/>
    <n v="1246690.6429600001"/>
    <n v="0"/>
    <n v="0"/>
    <n v="134.59399999999999"/>
    <n v="128.214"/>
    <n v="3694.5589999999997"/>
    <n v="7886.3938499999995"/>
    <n v="44374.270420000001"/>
    <n v="62935.468489999999"/>
    <n v="207516.38527"/>
    <n v="165423.13071999999"/>
    <n v="0"/>
    <n v="0"/>
    <n v="0"/>
    <n v="0"/>
    <n v="0"/>
    <n v="0"/>
    <s v="Daños"/>
    <s v="Totales"/>
    <s v="Daños Total"/>
    <x v="53"/>
    <x v="1"/>
    <n v="1492337.16872"/>
    <n v="1431710.3165"/>
    <n v="470912451.56086999"/>
    <n v="404647163.09129"/>
    <n v="451972421.97768009"/>
    <n v="385068140.58718014"/>
    <n v="171648526.02709997"/>
    <n v="153786440.99998999"/>
    <n v="79566291.33104001"/>
    <n v="64611846.827160008"/>
    <n v="1492337.16872"/>
    <n v="1431710.3165"/>
    <n v="0.86941449673991889"/>
    <n v="0.93097304755241272"/>
    <n v="60626.852220000001"/>
    <n v="4.234575355174508"/>
    <n v="100"/>
    <n v="100"/>
    <n v="100"/>
    <n v="100"/>
    <n v="0.31690331478251449"/>
    <n v="0.33018323600144267"/>
    <n v="0.35381696625833026"/>
    <n v="0.37180700390243221"/>
    <m/>
    <m/>
    <m/>
    <n v="0"/>
    <m/>
    <n v="0"/>
    <m/>
    <n v="0"/>
    <m/>
    <n v="-53.620183049872772"/>
    <n v="19.383441374586152"/>
    <n v="43.562586346006817"/>
    <n v="0.36355383086348886"/>
    <n v="-29.492428538844106"/>
    <n v="25.445809402101261"/>
    <n v="21.383502012269801"/>
    <n v="38.045144119854925"/>
    <s v="Resto"/>
    <n v="2023"/>
    <n v="2"/>
    <d v="2024-08-20T00:00:00"/>
    <x v="53"/>
    <x v="26"/>
  </r>
  <r>
    <n v="2024"/>
    <n v="6"/>
    <n v="18"/>
    <x v="64"/>
    <s v="Daños"/>
    <n v="5"/>
    <s v="ef2d127de37b942baad06145e54b0c619a1f22327b2ebbcfbec78f5564afe39d"/>
    <s v="866d562d83a77144c090ae01fef5e5dc5d322dfdcb968ee04e0fa262fe1b2619"/>
    <x v="23"/>
    <n v="2005788.61949"/>
    <n v="1891189.33537"/>
    <n v="3741024.5778399999"/>
    <n v="3438397.0249800002"/>
    <n v="52778.123039999999"/>
    <n v="112960.76667000001"/>
    <n v="732012.08530999988"/>
    <n v="295507.78903000004"/>
    <n v="0"/>
    <n v="0"/>
    <n v="134.59399999999999"/>
    <n v="128.214"/>
    <n v="0"/>
    <n v="0"/>
    <n v="91604.757440000001"/>
    <n v="108526.66455"/>
    <n v="1501231.8629400001"/>
    <n v="1399189.93817"/>
    <n v="0"/>
    <n v="0"/>
    <n v="0"/>
    <n v="0"/>
    <n v="0"/>
    <n v="0"/>
    <s v="Daños"/>
    <s v="Totales"/>
    <s v="Daños Total"/>
    <x v="53"/>
    <x v="1"/>
    <n v="10445446.251569999"/>
    <n v="9947856.28792"/>
    <n v="470912451.56086999"/>
    <n v="404647163.09129"/>
    <n v="451972421.97768009"/>
    <n v="385068140.58718014"/>
    <n v="171648526.02709997"/>
    <n v="153786440.99998999"/>
    <n v="79566291.33104001"/>
    <n v="64611846.827160008"/>
    <n v="2005788.61949"/>
    <n v="1891189.33537"/>
    <n v="1.1685440393314679"/>
    <n v="1.2297503753078747"/>
    <n v="114599.28411999997"/>
    <n v="6.0596409876422674"/>
    <n v="100"/>
    <n v="100"/>
    <n v="19.202517261419256"/>
    <n v="19.011023889302979"/>
    <n v="0.4259366285265303"/>
    <n v="0.44378562097070878"/>
    <n v="0.467367501336798"/>
    <n v="0.49113108461431682"/>
    <m/>
    <m/>
    <m/>
    <n v="0"/>
    <m/>
    <n v="0"/>
    <m/>
    <n v="0"/>
    <m/>
    <n v="-53.277474475554577"/>
    <n v="2.6312903826037055"/>
    <n v="5.9730014630132162"/>
    <n v="6.6332264778326377E-2"/>
    <n v="-15.592395822875215"/>
    <n v="7.292928714414626"/>
    <n v="6.1019726333680389"/>
    <n v="7.7563925804056302"/>
    <s v="Resto"/>
    <n v="2023"/>
    <n v="2"/>
    <d v="2024-08-20T00:00:00"/>
    <x v="53"/>
    <x v="23"/>
  </r>
  <r>
    <n v="2024"/>
    <n v="6"/>
    <n v="22"/>
    <x v="15"/>
    <s v="Daños"/>
    <n v="16"/>
    <s v="b17ef6d19c7a5b1ee83b907c595526dcb1eb06db8227d650d5dda0a9f4ce8cd9"/>
    <s v="866d562d83a77144c090ae01fef5e5dc5d322dfdcb968ee04e0fa262fe1b2619"/>
    <x v="15"/>
    <n v="11093213.341200002"/>
    <n v="9813431.9441800006"/>
    <n v="16987060.10582"/>
    <n v="15114107.286350001"/>
    <n v="3347636.7219100008"/>
    <n v="3385272.5890999995"/>
    <n v="16362962.574890003"/>
    <n v="6323273.9229099993"/>
    <n v="0"/>
    <n v="0"/>
    <n v="134.59399999999999"/>
    <n v="128.214"/>
    <n v="0"/>
    <n v="0"/>
    <n v="2428371.1987800002"/>
    <n v="2008295.9115299999"/>
    <n v="3759292.1444299999"/>
    <n v="3014814.4215300004"/>
    <n v="0"/>
    <n v="0"/>
    <n v="0"/>
    <n v="0"/>
    <n v="0"/>
    <n v="0"/>
    <s v="Daños"/>
    <s v="Totales"/>
    <s v="Daños Total"/>
    <x v="53"/>
    <x v="1"/>
    <n v="17696756.30731"/>
    <n v="15803110.36665"/>
    <n v="470912451.56086999"/>
    <n v="404647163.09129"/>
    <n v="451972421.97768009"/>
    <n v="385068140.58718014"/>
    <n v="171648526.02709997"/>
    <n v="153786440.99998999"/>
    <n v="79566291.33104001"/>
    <n v="64611846.827160008"/>
    <n v="11093213.341200002"/>
    <n v="9813431.9441800006"/>
    <n v="6.4627489661336206"/>
    <n v="6.3812075241279826"/>
    <n v="1279781.397020001"/>
    <n v="13.041119603208685"/>
    <n v="100"/>
    <n v="100"/>
    <n v="62.685009323531951"/>
    <n v="62.09810421174884"/>
    <n v="2.3556848633818928"/>
    <n v="2.4544004903351873"/>
    <n v="2.4251824402302931"/>
    <n v="2.5484923081966118"/>
    <m/>
    <m/>
    <m/>
    <n v="0"/>
    <m/>
    <n v="0"/>
    <m/>
    <n v="0"/>
    <m/>
    <n v="-1.1117529297693718"/>
    <n v="30.177340135314413"/>
    <n v="34.496316970004415"/>
    <n v="4.2073554842238039"/>
    <n v="20.91700156527083"/>
    <n v="24.693981745058167"/>
    <n v="64.596501295543774"/>
    <n v="66.614246541609731"/>
    <s v="Medianas"/>
    <n v="2023"/>
    <n v="2"/>
    <d v="2024-08-20T00:00:00"/>
    <x v="53"/>
    <x v="15"/>
  </r>
  <r>
    <n v="2024"/>
    <n v="6"/>
    <n v="107"/>
    <x v="28"/>
    <s v="Daños"/>
    <n v="70"/>
    <s v="ff5a1ae012afa5d4c889c50ad427aaf545d31a4fac04ffc1c4d03d403ba4250a"/>
    <s v="866d562d83a77144c090ae01fef5e5dc5d322dfdcb968ee04e0fa262fe1b2619"/>
    <x v="24"/>
    <n v="991204.89910000004"/>
    <n v="653728.05599000002"/>
    <n v="1814506.8072600001"/>
    <n v="1160331.2156699998"/>
    <n v="602949.23947000003"/>
    <n v="301431.19687999994"/>
    <n v="948660.59139000019"/>
    <n v="580375.87736999989"/>
    <n v="0"/>
    <n v="0"/>
    <n v="134.59399999999999"/>
    <n v="128.214"/>
    <n v="0"/>
    <n v="0"/>
    <n v="537395.69094"/>
    <n v="243717.88490999999"/>
    <n v="675398.35936"/>
    <n v="414413.28897000005"/>
    <n v="0"/>
    <n v="0"/>
    <n v="0"/>
    <n v="0"/>
    <n v="0"/>
    <n v="0"/>
    <s v="Daños"/>
    <s v="Totales"/>
    <s v="Daños Total"/>
    <x v="53"/>
    <x v="1"/>
    <n v="991204.89910000004"/>
    <n v="653728.05599000002"/>
    <n v="470912451.56086999"/>
    <n v="404647163.09129"/>
    <n v="451972421.97768009"/>
    <n v="385068140.58718014"/>
    <n v="171648526.02709997"/>
    <n v="153786440.99998999"/>
    <n v="79566291.33104001"/>
    <n v="64611846.827160008"/>
    <n v="991204.89910000004"/>
    <n v="653728.05599000002"/>
    <n v="0.57746193459506201"/>
    <n v="0.42508822737502749"/>
    <n v="337476.84311000002"/>
    <n v="51.623429653623788"/>
    <n v="100"/>
    <n v="100"/>
    <n v="100"/>
    <n v="100"/>
    <n v="0.2104860246983461"/>
    <n v="0.21930649988838236"/>
    <n v="0.16155508196223692"/>
    <n v="0.16976944781594955"/>
    <m/>
    <m/>
    <m/>
    <n v="0"/>
    <m/>
    <n v="0"/>
    <m/>
    <n v="0"/>
    <m/>
    <n v="100.02881112204011"/>
    <n v="60.829929313048126"/>
    <n v="46.109570197888353"/>
    <n v="0.75779482665768094"/>
    <n v="120.49907873541952"/>
    <n v="62.977003232368119"/>
    <n v="79.567218885344971"/>
    <n v="58.810344985737913"/>
    <s v="Resto"/>
    <n v="2023"/>
    <n v="2"/>
    <d v="2024-08-20T00:00:00"/>
    <x v="53"/>
    <x v="24"/>
  </r>
  <r>
    <n v="2024"/>
    <n v="6"/>
    <n v="61"/>
    <x v="2"/>
    <s v="Dañ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992600.4137299999"/>
    <n v="1782629.8768699998"/>
    <n v="4301862.2547899997"/>
    <n v="3883224.3580700001"/>
    <n v="0"/>
    <n v="0"/>
    <n v="0"/>
    <n v="0"/>
    <n v="0"/>
    <n v="0"/>
    <s v="Daños"/>
    <s v="Totales"/>
    <s v="Daños Total"/>
    <x v="53"/>
    <x v="1"/>
    <n v="0"/>
    <n v="0"/>
    <n v="470912451.56086999"/>
    <n v="404647163.09129"/>
    <n v="451972421.97768009"/>
    <n v="385068140.58718014"/>
    <n v="171648526.02709997"/>
    <n v="153786440.99998999"/>
    <n v="79566291.33104001"/>
    <n v="64611846.82716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.77869503840434"/>
    <n v="10.78067755343568"/>
    <n v="46.319484346838316"/>
    <n v="45.905920248089501"/>
    <m/>
    <n v="2023"/>
    <n v="2"/>
    <d v="2024-08-20T00:00:00"/>
    <x v="53"/>
    <x v="2"/>
  </r>
  <r>
    <n v="2024"/>
    <n v="6"/>
    <n v="3"/>
    <x v="40"/>
    <s v="Daños"/>
    <n v="3"/>
    <s v="4e07408562bedb8b60ce05c1decfe3ad16b72230967de01f640b7e4729b49fce"/>
    <s v="866d562d83a77144c090ae01fef5e5dc5d322dfdcb968ee04e0fa262fe1b2619"/>
    <x v="11"/>
    <n v="3350394.76547"/>
    <n v="3616367.7882500002"/>
    <n v="6032095.5682999995"/>
    <n v="6183138.5656300001"/>
    <n v="1124283.2434999996"/>
    <n v="723349.73541999981"/>
    <n v="2612418.1781500001"/>
    <n v="1706330.7402800003"/>
    <n v="0"/>
    <n v="0"/>
    <n v="134.59399999999999"/>
    <n v="128.214"/>
    <n v="-1387.8115899999998"/>
    <n v="8437.54853"/>
    <n v="223704.79849000002"/>
    <n v="73503.299050000001"/>
    <n v="389849.64202999999"/>
    <n v="228961.46687"/>
    <n v="0"/>
    <n v="0"/>
    <n v="0"/>
    <n v="0"/>
    <n v="0"/>
    <n v="0"/>
    <s v="Daños"/>
    <s v="Totales"/>
    <s v="Daños Total"/>
    <x v="53"/>
    <x v="1"/>
    <n v="12032200.14449"/>
    <n v="10620403.039520001"/>
    <n v="470912451.56086999"/>
    <n v="404647163.09129"/>
    <n v="451972421.97768009"/>
    <n v="385068140.58718014"/>
    <n v="171648526.02709997"/>
    <n v="153786440.99998999"/>
    <n v="79566291.33104001"/>
    <n v="64611846.827160008"/>
    <n v="3350394.76547"/>
    <n v="3616367.7882500002"/>
    <n v="1.951892534714244"/>
    <n v="2.3515517783848288"/>
    <n v="-265973.02278000023"/>
    <n v="-7.3547005822852896"/>
    <n v="100"/>
    <n v="100"/>
    <n v="27.845237988368009"/>
    <n v="34.051135110343658"/>
    <n v="0.71146871448501703"/>
    <n v="0.74128300811137848"/>
    <n v="0.8937089193021559"/>
    <n v="0.93915008983487902"/>
    <m/>
    <m/>
    <m/>
    <n v="0"/>
    <m/>
    <n v="0"/>
    <m/>
    <n v="0"/>
    <m/>
    <n v="55.427338733621731"/>
    <n v="33.556739494913906"/>
    <n v="20.002106471865147"/>
    <n v="1.4130145124175213"/>
    <n v="204.34660944650486"/>
    <n v="70.268668942162776"/>
    <n v="57.382327536621233"/>
    <n v="32.102912361115237"/>
    <s v="Medianas"/>
    <n v="2023"/>
    <n v="2"/>
    <d v="2024-08-20T00:00:00"/>
    <x v="53"/>
    <x v="11"/>
  </r>
  <r>
    <n v="2024"/>
    <n v="6"/>
    <n v="15.1"/>
    <x v="13"/>
    <s v="Daños"/>
    <n v="15.1"/>
    <m/>
    <m/>
    <x v="7"/>
    <n v="63947110.837650001"/>
    <n v="63240713.351659998"/>
    <n v="109130247.42409"/>
    <n v="106571919.49678999"/>
    <n v="27718101.651160002"/>
    <n v="19596984.021549996"/>
    <n v="73747136.950279996"/>
    <n v="42715870.218740001"/>
    <n v="0"/>
    <n v="0"/>
    <n v="0"/>
    <n v="0"/>
    <n v="21748.571020000003"/>
    <n v="39174.046849999999"/>
    <n v="18069602.946940001"/>
    <n v="14673495.643379999"/>
    <n v="31695020.050749999"/>
    <n v="25831857.559430003"/>
    <n v="0"/>
    <n v="0"/>
    <n v="0"/>
    <n v="0"/>
    <n v="0"/>
    <n v="0"/>
    <s v="Daños"/>
    <s v="Totales"/>
    <s v="Daños Total"/>
    <x v="53"/>
    <x v="1"/>
    <n v="140687112.78816"/>
    <n v="125239803.68144999"/>
    <n v="470912451.56086999"/>
    <n v="404647163.09129"/>
    <n v="451972421.97768009"/>
    <n v="385068140.58718014"/>
    <n v="171648526.02709997"/>
    <n v="153786440.99998999"/>
    <n v="79566291.33104001"/>
    <n v="64611846.827160008"/>
    <n v="63947110.837650001"/>
    <n v="63240713.351659998"/>
    <n v="37.254681014594901"/>
    <n v="41.122424669197017"/>
    <n v="706397.48599000275"/>
    <n v="1.1169979725907941"/>
    <n v="100"/>
    <n v="100"/>
    <n v="45.453424674325746"/>
    <n v="50.495698246632557"/>
    <n v="13.579405391743865"/>
    <n v="14.148454137497779"/>
    <n v="15.628606628187985"/>
    <n v="16.423252584653177"/>
    <m/>
    <m/>
    <m/>
    <n v="0"/>
    <m/>
    <n v="0"/>
    <m/>
    <n v="0"/>
    <m/>
    <n v="41.440650360685851"/>
    <n v="43.345354134186273"/>
    <n v="30.987923732893179"/>
    <n v="34.836488150286264"/>
    <n v="23.144500711336423"/>
    <n v="22.697409498449449"/>
    <n v="57.010858229485237"/>
    <n v="56.803873316587698"/>
    <s v="Resto"/>
    <n v="2023"/>
    <n v="2"/>
    <d v="2024-08-20T00:00:00"/>
    <x v="53"/>
    <x v="7"/>
  </r>
  <r>
    <n v="2024"/>
    <n v="6"/>
    <n v="59"/>
    <x v="38"/>
    <s v="Daños"/>
    <n v="209"/>
    <s v="83f814f7a92e365cbd79f9addceed185761a8d38a06a2d4350bb1fe4b7632b34"/>
    <s v="866d562d83a77144c090ae01fef5e5dc5d322dfdcb968ee04e0fa262fe1b2619"/>
    <x v="37"/>
    <n v="318360.07158999995"/>
    <n v="335856.70068000001"/>
    <n v="535171.40523999999"/>
    <n v="676926.64978000009"/>
    <n v="113170.67092"/>
    <n v="67590.686749999993"/>
    <n v="276120.09456"/>
    <n v="158290.70376000003"/>
    <n v="0"/>
    <n v="0"/>
    <n v="134.59399999999999"/>
    <n v="128.214"/>
    <n v="102.25014"/>
    <n v="404.78053999999997"/>
    <n v="2782.1166699999999"/>
    <n v="2827.0215400000002"/>
    <n v="13164.53873"/>
    <n v="17257.734190000003"/>
    <n v="0"/>
    <n v="0"/>
    <n v="0"/>
    <n v="0"/>
    <n v="0"/>
    <n v="0"/>
    <s v="Daños"/>
    <s v="Totales"/>
    <s v="Daños Total"/>
    <x v="53"/>
    <x v="1"/>
    <n v="318360.07158999995"/>
    <n v="335856.70068000001"/>
    <n v="470912451.56086999"/>
    <n v="404647163.09129"/>
    <n v="451972421.97768009"/>
    <n v="385068140.58718014"/>
    <n v="171648526.02709997"/>
    <n v="153786440.99998999"/>
    <n v="79566291.33104001"/>
    <n v="64611846.827160008"/>
    <n v="318360.07158999995"/>
    <n v="335856.70068000001"/>
    <n v="0.18547206839383934"/>
    <n v="0.21839162054606742"/>
    <n v="-17496.62909000006"/>
    <n v="-5.2095518876279945"/>
    <n v="100"/>
    <n v="100"/>
    <n v="100"/>
    <n v="100"/>
    <n v="6.7604938143974475E-2"/>
    <n v="7.0437941810025217E-2"/>
    <n v="8.2999890105303772E-2"/>
    <n v="8.722006971749495E-2"/>
    <m/>
    <m/>
    <m/>
    <n v="0"/>
    <m/>
    <n v="0"/>
    <m/>
    <n v="0"/>
    <m/>
    <n v="67.43530264544917"/>
    <n v="35.548010262338067"/>
    <n v="20.12485879041596"/>
    <n v="0.14223444253439826"/>
    <n v="-1.5884162665417922"/>
    <n v="-23.718035142595983"/>
    <n v="21.13341551162727"/>
    <n v="16.38118601709672"/>
    <s v="Resto"/>
    <n v="2023"/>
    <n v="2"/>
    <d v="2024-08-20T00:00:00"/>
    <x v="53"/>
    <x v="37"/>
  </r>
  <r>
    <n v="2024"/>
    <n v="6"/>
    <n v="9"/>
    <x v="8"/>
    <s v="Daños"/>
    <n v="9"/>
    <s v="19581e27de7ced00ff1ce50b2047e7a567c76b1cbaebabe5ef03f7c3017bb5b7"/>
    <s v="866d562d83a77144c090ae01fef5e5dc5d322dfdcb968ee04e0fa262fe1b2619"/>
    <x v="25"/>
    <n v="1206370.9027799999"/>
    <n v="1028186.61034"/>
    <n v="2447622.4489099998"/>
    <n v="2102957.8934800001"/>
    <n v="725654.11388999992"/>
    <n v="691858.90182000003"/>
    <n v="1496862.1721700002"/>
    <n v="1452928.8902900005"/>
    <n v="0"/>
    <n v="0"/>
    <n v="134.59399999999999"/>
    <n v="128.214"/>
    <n v="990.51715000000013"/>
    <n v="-211.32697999999982"/>
    <n v="630734.54183"/>
    <n v="595476.80582000001"/>
    <n v="953785.37060000002"/>
    <n v="818639.4093099999"/>
    <n v="0"/>
    <n v="0"/>
    <n v="0"/>
    <n v="0"/>
    <n v="0"/>
    <n v="0"/>
    <s v="Daños"/>
    <s v="Totales"/>
    <s v="Daños Total"/>
    <x v="53"/>
    <x v="1"/>
    <n v="1455805.4776199998"/>
    <n v="1307087.0916300002"/>
    <n v="470912451.56086999"/>
    <n v="404647163.09129"/>
    <n v="451972421.97768009"/>
    <n v="385068140.58718014"/>
    <n v="171648526.02709997"/>
    <n v="153786440.99998999"/>
    <n v="79566291.33104001"/>
    <n v="64611846.827160008"/>
    <n v="1206370.9027799999"/>
    <n v="1028186.61034"/>
    <n v="0.70281460068555279"/>
    <n v="0.66858079532516579"/>
    <n v="178184.29243999987"/>
    <n v="17.329956512571009"/>
    <n v="100"/>
    <n v="100"/>
    <n v="82.866215392472355"/>
    <n v="78.662440852185455"/>
    <n v="0.25617732102462037"/>
    <n v="0.2669125026481316"/>
    <n v="0.25409460491090535"/>
    <n v="0.26701419877846699"/>
    <m/>
    <m/>
    <m/>
    <n v="0"/>
    <m/>
    <n v="0"/>
    <m/>
    <n v="0"/>
    <m/>
    <n v="4.8846971515577042"/>
    <n v="60.151824966747725"/>
    <n v="67.289234742243593"/>
    <n v="0.91201198616996659"/>
    <n v="5.9209251586967104"/>
    <n v="16.508606811869655"/>
    <n v="66.129609582208445"/>
    <n v="72.739816706589394"/>
    <s v="Resto"/>
    <n v="2023"/>
    <n v="2"/>
    <d v="2024-08-20T00:00:00"/>
    <x v="53"/>
    <x v="25"/>
  </r>
  <r>
    <n v="2024"/>
    <n v="6"/>
    <n v="10"/>
    <x v="4"/>
    <s v="Daños"/>
    <n v="10"/>
    <s v="4a44dc15364204a80fe80e9039455cc1608281820fe2b24f1e5233ade6af1dd5"/>
    <s v="866d562d83a77144c090ae01fef5e5dc5d322dfdcb968ee04e0fa262fe1b2619"/>
    <x v="22"/>
    <n v="2186912.5515200002"/>
    <n v="1906825.7623399999"/>
    <n v="4585231.4647400007"/>
    <n v="3929032.5075499997"/>
    <n v="880981.08403000003"/>
    <n v="414934.67808999994"/>
    <n v="2965268.7812300008"/>
    <n v="-959556.40449999995"/>
    <n v="0"/>
    <n v="0"/>
    <n v="134.59399999999999"/>
    <n v="128.214"/>
    <n v="5579.8085999999985"/>
    <n v="2529.2571900000003"/>
    <n v="733512.25939000002"/>
    <n v="731659.01858000003"/>
    <n v="1438096.6171900001"/>
    <n v="1307946.47022"/>
    <n v="0"/>
    <n v="0"/>
    <n v="0"/>
    <n v="0"/>
    <n v="0"/>
    <n v="0"/>
    <s v="Daños"/>
    <s v="Totales"/>
    <s v="Daños Total"/>
    <x v="53"/>
    <x v="1"/>
    <n v="3187333.33329"/>
    <n v="2989305.4146599998"/>
    <n v="470912451.56086999"/>
    <n v="404647163.09129"/>
    <n v="451972421.97768009"/>
    <n v="385068140.58718014"/>
    <n v="171648526.02709997"/>
    <n v="153786440.99998999"/>
    <n v="79566291.33104001"/>
    <n v="64611846.827160008"/>
    <n v="2186912.5515200002"/>
    <n v="1906825.7623399999"/>
    <n v="1.2740642766572485"/>
    <n v="1.2399179992338363"/>
    <n v="280086.78918000031"/>
    <n v="14.688640918941974"/>
    <n v="100"/>
    <n v="100"/>
    <n v="68.612608812478527"/>
    <n v="63.788255057132737"/>
    <n v="0.46439896508816786"/>
    <n v="0.48385973240376101"/>
    <n v="0.4712317140129838"/>
    <n v="0.49519177552116678"/>
    <m/>
    <m/>
    <m/>
    <n v="0"/>
    <m/>
    <n v="0"/>
    <m/>
    <n v="0"/>
    <m/>
    <n v="112.31801788302542"/>
    <n v="40.284239231133384"/>
    <n v="21.760492557054842"/>
    <n v="1.1072290404546179"/>
    <n v="0.2532929633802361"/>
    <n v="9.9507242791142971"/>
    <n v="51.005770448390464"/>
    <n v="55.93952315624454"/>
    <s v="Resto"/>
    <n v="2023"/>
    <n v="2"/>
    <d v="2024-08-20T00:00:00"/>
    <x v="53"/>
    <x v="22"/>
  </r>
  <r>
    <n v="2024"/>
    <n v="6"/>
    <n v="127"/>
    <x v="5"/>
    <s v="Daños"/>
    <n v="263"/>
    <s v="4be84111a613654b362415e563cb7607df7b203b5d303802a8a546061bbc7847"/>
    <s v="866d562d83a77144c090ae01fef5e5dc5d322dfdcb968ee04e0fa262fe1b2619"/>
    <x v="34"/>
    <n v="539188.42425000004"/>
    <n v="333342.39512"/>
    <n v="1158658.2686200002"/>
    <n v="733057.14244000008"/>
    <n v="127849.51031"/>
    <n v="71031.458669999993"/>
    <n v="308603.73937999998"/>
    <n v="103772.80463000001"/>
    <n v="0"/>
    <n v="0"/>
    <n v="134.59399999999999"/>
    <n v="128.214"/>
    <n v="0"/>
    <n v="334.28446000000002"/>
    <n v="1003.6803199999999"/>
    <n v="-742.89518999999996"/>
    <n v="7906.6040700000003"/>
    <n v="6189.2059600000002"/>
    <n v="0"/>
    <n v="0"/>
    <n v="0"/>
    <n v="0"/>
    <n v="0"/>
    <n v="0"/>
    <s v="Daños"/>
    <s v="Totales"/>
    <s v="Daños Total"/>
    <x v="53"/>
    <x v="1"/>
    <n v="539188.42425000004"/>
    <n v="333342.39512"/>
    <n v="470912451.56086999"/>
    <n v="404647163.09129"/>
    <n v="451972421.97768009"/>
    <n v="385068140.58718014"/>
    <n v="171648526.02709997"/>
    <n v="153786440.99998999"/>
    <n v="79566291.33104001"/>
    <n v="64611846.827160008"/>
    <n v="539188.42425000004"/>
    <n v="333342.39512"/>
    <n v="0.3141235387974568"/>
    <n v="0.21675668735972745"/>
    <n v="205846.02913000004"/>
    <n v="61.752129985115587"/>
    <n v="100"/>
    <n v="100"/>
    <n v="100"/>
    <n v="100"/>
    <n v="0.11449865520922729"/>
    <n v="0.11929675308300712"/>
    <n v="8.2378532589587605E-2"/>
    <n v="8.6567118903084286E-2"/>
    <m/>
    <m/>
    <m/>
    <n v="0"/>
    <m/>
    <n v="0"/>
    <m/>
    <n v="0"/>
    <m/>
    <n v="79.989982894715638"/>
    <n v="23.711471641446312"/>
    <n v="21.308858312015598"/>
    <n v="0.16068300805686034"/>
    <n v="-235.10389265005202"/>
    <n v="27.748278553005214"/>
    <n v="12.694202354311132"/>
    <n v="-12.003077532097508"/>
    <s v="Resto"/>
    <n v="2023"/>
    <n v="2"/>
    <d v="2024-08-20T00:00:00"/>
    <x v="53"/>
    <x v="34"/>
  </r>
  <r>
    <n v="2024"/>
    <n v="6"/>
    <n v="80"/>
    <x v="30"/>
    <s v="Daños"/>
    <n v="52"/>
    <s v="41cfc0d1f2d127b04555b7246d84019b4d27710a3f3aff6e7764375b1e06e05d"/>
    <s v="866d562d83a77144c090ae01fef5e5dc5d322dfdcb968ee04e0fa262fe1b2619"/>
    <x v="32"/>
    <n v="626194.07355999993"/>
    <n v="628180.58372"/>
    <n v="1034356.5764199999"/>
    <n v="977282.30615999992"/>
    <n v="289206.06432999996"/>
    <n v="199984.98683000001"/>
    <n v="831182.96415000001"/>
    <n v="503988.91201000003"/>
    <n v="0"/>
    <n v="0"/>
    <n v="134.59399999999999"/>
    <n v="128.214"/>
    <n v="666.86254000000008"/>
    <n v="183.63443000000001"/>
    <n v="38237.172700000003"/>
    <n v="35037.287020000003"/>
    <n v="76774.093260000009"/>
    <n v="66747.247229999994"/>
    <n v="0"/>
    <n v="0"/>
    <n v="0"/>
    <n v="0"/>
    <n v="0"/>
    <n v="0"/>
    <s v="Daños"/>
    <s v="Totales"/>
    <s v="Daños Total"/>
    <x v="53"/>
    <x v="1"/>
    <n v="669950.54428999999"/>
    <n v="668363.73384"/>
    <n v="470912451.56086999"/>
    <n v="404647163.09129"/>
    <n v="451972421.97768009"/>
    <n v="385068140.58718014"/>
    <n v="171648526.02709997"/>
    <n v="153786440.99998999"/>
    <n v="79566291.33104001"/>
    <n v="64611846.827160008"/>
    <n v="626194.07355999993"/>
    <n v="628180.58372"/>
    <n v="0.3648117977203813"/>
    <n v="0.40847592260753401"/>
    <n v="-1986.5101600000635"/>
    <n v="-0.31623234010771384"/>
    <n v="100"/>
    <n v="100"/>
    <n v="93.468701368640239"/>
    <n v="93.987832061274062"/>
    <n v="0.13297462649043126"/>
    <n v="0.13854696506038669"/>
    <n v="0.15524156376657458"/>
    <n v="0.1631349149691024"/>
    <m/>
    <m/>
    <m/>
    <n v="0"/>
    <m/>
    <n v="0"/>
    <m/>
    <n v="0"/>
    <m/>
    <n v="44.613887729404176"/>
    <n v="46.184733542082803"/>
    <n v="31.835588684660728"/>
    <n v="0.36347812558806086"/>
    <n v="9.1328009448147007"/>
    <n v="15.022111691661477"/>
    <n v="49.804785802559145"/>
    <n v="52.492482422933925"/>
    <s v="Resto"/>
    <n v="2023"/>
    <n v="2"/>
    <d v="2024-08-20T00:00:00"/>
    <x v="53"/>
    <x v="32"/>
  </r>
  <r>
    <n v="2024"/>
    <n v="6"/>
    <n v="126"/>
    <x v="41"/>
    <s v="Daños"/>
    <n v="239"/>
    <s v="79bf08685d3138f9b109c3546780f056bc954fd69377b84a2cf23622e464897b"/>
    <s v="866d562d83a77144c090ae01fef5e5dc5d322dfdcb968ee04e0fa262fe1b2619"/>
    <x v="36"/>
    <n v="466101.05164999998"/>
    <n v="396211.51010000001"/>
    <n v="842436.21382999991"/>
    <n v="738476.27540000016"/>
    <n v="110209.05850000001"/>
    <n v="124846.64112"/>
    <n v="221590.35589000001"/>
    <n v="420591.46982"/>
    <n v="0"/>
    <n v="0"/>
    <n v="134.59399999999999"/>
    <n v="128.214"/>
    <n v="4702.3385999999991"/>
    <n v="1635.5818899999999"/>
    <n v="8483.6007200000004"/>
    <n v="8245.1945099999994"/>
    <n v="12726.92432"/>
    <n v="12831.46704"/>
    <n v="0"/>
    <n v="0"/>
    <n v="0"/>
    <n v="0"/>
    <n v="0"/>
    <n v="0"/>
    <s v="Daños"/>
    <s v="Totales"/>
    <s v="Daños Total"/>
    <x v="53"/>
    <x v="1"/>
    <n v="466101.05164999998"/>
    <n v="396211.51010000001"/>
    <n v="470912451.56086999"/>
    <n v="404647163.09129"/>
    <n v="451972421.97768009"/>
    <n v="385068140.58718014"/>
    <n v="171648526.02709997"/>
    <n v="153786440.99998999"/>
    <n v="79566291.33104001"/>
    <n v="64611846.827160008"/>
    <n v="466101.05164999998"/>
    <n v="396211.51010000001"/>
    <n v="0.27154387074457703"/>
    <n v="0.25763747930158926"/>
    <n v="69889.541549999965"/>
    <n v="17.639452607613681"/>
    <n v="100"/>
    <n v="100"/>
    <n v="100"/>
    <n v="100"/>
    <n v="9.8978281441715485E-2"/>
    <n v="0.10312599375211827"/>
    <n v="9.7915306528570223E-2"/>
    <n v="0.10289386950990743"/>
    <m/>
    <m/>
    <m/>
    <n v="0"/>
    <m/>
    <n v="0"/>
    <m/>
    <n v="0"/>
    <m/>
    <n v="-11.724450484759652"/>
    <n v="23.644885183129155"/>
    <n v="31.510099514395705"/>
    <n v="0.13851224765707512"/>
    <n v="2.891456468502418"/>
    <n v="-0.81473708091291952"/>
    <n v="66.658687572049615"/>
    <n v="64.257613601756944"/>
    <s v="Resto"/>
    <n v="2023"/>
    <n v="2"/>
    <d v="2024-08-20T00:00:00"/>
    <x v="53"/>
    <x v="36"/>
  </r>
  <r>
    <n v="2024"/>
    <n v="6"/>
    <n v="46"/>
    <x v="33"/>
    <s v="Daños"/>
    <n v="34"/>
    <s v="86e50149658661312a9e0b35558d84f6c6d3da797f552a9657fe0558ca40cdef"/>
    <s v="866d562d83a77144c090ae01fef5e5dc5d322dfdcb968ee04e0fa262fe1b2619"/>
    <x v="0"/>
    <n v="30526234.37057"/>
    <n v="22641933.136849999"/>
    <n v="58218314.898479998"/>
    <n v="43651857.944619998"/>
    <n v="17561336.381020002"/>
    <n v="14993883.340140009"/>
    <n v="34865561.737029992"/>
    <n v="28519615.989650004"/>
    <n v="0"/>
    <n v="0"/>
    <n v="134.59399999999999"/>
    <n v="128.214"/>
    <n v="37573.607499999998"/>
    <n v="43308.131179999997"/>
    <n v="17571038.968229998"/>
    <n v="15007060.738610001"/>
    <n v="27666980.22211"/>
    <n v="21380984.112880003"/>
    <n v="0"/>
    <n v="0"/>
    <n v="0"/>
    <n v="0"/>
    <n v="0"/>
    <n v="0"/>
    <s v="Daños"/>
    <s v="Totales"/>
    <s v="Daños Total"/>
    <x v="53"/>
    <x v="1"/>
    <n v="30526234.37057"/>
    <n v="22641933.136849999"/>
    <n v="470912451.56086999"/>
    <n v="404647163.09129"/>
    <n v="451972421.97768009"/>
    <n v="385068140.58718014"/>
    <n v="171648526.02709997"/>
    <n v="153786440.99998999"/>
    <n v="79566291.33104001"/>
    <n v="64611846.827160008"/>
    <n v="30526234.37057"/>
    <n v="22641933.136849999"/>
    <n v="17.784151764723283"/>
    <n v="14.722971017224772"/>
    <n v="7884301.2337200008"/>
    <n v="34.821678811904142"/>
    <n v="100"/>
    <n v="100"/>
    <n v="100"/>
    <n v="100"/>
    <n v="6.4823587206897608"/>
    <n v="6.7540037591226065"/>
    <n v="5.595475565398166"/>
    <n v="5.8799809047624452"/>
    <m/>
    <m/>
    <m/>
    <n v="0"/>
    <m/>
    <n v="0"/>
    <m/>
    <n v="0"/>
    <m/>
    <n v="17.123336114045152"/>
    <n v="57.528669169724679"/>
    <n v="66.221745508722904"/>
    <n v="22.071327049736524"/>
    <n v="17.085145947490044"/>
    <n v="29.399938169559192"/>
    <n v="63.509059634156038"/>
    <n v="70.188821334793843"/>
    <s v="Grandes"/>
    <n v="2023"/>
    <n v="2"/>
    <d v="2024-08-20T00:00:00"/>
    <x v="53"/>
    <x v="0"/>
  </r>
  <r>
    <n v="2024"/>
    <n v="6"/>
    <n v="89"/>
    <x v="29"/>
    <s v="Daños"/>
    <n v="61"/>
    <s v="d029fa3a95e174a19934857f535eb9427d967218a36ea014b70ad704bc6c8d1c"/>
    <s v="866d562d83a77144c090ae01fef5e5dc5d322dfdcb968ee04e0fa262fe1b2619"/>
    <x v="27"/>
    <n v="1797187.84393"/>
    <n v="1628849.5980499999"/>
    <n v="3653891.2654400002"/>
    <n v="3258710.6591500002"/>
    <n v="1174815.29749"/>
    <n v="1140408.78428"/>
    <n v="2412159.2416900001"/>
    <n v="2250896.1616400001"/>
    <n v="0"/>
    <n v="0"/>
    <n v="134.59399999999999"/>
    <n v="128.214"/>
    <n v="15755.6764"/>
    <n v="14640.106730000001"/>
    <n v="911678.07392999995"/>
    <n v="873115.94405999989"/>
    <n v="1453586.4234800001"/>
    <n v="1233596.0795999998"/>
    <n v="0"/>
    <n v="0"/>
    <n v="0"/>
    <n v="0"/>
    <n v="0"/>
    <n v="0"/>
    <s v="Daños"/>
    <s v="Totales"/>
    <s v="Daños Total"/>
    <x v="53"/>
    <x v="1"/>
    <n v="1797187.84393"/>
    <n v="1628849.5980499999"/>
    <n v="470912451.56086999"/>
    <n v="404647163.09129"/>
    <n v="451972421.97768009"/>
    <n v="385068140.58718014"/>
    <n v="171648526.02709997"/>
    <n v="153786440.99998999"/>
    <n v="79566291.33104001"/>
    <n v="64611846.827160008"/>
    <n v="1797187.84393"/>
    <n v="1628849.5980499999"/>
    <n v="1.0470161821525101"/>
    <n v="1.05916333550505"/>
    <n v="168338.24588000006"/>
    <n v="10.334793714627089"/>
    <n v="100"/>
    <n v="100"/>
    <n v="100"/>
    <n v="100"/>
    <n v="0.38163948266245751"/>
    <n v="0.39763219093459445"/>
    <n v="0.40253577600951201"/>
    <n v="0.42300295100140212"/>
    <m/>
    <m/>
    <m/>
    <n v="0"/>
    <m/>
    <n v="0"/>
    <m/>
    <n v="0"/>
    <m/>
    <n v="3.0170333378940706"/>
    <n v="65.369644105814402"/>
    <n v="70.013142136957057"/>
    <n v="1.4765238869838926"/>
    <n v="4.4166104321363919"/>
    <n v="17.833255756724942"/>
    <n v="62.719220488271418"/>
    <n v="70.778106261744327"/>
    <s v="Resto"/>
    <n v="2023"/>
    <n v="2"/>
    <d v="2024-08-20T00:00:00"/>
    <x v="53"/>
    <x v="27"/>
  </r>
  <r>
    <n v="2024"/>
    <n v="6"/>
    <n v="7"/>
    <x v="39"/>
    <s v="Daños"/>
    <n v="264"/>
    <s v="bba58959c32abe688d9cb5222b97de973002a67c412d6a8c8d2a79ac692f32b7"/>
    <s v="866d562d83a77144c090ae01fef5e5dc5d322dfdcb968ee04e0fa262fe1b2619"/>
    <x v="35"/>
    <n v="423637.85847000004"/>
    <n v="463701.99655000004"/>
    <n v="679099.92347000004"/>
    <n v="845472.48252000008"/>
    <n v="-30358.943589999992"/>
    <n v="122446.60372"/>
    <n v="135366.14804999993"/>
    <n v="217421.48940000002"/>
    <n v="0"/>
    <n v="0"/>
    <n v="134.59399999999999"/>
    <n v="128.214"/>
    <n v="4304.4262699999999"/>
    <n v="8557.2639399999989"/>
    <n v="-5353.0725199999997"/>
    <n v="42402.885249999999"/>
    <n v="99493.900739999997"/>
    <n v="84466.106349999987"/>
    <n v="0"/>
    <n v="0"/>
    <n v="0"/>
    <n v="0"/>
    <n v="0"/>
    <n v="0"/>
    <s v="Daños"/>
    <s v="Totales"/>
    <s v="Daños Total"/>
    <x v="53"/>
    <x v="1"/>
    <n v="423637.85847000004"/>
    <n v="463701.99655000004"/>
    <n v="470912451.56086999"/>
    <n v="404647163.09129"/>
    <n v="451972421.97768009"/>
    <n v="385068140.58718014"/>
    <n v="171648526.02709997"/>
    <n v="153786440.99998999"/>
    <n v="79566291.33104001"/>
    <n v="64611846.827160008"/>
    <n v="423637.85847000004"/>
    <n v="463701.99655000004"/>
    <n v="0.24680541585490567"/>
    <n v="0.30152332906256035"/>
    <n v="-40064.138080000004"/>
    <n v="-8.6400615865538928"/>
    <n v="100"/>
    <n v="100"/>
    <n v="100"/>
    <n v="100"/>
    <n v="8.9961065388231884E-2"/>
    <n v="9.373090876126966E-2"/>
    <n v="0.11459415482060036"/>
    <n v="0.12042076393100536"/>
    <m/>
    <m/>
    <m/>
    <n v="0"/>
    <m/>
    <n v="0"/>
    <m/>
    <n v="0"/>
    <m/>
    <n v="-124.79361833458617"/>
    <n v="-7.1662489513197896"/>
    <n v="26.406313673656317"/>
    <n v="-3.8155534312501641E-2"/>
    <n v="-112.62431197414804"/>
    <n v="17.791508380568331"/>
    <n v="-5.3803021895671632"/>
    <n v="50.201065353120789"/>
    <s v="Resto"/>
    <n v="2023"/>
    <n v="2"/>
    <d v="2024-08-20T00:00:00"/>
    <x v="53"/>
    <x v="35"/>
  </r>
  <r>
    <n v="2024"/>
    <n v="6"/>
    <n v="79"/>
    <x v="59"/>
    <s v="Daños"/>
    <n v="51"/>
    <s v="031b4af5197ec30a926f48cf40e11a7dbc470048a21e4003b7a3c07c5dab1baa"/>
    <s v="866d562d83a77144c090ae01fef5e5dc5d322dfdcb968ee04e0fa262fe1b2619"/>
    <x v="13"/>
    <n v="8861028.6664300002"/>
    <n v="6800659.9109100001"/>
    <n v="16098786.224120002"/>
    <n v="12549507.730489999"/>
    <n v="4047025.5732899993"/>
    <n v="3512602.3931900002"/>
    <n v="8275259.422319999"/>
    <n v="6621453.28094"/>
    <n v="0"/>
    <n v="0"/>
    <n v="134.59399999999999"/>
    <n v="128.214"/>
    <n v="0"/>
    <n v="0"/>
    <n v="3741864.6791300001"/>
    <n v="3361254.0613699998"/>
    <n v="7424892.0289099999"/>
    <n v="5733721.8660300002"/>
    <n v="0"/>
    <n v="0"/>
    <n v="0"/>
    <n v="0"/>
    <n v="0"/>
    <n v="0"/>
    <s v="Daños"/>
    <s v="Totales"/>
    <s v="Daños Total"/>
    <x v="53"/>
    <x v="1"/>
    <n v="42505277.943829998"/>
    <n v="34607061.821570002"/>
    <n v="470912451.56086999"/>
    <n v="404647163.09129"/>
    <n v="451972421.97768009"/>
    <n v="385068140.58718014"/>
    <n v="171648526.02709997"/>
    <n v="153786440.99998999"/>
    <n v="79566291.33104001"/>
    <n v="64611846.827160008"/>
    <n v="8861028.6664300002"/>
    <n v="6800659.9109100001"/>
    <n v="5.1623097917141543"/>
    <n v="4.422145324834224"/>
    <n v="2060368.7555200001"/>
    <n v="30.29660036689441"/>
    <n v="100"/>
    <n v="100"/>
    <n v="20.846890304163402"/>
    <n v="19.651075684995782"/>
    <n v="1.8816721955555737"/>
    <n v="1.9605241903161046"/>
    <n v="1.6806394635159581"/>
    <n v="1.7660925935186054"/>
    <m/>
    <m/>
    <m/>
    <n v="0"/>
    <m/>
    <n v="0"/>
    <m/>
    <n v="0"/>
    <m/>
    <n v="15.214451289337582"/>
    <n v="45.672186894306662"/>
    <n v="51.650905047536433"/>
    <n v="5.0863569302886349"/>
    <n v="11.32347066930337"/>
    <n v="29.495155195781365"/>
    <n v="50.396216733663657"/>
    <n v="58.622551632371298"/>
    <s v="Medianas"/>
    <n v="2023"/>
    <n v="2"/>
    <d v="2024-08-20T00:00:00"/>
    <x v="53"/>
    <x v="13"/>
  </r>
  <r>
    <n v="2024"/>
    <n v="6"/>
    <n v="123"/>
    <x v="78"/>
    <s v="Daños"/>
    <n v="236"/>
    <s v="9a049b03f6fc40bfcf2f136320359257ed4af8513f71aa6fef47f17059bbae23"/>
    <s v="866d562d83a77144c090ae01fef5e5dc5d322dfdcb968ee04e0fa262fe1b2619"/>
    <x v="48"/>
    <n v="52495.55702"/>
    <n v="0"/>
    <n v="52495.55702"/>
    <n v="64600.900150000009"/>
    <n v="43912.784670000015"/>
    <n v="0"/>
    <n v="43912.784670000015"/>
    <n v="48690.548290000006"/>
    <n v="0"/>
    <n v="0"/>
    <n v="134.59399999999999"/>
    <n v="128.214"/>
    <n v="0"/>
    <n v="0"/>
    <n v="4971.3094299999993"/>
    <n v="0"/>
    <n v="12057.66244"/>
    <n v="0"/>
    <n v="0"/>
    <n v="0"/>
    <n v="0"/>
    <n v="0"/>
    <n v="0"/>
    <n v="0"/>
    <s v="Daños"/>
    <s v="Totales"/>
    <s v="Daños Total"/>
    <x v="53"/>
    <x v="1"/>
    <n v="52495.55702"/>
    <n v="0"/>
    <n v="470912451.56086999"/>
    <n v="404647163.09129"/>
    <n v="451972421.97768009"/>
    <n v="385068140.58718014"/>
    <n v="171648526.02709997"/>
    <n v="153786440.99998999"/>
    <n v="79566291.33104001"/>
    <n v="64611846.827160008"/>
    <n v="52495.55702"/>
    <n v="0"/>
    <n v="3.05831679624863E-2"/>
    <m/>
    <m/>
    <m/>
    <n v="100"/>
    <m/>
    <n v="100"/>
    <m/>
    <n v="1.1147625603442861E-2"/>
    <n v="1.1614769943329066E-2"/>
    <m/>
    <m/>
    <m/>
    <m/>
    <m/>
    <n v="0"/>
    <m/>
    <n v="0"/>
    <m/>
    <n v="0"/>
    <m/>
    <m/>
    <n v="83.6504785600616"/>
    <m/>
    <n v="5.5190186617217599E-2"/>
    <m/>
    <m/>
    <n v="41.229462632062202"/>
    <m/>
    <s v="Resto"/>
    <n v="2023"/>
    <n v="2"/>
    <d v="2024-08-20T00:00:00"/>
    <x v="53"/>
    <x v="48"/>
  </r>
  <r>
    <n v="2024"/>
    <n v="6"/>
    <n v="48"/>
    <x v="3"/>
    <s v="Daños"/>
    <n v="36"/>
    <s v="76a50887d8f1c2e9301755428990ad81479ee21c25b43215cf524541e0503269"/>
    <s v="866d562d83a77144c090ae01fef5e5dc5d322dfdcb968ee04e0fa262fe1b2619"/>
    <x v="5"/>
    <n v="13396355.35922"/>
    <n v="11862064.41052"/>
    <n v="22954881.587859999"/>
    <n v="19933676.49047"/>
    <n v="6248827.3832100006"/>
    <n v="5828477.0171699999"/>
    <n v="21080187.589959998"/>
    <n v="11378103.47776"/>
    <n v="0"/>
    <n v="0"/>
    <n v="134.59399999999999"/>
    <n v="128.214"/>
    <n v="51461.387069999997"/>
    <n v="32977.517919999998"/>
    <n v="5710839.4246899998"/>
    <n v="5342121.0599799994"/>
    <n v="8908439.0187400002"/>
    <n v="7558184.6255600005"/>
    <n v="0"/>
    <n v="0"/>
    <n v="0"/>
    <n v="0"/>
    <n v="0"/>
    <n v="0"/>
    <s v="Daños"/>
    <s v="Totales"/>
    <s v="Daños Total"/>
    <x v="53"/>
    <x v="1"/>
    <n v="31734793.481880002"/>
    <n v="28740488.16773"/>
    <n v="470912451.56086999"/>
    <n v="404647163.09129"/>
    <n v="451972421.97768009"/>
    <n v="385068140.58718014"/>
    <n v="171648526.02709997"/>
    <n v="153786440.99998999"/>
    <n v="79566291.33104001"/>
    <n v="64611846.827160008"/>
    <n v="13396355.35922"/>
    <n v="11862064.41052"/>
    <n v="7.8045268836768082"/>
    <n v="7.7133356708090881"/>
    <n v="1534290.9486999996"/>
    <n v="12.934434476171752"/>
    <n v="100"/>
    <n v="100"/>
    <n v="42.21346317211448"/>
    <n v="41.27300949549911"/>
    <n v="2.8447655853687683"/>
    <n v="2.9639762754997379"/>
    <n v="2.9314586861057199"/>
    <n v="3.0805104759983144"/>
    <m/>
    <m/>
    <m/>
    <n v="0"/>
    <m/>
    <n v="0"/>
    <m/>
    <n v="0"/>
    <m/>
    <n v="7.2120103553929837"/>
    <n v="46.645727256774094"/>
    <n v="49.135435582367535"/>
    <n v="7.8536114712339735"/>
    <n v="6.9020967621310492"/>
    <n v="17.864797700412851"/>
    <n v="64.105949568454633"/>
    <n v="70.679949281924181"/>
    <s v="Grandes"/>
    <n v="2023"/>
    <n v="2"/>
    <d v="2024-08-20T00:00:00"/>
    <x v="53"/>
    <x v="5"/>
  </r>
  <r>
    <n v="2024"/>
    <n v="6"/>
    <n v="39"/>
    <x v="17"/>
    <s v="Daños"/>
    <n v="27"/>
    <s v="670671cd97404156226e507973f2ab8330d3022ca96e0c93bdbdb320c41adcaf"/>
    <s v="866d562d83a77144c090ae01fef5e5dc5d322dfdcb968ee04e0fa262fe1b2619"/>
    <x v="9"/>
    <n v="12472425.25891"/>
    <n v="10722461.76818"/>
    <n v="22723688.888439998"/>
    <n v="19052066.24016"/>
    <n v="5889429.1016600002"/>
    <n v="5865926.0673800008"/>
    <n v="13066029.756009998"/>
    <n v="12281121.636149995"/>
    <n v="0"/>
    <n v="0"/>
    <n v="134.59399999999999"/>
    <n v="128.214"/>
    <n v="204.78759000000025"/>
    <n v="26006.705040000001"/>
    <n v="2901584.72719"/>
    <n v="2809419.7900700001"/>
    <n v="4395174.86075"/>
    <n v="3453317.0027199998"/>
    <n v="0"/>
    <n v="0"/>
    <n v="0"/>
    <n v="0"/>
    <n v="0"/>
    <n v="0"/>
    <s v="Daños"/>
    <s v="Totales"/>
    <s v="Daños Total"/>
    <x v="53"/>
    <x v="1"/>
    <n v="13946879.379360002"/>
    <n v="12006721.726059999"/>
    <n v="470912451.56086999"/>
    <n v="404647163.09129"/>
    <n v="451972421.97768009"/>
    <n v="385068140.58718014"/>
    <n v="171648526.02709997"/>
    <n v="153786440.99998999"/>
    <n v="79566291.33104001"/>
    <n v="64611846.827160008"/>
    <n v="12472425.25891"/>
    <n v="10722461.76818"/>
    <n v="7.2662582939633555"/>
    <n v="6.9723063349783203"/>
    <n v="1749963.4907300007"/>
    <n v="16.320538403999695"/>
    <n v="100"/>
    <n v="100"/>
    <n v="89.428071467857919"/>
    <n v="89.303825080808053"/>
    <n v="2.6485656129009403"/>
    <n v="2.7595544888192163"/>
    <n v="2.6498299620504122"/>
    <n v="2.7845621691344298"/>
    <m/>
    <m/>
    <m/>
    <n v="0"/>
    <m/>
    <n v="0"/>
    <m/>
    <n v="0"/>
    <m/>
    <n v="0.40067048254661675"/>
    <n v="47.219598269011342"/>
    <n v="54.706896552317261"/>
    <n v="7.401914809824051"/>
    <n v="3.2805683737887836"/>
    <n v="27.274005174970828"/>
    <n v="66.0175037198604"/>
    <n v="81.354239644294609"/>
    <s v="Grandes"/>
    <n v="2023"/>
    <n v="2"/>
    <d v="2024-08-20T00:00:00"/>
    <x v="53"/>
    <x v="9"/>
  </r>
  <r>
    <n v="2024"/>
    <n v="6"/>
    <n v="125"/>
    <x v="67"/>
    <s v="Daños"/>
    <n v="238"/>
    <s v="8ae4c23b80d1e7c8ff79e515fe791ebd68190bae842dda7af193db125f700452"/>
    <s v="866d562d83a77144c090ae01fef5e5dc5d322dfdcb968ee04e0fa262fe1b2619"/>
    <x v="40"/>
    <n v="66157.721770000004"/>
    <n v="67311.399269999994"/>
    <n v="125494.30017000002"/>
    <n v="124191.67172"/>
    <n v="18617.431329999999"/>
    <n v="20167.474550000003"/>
    <n v="39800.473389999992"/>
    <n v="37704.805030000003"/>
    <n v="0"/>
    <n v="0"/>
    <n v="134.59399999999999"/>
    <n v="128.214"/>
    <n v="0"/>
    <n v="0"/>
    <n v="11124.733900000001"/>
    <n v="12355.034589999999"/>
    <n v="42147.839189999999"/>
    <n v="29995.57071"/>
    <n v="0"/>
    <n v="0"/>
    <n v="0"/>
    <n v="0"/>
    <n v="0"/>
    <n v="0"/>
    <s v="Daños"/>
    <s v="Totales"/>
    <s v="Daños Total"/>
    <x v="53"/>
    <x v="1"/>
    <n v="66157.721770000004"/>
    <n v="67311.399269999994"/>
    <n v="470912451.56086999"/>
    <n v="404647163.09129"/>
    <n v="451972421.97768009"/>
    <n v="385068140.58718014"/>
    <n v="171648526.02709997"/>
    <n v="153786440.99998999"/>
    <n v="79566291.33104001"/>
    <n v="64611846.827160008"/>
    <n v="66157.721770000004"/>
    <n v="67311.399269999994"/>
    <n v="3.8542551632255194E-2"/>
    <n v="4.3769397895100759E-2"/>
    <n v="-1153.6774999999907"/>
    <n v="-1.7139407477957058"/>
    <n v="100"/>
    <n v="100"/>
    <n v="100"/>
    <n v="100"/>
    <n v="1.4048836795611567E-2"/>
    <n v="1.4637557194422605E-2"/>
    <n v="1.663459067790728E-2"/>
    <n v="1.748038650181722E-2"/>
    <m/>
    <m/>
    <m/>
    <n v="0"/>
    <m/>
    <n v="0"/>
    <m/>
    <n v="0"/>
    <m/>
    <n v="-7.6858568293073803"/>
    <n v="28.140980118275916"/>
    <n v="29.961454922522222"/>
    <n v="2.339864158370928E-2"/>
    <n v="-9.9578894825255055"/>
    <n v="40.513543141049979"/>
    <n v="26.394553347919807"/>
    <n v="41.189529979108038"/>
    <s v="Resto"/>
    <n v="2023"/>
    <n v="2"/>
    <d v="2024-08-20T00:00:00"/>
    <x v="53"/>
    <x v="40"/>
  </r>
  <r>
    <n v="2024"/>
    <n v="6"/>
    <n v="13"/>
    <x v="23"/>
    <s v="Daños"/>
    <n v="13"/>
    <s v="3fdba35f04dc8c462986c992bcf875546257113072a909c162f7e470e581e278"/>
    <s v="866d562d83a77144c090ae01fef5e5dc5d322dfdcb968ee04e0fa262fe1b2619"/>
    <x v="42"/>
    <n v="286705.01376"/>
    <n v="262652.39864999999"/>
    <n v="526486.85632000002"/>
    <n v="492172.34184000001"/>
    <n v="149401.81761999999"/>
    <n v="137609.89073000001"/>
    <n v="292157.50682999997"/>
    <n v="280519.03829999996"/>
    <n v="0"/>
    <n v="0"/>
    <n v="134.59399999999999"/>
    <n v="128.214"/>
    <n v="252.99187000000001"/>
    <n v="735.55249000000003"/>
    <n v="93529.424840000007"/>
    <n v="61356.77291"/>
    <n v="157220.38911000002"/>
    <n v="122555.99003"/>
    <n v="0"/>
    <n v="0"/>
    <n v="0"/>
    <n v="0"/>
    <n v="0"/>
    <n v="0"/>
    <s v="Daños"/>
    <s v="Totales"/>
    <s v="Daños Total"/>
    <x v="53"/>
    <x v="1"/>
    <n v="799139.89625999995"/>
    <n v="661278.34057"/>
    <n v="470912451.56086999"/>
    <n v="404647163.09129"/>
    <n v="451972421.97768009"/>
    <n v="385068140.58718014"/>
    <n v="171648526.02709997"/>
    <n v="153786440.99998999"/>
    <n v="79566291.33104001"/>
    <n v="64611846.827160008"/>
    <n v="286705.01376"/>
    <n v="262652.39864999999"/>
    <n v="0.16703028007052903"/>
    <n v="0.170790348578271"/>
    <n v="24052.615110000013"/>
    <n v="9.1575844095189716"/>
    <n v="100"/>
    <n v="100"/>
    <n v="35.876698823546235"/>
    <n v="39.718887272733348"/>
    <n v="6.0882869588539779E-2"/>
    <n v="6.343418310910981E-2"/>
    <n v="6.4908992971425966E-2"/>
    <n v="6.8209329977153746E-2"/>
    <m/>
    <m/>
    <m/>
    <n v="0"/>
    <m/>
    <n v="0"/>
    <m/>
    <n v="0"/>
    <m/>
    <n v="8.5690983601873114"/>
    <n v="52.1099424320022"/>
    <n v="52.392398256135252"/>
    <n v="0.1877702417954927"/>
    <n v="52.435371686173646"/>
    <n v="28.284540862926931"/>
    <n v="59.48937371892756"/>
    <n v="50.064279106211551"/>
    <s v="Resto"/>
    <n v="2023"/>
    <n v="2"/>
    <d v="2024-08-20T00:00:00"/>
    <x v="53"/>
    <x v="42"/>
  </r>
  <r>
    <n v="2024"/>
    <n v="6"/>
    <n v="41"/>
    <x v="7"/>
    <s v="Daños"/>
    <n v="29"/>
    <s v="35135aaa6cc23891b40cb3f378c53a17a1127210ce60e125ccf03efcfdaec458"/>
    <s v="866d562d83a77144c090ae01fef5e5dc5d322dfdcb968ee04e0fa262fe1b2619"/>
    <x v="6"/>
    <n v="12680239.81088"/>
    <n v="12124283.15856"/>
    <n v="16943741.154380001"/>
    <n v="15613876.745840002"/>
    <n v="4170041.0186900003"/>
    <n v="3557835.5795799997"/>
    <n v="22685988.534189999"/>
    <n v="6677459.8319200017"/>
    <n v="0"/>
    <n v="0"/>
    <n v="134.59399999999999"/>
    <n v="128.214"/>
    <n v="55179.259639999997"/>
    <n v="227652.35288999998"/>
    <n v="1430199.81696"/>
    <n v="1643568.5895"/>
    <n v="2458298.2964699999"/>
    <n v="2445557.0436399998"/>
    <n v="0"/>
    <n v="0"/>
    <n v="0"/>
    <n v="0"/>
    <n v="0"/>
    <n v="0"/>
    <s v="Daños"/>
    <s v="Totales"/>
    <s v="Daños Total"/>
    <x v="53"/>
    <x v="1"/>
    <n v="19353024.356599998"/>
    <n v="17293989.810169999"/>
    <n v="470912451.56086999"/>
    <n v="404647163.09129"/>
    <n v="451972421.97768009"/>
    <n v="385068140.58718014"/>
    <n v="171648526.02709997"/>
    <n v="153786440.99998999"/>
    <n v="79566291.33104001"/>
    <n v="64611846.827160008"/>
    <n v="12680239.81088"/>
    <n v="12124283.15856"/>
    <n v="7.3873281084150033"/>
    <n v="7.8838440370440663"/>
    <n v="555956.65231999941"/>
    <n v="4.5854806016096816"/>
    <n v="100"/>
    <n v="100"/>
    <n v="65.520714371217309"/>
    <n v="70.106917441515591"/>
    <n v="2.6926958012790951"/>
    <n v="2.8055339649697015"/>
    <n v="2.9962605114878103"/>
    <n v="3.1486071893852356"/>
    <m/>
    <m/>
    <m/>
    <n v="0"/>
    <m/>
    <n v="0"/>
    <m/>
    <n v="0"/>
    <m/>
    <n v="17.207243713670174"/>
    <n v="32.886136862427385"/>
    <n v="29.34470873907372"/>
    <n v="5.2409644196438805"/>
    <n v="-12.982042483843658"/>
    <n v="0.520995936820845"/>
    <n v="58.178448848689321"/>
    <n v="67.206307608907395"/>
    <s v="Grandes"/>
    <n v="2023"/>
    <n v="2"/>
    <d v="2024-08-20T00:00:00"/>
    <x v="53"/>
    <x v="6"/>
  </r>
  <r>
    <n v="2024"/>
    <n v="6"/>
    <n v="1"/>
    <x v="14"/>
    <s v="Daños"/>
    <n v="30"/>
    <s v="624b60c58c9d8bfb6ff1886c2fd605d2adeb6ea4da576068201b6c6958ce93f4"/>
    <s v="866d562d83a77144c090ae01fef5e5dc5d322dfdcb968ee04e0fa262fe1b2619"/>
    <x v="8"/>
    <n v="7807361.5098299999"/>
    <n v="6358420.2956999997"/>
    <n v="12829448.112800002"/>
    <n v="10426435.396"/>
    <n v="4272350.3473899998"/>
    <n v="2071454.0945399997"/>
    <n v="7843071.4626100017"/>
    <n v="4324009.1481800005"/>
    <n v="0"/>
    <n v="0"/>
    <n v="134.59399999999999"/>
    <n v="128.214"/>
    <n v="121.95071"/>
    <n v="-3187.6496499999998"/>
    <n v="2873328.1588300001"/>
    <n v="2137696.0779499998"/>
    <n v="4992501.1338100005"/>
    <n v="4286188.8874599999"/>
    <n v="0"/>
    <n v="0"/>
    <n v="0"/>
    <n v="0"/>
    <n v="0"/>
    <n v="0"/>
    <s v="Daños"/>
    <s v="Totales"/>
    <s v="Daños Total"/>
    <x v="53"/>
    <x v="1"/>
    <n v="27815669.804509997"/>
    <n v="22056494.197700001"/>
    <n v="470912451.56086999"/>
    <n v="404647163.09129"/>
    <n v="451972421.97768009"/>
    <n v="385068140.58718014"/>
    <n v="171648526.02709997"/>
    <n v="153786440.99998999"/>
    <n v="79566291.33104001"/>
    <n v="64611846.827160008"/>
    <n v="7807361.5098299999"/>
    <n v="6358420.2956999997"/>
    <n v="4.5484582306272578"/>
    <n v="4.1345779604200699"/>
    <n v="1448941.2141300002"/>
    <n v="22.787754611155119"/>
    <n v="100"/>
    <n v="100"/>
    <n v="28.068213221901722"/>
    <n v="28.827882793644697"/>
    <n v="1.6579220795610714"/>
    <n v="1.7273977637103606"/>
    <n v="1.5713492829469105"/>
    <n v="1.6512454876179095"/>
    <m/>
    <m/>
    <m/>
    <n v="0"/>
    <m/>
    <n v="0"/>
    <m/>
    <n v="0"/>
    <m/>
    <n v="106.24885478520562"/>
    <n v="54.722076619749451"/>
    <n v="32.578124726055925"/>
    <n v="5.3695481791587429"/>
    <n v="34.412379218352406"/>
    <n v="16.478794213116487"/>
    <n v="57.552879444961391"/>
    <n v="49.874052079324038"/>
    <s v="Medianas"/>
    <n v="2023"/>
    <n v="2"/>
    <d v="2024-08-20T00:00:00"/>
    <x v="53"/>
    <x v="8"/>
  </r>
  <r>
    <n v="2024"/>
    <n v="6"/>
    <n v="23"/>
    <x v="16"/>
    <s v="Daños"/>
    <n v="17"/>
    <s v="4523540f1504cd17100c4835e85b7eefd49911580f8efff0599a8f283be6b9e3"/>
    <s v="866d562d83a77144c090ae01fef5e5dc5d322dfdcb968ee04e0fa262fe1b2619"/>
    <x v="18"/>
    <n v="6308490.1157999998"/>
    <n v="6366694.9359799996"/>
    <n v="11095767.043559998"/>
    <n v="11113411.742029998"/>
    <n v="1734118.1655799996"/>
    <n v="2011499.78165"/>
    <n v="7952091.2433599988"/>
    <n v="4750610.0145899989"/>
    <n v="0"/>
    <n v="0"/>
    <n v="134.59399999999999"/>
    <n v="128.214"/>
    <n v="5393.2448700000004"/>
    <n v="-3646.3823400000001"/>
    <n v="1753114.6044000001"/>
    <n v="1443579.34941"/>
    <n v="2674840.5596699999"/>
    <n v="2179087.3917100001"/>
    <n v="0"/>
    <n v="0"/>
    <n v="0"/>
    <n v="0"/>
    <n v="0"/>
    <n v="0"/>
    <s v="Daños"/>
    <s v="Totales"/>
    <s v="Daños Total"/>
    <x v="53"/>
    <x v="1"/>
    <n v="12089263.964579999"/>
    <n v="10892930.905850001"/>
    <n v="470912451.56086999"/>
    <n v="404647163.09129"/>
    <n v="451972421.97768009"/>
    <n v="385068140.58718014"/>
    <n v="171648526.02709997"/>
    <n v="153786440.99998999"/>
    <n v="79566291.33104001"/>
    <n v="64611846.827160008"/>
    <n v="6308490.1157999998"/>
    <n v="6366694.9359799996"/>
    <n v="3.6752369867737817"/>
    <n v="4.1399585649949557"/>
    <n v="-58204.820179999806"/>
    <n v="-0.91420777601683989"/>
    <n v="100"/>
    <n v="100"/>
    <n v="52.1825822836119"/>
    <n v="58.447951162168799"/>
    <n v="1.3396311978776732"/>
    <n v="1.3957688144325617"/>
    <n v="1.5733941855274165"/>
    <n v="1.6533943645069147"/>
    <m/>
    <m/>
    <m/>
    <n v="0"/>
    <m/>
    <n v="0"/>
    <m/>
    <n v="0"/>
    <m/>
    <n v="-13.78979101068899"/>
    <n v="27.488640447209299"/>
    <n v="31.594097123806641"/>
    <n v="2.179463358880338"/>
    <n v="21.442205800222137"/>
    <n v="22.750494993730676"/>
    <n v="65.540901047809925"/>
    <n v="66.246969024825418"/>
    <s v="Medianas"/>
    <n v="2023"/>
    <n v="2"/>
    <d v="2024-08-20T00:00:00"/>
    <x v="53"/>
    <x v="18"/>
  </r>
  <r>
    <n v="2024"/>
    <n v="6"/>
    <n v="5.0999999999999996"/>
    <x v="6"/>
    <s v="Daños"/>
    <n v="5.0999999999999996"/>
    <m/>
    <m/>
    <x v="3"/>
    <n v="85940410.704360008"/>
    <n v="70790393.18152"/>
    <n v="150518118.38762"/>
    <n v="122340801.08864999"/>
    <n v="41326695.891270004"/>
    <n v="37606851.174810015"/>
    <n v="107588801.22614999"/>
    <n v="73599254.304000005"/>
    <n v="0"/>
    <n v="0"/>
    <n v="0"/>
    <n v="0"/>
    <n v="184234.76575999998"/>
    <n v="335972.16706000007"/>
    <n v="34672783.551619999"/>
    <n v="31511864.291370001"/>
    <n v="55057105.53029"/>
    <n v="44481203.972070001"/>
    <n v="0"/>
    <n v="0"/>
    <n v="0"/>
    <n v="0"/>
    <n v="0"/>
    <n v="0"/>
    <s v="Daños"/>
    <s v="Totales"/>
    <s v="Daños Total"/>
    <x v="53"/>
    <x v="1"/>
    <n v="151871208.81033"/>
    <n v="129828968.32841"/>
    <n v="470912451.56086999"/>
    <n v="404647163.09129"/>
    <n v="451972421.97768009"/>
    <n v="385068140.58718014"/>
    <n v="171648526.02709997"/>
    <n v="153786440.99998999"/>
    <n v="79566291.33104001"/>
    <n v="64611846.827160008"/>
    <n v="85940410.704360008"/>
    <n v="70790393.18152"/>
    <n v="50.067665999527243"/>
    <n v="46.031621982541758"/>
    <n v="15150017.522840008"/>
    <n v="21.401233757796035"/>
    <n v="100"/>
    <n v="100"/>
    <n v="56.587691227038221"/>
    <n v="54.525884394653389"/>
    <n v="18.249763925227487"/>
    <n v="19.014525339469504"/>
    <n v="17.494350544983163"/>
    <n v="18.383861379332401"/>
    <m/>
    <m/>
    <m/>
    <n v="0"/>
    <m/>
    <n v="0"/>
    <m/>
    <n v="0"/>
    <m/>
    <n v="9.8914017001020085"/>
    <n v="48.087617399730881"/>
    <n v="53.124229834942305"/>
    <n v="51.939954973303927"/>
    <n v="10.030886243425673"/>
    <n v="23.776113535192689"/>
    <n v="62.976037729670622"/>
    <n v="70.843101079630117"/>
    <m/>
    <n v="2023"/>
    <n v="2"/>
    <d v="2024-08-20T00:00:00"/>
    <x v="53"/>
    <x v="3"/>
  </r>
  <r>
    <n v="2024"/>
    <n v="6"/>
    <n v="8"/>
    <x v="20"/>
    <s v="Daños"/>
    <n v="8"/>
    <s v="2c624232cdd221771294dfbb310aca000a0df6ac8b66b696d90ef06fdefb64a3"/>
    <s v="866d562d83a77144c090ae01fef5e5dc5d322dfdcb968ee04e0fa262fe1b2619"/>
    <x v="28"/>
    <n v="1068366.10277"/>
    <n v="959740.18857"/>
    <n v="1827175.3783199999"/>
    <n v="1878537.9232899998"/>
    <n v="537003.44406000001"/>
    <n v="421648.30285000009"/>
    <n v="919819.56178999995"/>
    <n v="1138039.2207700002"/>
    <n v="0"/>
    <n v="0"/>
    <n v="134.59399999999999"/>
    <n v="128.214"/>
    <n v="0"/>
    <n v="0"/>
    <n v="451851.39402999997"/>
    <n v="408794.03527999995"/>
    <n v="780011.64089000004"/>
    <n v="669290.21094000002"/>
    <n v="0"/>
    <n v="0"/>
    <n v="0"/>
    <n v="0"/>
    <n v="0"/>
    <n v="0"/>
    <s v="Daños"/>
    <s v="Totales"/>
    <s v="Daños Total"/>
    <x v="53"/>
    <x v="1"/>
    <n v="1362193.3121300002"/>
    <n v="1167878.8770999999"/>
    <n v="470912451.56086999"/>
    <n v="404647163.09129"/>
    <n v="451972421.97768009"/>
    <n v="385068140.58718014"/>
    <n v="171648526.02709997"/>
    <n v="153786440.99998999"/>
    <n v="79566291.33104001"/>
    <n v="64611846.827160008"/>
    <n v="1068366.10277"/>
    <n v="959740.18857"/>
    <n v="0.62241495892678145"/>
    <n v="0.62407334634271339"/>
    <n v="108625.9142"/>
    <n v="11.318262535390033"/>
    <n v="100"/>
    <n v="100"/>
    <n v="78.42984496080399"/>
    <n v="82.178058648784173"/>
    <n v="0.2268714915540736"/>
    <n v="0.23637860427306326"/>
    <n v="0.23717951739438708"/>
    <n v="0.24923905340663027"/>
    <m/>
    <m/>
    <m/>
    <n v="0"/>
    <m/>
    <n v="0"/>
    <m/>
    <n v="0"/>
    <m/>
    <n v="27.358141946805638"/>
    <n v="50.263991216839202"/>
    <n v="43.933588263949893"/>
    <n v="0.67491325167559602"/>
    <n v="10.53277568507287"/>
    <n v="16.543112111933446"/>
    <n v="57.928801359225048"/>
    <n v="61.078741119769219"/>
    <s v="Resto"/>
    <n v="2023"/>
    <n v="2"/>
    <d v="2024-08-20T00:00:00"/>
    <x v="53"/>
    <x v="28"/>
  </r>
  <r>
    <n v="2024"/>
    <n v="6"/>
    <n v="92"/>
    <x v="22"/>
    <s v="Daños"/>
    <n v="219"/>
    <s v="314f04b30f62e0056bd059354a5536fb2e302107eed143b5fa2aa0bbba07f608"/>
    <s v="866d562d83a77144c090ae01fef5e5dc5d322dfdcb968ee04e0fa262fe1b2619"/>
    <x v="16"/>
    <n v="6935064.6502099996"/>
    <n v="7545683.0148400003"/>
    <n v="11884414.477119999"/>
    <n v="12805302.038279999"/>
    <n v="2161295.1529100002"/>
    <n v="1704392.0686499998"/>
    <n v="6753789.7984099993"/>
    <n v="4226302.0598300006"/>
    <n v="0"/>
    <n v="0"/>
    <n v="134.59399999999999"/>
    <n v="128.214"/>
    <n v="0"/>
    <n v="0"/>
    <n v="690891.98333000008"/>
    <n v="525281.12578"/>
    <n v="1830193.74899"/>
    <n v="1347930.02804"/>
    <n v="0"/>
    <n v="0"/>
    <n v="0"/>
    <n v="0"/>
    <n v="0"/>
    <n v="0"/>
    <s v="Daños"/>
    <s v="Totales"/>
    <s v="Daños Total"/>
    <x v="53"/>
    <x v="1"/>
    <n v="6935064.6502099996"/>
    <n v="7545683.0148400003"/>
    <n v="470912451.56086999"/>
    <n v="404647163.09129"/>
    <n v="451972421.97768009"/>
    <n v="385068140.58718014"/>
    <n v="171648526.02709997"/>
    <n v="153786440.99998999"/>
    <n v="79566291.33104001"/>
    <n v="64611846.827160008"/>
    <n v="6935064.6502099996"/>
    <n v="7545683.0148400003"/>
    <n v="4.0402704355964509"/>
    <n v="4.9065983748466424"/>
    <n v="-610618.36463000067"/>
    <n v="-8.0922875163070724"/>
    <n v="100"/>
    <n v="100"/>
    <n v="100"/>
    <n v="100"/>
    <n v="1.4726866166361234"/>
    <n v="1.5343999573833458"/>
    <n v="1.8647561883777906"/>
    <n v="1.9595708446130573"/>
    <m/>
    <m/>
    <m/>
    <n v="0"/>
    <m/>
    <n v="0"/>
    <m/>
    <n v="0"/>
    <m/>
    <n v="26.807393243850306"/>
    <n v="31.164744121665173"/>
    <n v="22.587644687670995"/>
    <n v="2.7163452220209821"/>
    <n v="31.528042684587486"/>
    <n v="35.778097595410841"/>
    <n v="37.749663592243806"/>
    <n v="38.96946539159763"/>
    <s v="Medianas"/>
    <n v="2023"/>
    <n v="2"/>
    <d v="2024-08-20T00:00:00"/>
    <x v="53"/>
    <x v="16"/>
  </r>
  <r>
    <n v="2024"/>
    <n v="6"/>
    <n v="94"/>
    <x v="19"/>
    <s v="Daños"/>
    <n v="7"/>
    <s v="7902699be42c8a8e46fbbb4501726517e86b22c56a189f7625a6da49081b2451"/>
    <s v="866d562d83a77144c090ae01fef5e5dc5d322dfdcb968ee04e0fa262fe1b2619"/>
    <x v="19"/>
    <n v="2297510.6905799997"/>
    <n v="2616501.1781500001"/>
    <n v="5456993.4465399999"/>
    <n v="5580147.3850600012"/>
    <n v="1280218.9008799999"/>
    <n v="1790339.1129400006"/>
    <n v="3302765.8771799994"/>
    <n v="4172743.6965999999"/>
    <n v="0"/>
    <n v="0"/>
    <n v="134.59399999999999"/>
    <n v="128.214"/>
    <n v="1195.1841499999998"/>
    <n v="-218.39154000000002"/>
    <n v="1003424.79904"/>
    <n v="1243370.0455"/>
    <n v="1492988.47147"/>
    <n v="1402899.5736800001"/>
    <n v="0"/>
    <n v="0"/>
    <n v="0"/>
    <n v="0"/>
    <n v="0"/>
    <n v="0"/>
    <s v="Daños"/>
    <s v="Totales"/>
    <s v="Daños Total"/>
    <x v="53"/>
    <x v="1"/>
    <n v="3650387.7085300004"/>
    <n v="3694009.5163200004"/>
    <n v="470912451.56086999"/>
    <n v="404647163.09129"/>
    <n v="451972421.97768009"/>
    <n v="385068140.58718014"/>
    <n v="171648526.02709997"/>
    <n v="153786440.99998999"/>
    <n v="79566291.33104001"/>
    <n v="64611846.827160008"/>
    <n v="2297510.6905799997"/>
    <n v="2616501.1781500001"/>
    <n v="1.3384971859398707"/>
    <n v="1.7013861307513909"/>
    <n v="-318990.48757000035"/>
    <n v="-12.191490309037157"/>
    <n v="100"/>
    <n v="100"/>
    <n v="62.938812915990226"/>
    <n v="70.830926844947001"/>
    <n v="0.48788488878659952"/>
    <n v="0.50832984024265504"/>
    <n v="0.64661300431746938"/>
    <n v="0.67949043360485939"/>
    <m/>
    <m/>
    <m/>
    <n v="0"/>
    <m/>
    <n v="0"/>
    <m/>
    <n v="0"/>
    <m/>
    <n v="-28.492937922933947"/>
    <n v="55.721999733407657"/>
    <n v="68.424930509905664"/>
    <n v="1.6089965731261462"/>
    <n v="-19.297975476279884"/>
    <n v="6.4216212963615238"/>
    <n v="67.20914583165036"/>
    <n v="88.628585311952719"/>
    <s v="Resto"/>
    <n v="2023"/>
    <n v="2"/>
    <d v="2024-08-20T00:00:00"/>
    <x v="53"/>
    <x v="19"/>
  </r>
  <r>
    <n v="2024"/>
    <n v="6"/>
    <n v="15.1"/>
    <x v="13"/>
    <s v="Vida Total"/>
    <n v="15.1"/>
    <m/>
    <m/>
    <x v="7"/>
    <n v="52200740.307680003"/>
    <n v="43816299.180250004"/>
    <n v="101414713.99548"/>
    <n v="83904345.979079992"/>
    <n v="26151694.019330002"/>
    <n v="23387677.507509999"/>
    <n v="50957226.202589996"/>
    <n v="47410079.989459999"/>
    <n v="0"/>
    <n v="0"/>
    <n v="0"/>
    <n v="0"/>
    <n v="348851.19738000009"/>
    <n v="426672.91120999993"/>
    <n v="24014449.688749999"/>
    <n v="21982382.508570001"/>
    <n v="30868716.664050005"/>
    <n v="28179487.915599998"/>
    <n v="23268427.926320001"/>
    <n v="19102853.535020001"/>
    <n v="22420876.884719998"/>
    <n v="18819431.097760003"/>
    <n v="6511435.4966400014"/>
    <n v="5894014.5474699996"/>
    <s v="Vida Total"/>
    <s v="Totales"/>
    <s v="Vida Total"/>
    <x v="54"/>
    <x v="1"/>
    <n v="136129963.32582"/>
    <n v="120887795.40102001"/>
    <n v="470912451.56086999"/>
    <n v="404647163.09129"/>
    <n v="451972421.97768009"/>
    <n v="385068140.58718014"/>
    <n v="193130133.58895993"/>
    <n v="155907676.56570002"/>
    <n v="96877177.860249996"/>
    <n v="85499098.774059996"/>
    <n v="52200740.307680003"/>
    <n v="43816299.180250004"/>
    <n v="27.028791073473375"/>
    <n v="28.104003693356088"/>
    <n v="8384441.1274299994"/>
    <n v="19.135438830510012"/>
    <n v="100"/>
    <n v="100"/>
    <n v="38.346253118970026"/>
    <n v="36.245428279090198"/>
    <n v="11.085020184677056"/>
    <n v="11.549541027142105"/>
    <n v="10.828272919428542"/>
    <n v="11.378843005145972"/>
    <n v="12.048056662065145"/>
    <n v="11.609206946668658"/>
    <n v="3.3715274647395681"/>
    <n v="4165574.3913000003"/>
    <n v="21.806032191282455"/>
    <n v="3601445.7869599946"/>
    <n v="19.136847273713077"/>
    <n v="617420.94917000178"/>
    <n v="10.475388959381338"/>
    <n v="11.818259897471449"/>
    <n v="50.098320187007857"/>
    <n v="53.376661071485209"/>
    <n v="26.994690180854654"/>
    <n v="9.2440716077421659"/>
    <n v="9.5432136897039435"/>
    <n v="77.795426191842466"/>
    <n v="78.0084527242267"/>
    <s v="Resto"/>
    <n v="2023"/>
    <n v="2"/>
    <d v="2024-08-20T00:00:00"/>
    <x v="54"/>
    <x v="7"/>
  </r>
  <r>
    <n v="2024"/>
    <n v="6"/>
    <n v="38"/>
    <x v="55"/>
    <s v="Vida Total"/>
    <n v="26"/>
    <s v="5f9c4ab08cac7457e9111a30e4664920607ea2c115a1433d7be98e97e64244ca"/>
    <s v="866d562d83a77144c090ae01fef5e5dc5d322dfdcb968ee04e0fa262fe1b2619"/>
    <x v="15"/>
    <n v="13230043.520049999"/>
    <n v="12838699.62803"/>
    <n v="26464191.845499996"/>
    <n v="26198324.35712"/>
    <n v="8029895.0132499998"/>
    <n v="7958522.458610001"/>
    <n v="16293354.470979998"/>
    <n v="16171566.399980001"/>
    <n v="0"/>
    <n v="0"/>
    <n v="134.59399999999999"/>
    <n v="128.214"/>
    <n v="29351.497800000001"/>
    <n v="21806.49699"/>
    <n v="7867465.1314700004"/>
    <n v="7758521.3405900002"/>
    <n v="11358639.424530001"/>
    <n v="8808261.3766200002"/>
    <n v="1432358.3236500002"/>
    <n v="1280500.66548"/>
    <n v="8460964.4625899997"/>
    <n v="8481952.6905700006"/>
    <n v="3336720.7338100006"/>
    <n v="3076246.2719800002"/>
    <s v="Vida Total"/>
    <s v="Totales"/>
    <s v="Vida Total"/>
    <x v="54"/>
    <x v="1"/>
    <n v="20984747.960310001"/>
    <n v="19495172.586180001"/>
    <n v="470912451.56086999"/>
    <n v="404647163.09129"/>
    <n v="451972421.97768009"/>
    <n v="385068140.58718014"/>
    <n v="193130133.58895993"/>
    <n v="155907676.56570002"/>
    <n v="96877177.860249996"/>
    <n v="85499098.774059996"/>
    <n v="13230043.520049999"/>
    <n v="12838699.62803"/>
    <n v="6.8503258783052381"/>
    <n v="8.2348091581107798"/>
    <n v="391343.89201999828"/>
    <n v="3.0481583287889968"/>
    <n v="100"/>
    <n v="100"/>
    <n v="63.045996764283061"/>
    <n v="65.855788510081055"/>
    <n v="2.809448651484614"/>
    <n v="2.9271793757149509"/>
    <n v="3.1728134530708516"/>
    <n v="3.3341370720653773"/>
    <n v="0.74165449846293652"/>
    <n v="4.3809654689089186"/>
    <n v="1.7277059109333834"/>
    <n v="151857.65817000018"/>
    <n v="11.859240862875753"/>
    <n v="-20988.227980000898"/>
    <n v="-0.24744570909166486"/>
    <n v="260474.46183000039"/>
    <n v="8.4672824865334348"/>
    <n v="0.89680659960673648"/>
    <n v="60.694396062120084"/>
    <n v="61.988540032781927"/>
    <n v="8.2887375443920455"/>
    <n v="1.40418239632909"/>
    <n v="28.954386556687982"/>
    <n v="69.264150726358153"/>
    <n v="88.082324182427726"/>
    <s v="Medianas"/>
    <n v="2023"/>
    <n v="2"/>
    <d v="2024-08-20T00:00:00"/>
    <x v="54"/>
    <x v="15"/>
  </r>
  <r>
    <n v="2024"/>
    <n v="6"/>
    <n v="39"/>
    <x v="17"/>
    <s v="Vida Total"/>
    <n v="27"/>
    <s v="670671cd97404156226e507973f2ab8330d3022ca96e0c93bdbdb320c41adcaf"/>
    <s v="866d562d83a77144c090ae01fef5e5dc5d322dfdcb968ee04e0fa262fe1b2619"/>
    <x v="24"/>
    <n v="656988.77671000001"/>
    <n v="643736.31284000003"/>
    <n v="1000155.3602799999"/>
    <n v="1020666.27876"/>
    <n v="284290.33557"/>
    <n v="217527.35689"/>
    <n v="485412.3048300001"/>
    <n v="439029.63951999997"/>
    <n v="0"/>
    <n v="0"/>
    <n v="134.59399999999999"/>
    <n v="128.214"/>
    <n v="57364.602030000009"/>
    <n v="13379.14284"/>
    <n v="261267.27169999998"/>
    <n v="210629.10297000001"/>
    <n v="560981.39357000007"/>
    <n v="620029.03483999998"/>
    <n v="656988.77671000001"/>
    <n v="643736.31284000003"/>
    <n v="0"/>
    <n v="0"/>
    <n v="0"/>
    <n v="0"/>
    <s v="Vida Total"/>
    <s v="Totales"/>
    <s v="Vida Total"/>
    <x v="54"/>
    <x v="1"/>
    <n v="13946879.379360002"/>
    <n v="12006721.726059999"/>
    <n v="470912451.56086999"/>
    <n v="404647163.09129"/>
    <n v="451972421.97768009"/>
    <n v="385068140.58718014"/>
    <n v="193130133.58895993"/>
    <n v="155907676.56570002"/>
    <n v="96877177.860249996"/>
    <n v="85499098.774059996"/>
    <n v="656988.77671000001"/>
    <n v="643736.31284000003"/>
    <n v="0.34017932080359525"/>
    <n v="0.41289584132101886"/>
    <n v="13252.463869999978"/>
    <n v="2.0586789350958812"/>
    <n v="100"/>
    <n v="100"/>
    <n v="4.7106507401381714"/>
    <n v="5.3614660814766948"/>
    <n v="0.13951399554893226"/>
    <n v="0.14536036819132392"/>
    <n v="0.15908583367351339"/>
    <n v="0.16717464910454127"/>
    <n v="0.34017932080359525"/>
    <m/>
    <m/>
    <n v="13252.463869999978"/>
    <n v="2.0586789350958812"/>
    <n v="0"/>
    <m/>
    <n v="0"/>
    <m/>
    <n v="30.691762008472768"/>
    <n v="43.271718733711026"/>
    <n v="33.791375839949886"/>
    <n v="0.29345439436737364"/>
    <n v="24.041392198879752"/>
    <n v="-9.5233671250955716"/>
    <n v="46.573250859058781"/>
    <n v="33.970845095077422"/>
    <s v="Resto"/>
    <n v="2023"/>
    <n v="2"/>
    <d v="2024-08-20T00:00:00"/>
    <x v="54"/>
    <x v="24"/>
  </r>
  <r>
    <n v="2024"/>
    <n v="6"/>
    <n v="74"/>
    <x v="0"/>
    <s v="Vida Total"/>
    <n v="46"/>
    <s v="25fc0e7096fc653718202dc30b0c580b8ab87eac11a700cba03a7c021bc35b0c"/>
    <s v="866d562d83a77144c090ae01fef5e5dc5d322dfdcb968ee04e0fa262fe1b2619"/>
    <x v="30"/>
    <n v="324302.59125"/>
    <n v="10862.298359999999"/>
    <n v="372154.20600000001"/>
    <n v="62072.606339999998"/>
    <n v="260808.18891"/>
    <n v="167196.59211"/>
    <n v="426414.00149000005"/>
    <n v="317691.34044"/>
    <n v="0"/>
    <n v="0"/>
    <n v="134.59399999999999"/>
    <n v="128.214"/>
    <n v="0"/>
    <n v="0"/>
    <n v="260191.14294999998"/>
    <n v="167013.48136000001"/>
    <n v="253171.04091000001"/>
    <n v="26389.96459"/>
    <n v="324302.59125"/>
    <n v="10862.298359999999"/>
    <n v="0"/>
    <n v="0"/>
    <n v="0"/>
    <n v="0"/>
    <s v="Vida Total"/>
    <s v="Totales"/>
    <s v="Vida Total"/>
    <x v="54"/>
    <x v="1"/>
    <n v="4855779.2440100005"/>
    <n v="7451597.3626800003"/>
    <n v="470912451.56086999"/>
    <n v="404647163.09129"/>
    <n v="451972421.97768009"/>
    <n v="385068140.58718014"/>
    <n v="193130133.58895993"/>
    <n v="155907676.56570002"/>
    <n v="96877177.860249996"/>
    <n v="85499098.774059996"/>
    <n v="324302.59125"/>
    <n v="10862.298359999999"/>
    <n v="0.16791920826825255"/>
    <n v="6.9671350373966935E-3"/>
    <n v="313440.29288999998"/>
    <n v="2885.5798515370557"/>
    <n v="100"/>
    <n v="100"/>
    <n v="6.6786930573512722"/>
    <n v="0.14577140754278925"/>
    <n v="6.8866854162610888E-2"/>
    <n v="7.175273876909577E-2"/>
    <n v="2.6843876222973598E-3"/>
    <n v="2.8208769345177114E-3"/>
    <n v="0.16791920826825255"/>
    <m/>
    <m/>
    <n v="313440.29288999998"/>
    <n v="2885.5798515370557"/>
    <n v="0"/>
    <m/>
    <n v="0"/>
    <m/>
    <n v="55.988938302290371"/>
    <n v="80.42124730016323"/>
    <n v="1539.2377061349659"/>
    <n v="0.2692153040277746"/>
    <n v="55.790503156541106"/>
    <n v="859.34589092224326"/>
    <n v="102.77286928819618"/>
    <n v="632.86739468868689"/>
    <s v="Resto"/>
    <n v="2023"/>
    <n v="2"/>
    <d v="2024-08-20T00:00:00"/>
    <x v="54"/>
    <x v="30"/>
  </r>
  <r>
    <n v="2024"/>
    <n v="6"/>
    <n v="98"/>
    <x v="53"/>
    <s v="Vida Total"/>
    <n v="205"/>
    <s v="f8809aff4d69bece79dabe35be0c708b890d7eafb841f121330667b77d2e2590"/>
    <s v="866d562d83a77144c090ae01fef5e5dc5d322dfdcb968ee04e0fa262fe1b2619"/>
    <x v="23"/>
    <n v="1623644.1145899999"/>
    <n v="2383277.63693"/>
    <n v="3350845.8705499996"/>
    <n v="3861585.6320600002"/>
    <n v="545367.50303999998"/>
    <n v="981351.59799000004"/>
    <n v="1593129.7858799996"/>
    <n v="2099215.6096999999"/>
    <n v="0"/>
    <n v="0"/>
    <n v="134.59399999999999"/>
    <n v="128.214"/>
    <n v="0"/>
    <n v="0"/>
    <n v="450731.36714999995"/>
    <n v="549567.75499000004"/>
    <n v="1574698.2069999999"/>
    <n v="1387788.77483"/>
    <n v="1557588.8684200002"/>
    <n v="2324566.7556599998"/>
    <n v="4708.70759"/>
    <n v="2016.51576"/>
    <n v="61346.53858"/>
    <n v="56694.365509999996"/>
    <s v="Vida Total"/>
    <s v="Totales"/>
    <s v="Vida Total"/>
    <x v="54"/>
    <x v="1"/>
    <n v="2003119.0202000001"/>
    <n v="2675906.5720300004"/>
    <n v="470912451.56086999"/>
    <n v="404647163.09129"/>
    <n v="451972421.97768009"/>
    <n v="385068140.58718014"/>
    <n v="193130133.58895993"/>
    <n v="155907676.56570002"/>
    <n v="96877177.860249996"/>
    <n v="85499098.774059996"/>
    <n v="1623644.1145899999"/>
    <n v="2383277.63693"/>
    <n v="0.84069952441787865"/>
    <n v="1.5286467539176487"/>
    <n v="-759633.52234000014"/>
    <n v="-31.873480058266146"/>
    <n v="100"/>
    <n v="100"/>
    <n v="81.055798393242156"/>
    <n v="89.06430672286119"/>
    <n v="0.34478683016520917"/>
    <n v="0.35923521782268852"/>
    <n v="0.5889767319071314"/>
    <n v="0.61892361006439112"/>
    <n v="0.80649706986431546"/>
    <n v="2.4381009335506243E-3"/>
    <n v="3.176435362001262E-2"/>
    <n v="-766977.8872399996"/>
    <n v="-32.994444464651927"/>
    <n v="2692.1918299999998"/>
    <n v="133.50710584081921"/>
    <n v="4652.1730700000044"/>
    <n v="8.205706207576192"/>
    <n v="-44.426900189797493"/>
    <n v="33.589103556582984"/>
    <n v="41.176553783894029"/>
    <n v="0.56294734744102359"/>
    <n v="-17.984386264037365"/>
    <n v="13.46814699469634"/>
    <n v="28.623349232657127"/>
    <n v="39.600245005391429"/>
    <s v="Resto"/>
    <n v="2023"/>
    <n v="2"/>
    <d v="2024-08-20T00:00:00"/>
    <x v="54"/>
    <x v="23"/>
  </r>
  <r>
    <n v="2024"/>
    <n v="6"/>
    <n v="16"/>
    <x v="24"/>
    <s v="Vida Total"/>
    <n v="14"/>
    <s v="8527a891e224136950ff32ca212b45bc93f69fbb801c3b1ebedac52775f99e61"/>
    <s v="866d562d83a77144c090ae01fef5e5dc5d322dfdcb968ee04e0fa262fe1b2619"/>
    <x v="33"/>
    <n v="530592.76578999998"/>
    <n v="261986.99109999998"/>
    <n v="931650.40601000004"/>
    <n v="512336.55903999996"/>
    <n v="221921.50687999994"/>
    <n v="217962.76368"/>
    <n v="441497.78446"/>
    <n v="358017.83802999998"/>
    <n v="0"/>
    <n v="0"/>
    <n v="134.59399999999999"/>
    <n v="128.214"/>
    <n v="13934.845369999999"/>
    <n v="9657.7775899999997"/>
    <n v="146103.07611000002"/>
    <n v="134650.35993000001"/>
    <n v="96812.323980000001"/>
    <n v="166404.10735000001"/>
    <n v="32186.273799999999"/>
    <n v="166083.10645999998"/>
    <n v="236559.10608"/>
    <n v="72337.573640000002"/>
    <n v="261847.38590999998"/>
    <n v="23566.311000000002"/>
    <s v="Vida Total"/>
    <s v="Totales"/>
    <s v="Vida Total"/>
    <x v="54"/>
    <x v="1"/>
    <n v="2668766.8416399998"/>
    <n v="1926100.1418599999"/>
    <n v="470912451.56086999"/>
    <n v="404647163.09129"/>
    <n v="451972421.97768009"/>
    <n v="385068140.58718014"/>
    <n v="193130133.58895993"/>
    <n v="155907676.56570002"/>
    <n v="96877177.860249996"/>
    <n v="85499098.774059996"/>
    <n v="530592.76578999998"/>
    <n v="261986.99109999998"/>
    <n v="0.27473328782512202"/>
    <n v="0.16803982771791084"/>
    <n v="268605.77468999999"/>
    <n v="102.52637871911494"/>
    <n v="100"/>
    <n v="100"/>
    <n v="19.881570675688636"/>
    <n v="13.601940283696978"/>
    <n v="0.11267333535805131"/>
    <n v="0.11739494269767689"/>
    <n v="6.474455154919613E-2"/>
    <n v="6.8036527431353577E-2"/>
    <n v="1.6665588741579938E-2"/>
    <n v="0.12248689610678269"/>
    <n v="0.1355808029767594"/>
    <n v="-133896.83265999999"/>
    <n v="-80.620380672039119"/>
    <n v="164221.53243999998"/>
    <n v="227.02106827259075"/>
    <n v="238281.07490999997"/>
    <n v="1011.1089296496172"/>
    <n v="1.8162474787720706"/>
    <n v="41.825204033752861"/>
    <n v="83.196025407537888"/>
    <n v="0.22907511529715743"/>
    <n v="8.5055221433896442"/>
    <n v="-41.820952906905518"/>
    <n v="150.91371646050226"/>
    <n v="80.917690118542623"/>
    <s v="Resto"/>
    <n v="2023"/>
    <n v="2"/>
    <d v="2024-08-20T00:00:00"/>
    <x v="54"/>
    <x v="33"/>
  </r>
  <r>
    <n v="2024"/>
    <n v="6"/>
    <n v="43"/>
    <x v="9"/>
    <s v="Vida Total"/>
    <n v="31"/>
    <s v="eb1e33e8a81b697b75855af6bfcdbcbf7cbbde9f94962ceaec1ed8af21f5a50f"/>
    <s v="866d562d83a77144c090ae01fef5e5dc5d322dfdcb968ee04e0fa262fe1b2619"/>
    <x v="9"/>
    <n v="17275384.711430002"/>
    <n v="16686624.728709999"/>
    <n v="37256139.156989999"/>
    <n v="37093596.833659999"/>
    <n v="10117991.236090001"/>
    <n v="10332067.412380001"/>
    <n v="20786833.15281"/>
    <n v="21950198.143519998"/>
    <n v="0"/>
    <n v="0"/>
    <n v="134.59399999999999"/>
    <n v="128.214"/>
    <n v="64224.859150000004"/>
    <n v="124546.36594999999"/>
    <n v="9805312.3179199994"/>
    <n v="10132178.59967"/>
    <n v="11604448.55218"/>
    <n v="12026356.719280001"/>
    <n v="4438290.2196899997"/>
    <n v="4000262.5338699999"/>
    <n v="8977441.4169499986"/>
    <n v="8455046.1725200005"/>
    <n v="3859653.07479"/>
    <n v="4231316.0223200005"/>
    <s v="Vida Total"/>
    <s v="Totales"/>
    <s v="Vida Total"/>
    <x v="54"/>
    <x v="1"/>
    <n v="56310277.221919999"/>
    <n v="49145835.487599999"/>
    <n v="470912451.56086999"/>
    <n v="404647163.09129"/>
    <n v="451972421.97768009"/>
    <n v="385068140.58718014"/>
    <n v="193130133.58895993"/>
    <n v="155907676.56570002"/>
    <n v="96877177.860249996"/>
    <n v="85499098.774059996"/>
    <n v="17275384.711430002"/>
    <n v="16686624.728709999"/>
    <n v="8.944945250334321"/>
    <n v="10.702888463403019"/>
    <n v="588759.98272000253"/>
    <n v="3.5283347728616299"/>
    <n v="100"/>
    <n v="100"/>
    <n v="30.678919663896064"/>
    <n v="33.953283250053218"/>
    <n v="3.6684918086513987"/>
    <n v="3.822220974421116"/>
    <n v="4.1237468715295131"/>
    <n v="4.3334212753267547"/>
    <n v="2.2980827161524364"/>
    <n v="4.6483897929966451"/>
    <n v="1.9984727411852383"/>
    <n v="438027.68581999978"/>
    <n v="10.949973460772732"/>
    <n v="522395.2444299981"/>
    <n v="6.1785025625034518"/>
    <n v="-371662.94753000047"/>
    <n v="-8.7836253678405303"/>
    <n v="-2.0719587643562187"/>
    <n v="58.568833083037411"/>
    <n v="61.918258367752877"/>
    <n v="10.444143253930964"/>
    <n v="-3.226021714230809"/>
    <n v="-3.5081960143725111"/>
    <n v="84.496150539423809"/>
    <n v="84.249776022580818"/>
    <s v="Grandes"/>
    <n v="2023"/>
    <n v="2"/>
    <d v="2024-08-20T00:00:00"/>
    <x v="54"/>
    <x v="9"/>
  </r>
  <r>
    <n v="2024"/>
    <n v="6"/>
    <n v="23"/>
    <x v="16"/>
    <s v="Vida Total"/>
    <n v="17"/>
    <s v="4523540f1504cd17100c4835e85b7eefd49911580f8efff0599a8f283be6b9e3"/>
    <s v="866d562d83a77144c090ae01fef5e5dc5d322dfdcb968ee04e0fa262fe1b2619"/>
    <x v="11"/>
    <n v="2126799.4733800003"/>
    <n v="1345674.41864"/>
    <n v="3041030.8345699999"/>
    <n v="2322495.7786799995"/>
    <n v="926399.79723000003"/>
    <n v="865205.30035000003"/>
    <n v="1771673.7452699998"/>
    <n v="1611791.0261900001"/>
    <n v="0"/>
    <n v="0"/>
    <n v="134.59399999999999"/>
    <n v="128.214"/>
    <n v="10562.163689999999"/>
    <n v="7173.3944700000002"/>
    <n v="399701.57052999997"/>
    <n v="735138.27802999993"/>
    <n v="463023.78891"/>
    <n v="907252.70585999999"/>
    <n v="1714819.0018999998"/>
    <n v="954426.12473000004"/>
    <n v="358608.82221000001"/>
    <n v="330083.06498999998"/>
    <n v="53371.649269999994"/>
    <n v="61165.228920000001"/>
    <s v="Vida Total"/>
    <s v="Totales"/>
    <s v="Vida Total"/>
    <x v="54"/>
    <x v="1"/>
    <n v="12089263.964579999"/>
    <n v="10892930.905850001"/>
    <n v="470912451.56086999"/>
    <n v="404647163.09129"/>
    <n v="451972421.97768009"/>
    <n v="385068140.58718014"/>
    <n v="193130133.58895993"/>
    <n v="155907676.56570002"/>
    <n v="96877177.860249996"/>
    <n v="85499098.774059996"/>
    <n v="2126799.4733800003"/>
    <n v="1345674.41864"/>
    <n v="1.1012261182951808"/>
    <n v="0.8631226173606199"/>
    <n v="781125.05474000028"/>
    <n v="58.047105891292851"/>
    <n v="100"/>
    <n v="100"/>
    <n v="17.592464517370548"/>
    <n v="12.353648712830001"/>
    <n v="0.45163373071376328"/>
    <n v="0.47055956734568838"/>
    <n v="0.33255501122502878"/>
    <n v="0.34946397190585982"/>
    <n v="0.88790856715796596"/>
    <n v="0.18568248027686318"/>
    <n v="2.7635070860351194E-2"/>
    <n v="760392.87716999976"/>
    <n v="79.670165921444067"/>
    <n v="28525.757220000029"/>
    <n v="8.6419935602767737"/>
    <n v="-7793.5796500000069"/>
    <n v="-12.741846613855534"/>
    <n v="7.0728296342203567"/>
    <n v="43.558398844143312"/>
    <n v="64.295292261289774"/>
    <n v="0.95626216379504414"/>
    <n v="-45.629062929343377"/>
    <n v="-48.964187605140062"/>
    <n v="86.324197612164539"/>
    <n v="81.029053237504542"/>
    <s v="Medianas"/>
    <n v="2023"/>
    <n v="2"/>
    <d v="2024-08-20T00:00:00"/>
    <x v="54"/>
    <x v="11"/>
  </r>
  <r>
    <n v="2024"/>
    <n v="6"/>
    <n v="13"/>
    <x v="23"/>
    <s v="Vida Total"/>
    <n v="13"/>
    <s v="3fdba35f04dc8c462986c992bcf875546257113072a909c162f7e470e581e278"/>
    <s v="866d562d83a77144c090ae01fef5e5dc5d322dfdcb968ee04e0fa262fe1b2619"/>
    <x v="37"/>
    <n v="118700.13821999999"/>
    <n v="136032.52875999999"/>
    <n v="219105.39714000002"/>
    <n v="273317.29310999997"/>
    <n v="71679.364130000002"/>
    <n v="87567.786260000023"/>
    <n v="151752.52130999998"/>
    <n v="148394.71580999999"/>
    <n v="0"/>
    <n v="0"/>
    <n v="134.59399999999999"/>
    <n v="128.214"/>
    <n v="550.86562000000004"/>
    <n v="1122.2001299999999"/>
    <n v="53099.164880000004"/>
    <n v="68333.821530000001"/>
    <n v="95862.201969999995"/>
    <n v="125927.51198000001"/>
    <n v="27342.011979999999"/>
    <n v="812.11782000000005"/>
    <n v="91358.126239999983"/>
    <n v="135220.41094000003"/>
    <n v="0"/>
    <n v="0"/>
    <s v="Vida Total"/>
    <s v="Totales"/>
    <s v="Vida Total"/>
    <x v="54"/>
    <x v="1"/>
    <n v="799139.89625999995"/>
    <n v="661278.34057"/>
    <n v="470912451.56086999"/>
    <n v="404647163.09129"/>
    <n v="451972421.97768009"/>
    <n v="385068140.58718014"/>
    <n v="193130133.58895993"/>
    <n v="155907676.56570002"/>
    <n v="96877177.860249996"/>
    <n v="85499098.774059996"/>
    <n v="118700.13821999999"/>
    <n v="136032.52875999999"/>
    <n v="6.146122099859893E-2"/>
    <n v="8.7251976141582366E-2"/>
    <n v="-17332.390539999993"/>
    <n v="-12.741357304751165"/>
    <n v="100"/>
    <n v="100"/>
    <n v="14.853486701830358"/>
    <n v="20.571145373178933"/>
    <n v="2.5206413172249038E-2"/>
    <n v="2.6262694900854325E-2"/>
    <n v="3.3617566405453957E-2"/>
    <n v="3.5326871901832126E-2"/>
    <n v="1.4157299781189077E-2"/>
    <n v="4.7303921217409839E-2"/>
    <m/>
    <n v="26529.89416"/>
    <n v="3266.7543436000451"/>
    <n v="-43862.284700000047"/>
    <n v="-32.437621210500986"/>
    <n v="0"/>
    <m/>
    <n v="-18.144140452317991"/>
    <n v="60.386925579773774"/>
    <n v="64.372681341897618"/>
    <n v="7.3989938304562242E-2"/>
    <n v="-22.294460208568402"/>
    <n v="-23.875092533214691"/>
    <n v="55.391138309776508"/>
    <n v="54.264410100354297"/>
    <s v="Resto"/>
    <n v="2023"/>
    <n v="2"/>
    <d v="2024-08-20T00:00:00"/>
    <x v="54"/>
    <x v="37"/>
  </r>
  <r>
    <n v="2024"/>
    <n v="6"/>
    <n v="3"/>
    <x v="40"/>
    <s v="Vida Total"/>
    <n v="3"/>
    <s v="4e07408562bedb8b60ce05c1decfe3ad16b72230967de01f640b7e4729b49fce"/>
    <s v="866d562d83a77144c090ae01fef5e5dc5d322dfdcb968ee04e0fa262fe1b2619"/>
    <x v="8"/>
    <n v="7189400.5811099997"/>
    <n v="5604649.5588800004"/>
    <n v="13403226.609819999"/>
    <n v="11354444.103049997"/>
    <n v="3469390.7422600002"/>
    <n v="3648669.1361099998"/>
    <n v="6795375.0233999994"/>
    <n v="7849135.8126600003"/>
    <n v="0"/>
    <n v="0"/>
    <n v="134.59399999999999"/>
    <n v="128.214"/>
    <n v="10216.10657"/>
    <n v="10208.957509999998"/>
    <n v="3462151.2691100002"/>
    <n v="3608892.5838899999"/>
    <n v="252360.17137"/>
    <n v="2392023.6601499999"/>
    <n v="3075214.32583"/>
    <n v="2484570.2854500003"/>
    <n v="4114186.2552800002"/>
    <n v="3120079.2734300001"/>
    <n v="0"/>
    <n v="0"/>
    <s v="Vida Total"/>
    <s v="Totales"/>
    <s v="Vida Total"/>
    <x v="54"/>
    <x v="1"/>
    <n v="12032200.14449"/>
    <n v="10620403.039520001"/>
    <n v="470912451.56086999"/>
    <n v="404647163.09129"/>
    <n v="451972421.97768009"/>
    <n v="385068140.58718014"/>
    <n v="193130133.58895993"/>
    <n v="155907676.56570002"/>
    <n v="96877177.860249996"/>
    <n v="85499098.774059996"/>
    <n v="7189400.5811099997"/>
    <n v="5604649.5588800004"/>
    <n v="3.7225680154145424"/>
    <n v="3.5948515700688937"/>
    <n v="1584751.0222299993"/>
    <n v="28.275648737379512"/>
    <n v="100"/>
    <n v="100"/>
    <n v="59.751338032739575"/>
    <n v="52.772475187846609"/>
    <n v="1.5266957918144368"/>
    <n v="1.5906724020132885"/>
    <n v="1.3850707653708594"/>
    <n v="1.4554955261511948"/>
    <n v="1.5923016614149905"/>
    <n v="2.1302663539995517"/>
    <m/>
    <n v="590644.04037999967"/>
    <n v="23.77248266385925"/>
    <n v="994106.9818500001"/>
    <n v="31.86159372025017"/>
    <n v="0"/>
    <m/>
    <n v="-4.9135283897277615"/>
    <n v="48.257023699246247"/>
    <n v="65.100754253743702"/>
    <n v="3.58122606261793"/>
    <n v="-4.0661036971576525"/>
    <n v="-89.449929966237249"/>
    <n v="1371.9087486408216"/>
    <n v="150.87194345158326"/>
    <s v="Medianas"/>
    <n v="2023"/>
    <n v="2"/>
    <d v="2024-08-20T00:00:00"/>
    <x v="54"/>
    <x v="8"/>
  </r>
  <r>
    <n v="2024"/>
    <n v="6"/>
    <n v="8"/>
    <x v="20"/>
    <s v="Vida Total"/>
    <n v="8"/>
    <s v="2c624232cdd221771294dfbb310aca000a0df6ac8b66b696d90ef06fdefb64a3"/>
    <s v="866d562d83a77144c090ae01fef5e5dc5d322dfdcb968ee04e0fa262fe1b2619"/>
    <x v="34"/>
    <n v="280142.97707999998"/>
    <n v="195096.13283000002"/>
    <n v="394294.92888999992"/>
    <n v="312914.12187999999"/>
    <n v="96735.289239999998"/>
    <n v="74560.360340000014"/>
    <n v="180308.90507000004"/>
    <n v="134004.82345999999"/>
    <n v="0"/>
    <n v="0"/>
    <n v="134.59399999999999"/>
    <n v="128.214"/>
    <n v="2996.6098199999997"/>
    <n v="640.25783000000001"/>
    <n v="72082.278539999999"/>
    <n v="55543.27822"/>
    <n v="173528.72943000001"/>
    <n v="110995.33293"/>
    <n v="106557.53111000001"/>
    <n v="96332.678230000005"/>
    <n v="172586.24596999999"/>
    <n v="98314.2546"/>
    <n v="999.2"/>
    <n v="449.2"/>
    <s v="Vida Total"/>
    <s v="Totales"/>
    <s v="Vida Total"/>
    <x v="54"/>
    <x v="1"/>
    <n v="1362193.3121300002"/>
    <n v="1167878.8770999999"/>
    <n v="470912451.56086999"/>
    <n v="404647163.09129"/>
    <n v="451972421.97768009"/>
    <n v="385068140.58718014"/>
    <n v="193130133.58895993"/>
    <n v="155907676.56570002"/>
    <n v="96877177.860249996"/>
    <n v="85499098.774059996"/>
    <n v="280142.97707999998"/>
    <n v="195096.13283000002"/>
    <n v="0.14505399642928329"/>
    <n v="0.12513568101810935"/>
    <n v="85046.844249999966"/>
    <n v="43.592275775197862"/>
    <n v="100"/>
    <n v="100"/>
    <n v="20.565581594432661"/>
    <n v="16.705168374519275"/>
    <n v="5.9489396840420726E-2"/>
    <n v="6.1982316499353665E-2"/>
    <n v="4.8213888697394763E-2"/>
    <n v="5.0665353028817993E-2"/>
    <n v="5.5173954022517825E-2"/>
    <n v="8.9362671046102196E-2"/>
    <n v="5.1737136066327364E-4"/>
    <n v="10224.852880000006"/>
    <n v="10.614106311450788"/>
    <n v="74271.991369999989"/>
    <n v="75.545496095334272"/>
    <n v="550"/>
    <n v="122.43989314336599"/>
    <n v="29.740908974796909"/>
    <n v="34.530685098122397"/>
    <n v="38.217241550845763"/>
    <n v="9.985353762012486E-2"/>
    <n v="29.776781007579501"/>
    <n v="56.338762044560141"/>
    <n v="41.539103511431733"/>
    <n v="50.041093398970894"/>
    <s v="Resto"/>
    <n v="2023"/>
    <n v="2"/>
    <d v="2024-08-20T00:00:00"/>
    <x v="54"/>
    <x v="34"/>
  </r>
  <r>
    <n v="2024"/>
    <n v="6"/>
    <n v="88"/>
    <x v="73"/>
    <s v="Vida Total"/>
    <n v="60"/>
    <s v="39fa9ec190eee7b6f4dff1100d6343e10918d044c75eac8f9e9a2596173f80c9"/>
    <s v="866d562d83a77144c090ae01fef5e5dc5d322dfdcb968ee04e0fa262fe1b2619"/>
    <x v="36"/>
    <n v="262386.74179"/>
    <n v="191056.99778999999"/>
    <n v="441988.76633000001"/>
    <n v="390416.65047999995"/>
    <n v="60978.659690000008"/>
    <n v="96211.664040000003"/>
    <n v="99360.685790000018"/>
    <n v="119509.42170000001"/>
    <n v="0"/>
    <n v="0"/>
    <n v="134.59399999999999"/>
    <n v="128.214"/>
    <n v="0"/>
    <n v="0"/>
    <n v="53677.521179999996"/>
    <n v="90094.941829999996"/>
    <n v="194668.17544999998"/>
    <n v="208522.98496999999"/>
    <n v="134061.11937999999"/>
    <n v="72483.278630000001"/>
    <n v="128325.62241000001"/>
    <n v="118573.71915999999"/>
    <n v="0"/>
    <n v="0"/>
    <s v="Vida Total"/>
    <s v="Totales"/>
    <s v="Vida Total"/>
    <x v="54"/>
    <x v="1"/>
    <n v="262386.74179"/>
    <n v="191056.99778999999"/>
    <n v="470912451.56086999"/>
    <n v="404647163.09129"/>
    <n v="451972421.97768009"/>
    <n v="385068140.58718014"/>
    <n v="193130133.58895993"/>
    <n v="155907676.56570002"/>
    <n v="96877177.860249996"/>
    <n v="85499098.774059996"/>
    <n v="262386.74179"/>
    <n v="191056.99778999999"/>
    <n v="0.1358600736788384"/>
    <n v="0.12254495865666239"/>
    <n v="71329.744000000006"/>
    <n v="37.334274496661976"/>
    <n v="100"/>
    <n v="100"/>
    <n v="100"/>
    <n v="100"/>
    <n v="5.5718794633758797E-2"/>
    <n v="5.805370616239889E-2"/>
    <n v="4.7215701780886271E-2"/>
    <n v="4.9616412694818708E-2"/>
    <n v="6.9414915678214728E-2"/>
    <n v="6.6445158000623672E-2"/>
    <m/>
    <n v="61577.840749999988"/>
    <n v="84.954546640104127"/>
    <n v="9751.9032500000176"/>
    <n v="8.224337837325546"/>
    <n v="0"/>
    <m/>
    <n v="-36.620304514587623"/>
    <n v="23.239992719908077"/>
    <n v="50.357571380740993"/>
    <n v="6.2944298168929602E-2"/>
    <n v="-40.421160067693897"/>
    <n v="-6.6442601145352391"/>
    <n v="27.573855385410408"/>
    <n v="43.20624023436163"/>
    <s v="Resto"/>
    <n v="2023"/>
    <n v="2"/>
    <d v="2024-08-20T00:00:00"/>
    <x v="54"/>
    <x v="36"/>
  </r>
  <r>
    <n v="2024"/>
    <n v="6"/>
    <n v="104"/>
    <x v="79"/>
    <s v="Vida Total"/>
    <n v="225"/>
    <s v="0e6523810856a138a75dec70a9cf3778a5c70b83ac915f22c33f05db97cb3e68"/>
    <s v="866d562d83a77144c090ae01fef5e5dc5d322dfdcb968ee04e0fa262fe1b2619"/>
    <x v="27"/>
    <n v="1440986.4385200001"/>
    <n v="1536430.65"/>
    <n v="2533021.6824899996"/>
    <n v="2830679.3002499999"/>
    <n v="353314.90615000005"/>
    <n v="385527.6028600001"/>
    <n v="777517.81302999996"/>
    <n v="742217.00015999994"/>
    <n v="0"/>
    <n v="0"/>
    <n v="134.59399999999999"/>
    <n v="128.214"/>
    <n v="0"/>
    <n v="-26868.535949999998"/>
    <n v="267213.73728"/>
    <n v="303704.27376999997"/>
    <n v="1336724.3182399999"/>
    <n v="1099642.3388800002"/>
    <n v="592503.89254999999"/>
    <n v="-13137.34954000001"/>
    <n v="466938.30718"/>
    <n v="1218646.0618800002"/>
    <n v="381544.23878999997"/>
    <n v="330921.93766"/>
    <s v="Vida Total"/>
    <s v="Totales"/>
    <s v="Vida Total"/>
    <x v="54"/>
    <x v="1"/>
    <n v="1467674.2807799999"/>
    <n v="1557923.0324500001"/>
    <n v="470912451.56086999"/>
    <n v="404647163.09129"/>
    <n v="451972421.97768009"/>
    <n v="385068140.58718014"/>
    <n v="193130133.58895993"/>
    <n v="155907676.56570002"/>
    <n v="96877177.860249996"/>
    <n v="85499098.774059996"/>
    <n v="1440986.4385200001"/>
    <n v="1536430.65"/>
    <n v="0.74612201200402029"/>
    <n v="0.98547466285442509"/>
    <n v="-95444.211479999823"/>
    <n v="-6.2120741655342426"/>
    <n v="100"/>
    <n v="100"/>
    <n v="98.181623633425218"/>
    <n v="98.620446453237093"/>
    <n v="0.3059987973865963"/>
    <n v="0.31882176178243921"/>
    <n v="0.37969638493508356"/>
    <n v="0.39900227727413068"/>
    <n v="0.30678997706853439"/>
    <n v="0.24177392647270038"/>
    <n v="0.19755810846278549"/>
    <n v="605641.24208999996"/>
    <n v="-4610.0717671092698"/>
    <n v="-751707.75470000017"/>
    <n v="-61.683845557285409"/>
    <n v="50622.301129999978"/>
    <n v="15.297354260632613"/>
    <n v="-8.3554838800213531"/>
    <n v="24.518961227204933"/>
    <n v="25.092418122484091"/>
    <n v="0.36470396222696938"/>
    <n v="-12.015154096130642"/>
    <n v="21.559917345622658"/>
    <n v="19.990190470375175"/>
    <n v="27.618459478317892"/>
    <s v="Resto"/>
    <n v="2023"/>
    <n v="2"/>
    <d v="2024-08-20T00:00:00"/>
    <x v="54"/>
    <x v="27"/>
  </r>
  <r>
    <n v="2024"/>
    <n v="6"/>
    <n v="120"/>
    <x v="58"/>
    <s v="Vida Total"/>
    <n v="234"/>
    <s v="114bd151f8fb0c58642d2170da4ae7d7c57977260ac2cc8905306cab6b2acabc"/>
    <s v="866d562d83a77144c090ae01fef5e5dc5d322dfdcb968ee04e0fa262fe1b2619"/>
    <x v="22"/>
    <n v="1645072.1173099999"/>
    <n v="0"/>
    <n v="5065351.9473099997"/>
    <n v="0"/>
    <n v="1214638.96814"/>
    <n v="0"/>
    <n v="3420200.2891200003"/>
    <n v="0"/>
    <n v="0"/>
    <n v="0"/>
    <n v="134.59399999999999"/>
    <n v="128.214"/>
    <n v="5280.9142300000003"/>
    <n v="0"/>
    <n v="658501.90396000003"/>
    <n v="0"/>
    <n v="1305314.57174"/>
    <n v="0"/>
    <n v="1641403.5523099999"/>
    <n v="0"/>
    <n v="0"/>
    <n v="0"/>
    <n v="3668.5650000000001"/>
    <n v="0"/>
    <s v="Vida Total"/>
    <s v="Totales"/>
    <s v="Vida Total"/>
    <x v="54"/>
    <x v="1"/>
    <n v="1703323.0379900001"/>
    <n v="0"/>
    <n v="470912451.56086999"/>
    <n v="404647163.09129"/>
    <n v="451972421.97768009"/>
    <n v="385068140.58718014"/>
    <n v="193130133.58895993"/>
    <n v="155907676.56570002"/>
    <n v="96877177.860249996"/>
    <n v="85499098.774059996"/>
    <n v="1645072.1173099999"/>
    <n v="0"/>
    <n v="0.85179463543023137"/>
    <m/>
    <m/>
    <m/>
    <n v="100"/>
    <m/>
    <n v="96.580160111687391"/>
    <m/>
    <n v="0.34933714575974817"/>
    <n v="0.36397621565309557"/>
    <m/>
    <m/>
    <n v="0.84989510534042789"/>
    <m/>
    <n v="1.8995300898035051E-3"/>
    <n v="1641403.5523099999"/>
    <m/>
    <n v="0"/>
    <m/>
    <n v="3668.5650000000001"/>
    <m/>
    <m/>
    <n v="73.834998196076754"/>
    <m/>
    <n v="1.2537926836516391"/>
    <m/>
    <m/>
    <n v="50.447755523192313"/>
    <m/>
    <s v="Resto"/>
    <n v="2023"/>
    <n v="2"/>
    <d v="2024-08-20T00:00:00"/>
    <x v="54"/>
    <x v="22"/>
  </r>
  <r>
    <n v="2024"/>
    <n v="6"/>
    <n v="10"/>
    <x v="4"/>
    <s v="Vida Total"/>
    <n v="10"/>
    <s v="4a44dc15364204a80fe80e9039455cc1608281820fe2b24f1e5233ade6af1dd5"/>
    <s v="866d562d83a77144c090ae01fef5e5dc5d322dfdcb968ee04e0fa262fe1b2619"/>
    <x v="28"/>
    <n v="683382.29501"/>
    <n v="756779.77937"/>
    <n v="1377811.9956100001"/>
    <n v="1638668.2238799999"/>
    <n v="213981.86556000001"/>
    <n v="483899.89871999994"/>
    <n v="590480.64648000011"/>
    <n v="-9020.7568300000221"/>
    <n v="0"/>
    <n v="0"/>
    <n v="134.59399999999999"/>
    <n v="128.214"/>
    <n v="588.11238000000003"/>
    <n v="13086.906050000001"/>
    <n v="128680.48925"/>
    <n v="337217.17654000001"/>
    <n v="558105.0366799999"/>
    <n v="641552.08322999999"/>
    <n v="572938.11720999994"/>
    <n v="572128.93285999994"/>
    <n v="110404.712"/>
    <n v="184001.55707000001"/>
    <n v="39.465800000000002"/>
    <n v="649.28944000000001"/>
    <s v="Vida Total"/>
    <s v="Totales"/>
    <s v="Vida Total"/>
    <x v="54"/>
    <x v="1"/>
    <n v="3187333.33329"/>
    <n v="2989305.4146599998"/>
    <n v="470912451.56086999"/>
    <n v="404647163.09129"/>
    <n v="451972421.97768009"/>
    <n v="385068140.58718014"/>
    <n v="193130133.58895993"/>
    <n v="155907676.56570002"/>
    <n v="96877177.860249996"/>
    <n v="85499098.774059996"/>
    <n v="683382.29501"/>
    <n v="756779.77937"/>
    <n v="0.35384550422589506"/>
    <n v="0.48540251258961614"/>
    <n v="-73397.484360000002"/>
    <n v="-9.6986582306812679"/>
    <n v="100"/>
    <n v="100"/>
    <n v="21.440565624951606"/>
    <n v="25.316241547572858"/>
    <n v="0.14511875673384403"/>
    <n v="0.15119999844675208"/>
    <n v="0.18702213888974367"/>
    <n v="0.1965313926558574"/>
    <n v="0.2966591005572376"/>
    <n v="5.7165968846153777E-2"/>
    <n v="2.0434822503667559E-5"/>
    <n v="809.1843499999959"/>
    <n v="0.14143391524616966"/>
    <n v="-73596.84507000001"/>
    <n v="-39.997946888026306"/>
    <n v="-609.82364000000007"/>
    <n v="-93.921693844273818"/>
    <n v="-55.779725078261109"/>
    <n v="31.312175794204439"/>
    <n v="63.941969898143199"/>
    <n v="0.22087954076106467"/>
    <n v="-61.84047011770879"/>
    <n v="-13.007057218156337"/>
    <n v="23.056679440752191"/>
    <n v="52.562712421137256"/>
    <s v="Resto"/>
    <n v="2023"/>
    <n v="2"/>
    <d v="2024-08-20T00:00:00"/>
    <x v="54"/>
    <x v="28"/>
  </r>
  <r>
    <n v="2024"/>
    <n v="6"/>
    <n v="201.1"/>
    <x v="1"/>
    <s v="Vida Total"/>
    <n v="201.1"/>
    <m/>
    <m/>
    <x v="1"/>
    <n v="193130133.58895996"/>
    <n v="155907676.56569999"/>
    <n v="350635167.75050986"/>
    <n v="278678510.19894993"/>
    <n v="96877177.860250026"/>
    <n v="85499098.774060011"/>
    <n v="188492756.87856001"/>
    <n v="168428294.65900999"/>
    <n v="0"/>
    <n v="0"/>
    <n v="0"/>
    <n v="0"/>
    <n v="630805.75296000019"/>
    <n v="850805.61286999984"/>
    <n v="92490276.536110014"/>
    <n v="81423099.136689991"/>
    <n v="103529242.68847004"/>
    <n v="98259250.509620011"/>
    <n v="95684837.258460015"/>
    <n v="69318135.361249998"/>
    <n v="75132190.388059989"/>
    <n v="68489754.716729999"/>
    <n v="22313105.942440007"/>
    <n v="18099786.487720005"/>
    <s v="Vida Total"/>
    <s v="Totales"/>
    <s v="Vida Total"/>
    <x v="54"/>
    <x v="1"/>
    <n v="392899460.38811994"/>
    <n v="334570095.07780004"/>
    <n v="470912451.56086999"/>
    <n v="404647163.09129"/>
    <n v="451972421.97768009"/>
    <n v="385068140.58718014"/>
    <n v="193130133.58895993"/>
    <n v="155907676.56570002"/>
    <n v="96877177.860249996"/>
    <n v="85499098.774059996"/>
    <n v="193130133.58895996"/>
    <n v="155907676.56569999"/>
    <n v="100.00000000000003"/>
    <n v="99.999999999999972"/>
    <n v="37222457.023259968"/>
    <n v="23.874678811966209"/>
    <n v="100"/>
    <n v="100"/>
    <n v="49.155102783337803"/>
    <n v="46.599405882180129"/>
    <n v="41.011897848276796"/>
    <n v="42.730512791883882"/>
    <n v="38.529289412199986"/>
    <n v="40.488334435552247"/>
    <n v="49.544229831118251"/>
    <n v="38.902365463053165"/>
    <n v="11.553404705828624"/>
    <n v="26366701.897210017"/>
    <n v="38.037234786828165"/>
    <n v="6642435.67132999"/>
    <n v="9.6984369396601711"/>
    <n v="4213319.4547200017"/>
    <n v="23.278282633767944"/>
    <n v="13.307835110938115"/>
    <n v="50.161606612065171"/>
    <n v="54.839569582085602"/>
    <n v="100.00000000000003"/>
    <n v="13.592183933997482"/>
    <n v="5.3633547493160183"/>
    <n v="89.337344825773144"/>
    <n v="82.865581321239887"/>
    <m/>
    <n v="2023"/>
    <n v="2"/>
    <d v="2024-08-20T00:00:00"/>
    <x v="54"/>
    <x v="1"/>
  </r>
  <r>
    <n v="2024"/>
    <n v="6"/>
    <n v="34"/>
    <x v="54"/>
    <s v="Vida Total"/>
    <n v="23"/>
    <s v="535fa30d7e25dd8a49f1536779734ec8286108d115da5045d77f3b4185d8f790"/>
    <s v="866d562d83a77144c090ae01fef5e5dc5d322dfdcb968ee04e0fa262fe1b2619"/>
    <x v="5"/>
    <n v="27674275.762029998"/>
    <n v="28516127.896650001"/>
    <n v="52791747.705309995"/>
    <n v="49214193.440060005"/>
    <n v="17615769.31625"/>
    <n v="17161106.651690003"/>
    <n v="33991431.472829998"/>
    <n v="32808008.964269999"/>
    <n v="0"/>
    <n v="0"/>
    <n v="134.59399999999999"/>
    <n v="128.214"/>
    <n v="65444.587009999996"/>
    <n v="73590.203039999993"/>
    <n v="17478722.12565"/>
    <n v="16998105.389629997"/>
    <n v="22495793.656770002"/>
    <n v="23399332.251639999"/>
    <n v="5106614.7890999997"/>
    <n v="5035712.1752399998"/>
    <n v="18781047.323880002"/>
    <n v="19916698.808490001"/>
    <n v="3786613.6490500001"/>
    <n v="3563716.91292"/>
    <s v="Vida Total"/>
    <s v="Totales"/>
    <s v="Vida Total"/>
    <x v="54"/>
    <x v="1"/>
    <n v="43370839.972830005"/>
    <n v="41708691.39999"/>
    <n v="470912451.56086999"/>
    <n v="404647163.09129"/>
    <n v="451972421.97768009"/>
    <n v="385068140.58718014"/>
    <n v="193130133.58895993"/>
    <n v="155907676.56570002"/>
    <n v="96877177.860249996"/>
    <n v="85499098.774059996"/>
    <n v="27674275.762029998"/>
    <n v="28516127.896650001"/>
    <n v="14.329341179315566"/>
    <n v="18.290393728389127"/>
    <n v="-841852.1346200034"/>
    <n v="-2.9521965172519149"/>
    <n v="100"/>
    <n v="100"/>
    <n v="63.808484639372352"/>
    <n v="68.369749660035694"/>
    <n v="5.8767347667919605"/>
    <n v="6.123000965620121"/>
    <n v="7.0471587342419237"/>
    <n v="7.4054757823294652"/>
    <n v="2.6441315470575089"/>
    <n v="9.7245556531596584"/>
    <n v="1.960653979098401"/>
    <n v="70902.613859999925"/>
    <n v="1.4079957589438807"/>
    <n v="-1135651.4846099988"/>
    <n v="-5.7020066203235409"/>
    <n v="222896.73613000009"/>
    <n v="6.2546139768258291"/>
    <n v="2.6493784683473409"/>
    <n v="63.653948770790983"/>
    <n v="60.180353776944742"/>
    <n v="18.18361115108204"/>
    <n v="2.8274723859119666"/>
    <n v="-3.8613862359541118"/>
    <n v="77.69773492916913"/>
    <n v="72.643548998876426"/>
    <s v="Grandes"/>
    <n v="2023"/>
    <n v="2"/>
    <d v="2024-08-20T00:00:00"/>
    <x v="54"/>
    <x v="5"/>
  </r>
  <r>
    <n v="2024"/>
    <n v="6"/>
    <n v="22"/>
    <x v="15"/>
    <s v="Vida Total"/>
    <n v="16"/>
    <s v="b17ef6d19c7a5b1ee83b907c595526dcb1eb06db8227d650d5dda0a9f4ce8cd9"/>
    <s v="866d562d83a77144c090ae01fef5e5dc5d322dfdcb968ee04e0fa262fe1b2619"/>
    <x v="10"/>
    <n v="3206414.9471900002"/>
    <n v="2961217.87298"/>
    <n v="5261244.82424"/>
    <n v="5149816.5192900002"/>
    <n v="1578442.5586699999"/>
    <n v="1889936.6073899998"/>
    <n v="3411660.9177999999"/>
    <n v="4063098.6511300006"/>
    <n v="0"/>
    <n v="0"/>
    <n v="134.59399999999999"/>
    <n v="128.214"/>
    <n v="30674.108"/>
    <n v="105472.72912"/>
    <n v="1572766.34363"/>
    <n v="1853385.8766700001"/>
    <n v="2269824.4352699998"/>
    <n v="2278474.8446399998"/>
    <n v="1951916.79477"/>
    <n v="1820871.71193"/>
    <n v="1254498.1524199997"/>
    <n v="1140346.16105"/>
    <n v="0"/>
    <n v="0"/>
    <s v="Vida Total"/>
    <s v="Totales"/>
    <s v="Vida Total"/>
    <x v="54"/>
    <x v="1"/>
    <n v="17696756.30731"/>
    <n v="15803110.36665"/>
    <n v="470912451.56086999"/>
    <n v="404647163.09129"/>
    <n v="451972421.97768009"/>
    <n v="385068140.58718014"/>
    <n v="193130133.58895993"/>
    <n v="155907676.56570002"/>
    <n v="96877177.860249996"/>
    <n v="85499098.774059996"/>
    <n v="3206414.9471900002"/>
    <n v="2961217.87298"/>
    <n v="1.6602354524407015"/>
    <n v="1.8993406471118393"/>
    <n v="245197.07421000022"/>
    <n v="8.2802780723205682"/>
    <n v="100"/>
    <n v="100"/>
    <n v="18.118659100625838"/>
    <n v="18.738196495983399"/>
    <n v="0.68089406779585659"/>
    <n v="0.70942712238056505"/>
    <n v="0.73180245484927264"/>
    <n v="0.76901139327302381"/>
    <n v="1.0106743875216679"/>
    <n v="0.6495610649190332"/>
    <m/>
    <n v="131045.08284000005"/>
    <n v="7.1968322634383242"/>
    <n v="114151.99136999971"/>
    <n v="10.010292950422329"/>
    <n v="0"/>
    <m/>
    <n v="-16.481719413339093"/>
    <n v="49.227644726809196"/>
    <n v="63.822950166381233"/>
    <n v="1.6293234315175649"/>
    <n v="-15.140912455003297"/>
    <n v="-0.37965788344557216"/>
    <n v="69.290219947910487"/>
    <n v="81.343267011703006"/>
    <s v="Medianas"/>
    <n v="2023"/>
    <n v="2"/>
    <d v="2024-08-20T00:00:00"/>
    <x v="54"/>
    <x v="10"/>
  </r>
  <r>
    <n v="2024"/>
    <n v="6"/>
    <n v="119"/>
    <x v="62"/>
    <s v="Vida Total"/>
    <n v="217"/>
    <s v="16badfc6202cb3f8889e0f2779b19218af4cbb736e56acadce8148aba9a7a9f8"/>
    <s v="866d562d83a77144c090ae01fef5e5dc5d322dfdcb968ee04e0fa262fe1b2619"/>
    <x v="32"/>
    <n v="436956.41533999995"/>
    <n v="254473.5232"/>
    <n v="718897.21901999996"/>
    <n v="612780.20145999989"/>
    <n v="108898.0517"/>
    <n v="105135.66658"/>
    <n v="226372.87365000005"/>
    <n v="172725.22287999999"/>
    <n v="0"/>
    <n v="0"/>
    <n v="134.59399999999999"/>
    <n v="128.214"/>
    <n v="11353.066220000001"/>
    <n v="26410.816309999998"/>
    <n v="98231.373829999997"/>
    <n v="90389.896659999999"/>
    <n v="203234.19675999999"/>
    <n v="190116.82981999998"/>
    <n v="92124.201319999993"/>
    <n v="178952.22016999999"/>
    <n v="311811.90222000005"/>
    <n v="41356.442029999998"/>
    <n v="33020.311800000003"/>
    <n v="34164.860999999997"/>
    <s v="Vida Total"/>
    <s v="Totales"/>
    <s v="Vida Total"/>
    <x v="54"/>
    <x v="1"/>
    <n v="811961.43577999994"/>
    <n v="576897.05820000009"/>
    <n v="470912451.56086999"/>
    <n v="404647163.09129"/>
    <n v="451972421.97768009"/>
    <n v="385068140.58718014"/>
    <n v="193130133.58895993"/>
    <n v="155907676.56570002"/>
    <n v="96877177.860249996"/>
    <n v="85499098.774059996"/>
    <n v="436956.41533999995"/>
    <n v="254473.5232"/>
    <n v="0.22624973494295664"/>
    <n v="0.16322065007027667"/>
    <n v="182482.89213999995"/>
    <n v="71.709971963008499"/>
    <n v="100"/>
    <n v="100"/>
    <n v="53.81492224692218"/>
    <n v="44.110733376591163"/>
    <n v="9.2789310176802392E-2"/>
    <n v="9.6677671931403447E-2"/>
    <n v="6.2887756646051104E-2"/>
    <n v="6.6085322668336083E-2"/>
    <n v="4.7700583854028963E-2"/>
    <n v="0.16145170949015716"/>
    <n v="1.7097441598770566E-2"/>
    <n v="-86828.018849999993"/>
    <n v="-48.520224430585777"/>
    <n v="270455.46019000007"/>
    <n v="653.96210823409672"/>
    <n v="-1144.549199999994"/>
    <n v="-3.3500771450526101"/>
    <n v="3.5786001481591612"/>
    <n v="24.921948248606302"/>
    <n v="41.314972676890264"/>
    <n v="0.11240836500944597"/>
    <n v="8.6751699689353359"/>
    <n v="6.8996347942574809"/>
    <n v="48.33407733345279"/>
    <n v="47.544395067801162"/>
    <s v="Resto"/>
    <n v="2023"/>
    <n v="2"/>
    <d v="2024-08-20T00:00:00"/>
    <x v="54"/>
    <x v="32"/>
  </r>
  <r>
    <n v="2024"/>
    <n v="6"/>
    <n v="69"/>
    <x v="77"/>
    <s v="Vida Total"/>
    <n v="202"/>
    <s v="c17edaae86e4016a583e098582f6dbf3eccade8ef83747df9ba617ded9d31309"/>
    <s v="866d562d83a77144c090ae01fef5e5dc5d322dfdcb968ee04e0fa262fe1b2619"/>
    <x v="19"/>
    <n v="1706358.1481900001"/>
    <n v="401508.13561"/>
    <n v="2336503.2959500002"/>
    <n v="823308.85665000021"/>
    <n v="605153.3465799999"/>
    <n v="811102.46851000004"/>
    <n v="1382800.3319999999"/>
    <n v="1858589.75774"/>
    <n v="0"/>
    <n v="0"/>
    <n v="134.59399999999999"/>
    <n v="128.214"/>
    <n v="3940.8982799999999"/>
    <n v="3338.40103"/>
    <n v="486715.22129000002"/>
    <n v="348308.20148000005"/>
    <n v="801541.30828999996"/>
    <n v="373204.16375999997"/>
    <n v="1706358.1481900001"/>
    <n v="401508.13561"/>
    <n v="0"/>
    <n v="0"/>
    <n v="0"/>
    <n v="0"/>
    <s v="Vida Total"/>
    <s v="Totales"/>
    <s v="Vida Total"/>
    <x v="54"/>
    <x v="1"/>
    <n v="1706358.1481900001"/>
    <n v="401508.13561"/>
    <n v="470912451.56086999"/>
    <n v="404647163.09129"/>
    <n v="451972421.97768009"/>
    <n v="385068140.58718014"/>
    <n v="193130133.58895993"/>
    <n v="155907676.56570002"/>
    <n v="96877177.860249996"/>
    <n v="85499098.774059996"/>
    <n v="1706358.1481900001"/>
    <n v="401508.13561"/>
    <n v="0.88352765903515229"/>
    <n v="0.25752942026610415"/>
    <n v="1304850.0125800001"/>
    <n v="324.98719125518545"/>
    <n v="100"/>
    <n v="100"/>
    <n v="100"/>
    <n v="100"/>
    <n v="0.36235146098476795"/>
    <n v="0.37753589936384785"/>
    <n v="9.9224255655888077E-2"/>
    <n v="0.10426937294727913"/>
    <n v="0.88352765903515229"/>
    <m/>
    <m/>
    <n v="1304850.0125800001"/>
    <n v="324.98719125518545"/>
    <n v="0"/>
    <m/>
    <n v="0"/>
    <m/>
    <n v="-25.391258185704935"/>
    <n v="35.464614929867409"/>
    <n v="202.01395602550241"/>
    <n v="0.62466037919990069"/>
    <n v="39.736939647672152"/>
    <n v="114.77287397186031"/>
    <n v="60.722412713619619"/>
    <n v="93.329130621380202"/>
    <s v="Resto"/>
    <n v="2023"/>
    <n v="2"/>
    <d v="2024-08-20T00:00:00"/>
    <x v="54"/>
    <x v="19"/>
  </r>
  <r>
    <n v="2024"/>
    <n v="6"/>
    <n v="1"/>
    <x v="14"/>
    <s v="Vida Total"/>
    <n v="30"/>
    <s v="624b60c58c9d8bfb6ff1886c2fd605d2adeb6ea4da576068201b6c6958ce93f4"/>
    <s v="866d562d83a77144c090ae01fef5e5dc5d322dfdcb968ee04e0fa262fe1b2619"/>
    <x v="6"/>
    <n v="18098076.10777"/>
    <n v="13952206.2908"/>
    <n v="25962207.227880001"/>
    <n v="17912296.929619998"/>
    <n v="4954832.5234300001"/>
    <n v="4592255.5607099989"/>
    <n v="9085500.114190001"/>
    <n v="8925572.5260499995"/>
    <n v="0"/>
    <n v="0"/>
    <n v="134.59399999999999"/>
    <n v="128.214"/>
    <n v="-9082.8413400000009"/>
    <n v="175984.34117999999"/>
    <n v="4347582.8677200004"/>
    <n v="3779769.8419499998"/>
    <n v="7076321.8322200002"/>
    <n v="6576644.9951999998"/>
    <n v="2362226.05113"/>
    <n v="2683643.0043600006"/>
    <n v="9827674.8156499993"/>
    <n v="8672890.8707799986"/>
    <n v="5908175.2409899998"/>
    <n v="2595672.4156599999"/>
    <s v="Vida Total"/>
    <s v="Totales"/>
    <s v="Vida Total"/>
    <x v="54"/>
    <x v="1"/>
    <n v="27815669.804509997"/>
    <n v="22056494.197700001"/>
    <n v="470912451.56086999"/>
    <n v="404647163.09129"/>
    <n v="451972421.97768009"/>
    <n v="385068140.58718014"/>
    <n v="193130133.58895993"/>
    <n v="155907676.56570002"/>
    <n v="96877177.860249996"/>
    <n v="85499098.774059996"/>
    <n v="18098076.10777"/>
    <n v="13952206.2908"/>
    <n v="9.3709229996641792"/>
    <n v="8.9490181613478743"/>
    <n v="4145869.81697"/>
    <n v="29.714797291262542"/>
    <n v="100"/>
    <n v="100"/>
    <n v="65.064318907163624"/>
    <n v="63.256681527633262"/>
    <n v="3.8431933680629484"/>
    <n v="4.0042434510890894"/>
    <n v="3.4479931069360608"/>
    <n v="3.6233084018648367"/>
    <n v="1.2231266075534026"/>
    <n v="5.0886283942444228"/>
    <n v="3.0591679978663535"/>
    <n v="-321416.95323000057"/>
    <n v="-11.976889351817965"/>
    <n v="1154783.9448700007"/>
    <n v="13.314867696082811"/>
    <n v="3312502.8253299999"/>
    <n v="127.61636658560138"/>
    <n v="7.8954003741016576"/>
    <n v="27.377675361320613"/>
    <n v="32.914189089492638"/>
    <n v="5.1145508497136287"/>
    <n v="15.022423309168031"/>
    <n v="7.5977468357299571"/>
    <n v="61.438455892785001"/>
    <n v="57.472614755831977"/>
    <s v="Grandes"/>
    <n v="2023"/>
    <n v="2"/>
    <d v="2024-08-20T00:00:00"/>
    <x v="54"/>
    <x v="6"/>
  </r>
  <r>
    <n v="2024"/>
    <n v="6"/>
    <n v="111"/>
    <x v="75"/>
    <s v="Vida Total"/>
    <n v="230"/>
    <s v="a0eaec5a55dc2f5b2ba523018adc485ff620b9d83509b9f37186a7716e438d21"/>
    <s v="866d562d83a77144c090ae01fef5e5dc5d322dfdcb968ee04e0fa262fe1b2619"/>
    <x v="25"/>
    <n v="982633.16572000005"/>
    <n v="799737.02174"/>
    <n v="2237550.6034900001"/>
    <n v="2000470.4264800001"/>
    <n v="460384.08287000004"/>
    <n v="343270.48217999999"/>
    <n v="897249.31701999996"/>
    <n v="744506.38003999996"/>
    <n v="0"/>
    <n v="0"/>
    <n v="134.59399999999999"/>
    <n v="128.214"/>
    <n v="26991.89428"/>
    <n v="13571.365970000001"/>
    <n v="434216.51863999997"/>
    <n v="342955.66892000003"/>
    <n v="856188.22953999997"/>
    <n v="570254.87985000003"/>
    <n v="329623.7182"/>
    <n v="259525.51381"/>
    <n v="653721.74969999993"/>
    <n v="542700.28652000008"/>
    <n v="-712.30218000000002"/>
    <n v="-2488.7785899999999"/>
    <s v="Vida Total"/>
    <s v="Totales"/>
    <s v="Vida Total"/>
    <x v="54"/>
    <x v="1"/>
    <n v="982633.16572000005"/>
    <n v="799737.02174"/>
    <n v="470912451.56086999"/>
    <n v="404647163.09129"/>
    <n v="451972421.97768009"/>
    <n v="385068140.58718014"/>
    <n v="193130133.58895993"/>
    <n v="155907676.56570002"/>
    <n v="96877177.860249996"/>
    <n v="85499098.774059996"/>
    <n v="982633.16572000005"/>
    <n v="799737.02174"/>
    <n v="0.50879329261550887"/>
    <n v="0.51295551274730733"/>
    <n v="182896.14398000005"/>
    <n v="22.869535735893542"/>
    <n v="100"/>
    <n v="100"/>
    <n v="100"/>
    <n v="100"/>
    <n v="0.20866578542635653"/>
    <n v="0.21740998298531716"/>
    <n v="0.19763811406224444"/>
    <n v="0.20768714350673165"/>
    <n v="0.17067441112091819"/>
    <n v="0.3384877012985037"/>
    <n v="-3.6881980391314655E-4"/>
    <n v="70098.204389999999"/>
    <n v="27.010139912994944"/>
    <n v="111021.46317999985"/>
    <n v="20.457233198071734"/>
    <n v="1776.4764099999998"/>
    <n v="-71.379447618922171"/>
    <n v="34.117002996077431"/>
    <n v="46.852080606567462"/>
    <n v="42.922920016024918"/>
    <n v="0.47522449872985184"/>
    <n v="26.610100951936168"/>
    <n v="50.141324483748726"/>
    <n v="50.715076855621966"/>
    <n v="60.140768810292542"/>
    <s v="Resto"/>
    <n v="2023"/>
    <n v="2"/>
    <d v="2024-08-20T00:00:00"/>
    <x v="54"/>
    <x v="25"/>
  </r>
  <r>
    <n v="2024"/>
    <n v="6"/>
    <n v="80"/>
    <x v="30"/>
    <s v="Vida Total"/>
    <n v="52"/>
    <s v="41cfc0d1f2d127b04555b7246d84019b4d27710a3f3aff6e7764375b1e06e05d"/>
    <s v="866d562d83a77144c090ae01fef5e5dc5d322dfdcb968ee04e0fa262fe1b2619"/>
    <x v="42"/>
    <n v="43756.470729999994"/>
    <n v="40183.150119999998"/>
    <n v="89910.372179999991"/>
    <n v="89770.016869999992"/>
    <n v="25355.180369999998"/>
    <n v="28973.727090000004"/>
    <n v="48098.730869999992"/>
    <n v="36751.661690000001"/>
    <n v="0"/>
    <n v="0"/>
    <n v="134.59399999999999"/>
    <n v="128.214"/>
    <n v="721.63563999999997"/>
    <n v="419.57198999999997"/>
    <n v="20565.97609"/>
    <n v="24179.17237"/>
    <n v="38987.946299999996"/>
    <n v="39410.695899999999"/>
    <n v="21082.322390000001"/>
    <n v="25550.744870000002"/>
    <n v="22674.14834"/>
    <n v="14632.40525"/>
    <n v="0"/>
    <n v="0"/>
    <s v="Vida Total"/>
    <s v="Totales"/>
    <s v="Vida Total"/>
    <x v="54"/>
    <x v="1"/>
    <n v="669950.54428999999"/>
    <n v="668363.73384"/>
    <n v="470912451.56086999"/>
    <n v="404647163.09129"/>
    <n v="451972421.97768009"/>
    <n v="385068140.58718014"/>
    <n v="193130133.58895993"/>
    <n v="155907676.56570002"/>
    <n v="96877177.860249996"/>
    <n v="85499098.774059996"/>
    <n v="43756.470729999994"/>
    <n v="40183.150119999998"/>
    <n v="2.265646997538311E-2"/>
    <n v="2.5773682864850263E-2"/>
    <n v="3573.3206099999952"/>
    <n v="8.8925845766917089"/>
    <n v="100"/>
    <n v="100"/>
    <n v="6.5312986313597543"/>
    <n v="6.0121679387259315"/>
    <n v="9.2918483223296232E-3"/>
    <n v="9.6812258010204079E-3"/>
    <n v="9.9304168631807552E-3"/>
    <n v="1.04353349146792E-2"/>
    <n v="1.0916122719031324E-2"/>
    <n v="1.1740347256351787E-2"/>
    <m/>
    <n v="-4468.4224800000011"/>
    <n v="-17.4884235380806"/>
    <n v="8041.7430899999999"/>
    <n v="54.958449773662466"/>
    <n v="0"/>
    <m/>
    <n v="-12.489061931037904"/>
    <n v="57.946127617226139"/>
    <n v="72.104170537837376"/>
    <n v="2.6172501026584475E-2"/>
    <n v="-14.943424136729455"/>
    <n v="-1.0726773286944269"/>
    <n v="52.749575296301266"/>
    <n v="61.3518026460426"/>
    <s v="Resto"/>
    <n v="2023"/>
    <n v="2"/>
    <d v="2024-08-20T00:00:00"/>
    <x v="54"/>
    <x v="42"/>
  </r>
  <r>
    <n v="2024"/>
    <n v="6"/>
    <n v="68"/>
    <x v="61"/>
    <s v="Vida Total"/>
    <n v="213"/>
    <s v="d48ff4b2f68a10fd7c86f185a6ccede0dc0f2c48538d697cb33b6ada3f1e85db"/>
    <s v="866d562d83a77144c090ae01fef5e5dc5d322dfdcb968ee04e0fa262fe1b2619"/>
    <x v="29"/>
    <n v="1001554.8187899999"/>
    <n v="494799.62904999999"/>
    <n v="1090215.1350399998"/>
    <n v="1509144.5534300001"/>
    <n v="102454.98117000001"/>
    <n v="118745.10892999997"/>
    <n v="200124.87409000006"/>
    <n v="225386.00407"/>
    <n v="0"/>
    <n v="0"/>
    <n v="134.59399999999999"/>
    <n v="128.214"/>
    <n v="-617.72784000000001"/>
    <n v="2765.1857599999998"/>
    <n v="13707.924730000001"/>
    <n v="17623.515930000001"/>
    <n v="28046.848010000002"/>
    <n v="47791.751409999997"/>
    <n v="996730.42990999995"/>
    <n v="489706.53181999997"/>
    <n v="4824.3888799999995"/>
    <n v="5093.0972300000003"/>
    <n v="0"/>
    <n v="0"/>
    <s v="Vida Total"/>
    <s v="Totales"/>
    <s v="Vida Total"/>
    <x v="54"/>
    <x v="1"/>
    <n v="1001554.8187899999"/>
    <n v="494799.62904999999"/>
    <n v="470912451.56086999"/>
    <n v="404647163.09129"/>
    <n v="451972421.97768009"/>
    <n v="385068140.58718014"/>
    <n v="193130133.58895993"/>
    <n v="155907676.56570002"/>
    <n v="96877177.860249996"/>
    <n v="85499098.774059996"/>
    <n v="1001554.8187899999"/>
    <n v="494799.62904999999"/>
    <n v="0.51859065189775888"/>
    <n v="0.31736707258381197"/>
    <n v="506755.18973999994"/>
    <n v="102.41624285631627"/>
    <n v="100"/>
    <n v="100"/>
    <n v="100"/>
    <n v="100"/>
    <n v="0.21268386840702155"/>
    <n v="0.22159644484668584"/>
    <n v="0.1222792778948437"/>
    <n v="0.12849664173605566"/>
    <n v="0.51609265285931372"/>
    <n v="2.4979990384451224E-3"/>
    <m/>
    <n v="507023.89808999997"/>
    <n v="103.53627430813303"/>
    <n v="-268.70835000000079"/>
    <n v="-5.2759320677645993"/>
    <n v="0"/>
    <m/>
    <n v="-13.718567363985457"/>
    <n v="10.229592953661596"/>
    <n v="23.998625293633893"/>
    <n v="0.105757603011306"/>
    <n v="-22.217991095264956"/>
    <n v="-41.314458703575674"/>
    <n v="48.875098995482453"/>
    <n v="36.87564362061115"/>
    <s v="Resto"/>
    <n v="2023"/>
    <n v="2"/>
    <d v="2024-08-20T00:00:00"/>
    <x v="54"/>
    <x v="29"/>
  </r>
  <r>
    <n v="2024"/>
    <n v="6"/>
    <n v="106"/>
    <x v="76"/>
    <s v="Vida Total"/>
    <n v="227"/>
    <s v="dfe62e836a0a6f2633422230c81287700a56e2639652c73f264e6562220c207a"/>
    <s v="866d562d83a77144c090ae01fef5e5dc5d322dfdcb968ee04e0fa262fe1b2619"/>
    <x v="26"/>
    <n v="1019377.8698099999"/>
    <n v="889668.0350700001"/>
    <n v="2033637.2466499999"/>
    <n v="1775465.1605099998"/>
    <n v="149704.57609000002"/>
    <n v="103145.11579"/>
    <n v="324271.10676000005"/>
    <n v="181729.40026999998"/>
    <n v="0"/>
    <n v="0"/>
    <n v="134.59399999999999"/>
    <n v="128.214"/>
    <n v="0"/>
    <n v="0"/>
    <n v="347497.00639999995"/>
    <n v="228127.16008999999"/>
    <n v="1370062.9314100002"/>
    <n v="1212445.1254799999"/>
    <n v="225230.34239000001"/>
    <n v="259011.97023999997"/>
    <n v="780605.93221"/>
    <n v="618426.48747000005"/>
    <n v="13541.595209999999"/>
    <n v="12229.577359999999"/>
    <s v="Vida Total"/>
    <s v="Totales"/>
    <s v="Vida Total"/>
    <x v="54"/>
    <x v="1"/>
    <n v="1019377.8698099999"/>
    <n v="889668.0350700001"/>
    <n v="470912451.56086999"/>
    <n v="404647163.09129"/>
    <n v="451972421.97768009"/>
    <n v="385068140.58718014"/>
    <n v="193130133.58895993"/>
    <n v="155907676.56570002"/>
    <n v="96877177.860249996"/>
    <n v="85499098.774059996"/>
    <n v="1019377.8698099999"/>
    <n v="889668.0350700001"/>
    <n v="0.52781917087032526"/>
    <n v="0.57063773552875119"/>
    <n v="129709.83473999985"/>
    <n v="14.579576833936049"/>
    <n v="100"/>
    <n v="100"/>
    <n v="100"/>
    <n v="100"/>
    <n v="0.21646865918095934"/>
    <n v="0.22553983832675975"/>
    <n v="0.21986266461709691"/>
    <n v="0.231041714776343"/>
    <n v="0.11662102552538961"/>
    <n v="0.40418650249130383"/>
    <n v="7.0116428536318737E-3"/>
    <n v="-33781.627849999961"/>
    <n v="-13.042496769048151"/>
    <n v="162179.44473999995"/>
    <n v="26.224530809390224"/>
    <n v="1312.0178500000002"/>
    <n v="10.72823541957626"/>
    <n v="45.139762501981707"/>
    <n v="14.685876604119647"/>
    <n v="11.59366322314642"/>
    <n v="0.15453028194726739"/>
    <n v="52.326012502372166"/>
    <n v="12.999995019782883"/>
    <n v="25.363579908141404"/>
    <n v="18.815462679161318"/>
    <s v="Resto"/>
    <n v="2023"/>
    <n v="2"/>
    <d v="2024-08-20T00:00:00"/>
    <x v="54"/>
    <x v="26"/>
  </r>
  <r>
    <n v="2024"/>
    <n v="6"/>
    <n v="9"/>
    <x v="8"/>
    <s v="Vida Total"/>
    <n v="9"/>
    <s v="19581e27de7ced00ff1ce50b2047e7a567c76b1cbaebabe5ef03f7c3017bb5b7"/>
    <s v="866d562d83a77144c090ae01fef5e5dc5d322dfdcb968ee04e0fa262fe1b2619"/>
    <x v="35"/>
    <n v="235001.80335"/>
    <n v="266483.21526999999"/>
    <n v="696784.18115000008"/>
    <n v="543383.27286000003"/>
    <n v="231037.45075999998"/>
    <n v="148723.82956000001"/>
    <n v="429935.10511000006"/>
    <n v="441982.92730999994"/>
    <n v="0"/>
    <n v="0"/>
    <n v="134.59399999999999"/>
    <n v="128.214"/>
    <n v="38359.05947"/>
    <n v="-10912.413560000001"/>
    <n v="206267.06234"/>
    <n v="133219.23616"/>
    <n v="316931.03691000002"/>
    <n v="256696.94606000002"/>
    <n v="92712.204440000001"/>
    <n v="89252.354000000007"/>
    <n v="142289.59891"/>
    <n v="177230.86126999999"/>
    <n v="0"/>
    <n v="0"/>
    <s v="Vida Total"/>
    <s v="Totales"/>
    <s v="Vida Total"/>
    <x v="54"/>
    <x v="1"/>
    <n v="1455805.4776199998"/>
    <n v="1307087.0916300002"/>
    <n v="470912451.56086999"/>
    <n v="404647163.09129"/>
    <n v="451972421.97768009"/>
    <n v="385068140.58718014"/>
    <n v="193130133.58895993"/>
    <n v="155907676.56570002"/>
    <n v="96877177.860249996"/>
    <n v="85499098.774059996"/>
    <n v="235001.80335"/>
    <n v="266483.21526999999"/>
    <n v="0.12168054719526877"/>
    <n v="0.17092372944041856"/>
    <n v="-31481.411919999984"/>
    <n v="-11.813656589253895"/>
    <n v="100"/>
    <n v="100"/>
    <n v="16.142390378568223"/>
    <n v="20.387563841494501"/>
    <n v="4.9903501716947865E-2"/>
    <n v="5.1994721784508605E-2"/>
    <n v="6.5855698390224551E-2"/>
    <n v="6.9204171205555151E-2"/>
    <n v="4.8005043395931139E-2"/>
    <n v="7.3675503799337627E-2"/>
    <m/>
    <n v="3459.8504399999947"/>
    <n v="3.8764808825098251"/>
    <n v="-34941.262359999993"/>
    <n v="-19.715111752895677"/>
    <n v="0"/>
    <m/>
    <n v="55.346625650728008"/>
    <n v="98.313054396397234"/>
    <n v="55.809830052265575"/>
    <n v="0.23848491034006242"/>
    <n v="54.8327916339856"/>
    <n v="23.46505939183281"/>
    <n v="65.082632597631758"/>
    <n v="51.897476072372719"/>
    <s v="Resto"/>
    <n v="2023"/>
    <n v="2"/>
    <d v="2024-08-20T00:00:00"/>
    <x v="54"/>
    <x v="35"/>
  </r>
  <r>
    <n v="2024"/>
    <n v="6"/>
    <n v="41"/>
    <x v="7"/>
    <s v="Vida Total"/>
    <n v="29"/>
    <s v="35135aaa6cc23891b40cb3f378c53a17a1127210ce60e125ccf03efcfdaec458"/>
    <s v="866d562d83a77144c090ae01fef5e5dc5d322dfdcb968ee04e0fa262fe1b2619"/>
    <x v="18"/>
    <n v="3900289.6806899998"/>
    <n v="2733727.3198600002"/>
    <n v="7255982.0261899997"/>
    <n v="5477690.8313800003"/>
    <n v="2136375.0617499999"/>
    <n v="1762164.11198"/>
    <n v="3854691.1860700003"/>
    <n v="3636991.2165299999"/>
    <n v="0"/>
    <n v="0"/>
    <n v="134.59399999999999"/>
    <n v="128.214"/>
    <n v="55860.407699999996"/>
    <n v="61230.177510000001"/>
    <n v="2136431.5544199999"/>
    <n v="1716913.56919"/>
    <n v="3942919.3932099999"/>
    <n v="2833128.90325"/>
    <n v="3484422.4050599998"/>
    <n v="2333644.5636300002"/>
    <n v="407321.73482000001"/>
    <n v="398266.95483"/>
    <n v="8545.5408100000004"/>
    <n v="1815.8013999999998"/>
    <s v="Vida Total"/>
    <s v="Totales"/>
    <s v="Vida Total"/>
    <x v="54"/>
    <x v="1"/>
    <n v="19353024.356599998"/>
    <n v="17293989.810169999"/>
    <n v="470912451.56086999"/>
    <n v="404647163.09129"/>
    <n v="451972421.97768009"/>
    <n v="385068140.58718014"/>
    <n v="193130133.58895993"/>
    <n v="155907676.56570002"/>
    <n v="96877177.860249996"/>
    <n v="85499098.774059996"/>
    <n v="3900289.6806899998"/>
    <n v="2733727.3198600002"/>
    <n v="2.0195137901115991"/>
    <n v="1.7534270153195426"/>
    <n v="1166562.3608299997"/>
    <n v="42.672959821381951"/>
    <n v="100"/>
    <n v="100"/>
    <n v="20.153385893713697"/>
    <n v="15.807383662573859"/>
    <n v="0.82824093263243215"/>
    <n v="0.86294859841749583"/>
    <n v="0.67558296936416684"/>
    <n v="0.7099333940458985"/>
    <n v="1.8041837077977265"/>
    <n v="0.21090532443109339"/>
    <n v="4.4247578827794568E-3"/>
    <n v="1150777.8414299996"/>
    <n v="49.312472831764786"/>
    <n v="9054.77999000001"/>
    <n v="2.2735453896407298"/>
    <n v="6729.7394100000001"/>
    <n v="370.62089554507452"/>
    <n v="21.235873958954343"/>
    <n v="54.774779225425483"/>
    <n v="64.460127357188071"/>
    <n v="2.2052408099994656"/>
    <n v="24.434426563936995"/>
    <n v="39.171902439275286"/>
    <n v="54.184002800034257"/>
    <n v="60.601321994931368"/>
    <s v="Medianas"/>
    <n v="2023"/>
    <n v="2"/>
    <d v="2024-08-20T00:00:00"/>
    <x v="54"/>
    <x v="18"/>
  </r>
  <r>
    <n v="2024"/>
    <n v="6"/>
    <n v="18"/>
    <x v="64"/>
    <s v="Vida Total"/>
    <n v="5"/>
    <s v="ef2d127de37b942baad06145e54b0c619a1f22327b2ebbcfbec78f5564afe39d"/>
    <s v="866d562d83a77144c090ae01fef5e5dc5d322dfdcb968ee04e0fa262fe1b2619"/>
    <x v="13"/>
    <n v="7932069.6053400002"/>
    <n v="7550630.6928400006"/>
    <n v="17891694.900759995"/>
    <n v="12849838.300129998"/>
    <n v="3238153.75397"/>
    <n v="1636439.7108700001"/>
    <n v="5661024.8285499997"/>
    <n v="2924537.6219100002"/>
    <n v="0"/>
    <n v="0"/>
    <n v="134.59399999999999"/>
    <n v="128.214"/>
    <n v="0"/>
    <n v="0"/>
    <n v="3096969.7694899999"/>
    <n v="1505746.0948599998"/>
    <n v="4914112.9626499992"/>
    <n v="3748923.3571500001"/>
    <n v="4270928.39989"/>
    <n v="4195728.8835300002"/>
    <n v="679087.27610999998"/>
    <n v="716947.97607000009"/>
    <n v="2982053.9293400003"/>
    <n v="2637953.8332399996"/>
    <s v="Vida Total"/>
    <s v="Totales"/>
    <s v="Vida Total"/>
    <x v="54"/>
    <x v="1"/>
    <n v="10445446.251569999"/>
    <n v="9947856.28792"/>
    <n v="470912451.56086999"/>
    <n v="404647163.09129"/>
    <n v="451972421.97768009"/>
    <n v="385068140.58718014"/>
    <n v="193130133.58895993"/>
    <n v="155907676.56570002"/>
    <n v="96877177.860249996"/>
    <n v="85499098.774059996"/>
    <n v="7932069.6053400002"/>
    <n v="7550630.6928400006"/>
    <n v="4.1071113336574774"/>
    <n v="4.8430140575266281"/>
    <n v="381438.91249999963"/>
    <n v="5.0517490262330655"/>
    <n v="100"/>
    <n v="100"/>
    <n v="75.938063480512113"/>
    <n v="75.902088593790523"/>
    <n v="1.6844043046746033"/>
    <n v="1.7549897338054208"/>
    <n v="1.8659789024979643"/>
    <n v="1.9608557283721901"/>
    <n v="2.2114251776886582"/>
    <n v="0.35162160533441439"/>
    <n v="1.5440645506344048"/>
    <n v="75199.516359999776"/>
    <n v="1.7922873104406101"/>
    <n v="-37860.699960000115"/>
    <n v="-5.280815515727677"/>
    <n v="344100.09610000066"/>
    <n v="13.044204631791011"/>
    <n v="97.877974511414266"/>
    <n v="40.82356705228635"/>
    <n v="21.672887702238949"/>
    <n v="3.3425351826837826"/>
    <n v="105.67675918681014"/>
    <n v="31.080646214805462"/>
    <n v="63.021949088852821"/>
    <n v="40.164760690245096"/>
    <s v="Medianas"/>
    <n v="2023"/>
    <n v="2"/>
    <d v="2024-08-20T00:00:00"/>
    <x v="54"/>
    <x v="13"/>
  </r>
  <r>
    <n v="2024"/>
    <n v="6"/>
    <n v="150.1"/>
    <x v="32"/>
    <s v="Vida Total"/>
    <n v="150.1"/>
    <m/>
    <m/>
    <x v="21"/>
    <n v="14800407.282650001"/>
    <n v="10718279.052920001"/>
    <n v="28262096.692229997"/>
    <n v="20703255.440270003"/>
    <n v="5845741.2514199996"/>
    <n v="5535484.5067800013"/>
    <n v="13311191.172559999"/>
    <n v="10322910.39861"/>
    <n v="0"/>
    <n v="0"/>
    <n v="0"/>
    <n v="0"/>
    <n v="161367.95075999998"/>
    <n v="50011.791489999989"/>
    <n v="4689826.0310899997"/>
    <n v="4075111.4575800002"/>
    <n v="10900568.593489999"/>
    <n v="8320060.3240900002"/>
    <n v="10636607.166230001"/>
    <n v="6826662.9303900003"/>
    <n v="3249866.2071400001"/>
    <n v="3297611.3823100002"/>
    <n v="913933.90928000002"/>
    <n v="594004.74022000004"/>
    <s v="Vida Total"/>
    <s v="Totales"/>
    <s v="Vida Total"/>
    <x v="54"/>
    <x v="1"/>
    <n v="56578299.934289999"/>
    <n v="51048176.150049999"/>
    <n v="470912451.56086999"/>
    <n v="404647163.09129"/>
    <n v="451972421.97768009"/>
    <n v="385068140.58718014"/>
    <n v="193130133.58895993"/>
    <n v="155907676.56570002"/>
    <n v="96877177.860249996"/>
    <n v="85499098.774059996"/>
    <n v="14800407.282650001"/>
    <n v="10718279.052920001"/>
    <n v="7.6634376042786778"/>
    <n v="6.8747602998260842"/>
    <n v="4082128.2297300007"/>
    <n v="38.085668506810322"/>
    <n v="100"/>
    <n v="100"/>
    <n v="26.159158723113251"/>
    <n v="20.996399599889532"/>
    <n v="3.142921201933202"/>
    <n v="3.2746261857943395"/>
    <n v="2.6487962923150201"/>
    <n v="2.7834759418361599"/>
    <n v="5.5074819079595096"/>
    <n v="1.682733888672552"/>
    <n v="0.47322180764661581"/>
    <n v="3809944.2358400002"/>
    <n v="55.809760562212809"/>
    <n v="-47745.175170000177"/>
    <n v="-1.447871493473385"/>
    <n v="319929.16905999999"/>
    <n v="53.859699661909865"/>
    <n v="5.6048706171968776"/>
    <n v="39.497164772436747"/>
    <n v="51.645273270543925"/>
    <n v="6.0341778946665476"/>
    <n v="15.08460762138386"/>
    <n v="31.015499514208635"/>
    <n v="43.023682580107256"/>
    <n v="48.979349894626061"/>
    <s v="Resto"/>
    <n v="2023"/>
    <n v="2"/>
    <d v="2024-08-20T00:00:00"/>
    <x v="54"/>
    <x v="21"/>
  </r>
  <r>
    <n v="2024"/>
    <n v="6"/>
    <n v="60"/>
    <x v="74"/>
    <s v="Vida Total"/>
    <n v="210"/>
    <s v="d29d53701d3c859e29e1b90028eec1ca8e2f29439198b6e036c60951fb458aa1"/>
    <s v="866d562d83a77144c090ae01fef5e5dc5d322dfdcb968ee04e0fa262fe1b2619"/>
    <x v="12"/>
    <n v="2157225.3620799999"/>
    <n v="2167472.8557100003"/>
    <n v="4253197.8447500002"/>
    <n v="4004706.6546"/>
    <n v="1535311.6757999999"/>
    <n v="1238518.6933600002"/>
    <n v="3115879.7979199998"/>
    <n v="2699182.47896"/>
    <n v="0"/>
    <n v="0"/>
    <n v="134.59399999999999"/>
    <n v="128.214"/>
    <n v="27559.659370000001"/>
    <n v="1984.1198100000001"/>
    <n v="1172705.2196099998"/>
    <n v="912598.41188999999"/>
    <n v="1756676.3805199999"/>
    <n v="1491196.7746400002"/>
    <n v="770670.55518999998"/>
    <n v="1151123.1965299998"/>
    <n v="1265071.3181"/>
    <n v="902948.38592000003"/>
    <n v="121483.48879"/>
    <n v="113401.27326"/>
    <s v="Vida Total"/>
    <s v="Totales"/>
    <s v="Vida Total"/>
    <x v="54"/>
    <x v="1"/>
    <n v="2157225.3620799999"/>
    <n v="2167472.8557100003"/>
    <n v="470912451.56086999"/>
    <n v="404647163.09129"/>
    <n v="451972421.97768009"/>
    <n v="385068140.58718014"/>
    <n v="193130133.58895993"/>
    <n v="155907676.56570002"/>
    <n v="96877177.860249996"/>
    <n v="85499098.774059996"/>
    <n v="2157225.3620799999"/>
    <n v="2167472.8557100003"/>
    <n v="1.1169802050006532"/>
    <n v="1.3902284374025802"/>
    <n v="-10247.49363000039"/>
    <n v="-0.472785327069003"/>
    <n v="100"/>
    <n v="100"/>
    <n v="100"/>
    <n v="100"/>
    <n v="0.45809478066034059"/>
    <n v="0.47729136938061473"/>
    <n v="0.53564513813754577"/>
    <n v="0.56288033915370894"/>
    <n v="0.399042107447729"/>
    <n v="0.65503569773966974"/>
    <n v="6.2902399813254448E-2"/>
    <n v="-380452.64133999986"/>
    <n v="-33.05055814067984"/>
    <n v="362122.93218"/>
    <n v="40.10449963992555"/>
    <n v="8082.2155300000013"/>
    <n v="7.1270941653975628"/>
    <n v="23.963544840395159"/>
    <n v="71.170666856968992"/>
    <n v="57.141139742407432"/>
    <n v="1.5848022307325687"/>
    <n v="28.501781761959922"/>
    <n v="17.803123665157528"/>
    <n v="66.757043734080554"/>
    <n v="61.199060205204404"/>
    <s v="Medianas"/>
    <n v="2023"/>
    <n v="2"/>
    <d v="2024-08-20T00:00:00"/>
    <x v="54"/>
    <x v="12"/>
  </r>
  <r>
    <n v="2024"/>
    <n v="6"/>
    <n v="94"/>
    <x v="19"/>
    <s v="Vida Total"/>
    <n v="7"/>
    <s v="7902699be42c8a8e46fbbb4501726517e86b22c56a189f7625a6da49081b2451"/>
    <s v="866d562d83a77144c090ae01fef5e5dc5d322dfdcb968ee04e0fa262fe1b2619"/>
    <x v="20"/>
    <n v="1352877.01795"/>
    <n v="1077508.3381700001"/>
    <n v="2549369.0189599996"/>
    <n v="1930964.2079400006"/>
    <n v="688174.01665000012"/>
    <n v="841758.63922999997"/>
    <n v="1346595.9249400001"/>
    <n v="1780873.5528300004"/>
    <n v="0"/>
    <n v="0"/>
    <n v="134.59399999999999"/>
    <n v="128.214"/>
    <n v="1983.49027"/>
    <n v="5850.6095999999998"/>
    <n v="614200.19439999992"/>
    <n v="772134.31547999999"/>
    <n v="731117.86577000003"/>
    <n v="858178.05670000007"/>
    <n v="1352877.0179499998"/>
    <n v="1077508.3381699999"/>
    <n v="0"/>
    <n v="0"/>
    <n v="0"/>
    <n v="0"/>
    <s v="Vida Total"/>
    <s v="Totales"/>
    <s v="Vida Total"/>
    <x v="54"/>
    <x v="1"/>
    <n v="3650387.7085300004"/>
    <n v="3694009.5163200004"/>
    <n v="470912451.56086999"/>
    <n v="404647163.09129"/>
    <n v="451972421.97768009"/>
    <n v="385068140.58718014"/>
    <n v="193130133.58895993"/>
    <n v="155907676.56570002"/>
    <n v="96877177.860249996"/>
    <n v="85499098.774059996"/>
    <n v="1352877.01795"/>
    <n v="1077508.3381700001"/>
    <n v="0.70050022376587617"/>
    <n v="0.69111948937032264"/>
    <n v="275368.67977999989"/>
    <n v="25.556060220162724"/>
    <n v="100"/>
    <n v="100"/>
    <n v="37.061187084009752"/>
    <n v="29.169073155052992"/>
    <n v="0.28728843619781153"/>
    <n v="0.29932733772345288"/>
    <n v="0.26628342824361034"/>
    <n v="0.27982277020553725"/>
    <n v="0.70050022376587617"/>
    <m/>
    <m/>
    <n v="275368.67977999989"/>
    <n v="25.556060220162724"/>
    <n v="0"/>
    <m/>
    <n v="0"/>
    <m/>
    <n v="-18.245684145337858"/>
    <n v="50.867448224730936"/>
    <n v="78.120846903107164"/>
    <n v="0.71035720883893239"/>
    <n v="-20.454229000535975"/>
    <n v="-14.805807482259759"/>
    <n v="84.008368986187392"/>
    <n v="89.973672648905875"/>
    <s v="Resto"/>
    <n v="2023"/>
    <n v="2"/>
    <d v="2024-08-20T00:00:00"/>
    <x v="54"/>
    <x v="20"/>
  </r>
  <r>
    <n v="2024"/>
    <n v="6"/>
    <n v="82"/>
    <x v="66"/>
    <s v="Vida Total"/>
    <n v="25"/>
    <s v="b7a56873cd771f2c446d369b649430b65a756ba278ff97ec81bb6f55b2e73569"/>
    <s v="866d562d83a77144c090ae01fef5e5dc5d322dfdcb968ee04e0fa262fe1b2619"/>
    <x v="38"/>
    <n v="0"/>
    <n v="0"/>
    <n v="0"/>
    <n v="-240159.453409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Vida Total"/>
    <s v="Totales"/>
    <s v="Vida Total"/>
    <x v="54"/>
    <x v="1"/>
    <n v="0"/>
    <n v="0"/>
    <n v="470912451.56086999"/>
    <n v="404647163.09129"/>
    <n v="451972421.97768009"/>
    <n v="385068140.58718014"/>
    <n v="193130133.58895993"/>
    <n v="155907676.56570002"/>
    <n v="96877177.860249996"/>
    <n v="85499098.77405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4"/>
    <x v="38"/>
  </r>
  <r>
    <n v="2024"/>
    <n v="6"/>
    <n v="91"/>
    <x v="60"/>
    <s v="Vida Total"/>
    <n v="218"/>
    <s v="5966abd0cbfc86f98a186531b2b4ee5f6e910120ce13222f98207203dfc9a9a2"/>
    <s v="866d562d83a77144c090ae01fef5e5dc5d322dfdcb968ee04e0fa262fe1b2619"/>
    <x v="17"/>
    <n v="2693881.1134899999"/>
    <n v="2244481.8286199998"/>
    <n v="5036473.6111099999"/>
    <n v="4067716.6100600003"/>
    <n v="1432561.8210100001"/>
    <n v="920308.58903999988"/>
    <n v="2514948.1875299998"/>
    <n v="1639553.4968699999"/>
    <n v="0"/>
    <n v="0"/>
    <n v="134.59399999999999"/>
    <n v="128.214"/>
    <n v="133575.33319"/>
    <n v="147630.55330999999"/>
    <n v="726565.24162999995"/>
    <n v="511348.29580000002"/>
    <n v="1564665.3546500001"/>
    <n v="1076424.4193800001"/>
    <n v="819437.91491000005"/>
    <n v="1750711.8181700001"/>
    <n v="1874443.1985800001"/>
    <n v="493770.01045"/>
    <n v="0"/>
    <n v="0"/>
    <s v="Vida Total"/>
    <s v="Totales"/>
    <s v="Vida Total"/>
    <x v="54"/>
    <x v="1"/>
    <n v="2714294.16591"/>
    <n v="2263628.6595100001"/>
    <n v="470912451.56086999"/>
    <n v="404647163.09129"/>
    <n v="451972421.97768009"/>
    <n v="385068140.58718014"/>
    <n v="193130133.58895993"/>
    <n v="155907676.56570002"/>
    <n v="96877177.860249996"/>
    <n v="85499098.774059996"/>
    <n v="2693881.1134899999"/>
    <n v="2244481.8286199998"/>
    <n v="1.3948528194069414"/>
    <n v="1.4396223958056149"/>
    <n v="449399.28487000009"/>
    <n v="20.022406915466505"/>
    <n v="100"/>
    <n v="100"/>
    <n v="99.247942515723736"/>
    <n v="99.154153186320542"/>
    <n v="0.57205561342898348"/>
    <n v="0.59602776242463584"/>
    <n v="0.55467627932279262"/>
    <n v="0.58287913022288707"/>
    <n v="0.42429314353088726"/>
    <n v="0.9705596758760543"/>
    <m/>
    <n v="-931273.90326000005"/>
    <n v="-53.194014776997989"/>
    <n v="1380673.1881300001"/>
    <n v="279.61868054151688"/>
    <n v="0"/>
    <m/>
    <n v="55.661029145055153"/>
    <n v="53.178360909701595"/>
    <n v="41.003165064866828"/>
    <n v="1.4787402488917871"/>
    <n v="42.088132022283339"/>
    <n v="45.357660647574072"/>
    <n v="46.435823447533622"/>
    <n v="47.504338121066304"/>
    <s v="Medianas"/>
    <n v="2023"/>
    <n v="2"/>
    <d v="2024-08-20T00:00:00"/>
    <x v="54"/>
    <x v="17"/>
  </r>
  <r>
    <n v="2024"/>
    <n v="6"/>
    <n v="79"/>
    <x v="59"/>
    <s v="Vida Total"/>
    <n v="51"/>
    <s v="031b4af5197ec30a926f48cf40e11a7dbc470048a21e4003b7a3c07c5dab1baa"/>
    <s v="866d562d83a77144c090ae01fef5e5dc5d322dfdcb968ee04e0fa262fe1b2619"/>
    <x v="0"/>
    <n v="33323545.555689998"/>
    <n v="27518864.151020002"/>
    <n v="56991306.059540004"/>
    <n v="47458626.98251"/>
    <n v="15123696.93603"/>
    <n v="11777616.616269998"/>
    <n v="30888659.108750001"/>
    <n v="23683581.711119995"/>
    <n v="0"/>
    <n v="0"/>
    <n v="134.59399999999999"/>
    <n v="128.214"/>
    <n v="0"/>
    <n v="0"/>
    <n v="15118293.811530001"/>
    <n v="11762380.764180001"/>
    <n v="10766696.2849"/>
    <n v="11113485.549360001"/>
    <n v="29547127.38724"/>
    <n v="23978271.139249999"/>
    <n v="2443123.5967600001"/>
    <n v="2319531.1626400002"/>
    <n v="1333294.5716899999"/>
    <n v="1221061.84913"/>
    <s v="Vida Total"/>
    <s v="Totales"/>
    <s v="Vida Total"/>
    <x v="54"/>
    <x v="1"/>
    <n v="42505277.943829998"/>
    <n v="34607061.821570002"/>
    <n v="470912451.56086999"/>
    <n v="404647163.09129"/>
    <n v="451972421.97768009"/>
    <n v="385068140.58718014"/>
    <n v="193130133.58895993"/>
    <n v="155907676.56570002"/>
    <n v="96877177.860249996"/>
    <n v="85499098.774059996"/>
    <n v="33323545.555689998"/>
    <n v="27518864.151020002"/>
    <n v="17.254451667606002"/>
    <n v="17.650743540792526"/>
    <n v="5804681.4046699964"/>
    <n v="21.093462916255"/>
    <n v="100"/>
    <n v="100"/>
    <n v="78.398606403013048"/>
    <n v="79.518059906108391"/>
    <n v="7.0763780921988655"/>
    <n v="7.3729156769958033"/>
    <n v="6.8007060622371478"/>
    <n v="7.1464920751577159"/>
    <n v="15.299076761436584"/>
    <n v="1.2650141908769739"/>
    <n v="0.6903607152924458"/>
    <n v="5568856.247990001"/>
    <n v="23.224594532482158"/>
    <n v="123592.43411999987"/>
    <n v="5.3283368687028876"/>
    <n v="112232.72255999991"/>
    <n v="9.1914035836894836"/>
    <n v="28.41050467832018"/>
    <n v="45.384417185606551"/>
    <n v="42.798338447531656"/>
    <n v="15.611207169811101"/>
    <n v="28.530899608094384"/>
    <n v="-3.1204365445903881"/>
    <n v="140.41720330435064"/>
    <n v="105.83880918311328"/>
    <s v="Grandes"/>
    <n v="2023"/>
    <n v="2"/>
    <d v="2024-08-20T00:00:00"/>
    <x v="54"/>
    <x v="0"/>
  </r>
  <r>
    <n v="2024"/>
    <n v="6"/>
    <n v="37"/>
    <x v="35"/>
    <s v="Vida Total"/>
    <n v="25"/>
    <s v="b7a56873cd771f2c446d369b649430b65a756ba278ff97ec81bb6f55b2e73569"/>
    <s v="866d562d83a77144c090ae01fef5e5dc5d322dfdcb968ee04e0fa262fe1b2619"/>
    <x v="31"/>
    <n v="460401.07685000001"/>
    <n v="377274.50069000002"/>
    <n v="800123.56365999999"/>
    <n v="739523.44329999993"/>
    <n v="148435.68001000001"/>
    <n v="314965.69432000007"/>
    <n v="287731.89008000004"/>
    <n v="522576.77821999998"/>
    <n v="0"/>
    <n v="0"/>
    <n v="134.59399999999999"/>
    <n v="128.214"/>
    <n v="-2080.3150100000003"/>
    <n v="-2449.4940999999999"/>
    <n v="114449.50245999999"/>
    <n v="193561.94765000002"/>
    <n v="405041.94637000002"/>
    <n v="380841.94364999997"/>
    <n v="173996.04672000001"/>
    <n v="171778.99038"/>
    <n v="127766.11976"/>
    <n v="67677.533469999995"/>
    <n v="158638.91037"/>
    <n v="137817.97684000002"/>
    <s v="Vida Total"/>
    <s v="Totales"/>
    <s v="Vida Total"/>
    <x v="54"/>
    <x v="1"/>
    <n v="7036483.0011099996"/>
    <n v="5668968.1481899992"/>
    <n v="470912451.56086999"/>
    <n v="404647163.09129"/>
    <n v="451972421.97768009"/>
    <n v="385068140.58718014"/>
    <n v="193130133.58895993"/>
    <n v="155907676.56570002"/>
    <n v="96877177.860249996"/>
    <n v="85499098.774059996"/>
    <n v="460401.07685000001"/>
    <n v="377274.50069000002"/>
    <n v="0.23838904281497289"/>
    <n v="0.24198583995382375"/>
    <n v="83126.576159999997"/>
    <n v="22.033446736519213"/>
    <n v="100"/>
    <n v="100"/>
    <n v="6.5430567625527143"/>
    <n v="6.6550823858563586"/>
    <n v="9.7767870720761499E-2"/>
    <n v="0.10186486043450151"/>
    <n v="9.3235424612351819E-2"/>
    <n v="9.797603616718438E-2"/>
    <n v="9.0092645558003337E-2"/>
    <n v="6.6155455591371065E-2"/>
    <n v="8.2140941665598488E-2"/>
    <n v="2217.0563400000101"/>
    <n v="1.2906446446655506"/>
    <n v="60088.586290000007"/>
    <n v="88.786607917139875"/>
    <n v="20820.93352999998"/>
    <n v="15.107559991373321"/>
    <n v="-52.872429382994412"/>
    <n v="32.240515384016092"/>
    <n v="83.484490402599988"/>
    <n v="0.15322048318142137"/>
    <n v="-40.87189974604496"/>
    <n v="6.3543428247599287"/>
    <n v="28.256209877939902"/>
    <n v="50.824745245992823"/>
    <s v="Resto"/>
    <n v="2023"/>
    <n v="2"/>
    <d v="2024-08-20T00:00:00"/>
    <x v="54"/>
    <x v="31"/>
  </r>
  <r>
    <n v="2024"/>
    <n v="6"/>
    <n v="50"/>
    <x v="56"/>
    <s v="Vida Total"/>
    <n v="38"/>
    <s v="aea92132c4cbeb263e6ac2bf6c183b5d81737f179f21efdc5863739672f0f470"/>
    <s v="866d562d83a77144c090ae01fef5e5dc5d322dfdcb968ee04e0fa262fe1b2619"/>
    <x v="4"/>
    <n v="29757703.861710001"/>
    <n v="14699275.265350001"/>
    <n v="47956956.913080007"/>
    <n v="22392194.59375"/>
    <n v="17067452.5777"/>
    <n v="12712890.518720001"/>
    <n v="29471915.654830001"/>
    <n v="23327942.925980002"/>
    <n v="0"/>
    <n v="0"/>
    <n v="134.59399999999999"/>
    <n v="128.214"/>
    <n v="0"/>
    <n v="0"/>
    <n v="17036089.69345"/>
    <n v="12693170.575110001"/>
    <n v="9816697.1048600003"/>
    <n v="8643882.7544500008"/>
    <n v="20325543.71875"/>
    <n v="7690730.0431199996"/>
    <n v="9432160.1429600008"/>
    <n v="7008545.2222299995"/>
    <n v="0"/>
    <n v="0"/>
    <s v="Vida Total"/>
    <s v="Totales"/>
    <s v="Vida Total"/>
    <x v="54"/>
    <x v="1"/>
    <n v="30189132.184919998"/>
    <n v="15116040.619870001"/>
    <n v="470912451.56086999"/>
    <n v="404647163.09129"/>
    <n v="451972421.97768009"/>
    <n v="385068140.58718014"/>
    <n v="193130133.58895993"/>
    <n v="155907676.56570002"/>
    <n v="96877177.860249996"/>
    <n v="85499098.774059996"/>
    <n v="29757703.861710001"/>
    <n v="14699275.265350001"/>
    <n v="15.408110225327917"/>
    <n v="9.4281921128852666"/>
    <n v="15058428.59636"/>
    <n v="102.44334039962241"/>
    <n v="100"/>
    <n v="100"/>
    <n v="98.570915120821184"/>
    <n v="97.24289339384174"/>
    <n v="6.3191584259613753"/>
    <n v="6.5839645108213123"/>
    <n v="3.6326154255117773"/>
    <n v="3.8173179538913473"/>
    <n v="10.524273628893656"/>
    <n v="4.8838365964342598"/>
    <m/>
    <n v="12634813.675629999"/>
    <n v="164.28627197664932"/>
    <n v="2423614.9207300013"/>
    <n v="34.580855853546865"/>
    <n v="0"/>
    <m/>
    <n v="34.253123257592868"/>
    <n v="57.354736296240681"/>
    <n v="86.486512356752556"/>
    <n v="17.617619499941071"/>
    <n v="34.214612437778278"/>
    <n v="13.568142740092327"/>
    <n v="173.54197151520404"/>
    <n v="146.84570505743343"/>
    <s v="Grandes"/>
    <n v="2023"/>
    <n v="2"/>
    <d v="2024-08-20T00:00:00"/>
    <x v="54"/>
    <x v="4"/>
  </r>
  <r>
    <n v="2024"/>
    <n v="6"/>
    <n v="61"/>
    <x v="2"/>
    <s v="Vida Tot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39439.71364999999"/>
    <n v="171224.48989"/>
    <n v="416767.15127999999"/>
    <n v="320789.28357999999"/>
    <n v="0"/>
    <n v="0"/>
    <n v="0"/>
    <n v="0"/>
    <n v="0"/>
    <n v="0"/>
    <s v="Vida Total"/>
    <s v="Totales"/>
    <s v="Vida Total"/>
    <x v="54"/>
    <x v="1"/>
    <n v="0"/>
    <n v="0"/>
    <n v="470912451.56086999"/>
    <n v="404647163.09129"/>
    <n v="451972421.97768009"/>
    <n v="385068140.58718014"/>
    <n v="193130133.58895993"/>
    <n v="155907676.56570002"/>
    <n v="96877177.860249996"/>
    <n v="85499098.77405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8.242502499535405"/>
    <n v="29.919287399157945"/>
    <n v="81.445889535077939"/>
    <n v="53.376000588030614"/>
    <m/>
    <n v="2023"/>
    <n v="2"/>
    <d v="2024-08-20T00:00:00"/>
    <x v="54"/>
    <x v="2"/>
  </r>
  <r>
    <n v="2024"/>
    <n v="6"/>
    <n v="5.0999999999999996"/>
    <x v="6"/>
    <s v="Vida Total"/>
    <n v="5.0999999999999996"/>
    <m/>
    <m/>
    <x v="3"/>
    <n v="126128985.99863"/>
    <n v="101373098.33253001"/>
    <n v="220958357.06279999"/>
    <n v="174070908.77959999"/>
    <n v="64879742.58950001"/>
    <n v="56575936.759769998"/>
    <n v="124224339.50341001"/>
    <n v="110695304.27093999"/>
    <n v="0"/>
    <n v="0"/>
    <n v="0"/>
    <n v="0"/>
    <n v="120586.60482000001"/>
    <n v="374120.91016999999"/>
    <n v="63786000.816270009"/>
    <n v="55365605.170540005"/>
    <n v="61759957.430930004"/>
    <n v="61759702.269930005"/>
    <n v="61779802.165909998"/>
    <n v="43388618.895839997"/>
    <n v="49461447.296200007"/>
    <n v="46372712.236659996"/>
    <n v="14887736.536520001"/>
    <n v="11611767.200029999"/>
    <s v="Vida Total"/>
    <s v="Totales"/>
    <s v="Vida Total"/>
    <x v="54"/>
    <x v="1"/>
    <n v="200191197.12800997"/>
    <n v="162634123.52673"/>
    <n v="470912451.56086999"/>
    <n v="404647163.09129"/>
    <n v="451972421.97768009"/>
    <n v="385068140.58718014"/>
    <n v="193130133.58895993"/>
    <n v="155907676.56570002"/>
    <n v="96877177.860249996"/>
    <n v="85499098.774059996"/>
    <n v="126128985.99863"/>
    <n v="101373098.33253001"/>
    <n v="65.307771322247987"/>
    <n v="65.021236006817816"/>
    <n v="24755887.666099995"/>
    <n v="24.42056923711089"/>
    <n v="100"/>
    <n v="100"/>
    <n v="63.004261829743825"/>
    <n v="62.331997820782469"/>
    <n v="26.783956461666552"/>
    <n v="27.906345578947438"/>
    <n v="25.052220200456425"/>
    <n v="26.326015488570121"/>
    <n v="31.988691261093589"/>
    <n v="25.610424627711964"/>
    <n v="7.7086554334424395"/>
    <n v="18391183.270070001"/>
    <n v="42.387113805628204"/>
    <n v="3088735.059540011"/>
    <n v="6.6606737250494596"/>
    <n v="3275969.3364900015"/>
    <n v="28.212495824765927"/>
    <n v="14.677275013561374"/>
    <n v="51.439200970191521"/>
    <n v="55.809615855072593"/>
    <n v="66.971131924478826"/>
    <n v="15.208712376200095"/>
    <n v="4.1315127925489747E-4"/>
    <n v="103.28051292393758"/>
    <n v="89.646813594658141"/>
    <m/>
    <n v="2023"/>
    <n v="2"/>
    <d v="2024-08-20T00:00:00"/>
    <x v="54"/>
    <x v="3"/>
  </r>
  <r>
    <n v="2024"/>
    <n v="6"/>
    <n v="48"/>
    <x v="3"/>
    <s v="Vida Total"/>
    <n v="36"/>
    <s v="76a50887d8f1c2e9301755428990ad81479ee21c25b43215cf524541e0503269"/>
    <s v="866d562d83a77144c090ae01fef5e5dc5d322dfdcb968ee04e0fa262fe1b2619"/>
    <x v="14"/>
    <n v="3077978.3520300002"/>
    <n v="2952516.2246300001"/>
    <n v="6169131.2708000001"/>
    <n v="5609824.8093100004"/>
    <n v="2028705.1571199999"/>
    <n v="2010242.0261400002"/>
    <n v="4340746.0244099991"/>
    <n v="4100157.2430899995"/>
    <n v="0"/>
    <n v="0"/>
    <n v="134.59399999999999"/>
    <n v="128.214"/>
    <n v="51051.921060000008"/>
    <n v="71166.482489999995"/>
    <n v="1858172.5520299999"/>
    <n v="1936170.2229300002"/>
    <n v="2584829.73654"/>
    <n v="2490596.5497499998"/>
    <n v="644703.92613000004"/>
    <n v="652743.37153999996"/>
    <n v="2424014.27128"/>
    <n v="2296340.7144199996"/>
    <n v="9260.1546199999993"/>
    <n v="3432.1386699999998"/>
    <s v="Vida Total"/>
    <s v="Totales"/>
    <s v="Vida Total"/>
    <x v="54"/>
    <x v="1"/>
    <n v="31734793.481880002"/>
    <n v="28740488.16773"/>
    <n v="470912451.56086999"/>
    <n v="404647163.09129"/>
    <n v="451972421.97768009"/>
    <n v="385068140.58718014"/>
    <n v="193130133.58895993"/>
    <n v="155907676.56570002"/>
    <n v="96877177.860249996"/>
    <n v="85499098.774059996"/>
    <n v="3077978.3520300002"/>
    <n v="2952516.2246300001"/>
    <n v="1.5937328343493411"/>
    <n v="1.8937593643028858"/>
    <n v="125462.12740000011"/>
    <n v="4.2493289741607709"/>
    <n v="100"/>
    <n v="100"/>
    <n v="9.699065329627782"/>
    <n v="10.273020442099185"/>
    <n v="0.6536200819977982"/>
    <n v="0.68101021265009865"/>
    <n v="0.7296520262428976"/>
    <n v="0.76675162482354076"/>
    <n v="0.33381840220859965"/>
    <n v="1.2551196575253476"/>
    <n v="4.7947746153940143E-3"/>
    <n v="-8039.4454099999275"/>
    <n v="-1.2316395325520757"/>
    <n v="127673.55686000036"/>
    <n v="5.5598699295042353"/>
    <n v="5828.0159499999991"/>
    <n v="169.80712349830549"/>
    <n v="0.91845313847367382"/>
    <n v="65.910312714903284"/>
    <n v="68.085723267851549"/>
    <n v="2.0941001812072861"/>
    <n v="-4.0284511132480212"/>
    <n v="3.7835588746583326"/>
    <n v="71.887618970111021"/>
    <n v="77.739215655957935"/>
    <s v="Medianas"/>
    <n v="2023"/>
    <n v="2"/>
    <d v="2024-08-20T00:00:00"/>
    <x v="54"/>
    <x v="14"/>
  </r>
  <r>
    <n v="2024"/>
    <n v="6"/>
    <n v="77"/>
    <x v="63"/>
    <s v="Vida Total"/>
    <n v="49"/>
    <s v="0e17daca5f3e175f448bacace3bc0da47d0655a74c8dd0dc497a3afbdad95f1f"/>
    <s v="866d562d83a77144c090ae01fef5e5dc5d322dfdcb968ee04e0fa262fe1b2619"/>
    <x v="16"/>
    <n v="6686637.6723199999"/>
    <n v="3417228.7800599998"/>
    <n v="12638540.227739999"/>
    <n v="6869488.0154599994"/>
    <n v="1776458.43827"/>
    <n v="1457670.87366"/>
    <n v="3197872.0206599999"/>
    <n v="2714066.0421399996"/>
    <n v="0"/>
    <n v="0"/>
    <n v="134.59399999999999"/>
    <n v="128.214"/>
    <n v="0"/>
    <n v="0"/>
    <n v="1721521.0368299999"/>
    <n v="1443667.8347199999"/>
    <n v="1761665.0164000001"/>
    <n v="2153205.3241599998"/>
    <n v="5103956.2789900005"/>
    <n v="2478532.9140300001"/>
    <n v="1582681.3933300001"/>
    <n v="938695.86603000003"/>
    <n v="0"/>
    <n v="0"/>
    <s v="Vida Total"/>
    <s v="Totales"/>
    <s v="Vida Total"/>
    <x v="54"/>
    <x v="1"/>
    <n v="6922211.3310900005"/>
    <n v="3662742.7217800003"/>
    <n v="470912451.56086999"/>
    <n v="404647163.09129"/>
    <n v="451972421.97768009"/>
    <n v="385068140.58718014"/>
    <n v="193130133.58895993"/>
    <n v="155907676.56570002"/>
    <n v="96877177.860249996"/>
    <n v="85499098.774059996"/>
    <n v="6686637.6723199999"/>
    <n v="3417228.7800599998"/>
    <n v="3.4622446264916964"/>
    <n v="2.1918284303467046"/>
    <n v="3269408.8922600001"/>
    <n v="95.674275931932073"/>
    <n v="100"/>
    <n v="100"/>
    <n v="96.596843876869826"/>
    <n v="93.296991889163124"/>
    <n v="1.4199322294742269"/>
    <n v="1.4794348830093462"/>
    <n v="0.84449591934716206"/>
    <n v="0.88743482513228922"/>
    <n v="2.6427550088339826"/>
    <n v="0.819489617657714"/>
    <m/>
    <n v="2625423.3649600004"/>
    <n v="105.92650797972105"/>
    <n v="643985.52730000007"/>
    <n v="68.604278617268236"/>
    <n v="0"/>
    <m/>
    <n v="21.869653182379277"/>
    <n v="26.567290248488057"/>
    <n v="42.656519872643891"/>
    <n v="1.8337223250171748"/>
    <n v="19.246338764892524"/>
    <n v="-18.184067416457182"/>
    <n v="97.721247842451049"/>
    <n v="67.047383661992285"/>
    <s v="Medianas"/>
    <n v="2023"/>
    <n v="2"/>
    <d v="2024-08-20T00:00:00"/>
    <x v="54"/>
    <x v="16"/>
  </r>
  <r>
    <n v="2024"/>
    <n v="6"/>
    <n v="27"/>
    <x v="21"/>
    <s v="Vida Total"/>
    <n v="21"/>
    <s v="6f4b6612125fb3a0daecd2799dfd6c9c299424fd920f9b308110a2c1fbd8f443"/>
    <s v="866d562d83a77144c090ae01fef5e5dc5d322dfdcb968ee04e0fa262fe1b2619"/>
    <x v="41"/>
    <n v="-4708.4603499999994"/>
    <n v="1384.1760200000001"/>
    <n v="22725.495520000004"/>
    <n v="15948.088380000003"/>
    <n v="2427.2979099999998"/>
    <n v="7858.1516999999994"/>
    <n v="1936.2805800000008"/>
    <n v="8729.0815700000003"/>
    <n v="0"/>
    <n v="0"/>
    <n v="134.59399999999999"/>
    <n v="128.214"/>
    <n v="0"/>
    <n v="0"/>
    <n v="2427.2979100000002"/>
    <n v="7858.1517000000003"/>
    <n v="-449.71484000000004"/>
    <n v="3867.7978599999997"/>
    <n v="0"/>
    <n v="0"/>
    <n v="-4708.4603499999994"/>
    <n v="1384.1760200000001"/>
    <n v="0"/>
    <n v="0"/>
    <s v="Vida Total"/>
    <s v="Totales"/>
    <s v="Vida Total"/>
    <x v="54"/>
    <x v="1"/>
    <n v="5987192.6770000001"/>
    <n v="5919369.3152000001"/>
    <n v="470912451.56086999"/>
    <n v="404647163.09129"/>
    <n v="451972421.97768009"/>
    <n v="385068140.58718014"/>
    <n v="193130133.58895993"/>
    <n v="155907676.56570002"/>
    <n v="96877177.860249996"/>
    <n v="85499098.774059996"/>
    <n v="-4708.4603499999994"/>
    <n v="1384.1760200000001"/>
    <n v="-2.4379729162415662E-3"/>
    <n v="8.8781774604709959E-4"/>
    <n v="-6092.6363699999993"/>
    <n v="-440.16340999752322"/>
    <n v="100"/>
    <n v="100"/>
    <n v="-7.8642205187210795E-2"/>
    <n v="2.3383842877410198E-2"/>
    <n v="-9.9985896197764593E-4"/>
    <n v="-1.0417583288372667E-3"/>
    <n v="3.4206986882735779E-4"/>
    <n v="3.5946261819773173E-4"/>
    <m/>
    <n v="-2.4379729162415662E-3"/>
    <m/>
    <n v="0"/>
    <m/>
    <n v="-6092.6363699999993"/>
    <n v="-440.16340999752322"/>
    <n v="0"/>
    <m/>
    <n v="-69.111083589796323"/>
    <n v="-51.551839233391874"/>
    <n v="567.71332449466934"/>
    <n v="2.5055415151559162E-3"/>
    <n v="-69.111083589796323"/>
    <n v="-111.6271546827941"/>
    <n v="-539.74156378739917"/>
    <n v="203.16862422587931"/>
    <s v="Resto"/>
    <n v="2023"/>
    <n v="2"/>
    <d v="2024-08-20T00:00:00"/>
    <x v="54"/>
    <x v="41"/>
  </r>
  <r>
    <n v="2024"/>
    <n v="6"/>
    <n v="68"/>
    <x v="61"/>
    <s v="Total General Sin Pensiones"/>
    <n v="213"/>
    <s v="d48ff4b2f68a10fd7c86f185a6ccede0dc0f2c48538d697cb33b6ada3f1e85db"/>
    <s v="866d562d83a77144c090ae01fef5e5dc5d322dfdcb968ee04e0fa262fe1b2619"/>
    <x v="40"/>
    <n v="1001554.8187899999"/>
    <n v="494799.62904999999"/>
    <n v="1090215.1350399998"/>
    <n v="1509144.5534300001"/>
    <n v="102454.98117"/>
    <n v="118745.10892999997"/>
    <n v="200124.87409000003"/>
    <n v="225386.00453999999"/>
    <n v="0"/>
    <n v="0"/>
    <n v="134.59399999999999"/>
    <n v="128.214"/>
    <n v="-617.72784000000001"/>
    <n v="2765.1857599999998"/>
    <n v="13707.924730000001"/>
    <n v="17623.515930000001"/>
    <n v="28046.848010000002"/>
    <n v="47791.751409999997"/>
    <n v="996730.42990999995"/>
    <n v="489706.53181999997"/>
    <n v="4824.3888799999995"/>
    <n v="5093.0972300000003"/>
    <n v="0"/>
    <n v="0"/>
    <s v="Total General Sin Pensiones"/>
    <s v="Totales"/>
    <s v="Total General Sin Pensiones"/>
    <x v="55"/>
    <x v="1"/>
    <n v="1001554.8187899999"/>
    <n v="494799.62904999999"/>
    <n v="470912451.56086999"/>
    <n v="404647163.09129"/>
    <n v="451972421.97768009"/>
    <n v="385068140.58718014"/>
    <n v="451972421.97768009"/>
    <n v="385068140.58718014"/>
    <n v="234368923.24749997"/>
    <n v="200029581.98152995"/>
    <n v="1001554.8187899999"/>
    <n v="494799.62904999999"/>
    <n v="0.22159644484668584"/>
    <n v="0.12849664173605566"/>
    <n v="506755.18973999994"/>
    <n v="102.41624285631627"/>
    <n v="100"/>
    <n v="100"/>
    <n v="100"/>
    <n v="100"/>
    <n v="0.21268386840702155"/>
    <n v="0.22159644484668584"/>
    <n v="0.1222792778948437"/>
    <n v="0.12849664173605566"/>
    <n v="0.2205290370480219"/>
    <n v="1.0674077986639291E-3"/>
    <m/>
    <n v="507023.89808999997"/>
    <n v="103.53627430813303"/>
    <n v="-268.70835000000079"/>
    <n v="-5.2759320677645993"/>
    <n v="0"/>
    <m/>
    <n v="-13.718567363985468"/>
    <n v="10.229592953661596"/>
    <n v="23.998625293633893"/>
    <n v="4.3715258725579735E-2"/>
    <n v="-22.217991095264956"/>
    <n v="-41.314458703575674"/>
    <n v="48.875098995482453"/>
    <n v="36.87564362061115"/>
    <s v="Resto"/>
    <n v="2023"/>
    <n v="2"/>
    <d v="2024-08-20T00:00:00"/>
    <x v="55"/>
    <x v="40"/>
  </r>
  <r>
    <n v="2024"/>
    <n v="6"/>
    <n v="76"/>
    <x v="42"/>
    <s v="Total General Sin Pensiones"/>
    <n v="48"/>
    <s v="98010bd9270f9b100b6214a21754fd33bdc8d41b2bc9f9dd16ff54d3c34ffd71"/>
    <s v="866d562d83a77144c090ae01fef5e5dc5d322dfdcb968ee04e0fa262fe1b2619"/>
    <x v="39"/>
    <n v="1380857.62949"/>
    <n v="1222350.7821500001"/>
    <n v="2001042.5531199998"/>
    <n v="1724518.6538200001"/>
    <n v="867922.58728000009"/>
    <n v="250747.70601000002"/>
    <n v="1661728.3207300003"/>
    <n v="503087.87264000002"/>
    <n v="0"/>
    <n v="0"/>
    <n v="134.59399999999999"/>
    <n v="128.214"/>
    <n v="0"/>
    <n v="0"/>
    <n v="4762.29162"/>
    <n v="6379.3510199999992"/>
    <n v="-17106.004730000001"/>
    <n v="-16948.651969999999"/>
    <n v="0"/>
    <n v="0"/>
    <n v="0"/>
    <n v="0"/>
    <n v="0"/>
    <n v="0"/>
    <s v="Total General Sin Pensiones"/>
    <s v="Totales"/>
    <s v="Total General Sin Pensiones"/>
    <x v="55"/>
    <x v="1"/>
    <n v="1380857.62949"/>
    <n v="1222350.7821500001"/>
    <n v="470912451.56086999"/>
    <n v="404647163.09129"/>
    <n v="451972421.97768009"/>
    <n v="385068140.58718014"/>
    <n v="451972421.97768009"/>
    <n v="385068140.58718014"/>
    <n v="234368923.24749997"/>
    <n v="200029581.98152995"/>
    <n v="1380857.62949"/>
    <n v="1222350.7821500001"/>
    <n v="0.30551811622661157"/>
    <n v="0.31743752684552662"/>
    <n v="158506.84733999986"/>
    <n v="12.96737807629993"/>
    <n v="100"/>
    <n v="100"/>
    <n v="100"/>
    <n v="100"/>
    <n v="0.29323022249954478"/>
    <n v="0.30551811622661157"/>
    <n v="0.30207817912570734"/>
    <n v="0.31743752684552662"/>
    <m/>
    <m/>
    <m/>
    <n v="0"/>
    <m/>
    <n v="0"/>
    <m/>
    <n v="0"/>
    <m/>
    <n v="246.13380959321182"/>
    <n v="62.853879266362526"/>
    <n v="20.513563673511001"/>
    <n v="0.37032323878684642"/>
    <n v="-25.348337078965123"/>
    <n v="0.92840870340911152"/>
    <n v="-27.839882515921648"/>
    <n v="-37.63928264791668"/>
    <s v="Resto"/>
    <n v="2023"/>
    <n v="2"/>
    <d v="2024-08-20T00:00:00"/>
    <x v="55"/>
    <x v="39"/>
  </r>
  <r>
    <n v="2024"/>
    <n v="6"/>
    <n v="120"/>
    <x v="58"/>
    <s v="Total General Sin Pensiones"/>
    <n v="234"/>
    <s v="114bd151f8fb0c58642d2170da4ae7d7c57977260ac2cc8905306cab6b2acabc"/>
    <s v="866d562d83a77144c090ae01fef5e5dc5d322dfdcb968ee04e0fa262fe1b2619"/>
    <x v="34"/>
    <n v="1703323.0379900001"/>
    <n v="0"/>
    <n v="5239589.6875"/>
    <n v="0"/>
    <n v="1253576.3290800001"/>
    <n v="0"/>
    <n v="3514011.4999899999"/>
    <n v="0"/>
    <n v="0"/>
    <n v="0"/>
    <n v="134.59399999999999"/>
    <n v="128.214"/>
    <n v="5277.12327"/>
    <n v="0"/>
    <n v="688941.56726000004"/>
    <n v="0"/>
    <n v="1358297.48795"/>
    <n v="0"/>
    <n v="1641403.5523099999"/>
    <n v="0"/>
    <n v="0"/>
    <n v="0"/>
    <n v="3668.5650000000001"/>
    <n v="0"/>
    <s v="Total General Sin Pensiones"/>
    <s v="Totales"/>
    <s v="Total General Sin Pensiones"/>
    <x v="55"/>
    <x v="1"/>
    <n v="1703323.0379900001"/>
    <n v="0"/>
    <n v="470912451.56086999"/>
    <n v="404647163.09129"/>
    <n v="451972421.97768009"/>
    <n v="385068140.58718014"/>
    <n v="451972421.97768009"/>
    <n v="385068140.58718014"/>
    <n v="234368923.24749997"/>
    <n v="200029581.98152995"/>
    <n v="1703323.0379900001"/>
    <n v="0"/>
    <n v="0.37686437383432125"/>
    <m/>
    <m/>
    <m/>
    <n v="100"/>
    <m/>
    <n v="100"/>
    <m/>
    <n v="0.36170694411333254"/>
    <n v="0.37686437383432125"/>
    <m/>
    <m/>
    <n v="0.36316453670508636"/>
    <m/>
    <n v="8.1167894800917E-4"/>
    <n v="1641403.5523099999"/>
    <m/>
    <n v="0"/>
    <m/>
    <n v="3668.5650000000001"/>
    <m/>
    <m/>
    <n v="73.595924033251976"/>
    <m/>
    <n v="0.53487310165101931"/>
    <m/>
    <m/>
    <n v="50.720963071188464"/>
    <m/>
    <s v="Resto"/>
    <n v="2023"/>
    <n v="2"/>
    <d v="2024-08-20T00:00:00"/>
    <x v="55"/>
    <x v="34"/>
  </r>
  <r>
    <n v="2024"/>
    <n v="6"/>
    <n v="81"/>
    <x v="34"/>
    <s v="Total General Sin Pensiones"/>
    <n v="53"/>
    <s v="2858dcd1057d3eae7f7d5f782167e24b61153c01551450a628cee722509f6529"/>
    <s v="866d562d83a77144c090ae01fef5e5dc5d322dfdcb968ee04e0fa262fe1b2619"/>
    <x v="45"/>
    <n v="856751.40549999999"/>
    <n v="814623.35763999994"/>
    <n v="1720463.90173"/>
    <n v="1588033.2562499996"/>
    <n v="400886.36572000006"/>
    <n v="438219.03066000005"/>
    <n v="2146472.1289799996"/>
    <n v="800408.55778000015"/>
    <n v="0"/>
    <n v="0"/>
    <n v="134.59399999999999"/>
    <n v="128.214"/>
    <n v="0"/>
    <n v="0"/>
    <n v="403357.96775000001"/>
    <n v="271022.79648000002"/>
    <n v="722812.15067"/>
    <n v="581827.73867999995"/>
    <n v="0"/>
    <n v="0"/>
    <n v="0"/>
    <n v="0"/>
    <n v="0"/>
    <n v="0"/>
    <s v="Total General Sin Pensiones"/>
    <s v="Totales"/>
    <s v="Total General Sin Pensiones"/>
    <x v="55"/>
    <x v="1"/>
    <n v="856751.40549999999"/>
    <n v="814623.35763999994"/>
    <n v="470912451.56086999"/>
    <n v="404647163.09129"/>
    <n v="451972421.97768009"/>
    <n v="385068140.58718014"/>
    <n v="451972421.97768009"/>
    <n v="385068140.58718014"/>
    <n v="234368923.24749997"/>
    <n v="200029581.98152995"/>
    <n v="856751.40549999999"/>
    <n v="814623.35763999994"/>
    <n v="0.1895583367124796"/>
    <n v="0.2115530400406023"/>
    <n v="42128.04786000005"/>
    <n v="5.1714755616689922"/>
    <n v="100"/>
    <n v="100"/>
    <n v="100"/>
    <n v="100"/>
    <n v="0.18193432827274827"/>
    <n v="0.1895583367124796"/>
    <n v="0.20131695757279228"/>
    <n v="0.2115530400406023"/>
    <m/>
    <m/>
    <m/>
    <n v="0"/>
    <m/>
    <n v="0"/>
    <m/>
    <n v="0"/>
    <m/>
    <n v="-8.5191792980267032"/>
    <n v="46.791445353514519"/>
    <n v="53.794066490990389"/>
    <n v="0.17104928425030699"/>
    <n v="48.82805911116985"/>
    <n v="24.231297790966998"/>
    <n v="55.803982732735378"/>
    <n v="46.58127800762351"/>
    <s v="Resto"/>
    <n v="2023"/>
    <n v="2"/>
    <d v="2024-08-20T00:00:00"/>
    <x v="55"/>
    <x v="45"/>
  </r>
  <r>
    <n v="2024"/>
    <n v="6"/>
    <n v="89"/>
    <x v="29"/>
    <s v="Total General Sin Pensiones"/>
    <n v="61"/>
    <s v="d029fa3a95e174a19934857f535eb9427d967218a36ea014b70ad704bc6c8d1c"/>
    <s v="866d562d83a77144c090ae01fef5e5dc5d322dfdcb968ee04e0fa262fe1b2619"/>
    <x v="32"/>
    <n v="1797187.84393"/>
    <n v="1628849.5980499999"/>
    <n v="3653891.2654400002"/>
    <n v="3258710.6591500002"/>
    <n v="1174815.2974900005"/>
    <n v="1140408.7842799998"/>
    <n v="2412159.2416900001"/>
    <n v="2250896.1616400001"/>
    <n v="0"/>
    <n v="0"/>
    <n v="134.59399999999999"/>
    <n v="128.214"/>
    <n v="15755.6764"/>
    <n v="14640.106730000001"/>
    <n v="911678.07392999995"/>
    <n v="873115.94405999989"/>
    <n v="1453586.4234800001"/>
    <n v="1233596.0795999998"/>
    <n v="0"/>
    <n v="0"/>
    <n v="0"/>
    <n v="0"/>
    <n v="0"/>
    <n v="0"/>
    <s v="Total General Sin Pensiones"/>
    <s v="Totales"/>
    <s v="Total General Sin Pensiones"/>
    <x v="55"/>
    <x v="1"/>
    <n v="1797187.84393"/>
    <n v="1628849.5980499999"/>
    <n v="470912451.56086999"/>
    <n v="404647163.09129"/>
    <n v="451972421.97768009"/>
    <n v="385068140.58718014"/>
    <n v="451972421.97768009"/>
    <n v="385068140.58718014"/>
    <n v="234368923.24749997"/>
    <n v="200029581.98152995"/>
    <n v="1797187.84393"/>
    <n v="1628849.5980499999"/>
    <n v="0.39763219093459445"/>
    <n v="0.42300295100140212"/>
    <n v="168338.24588000006"/>
    <n v="10.334793714627089"/>
    <n v="100"/>
    <n v="100"/>
    <n v="100"/>
    <n v="100"/>
    <n v="0.38163948266245751"/>
    <n v="0.39763219093459445"/>
    <n v="0.40253577600951201"/>
    <n v="0.42300295100140212"/>
    <m/>
    <m/>
    <m/>
    <n v="0"/>
    <m/>
    <n v="0"/>
    <m/>
    <n v="0"/>
    <m/>
    <n v="3.0170333378941372"/>
    <n v="65.369644105814416"/>
    <n v="70.013142136957043"/>
    <n v="0.50126752353142123"/>
    <n v="4.4166104321363919"/>
    <n v="17.833255756724942"/>
    <n v="62.719220488271418"/>
    <n v="70.778106261744327"/>
    <s v="Resto"/>
    <n v="2023"/>
    <n v="2"/>
    <d v="2024-08-20T00:00:00"/>
    <x v="55"/>
    <x v="32"/>
  </r>
  <r>
    <n v="2024"/>
    <n v="6"/>
    <n v="41"/>
    <x v="7"/>
    <s v="Total General Sin Pensiones"/>
    <n v="29"/>
    <s v="35135aaa6cc23891b40cb3f378c53a17a1127210ce60e125ccf03efcfdaec458"/>
    <s v="866d562d83a77144c090ae01fef5e5dc5d322dfdcb968ee04e0fa262fe1b2619"/>
    <x v="16"/>
    <n v="19353024.356599998"/>
    <n v="17293989.810169999"/>
    <n v="29361119.655849997"/>
    <n v="25377542.623439997"/>
    <n v="8142097.7501800014"/>
    <n v="6874664.2080800021"/>
    <n v="30107118.170979999"/>
    <n v="13274883.375169996"/>
    <n v="0"/>
    <n v="0"/>
    <n v="134.59399999999999"/>
    <n v="128.214"/>
    <n v="111039.66733999999"/>
    <n v="288882.53039999999"/>
    <n v="5400933.73269"/>
    <n v="4905723.0985500002"/>
    <n v="8963515.6491"/>
    <n v="7523913.4393199999"/>
    <n v="3484422.4050599998"/>
    <n v="2333644.5636300002"/>
    <n v="407321.73482000001"/>
    <n v="398266.95483"/>
    <n v="8545.5408100000004"/>
    <n v="1815.8013999999998"/>
    <s v="Total General Sin Pensiones"/>
    <s v="Totales"/>
    <s v="Total General Sin Pensiones"/>
    <x v="55"/>
    <x v="1"/>
    <n v="19353024.356599998"/>
    <n v="17293989.810169999"/>
    <n v="470912451.56086999"/>
    <n v="404647163.09129"/>
    <n v="451972421.97768009"/>
    <n v="385068140.58718014"/>
    <n v="451972421.97768009"/>
    <n v="385068140.58718014"/>
    <n v="234368923.24749997"/>
    <n v="200029581.98152995"/>
    <n v="19353024.356599998"/>
    <n v="17293989.810169999"/>
    <n v="4.2819038099531914"/>
    <n v="4.491150523073359"/>
    <n v="2059034.5464299992"/>
    <n v="11.906070080017916"/>
    <n v="100"/>
    <n v="100"/>
    <n v="100"/>
    <n v="100"/>
    <n v="4.1096862681063406"/>
    <n v="4.2819038099531914"/>
    <n v="4.2738443235467356"/>
    <n v="4.491150523073359"/>
    <n v="0.77093695004959217"/>
    <n v="9.0120926634792542E-2"/>
    <n v="1.890721733110966E-3"/>
    <n v="1150777.8414299996"/>
    <n v="49.312472831764786"/>
    <n v="9054.77999000001"/>
    <n v="2.2735453896407298"/>
    <n v="6729.7394100000001"/>
    <n v="370.62089554507452"/>
    <n v="18.436297450140859"/>
    <n v="42.071448886505877"/>
    <n v="39.751753548722746"/>
    <n v="3.4740517801422524"/>
    <n v="10.094549247721929"/>
    <n v="19.133689155122834"/>
    <n v="60.254636061602582"/>
    <n v="65.201748240651909"/>
    <s v="Medianas"/>
    <n v="2023"/>
    <n v="2"/>
    <d v="2024-08-20T00:00:00"/>
    <x v="55"/>
    <x v="16"/>
  </r>
  <r>
    <n v="2024"/>
    <n v="6"/>
    <n v="109"/>
    <x v="68"/>
    <s v="Total General Sin Pensiones"/>
    <n v="228"/>
    <s v="9d693eeee1d1899cbc50b6d45df953d3835acf28ee869879b45565fccc814765"/>
    <s v="866d562d83a77144c090ae01fef5e5dc5d322dfdcb968ee04e0fa262fe1b2619"/>
    <x v="36"/>
    <n v="1557356.19942"/>
    <n v="1493144.7169900001"/>
    <n v="3919246.6134099998"/>
    <n v="3699127.5619300003"/>
    <n v="2378316.28773"/>
    <n v="368651.36495000002"/>
    <n v="2576782.1491900003"/>
    <n v="523150.54382000008"/>
    <n v="0"/>
    <n v="0"/>
    <n v="134.59399999999999"/>
    <n v="128.214"/>
    <n v="0"/>
    <n v="0"/>
    <n v="-2816.9879000000001"/>
    <n v="-70.739559999999997"/>
    <n v="29219.175429999999"/>
    <n v="15467.52555"/>
    <n v="0"/>
    <n v="0"/>
    <n v="0"/>
    <n v="0"/>
    <n v="0"/>
    <n v="0"/>
    <s v="Total General Sin Pensiones"/>
    <s v="Totales"/>
    <s v="Total General Sin Pensiones"/>
    <x v="55"/>
    <x v="1"/>
    <n v="1557356.19942"/>
    <n v="1493144.7169900001"/>
    <n v="470912451.56086999"/>
    <n v="404647163.09129"/>
    <n v="451972421.97768009"/>
    <n v="385068140.58718014"/>
    <n v="451972421.97768009"/>
    <n v="385068140.58718014"/>
    <n v="234368923.24749997"/>
    <n v="200029581.98152995"/>
    <n v="1557356.19942"/>
    <n v="1493144.7169900001"/>
    <n v="0.34456885502118256"/>
    <n v="0.38776116733862831"/>
    <n v="64211.482429999858"/>
    <n v="4.3004192225548188"/>
    <n v="100"/>
    <n v="100"/>
    <n v="100"/>
    <n v="100"/>
    <n v="0.33071034631979707"/>
    <n v="0.34456885502118256"/>
    <n v="0.36899918081302369"/>
    <n v="0.38776116733862831"/>
    <m/>
    <m/>
    <m/>
    <n v="0"/>
    <m/>
    <n v="0"/>
    <m/>
    <n v="0"/>
    <m/>
    <n v="545.13969399043719"/>
    <n v="152.71498508920098"/>
    <n v="24.68959376510783"/>
    <n v="1.0147745933100665"/>
    <n v="3882.1959593754896"/>
    <n v="88.906592302347917"/>
    <n v="-9.6408877339766885"/>
    <n v="-0.45734244802976898"/>
    <s v="Resto"/>
    <n v="2023"/>
    <n v="2"/>
    <d v="2024-08-20T00:00:00"/>
    <x v="55"/>
    <x v="36"/>
  </r>
  <r>
    <n v="2024"/>
    <n v="6"/>
    <n v="126"/>
    <x v="41"/>
    <s v="Total General Sin Pensiones"/>
    <n v="239"/>
    <s v="79bf08685d3138f9b109c3546780f056bc954fd69377b84a2cf23622e464897b"/>
    <s v="866d562d83a77144c090ae01fef5e5dc5d322dfdcb968ee04e0fa262fe1b2619"/>
    <x v="55"/>
    <n v="466101.05164999998"/>
    <n v="396211.51010000001"/>
    <n v="842436.21382999991"/>
    <n v="738476.27540000016"/>
    <n v="110209.05850000001"/>
    <n v="124846.64112"/>
    <n v="221590.35589000001"/>
    <n v="420591.46982"/>
    <n v="0"/>
    <n v="0"/>
    <n v="134.59399999999999"/>
    <n v="128.214"/>
    <n v="4702.3385999999991"/>
    <n v="1635.5818899999999"/>
    <n v="8483.6007200000004"/>
    <n v="8245.1945099999994"/>
    <n v="12726.92432"/>
    <n v="12831.46704"/>
    <n v="0"/>
    <n v="0"/>
    <n v="0"/>
    <n v="0"/>
    <n v="0"/>
    <n v="0"/>
    <s v="Total General Sin Pensiones"/>
    <s v="Totales"/>
    <s v="Total General Sin Pensiones"/>
    <x v="55"/>
    <x v="1"/>
    <n v="466101.05164999998"/>
    <n v="396211.51010000001"/>
    <n v="470912451.56086999"/>
    <n v="404647163.09129"/>
    <n v="451972421.97768009"/>
    <n v="385068140.58718014"/>
    <n v="451972421.97768009"/>
    <n v="385068140.58718014"/>
    <n v="234368923.24749997"/>
    <n v="200029581.98152995"/>
    <n v="466101.05164999998"/>
    <n v="396211.51010000001"/>
    <n v="0.10312599375211827"/>
    <n v="0.10289386950990743"/>
    <n v="69889.541549999965"/>
    <n v="17.639452607613681"/>
    <n v="100"/>
    <n v="100"/>
    <n v="100"/>
    <n v="100"/>
    <n v="9.8978281441715485E-2"/>
    <n v="0.10312599375211827"/>
    <n v="9.7915306528570223E-2"/>
    <n v="0.10289386950990743"/>
    <m/>
    <m/>
    <m/>
    <n v="0"/>
    <m/>
    <n v="0"/>
    <m/>
    <n v="0"/>
    <m/>
    <n v="-11.724450484759652"/>
    <n v="23.644885183129155"/>
    <n v="31.510099514395705"/>
    <n v="4.7023750833900549E-2"/>
    <n v="2.891456468502418"/>
    <n v="-0.81473708091291952"/>
    <n v="66.658687572049615"/>
    <n v="64.257613601756944"/>
    <s v="Resto"/>
    <n v="2023"/>
    <n v="2"/>
    <d v="2024-08-20T00:00:00"/>
    <x v="55"/>
    <x v="55"/>
  </r>
  <r>
    <n v="2024"/>
    <n v="6"/>
    <n v="9"/>
    <x v="8"/>
    <s v="Total General Sin Pensiones"/>
    <n v="9"/>
    <s v="19581e27de7ced00ff1ce50b2047e7a567c76b1cbaebabe5ef03f7c3017bb5b7"/>
    <s v="866d562d83a77144c090ae01fef5e5dc5d322dfdcb968ee04e0fa262fe1b2619"/>
    <x v="38"/>
    <n v="1455805.4776199998"/>
    <n v="1307087.0916300002"/>
    <n v="3204820.9419299997"/>
    <n v="2700294.9539799998"/>
    <n v="976432.34519999998"/>
    <n v="857682.89025000017"/>
    <n v="1958987.8607299998"/>
    <n v="1922884.4344500003"/>
    <n v="0"/>
    <n v="0"/>
    <n v="134.59399999999999"/>
    <n v="128.214"/>
    <n v="39349.57662"/>
    <n v="-11123.740540000001"/>
    <n v="856742.38471999997"/>
    <n v="745796.20085000002"/>
    <n v="1294667.4514300001"/>
    <n v="1100108.1268199999"/>
    <n v="92712.204440000001"/>
    <n v="89252.354000000007"/>
    <n v="142289.59891"/>
    <n v="177230.86126999999"/>
    <n v="0"/>
    <n v="0"/>
    <s v="Total General Sin Pensiones"/>
    <s v="Totales"/>
    <s v="Total General Sin Pensiones"/>
    <x v="55"/>
    <x v="1"/>
    <n v="1455805.4776199998"/>
    <n v="1307087.0916300002"/>
    <n v="470912451.56086999"/>
    <n v="404647163.09129"/>
    <n v="451972421.97768009"/>
    <n v="385068140.58718014"/>
    <n v="451972421.97768009"/>
    <n v="385068140.58718014"/>
    <n v="234368923.24749997"/>
    <n v="200029581.98152995"/>
    <n v="1455805.4776199998"/>
    <n v="1307087.0916300002"/>
    <n v="0.32210051030323533"/>
    <n v="0.33944306315159128"/>
    <n v="148718.38598999963"/>
    <n v="11.377848265989732"/>
    <n v="100"/>
    <n v="100"/>
    <n v="100"/>
    <n v="100"/>
    <n v="0.30914567512382352"/>
    <n v="0.32210051030323533"/>
    <n v="0.32301896833887261"/>
    <n v="0.33944306315159128"/>
    <n v="2.0512801209047759E-2"/>
    <n v="3.1481920575460849E-2"/>
    <m/>
    <n v="3459.8504399999947"/>
    <n v="3.8764808825098251"/>
    <n v="-34941.262359999993"/>
    <n v="-19.715111752895677"/>
    <n v="0"/>
    <m/>
    <n v="13.845379953351555"/>
    <n v="67.071621876042443"/>
    <n v="65.617883899413968"/>
    <n v="0.41662193590779989"/>
    <n v="14.876206629043187"/>
    <n v="17.685472897323141"/>
    <n v="66.174706390718455"/>
    <n v="67.79299076771818"/>
    <s v="Resto"/>
    <n v="2023"/>
    <n v="2"/>
    <d v="2024-08-20T00:00:00"/>
    <x v="55"/>
    <x v="38"/>
  </r>
  <r>
    <n v="2024"/>
    <n v="6"/>
    <n v="39"/>
    <x v="17"/>
    <s v="Total General Sin Pensiones"/>
    <n v="27"/>
    <s v="670671cd97404156226e507973f2ab8330d3022ca96e0c93bdbdb320c41adcaf"/>
    <s v="866d562d83a77144c090ae01fef5e5dc5d322dfdcb968ee04e0fa262fe1b2619"/>
    <x v="10"/>
    <n v="13946879.379360002"/>
    <n v="12006721.726059999"/>
    <n v="25264412.942590002"/>
    <n v="21535772.571869999"/>
    <n v="6322265.1531500006"/>
    <n v="6249005.7130799992"/>
    <n v="13827248.520740002"/>
    <n v="13095122.9463"/>
    <n v="0"/>
    <n v="0"/>
    <n v="134.59399999999999"/>
    <n v="128.214"/>
    <n v="55758.306240000013"/>
    <n v="28694.506669999999"/>
    <n v="3239217.4259499996"/>
    <n v="3102570.8899599998"/>
    <n v="5304354.6350200009"/>
    <n v="4383163.48061"/>
    <n v="656988.77671000001"/>
    <n v="643736.31284000003"/>
    <n v="0"/>
    <n v="0"/>
    <n v="0"/>
    <n v="0"/>
    <s v="Total General Sin Pensiones"/>
    <s v="Totales"/>
    <s v="Total General Sin Pensiones"/>
    <x v="55"/>
    <x v="1"/>
    <n v="13946879.379360002"/>
    <n v="12006721.726059999"/>
    <n v="470912451.56086999"/>
    <n v="404647163.09129"/>
    <n v="451972421.97768009"/>
    <n v="385068140.58718014"/>
    <n v="451972421.97768009"/>
    <n v="385068140.58718014"/>
    <n v="234368923.24749997"/>
    <n v="200029581.98152995"/>
    <n v="13946879.379360002"/>
    <n v="12006721.726059999"/>
    <n v="3.0857810568027855"/>
    <n v="3.1180771558382547"/>
    <n v="1940157.6533000022"/>
    <n v="16.158929119586276"/>
    <n v="100"/>
    <n v="100"/>
    <n v="100"/>
    <n v="100"/>
    <n v="2.9616713962716767"/>
    <n v="3.0857810568027855"/>
    <n v="2.9672076864038797"/>
    <n v="3.1180771558382547"/>
    <n v="0.14536036819132392"/>
    <m/>
    <m/>
    <n v="13252.463869999978"/>
    <n v="2.0586789350958812"/>
    <n v="0"/>
    <m/>
    <n v="0"/>
    <m/>
    <n v="1.1723375435016781"/>
    <n v="45.331037726663972"/>
    <n v="52.045894421929006"/>
    <n v="2.6975697398556191"/>
    <n v="4.4043002025253131"/>
    <n v="21.016582166855425"/>
    <n v="61.0671353790014"/>
    <n v="70.783827792072643"/>
    <s v="Medianas"/>
    <n v="2023"/>
    <n v="2"/>
    <d v="2024-08-20T00:00:00"/>
    <x v="55"/>
    <x v="10"/>
  </r>
  <r>
    <n v="2024"/>
    <n v="6"/>
    <n v="102"/>
    <x v="37"/>
    <s v="Total General Sin Pensiones"/>
    <n v="224"/>
    <s v="84a5092e4a5b6fe968fd523fb2fc917dbffae44105f82b6b94c8ed5b9a800223"/>
    <s v="866d562d83a77144c090ae01fef5e5dc5d322dfdcb968ee04e0fa262fe1b2619"/>
    <x v="49"/>
    <n v="208828.08825"/>
    <n v="230963.25771999999"/>
    <n v="333146.17547999998"/>
    <n v="367956.77988000005"/>
    <n v="67926.64029000001"/>
    <n v="26618.226709999995"/>
    <n v="109314.59535999999"/>
    <n v="48472.485619999985"/>
    <n v="0"/>
    <n v="0"/>
    <n v="134.59399999999999"/>
    <n v="128.214"/>
    <n v="-8.2017399999999991"/>
    <n v="1957.6692800000001"/>
    <n v="14986.553960000001"/>
    <n v="9053.6738000000005"/>
    <n v="35752.212500000001"/>
    <n v="38348.758780000004"/>
    <n v="0"/>
    <n v="0"/>
    <n v="0"/>
    <n v="0"/>
    <n v="0"/>
    <n v="0"/>
    <s v="Total General Sin Pensiones"/>
    <s v="Totales"/>
    <s v="Total General Sin Pensiones"/>
    <x v="55"/>
    <x v="1"/>
    <n v="208828.08825"/>
    <n v="230963.25771999999"/>
    <n v="470912451.56086999"/>
    <n v="404647163.09129"/>
    <n v="451972421.97768009"/>
    <n v="385068140.58718014"/>
    <n v="451972421.97768009"/>
    <n v="385068140.58718014"/>
    <n v="234368923.24749997"/>
    <n v="200029581.98152995"/>
    <n v="208828.08825"/>
    <n v="230963.25771999999"/>
    <n v="4.6203723522828706E-2"/>
    <n v="5.9979840806307763E-2"/>
    <n v="-22135.169469999993"/>
    <n v="-9.5838488288188088"/>
    <n v="100"/>
    <n v="100"/>
    <n v="100"/>
    <n v="100"/>
    <n v="4.4345416554144132E-2"/>
    <n v="4.6203723522828706E-2"/>
    <n v="5.7077691081672995E-2"/>
    <n v="5.9979840806307763E-2"/>
    <m/>
    <m/>
    <m/>
    <n v="0"/>
    <m/>
    <n v="0"/>
    <m/>
    <n v="0"/>
    <m/>
    <n v="155.18845049313964"/>
    <n v="32.527540169156346"/>
    <n v="11.524874983478821"/>
    <n v="2.8982784640891841E-2"/>
    <n v="65.530085256661224"/>
    <n v="-6.7708743714390511"/>
    <n v="41.917836441590858"/>
    <n v="23.608779235696556"/>
    <s v="Resto"/>
    <n v="2023"/>
    <n v="2"/>
    <d v="2024-08-20T00:00:00"/>
    <x v="55"/>
    <x v="49"/>
  </r>
  <r>
    <n v="2024"/>
    <n v="6"/>
    <n v="115"/>
    <x v="72"/>
    <s v="Total General Sin Pensiones"/>
    <n v="232"/>
    <s v="835d5e8314340ab852a2f979ab4cd53e994dbe38366afb6eed84fe4957b980c8"/>
    <s v="866d562d83a77144c090ae01fef5e5dc5d322dfdcb968ee04e0fa262fe1b2619"/>
    <x v="69"/>
    <n v="28707.67799"/>
    <n v="20679.417089999999"/>
    <n v="54455.500600000007"/>
    <n v="37143.99338"/>
    <n v="19959.182820000002"/>
    <n v="11898.986519999999"/>
    <n v="37127.829089999999"/>
    <n v="24803.665679999998"/>
    <n v="0"/>
    <n v="0"/>
    <n v="134.59399999999999"/>
    <n v="128.214"/>
    <n v="0"/>
    <n v="0"/>
    <n v="19959.182820000002"/>
    <n v="11898.98652"/>
    <n v="24801.98415"/>
    <n v="15856.88219"/>
    <n v="0"/>
    <n v="0"/>
    <n v="0"/>
    <n v="0"/>
    <n v="0"/>
    <n v="0"/>
    <s v="Total General Sin Pensiones"/>
    <s v="Totales"/>
    <s v="Total General Sin Pensiones"/>
    <x v="55"/>
    <x v="1"/>
    <n v="28707.67799"/>
    <n v="20679.417089999999"/>
    <n v="470912451.56086999"/>
    <n v="404647163.09129"/>
    <n v="451972421.97768009"/>
    <n v="385068140.58718014"/>
    <n v="451972421.97768009"/>
    <n v="385068140.58718014"/>
    <n v="234368923.24749997"/>
    <n v="200029581.98152995"/>
    <n v="28707.67799"/>
    <n v="20679.417089999999"/>
    <n v="6.3516437273727477E-3"/>
    <n v="5.3703266799653973E-3"/>
    <n v="8028.2609000000011"/>
    <n v="38.822471953922964"/>
    <n v="100"/>
    <n v="100"/>
    <n v="100"/>
    <n v="100"/>
    <n v="6.0961815502746913E-3"/>
    <n v="6.3516437273727477E-3"/>
    <n v="5.1104811737762365E-3"/>
    <n v="5.3703266799653973E-3"/>
    <m/>
    <m/>
    <m/>
    <n v="0"/>
    <m/>
    <n v="0"/>
    <m/>
    <n v="0"/>
    <m/>
    <n v="67.738511061024425"/>
    <n v="69.525591122181879"/>
    <n v="57.540241430470608"/>
    <n v="8.5161388051958418E-3"/>
    <n v="67.738511061024397"/>
    <n v="56.411480219239742"/>
    <n v="80.4741374693605"/>
    <n v="75.039887270550508"/>
    <s v="Resto"/>
    <n v="2023"/>
    <n v="2"/>
    <d v="2024-08-20T00:00:00"/>
    <x v="55"/>
    <x v="69"/>
  </r>
  <r>
    <n v="2024"/>
    <n v="6"/>
    <n v="37"/>
    <x v="35"/>
    <s v="Total General Sin Pensiones"/>
    <n v="25"/>
    <s v="b7a56873cd771f2c446d369b649430b65a756ba278ff97ec81bb6f55b2e73569"/>
    <s v="866d562d83a77144c090ae01fef5e5dc5d322dfdcb968ee04e0fa262fe1b2619"/>
    <x v="11"/>
    <n v="7036483.0011099996"/>
    <n v="5668968.1481899992"/>
    <n v="12460175.401950002"/>
    <n v="10961484.073879998"/>
    <n v="2857488.7861100002"/>
    <n v="2093228.4188399997"/>
    <n v="6317616.8742500003"/>
    <n v="6459722.0686600013"/>
    <n v="0"/>
    <n v="0"/>
    <n v="134.59399999999999"/>
    <n v="128.214"/>
    <n v="9283.5414599999986"/>
    <n v="9363.2005599999993"/>
    <n v="2361279.21728"/>
    <n v="1770531.6382299999"/>
    <n v="4135154.76933"/>
    <n v="3229662.0108000003"/>
    <n v="173996.04672000001"/>
    <n v="171778.99038"/>
    <n v="127766.11976"/>
    <n v="67677.533469999995"/>
    <n v="158638.91037"/>
    <n v="137817.97684000002"/>
    <s v="Total General Sin Pensiones"/>
    <s v="Totales"/>
    <s v="Total General Sin Pensiones"/>
    <x v="55"/>
    <x v="1"/>
    <n v="7036483.0011099996"/>
    <n v="5668968.1481899992"/>
    <n v="470912451.56086999"/>
    <n v="404647163.09129"/>
    <n v="451972421.97768009"/>
    <n v="385068140.58718014"/>
    <n v="451972421.97768009"/>
    <n v="385068140.58718014"/>
    <n v="234368923.24749997"/>
    <n v="200029581.98152995"/>
    <n v="7036483.0011099996"/>
    <n v="5668968.1481899992"/>
    <n v="1.5568390147170272"/>
    <n v="1.4721986969749148"/>
    <n v="1367514.8529200004"/>
    <n v="24.122817718717005"/>
    <n v="100"/>
    <n v="100"/>
    <n v="100"/>
    <n v="100"/>
    <n v="1.4942231783821214"/>
    <n v="1.5568390147170272"/>
    <n v="1.4009657462768514"/>
    <n v="1.4721986969749148"/>
    <n v="3.8497049434709205E-2"/>
    <n v="2.8268565413999865E-2"/>
    <n v="3.509924558579243E-2"/>
    <n v="2217.0563400000101"/>
    <n v="1.2906446446655506"/>
    <n v="60088.586290000007"/>
    <n v="88.786607917139875"/>
    <n v="20820.93352999998"/>
    <n v="15.107559991373321"/>
    <n v="36.511083090183206"/>
    <n v="40.609616844938493"/>
    <n v="36.924328451348423"/>
    <n v="1.2192268268828517"/>
    <n v="33.365547742517052"/>
    <n v="28.03676531791961"/>
    <n v="57.102559613810712"/>
    <n v="54.820957496770141"/>
    <s v="Medianas"/>
    <n v="2023"/>
    <n v="2"/>
    <d v="2024-08-20T00:00:00"/>
    <x v="55"/>
    <x v="11"/>
  </r>
  <r>
    <n v="2024"/>
    <n v="6"/>
    <n v="702"/>
    <x v="49"/>
    <s v="Total General Sin Pensiones"/>
    <n v="244"/>
    <s v="82c01ce15b431d420eb6a1febfba7d7a2b69e5bcdcb929cb42cd3e9179d43fc4"/>
    <s v="866d562d83a77144c090ae01fef5e5dc5d322dfdcb968ee04e0fa262fe1b2619"/>
    <x v="65"/>
    <n v="145545.42882"/>
    <n v="91394.513760000002"/>
    <n v="367278.23404999997"/>
    <n v="300473.28766999999"/>
    <n v="114121.47805999999"/>
    <n v="100741.93730999999"/>
    <n v="228887.68352999998"/>
    <n v="178933.69154"/>
    <n v="0"/>
    <n v="0"/>
    <n v="134.59399999999999"/>
    <n v="128.214"/>
    <n v="0"/>
    <n v="0"/>
    <n v="111026.88231"/>
    <n v="93966.399369999999"/>
    <n v="168078.12744000001"/>
    <n v="137399.81383"/>
    <n v="0"/>
    <n v="0"/>
    <n v="0"/>
    <n v="0"/>
    <n v="0"/>
    <n v="0"/>
    <s v="Total General Sin Pensiones"/>
    <s v="Totales"/>
    <s v="Total General Sin Pensiones"/>
    <x v="55"/>
    <x v="1"/>
    <n v="145545.42882"/>
    <n v="91394.513760000002"/>
    <n v="470912451.56086999"/>
    <n v="404647163.09129"/>
    <n v="451972421.97768009"/>
    <n v="385068140.58718014"/>
    <n v="451972421.97768009"/>
    <n v="385068140.58718014"/>
    <n v="234368923.24749997"/>
    <n v="200029581.98152995"/>
    <n v="145545.42882"/>
    <n v="91394.513760000002"/>
    <n v="3.2202280878807138E-2"/>
    <n v="2.3734633984685137E-2"/>
    <n v="54150.915059999999"/>
    <n v="59.249634176291053"/>
    <n v="100"/>
    <n v="100"/>
    <n v="100"/>
    <n v="100"/>
    <n v="3.0907109875217827E-2"/>
    <n v="3.2202280878807138E-2"/>
    <n v="2.2586223776238618E-2"/>
    <n v="2.3734633984685137E-2"/>
    <m/>
    <m/>
    <m/>
    <n v="0"/>
    <m/>
    <n v="0"/>
    <m/>
    <n v="0"/>
    <m/>
    <n v="13.281004025988597"/>
    <n v="78.409524081403575"/>
    <n v="110.2275543306091"/>
    <n v="4.8693093128001699E-2"/>
    <n v="18.155939840605171"/>
    <n v="22.327769416017706"/>
    <n v="66.056710650607414"/>
    <n v="68.389029614160435"/>
    <s v="Resto"/>
    <n v="2023"/>
    <n v="2"/>
    <d v="2024-08-20T00:00:00"/>
    <x v="55"/>
    <x v="65"/>
  </r>
  <r>
    <n v="2024"/>
    <n v="6"/>
    <n v="201.1"/>
    <x v="1"/>
    <s v="Total General Sin Pensiones"/>
    <n v="201.1"/>
    <m/>
    <m/>
    <x v="1"/>
    <n v="451972421.97767997"/>
    <n v="385068140.58718002"/>
    <n v="812659308.23322988"/>
    <n v="681060278.34473014"/>
    <n v="234368923.24750006"/>
    <n v="200029581.98152998"/>
    <n v="506838271.63749003"/>
    <n v="396438856.34921008"/>
    <n v="0"/>
    <n v="0"/>
    <n v="0"/>
    <n v="0"/>
    <n v="857869.95874000015"/>
    <n v="1360371.1084699999"/>
    <n v="204022514.80168015"/>
    <n v="178332342.32519004"/>
    <n v="275533760.70579994"/>
    <n v="242547904.40833008"/>
    <n v="95684837.25846"/>
    <n v="69318135.361249998"/>
    <n v="75132190.388060004"/>
    <n v="68489754.716729999"/>
    <n v="22313105.942440003"/>
    <n v="18099786.487720001"/>
    <s v="Total General Sin Pensiones"/>
    <s v="Totales"/>
    <s v="Total General Sin Pensiones"/>
    <x v="55"/>
    <x v="1"/>
    <n v="451972421.97767997"/>
    <n v="385068140.58718002"/>
    <n v="470912451.56086999"/>
    <n v="404647163.09129"/>
    <n v="451972421.97768009"/>
    <n v="385068140.58718014"/>
    <n v="451972421.97768009"/>
    <n v="385068140.58718014"/>
    <n v="234368923.24749997"/>
    <n v="200029581.98152995"/>
    <n v="451972421.97767997"/>
    <n v="385068140.58718002"/>
    <n v="99.999999999999972"/>
    <n v="99.999999999999972"/>
    <n v="66904281.390499949"/>
    <n v="17.374660310375045"/>
    <n v="100"/>
    <n v="100"/>
    <n v="100"/>
    <n v="100"/>
    <n v="95.978014698823088"/>
    <n v="99.999999999999972"/>
    <n v="95.161458107221947"/>
    <n v="99.999999999999972"/>
    <n v="21.170503465626325"/>
    <n v="16.623180250535349"/>
    <n v="4.9368290757222129"/>
    <n v="26366701.897210002"/>
    <n v="38.037234786828144"/>
    <n v="6642435.6713300049"/>
    <n v="9.6984369396601942"/>
    <n v="4213319.4547200017"/>
    <n v="23.278282633767944"/>
    <n v="17.167131444158514"/>
    <n v="51.85469551924875"/>
    <n v="51.946541637152912"/>
    <n v="100.00000000000004"/>
    <n v="14.405784246159858"/>
    <n v="13.59972842393149"/>
    <n v="74.046285391329718"/>
    <n v="73.524585899933001"/>
    <m/>
    <n v="2023"/>
    <n v="2"/>
    <d v="2024-08-20T00:00:00"/>
    <x v="55"/>
    <x v="1"/>
  </r>
  <r>
    <n v="2024"/>
    <n v="6"/>
    <n v="718"/>
    <x v="44"/>
    <s v="Total General Sin Pensiones"/>
    <n v="281"/>
    <s v="71a1c003a2b855d85582c8f6c7648c49d3fe836408a7e1b5d9b222448acb3c1b"/>
    <s v="866d562d83a77144c090ae01fef5e5dc5d322dfdcb968ee04e0fa262fe1b2619"/>
    <x v="74"/>
    <n v="8284.6314299999995"/>
    <n v="970.66971999999998"/>
    <n v="68684.40161999999"/>
    <n v="17429.193170000002"/>
    <n v="22175.666460000004"/>
    <n v="6415.0906699999996"/>
    <n v="32559.934280000001"/>
    <n v="10496.915919999999"/>
    <n v="0"/>
    <n v="0"/>
    <n v="134.59399999999999"/>
    <n v="128.214"/>
    <n v="0"/>
    <n v="0"/>
    <n v="18132.455989999999"/>
    <n v="6287.4601500000008"/>
    <n v="28394.721859999998"/>
    <n v="7285.8404"/>
    <n v="0"/>
    <n v="0"/>
    <n v="0"/>
    <n v="0"/>
    <n v="0"/>
    <n v="0"/>
    <s v="Total General Sin Pensiones"/>
    <s v="Totales"/>
    <s v="Total General Sin Pensiones"/>
    <x v="55"/>
    <x v="1"/>
    <n v="8284.6314299999995"/>
    <n v="970.66971999999998"/>
    <n v="470912451.56086999"/>
    <n v="404647163.09129"/>
    <n v="451972421.97768009"/>
    <n v="385068140.58718014"/>
    <n v="451972421.97768009"/>
    <n v="385068140.58718014"/>
    <n v="234368923.24749997"/>
    <n v="200029581.98152995"/>
    <n v="8284.6314299999995"/>
    <n v="970.66971999999998"/>
    <n v="1.8329948968455253E-3"/>
    <n v="2.5207739038598511E-4"/>
    <n v="7313.9617099999996"/>
    <n v="753.49643233951917"/>
    <n v="100"/>
    <n v="100"/>
    <n v="100"/>
    <n v="100"/>
    <n v="1.7592721115230758E-3"/>
    <n v="1.8329948968455253E-3"/>
    <n v="2.3988052024993763E-4"/>
    <n v="2.5207739038598511E-4"/>
    <m/>
    <m/>
    <m/>
    <n v="0"/>
    <m/>
    <n v="0"/>
    <m/>
    <n v="0"/>
    <m/>
    <n v="245.67970432131094"/>
    <n v="267.67233578669902"/>
    <n v="660.89325110502045"/>
    <n v="9.4618630118387739E-3"/>
    <n v="188.39078988039387"/>
    <n v="289.7247304511364"/>
    <n v="63.858544131553607"/>
    <n v="86.296978863275683"/>
    <s v="Resto"/>
    <n v="2023"/>
    <n v="2"/>
    <d v="2024-08-20T00:00:00"/>
    <x v="55"/>
    <x v="74"/>
  </r>
  <r>
    <n v="2024"/>
    <n v="6"/>
    <n v="707"/>
    <x v="47"/>
    <s v="Total General Sin Pensiones"/>
    <n v="9"/>
    <s v="19581e27de7ced00ff1ce50b2047e7a567c76b1cbaebabe5ef03f7c3017bb5b7"/>
    <s v="866d562d83a77144c090ae01fef5e5dc5d322dfdcb968ee04e0fa262fe1b2619"/>
    <x v="44"/>
    <n v="924227.3"/>
    <n v="630943.45952999999"/>
    <n v="1353059.0015600002"/>
    <n v="1368721.50144"/>
    <n v="479433.81770000007"/>
    <n v="379073.33545000007"/>
    <n v="1054518.01039"/>
    <n v="795127.36173999973"/>
    <n v="0"/>
    <n v="0"/>
    <n v="134.59399999999999"/>
    <n v="128.214"/>
    <n v="0"/>
    <n v="0"/>
    <n v="282808.04742000002"/>
    <n v="267096.40937000001"/>
    <n v="290766.39408999996"/>
    <n v="347543.59226999996"/>
    <n v="0"/>
    <n v="0"/>
    <n v="0"/>
    <n v="0"/>
    <n v="0"/>
    <n v="0"/>
    <s v="Total General Sin Pensiones"/>
    <s v="Totales"/>
    <s v="Total General Sin Pensiones"/>
    <x v="55"/>
    <x v="1"/>
    <n v="924227.3"/>
    <n v="630943.45952999999"/>
    <n v="470912451.56086999"/>
    <n v="404647163.09129"/>
    <n v="451972421.97768009"/>
    <n v="385068140.58718014"/>
    <n v="451972421.97768009"/>
    <n v="385068140.58718014"/>
    <n v="234368923.24749997"/>
    <n v="200029581.98152995"/>
    <n v="924227.3"/>
    <n v="630943.45952999999"/>
    <n v="0.20448754283632853"/>
    <n v="0.16385241805979875"/>
    <n v="293283.84047000005"/>
    <n v="46.483379142795457"/>
    <n v="100"/>
    <n v="100"/>
    <n v="100"/>
    <n v="100"/>
    <n v="0.19626308392071359"/>
    <n v="0.20448754283632853"/>
    <n v="0.15592435016964562"/>
    <n v="0.16385241805979875"/>
    <m/>
    <m/>
    <m/>
    <n v="0"/>
    <m/>
    <n v="0"/>
    <m/>
    <n v="0"/>
    <m/>
    <n v="26.475215443698129"/>
    <n v="51.874016023980253"/>
    <n v="60.080397018835562"/>
    <n v="0.20456373270687639"/>
    <n v="5.8823845992759916"/>
    <n v="-16.336712701033164"/>
    <n v="97.262975766196476"/>
    <n v="76.852635269562938"/>
    <s v="Resto"/>
    <n v="2023"/>
    <n v="2"/>
    <d v="2024-08-20T00:00:00"/>
    <x v="55"/>
    <x v="44"/>
  </r>
  <r>
    <n v="2024"/>
    <n v="6"/>
    <n v="119"/>
    <x v="62"/>
    <s v="Total General Sin Pensiones"/>
    <n v="217"/>
    <s v="16badfc6202cb3f8889e0f2779b19218af4cbb736e56acadce8148aba9a7a9f8"/>
    <s v="866d562d83a77144c090ae01fef5e5dc5d322dfdcb968ee04e0fa262fe1b2619"/>
    <x v="64"/>
    <n v="811961.43577999994"/>
    <n v="576897.05820000009"/>
    <n v="1343715.6317499999"/>
    <n v="1144801.0798900002"/>
    <n v="274427.92413"/>
    <n v="264401.06829000002"/>
    <n v="579833.76590000011"/>
    <n v="486776.51361000002"/>
    <n v="0"/>
    <n v="0"/>
    <n v="134.59399999999999"/>
    <n v="128.214"/>
    <n v="11353.066220000001"/>
    <n v="26410.816309999998"/>
    <n v="232355.72623"/>
    <n v="236266.88999"/>
    <n v="513342.14266000001"/>
    <n v="452930.21898000001"/>
    <n v="92124.201319999993"/>
    <n v="178952.22016999999"/>
    <n v="311811.90222000005"/>
    <n v="41356.442029999998"/>
    <n v="33020.311800000003"/>
    <n v="34164.860999999997"/>
    <s v="Total General Sin Pensiones"/>
    <s v="Totales"/>
    <s v="Total General Sin Pensiones"/>
    <x v="55"/>
    <x v="1"/>
    <n v="811961.43577999994"/>
    <n v="576897.05820000009"/>
    <n v="470912451.56086999"/>
    <n v="404647163.09129"/>
    <n v="451972421.97768009"/>
    <n v="385068140.58718014"/>
    <n v="451972421.97768009"/>
    <n v="385068140.58718014"/>
    <n v="234368923.24749997"/>
    <n v="200029581.98152995"/>
    <n v="811961.43577999994"/>
    <n v="576897.05820000009"/>
    <n v="0.17964844674087158"/>
    <n v="0.1498168758704122"/>
    <n v="235064.37757999985"/>
    <n v="40.746329737481027"/>
    <n v="100"/>
    <n v="100"/>
    <n v="100"/>
    <n v="100"/>
    <n v="0.17242301261916115"/>
    <n v="0.17964844674087158"/>
    <n v="0.14256792356897108"/>
    <n v="0.1498168758704122"/>
    <n v="2.0382704085549139E-2"/>
    <n v="6.8989143376406797E-2"/>
    <n v="7.305824469447531E-3"/>
    <n v="-86828.018849999993"/>
    <n v="-48.520224430585777"/>
    <n v="270455.46019000007"/>
    <n v="653.96210823409672"/>
    <n v="-1144.549199999994"/>
    <n v="-3.3500771450526101"/>
    <n v="3.7922902145774762"/>
    <n v="33.798147551967723"/>
    <n v="45.831585467772804"/>
    <n v="0.11709228353632732"/>
    <n v="-1.655400703909693"/>
    <n v="13.338020107390447"/>
    <n v="45.263325747228848"/>
    <n v="52.164081814208295"/>
    <s v="Resto"/>
    <n v="2023"/>
    <n v="2"/>
    <d v="2024-08-20T00:00:00"/>
    <x v="55"/>
    <x v="64"/>
  </r>
  <r>
    <n v="2024"/>
    <n v="6"/>
    <n v="46"/>
    <x v="33"/>
    <s v="Total General Sin Pensiones"/>
    <n v="34"/>
    <s v="86e50149658661312a9e0b35558d84f6c6d3da797f552a9657fe0558ca40cdef"/>
    <s v="866d562d83a77144c090ae01fef5e5dc5d322dfdcb968ee04e0fa262fe1b2619"/>
    <x v="9"/>
    <n v="30526234.37057"/>
    <n v="22641933.136849999"/>
    <n v="58218314.898479998"/>
    <n v="43651857.944619998"/>
    <n v="17561336.381020002"/>
    <n v="14993883.340140004"/>
    <n v="34865561.737030007"/>
    <n v="28519615.989650004"/>
    <n v="0"/>
    <n v="0"/>
    <n v="134.59399999999999"/>
    <n v="128.214"/>
    <n v="37573.607499999998"/>
    <n v="43308.131179999997"/>
    <n v="17571038.968229998"/>
    <n v="15007060.738610001"/>
    <n v="27666980.22211"/>
    <n v="21380984.112880003"/>
    <n v="0"/>
    <n v="0"/>
    <n v="0"/>
    <n v="0"/>
    <n v="0"/>
    <n v="0"/>
    <s v="Total General Sin Pensiones"/>
    <s v="Totales"/>
    <s v="Total General Sin Pensiones"/>
    <x v="55"/>
    <x v="1"/>
    <n v="30526234.37057"/>
    <n v="22641933.136849999"/>
    <n v="470912451.56086999"/>
    <n v="404647163.09129"/>
    <n v="451972421.97768009"/>
    <n v="385068140.58718014"/>
    <n v="451972421.97768009"/>
    <n v="385068140.58718014"/>
    <n v="234368923.24749997"/>
    <n v="200029581.98152995"/>
    <n v="30526234.37057"/>
    <n v="22641933.136849999"/>
    <n v="6.7540037591226065"/>
    <n v="5.8799809047624452"/>
    <n v="7884301.2337200008"/>
    <n v="34.821678811904142"/>
    <n v="100"/>
    <n v="100"/>
    <n v="100"/>
    <n v="100"/>
    <n v="6.4823587206897608"/>
    <n v="6.7540037591226065"/>
    <n v="5.595475565398166"/>
    <n v="5.8799809047624452"/>
    <m/>
    <m/>
    <m/>
    <n v="0"/>
    <m/>
    <n v="0"/>
    <m/>
    <n v="0"/>
    <m/>
    <n v="17.123336114045195"/>
    <n v="57.528669169724679"/>
    <n v="66.22174550872289"/>
    <n v="7.4930311312966831"/>
    <n v="17.085145947490044"/>
    <n v="29.399938169559192"/>
    <n v="63.509059634156038"/>
    <n v="70.188821334793843"/>
    <s v="Grandes"/>
    <n v="2023"/>
    <n v="2"/>
    <d v="2024-08-20T00:00:00"/>
    <x v="55"/>
    <x v="9"/>
  </r>
  <r>
    <n v="2024"/>
    <n v="6"/>
    <n v="61"/>
    <x v="2"/>
    <s v="Total General Sin Pension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570740.3674299996"/>
    <n v="2075979.3086700002"/>
    <n v="4929493.0248500006"/>
    <n v="4264889.2806399995"/>
    <n v="0"/>
    <n v="0"/>
    <n v="0"/>
    <n v="0"/>
    <n v="0"/>
    <n v="0"/>
    <s v="Total General Sin Pensiones"/>
    <s v="Totales"/>
    <s v="Total General Sin Pensiones"/>
    <x v="55"/>
    <x v="1"/>
    <n v="0"/>
    <n v="0"/>
    <n v="470912451.56086999"/>
    <n v="404647163.09129"/>
    <n v="451972421.97768009"/>
    <n v="385068140.58718014"/>
    <n v="451972421.97768009"/>
    <n v="385068140.58718014"/>
    <n v="234368923.24749997"/>
    <n v="200029581.98152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3.832658480443804"/>
    <n v="15.583141799879719"/>
    <n v="52.150197889938688"/>
    <n v="48.676042261957001"/>
    <m/>
    <n v="2023"/>
    <n v="2"/>
    <d v="2024-08-20T00:00:00"/>
    <x v="55"/>
    <x v="2"/>
  </r>
  <r>
    <n v="2024"/>
    <n v="6"/>
    <n v="715"/>
    <x v="46"/>
    <s v="Total General Sin Pensiones"/>
    <n v="251"/>
    <s v="c75d3f1f5bcd6914d0331ce5ec17c0db8f2070a2d4285f8e3ff11c6ca19168ff"/>
    <s v="866d562d83a77144c090ae01fef5e5dc5d322dfdcb968ee04e0fa262fe1b2619"/>
    <x v="62"/>
    <n v="80339.313900000008"/>
    <n v="72704.240590000001"/>
    <n v="130163.64211"/>
    <n v="106727.22219"/>
    <n v="16755.914789999999"/>
    <n v="11079.980600000001"/>
    <n v="35914.590289999993"/>
    <n v="22979.546450000002"/>
    <n v="0"/>
    <n v="0"/>
    <n v="134.59399999999999"/>
    <n v="128.214"/>
    <n v="0"/>
    <n v="0"/>
    <n v="16750.914789999999"/>
    <n v="10963.980599999999"/>
    <n v="69527.794319999986"/>
    <n v="49329.87038"/>
    <n v="0"/>
    <n v="0"/>
    <n v="0"/>
    <n v="0"/>
    <n v="0"/>
    <n v="0"/>
    <s v="Total General Sin Pensiones"/>
    <s v="Totales"/>
    <s v="Total General Sin Pensiones"/>
    <x v="55"/>
    <x v="1"/>
    <n v="80339.313900000008"/>
    <n v="72704.240590000001"/>
    <n v="470912451.56086999"/>
    <n v="404647163.09129"/>
    <n v="451972421.97768009"/>
    <n v="385068140.58718014"/>
    <n v="451972421.97768009"/>
    <n v="385068140.58718014"/>
    <n v="234368923.24749997"/>
    <n v="200029581.98152995"/>
    <n v="80339.313900000008"/>
    <n v="72704.240590000001"/>
    <n v="1.7775269019393275E-2"/>
    <n v="1.8880876636310457E-2"/>
    <n v="7635.073310000007"/>
    <n v="10.501551557434418"/>
    <n v="100"/>
    <n v="100"/>
    <n v="100"/>
    <n v="100"/>
    <n v="1.7060350312188631E-2"/>
    <n v="1.7775269019393275E-2"/>
    <n v="1.796731751053884E-2"/>
    <n v="1.8880876636310457E-2"/>
    <m/>
    <m/>
    <m/>
    <n v="0"/>
    <m/>
    <n v="0"/>
    <m/>
    <n v="0"/>
    <m/>
    <n v="51.22693256340176"/>
    <n v="20.856432519272484"/>
    <n v="15.239799645914987"/>
    <n v="7.1493756756757787E-3"/>
    <n v="52.781324603949045"/>
    <n v="40.944611823243115"/>
    <n v="24.092400677784081"/>
    <n v="22.225845143199823"/>
    <s v="Resto"/>
    <n v="2023"/>
    <n v="2"/>
    <d v="2024-08-20T00:00:00"/>
    <x v="55"/>
    <x v="62"/>
  </r>
  <r>
    <n v="2024"/>
    <n v="6"/>
    <n v="104"/>
    <x v="79"/>
    <s v="Total General Sin Pensiones"/>
    <n v="225"/>
    <s v="0e6523810856a138a75dec70a9cf3778a5c70b83ac915f22c33f05db97cb3e68"/>
    <s v="866d562d83a77144c090ae01fef5e5dc5d322dfdcb968ee04e0fa262fe1b2619"/>
    <x v="42"/>
    <n v="1467674.2807799999"/>
    <n v="1557923.0324500001"/>
    <n v="2387457.8139099996"/>
    <n v="2969842.5347100003"/>
    <n v="357303.25824000005"/>
    <n v="392738.08386000007"/>
    <n v="769672.02587000001"/>
    <n v="762685.73403000005"/>
    <n v="0"/>
    <n v="0"/>
    <n v="134.59399999999999"/>
    <n v="128.214"/>
    <n v="0"/>
    <n v="-26868.535949999998"/>
    <n v="270538.22615"/>
    <n v="309997.60091000004"/>
    <n v="1373988.4354400001"/>
    <n v="1156603.72566"/>
    <n v="592503.89254999999"/>
    <n v="-13137.34954000001"/>
    <n v="466938.30718"/>
    <n v="1218646.0618800002"/>
    <n v="381544.23878999997"/>
    <n v="330921.93766"/>
    <s v="Total General Sin Pensiones"/>
    <s v="Totales"/>
    <s v="Total General Sin Pensiones"/>
    <x v="55"/>
    <x v="1"/>
    <n v="1467674.2807799999"/>
    <n v="1557923.0324500001"/>
    <n v="470912451.56086999"/>
    <n v="404647163.09129"/>
    <n v="451972421.97768009"/>
    <n v="385068140.58718014"/>
    <n v="451972421.97768009"/>
    <n v="385068140.58718014"/>
    <n v="234368923.24749997"/>
    <n v="200029581.98152995"/>
    <n v="1467674.2807799999"/>
    <n v="1557923.0324500001"/>
    <n v="0.32472651193140245"/>
    <n v="0.40458372642160545"/>
    <n v="-90248.751670000143"/>
    <n v="-5.7928889804058192"/>
    <n v="100"/>
    <n v="100"/>
    <n v="100"/>
    <n v="100"/>
    <n v="0.31166605935249703"/>
    <n v="0.32472651193140245"/>
    <n v="0.38500777332733371"/>
    <n v="0.40458372642160545"/>
    <n v="0.13109293039548767"/>
    <n v="0.10331123857885713"/>
    <n v="8.4417592808094369E-2"/>
    <n v="605641.24208999996"/>
    <n v="-4610.0717671092698"/>
    <n v="-751707.75470000017"/>
    <n v="-61.683845557285409"/>
    <n v="50622.301129999978"/>
    <n v="15.297354260632613"/>
    <n v="-9.0225081488739747"/>
    <n v="24.344860635570324"/>
    <n v="25.2090813011717"/>
    <n v="0.15245334291299281"/>
    <n v="-12.728929076924068"/>
    <n v="18.795089878856519"/>
    <n v="19.689992955680445"/>
    <n v="26.802403799374257"/>
    <s v="Resto"/>
    <n v="2023"/>
    <n v="2"/>
    <d v="2024-08-20T00:00:00"/>
    <x v="55"/>
    <x v="42"/>
  </r>
  <r>
    <n v="2024"/>
    <n v="6"/>
    <n v="712"/>
    <x v="45"/>
    <s v="Total General Sin Pensiones"/>
    <n v="249"/>
    <s v="9f484139a27415ae2e8612bf6c65a8101a18eb5e9b7809e74ca63a45a65f17f4"/>
    <s v="866d562d83a77144c090ae01fef5e5dc5d322dfdcb968ee04e0fa262fe1b2619"/>
    <x v="59"/>
    <n v="166052.68868000002"/>
    <n v="154126.81384000002"/>
    <n v="339771.20036999998"/>
    <n v="254253.75826999999"/>
    <n v="71550.509089999978"/>
    <n v="54444.888749999998"/>
    <n v="139449.82465"/>
    <n v="106232.298"/>
    <n v="0"/>
    <n v="0"/>
    <n v="134.59399999999999"/>
    <n v="128.214"/>
    <n v="35.348999999999997"/>
    <n v="146.29485"/>
    <n v="71550.509090000007"/>
    <n v="54444.888749999998"/>
    <n v="177802.36706999998"/>
    <n v="122372.8933"/>
    <n v="0"/>
    <n v="0"/>
    <n v="0"/>
    <n v="0"/>
    <n v="0"/>
    <n v="0"/>
    <s v="Total General Sin Pensiones"/>
    <s v="Totales"/>
    <s v="Total General Sin Pensiones"/>
    <x v="55"/>
    <x v="1"/>
    <n v="166052.68868000002"/>
    <n v="154126.81384000002"/>
    <n v="470912451.56086999"/>
    <n v="404647163.09129"/>
    <n v="451972421.97768009"/>
    <n v="385068140.58718014"/>
    <n v="451972421.97768009"/>
    <n v="385068140.58718014"/>
    <n v="234368923.24749997"/>
    <n v="200029581.98152995"/>
    <n v="166052.68868000002"/>
    <n v="154126.81384000002"/>
    <n v="3.673956210722084E-2"/>
    <n v="4.0025854542257412E-2"/>
    <n v="11925.874840000004"/>
    <n v="7.7377028324093766"/>
    <n v="100"/>
    <n v="100"/>
    <n v="100"/>
    <n v="100"/>
    <n v="3.5261902319551661E-2"/>
    <n v="3.673956210722084E-2"/>
    <n v="3.80891868022879E-2"/>
    <n v="4.0025854542257412E-2"/>
    <m/>
    <m/>
    <m/>
    <n v="0"/>
    <m/>
    <n v="0"/>
    <m/>
    <n v="0"/>
    <m/>
    <n v="31.418229943577547"/>
    <n v="43.089039785368904"/>
    <n v="35.324735127866568"/>
    <n v="3.0529008751915752E-2"/>
    <n v="31.418229943577593"/>
    <n v="45.295548936734974"/>
    <n v="40.241595356169192"/>
    <n v="44.490971228838305"/>
    <s v="Resto"/>
    <n v="2023"/>
    <n v="2"/>
    <d v="2024-08-20T00:00:00"/>
    <x v="55"/>
    <x v="59"/>
  </r>
  <r>
    <n v="2024"/>
    <n v="6"/>
    <n v="10"/>
    <x v="4"/>
    <s v="Total General Sin Pensiones"/>
    <n v="10"/>
    <s v="4a44dc15364204a80fe80e9039455cc1608281820fe2b24f1e5233ade6af1dd5"/>
    <s v="866d562d83a77144c090ae01fef5e5dc5d322dfdcb968ee04e0fa262fe1b2619"/>
    <x v="29"/>
    <n v="3187333.33329"/>
    <n v="2989305.4146599998"/>
    <n v="6786784.5974000003"/>
    <n v="6430945.9328100011"/>
    <n v="1334905.5824000002"/>
    <n v="1161822.2812099997"/>
    <n v="4052868.7543900004"/>
    <n v="-987219.29920000001"/>
    <n v="0"/>
    <n v="0"/>
    <n v="134.59399999999999"/>
    <n v="128.214"/>
    <n v="6167.920979999999"/>
    <n v="15616.163240000002"/>
    <n v="1093644.44349"/>
    <n v="1309634.4193299999"/>
    <n v="2384023.7505300003"/>
    <n v="2353753.4996500001"/>
    <n v="572938.11720999994"/>
    <n v="572128.93285999994"/>
    <n v="110404.712"/>
    <n v="184001.55707000001"/>
    <n v="39.465800000000002"/>
    <n v="649.28944000000001"/>
    <s v="Total General Sin Pensiones"/>
    <s v="Totales"/>
    <s v="Total General Sin Pensiones"/>
    <x v="55"/>
    <x v="1"/>
    <n v="3187333.33329"/>
    <n v="2989305.4146599998"/>
    <n v="470912451.56086999"/>
    <n v="404647163.09129"/>
    <n v="451972421.97768009"/>
    <n v="385068140.58718014"/>
    <n v="451972421.97768009"/>
    <n v="385068140.58718014"/>
    <n v="234368923.24749997"/>
    <n v="200029581.98152995"/>
    <n v="3187333.33329"/>
    <n v="2989305.4146599998"/>
    <n v="0.70520526879567025"/>
    <n v="0.77630556765919079"/>
    <n v="198027.9186300002"/>
    <n v="6.6245462126031551"/>
    <n v="100"/>
    <n v="100"/>
    <n v="100"/>
    <n v="100"/>
    <n v="0.67684201654158349"/>
    <n v="0.70520526879567025"/>
    <n v="0.73874369755203262"/>
    <n v="0.77630556765919079"/>
    <n v="0.12676395491189804"/>
    <n v="2.4427311630410089E-2"/>
    <n v="8.7319044439284306E-6"/>
    <n v="809.1843499999959"/>
    <n v="0.14143391524616966"/>
    <n v="-73596.84507000001"/>
    <n v="-39.997946888026306"/>
    <n v="-609.82364000000007"/>
    <n v="-93.921693844273818"/>
    <n v="14.897571168091206"/>
    <n v="41.881580707534475"/>
    <n v="38.865961153124395"/>
    <n v="0.56957448278682554"/>
    <n v="-16.492386932721192"/>
    <n v="1.2860416727793034"/>
    <n v="45.873890444542262"/>
    <n v="55.640253727705172"/>
    <s v="Resto"/>
    <n v="2023"/>
    <n v="2"/>
    <d v="2024-08-20T00:00:00"/>
    <x v="55"/>
    <x v="29"/>
  </r>
  <r>
    <n v="2024"/>
    <n v="6"/>
    <n v="3"/>
    <x v="40"/>
    <s v="Total General Sin Pensiones"/>
    <n v="3"/>
    <s v="4e07408562bedb8b60ce05c1decfe3ad16b72230967de01f640b7e4729b49fce"/>
    <s v="866d562d83a77144c090ae01fef5e5dc5d322dfdcb968ee04e0fa262fe1b2619"/>
    <x v="17"/>
    <n v="12032200.14449"/>
    <n v="10620403.039520001"/>
    <n v="22634461.58619"/>
    <n v="20462520.861699998"/>
    <n v="5769206.286749999"/>
    <n v="5458171.112329999"/>
    <n v="11858178.857270001"/>
    <n v="11652215.35915"/>
    <n v="0"/>
    <n v="0"/>
    <n v="134.59399999999999"/>
    <n v="128.214"/>
    <n v="11366.781709999999"/>
    <n v="21386.757179999997"/>
    <n v="4834050.5581299998"/>
    <n v="4744696.0340900002"/>
    <n v="2091201.7904999999"/>
    <n v="3976788.0714199999"/>
    <n v="3075214.32583"/>
    <n v="2484570.2854500003"/>
    <n v="4114186.2552800002"/>
    <n v="3120079.2734300001"/>
    <n v="0"/>
    <n v="0"/>
    <s v="Total General Sin Pensiones"/>
    <s v="Totales"/>
    <s v="Total General Sin Pensiones"/>
    <x v="55"/>
    <x v="1"/>
    <n v="12032200.14449"/>
    <n v="10620403.039520001"/>
    <n v="470912451.56086999"/>
    <n v="404647163.09129"/>
    <n v="451972421.97768009"/>
    <n v="385068140.58718014"/>
    <n v="451972421.97768009"/>
    <n v="385068140.58718014"/>
    <n v="234368923.24749997"/>
    <n v="200029581.98152995"/>
    <n v="12032200.14449"/>
    <n v="10620403.039520001"/>
    <n v="2.6621536092492364"/>
    <n v="2.7580580993600852"/>
    <n v="1411797.1049699988"/>
    <n v="13.293253558424345"/>
    <n v="100"/>
    <n v="100"/>
    <n v="100"/>
    <n v="100"/>
    <n v="2.5550821823904823"/>
    <n v="2.6621536092492364"/>
    <n v="2.6246083027953904"/>
    <n v="2.7580580993600852"/>
    <n v="0.68039866511631197"/>
    <n v="0.91027373689697655"/>
    <m/>
    <n v="590644.04037999967"/>
    <n v="23.77248266385925"/>
    <n v="994106.9818500001"/>
    <n v="31.86159372025017"/>
    <n v="0"/>
    <m/>
    <n v="5.6985236999509192"/>
    <n v="47.948057856999135"/>
    <n v="51.393257788987704"/>
    <n v="2.4615918385465974"/>
    <n v="1.8832507582782876"/>
    <n v="-47.414804285678471"/>
    <n v="231.16136281492916"/>
    <n v="119.30975321990951"/>
    <s v="Medianas"/>
    <n v="2023"/>
    <n v="2"/>
    <d v="2024-08-20T00:00:00"/>
    <x v="55"/>
    <x v="17"/>
  </r>
  <r>
    <n v="2024"/>
    <n v="6"/>
    <n v="7"/>
    <x v="39"/>
    <s v="Total General Sin Pensiones"/>
    <n v="264"/>
    <s v="bba58959c32abe688d9cb5222b97de973002a67c412d6a8c8d2a79ac692f32b7"/>
    <s v="866d562d83a77144c090ae01fef5e5dc5d322dfdcb968ee04e0fa262fe1b2619"/>
    <x v="72"/>
    <n v="423637.85847000004"/>
    <n v="463701.99655000004"/>
    <n v="679099.92347000004"/>
    <n v="845472.48252000008"/>
    <n v="-30358.943589999999"/>
    <n v="122446.60372000001"/>
    <n v="135366.14804999996"/>
    <n v="217421.48940000002"/>
    <n v="0"/>
    <n v="0"/>
    <n v="134.59399999999999"/>
    <n v="128.214"/>
    <n v="4304.4262699999999"/>
    <n v="8557.2639399999989"/>
    <n v="-5353.0725199999997"/>
    <n v="42402.885249999999"/>
    <n v="99493.900739999997"/>
    <n v="84466.106349999987"/>
    <n v="0"/>
    <n v="0"/>
    <n v="0"/>
    <n v="0"/>
    <n v="0"/>
    <n v="0"/>
    <s v="Total General Sin Pensiones"/>
    <s v="Totales"/>
    <s v="Total General Sin Pensiones"/>
    <x v="55"/>
    <x v="1"/>
    <n v="423637.85847000004"/>
    <n v="463701.99655000004"/>
    <n v="470912451.56086999"/>
    <n v="404647163.09129"/>
    <n v="451972421.97768009"/>
    <n v="385068140.58718014"/>
    <n v="451972421.97768009"/>
    <n v="385068140.58718014"/>
    <n v="234368923.24749997"/>
    <n v="200029581.98152995"/>
    <n v="423637.85847000004"/>
    <n v="463701.99655000004"/>
    <n v="9.373090876126966E-2"/>
    <n v="0.12042076393100536"/>
    <n v="-40064.138080000004"/>
    <n v="-8.6400615865538928"/>
    <n v="100"/>
    <n v="100"/>
    <n v="100"/>
    <n v="100"/>
    <n v="8.9961065388231884E-2"/>
    <n v="9.373090876126966E-2"/>
    <n v="0.11459415482060036"/>
    <n v="0.12042076393100536"/>
    <m/>
    <m/>
    <m/>
    <n v="0"/>
    <m/>
    <n v="0"/>
    <m/>
    <n v="0"/>
    <m/>
    <n v="-124.79361833458617"/>
    <n v="-7.1662489513197913"/>
    <n v="26.406313673656317"/>
    <n v="-1.2953485116258406E-2"/>
    <n v="-112.62431197414804"/>
    <n v="17.791508380568331"/>
    <n v="-5.3803021895671632"/>
    <n v="50.201065353120789"/>
    <s v="Resto"/>
    <n v="2023"/>
    <n v="2"/>
    <d v="2024-08-20T00:00:00"/>
    <x v="55"/>
    <x v="72"/>
  </r>
  <r>
    <n v="2024"/>
    <n v="6"/>
    <n v="79"/>
    <x v="59"/>
    <s v="Total General Sin Pensiones"/>
    <n v="51"/>
    <s v="031b4af5197ec30a926f48cf40e11a7dbc470048a21e4003b7a3c07c5dab1baa"/>
    <s v="866d562d83a77144c090ae01fef5e5dc5d322dfdcb968ee04e0fa262fe1b2619"/>
    <x v="5"/>
    <n v="42505277.943829998"/>
    <n v="34607061.821570002"/>
    <n v="73698652.305709988"/>
    <n v="60582696.718710005"/>
    <n v="19149771.268559996"/>
    <n v="15284939.794220001"/>
    <n v="39161048.513229996"/>
    <n v="30321182.319620002"/>
    <n v="0"/>
    <n v="0"/>
    <n v="134.59399999999999"/>
    <n v="128.214"/>
    <n v="0"/>
    <n v="0"/>
    <n v="18839207.249900002"/>
    <n v="15118355.610309999"/>
    <n v="18515478.179000001"/>
    <n v="17128416.56024"/>
    <n v="29547127.38724"/>
    <n v="23978271.139249999"/>
    <n v="2443123.5967600001"/>
    <n v="2319531.1626400002"/>
    <n v="1333294.5716899999"/>
    <n v="1221061.84913"/>
    <s v="Total General Sin Pensiones"/>
    <s v="Totales"/>
    <s v="Total General Sin Pensiones"/>
    <x v="55"/>
    <x v="1"/>
    <n v="42505277.943829998"/>
    <n v="34607061.821570002"/>
    <n v="470912451.56086999"/>
    <n v="404647163.09129"/>
    <n v="451972421.97768009"/>
    <n v="385068140.58718014"/>
    <n v="451972421.97768009"/>
    <n v="385068140.58718014"/>
    <n v="234368923.24749997"/>
    <n v="200029581.98152995"/>
    <n v="42505277.943829998"/>
    <n v="34607061.821570002"/>
    <n v="9.4043963474233951"/>
    <n v="8.9872565849770414"/>
    <n v="7898216.1222599968"/>
    <n v="22.822556167819986"/>
    <n v="100"/>
    <n v="100"/>
    <n v="100"/>
    <n v="100"/>
    <n v="9.02615290866561"/>
    <n v="9.4043963474233951"/>
    <n v="8.5524044101014773"/>
    <n v="8.9872565849770414"/>
    <n v="6.537373952585793"/>
    <n v="0.54054705065183151"/>
    <n v="0.2949946737581795"/>
    <n v="5568856.247990001"/>
    <n v="23.224594532482158"/>
    <n v="123592.43411999987"/>
    <n v="5.3283368687028876"/>
    <n v="112232.72255999991"/>
    <n v="9.1914035836894836"/>
    <n v="25.285225368054643"/>
    <n v="45.052690383218042"/>
    <n v="44.167112114363761"/>
    <n v="8.1707809223227574"/>
    <n v="24.611483784999464"/>
    <n v="8.0980142786798659"/>
    <n v="101.74842403620539"/>
    <n v="88.264759075302194"/>
    <s v="Grandes"/>
    <n v="2023"/>
    <n v="2"/>
    <d v="2024-08-20T00:00:00"/>
    <x v="55"/>
    <x v="5"/>
  </r>
  <r>
    <n v="2024"/>
    <n v="6"/>
    <n v="91"/>
    <x v="60"/>
    <s v="Total General Sin Pensiones"/>
    <n v="218"/>
    <s v="5966abd0cbfc86f98a186531b2b4ee5f6e910120ce13222f98207203dfc9a9a2"/>
    <s v="866d562d83a77144c090ae01fef5e5dc5d322dfdcb968ee04e0fa262fe1b2619"/>
    <x v="25"/>
    <n v="2714294.16591"/>
    <n v="2263628.6595100001"/>
    <n v="5104465.3856799994"/>
    <n v="4108096.5771599999"/>
    <n v="1460838.83751"/>
    <n v="934432.84193999984"/>
    <n v="2571009.9298599996"/>
    <n v="1663454.6657399996"/>
    <n v="0"/>
    <n v="0"/>
    <n v="134.59399999999999"/>
    <n v="128.214"/>
    <n v="133575.33319"/>
    <n v="147630.55330999999"/>
    <n v="754842.25812999997"/>
    <n v="525472.54870000004"/>
    <n v="1591673.601"/>
    <n v="1096619.7091199998"/>
    <n v="819437.91491000005"/>
    <n v="1750711.8181700001"/>
    <n v="1874443.1985800001"/>
    <n v="493770.01045"/>
    <n v="0"/>
    <n v="0"/>
    <s v="Total General Sin Pensiones"/>
    <s v="Totales"/>
    <s v="Total General Sin Pensiones"/>
    <x v="55"/>
    <x v="1"/>
    <n v="2714294.16591"/>
    <n v="2263628.6595100001"/>
    <n v="470912451.56086999"/>
    <n v="404647163.09129"/>
    <n v="451972421.97768009"/>
    <n v="385068140.58718014"/>
    <n v="451972421.97768009"/>
    <n v="385068140.58718014"/>
    <n v="234368923.24749997"/>
    <n v="200029581.98152995"/>
    <n v="2714294.16591"/>
    <n v="2263628.6595100001"/>
    <n v="0.60054420002732845"/>
    <n v="0.58785145300731789"/>
    <n v="450665.50639999984"/>
    <n v="19.908985712239293"/>
    <n v="100"/>
    <n v="100"/>
    <n v="100"/>
    <n v="100"/>
    <n v="0.576390400575159"/>
    <n v="0.60054420002732845"/>
    <n v="0.55940801418625452"/>
    <n v="0.58785145300731789"/>
    <n v="0.18130263597155197"/>
    <n v="0.41472512645308401"/>
    <m/>
    <n v="-931273.90326000005"/>
    <n v="-53.194014776997989"/>
    <n v="1380673.1881300001"/>
    <n v="279.61868054151688"/>
    <n v="0"/>
    <m/>
    <n v="56.334278071510766"/>
    <n v="53.820210641031828"/>
    <n v="41.280306202797121"/>
    <n v="0.62330739812603664"/>
    <n v="43.650179252456134"/>
    <n v="45.143625247923389"/>
    <n v="47.424437878202887"/>
    <n v="47.917481724058561"/>
    <s v="Resto"/>
    <n v="2023"/>
    <n v="2"/>
    <d v="2024-08-20T00:00:00"/>
    <x v="55"/>
    <x v="25"/>
  </r>
  <r>
    <n v="2024"/>
    <n v="6"/>
    <n v="34"/>
    <x v="54"/>
    <s v="Total General Sin Pensiones"/>
    <n v="23"/>
    <s v="535fa30d7e25dd8a49f1536779734ec8286108d115da5045d77f3b4185d8f790"/>
    <s v="866d562d83a77144c090ae01fef5e5dc5d322dfdcb968ee04e0fa262fe1b2619"/>
    <x v="4"/>
    <n v="43370839.972830005"/>
    <n v="41708691.39999"/>
    <n v="80809348.733300015"/>
    <n v="72506410.891229987"/>
    <n v="28625806.128409993"/>
    <n v="26531418.277289998"/>
    <n v="55177336.290260009"/>
    <n v="50618906.337830007"/>
    <n v="0"/>
    <n v="0"/>
    <n v="134.59399999999999"/>
    <n v="128.214"/>
    <n v="68922.33679999999"/>
    <n v="78482.534519999987"/>
    <n v="27463679.554810002"/>
    <n v="25364042.85746"/>
    <n v="34924114.740379997"/>
    <n v="33686060.672299996"/>
    <n v="5106614.7890999997"/>
    <n v="5035712.1752399998"/>
    <n v="18781047.323880002"/>
    <n v="19916698.808490001"/>
    <n v="3786613.6490500001"/>
    <n v="3563716.91292"/>
    <s v="Total General Sin Pensiones"/>
    <s v="Totales"/>
    <s v="Total General Sin Pensiones"/>
    <x v="55"/>
    <x v="1"/>
    <n v="43370839.972830005"/>
    <n v="41708691.39999"/>
    <n v="470912451.56086999"/>
    <n v="404647163.09129"/>
    <n v="451972421.97768009"/>
    <n v="385068140.58718014"/>
    <n v="451972421.97768009"/>
    <n v="385068140.58718014"/>
    <n v="234368923.24749997"/>
    <n v="200029581.98152995"/>
    <n v="43370839.972830005"/>
    <n v="41708691.39999"/>
    <n v="9.5959040560602613"/>
    <n v="10.831509284665703"/>
    <n v="1662148.5728400052"/>
    <n v="3.9851371909510602"/>
    <n v="100"/>
    <n v="100"/>
    <n v="100"/>
    <n v="100"/>
    <n v="9.2099582054104818"/>
    <n v="9.5959040560602613"/>
    <n v="10.307422170307012"/>
    <n v="10.831509284665703"/>
    <n v="1.1298509689496457"/>
    <n v="4.1553524973272538"/>
    <n v="0.83779749934322234"/>
    <n v="70902.613859999925"/>
    <n v="1.4079957589438807"/>
    <n v="-1135651.4846099988"/>
    <n v="-5.7020066203235409"/>
    <n v="222896.73613000009"/>
    <n v="6.2546139768258291"/>
    <n v="7.8939913020508179"/>
    <n v="66.002425008007336"/>
    <n v="63.611245969937954"/>
    <n v="12.213993959506467"/>
    <n v="8.2780048478449331"/>
    <n v="3.6752711459017595"/>
    <n v="78.638155208715759"/>
    <n v="75.295366544051916"/>
    <s v="Grandes"/>
    <n v="2023"/>
    <n v="2"/>
    <d v="2024-08-20T00:00:00"/>
    <x v="55"/>
    <x v="4"/>
  </r>
  <r>
    <n v="2024"/>
    <n v="6"/>
    <n v="38"/>
    <x v="55"/>
    <s v="Total General Sin Pensiones"/>
    <n v="26"/>
    <s v="5f9c4ab08cac7457e9111a30e4664920607ea2c115a1433d7be98e97e64244ca"/>
    <s v="866d562d83a77144c090ae01fef5e5dc5d322dfdcb968ee04e0fa262fe1b2619"/>
    <x v="8"/>
    <n v="20984747.960310001"/>
    <n v="19495172.586180001"/>
    <n v="40100707.925319999"/>
    <n v="38644803.822029993"/>
    <n v="13282459.878659999"/>
    <n v="12165475.987750001"/>
    <n v="26234243.502179995"/>
    <n v="24803221.921390004"/>
    <n v="0"/>
    <n v="0"/>
    <n v="134.59399999999999"/>
    <n v="128.214"/>
    <n v="31844.915690000002"/>
    <n v="30746.68304"/>
    <n v="12337698.981829999"/>
    <n v="11305251.05501"/>
    <n v="17732342.042439997"/>
    <n v="14681487.548979999"/>
    <n v="1432358.3236500002"/>
    <n v="1280500.66548"/>
    <n v="8460964.4625899997"/>
    <n v="8481952.6905700006"/>
    <n v="3336720.7338100006"/>
    <n v="3076246.2719800002"/>
    <s v="Total General Sin Pensiones"/>
    <s v="Totales"/>
    <s v="Total General Sin Pensiones"/>
    <x v="55"/>
    <x v="1"/>
    <n v="20984747.960310001"/>
    <n v="19495172.586180001"/>
    <n v="470912451.56086999"/>
    <n v="404647163.09129"/>
    <n v="451972421.97768009"/>
    <n v="385068140.58718014"/>
    <n v="451972421.97768009"/>
    <n v="385068140.58718014"/>
    <n v="234368923.24749997"/>
    <n v="200029581.98152995"/>
    <n v="20984747.960310001"/>
    <n v="19495172.586180001"/>
    <n v="4.6429266344366251"/>
    <n v="5.0627851362754477"/>
    <n v="1489575.3741299994"/>
    <n v="7.6407396115382387"/>
    <n v="100"/>
    <n v="100"/>
    <n v="100"/>
    <n v="100"/>
    <n v="4.456188807655157"/>
    <n v="4.6429266344366251"/>
    <n v="4.8178201565154222"/>
    <n v="5.0627851362754477"/>
    <n v="0.31691277033728726"/>
    <n v="1.8720090101001408"/>
    <n v="0.73825759527752322"/>
    <n v="151857.65817000018"/>
    <n v="11.859240862875753"/>
    <n v="-20988.227980000898"/>
    <n v="-0.24744570909166486"/>
    <n v="260474.46183000039"/>
    <n v="8.4672824865334348"/>
    <n v="9.1815880614514622"/>
    <n v="63.295779886335033"/>
    <n v="62.402504691720587"/>
    <n v="5.6673298211270779"/>
    <n v="9.1324635056420291"/>
    <n v="20.780281856874616"/>
    <n v="69.577379865002385"/>
    <n v="77.003444080810695"/>
    <s v="Medianas"/>
    <n v="2023"/>
    <n v="2"/>
    <d v="2024-08-20T00:00:00"/>
    <x v="55"/>
    <x v="8"/>
  </r>
  <r>
    <n v="2024"/>
    <n v="6"/>
    <n v="59"/>
    <x v="38"/>
    <s v="Total General Sin Pensiones"/>
    <n v="209"/>
    <s v="83f814f7a92e365cbd79f9addceed185761a8d38a06a2d4350bb1fe4b7632b34"/>
    <s v="866d562d83a77144c090ae01fef5e5dc5d322dfdcb968ee04e0fa262fe1b2619"/>
    <x v="61"/>
    <n v="318360.07158999995"/>
    <n v="335856.70068000001"/>
    <n v="535171.40523999999"/>
    <n v="676926.64978000009"/>
    <n v="113170.67091999999"/>
    <n v="67590.686749999993"/>
    <n v="276120.09456"/>
    <n v="158290.70376000006"/>
    <n v="0"/>
    <n v="0"/>
    <n v="134.59399999999999"/>
    <n v="128.214"/>
    <n v="102.25014"/>
    <n v="404.78053999999997"/>
    <n v="2782.1166699999999"/>
    <n v="2827.0215400000002"/>
    <n v="13164.53873"/>
    <n v="17257.734190000003"/>
    <n v="0"/>
    <n v="0"/>
    <n v="0"/>
    <n v="0"/>
    <n v="0"/>
    <n v="0"/>
    <s v="Total General Sin Pensiones"/>
    <s v="Totales"/>
    <s v="Total General Sin Pensiones"/>
    <x v="55"/>
    <x v="1"/>
    <n v="318360.07158999995"/>
    <n v="335856.70068000001"/>
    <n v="470912451.56086999"/>
    <n v="404647163.09129"/>
    <n v="451972421.97768009"/>
    <n v="385068140.58718014"/>
    <n v="451972421.97768009"/>
    <n v="385068140.58718014"/>
    <n v="234368923.24749997"/>
    <n v="200029581.98152995"/>
    <n v="318360.07158999995"/>
    <n v="335856.70068000001"/>
    <n v="7.0437941810025217E-2"/>
    <n v="8.722006971749495E-2"/>
    <n v="-17496.62909000006"/>
    <n v="-5.2095518876279945"/>
    <n v="100"/>
    <n v="100"/>
    <n v="100"/>
    <n v="100"/>
    <n v="6.7604938143974475E-2"/>
    <n v="7.0437941810025217E-2"/>
    <n v="8.2999890105303772E-2"/>
    <n v="8.722006971749495E-2"/>
    <m/>
    <m/>
    <m/>
    <n v="0"/>
    <m/>
    <n v="0"/>
    <m/>
    <n v="0"/>
    <m/>
    <n v="67.435302645449141"/>
    <n v="35.548010262338067"/>
    <n v="20.12485879041596"/>
    <n v="4.8287404896462605E-2"/>
    <n v="-1.5884162665417922"/>
    <n v="-23.718035142595983"/>
    <n v="21.13341551162727"/>
    <n v="16.38118601709672"/>
    <s v="Resto"/>
    <n v="2023"/>
    <n v="2"/>
    <d v="2024-08-20T00:00:00"/>
    <x v="55"/>
    <x v="61"/>
  </r>
  <r>
    <n v="2024"/>
    <n v="6"/>
    <n v="69"/>
    <x v="77"/>
    <s v="Total General Sin Pensiones"/>
    <n v="202"/>
    <s v="c17edaae86e4016a583e098582f6dbf3eccade8ef83747df9ba617ded9d31309"/>
    <s v="866d562d83a77144c090ae01fef5e5dc5d322dfdcb968ee04e0fa262fe1b2619"/>
    <x v="30"/>
    <n v="1706358.1481900001"/>
    <n v="401508.13561"/>
    <n v="2336503.2959500002"/>
    <n v="823308.85665000021"/>
    <n v="605153.3465799999"/>
    <n v="811102.46851000004"/>
    <n v="1382800.3319999997"/>
    <n v="1858589.75774"/>
    <n v="0"/>
    <n v="0"/>
    <n v="134.59399999999999"/>
    <n v="128.214"/>
    <n v="3940.8982799999999"/>
    <n v="3338.40103"/>
    <n v="486715.22129000002"/>
    <n v="348308.20148000005"/>
    <n v="801541.30828999996"/>
    <n v="373204.16375999997"/>
    <n v="1706358.1481900001"/>
    <n v="401508.13561"/>
    <n v="0"/>
    <n v="0"/>
    <n v="0"/>
    <n v="0"/>
    <s v="Total General Sin Pensiones"/>
    <s v="Totales"/>
    <s v="Total General Sin Pensiones"/>
    <x v="55"/>
    <x v="1"/>
    <n v="1706358.1481900001"/>
    <n v="401508.13561"/>
    <n v="470912451.56086999"/>
    <n v="404647163.09129"/>
    <n v="451972421.97768009"/>
    <n v="385068140.58718014"/>
    <n v="451972421.97768009"/>
    <n v="385068140.58718014"/>
    <n v="234368923.24749997"/>
    <n v="200029581.98152995"/>
    <n v="1706358.1481900001"/>
    <n v="401508.13561"/>
    <n v="0.37753589936384785"/>
    <n v="0.10426937294727913"/>
    <n v="1304850.0125800001"/>
    <n v="324.98719125518545"/>
    <n v="100"/>
    <n v="100"/>
    <n v="100"/>
    <n v="100"/>
    <n v="0.36235146098476795"/>
    <n v="0.37753589936384785"/>
    <n v="9.9224255655888077E-2"/>
    <n v="0.10426937294727913"/>
    <n v="0.37753589936384785"/>
    <m/>
    <m/>
    <n v="1304850.0125800001"/>
    <n v="324.98719125518545"/>
    <n v="0"/>
    <m/>
    <n v="0"/>
    <m/>
    <n v="-25.391258185704935"/>
    <n v="35.464614929867409"/>
    <n v="202.01395602550241"/>
    <n v="0.25820545582356985"/>
    <n v="39.736939647672152"/>
    <n v="114.77287397186031"/>
    <n v="60.722412713619619"/>
    <n v="93.329130621380202"/>
    <s v="Resto"/>
    <n v="2023"/>
    <n v="2"/>
    <d v="2024-08-20T00:00:00"/>
    <x v="55"/>
    <x v="30"/>
  </r>
  <r>
    <n v="2024"/>
    <n v="6"/>
    <n v="98"/>
    <x v="53"/>
    <s v="Total General Sin Pensiones"/>
    <n v="205"/>
    <s v="f8809aff4d69bece79dabe35be0c708b890d7eafb841f121330667b77d2e2590"/>
    <s v="866d562d83a77144c090ae01fef5e5dc5d322dfdcb968ee04e0fa262fe1b2619"/>
    <x v="31"/>
    <n v="2003119.0202000001"/>
    <n v="2675906.5720300004"/>
    <n v="3801520.5886599999"/>
    <n v="4204534.6880400004"/>
    <n v="641232.70172999997"/>
    <n v="1051882.1186800001"/>
    <n v="1787502.0917"/>
    <n v="2183854.8156599994"/>
    <n v="0"/>
    <n v="0"/>
    <n v="134.59399999999999"/>
    <n v="128.214"/>
    <n v="0"/>
    <n v="0"/>
    <n v="476135.37573999999"/>
    <n v="577705.23670000001"/>
    <n v="1681983.2922700001"/>
    <n v="1492256.0324000001"/>
    <n v="1557588.8684200002"/>
    <n v="2324566.7556599998"/>
    <n v="4708.70759"/>
    <n v="2016.51576"/>
    <n v="61346.53858"/>
    <n v="56694.365509999996"/>
    <s v="Total General Sin Pensiones"/>
    <s v="Totales"/>
    <s v="Total General Sin Pensiones"/>
    <x v="55"/>
    <x v="1"/>
    <n v="2003119.0202000001"/>
    <n v="2675906.5720300004"/>
    <n v="470912451.56086999"/>
    <n v="404647163.09129"/>
    <n v="451972421.97768009"/>
    <n v="385068140.58718014"/>
    <n v="451972421.97768009"/>
    <n v="385068140.58718014"/>
    <n v="234368923.24749997"/>
    <n v="200029581.98152995"/>
    <n v="2003119.0202000001"/>
    <n v="2675906.5720300004"/>
    <n v="0.44319496562091593"/>
    <n v="0.69491767559621576"/>
    <n v="-672787.55183000024"/>
    <n v="-25.142415615789194"/>
    <n v="100"/>
    <n v="100"/>
    <n v="100"/>
    <n v="100"/>
    <n v="0.42536972924808669"/>
    <n v="0.44319496562091593"/>
    <n v="0.66129379274217359"/>
    <n v="0.69491767559621576"/>
    <n v="0.34462033360453997"/>
    <n v="1.0418130312898895E-3"/>
    <n v="1.3573071186858719E-2"/>
    <n v="-766977.8872399996"/>
    <n v="-32.994444464651927"/>
    <n v="2692.1918299999998"/>
    <n v="133.50710584081921"/>
    <n v="4652.1730700000044"/>
    <n v="8.205706207576192"/>
    <n v="-39.039490229696206"/>
    <n v="32.011712497541787"/>
    <n v="39.309373865097974"/>
    <n v="0.27359971315516124"/>
    <n v="-17.581606415789651"/>
    <n v="12.714122493099334"/>
    <n v="28.307972970255189"/>
    <n v="38.713546747797352"/>
    <s v="Resto"/>
    <n v="2023"/>
    <n v="2"/>
    <d v="2024-08-20T00:00:00"/>
    <x v="55"/>
    <x v="31"/>
  </r>
  <r>
    <n v="2024"/>
    <n v="6"/>
    <n v="130"/>
    <x v="70"/>
    <s v="Total General Sin Pensiones"/>
    <n v="282"/>
    <s v="27e1615212f3c6ea846ed6c412df1361ce97f006ee20bb5aa2483a3b61d5cadd"/>
    <s v="866d562d83a77144c090ae01fef5e5dc5d322dfdcb968ee04e0fa262fe1b2619"/>
    <x v="67"/>
    <n v="10095.197890000001"/>
    <n v="0"/>
    <n v="12086.517400000001"/>
    <n v="0"/>
    <n v="3418.7759000000001"/>
    <n v="0"/>
    <n v="3936.7623199999998"/>
    <n v="0"/>
    <n v="0"/>
    <n v="0"/>
    <n v="134.59399999999999"/>
    <n v="128.214"/>
    <n v="0"/>
    <n v="0"/>
    <n v="1440.1474699999999"/>
    <n v="0"/>
    <n v="1440.87716"/>
    <n v="0"/>
    <n v="0"/>
    <n v="0"/>
    <n v="0"/>
    <n v="0"/>
    <n v="0"/>
    <n v="0"/>
    <s v="Total General Sin Pensiones"/>
    <s v="Totales"/>
    <s v="Total General Sin Pensiones"/>
    <x v="55"/>
    <x v="1"/>
    <n v="10095.197890000001"/>
    <n v="0"/>
    <n v="470912451.56086999"/>
    <n v="404647163.09129"/>
    <n v="451972421.97768009"/>
    <n v="385068140.58718014"/>
    <n v="451972421.97768009"/>
    <n v="385068140.58718014"/>
    <n v="234368923.24749997"/>
    <n v="200029581.98152995"/>
    <n v="10095.197890000001"/>
    <n v="0"/>
    <n v="2.2335871391946423E-3"/>
    <m/>
    <m/>
    <m/>
    <n v="100"/>
    <m/>
    <n v="100"/>
    <m/>
    <n v="2.1437525927672564E-3"/>
    <n v="2.2335871391946423E-3"/>
    <m/>
    <m/>
    <m/>
    <m/>
    <m/>
    <n v="0"/>
    <m/>
    <n v="0"/>
    <m/>
    <n v="0"/>
    <m/>
    <m/>
    <n v="33.865367843720392"/>
    <m/>
    <n v="1.4587155381473847E-3"/>
    <m/>
    <m/>
    <n v="99.949357931386729"/>
    <m/>
    <s v="Resto"/>
    <n v="2023"/>
    <n v="2"/>
    <d v="2024-08-20T00:00:00"/>
    <x v="55"/>
    <x v="67"/>
  </r>
  <r>
    <n v="2024"/>
    <n v="6"/>
    <n v="111"/>
    <x v="75"/>
    <s v="Total General Sin Pensiones"/>
    <n v="230"/>
    <s v="a0eaec5a55dc2f5b2ba523018adc485ff620b9d83509b9f37186a7716e438d21"/>
    <s v="866d562d83a77144c090ae01fef5e5dc5d322dfdcb968ee04e0fa262fe1b2619"/>
    <x v="46"/>
    <n v="982633.16572000005"/>
    <n v="799737.02174"/>
    <n v="2237550.6034900001"/>
    <n v="2000470.4264800001"/>
    <n v="460384.08287000004"/>
    <n v="343270.48218000005"/>
    <n v="897249.31702000007"/>
    <n v="744506.38004000008"/>
    <n v="0"/>
    <n v="0"/>
    <n v="134.59399999999999"/>
    <n v="128.214"/>
    <n v="26991.89428"/>
    <n v="13571.365970000001"/>
    <n v="434216.51863999997"/>
    <n v="342955.66892000003"/>
    <n v="856188.22953999997"/>
    <n v="570254.87985000003"/>
    <n v="329623.7182"/>
    <n v="259525.51381"/>
    <n v="653721.74969999993"/>
    <n v="542700.28652000008"/>
    <n v="-712.30218000000002"/>
    <n v="-2488.7785899999999"/>
    <s v="Total General Sin Pensiones"/>
    <s v="Totales"/>
    <s v="Total General Sin Pensiones"/>
    <x v="55"/>
    <x v="1"/>
    <n v="982633.16572000005"/>
    <n v="799737.02174"/>
    <n v="470912451.56086999"/>
    <n v="404647163.09129"/>
    <n v="451972421.97768009"/>
    <n v="385068140.58718014"/>
    <n v="451972421.97768009"/>
    <n v="385068140.58718014"/>
    <n v="234368923.24749997"/>
    <n v="200029581.98152995"/>
    <n v="982633.16572000005"/>
    <n v="799737.02174"/>
    <n v="0.21740998298531716"/>
    <n v="0.20768714350673165"/>
    <n v="182896.14398000005"/>
    <n v="22.869535735893542"/>
    <n v="100"/>
    <n v="100"/>
    <n v="100"/>
    <n v="100"/>
    <n v="0.20866578542635653"/>
    <n v="0.21740998298531716"/>
    <n v="0.19763811406224444"/>
    <n v="0.20768714350673165"/>
    <n v="7.2930051076496416E-2"/>
    <n v="0.14463753050231082"/>
    <n v="-1.5759859349010808E-4"/>
    <n v="70098.204389999999"/>
    <n v="27.010139912994944"/>
    <n v="111021.46317999985"/>
    <n v="20.457233198071734"/>
    <n v="1776.4764099999998"/>
    <n v="-71.379447618922171"/>
    <n v="34.117002996077403"/>
    <n v="46.852080606567462"/>
    <n v="42.922920016024925"/>
    <n v="0.19643563510501"/>
    <n v="26.610100951936168"/>
    <n v="50.141324483748726"/>
    <n v="50.715076855621966"/>
    <n v="60.140768810292542"/>
    <s v="Resto"/>
    <n v="2023"/>
    <n v="2"/>
    <d v="2024-08-20T00:00:00"/>
    <x v="55"/>
    <x v="46"/>
  </r>
  <r>
    <n v="2024"/>
    <n v="6"/>
    <n v="714"/>
    <x v="48"/>
    <s v="Total General Sin Pensiones"/>
    <n v="250"/>
    <s v="1e472b39b105d349bcd069c4a711b44a2fffb8e274714bb07ecfff69a9a7f67b"/>
    <s v="866d562d83a77144c090ae01fef5e5dc5d322dfdcb968ee04e0fa262fe1b2619"/>
    <x v="58"/>
    <n v="328538.47486000002"/>
    <n v="278826.47719000001"/>
    <n v="596705.87996999989"/>
    <n v="550594.39807999996"/>
    <n v="99380.665250000005"/>
    <n v="86021.634649999993"/>
    <n v="203211.10115000003"/>
    <n v="172854.53277999995"/>
    <n v="0"/>
    <n v="0"/>
    <n v="134.59399999999999"/>
    <n v="128.214"/>
    <n v="323.69731999999999"/>
    <n v="59.061889999999998"/>
    <n v="99380.665250000005"/>
    <n v="86021.634650000007"/>
    <n v="311577.25818"/>
    <n v="257435.03369000001"/>
    <n v="0"/>
    <n v="0"/>
    <n v="0"/>
    <n v="0"/>
    <n v="0"/>
    <n v="0"/>
    <s v="Total General Sin Pensiones"/>
    <s v="Totales"/>
    <s v="Total General Sin Pensiones"/>
    <x v="55"/>
    <x v="1"/>
    <n v="328538.47486000002"/>
    <n v="278826.47719000001"/>
    <n v="470912451.56086999"/>
    <n v="404647163.09129"/>
    <n v="451972421.97768009"/>
    <n v="385068140.58718014"/>
    <n v="451972421.97768009"/>
    <n v="385068140.58718014"/>
    <n v="234368923.24749997"/>
    <n v="200029581.98152995"/>
    <n v="328538.47486000002"/>
    <n v="278826.47719000001"/>
    <n v="7.2689938342349644E-2"/>
    <n v="7.2409645930412464E-2"/>
    <n v="49711.997670000012"/>
    <n v="17.82900898472597"/>
    <n v="100"/>
    <n v="100"/>
    <n v="100"/>
    <n v="100"/>
    <n v="6.9766359706785797E-2"/>
    <n v="7.2689938342349644E-2"/>
    <n v="6.8906074877657209E-2"/>
    <n v="7.2409645930412464E-2"/>
    <m/>
    <m/>
    <m/>
    <n v="0"/>
    <m/>
    <n v="0"/>
    <m/>
    <n v="0"/>
    <m/>
    <n v="15.529849734144774"/>
    <n v="30.249323246645325"/>
    <n v="30.851314952913345"/>
    <n v="4.2403516589548565E-2"/>
    <n v="15.529849734144751"/>
    <n v="21.031412746719379"/>
    <n v="31.895994537761553"/>
    <n v="33.414890513148329"/>
    <s v="Resto"/>
    <n v="2023"/>
    <n v="2"/>
    <d v="2024-08-20T00:00:00"/>
    <x v="55"/>
    <x v="58"/>
  </r>
  <r>
    <n v="2024"/>
    <n v="6"/>
    <n v="705"/>
    <x v="52"/>
    <s v="Total General Sin Pensiones"/>
    <n v="36"/>
    <s v="76a50887d8f1c2e9301755428990ad81479ee21c25b43215cf524541e0503269"/>
    <s v="866d562d83a77144c090ae01fef5e5dc5d322dfdcb968ee04e0fa262fe1b2619"/>
    <x v="54"/>
    <n v="582837.05903"/>
    <n v="515016.61480000004"/>
    <n v="671799.41206"/>
    <n v="574106.83655999997"/>
    <n v="241649.74902000002"/>
    <n v="339790.98443999997"/>
    <n v="538666.30701999995"/>
    <n v="639550.27249000024"/>
    <n v="0"/>
    <n v="0"/>
    <n v="134.59399999999999"/>
    <n v="128.214"/>
    <n v="0"/>
    <n v="0"/>
    <n v="62767.757740000001"/>
    <n v="49095.966159999996"/>
    <n v="-16870.19328"/>
    <n v="-37243.669170000001"/>
    <n v="0"/>
    <n v="0"/>
    <n v="0"/>
    <n v="0"/>
    <n v="0"/>
    <n v="0"/>
    <s v="Total General Sin Pensiones"/>
    <s v="Totales"/>
    <s v="Total General Sin Pensiones"/>
    <x v="55"/>
    <x v="1"/>
    <n v="582837.05903"/>
    <n v="515016.61480000004"/>
    <n v="470912451.56086999"/>
    <n v="404647163.09129"/>
    <n v="451972421.97768009"/>
    <n v="385068140.58718014"/>
    <n v="451972421.97768009"/>
    <n v="385068140.58718014"/>
    <n v="234368923.24749997"/>
    <n v="200029581.98152995"/>
    <n v="582837.05903"/>
    <n v="515016.61480000004"/>
    <n v="0.12895411991725073"/>
    <n v="0.13374687763434934"/>
    <n v="67820.444229999965"/>
    <n v="13.168593455249432"/>
    <n v="100"/>
    <n v="100"/>
    <n v="100"/>
    <n v="100"/>
    <n v="0.12376760416891688"/>
    <n v="0.12895411991725073"/>
    <n v="0.12727547892972876"/>
    <n v="0.13374687763434934"/>
    <m/>
    <m/>
    <m/>
    <n v="0"/>
    <m/>
    <n v="0"/>
    <m/>
    <n v="0"/>
    <m/>
    <n v="-28.882825005420255"/>
    <n v="41.460944405657933"/>
    <n v="65.97670340634609"/>
    <n v="0.10310656620835831"/>
    <n v="27.847077161990619"/>
    <n v="-54.703192096902633"/>
    <n v="-372.06306233854838"/>
    <n v="-131.82365554773827"/>
    <s v="Resto"/>
    <n v="2023"/>
    <n v="2"/>
    <d v="2024-08-20T00:00:00"/>
    <x v="55"/>
    <x v="54"/>
  </r>
  <r>
    <n v="2024"/>
    <n v="6"/>
    <n v="82"/>
    <x v="66"/>
    <s v="Total General Sin Pensiones"/>
    <n v="25"/>
    <s v="b7a56873cd771f2c446d369b649430b65a756ba278ff97ec81bb6f55b2e73569"/>
    <s v="866d562d83a77144c090ae01fef5e5dc5d322dfdcb968ee04e0fa262fe1b2619"/>
    <x v="75"/>
    <n v="0"/>
    <n v="0"/>
    <n v="0"/>
    <n v="-706727.70837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Total General Sin Pensiones"/>
    <s v="Totales"/>
    <s v="Total General Sin Pensiones"/>
    <x v="55"/>
    <x v="1"/>
    <n v="0"/>
    <n v="0"/>
    <n v="470912451.56086999"/>
    <n v="404647163.09129"/>
    <n v="451972421.97768009"/>
    <n v="385068140.58718014"/>
    <n v="451972421.97768009"/>
    <n v="385068140.58718014"/>
    <n v="234368923.24749997"/>
    <n v="200029581.98152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5"/>
    <x v="75"/>
  </r>
  <r>
    <n v="2024"/>
    <n v="6"/>
    <n v="50"/>
    <x v="56"/>
    <s v="Total General Sin Pensiones"/>
    <n v="38"/>
    <s v="aea92132c4cbeb263e6ac2bf6c183b5d81737f179f21efdc5863739672f0f470"/>
    <s v="866d562d83a77144c090ae01fef5e5dc5d322dfdcb968ee04e0fa262fe1b2619"/>
    <x v="15"/>
    <n v="30189132.184919998"/>
    <n v="15116040.619870001"/>
    <n v="48845096.122399993"/>
    <n v="23317684.424280003"/>
    <n v="17176336.386739999"/>
    <n v="12702737.952299999"/>
    <n v="29614837.457910001"/>
    <n v="23402949.752409998"/>
    <n v="0"/>
    <n v="0"/>
    <n v="134.59399999999999"/>
    <n v="128.214"/>
    <n v="0"/>
    <n v="0"/>
    <n v="17145634.086270001"/>
    <n v="12683782.51317"/>
    <n v="10233883.247459998"/>
    <n v="9036039.2171999998"/>
    <n v="20325543.71875"/>
    <n v="7690730.0431199996"/>
    <n v="9432160.1429600008"/>
    <n v="7008545.2222299995"/>
    <n v="0"/>
    <n v="0"/>
    <s v="Total General Sin Pensiones"/>
    <s v="Totales"/>
    <s v="Total General Sin Pensiones"/>
    <x v="55"/>
    <x v="1"/>
    <n v="30189132.184919998"/>
    <n v="15116040.619870001"/>
    <n v="470912451.56086999"/>
    <n v="404647163.09129"/>
    <n v="451972421.97768009"/>
    <n v="385068140.58718014"/>
    <n v="451972421.97768009"/>
    <n v="385068140.58718014"/>
    <n v="234368923.24749997"/>
    <n v="200029581.98152995"/>
    <n v="30189132.184919998"/>
    <n v="15116040.619870001"/>
    <n v="6.6794190788947825"/>
    <n v="3.9255495395749835"/>
    <n v="15073091.565049997"/>
    <n v="99.715871001540251"/>
    <n v="100"/>
    <n v="100"/>
    <n v="100"/>
    <n v="100"/>
    <n v="6.4107738253376301"/>
    <n v="6.6794190788947825"/>
    <n v="3.7356101805808937"/>
    <n v="3.9255495395749835"/>
    <n v="4.4970760892472645"/>
    <n v="2.0868884215740473"/>
    <m/>
    <n v="12634813.675629999"/>
    <n v="164.28627197664932"/>
    <n v="2423614.9207300013"/>
    <n v="34.580855853546865"/>
    <n v="0"/>
    <m/>
    <n v="35.217592075336768"/>
    <n v="56.89576063839251"/>
    <n v="84.034822819953774"/>
    <n v="7.3287602079399061"/>
    <n v="35.177610215778365"/>
    <n v="13.256295169457832"/>
    <n v="167.53790982055094"/>
    <n v="140.36882984113839"/>
    <s v="Medianas"/>
    <n v="2023"/>
    <n v="2"/>
    <d v="2024-08-20T00:00:00"/>
    <x v="55"/>
    <x v="15"/>
  </r>
  <r>
    <n v="2024"/>
    <n v="6"/>
    <n v="48"/>
    <x v="3"/>
    <s v="Total General Sin Pensiones"/>
    <n v="36"/>
    <s v="76a50887d8f1c2e9301755428990ad81479ee21c25b43215cf524541e0503269"/>
    <s v="866d562d83a77144c090ae01fef5e5dc5d322dfdcb968ee04e0fa262fe1b2619"/>
    <x v="6"/>
    <n v="31734793.481880002"/>
    <n v="28740488.16773"/>
    <n v="57326581.69743"/>
    <n v="50229657.945720002"/>
    <n v="18623746.232880004"/>
    <n v="17142514.038650002"/>
    <n v="46753710.21876999"/>
    <n v="33976353.549059995"/>
    <n v="0"/>
    <n v="0"/>
    <n v="134.59399999999999"/>
    <n v="128.214"/>
    <n v="60928.764420000007"/>
    <n v="186587.57243999999"/>
    <n v="17598867.277759999"/>
    <n v="16279737.09674"/>
    <n v="24964974.911669999"/>
    <n v="21666335.05855"/>
    <n v="644703.92613000004"/>
    <n v="652743.37153999996"/>
    <n v="2424014.27128"/>
    <n v="2296340.7144199996"/>
    <n v="9260.1546199999993"/>
    <n v="3432.1386699999998"/>
    <s v="Total General Sin Pensiones"/>
    <s v="Totales"/>
    <s v="Total General Sin Pensiones"/>
    <x v="55"/>
    <x v="1"/>
    <n v="31734793.481880002"/>
    <n v="28740488.16773"/>
    <n v="470912451.56086999"/>
    <n v="404647163.09129"/>
    <n v="451972421.97768009"/>
    <n v="385068140.58718014"/>
    <n v="451972421.97768009"/>
    <n v="385068140.58718014"/>
    <n v="234368923.24749997"/>
    <n v="200029581.98152995"/>
    <n v="31734793.481880002"/>
    <n v="28740488.16773"/>
    <n v="7.0214004082415391"/>
    <n v="7.4637408651633441"/>
    <n v="2994305.3141500019"/>
    <n v="10.418421902492337"/>
    <n v="100"/>
    <n v="100"/>
    <n v="100"/>
    <n v="100"/>
    <n v="6.7390007158852905"/>
    <n v="7.0214004082415391"/>
    <n v="7.1026046366340232"/>
    <n v="7.4637408651633441"/>
    <n v="0.14264231505740801"/>
    <n v="0.53631906581231759"/>
    <n v="2.04883178037294E-3"/>
    <n v="-8039.4454099999275"/>
    <n v="-1.2316395325520757"/>
    <n v="127673.55686000036"/>
    <n v="5.5598699295042353"/>
    <n v="5828.0159499999991"/>
    <n v="169.80712349830549"/>
    <n v="8.6406940714201639"/>
    <n v="58.68557563960146"/>
    <n v="59.645869404186826"/>
    <n v="7.9463377545208154"/>
    <n v="8.102896092125178"/>
    <n v="15.224724644043031"/>
    <n v="70.494231778832358"/>
    <n v="75.138398131232009"/>
    <s v="Grandes"/>
    <n v="2023"/>
    <n v="2"/>
    <d v="2024-08-20T00:00:00"/>
    <x v="55"/>
    <x v="6"/>
  </r>
  <r>
    <n v="2024"/>
    <n v="6"/>
    <n v="704"/>
    <x v="50"/>
    <s v="Total General Sin Pensiones"/>
    <n v="51"/>
    <s v="031b4af5197ec30a926f48cf40e11a7dbc470048a21e4003b7a3c07c5dab1baa"/>
    <s v="866d562d83a77144c090ae01fef5e5dc5d322dfdcb968ee04e0fa262fe1b2619"/>
    <x v="57"/>
    <n v="272024.87618999998"/>
    <n v="402736.18304000003"/>
    <n v="1605634.3109599999"/>
    <n v="1213885.89567"/>
    <n v="713292.55339000002"/>
    <n v="519182.15002"/>
    <n v="1224084.8083100002"/>
    <n v="937888.11462000012"/>
    <n v="0"/>
    <n v="0"/>
    <n v="134.59399999999999"/>
    <n v="128.214"/>
    <n v="0"/>
    <n v="0"/>
    <n v="646850.81649999996"/>
    <n v="485596.50077999994"/>
    <n v="841583.43660000002"/>
    <n v="642493.14939000004"/>
    <n v="0"/>
    <n v="0"/>
    <n v="0"/>
    <n v="0"/>
    <n v="0"/>
    <n v="0"/>
    <s v="Total General Sin Pensiones"/>
    <s v="Totales"/>
    <s v="Total General Sin Pensiones"/>
    <x v="55"/>
    <x v="1"/>
    <n v="272024.87618999998"/>
    <n v="402736.18304000003"/>
    <n v="470912451.56086999"/>
    <n v="404647163.09129"/>
    <n v="451972421.97768009"/>
    <n v="385068140.58718014"/>
    <n v="451972421.97768009"/>
    <n v="385068140.58718014"/>
    <n v="234368923.24749997"/>
    <n v="200029581.98152995"/>
    <n v="272024.87618999998"/>
    <n v="402736.18304000003"/>
    <n v="6.0186166890384626E-2"/>
    <n v="0.10458828986108235"/>
    <n v="-130711.30685000005"/>
    <n v="-32.455814092327962"/>
    <n v="100"/>
    <n v="100"/>
    <n v="100"/>
    <n v="100"/>
    <n v="5.776548810471157E-2"/>
    <n v="6.0186166890384626E-2"/>
    <n v="9.9527741641213779E-2"/>
    <n v="0.10458828986108235"/>
    <m/>
    <m/>
    <m/>
    <n v="0"/>
    <m/>
    <n v="0"/>
    <m/>
    <n v="0"/>
    <m/>
    <n v="37.387726708732671"/>
    <n v="262.21592796233455"/>
    <n v="128.91370874626242"/>
    <n v="0.30434604703830276"/>
    <n v="33.207470700670562"/>
    <n v="30.98714552816968"/>
    <n v="76.861162942236533"/>
    <n v="75.580027777889626"/>
    <s v="Resto"/>
    <n v="2023"/>
    <n v="2"/>
    <d v="2024-08-20T00:00:00"/>
    <x v="55"/>
    <x v="57"/>
  </r>
  <r>
    <n v="2024"/>
    <n v="6"/>
    <n v="93"/>
    <x v="43"/>
    <s v="Total General Sin Pensiones"/>
    <n v="220"/>
    <s v="36790ecd55c2030dc553685bef719df653f413a20cdad1bfd1dc934c76686ddd"/>
    <s v="866d562d83a77144c090ae01fef5e5dc5d322dfdcb968ee04e0fa262fe1b2619"/>
    <x v="52"/>
    <n v="571419.13779999991"/>
    <n v="448716.87143"/>
    <n v="777399.58685999992"/>
    <n v="687167.08719999995"/>
    <n v="79695.370970000018"/>
    <n v="95796.393089999998"/>
    <n v="140347.12573"/>
    <n v="138153.56126999998"/>
    <n v="0"/>
    <n v="0"/>
    <n v="134.59399999999999"/>
    <n v="128.214"/>
    <n v="7.5557400000000001"/>
    <n v="1.97617"/>
    <n v="4350.0448200000001"/>
    <n v="37505.529590000006"/>
    <n v="12664.966980000001"/>
    <n v="-15860.57195"/>
    <n v="0"/>
    <n v="0"/>
    <n v="0"/>
    <n v="0"/>
    <n v="0"/>
    <n v="0"/>
    <s v="Total General Sin Pensiones"/>
    <s v="Totales"/>
    <s v="Total General Sin Pensiones"/>
    <x v="55"/>
    <x v="1"/>
    <n v="571419.13779999991"/>
    <n v="448716.87143"/>
    <n v="470912451.56086999"/>
    <n v="404647163.09129"/>
    <n v="451972421.97768009"/>
    <n v="385068140.58718014"/>
    <n v="451972421.97768009"/>
    <n v="385068140.58718014"/>
    <n v="234368923.24749997"/>
    <n v="200029581.98152995"/>
    <n v="571419.13779999991"/>
    <n v="448716.87143"/>
    <n v="0.1264278770150756"/>
    <n v="0.11652921240011278"/>
    <n v="122702.26636999991"/>
    <n v="27.345142155890944"/>
    <n v="100"/>
    <n v="100"/>
    <n v="100"/>
    <n v="100"/>
    <n v="0.12134296638493929"/>
    <n v="0.1264278770150756"/>
    <n v="0.11089089764080905"/>
    <n v="0.11652921240011278"/>
    <m/>
    <m/>
    <m/>
    <n v="0"/>
    <m/>
    <n v="0"/>
    <m/>
    <n v="0"/>
    <m/>
    <n v="-16.807545253685273"/>
    <n v="13.946920167363011"/>
    <n v="21.348961714925014"/>
    <n v="3.400423992469323E-2"/>
    <n v="-88.401590731944125"/>
    <n v="-179.8518932351617"/>
    <n v="34.347067993697991"/>
    <n v="-236.47022130245441"/>
    <s v="Resto"/>
    <n v="2023"/>
    <n v="2"/>
    <d v="2024-08-20T00:00:00"/>
    <x v="55"/>
    <x v="52"/>
  </r>
  <r>
    <n v="2024"/>
    <n v="6"/>
    <n v="22"/>
    <x v="15"/>
    <s v="Total General Sin Pensiones"/>
    <n v="16"/>
    <s v="b17ef6d19c7a5b1ee83b907c595526dcb1eb06db8227d650d5dda0a9f4ce8cd9"/>
    <s v="866d562d83a77144c090ae01fef5e5dc5d322dfdcb968ee04e0fa262fe1b2619"/>
    <x v="18"/>
    <n v="17696756.30731"/>
    <n v="15803110.36665"/>
    <n v="28567022.898189999"/>
    <n v="26034237.609209999"/>
    <n v="7071766.1615699995"/>
    <n v="7326266.7242999999"/>
    <n v="24243179.046179999"/>
    <n v="14585965.924889997"/>
    <n v="0"/>
    <n v="0"/>
    <n v="134.59399999999999"/>
    <n v="128.214"/>
    <n v="29917.862669999999"/>
    <n v="106542.85499000001"/>
    <n v="6146820.0794099998"/>
    <n v="5912726.2071000002"/>
    <n v="9260425.5182800014"/>
    <n v="8159093.9245200008"/>
    <n v="1951916.79477"/>
    <n v="1820871.71193"/>
    <n v="1254498.1524199997"/>
    <n v="1140346.16105"/>
    <n v="0"/>
    <n v="0"/>
    <s v="Total General Sin Pensiones"/>
    <s v="Totales"/>
    <s v="Total General Sin Pensiones"/>
    <x v="55"/>
    <x v="1"/>
    <n v="17696756.30731"/>
    <n v="15803110.36665"/>
    <n v="470912451.56086999"/>
    <n v="404647163.09129"/>
    <n v="451972421.97768009"/>
    <n v="385068140.58718014"/>
    <n v="451972421.97768009"/>
    <n v="385068140.58718014"/>
    <n v="234368923.24749997"/>
    <n v="200029581.98152995"/>
    <n v="17696756.30731"/>
    <n v="15803110.36665"/>
    <n v="3.9154504670605599"/>
    <n v="4.1039776343356422"/>
    <n v="1893645.9406599998"/>
    <n v="11.982741983858091"/>
    <n v="100"/>
    <n v="100"/>
    <n v="100"/>
    <n v="100"/>
    <n v="3.7579716248005228"/>
    <n v="3.9154504670605599"/>
    <n v="3.9054049572280718"/>
    <n v="4.1039776343356422"/>
    <n v="0.43186634844424032"/>
    <n v="0.27756077393632456"/>
    <m/>
    <n v="131045.08284000005"/>
    <n v="7.1968322634383242"/>
    <n v="114151.99136999971"/>
    <n v="10.010292950422329"/>
    <n v="0"/>
    <m/>
    <n v="-3.4738096810735031"/>
    <n v="39.960804334797018"/>
    <n v="46.359650437934945"/>
    <n v="3.0173651282691694"/>
    <n v="3.9591529205072806"/>
    <n v="13.498209530965678"/>
    <n v="66.37729624061258"/>
    <n v="72.467926730575599"/>
    <s v="Medianas"/>
    <n v="2023"/>
    <n v="2"/>
    <d v="2024-08-20T00:00:00"/>
    <x v="55"/>
    <x v="18"/>
  </r>
  <r>
    <n v="2024"/>
    <n v="6"/>
    <n v="112"/>
    <x v="57"/>
    <s v="Total General Sin Pensiones"/>
    <n v="231"/>
    <s v="138d9e809e386a7b800791d1f664f56d1c55f3d1ba411b950862729bc486c5ce"/>
    <s v="866d562d83a77144c090ae01fef5e5dc5d322dfdcb968ee04e0fa262fe1b2619"/>
    <x v="50"/>
    <n v="322505.75637000002"/>
    <n v="316431.12143"/>
    <n v="626775.37272999994"/>
    <n v="620530.48880999989"/>
    <n v="232942.34510999999"/>
    <n v="234519.50934000002"/>
    <n v="443400.66573999997"/>
    <n v="65612.75238000002"/>
    <n v="0"/>
    <n v="0"/>
    <n v="134.59399999999999"/>
    <n v="128.214"/>
    <n v="0"/>
    <n v="0"/>
    <n v="222109.53216"/>
    <n v="204578.66916999998"/>
    <n v="307093.80004"/>
    <n v="294608.4031"/>
    <n v="0"/>
    <n v="0"/>
    <n v="0"/>
    <n v="0"/>
    <n v="0"/>
    <n v="0"/>
    <s v="Total General Sin Pensiones"/>
    <s v="Totales"/>
    <s v="Total General Sin Pensiones"/>
    <x v="55"/>
    <x v="1"/>
    <n v="322505.75637000002"/>
    <n v="316431.12143"/>
    <n v="470912451.56086999"/>
    <n v="404647163.09129"/>
    <n v="451972421.97768009"/>
    <n v="385068140.58718014"/>
    <n v="451972421.97768009"/>
    <n v="385068140.58718014"/>
    <n v="234368923.24749997"/>
    <n v="200029581.98152995"/>
    <n v="322505.75637000002"/>
    <n v="316431.12143"/>
    <n v="7.1355184672291003E-2"/>
    <n v="8.2175357573722574E-2"/>
    <n v="6074.6349400000181"/>
    <n v="1.9197337204216236"/>
    <n v="100"/>
    <n v="100"/>
    <n v="100"/>
    <n v="100"/>
    <n v="6.8485289633143848E-2"/>
    <n v="7.1355184672291003E-2"/>
    <n v="7.8199268471977876E-2"/>
    <n v="8.2175357573722574E-2"/>
    <m/>
    <m/>
    <m/>
    <n v="0"/>
    <m/>
    <n v="0"/>
    <m/>
    <n v="0"/>
    <m/>
    <n v="-0.67250875393632947"/>
    <n v="72.22889530156263"/>
    <n v="74.113920362880535"/>
    <n v="9.9391310879559963E-2"/>
    <n v="8.5692526308460248"/>
    <n v="4.2379636183568214"/>
    <n v="72.326283412777954"/>
    <n v="69.44088051030883"/>
    <s v="Resto"/>
    <n v="2023"/>
    <n v="2"/>
    <d v="2024-08-20T00:00:00"/>
    <x v="55"/>
    <x v="50"/>
  </r>
  <r>
    <n v="2024"/>
    <n v="6"/>
    <n v="74"/>
    <x v="0"/>
    <s v="Total General Sin Pensiones"/>
    <n v="46"/>
    <s v="25fc0e7096fc653718202dc30b0c580b8ab87eac11a700cba03a7c021bc35b0c"/>
    <s v="866d562d83a77144c090ae01fef5e5dc5d322dfdcb968ee04e0fa262fe1b2619"/>
    <x v="27"/>
    <n v="4855779.2440100005"/>
    <n v="7451597.3626800003"/>
    <n v="6866689.7334000003"/>
    <n v="11229546.33114"/>
    <n v="5099088.3059299989"/>
    <n v="1209765.273"/>
    <n v="9578120.729079999"/>
    <n v="2130064.0568199996"/>
    <n v="0"/>
    <n v="0"/>
    <n v="134.59399999999999"/>
    <n v="128.214"/>
    <n v="5981.5410600000014"/>
    <n v="21309.42527"/>
    <n v="1317363.6716"/>
    <n v="562802.72090999992"/>
    <n v="2216442.5788699999"/>
    <n v="1432233.9319000002"/>
    <n v="324302.59125"/>
    <n v="10862.298359999999"/>
    <n v="0"/>
    <n v="0"/>
    <n v="0"/>
    <n v="0"/>
    <s v="Total General Sin Pensiones"/>
    <s v="Totales"/>
    <s v="Total General Sin Pensiones"/>
    <x v="55"/>
    <x v="1"/>
    <n v="4855779.2440100005"/>
    <n v="7451597.3626800003"/>
    <n v="470912451.56086999"/>
    <n v="404647163.09129"/>
    <n v="451972421.97768009"/>
    <n v="385068140.58718014"/>
    <n v="451972421.97768009"/>
    <n v="385068140.58718014"/>
    <n v="234368923.24749997"/>
    <n v="200029581.98152995"/>
    <n v="4855779.2440100005"/>
    <n v="7451597.3626800003"/>
    <n v="1.0743529932120051"/>
    <n v="1.9351373373339218"/>
    <n v="-2595818.1186699998"/>
    <n v="-34.835727057270873"/>
    <n v="100"/>
    <n v="100"/>
    <n v="100"/>
    <n v="100"/>
    <n v="1.0311426737422644"/>
    <n v="1.0743529932120051"/>
    <n v="1.841504906584231"/>
    <n v="1.9351373373339218"/>
    <n v="7.175273876909577E-2"/>
    <m/>
    <m/>
    <n v="313440.29288999998"/>
    <n v="2885.5798515370557"/>
    <n v="0"/>
    <m/>
    <n v="0"/>
    <m/>
    <n v="321.49402200024946"/>
    <n v="105.01071094243298"/>
    <n v="16.234979080578"/>
    <n v="2.1756674200978527"/>
    <n v="134.07201540709414"/>
    <n v="54.754229005709234"/>
    <n v="59.435948585305844"/>
    <n v="39.295446670739494"/>
    <s v="Resto"/>
    <n v="2023"/>
    <n v="2"/>
    <d v="2024-08-20T00:00:00"/>
    <x v="55"/>
    <x v="27"/>
  </r>
  <r>
    <n v="2024"/>
    <n v="6"/>
    <n v="103"/>
    <x v="18"/>
    <s v="Total General Sin Pensiones"/>
    <n v="205"/>
    <s v="f8809aff4d69bece79dabe35be0c708b890d7eafb841f121330667b77d2e2590"/>
    <s v="866d562d83a77144c090ae01fef5e5dc5d322dfdcb968ee04e0fa262fe1b2619"/>
    <x v="37"/>
    <n v="1492337.16872"/>
    <n v="1431710.3165"/>
    <n v="1996679.27874"/>
    <n v="2415714.5646899994"/>
    <n v="289266.30021000007"/>
    <n v="623690.04284999997"/>
    <n v="797481.26240000001"/>
    <n v="1246690.6429600001"/>
    <n v="0"/>
    <n v="0"/>
    <n v="134.59399999999999"/>
    <n v="128.214"/>
    <n v="3694.5589999999997"/>
    <n v="7886.3938499999995"/>
    <n v="44374.270420000001"/>
    <n v="62935.468489999999"/>
    <n v="207516.38527"/>
    <n v="165423.13071999999"/>
    <n v="0"/>
    <n v="0"/>
    <n v="0"/>
    <n v="0"/>
    <n v="0"/>
    <n v="0"/>
    <s v="Total General Sin Pensiones"/>
    <s v="Totales"/>
    <s v="Total General Sin Pensiones"/>
    <x v="55"/>
    <x v="1"/>
    <n v="1492337.16872"/>
    <n v="1431710.3165"/>
    <n v="470912451.56086999"/>
    <n v="404647163.09129"/>
    <n v="451972421.97768009"/>
    <n v="385068140.58718014"/>
    <n v="451972421.97768009"/>
    <n v="385068140.58718014"/>
    <n v="234368923.24749997"/>
    <n v="200029581.98152995"/>
    <n v="1492337.16872"/>
    <n v="1431710.3165"/>
    <n v="0.33018323600144267"/>
    <n v="0.37180700390243221"/>
    <n v="60626.852220000001"/>
    <n v="4.234575355174508"/>
    <n v="100"/>
    <n v="100"/>
    <n v="100"/>
    <n v="100"/>
    <n v="0.31690331478251449"/>
    <n v="0.33018323600144267"/>
    <n v="0.35381696625833026"/>
    <n v="0.37180700390243221"/>
    <m/>
    <m/>
    <m/>
    <n v="0"/>
    <m/>
    <n v="0"/>
    <m/>
    <n v="0"/>
    <m/>
    <n v="-53.620183049872772"/>
    <n v="19.383441374586155"/>
    <n v="43.562586346006817"/>
    <n v="0.12342348814929144"/>
    <n v="-29.492428538844106"/>
    <n v="25.445809402101261"/>
    <n v="21.383502012269801"/>
    <n v="38.045144119854925"/>
    <s v="Resto"/>
    <n v="2023"/>
    <n v="2"/>
    <d v="2024-08-20T00:00:00"/>
    <x v="55"/>
    <x v="37"/>
  </r>
  <r>
    <n v="2024"/>
    <n v="6"/>
    <n v="25"/>
    <x v="36"/>
    <s v="Total General Sin Pensiones"/>
    <n v="25"/>
    <s v="b7a56873cd771f2c446d369b649430b65a756ba278ff97ec81bb6f55b2e73569"/>
    <s v="866d562d83a77144c090ae01fef5e5dc5d322dfdcb968ee04e0fa262fe1b2619"/>
    <x v="75"/>
    <n v="0"/>
    <n v="0"/>
    <n v="0"/>
    <n v="-4063560.40219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Total General Sin Pensiones"/>
    <s v="Totales"/>
    <s v="Total General Sin Pensiones"/>
    <x v="55"/>
    <x v="1"/>
    <n v="0"/>
    <n v="0"/>
    <n v="470912451.56086999"/>
    <n v="404647163.09129"/>
    <n v="451972421.97768009"/>
    <n v="385068140.58718014"/>
    <n v="451972421.97768009"/>
    <n v="385068140.58718014"/>
    <n v="234368923.24749997"/>
    <n v="200029581.98152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5"/>
    <x v="75"/>
  </r>
  <r>
    <n v="2024"/>
    <n v="6"/>
    <n v="80"/>
    <x v="30"/>
    <s v="Total General Sin Pensiones"/>
    <n v="52"/>
    <s v="41cfc0d1f2d127b04555b7246d84019b4d27710a3f3aff6e7764375b1e06e05d"/>
    <s v="866d562d83a77144c090ae01fef5e5dc5d322dfdcb968ee04e0fa262fe1b2619"/>
    <x v="47"/>
    <n v="669950.54428999999"/>
    <n v="668363.73384"/>
    <n v="1124266.9486"/>
    <n v="1067052.3230300001"/>
    <n v="314561.24469999992"/>
    <n v="228958.71392000004"/>
    <n v="879270.69802999985"/>
    <n v="540740.57369999995"/>
    <n v="0"/>
    <n v="0"/>
    <n v="134.59399999999999"/>
    <n v="128.214"/>
    <n v="1388.49818"/>
    <n v="603.20641999999998"/>
    <n v="58803.148789999999"/>
    <n v="59216.459390000004"/>
    <n v="115762.03956"/>
    <n v="106157.94313"/>
    <n v="21082.322390000001"/>
    <n v="25550.744870000002"/>
    <n v="22674.14834"/>
    <n v="14632.40525"/>
    <n v="0"/>
    <n v="0"/>
    <s v="Total General Sin Pensiones"/>
    <s v="Totales"/>
    <s v="Total General Sin Pensiones"/>
    <x v="55"/>
    <x v="1"/>
    <n v="669950.54428999999"/>
    <n v="668363.73384"/>
    <n v="470912451.56086999"/>
    <n v="404647163.09129"/>
    <n v="451972421.97768009"/>
    <n v="385068140.58718014"/>
    <n v="451972421.97768009"/>
    <n v="385068140.58718014"/>
    <n v="234368923.24749997"/>
    <n v="200029581.98152995"/>
    <n v="669950.54428999999"/>
    <n v="668363.73384"/>
    <n v="0.14822819086140712"/>
    <n v="0.17357024988378161"/>
    <n v="1586.8104499999899"/>
    <n v="0.23741719810008721"/>
    <n v="100"/>
    <n v="100"/>
    <n v="100"/>
    <n v="100"/>
    <n v="0.14226647481276089"/>
    <n v="0.14822819086140712"/>
    <n v="0.16517198062975533"/>
    <n v="0.17357024988378161"/>
    <n v="4.6645152148334212E-3"/>
    <n v="5.0167105861869876E-3"/>
    <m/>
    <n v="-4468.4224800000011"/>
    <n v="-17.4884235380806"/>
    <n v="8041.7430899999999"/>
    <n v="54.958449773662466"/>
    <n v="0"/>
    <m/>
    <n v="37.387758392943304"/>
    <n v="46.952905312341457"/>
    <n v="34.256603452217021"/>
    <n v="0.13421627762816263"/>
    <n v="-0.69796574171707704"/>
    <n v="9.0469880508507128"/>
    <n v="50.796572877866453"/>
    <n v="55.781468295296655"/>
    <s v="Resto"/>
    <n v="2023"/>
    <n v="2"/>
    <d v="2024-08-20T00:00:00"/>
    <x v="55"/>
    <x v="47"/>
  </r>
  <r>
    <n v="2024"/>
    <n v="6"/>
    <n v="23"/>
    <x v="16"/>
    <s v="Total General Sin Pensiones"/>
    <n v="17"/>
    <s v="4523540f1504cd17100c4835e85b7eefd49911580f8efff0599a8f283be6b9e3"/>
    <s v="866d562d83a77144c090ae01fef5e5dc5d322dfdcb968ee04e0fa262fe1b2619"/>
    <x v="14"/>
    <n v="12089263.964579999"/>
    <n v="10892930.905850001"/>
    <n v="20550485.918709997"/>
    <n v="19199264.381609999"/>
    <n v="4935116.5366800008"/>
    <n v="4966479.2887900006"/>
    <n v="14267084.791799998"/>
    <n v="10537487.580980001"/>
    <n v="0"/>
    <n v="0"/>
    <n v="134.59399999999999"/>
    <n v="128.214"/>
    <n v="15955.40856"/>
    <n v="3527.0121300000001"/>
    <n v="4078923.4684600001"/>
    <n v="3920033.3876100001"/>
    <n v="5960815.9692500001"/>
    <n v="5656646.4035700001"/>
    <n v="1714819.0018999998"/>
    <n v="954426.12473000004"/>
    <n v="358608.82221000001"/>
    <n v="330083.06498999998"/>
    <n v="53371.649269999994"/>
    <n v="61165.228920000001"/>
    <s v="Total General Sin Pensiones"/>
    <s v="Totales"/>
    <s v="Total General Sin Pensiones"/>
    <x v="55"/>
    <x v="1"/>
    <n v="12089263.964579999"/>
    <n v="10892930.905850001"/>
    <n v="470912451.56086999"/>
    <n v="404647163.09129"/>
    <n v="451972421.97768009"/>
    <n v="385068140.58718014"/>
    <n v="451972421.97768009"/>
    <n v="385068140.58718014"/>
    <n v="234368923.24749997"/>
    <n v="200029581.98152995"/>
    <n v="12089263.964579999"/>
    <n v="10892930.905850001"/>
    <n v="2.674779118531486"/>
    <n v="2.8288320319722273"/>
    <n v="1196333.0587299988"/>
    <n v="10.982655348410542"/>
    <n v="100"/>
    <n v="100"/>
    <n v="100"/>
    <n v="100"/>
    <n v="2.5671998955452011"/>
    <n v="2.674779118531486"/>
    <n v="2.6919578090289273"/>
    <n v="2.8288320319722273"/>
    <n v="0.37940788386966745"/>
    <n v="7.9343075986992251E-2"/>
    <n v="1.1808607489028537E-2"/>
    <n v="760392.87716999976"/>
    <n v="79.670165921444067"/>
    <n v="28525.757220000029"/>
    <n v="8.6419935602767737"/>
    <n v="-7793.5796500000069"/>
    <n v="-12.741846613855534"/>
    <n v="-0.63148863181187176"/>
    <n v="40.822307719802154"/>
    <n v="45.593599479482371"/>
    <n v="2.1057043179177741"/>
    <n v="4.0532838662089343"/>
    <n v="5.3772066340938895"/>
    <n v="68.428944787121438"/>
    <n v="69.299600999206959"/>
    <s v="Medianas"/>
    <n v="2023"/>
    <n v="2"/>
    <d v="2024-08-20T00:00:00"/>
    <x v="55"/>
    <x v="14"/>
  </r>
  <r>
    <n v="2024"/>
    <n v="6"/>
    <n v="8"/>
    <x v="20"/>
    <s v="Total General Sin Pensiones"/>
    <n v="8"/>
    <s v="2c624232cdd221771294dfbb310aca000a0df6ac8b66b696d90ef06fdefb64a3"/>
    <s v="866d562d83a77144c090ae01fef5e5dc5d322dfdcb968ee04e0fa262fe1b2619"/>
    <x v="41"/>
    <n v="1362193.3121300002"/>
    <n v="1167878.8770999999"/>
    <n v="2304242.5636"/>
    <n v="2274355.1839400004"/>
    <n v="653300.35889999999"/>
    <n v="519336.01980000013"/>
    <n v="1139176.6042500001"/>
    <n v="1306918.1407800002"/>
    <n v="0"/>
    <n v="0"/>
    <n v="134.59399999999999"/>
    <n v="128.214"/>
    <n v="2996.6098199999997"/>
    <n v="640.25783000000001"/>
    <n v="543842.15575000003"/>
    <n v="482763.69727999996"/>
    <n v="980869.03914000001"/>
    <n v="803977.8200399999"/>
    <n v="106557.53111000001"/>
    <n v="96332.678230000005"/>
    <n v="172586.24596999999"/>
    <n v="98314.2546"/>
    <n v="999.2"/>
    <n v="449.2"/>
    <s v="Total General Sin Pensiones"/>
    <s v="Totales"/>
    <s v="Total General Sin Pensiones"/>
    <x v="55"/>
    <x v="1"/>
    <n v="1362193.3121300002"/>
    <n v="1167878.8770999999"/>
    <n v="470912451.56086999"/>
    <n v="404647163.09129"/>
    <n v="451972421.97768009"/>
    <n v="385068140.58718014"/>
    <n v="451972421.97768009"/>
    <n v="385068140.58718014"/>
    <n v="234368923.24749997"/>
    <n v="200029581.98152995"/>
    <n v="1362193.3121300002"/>
    <n v="1167878.8770999999"/>
    <n v="0.30138859051831041"/>
    <n v="0.30329148376677761"/>
    <n v="194314.43503000028"/>
    <n v="16.638235251973143"/>
    <n v="100"/>
    <n v="100"/>
    <n v="100"/>
    <n v="100"/>
    <n v="0.28926678570823977"/>
    <n v="0.30138859051831041"/>
    <n v="0.28861659826749403"/>
    <n v="0.30329148376677761"/>
    <n v="2.3576113481380105E-2"/>
    <n v="3.8185127582523806E-2"/>
    <n v="2.2107543544976378E-4"/>
    <n v="10224.852880000006"/>
    <n v="10.614106311450788"/>
    <n v="74271.991369999989"/>
    <n v="75.545496095334272"/>
    <n v="550"/>
    <n v="122.43989314336599"/>
    <n v="25.795310548956429"/>
    <n v="47.959445482701987"/>
    <n v="44.468311738763624"/>
    <n v="0.27874871371495658"/>
    <n v="12.651833353280285"/>
    <n v="22.002002380015817"/>
    <n v="55.444930367750864"/>
    <n v="60.046892494618973"/>
    <s v="Resto"/>
    <n v="2023"/>
    <n v="2"/>
    <d v="2024-08-20T00:00:00"/>
    <x v="55"/>
    <x v="41"/>
  </r>
  <r>
    <n v="2024"/>
    <n v="6"/>
    <n v="129"/>
    <x v="71"/>
    <s v="Total General Sin Pensiones"/>
    <n v="208"/>
    <s v="8df66f64b57424391d363fd6b811fed3c430c77597da265025728bd637bad804"/>
    <s v="866d562d83a77144c090ae01fef5e5dc5d322dfdcb968ee04e0fa262fe1b2619"/>
    <x v="70"/>
    <n v="88867.327510000003"/>
    <n v="38482.601000000002"/>
    <n v="157045.82542000001"/>
    <n v="62154.29423"/>
    <n v="57992.784710000007"/>
    <n v="23112.185099999999"/>
    <n v="97764.529090000011"/>
    <n v="41263.716119999997"/>
    <n v="0"/>
    <n v="0"/>
    <n v="134.59399999999999"/>
    <n v="128.214"/>
    <n v="0"/>
    <n v="0"/>
    <n v="51089.776359999996"/>
    <n v="9157.2987699999994"/>
    <n v="62452.569200000005"/>
    <n v="10006.88031"/>
    <n v="0"/>
    <n v="0"/>
    <n v="0"/>
    <n v="0"/>
    <n v="0"/>
    <n v="0"/>
    <s v="Total General Sin Pensiones"/>
    <s v="Totales"/>
    <s v="Total General Sin Pensiones"/>
    <x v="55"/>
    <x v="1"/>
    <n v="88867.327510000003"/>
    <n v="38482.601000000002"/>
    <n v="470912451.56086999"/>
    <n v="404647163.09129"/>
    <n v="451972421.97768009"/>
    <n v="385068140.58718014"/>
    <n v="451972421.97768009"/>
    <n v="385068140.58718014"/>
    <n v="234368923.24749997"/>
    <n v="200029581.98152995"/>
    <n v="88867.327510000003"/>
    <n v="38482.601000000002"/>
    <n v="1.9662112816783449E-2"/>
    <n v="9.9937120067422128E-3"/>
    <n v="50384.72651"/>
    <n v="130.92858902650576"/>
    <n v="100"/>
    <n v="100"/>
    <n v="100"/>
    <n v="100"/>
    <n v="1.8871305529391601E-2"/>
    <n v="1.9662112816783449E-2"/>
    <n v="9.510162064652404E-3"/>
    <n v="9.9937120067422128E-3"/>
    <m/>
    <m/>
    <m/>
    <n v="0"/>
    <m/>
    <n v="0"/>
    <m/>
    <n v="0"/>
    <m/>
    <n v="150.91865809780148"/>
    <n v="65.257712069122633"/>
    <n v="60.058791504243693"/>
    <n v="2.4744229698387975E-2"/>
    <n v="457.91317552479507"/>
    <n v="524.09629440246601"/>
    <n v="81.805723950905119"/>
    <n v="91.510025965325042"/>
    <s v="Resto"/>
    <n v="2023"/>
    <n v="2"/>
    <d v="2024-08-20T00:00:00"/>
    <x v="55"/>
    <x v="70"/>
  </r>
  <r>
    <n v="2024"/>
    <n v="6"/>
    <n v="16"/>
    <x v="24"/>
    <s v="Total General Sin Pensiones"/>
    <n v="14"/>
    <s v="8527a891e224136950ff32ca212b45bc93f69fbb801c3b1ebedac52775f99e61"/>
    <s v="866d562d83a77144c090ae01fef5e5dc5d322dfdcb968ee04e0fa262fe1b2619"/>
    <x v="28"/>
    <n v="2668766.8416399998"/>
    <n v="1926100.1418599999"/>
    <n v="4546232.38631"/>
    <n v="3361145.6196699999"/>
    <n v="1283730.0126499999"/>
    <n v="1154351.4580300001"/>
    <n v="2460354.3447500002"/>
    <n v="1999621.8459099999"/>
    <n v="0"/>
    <n v="0"/>
    <n v="134.59399999999999"/>
    <n v="128.214"/>
    <n v="13934.845369999999"/>
    <n v="9657.7775899999997"/>
    <n v="1060933.10877"/>
    <n v="933463.63369000005"/>
    <n v="1496337.72765"/>
    <n v="1343620.0424800001"/>
    <n v="32186.273799999999"/>
    <n v="166083.10645999998"/>
    <n v="236559.10608"/>
    <n v="72337.573640000002"/>
    <n v="261847.38590999998"/>
    <n v="23566.311000000002"/>
    <s v="Total General Sin Pensiones"/>
    <s v="Totales"/>
    <s v="Total General Sin Pensiones"/>
    <x v="55"/>
    <x v="1"/>
    <n v="2668766.8416399998"/>
    <n v="1926100.1418599999"/>
    <n v="470912451.56086999"/>
    <n v="404647163.09129"/>
    <n v="451972421.97768009"/>
    <n v="385068140.58718014"/>
    <n v="451972421.97768009"/>
    <n v="385068140.58718014"/>
    <n v="234368923.24749997"/>
    <n v="200029581.98152995"/>
    <n v="2668766.8416399998"/>
    <n v="1926100.1418599999"/>
    <n v="0.59047116856430515"/>
    <n v="0.50019722195737648"/>
    <n v="742666.69977999991"/>
    <n v="38.558052286046788"/>
    <n v="100"/>
    <n v="100"/>
    <n v="100"/>
    <n v="100"/>
    <n v="0.56672250495696141"/>
    <n v="0.59047116856430515"/>
    <n v="0.47599496982645695"/>
    <n v="0.50019722195737648"/>
    <n v="7.1212915290635734E-3"/>
    <n v="5.2339278809290291E-2"/>
    <n v="5.7934372359323041E-2"/>
    <n v="-133896.83265999999"/>
    <n v="-80.620380672039119"/>
    <n v="164221.53243999998"/>
    <n v="227.02106827259075"/>
    <n v="238281.07490999997"/>
    <n v="1011.1089296496172"/>
    <n v="11.207899788232222"/>
    <n v="48.101991999463216"/>
    <n v="59.93205820104783"/>
    <n v="0.54773900688801902"/>
    <n v="13.65553734280045"/>
    <n v="11.36613628419234"/>
    <n v="70.901982163892683"/>
    <n v="69.473780099845058"/>
    <s v="Resto"/>
    <n v="2023"/>
    <n v="2"/>
    <d v="2024-08-20T00:00:00"/>
    <x v="55"/>
    <x v="28"/>
  </r>
  <r>
    <n v="2024"/>
    <n v="6"/>
    <n v="65"/>
    <x v="69"/>
    <s v="Total General Sin Pensiones"/>
    <n v="225"/>
    <s v="0e6523810856a138a75dec70a9cf3778a5c70b83ac915f22c33f05db97cb3e68"/>
    <s v="866d562d83a77144c090ae01fef5e5dc5d322dfdcb968ee04e0fa262fe1b2619"/>
    <x v="24"/>
    <n v="2291664.5886500003"/>
    <n v="1974172.5125899999"/>
    <n v="4910101.6868799999"/>
    <n v="4209420.8869700003"/>
    <n v="1611361.0123100001"/>
    <n v="1435455.93613"/>
    <n v="3055267.7040800005"/>
    <n v="2916922.4142499999"/>
    <n v="0"/>
    <n v="0"/>
    <n v="134.59399999999999"/>
    <n v="128.214"/>
    <n v="0"/>
    <n v="0"/>
    <n v="1431156.8358699998"/>
    <n v="1366850.9688199998"/>
    <n v="2453817.9448600002"/>
    <n v="2121481.6992000001"/>
    <n v="0"/>
    <n v="0"/>
    <n v="0"/>
    <n v="0"/>
    <n v="0"/>
    <n v="0"/>
    <s v="Total General Sin Pensiones"/>
    <s v="Totales"/>
    <s v="Total General Sin Pensiones"/>
    <x v="55"/>
    <x v="1"/>
    <n v="2291664.5886500003"/>
    <n v="1974172.5125899999"/>
    <n v="470912451.56086999"/>
    <n v="404647163.09129"/>
    <n v="451972421.97768009"/>
    <n v="385068140.58718014"/>
    <n v="451972421.97768009"/>
    <n v="385068140.58718014"/>
    <n v="234368923.24749997"/>
    <n v="200029581.98152995"/>
    <n v="2291664.5886500003"/>
    <n v="1974172.5125899999"/>
    <n v="0.50703637594135564"/>
    <n v="0.51268134247087727"/>
    <n v="317492.07606000034"/>
    <n v="16.08228632681492"/>
    <n v="100"/>
    <n v="100"/>
    <n v="100"/>
    <n v="100"/>
    <n v="0.48664344742937432"/>
    <n v="0.50703637594135564"/>
    <n v="0.48787504093896711"/>
    <n v="0.51268134247087727"/>
    <m/>
    <m/>
    <m/>
    <n v="0"/>
    <m/>
    <n v="0"/>
    <m/>
    <n v="0"/>
    <m/>
    <n v="12.254299958119329"/>
    <n v="70.313998841306841"/>
    <n v="72.711778072867858"/>
    <n v="0.68753185788559479"/>
    <n v="4.704672895357076"/>
    <n v="15.665289301591546"/>
    <n v="58.32367632928257"/>
    <n v="64.429071876294401"/>
    <s v="Resto"/>
    <n v="2023"/>
    <n v="2"/>
    <d v="2024-08-20T00:00:00"/>
    <x v="55"/>
    <x v="24"/>
  </r>
  <r>
    <n v="2024"/>
    <n v="6"/>
    <n v="123"/>
    <x v="78"/>
    <s v="Total General Sin Pensiones"/>
    <n v="236"/>
    <s v="9a049b03f6fc40bfcf2f136320359257ed4af8513f71aa6fef47f17059bbae23"/>
    <s v="866d562d83a77144c090ae01fef5e5dc5d322dfdcb968ee04e0fa262fe1b2619"/>
    <x v="66"/>
    <n v="52495.55702"/>
    <n v="0"/>
    <n v="52495.55702"/>
    <n v="64600.900150000009"/>
    <n v="43912.784670000001"/>
    <n v="0"/>
    <n v="43912.784670000001"/>
    <n v="48690.548289999999"/>
    <n v="0"/>
    <n v="0"/>
    <n v="134.59399999999999"/>
    <n v="128.214"/>
    <n v="0"/>
    <n v="0"/>
    <n v="4971.3094299999993"/>
    <n v="0"/>
    <n v="12057.66244"/>
    <n v="0"/>
    <n v="0"/>
    <n v="0"/>
    <n v="0"/>
    <n v="0"/>
    <n v="0"/>
    <n v="0"/>
    <s v="Total General Sin Pensiones"/>
    <s v="Totales"/>
    <s v="Total General Sin Pensiones"/>
    <x v="55"/>
    <x v="1"/>
    <n v="52495.55702"/>
    <n v="0"/>
    <n v="470912451.56086999"/>
    <n v="404647163.09129"/>
    <n v="451972421.97768009"/>
    <n v="385068140.58718014"/>
    <n v="451972421.97768009"/>
    <n v="385068140.58718014"/>
    <n v="234368923.24749997"/>
    <n v="200029581.98152995"/>
    <n v="52495.55702"/>
    <n v="0"/>
    <n v="1.1614769943329066E-2"/>
    <m/>
    <m/>
    <m/>
    <n v="100"/>
    <m/>
    <n v="100"/>
    <m/>
    <n v="1.1147625603442861E-2"/>
    <n v="1.1614769943329066E-2"/>
    <m/>
    <m/>
    <m/>
    <m/>
    <m/>
    <n v="0"/>
    <m/>
    <n v="0"/>
    <m/>
    <n v="0"/>
    <m/>
    <m/>
    <n v="83.650478560061586"/>
    <m/>
    <n v="1.8736607252159837E-2"/>
    <m/>
    <m/>
    <n v="41.229462632062202"/>
    <m/>
    <s v="Resto"/>
    <n v="2023"/>
    <n v="2"/>
    <d v="2024-08-20T00:00:00"/>
    <x v="55"/>
    <x v="66"/>
  </r>
  <r>
    <n v="2024"/>
    <n v="6"/>
    <n v="150.1"/>
    <x v="32"/>
    <s v="Total General Sin Pensiones"/>
    <n v="150.1"/>
    <m/>
    <m/>
    <x v="21"/>
    <n v="75935395.631889999"/>
    <n v="69322442.885330006"/>
    <n v="142007517.34167999"/>
    <n v="123411004.70513999"/>
    <n v="38103438.264830008"/>
    <n v="28010934.003449999"/>
    <n v="81651435.944069996"/>
    <n v="54241149.37452998"/>
    <n v="0"/>
    <n v="0"/>
    <n v="0"/>
    <n v="0"/>
    <n v="311075.21094000002"/>
    <n v="253633.88838000008"/>
    <n v="23678278.040449999"/>
    <n v="20141774.646359991"/>
    <n v="42042789.801150009"/>
    <n v="34946751.423909999"/>
    <n v="16499687.09189"/>
    <n v="11391515.555899998"/>
    <n v="7844295.9973900011"/>
    <n v="5565348.1112400014"/>
    <n v="876778.48769999982"/>
    <n v="569588.03663999995"/>
    <s v="Total General Sin Pensiones"/>
    <s v="Totales"/>
    <s v="Total General Sin Pensiones"/>
    <x v="55"/>
    <x v="1"/>
    <n v="75935395.631889999"/>
    <n v="69322442.885330006"/>
    <n v="470912451.56086999"/>
    <n v="404647163.09129"/>
    <n v="451972421.97768009"/>
    <n v="385068140.58718014"/>
    <n v="451972421.97768009"/>
    <n v="385068140.58718014"/>
    <n v="234368923.24749997"/>
    <n v="200029581.98152995"/>
    <n v="75935395.631889999"/>
    <n v="69322442.885330006"/>
    <n v="16.800891368464942"/>
    <n v="18.002643059387374"/>
    <n v="6612952.7465599924"/>
    <n v="9.539411006474241"/>
    <n v="100"/>
    <n v="100"/>
    <n v="100"/>
    <n v="100"/>
    <n v="16.125161987158588"/>
    <n v="16.800891368464942"/>
    <n v="17.131577633151622"/>
    <n v="18.002643059387374"/>
    <n v="3.6505959854127576"/>
    <n v="1.7355696091071193"/>
    <n v="0.19398937746323339"/>
    <n v="5108171.5359900016"/>
    <n v="44.841895803270269"/>
    <n v="2278947.8861499997"/>
    <n v="40.948882991655886"/>
    <n v="307190.45105999988"/>
    <n v="53.932040580086003"/>
    <n v="36.030588127253992"/>
    <n v="50.178757808207166"/>
    <n v="40.406732419664429"/>
    <n v="16.257888519030203"/>
    <n v="17.558052635293109"/>
    <n v="20.305287582138497"/>
    <n v="56.319473927494514"/>
    <n v="57.635613685623767"/>
    <s v="Resto"/>
    <n v="2023"/>
    <n v="2"/>
    <d v="2024-08-20T00:00:00"/>
    <x v="55"/>
    <x v="21"/>
  </r>
  <r>
    <n v="2024"/>
    <n v="6"/>
    <n v="88"/>
    <x v="73"/>
    <s v="Total General Sin Pensiones"/>
    <n v="60"/>
    <s v="39fa9ec190eee7b6f4dff1100d6343e10918d044c75eac8f9e9a2596173f80c9"/>
    <s v="866d562d83a77144c090ae01fef5e5dc5d322dfdcb968ee04e0fa262fe1b2619"/>
    <x v="60"/>
    <n v="262386.74179"/>
    <n v="191056.99778999999"/>
    <n v="441988.76633000001"/>
    <n v="390416.65047999995"/>
    <n v="60978.659690000008"/>
    <n v="96211.664040000003"/>
    <n v="99360.685790000018"/>
    <n v="119509.42170000001"/>
    <n v="0"/>
    <n v="0"/>
    <n v="134.59399999999999"/>
    <n v="128.214"/>
    <n v="0"/>
    <n v="0"/>
    <n v="53677.521179999996"/>
    <n v="90094.941829999996"/>
    <n v="194668.17544999998"/>
    <n v="208522.98496999999"/>
    <n v="134061.11937999999"/>
    <n v="72483.278630000001"/>
    <n v="128325.62241000001"/>
    <n v="118573.71915999999"/>
    <n v="0"/>
    <n v="0"/>
    <s v="Total General Sin Pensiones"/>
    <s v="Totales"/>
    <s v="Total General Sin Pensiones"/>
    <x v="55"/>
    <x v="1"/>
    <n v="262386.74179"/>
    <n v="191056.99778999999"/>
    <n v="470912451.56086999"/>
    <n v="404647163.09129"/>
    <n v="451972421.97768009"/>
    <n v="385068140.58718014"/>
    <n v="451972421.97768009"/>
    <n v="385068140.58718014"/>
    <n v="234368923.24749997"/>
    <n v="200029581.98152995"/>
    <n v="262386.74179"/>
    <n v="191056.99778999999"/>
    <n v="5.805370616239889E-2"/>
    <n v="4.9616412694818708E-2"/>
    <n v="71329.744000000006"/>
    <n v="37.334274496661976"/>
    <n v="100"/>
    <n v="100"/>
    <n v="100"/>
    <n v="100"/>
    <n v="5.5718794633758797E-2"/>
    <n v="5.805370616239889E-2"/>
    <n v="4.7215701780886271E-2"/>
    <n v="4.9616412694818708E-2"/>
    <n v="2.9661349423354941E-2"/>
    <n v="2.8392356739043948E-2"/>
    <m/>
    <n v="61577.840749999988"/>
    <n v="84.954546640104127"/>
    <n v="9751.9032500000176"/>
    <n v="8.224337837325546"/>
    <n v="0"/>
    <m/>
    <n v="-36.620304514587623"/>
    <n v="23.239992719908077"/>
    <n v="50.357571380740993"/>
    <n v="2.6018236054958906E-2"/>
    <n v="-40.421160067693897"/>
    <n v="-6.6442601145352391"/>
    <n v="27.573855385410408"/>
    <n v="43.20624023436163"/>
    <s v="Resto"/>
    <n v="2023"/>
    <n v="2"/>
    <d v="2024-08-20T00:00:00"/>
    <x v="55"/>
    <x v="60"/>
  </r>
  <r>
    <n v="2024"/>
    <n v="6"/>
    <n v="77"/>
    <x v="63"/>
    <s v="Total General Sin Pensiones"/>
    <n v="49"/>
    <s v="0e17daca5f3e175f448bacace3bc0da47d0655a74c8dd0dc497a3afbdad95f1f"/>
    <s v="866d562d83a77144c090ae01fef5e5dc5d322dfdcb968ee04e0fa262fe1b2619"/>
    <x v="22"/>
    <n v="6922211.3310900005"/>
    <n v="3662742.7217800003"/>
    <n v="13065912.722690001"/>
    <n v="7275163.0270700008"/>
    <n v="1824851.15552"/>
    <n v="1494367.22725"/>
    <n v="3286386.7739999997"/>
    <n v="2780933.8798799999"/>
    <n v="0"/>
    <n v="0"/>
    <n v="134.59399999999999"/>
    <n v="128.214"/>
    <n v="0"/>
    <n v="0"/>
    <n v="1769654.47908"/>
    <n v="1479414.0535599999"/>
    <n v="1982112.4968399999"/>
    <n v="2385277.82283"/>
    <n v="5103956.2789900005"/>
    <n v="2478532.9140300001"/>
    <n v="1582681.3933300001"/>
    <n v="938695.86603000003"/>
    <n v="0"/>
    <n v="0"/>
    <s v="Total General Sin Pensiones"/>
    <s v="Totales"/>
    <s v="Total General Sin Pensiones"/>
    <x v="55"/>
    <x v="1"/>
    <n v="6922211.3310900005"/>
    <n v="3662742.7217800003"/>
    <n v="470912451.56086999"/>
    <n v="404647163.09129"/>
    <n v="451972421.97768009"/>
    <n v="385068140.58718014"/>
    <n v="451972421.97768009"/>
    <n v="385068140.58718014"/>
    <n v="234368923.24749997"/>
    <n v="200029581.98152995"/>
    <n v="6922211.3310900005"/>
    <n v="3662742.7217800003"/>
    <n v="1.5315561291993702"/>
    <n v="0.95119339558831884"/>
    <n v="3259468.6093100002"/>
    <n v="88.989832398765387"/>
    <n v="100"/>
    <n v="100"/>
    <n v="100"/>
    <n v="100"/>
    <n v="1.4699571668036977"/>
    <n v="1.5315561291993702"/>
    <n v="0.90516950466144031"/>
    <n v="0.95119339558831884"/>
    <n v="1.1292627671079567"/>
    <n v="0.35017211590138975"/>
    <m/>
    <n v="2625423.3649600004"/>
    <n v="105.92650797972105"/>
    <n v="643985.52730000007"/>
    <n v="68.604278617268236"/>
    <n v="0"/>
    <m/>
    <n v="22.115308890852159"/>
    <n v="26.362257207086039"/>
    <n v="40.799131709796292"/>
    <n v="0.77862334742772499"/>
    <n v="19.618606759992431"/>
    <n v="-16.902237640044238"/>
    <n v="89.281233123815468"/>
    <n v="62.022714477962026"/>
    <s v="Resto"/>
    <n v="2023"/>
    <n v="2"/>
    <d v="2024-08-20T00:00:00"/>
    <x v="55"/>
    <x v="22"/>
  </r>
  <r>
    <n v="2024"/>
    <n v="6"/>
    <n v="60"/>
    <x v="74"/>
    <s v="Total General Sin Pensiones"/>
    <n v="210"/>
    <s v="d29d53701d3c859e29e1b90028eec1ca8e2f29439198b6e036c60951fb458aa1"/>
    <s v="866d562d83a77144c090ae01fef5e5dc5d322dfdcb968ee04e0fa262fe1b2619"/>
    <x v="33"/>
    <n v="2157225.3620799999"/>
    <n v="2167472.8557100003"/>
    <n v="4253197.8447500002"/>
    <n v="4004706.6546"/>
    <n v="1535311.6757999999"/>
    <n v="1238518.6933600002"/>
    <n v="3115879.7979199993"/>
    <n v="2699182.4789599995"/>
    <n v="0"/>
    <n v="0"/>
    <n v="134.59399999999999"/>
    <n v="128.214"/>
    <n v="27559.659370000001"/>
    <n v="1984.1198100000001"/>
    <n v="1172705.2196099998"/>
    <n v="912598.41188999999"/>
    <n v="1756676.3805199999"/>
    <n v="1491196.7746400002"/>
    <n v="770670.55518999998"/>
    <n v="1151123.1965299998"/>
    <n v="1265071.3181"/>
    <n v="902948.38592000003"/>
    <n v="121483.48879"/>
    <n v="113401.27326"/>
    <s v="Total General Sin Pensiones"/>
    <s v="Totales"/>
    <s v="Total General Sin Pensiones"/>
    <x v="55"/>
    <x v="1"/>
    <n v="2157225.3620799999"/>
    <n v="2167472.8557100003"/>
    <n v="470912451.56086999"/>
    <n v="404647163.09129"/>
    <n v="451972421.97768009"/>
    <n v="385068140.58718014"/>
    <n v="451972421.97768009"/>
    <n v="385068140.58718014"/>
    <n v="234368923.24749997"/>
    <n v="200029581.98152995"/>
    <n v="2157225.3620799999"/>
    <n v="2167472.8557100003"/>
    <n v="0.47729136938061473"/>
    <n v="0.56288033915370894"/>
    <n v="-10247.49363000039"/>
    <n v="-0.472785327069003"/>
    <n v="100"/>
    <n v="100"/>
    <n v="100"/>
    <n v="100"/>
    <n v="0.45809478066034059"/>
    <n v="0.47729136938061473"/>
    <n v="0.53564513813754577"/>
    <n v="0.56288033915370894"/>
    <n v="0.17051273876795481"/>
    <n v="0.27990011261405534"/>
    <n v="2.6878517998604627E-2"/>
    <n v="-380452.64133999986"/>
    <n v="-33.05055814067984"/>
    <n v="362122.93218"/>
    <n v="40.10449963992555"/>
    <n v="8082.2155300000013"/>
    <n v="7.1270941653975628"/>
    <n v="23.963544840395159"/>
    <n v="71.170666856968992"/>
    <n v="57.141139742407432"/>
    <n v="0.65508329966540357"/>
    <n v="28.501781761959922"/>
    <n v="17.803123665157528"/>
    <n v="66.757043734080554"/>
    <n v="61.199060205204404"/>
    <s v="Resto"/>
    <n v="2023"/>
    <n v="2"/>
    <d v="2024-08-20T00:00:00"/>
    <x v="55"/>
    <x v="33"/>
  </r>
  <r>
    <n v="2024"/>
    <n v="6"/>
    <n v="92"/>
    <x v="22"/>
    <s v="Total General Sin Pensiones"/>
    <n v="219"/>
    <s v="314f04b30f62e0056bd059354a5536fb2e302107eed143b5fa2aa0bbba07f608"/>
    <s v="866d562d83a77144c090ae01fef5e5dc5d322dfdcb968ee04e0fa262fe1b2619"/>
    <x v="19"/>
    <n v="6935064.6502099996"/>
    <n v="7545683.0148400003"/>
    <n v="11884414.477119999"/>
    <n v="12805302.038279999"/>
    <n v="2161295.1529100002"/>
    <n v="1704392.0686499996"/>
    <n v="6753789.7984099993"/>
    <n v="4226302.0598299997"/>
    <n v="0"/>
    <n v="0"/>
    <n v="134.59399999999999"/>
    <n v="128.214"/>
    <n v="0"/>
    <n v="0"/>
    <n v="690891.98333000008"/>
    <n v="525281.12578"/>
    <n v="1830193.74899"/>
    <n v="1347930.02804"/>
    <n v="0"/>
    <n v="0"/>
    <n v="0"/>
    <n v="0"/>
    <n v="0"/>
    <n v="0"/>
    <s v="Total General Sin Pensiones"/>
    <s v="Totales"/>
    <s v="Total General Sin Pensiones"/>
    <x v="55"/>
    <x v="1"/>
    <n v="6935064.6502099996"/>
    <n v="7545683.0148400003"/>
    <n v="470912451.56086999"/>
    <n v="404647163.09129"/>
    <n v="451972421.97768009"/>
    <n v="385068140.58718014"/>
    <n v="451972421.97768009"/>
    <n v="385068140.58718014"/>
    <n v="234368923.24749997"/>
    <n v="200029581.98152995"/>
    <n v="6935064.6502099996"/>
    <n v="7545683.0148400003"/>
    <n v="1.5343999573833458"/>
    <n v="1.9595708446130573"/>
    <n v="-610618.36463000067"/>
    <n v="-8.0922875163070724"/>
    <n v="100"/>
    <n v="100"/>
    <n v="100"/>
    <n v="100"/>
    <n v="1.4726866166361234"/>
    <n v="1.5343999573833458"/>
    <n v="1.8647561883777906"/>
    <n v="1.9595708446130573"/>
    <m/>
    <m/>
    <m/>
    <n v="0"/>
    <m/>
    <n v="0"/>
    <m/>
    <n v="0"/>
    <m/>
    <n v="26.807393243850306"/>
    <n v="31.164744121665173"/>
    <n v="22.587644687670991"/>
    <n v="0.92217650828544939"/>
    <n v="31.528042684587486"/>
    <n v="35.778097595410841"/>
    <n v="37.749663592243806"/>
    <n v="38.96946539159763"/>
    <s v="Resto"/>
    <n v="2023"/>
    <n v="2"/>
    <d v="2024-08-20T00:00:00"/>
    <x v="55"/>
    <x v="19"/>
  </r>
  <r>
    <n v="2024"/>
    <n v="6"/>
    <n v="601"/>
    <x v="26"/>
    <s v="Total General Sin Pensiones"/>
    <n v="241"/>
    <s v="749fc650cacb0f06547520d53c31505c8156e0a3be07073eddb2ef3ad9e383ba"/>
    <s v="866d562d83a77144c090ae01fef5e5dc5d322dfdcb968ee04e0fa262fe1b2619"/>
    <x v="63"/>
    <n v="77651.32746"/>
    <n v="53242.222799999996"/>
    <n v="135984.58527000001"/>
    <n v="93247.197310000018"/>
    <n v="35276.006729999994"/>
    <n v="3331.4222799999998"/>
    <n v="55494.723579999998"/>
    <n v="16373.83563"/>
    <n v="0"/>
    <n v="0"/>
    <n v="134.59399999999999"/>
    <n v="128.214"/>
    <n v="0"/>
    <n v="0"/>
    <n v="36427.395629999999"/>
    <n v="-1239.4933999999998"/>
    <n v="99908.919439999998"/>
    <n v="75772.541689999998"/>
    <n v="0"/>
    <n v="0"/>
    <n v="0"/>
    <n v="0"/>
    <n v="0"/>
    <n v="0"/>
    <s v="Total General Sin Pensiones"/>
    <s v="Totales"/>
    <s v="Total General Sin Pensiones"/>
    <x v="55"/>
    <x v="1"/>
    <n v="77651.32746"/>
    <n v="53242.222799999996"/>
    <n v="470912451.56086999"/>
    <n v="404647163.09129"/>
    <n v="451972421.97768009"/>
    <n v="385068140.58718014"/>
    <n v="451972421.97768009"/>
    <n v="385068140.58718014"/>
    <n v="234368923.24749997"/>
    <n v="200029581.98152995"/>
    <n v="77651.32746"/>
    <n v="53242.222799999996"/>
    <n v="1.7180545467845976E-2"/>
    <n v="1.3826701611515394E-2"/>
    <n v="24409.104660000005"/>
    <n v="45.845389948670601"/>
    <n v="100"/>
    <n v="100"/>
    <n v="100"/>
    <n v="100"/>
    <n v="1.6489546454467197E-2"/>
    <n v="1.7180545467845976E-2"/>
    <n v="1.3157690861652808E-2"/>
    <n v="1.3826701611515394E-2"/>
    <m/>
    <m/>
    <m/>
    <n v="0"/>
    <m/>
    <n v="0"/>
    <m/>
    <n v="0"/>
    <m/>
    <n v="958.88727891920075"/>
    <n v="45.428723350764969"/>
    <n v="6.2571059298448377"/>
    <n v="1.5051486451873812E-2"/>
    <n v="-3038.8938763207616"/>
    <n v="31.853725916634225"/>
    <n v="36.460604152441427"/>
    <n v="-1.6358081335993786"/>
    <s v="Resto"/>
    <n v="2023"/>
    <n v="2"/>
    <d v="2024-08-20T00:00:00"/>
    <x v="55"/>
    <x v="63"/>
  </r>
  <r>
    <n v="2024"/>
    <n v="6"/>
    <n v="94"/>
    <x v="19"/>
    <s v="Total General Sin Pensiones"/>
    <n v="7"/>
    <s v="7902699be42c8a8e46fbbb4501726517e86b22c56a189f7625a6da49081b2451"/>
    <s v="866d562d83a77144c090ae01fef5e5dc5d322dfdcb968ee04e0fa262fe1b2619"/>
    <x v="26"/>
    <n v="3650387.7085300004"/>
    <n v="3694009.5163200004"/>
    <n v="8006362.4654999999"/>
    <n v="7511111.5930000003"/>
    <n v="1968392.91753"/>
    <n v="2632097.7521700007"/>
    <n v="4649361.8021200001"/>
    <n v="5953617.2494299989"/>
    <n v="0"/>
    <n v="0"/>
    <n v="134.59399999999999"/>
    <n v="128.214"/>
    <n v="3178.6744199999998"/>
    <n v="5632.2180600000002"/>
    <n v="1617624.9934400001"/>
    <n v="2015504.3609800001"/>
    <n v="2224106.3372399998"/>
    <n v="2261077.63038"/>
    <n v="1352877.0179499998"/>
    <n v="1077508.3381699999"/>
    <n v="0"/>
    <n v="0"/>
    <n v="0"/>
    <n v="0"/>
    <s v="Total General Sin Pensiones"/>
    <s v="Totales"/>
    <s v="Total General Sin Pensiones"/>
    <x v="55"/>
    <x v="1"/>
    <n v="3650387.7085300004"/>
    <n v="3694009.5163200004"/>
    <n v="470912451.56086999"/>
    <n v="404647163.09129"/>
    <n v="451972421.97768009"/>
    <n v="385068140.58718014"/>
    <n v="451972421.97768009"/>
    <n v="385068140.58718014"/>
    <n v="234368923.24749997"/>
    <n v="200029581.98152995"/>
    <n v="3650387.7085300004"/>
    <n v="3694009.5163200004"/>
    <n v="0.80765717796610803"/>
    <n v="0.95931320381039664"/>
    <n v="-43621.807789999992"/>
    <n v="-1.1808796809342326"/>
    <n v="100"/>
    <n v="100"/>
    <n v="100"/>
    <n v="100"/>
    <n v="0.77517332498441116"/>
    <n v="0.80765717796610803"/>
    <n v="0.91289643256107966"/>
    <n v="0.95931320381039664"/>
    <n v="0.29932733772345282"/>
    <m/>
    <m/>
    <n v="275368.67977999989"/>
    <n v="25.556060220162724"/>
    <n v="0"/>
    <m/>
    <n v="0"/>
    <m/>
    <n v="-25.215812524166981"/>
    <n v="53.922845316687351"/>
    <n v="71.253139455691382"/>
    <n v="0.83986942050816327"/>
    <n v="-19.740933100563417"/>
    <n v="-1.6351182570315759"/>
    <n v="72.731459209247546"/>
    <n v="89.139104907303491"/>
    <s v="Resto"/>
    <n v="2023"/>
    <n v="2"/>
    <d v="2024-08-20T00:00:00"/>
    <x v="55"/>
    <x v="26"/>
  </r>
  <r>
    <n v="2024"/>
    <n v="6"/>
    <n v="13"/>
    <x v="23"/>
    <s v="Total General Sin Pensiones"/>
    <n v="13"/>
    <s v="3fdba35f04dc8c462986c992bcf875546257113072a909c162f7e470e581e278"/>
    <s v="866d562d83a77144c090ae01fef5e5dc5d322dfdcb968ee04e0fa262fe1b2619"/>
    <x v="56"/>
    <n v="799139.89625999995"/>
    <n v="661278.34057"/>
    <n v="1505847.4702900001"/>
    <n v="1324126.7497299998"/>
    <n v="465988.56997999991"/>
    <n v="424103.94340999995"/>
    <n v="854168.01400000008"/>
    <n v="762384.8407399999"/>
    <n v="0"/>
    <n v="0"/>
    <n v="134.59399999999999"/>
    <n v="128.214"/>
    <n v="803.85748999999998"/>
    <n v="1857.75262"/>
    <n v="292174.18445999996"/>
    <n v="254364.29707"/>
    <n v="569515.74435000005"/>
    <n v="420238.88050000003"/>
    <n v="27342.011979999999"/>
    <n v="812.11782000000005"/>
    <n v="91358.126239999983"/>
    <n v="135220.41094000003"/>
    <n v="0"/>
    <n v="0"/>
    <s v="Total General Sin Pensiones"/>
    <s v="Totales"/>
    <s v="Total General Sin Pensiones"/>
    <x v="55"/>
    <x v="1"/>
    <n v="799139.89625999995"/>
    <n v="661278.34057"/>
    <n v="470912451.56086999"/>
    <n v="404647163.09129"/>
    <n v="451972421.97768009"/>
    <n v="385068140.58718014"/>
    <n v="451972421.97768009"/>
    <n v="385068140.58718014"/>
    <n v="234368923.24749997"/>
    <n v="200029581.98152995"/>
    <n v="799139.89625999995"/>
    <n v="661278.34057"/>
    <n v="0.17681164987085521"/>
    <n v="0.17173021366079111"/>
    <n v="137861.55568999995"/>
    <n v="20.847734944889893"/>
    <n v="100"/>
    <n v="100"/>
    <n v="100"/>
    <n v="100"/>
    <n v="0.16970031130228108"/>
    <n v="0.17681164987085521"/>
    <n v="0.16342097533025654"/>
    <n v="0.17173021366079111"/>
    <n v="6.049486793986346E-3"/>
    <n v="2.021320810686798E-2"/>
    <m/>
    <n v="26529.89416"/>
    <n v="3266.7543436000451"/>
    <n v="-43862.284700000047"/>
    <n v="-32.437621210500986"/>
    <n v="0"/>
    <m/>
    <n v="9.8760285587602414"/>
    <n v="58.311263417186552"/>
    <n v="64.133953494444768"/>
    <n v="0.19882694493924147"/>
    <n v="14.864463222837765"/>
    <n v="35.521906890764242"/>
    <n v="51.302213741863156"/>
    <n v="60.528501495948561"/>
    <s v="Resto"/>
    <n v="2023"/>
    <n v="2"/>
    <d v="2024-08-20T00:00:00"/>
    <x v="55"/>
    <x v="56"/>
  </r>
  <r>
    <n v="2024"/>
    <n v="6"/>
    <n v="15.1"/>
    <x v="13"/>
    <s v="Total General Sin Pensiones"/>
    <n v="15.1"/>
    <m/>
    <m/>
    <x v="7"/>
    <n v="171589603.35475999"/>
    <n v="138901687.68810999"/>
    <n v="293756883.04817998"/>
    <n v="235239330.19932002"/>
    <n v="80197252.522319987"/>
    <n v="68207625.861519992"/>
    <n v="183998997.51744998"/>
    <n v="137991184.70348999"/>
    <n v="0"/>
    <n v="0"/>
    <n v="0"/>
    <n v="0"/>
    <n v="256205.59304000001"/>
    <n v="661940.2365"/>
    <n v="67950963.570069999"/>
    <n v="57733870.47947"/>
    <n v="84898432.854219988"/>
    <n v="75121830.452419981"/>
    <n v="39448413.844410002"/>
    <n v="24259630.585450001"/>
    <n v="34662267.781800002"/>
    <n v="29936789.747419998"/>
    <n v="12447506.004589999"/>
    <n v="8510671.5280399993"/>
    <s v="Total General Sin Pensiones"/>
    <s v="Totales"/>
    <s v="Total General Sin Pensiones"/>
    <x v="55"/>
    <x v="1"/>
    <n v="171589603.35475999"/>
    <n v="138901687.68810999"/>
    <n v="470912451.56086999"/>
    <n v="404647163.09129"/>
    <n v="451972421.97768009"/>
    <n v="385068140.58718014"/>
    <n v="451972421.97768009"/>
    <n v="385068140.58718014"/>
    <n v="234368923.24749997"/>
    <n v="200029581.98152995"/>
    <n v="171589603.35475999"/>
    <n v="138901687.68810999"/>
    <n v="37.964617974685552"/>
    <n v="36.071976112150573"/>
    <n v="32687915.666649997"/>
    <n v="23.533130670123658"/>
    <n v="100"/>
    <n v="100"/>
    <n v="100"/>
    <n v="100"/>
    <n v="36.437686620095747"/>
    <n v="37.964617974685552"/>
    <n v="34.32661843641128"/>
    <n v="36.071976112150573"/>
    <n v="8.7280577146271323"/>
    <n v="7.6691112325237718"/>
    <n v="2.7540410430627333"/>
    <n v="15188783.258960001"/>
    <n v="62.609293267926567"/>
    <n v="4725478.0343800038"/>
    <n v="15.784852264552685"/>
    <n v="3936834.4765499998"/>
    <n v="46.257624484499992"/>
    <n v="17.578132224015832"/>
    <n v="46.737827324253949"/>
    <n v="49.104965531213324"/>
    <n v="34.218381605836669"/>
    <n v="17.696878809178695"/>
    <n v="13.014329314023065"/>
    <n v="80.037948034623113"/>
    <n v="76.85365243600792"/>
    <s v="Resto"/>
    <n v="2023"/>
    <n v="2"/>
    <d v="2024-08-20T00:00:00"/>
    <x v="55"/>
    <x v="7"/>
  </r>
  <r>
    <n v="2024"/>
    <n v="6"/>
    <n v="701"/>
    <x v="51"/>
    <s v="Total General Sin Pensiones"/>
    <n v="243"/>
    <s v="72440a20f54075ac43f51a2cf0dbb2a14366b38a5c01b110ae174abc1cb44238"/>
    <s v="866d562d83a77144c090ae01fef5e5dc5d322dfdcb968ee04e0fa262fe1b2619"/>
    <x v="35"/>
    <n v="1545984.8405799998"/>
    <n v="1269383.35249"/>
    <n v="2976601.4914799994"/>
    <n v="2583598.4501999998"/>
    <n v="959156.13444000005"/>
    <n v="802644.94192000001"/>
    <n v="1776632.4950999999"/>
    <n v="1833851.24551"/>
    <n v="0"/>
    <n v="0"/>
    <n v="134.59399999999999"/>
    <n v="128.214"/>
    <n v="0"/>
    <n v="0"/>
    <n v="705949.79178999993"/>
    <n v="606765.84003999992"/>
    <n v="1041698.8632200001"/>
    <n v="961321.4166"/>
    <n v="0"/>
    <n v="0"/>
    <n v="0"/>
    <n v="0"/>
    <n v="0"/>
    <n v="0"/>
    <s v="Total General Sin Pensiones"/>
    <s v="Totales"/>
    <s v="Total General Sin Pensiones"/>
    <x v="55"/>
    <x v="1"/>
    <n v="1545984.8405799998"/>
    <n v="1269383.35249"/>
    <n v="470912451.56086999"/>
    <n v="404647163.09129"/>
    <n v="451972421.97768009"/>
    <n v="385068140.58718014"/>
    <n v="451972421.97768009"/>
    <n v="385068140.58718014"/>
    <n v="234368923.24749997"/>
    <n v="200029581.98152995"/>
    <n v="1545984.8405799998"/>
    <n v="1269383.35249"/>
    <n v="0.34205291416128608"/>
    <n v="0.32965161712790653"/>
    <n v="276601.48808999988"/>
    <n v="21.790224958238436"/>
    <n v="100"/>
    <n v="100"/>
    <n v="100"/>
    <n v="100"/>
    <n v="0.32829559623147198"/>
    <n v="0.34205291416128608"/>
    <n v="0.31370128553295257"/>
    <n v="0.32965161712790653"/>
    <m/>
    <m/>
    <m/>
    <n v="0"/>
    <m/>
    <n v="0"/>
    <m/>
    <n v="0"/>
    <m/>
    <n v="19.499430488605697"/>
    <n v="62.041755472851726"/>
    <n v="63.231090934471915"/>
    <n v="0.40925056152905775"/>
    <n v="16.346330858616142"/>
    <n v="8.3611417817236244"/>
    <n v="67.769085358107745"/>
    <n v="63.117894760527484"/>
    <s v="Resto"/>
    <n v="2023"/>
    <n v="2"/>
    <d v="2024-08-20T00:00:00"/>
    <x v="55"/>
    <x v="35"/>
  </r>
  <r>
    <n v="2024"/>
    <n v="6"/>
    <n v="106"/>
    <x v="76"/>
    <s v="Total General Sin Pensiones"/>
    <n v="227"/>
    <s v="dfe62e836a0a6f2633422230c81287700a56e2639652c73f264e6562220c207a"/>
    <s v="866d562d83a77144c090ae01fef5e5dc5d322dfdcb968ee04e0fa262fe1b2619"/>
    <x v="43"/>
    <n v="1019377.8698099999"/>
    <n v="889668.0350700001"/>
    <n v="2033637.2466499999"/>
    <n v="1775465.1605099998"/>
    <n v="149704.57608999999"/>
    <n v="103145.11579"/>
    <n v="324271.10676"/>
    <n v="181729.40026999998"/>
    <n v="0"/>
    <n v="0"/>
    <n v="134.59399999999999"/>
    <n v="128.214"/>
    <n v="0"/>
    <n v="0"/>
    <n v="347497.00639999995"/>
    <n v="228127.16008999999"/>
    <n v="1370062.9314100002"/>
    <n v="1212445.1254799999"/>
    <n v="225230.34239000001"/>
    <n v="259011.97023999997"/>
    <n v="780605.93221"/>
    <n v="618426.48747000005"/>
    <n v="13541.595209999999"/>
    <n v="12229.577359999999"/>
    <s v="Total General Sin Pensiones"/>
    <s v="Totales"/>
    <s v="Total General Sin Pensiones"/>
    <x v="55"/>
    <x v="1"/>
    <n v="1019377.8698099999"/>
    <n v="889668.0350700001"/>
    <n v="470912451.56086999"/>
    <n v="404647163.09129"/>
    <n v="451972421.97768009"/>
    <n v="385068140.58718014"/>
    <n v="451972421.97768009"/>
    <n v="385068140.58718014"/>
    <n v="234368923.24749997"/>
    <n v="200029581.98152995"/>
    <n v="1019377.8698099999"/>
    <n v="889668.0350700001"/>
    <n v="0.22553983832675975"/>
    <n v="0.231041714776343"/>
    <n v="129709.83473999985"/>
    <n v="14.579576833936049"/>
    <n v="100"/>
    <n v="100"/>
    <n v="100"/>
    <n v="100"/>
    <n v="0.21646865918095934"/>
    <n v="0.22553983832675975"/>
    <n v="0.21986266461709691"/>
    <n v="0.231041714776343"/>
    <n v="4.9832762230152761E-2"/>
    <n v="0.17271096515011461"/>
    <n v="2.996110946492379E-3"/>
    <n v="-33781.627849999961"/>
    <n v="-13.042496769048151"/>
    <n v="162179.44473999995"/>
    <n v="26.224530809390224"/>
    <n v="1312.0178500000002"/>
    <n v="10.72823541957626"/>
    <n v="45.139762501981664"/>
    <n v="14.685876604119644"/>
    <n v="11.59366322314642"/>
    <n v="6.3875608598460754E-2"/>
    <n v="52.326012502372166"/>
    <n v="12.999995019782883"/>
    <n v="25.363579908141404"/>
    <n v="18.815462679161318"/>
    <s v="Resto"/>
    <n v="2023"/>
    <n v="2"/>
    <d v="2024-08-20T00:00:00"/>
    <x v="55"/>
    <x v="43"/>
  </r>
  <r>
    <n v="2024"/>
    <n v="6"/>
    <n v="43"/>
    <x v="9"/>
    <s v="Total General Sin Pensiones"/>
    <n v="31"/>
    <s v="eb1e33e8a81b697b75855af6bfcdbcbf7cbbde9f94962ceaec1ed8af21f5a50f"/>
    <s v="866d562d83a77144c090ae01fef5e5dc5d322dfdcb968ee04e0fa262fe1b2619"/>
    <x v="0"/>
    <n v="56310277.221919999"/>
    <n v="49145835.487599999"/>
    <n v="106842010.20845"/>
    <n v="95439319.939989999"/>
    <n v="32107572.449480001"/>
    <n v="29858266.66626"/>
    <n v="65230181.416680008"/>
    <n v="60770464.075030014"/>
    <n v="0"/>
    <n v="0"/>
    <n v="134.59399999999999"/>
    <n v="128.214"/>
    <n v="123164.44604000001"/>
    <n v="136418.74544999999"/>
    <n v="30920480.140459999"/>
    <n v="28687500.896240003"/>
    <n v="42520989.997269996"/>
    <n v="38617526.128030002"/>
    <n v="4438290.2196899997"/>
    <n v="4000262.5338699999"/>
    <n v="8977441.4169499986"/>
    <n v="8455046.1725200005"/>
    <n v="3859653.07479"/>
    <n v="4231316.0223200005"/>
    <s v="Total General Sin Pensiones"/>
    <s v="Totales"/>
    <s v="Total General Sin Pensiones"/>
    <x v="55"/>
    <x v="1"/>
    <n v="56310277.221919999"/>
    <n v="49145835.487599999"/>
    <n v="470912451.56086999"/>
    <n v="404647163.09129"/>
    <n v="451972421.97768009"/>
    <n v="385068140.58718014"/>
    <n v="451972421.97768009"/>
    <n v="385068140.58718014"/>
    <n v="234368923.24749997"/>
    <n v="200029581.98152995"/>
    <n v="56310277.221919999"/>
    <n v="49145835.487599999"/>
    <n v="12.458786086001679"/>
    <n v="12.762893188893484"/>
    <n v="7164441.7343199998"/>
    <n v="14.577922347311944"/>
    <n v="100"/>
    <n v="100"/>
    <n v="100"/>
    <n v="100"/>
    <n v="11.957695540917621"/>
    <n v="12.458786086001679"/>
    <n v="12.145355255218359"/>
    <n v="12.762893188893484"/>
    <n v="0.98198252899358918"/>
    <n v="1.9862807951130557"/>
    <n v="0.85395765031447046"/>
    <n v="438027.68581999978"/>
    <n v="10.949973460772732"/>
    <n v="522395.2444299981"/>
    <n v="6.1785025625034518"/>
    <n v="-371662.94753000047"/>
    <n v="-8.7836253678405303"/>
    <n v="7.5332764904324723"/>
    <n v="57.019027491097894"/>
    <n v="60.754418701038361"/>
    <n v="13.699586107486414"/>
    <n v="7.783805401162236"/>
    <n v="10.10801120791298"/>
    <n v="72.718156709063479"/>
    <n v="74.28622123833452"/>
    <s v="Grandes"/>
    <n v="2023"/>
    <n v="2"/>
    <d v="2024-08-20T00:00:00"/>
    <x v="55"/>
    <x v="0"/>
  </r>
  <r>
    <n v="2024"/>
    <n v="6"/>
    <n v="603"/>
    <x v="25"/>
    <s v="Total General Sin Pensiones"/>
    <n v="242"/>
    <s v="14063697603e22d600d336bee6cff12c8be93509ce84a0642918d89b2aef1753"/>
    <s v="866d562d83a77144c090ae01fef5e5dc5d322dfdcb968ee04e0fa262fe1b2619"/>
    <x v="68"/>
    <n v="233870.02872"/>
    <n v="263685.94033000001"/>
    <n v="472213.40372999996"/>
    <n v="448552.34193000005"/>
    <n v="49131.226470000001"/>
    <n v="-203398.35184000002"/>
    <n v="52058.984870000022"/>
    <n v="-110283.11826000002"/>
    <n v="0"/>
    <n v="0"/>
    <n v="134.59399999999999"/>
    <n v="128.214"/>
    <n v="0"/>
    <n v="0"/>
    <n v="40811.26902"/>
    <n v="-188811.66498"/>
    <n v="302672.82464999997"/>
    <n v="256804.36914"/>
    <n v="0"/>
    <n v="0"/>
    <n v="0"/>
    <n v="0"/>
    <n v="0"/>
    <n v="0"/>
    <s v="Total General Sin Pensiones"/>
    <s v="Totales"/>
    <s v="Total General Sin Pensiones"/>
    <x v="55"/>
    <x v="1"/>
    <n v="233870.02872"/>
    <n v="263685.94033000001"/>
    <n v="470912451.56086999"/>
    <n v="404647163.09129"/>
    <n v="451972421.97768009"/>
    <n v="385068140.58718014"/>
    <n v="451972421.97768009"/>
    <n v="385068140.58718014"/>
    <n v="234368923.24749997"/>
    <n v="200029581.98152995"/>
    <n v="233870.02872"/>
    <n v="263685.94033000001"/>
    <n v="5.1744313889033978E-2"/>
    <n v="6.8477734856982025E-2"/>
    <n v="-29815.91161000001"/>
    <n v="-11.307357370926086"/>
    <n v="100"/>
    <n v="100"/>
    <n v="100"/>
    <n v="100"/>
    <n v="4.9663165190222208E-2"/>
    <n v="5.1744313889033978E-2"/>
    <n v="6.51644109687015E-2"/>
    <n v="6.8477734856982025E-2"/>
    <m/>
    <m/>
    <m/>
    <n v="0"/>
    <m/>
    <n v="0"/>
    <m/>
    <n v="0"/>
    <m/>
    <n v="-124.15517432936147"/>
    <n v="21.007919115972818"/>
    <n v="-77.136593473830743"/>
    <n v="2.0963200150096728E-2"/>
    <n v="-121.61480278473418"/>
    <n v="17.861244208424743"/>
    <n v="13.483625121347679"/>
    <n v="-73.523540745160403"/>
    <s v="Resto"/>
    <n v="2023"/>
    <n v="2"/>
    <d v="2024-08-20T00:00:00"/>
    <x v="55"/>
    <x v="68"/>
  </r>
  <r>
    <n v="2024"/>
    <n v="6"/>
    <n v="107"/>
    <x v="28"/>
    <s v="Total General Sin Pensiones"/>
    <n v="70"/>
    <s v="ff5a1ae012afa5d4c889c50ad427aaf545d31a4fac04ffc1c4d03d403ba4250a"/>
    <s v="866d562d83a77144c090ae01fef5e5dc5d322dfdcb968ee04e0fa262fe1b2619"/>
    <x v="48"/>
    <n v="991204.89910000004"/>
    <n v="653728.05599000002"/>
    <n v="1814506.8072600001"/>
    <n v="1160331.2156699998"/>
    <n v="602949.23947000015"/>
    <n v="301431.19688"/>
    <n v="948660.59138999996"/>
    <n v="580375.87736999989"/>
    <n v="0"/>
    <n v="0"/>
    <n v="134.59399999999999"/>
    <n v="128.214"/>
    <n v="0"/>
    <n v="0"/>
    <n v="537395.69094"/>
    <n v="243717.88490999999"/>
    <n v="675398.35936"/>
    <n v="414413.28897000005"/>
    <n v="0"/>
    <n v="0"/>
    <n v="0"/>
    <n v="0"/>
    <n v="0"/>
    <n v="0"/>
    <s v="Total General Sin Pensiones"/>
    <s v="Totales"/>
    <s v="Total General Sin Pensiones"/>
    <x v="55"/>
    <x v="1"/>
    <n v="991204.89910000004"/>
    <n v="653728.05599000002"/>
    <n v="470912451.56086999"/>
    <n v="404647163.09129"/>
    <n v="451972421.97768009"/>
    <n v="385068140.58718014"/>
    <n v="451972421.97768009"/>
    <n v="385068140.58718014"/>
    <n v="234368923.24749997"/>
    <n v="200029581.98152995"/>
    <n v="991204.89910000004"/>
    <n v="653728.05599000002"/>
    <n v="0.21930649988838236"/>
    <n v="0.16976944781594955"/>
    <n v="337476.84311000002"/>
    <n v="51.623429653623788"/>
    <n v="100"/>
    <n v="100"/>
    <n v="100"/>
    <n v="100"/>
    <n v="0.2104860246983461"/>
    <n v="0.21930649988838236"/>
    <n v="0.16155508196223692"/>
    <n v="0.16976944781594955"/>
    <m/>
    <m/>
    <m/>
    <n v="0"/>
    <m/>
    <n v="0"/>
    <m/>
    <n v="0"/>
    <m/>
    <n v="100.02881112204011"/>
    <n v="60.82992931304814"/>
    <n v="46.10957019788836"/>
    <n v="0.25726501240664462"/>
    <n v="120.49907873541952"/>
    <n v="62.977003232368119"/>
    <n v="79.567218885344971"/>
    <n v="58.810344985737913"/>
    <s v="Resto"/>
    <n v="2023"/>
    <n v="2"/>
    <d v="2024-08-20T00:00:00"/>
    <x v="55"/>
    <x v="48"/>
  </r>
  <r>
    <n v="2024"/>
    <n v="6"/>
    <n v="1"/>
    <x v="14"/>
    <s v="Total General Sin Pensiones"/>
    <n v="30"/>
    <s v="624b60c58c9d8bfb6ff1886c2fd605d2adeb6ea4da576068201b6c6958ce93f4"/>
    <s v="866d562d83a77144c090ae01fef5e5dc5d322dfdcb968ee04e0fa262fe1b2619"/>
    <x v="13"/>
    <n v="27815669.804509997"/>
    <n v="22056494.197700001"/>
    <n v="43375837.209299996"/>
    <n v="32460749.005859997"/>
    <n v="11321093.967190001"/>
    <n v="8590506.1831400003"/>
    <n v="21067829.412760008"/>
    <n v="16886593.365910001"/>
    <n v="0"/>
    <n v="0"/>
    <n v="134.59399999999999"/>
    <n v="128.214"/>
    <n v="-8960.8906300000017"/>
    <n v="172796.69152999998"/>
    <n v="9193421.4079199992"/>
    <n v="7742593.10097"/>
    <n v="14305252.419430001"/>
    <n v="12832028.61207"/>
    <n v="2362226.05113"/>
    <n v="2683643.0043600006"/>
    <n v="9827674.8156499993"/>
    <n v="8672890.8707799986"/>
    <n v="5908175.2409899998"/>
    <n v="2595672.4156599999"/>
    <s v="Total General Sin Pensiones"/>
    <s v="Totales"/>
    <s v="Total General Sin Pensiones"/>
    <x v="55"/>
    <x v="1"/>
    <n v="27815669.804509997"/>
    <n v="22056494.197700001"/>
    <n v="470912451.56086999"/>
    <n v="404647163.09129"/>
    <n v="451972421.97768009"/>
    <n v="385068140.58718014"/>
    <n v="451972421.97768009"/>
    <n v="385068140.58718014"/>
    <n v="234368923.24749997"/>
    <n v="200029581.98152995"/>
    <n v="27815669.804509997"/>
    <n v="22056494.197700001"/>
    <n v="6.1542847421526155"/>
    <n v="5.7279457511251488"/>
    <n v="5759175.6068099961"/>
    <n v="26.111019979823212"/>
    <n v="100"/>
    <n v="100"/>
    <n v="100"/>
    <n v="100"/>
    <n v="5.9067603144306657"/>
    <n v="6.1542847421526155"/>
    <n v="5.4507966963613601"/>
    <n v="5.7279457511251488"/>
    <n v="0.52264827150154181"/>
    <n v="2.1743970069340475"/>
    <n v="1.3071981726534998"/>
    <n v="-321416.95323000057"/>
    <n v="-11.976889351817965"/>
    <n v="1154783.9448700007"/>
    <n v="13.314867696082811"/>
    <n v="3312502.8253299999"/>
    <n v="127.61636658560138"/>
    <n v="31.786110455390148"/>
    <n v="40.700418313688829"/>
    <n v="38.947740770316067"/>
    <n v="4.8304586676086814"/>
    <n v="18.738273961061424"/>
    <n v="11.480833248565748"/>
    <n v="64.26605514092924"/>
    <n v="60.338028655010945"/>
    <s v="Medianas"/>
    <n v="2023"/>
    <n v="2"/>
    <d v="2024-08-20T00:00:00"/>
    <x v="55"/>
    <x v="13"/>
  </r>
  <r>
    <n v="2024"/>
    <n v="6"/>
    <n v="128"/>
    <x v="65"/>
    <s v="Total General Sin Pensiones"/>
    <n v="267"/>
    <s v="8acc23987b8960d83c44541f9f0eb46454cea080ea94d916f56fccf033db866f"/>
    <s v="866d562d83a77144c090ae01fef5e5dc5d322dfdcb968ee04e0fa262fe1b2619"/>
    <x v="71"/>
    <n v="49157.942630000005"/>
    <n v="32936.750050000002"/>
    <n v="89863.617110000007"/>
    <n v="63260.28441"/>
    <n v="1911.7246499999999"/>
    <n v="1139.8843200000001"/>
    <n v="5402.9289499999995"/>
    <n v="7627.54162"/>
    <n v="0"/>
    <n v="0"/>
    <n v="134.59399999999999"/>
    <n v="128.214"/>
    <n v="0"/>
    <n v="0"/>
    <n v="1948.0883799999999"/>
    <n v="536.11231999999995"/>
    <n v="55524.674429999999"/>
    <n v="18117.953850000002"/>
    <n v="0"/>
    <n v="0"/>
    <n v="0"/>
    <n v="0"/>
    <n v="0"/>
    <n v="0"/>
    <s v="Total General Sin Pensiones"/>
    <s v="Totales"/>
    <s v="Total General Sin Pensiones"/>
    <x v="55"/>
    <x v="1"/>
    <n v="49157.942630000005"/>
    <n v="32936.750050000002"/>
    <n v="470912451.56086999"/>
    <n v="404647163.09129"/>
    <n v="451972421.97768009"/>
    <n v="385068140.58718014"/>
    <n v="451972421.97768009"/>
    <n v="385068140.58718014"/>
    <n v="234368923.24749997"/>
    <n v="200029581.98152995"/>
    <n v="49157.942630000005"/>
    <n v="32936.750050000002"/>
    <n v="1.0876314624441309E-2"/>
    <n v="8.553486143978474E-3"/>
    <n v="16221.192580000003"/>
    <n v="49.249523876445721"/>
    <n v="100"/>
    <n v="100"/>
    <n v="100"/>
    <n v="100"/>
    <n v="1.0438870848936528E-2"/>
    <n v="1.0876314624441309E-2"/>
    <n v="8.1396221336091108E-3"/>
    <n v="8.553486143978474E-3"/>
    <m/>
    <m/>
    <m/>
    <n v="0"/>
    <m/>
    <n v="0"/>
    <m/>
    <n v="0"/>
    <m/>
    <n v="67.712163107919565"/>
    <n v="3.888943571925072"/>
    <n v="3.4608281578163784"/>
    <n v="8.1569033279261453E-4"/>
    <n v="263.37317896369183"/>
    <n v="206.46216945739707"/>
    <n v="3.5085093249055546"/>
    <n v="2.9590114007272397"/>
    <s v="Resto"/>
    <n v="2023"/>
    <n v="2"/>
    <d v="2024-08-20T00:00:00"/>
    <x v="55"/>
    <x v="71"/>
  </r>
  <r>
    <n v="2024"/>
    <n v="6"/>
    <n v="125"/>
    <x v="67"/>
    <s v="Total General Sin Pensiones"/>
    <n v="238"/>
    <s v="8ae4c23b80d1e7c8ff79e515fe791ebd68190bae842dda7af193db125f700452"/>
    <s v="866d562d83a77144c090ae01fef5e5dc5d322dfdcb968ee04e0fa262fe1b2619"/>
    <x v="53"/>
    <n v="66157.721770000004"/>
    <n v="67311.399269999994"/>
    <n v="125494.30017000002"/>
    <n v="124191.67172"/>
    <n v="18617.431329999999"/>
    <n v="20167.474550000003"/>
    <n v="39800.473389999992"/>
    <n v="37704.805030000003"/>
    <n v="0"/>
    <n v="0"/>
    <n v="134.59399999999999"/>
    <n v="128.214"/>
    <n v="0"/>
    <n v="0"/>
    <n v="11124.733900000001"/>
    <n v="12355.034589999999"/>
    <n v="42147.839189999999"/>
    <n v="29995.57071"/>
    <n v="0"/>
    <n v="0"/>
    <n v="0"/>
    <n v="0"/>
    <n v="0"/>
    <n v="0"/>
    <s v="Total General Sin Pensiones"/>
    <s v="Totales"/>
    <s v="Total General Sin Pensiones"/>
    <x v="55"/>
    <x v="1"/>
    <n v="66157.721770000004"/>
    <n v="67311.399269999994"/>
    <n v="470912451.56086999"/>
    <n v="404647163.09129"/>
    <n v="451972421.97768009"/>
    <n v="385068140.58718014"/>
    <n v="451972421.97768009"/>
    <n v="385068140.58718014"/>
    <n v="234368923.24749997"/>
    <n v="200029581.98152995"/>
    <n v="66157.721770000004"/>
    <n v="67311.399269999994"/>
    <n v="1.4637557194422605E-2"/>
    <n v="1.748038650181722E-2"/>
    <n v="-1153.6774999999907"/>
    <n v="-1.7139407477957058"/>
    <n v="100"/>
    <n v="100"/>
    <n v="100"/>
    <n v="100"/>
    <n v="1.4048836795611567E-2"/>
    <n v="1.4637557194422605E-2"/>
    <n v="1.663459067790728E-2"/>
    <n v="1.748038650181722E-2"/>
    <m/>
    <m/>
    <m/>
    <n v="0"/>
    <m/>
    <n v="0"/>
    <m/>
    <n v="0"/>
    <m/>
    <n v="-7.6858568293073803"/>
    <n v="28.140980118275916"/>
    <n v="29.961454922522222"/>
    <n v="7.9436433260989502E-3"/>
    <n v="-9.9578894825255055"/>
    <n v="40.513543141049979"/>
    <n v="26.394553347919807"/>
    <n v="41.189529979108038"/>
    <s v="Resto"/>
    <n v="2023"/>
    <n v="2"/>
    <d v="2024-08-20T00:00:00"/>
    <x v="55"/>
    <x v="53"/>
  </r>
  <r>
    <n v="2024"/>
    <n v="6"/>
    <n v="27"/>
    <x v="21"/>
    <s v="Total General Sin Pensiones"/>
    <n v="21"/>
    <s v="6f4b6612125fb3a0daecd2799dfd6c9c299424fd920f9b308110a2c1fbd8f443"/>
    <s v="866d562d83a77144c090ae01fef5e5dc5d322dfdcb968ee04e0fa262fe1b2619"/>
    <x v="23"/>
    <n v="5987192.6770000001"/>
    <n v="5919369.3152000001"/>
    <n v="11734504.665410001"/>
    <n v="10996609.113770001"/>
    <n v="3412906.0884099994"/>
    <n v="3323440.2368899994"/>
    <n v="7474510.2799800001"/>
    <n v="6424062.0443199994"/>
    <n v="0"/>
    <n v="0"/>
    <n v="134.59399999999999"/>
    <n v="128.214"/>
    <n v="0"/>
    <n v="0"/>
    <n v="3331106.6834299997"/>
    <n v="3284327.66279"/>
    <n v="5343287.26712"/>
    <n v="4986810.4595400002"/>
    <n v="0"/>
    <n v="0"/>
    <n v="-4708.4603499999994"/>
    <n v="1384.1760200000001"/>
    <n v="0"/>
    <n v="0"/>
    <s v="Total General Sin Pensiones"/>
    <s v="Totales"/>
    <s v="Total General Sin Pensiones"/>
    <x v="55"/>
    <x v="1"/>
    <n v="5987192.6770000001"/>
    <n v="5919369.3152000001"/>
    <n v="470912451.56086999"/>
    <n v="404647163.09129"/>
    <n v="451972421.97768009"/>
    <n v="385068140.58718014"/>
    <n v="451972421.97768009"/>
    <n v="385068140.58718014"/>
    <n v="234368923.24749997"/>
    <n v="200029581.98152995"/>
    <n v="5987192.6770000001"/>
    <n v="5919369.3152000001"/>
    <n v="1.324680972967786"/>
    <n v="1.5372264519660628"/>
    <n v="67823.361800000072"/>
    <n v="1.1457869612196747"/>
    <n v="100"/>
    <n v="100"/>
    <n v="100"/>
    <n v="100"/>
    <n v="1.2714024989475348"/>
    <n v="1.324680972967786"/>
    <n v="1.4628471061008197"/>
    <n v="1.5372264519660628"/>
    <m/>
    <n v="-1.0417583288372667E-3"/>
    <m/>
    <n v="0"/>
    <m/>
    <n v="-6092.6363699999993"/>
    <n v="-440.16340999752322"/>
    <n v="0"/>
    <m/>
    <n v="2.6919651067268902"/>
    <n v="57.003445062337676"/>
    <n v="56.145174594123269"/>
    <n v="1.4562110202664871"/>
    <n v="1.424310405139706"/>
    <n v="7.148392955221361"/>
    <n v="62.341897728913352"/>
    <n v="65.8602866388661"/>
    <s v="Resto"/>
    <n v="2023"/>
    <n v="2"/>
    <d v="2024-08-20T00:00:00"/>
    <x v="55"/>
    <x v="23"/>
  </r>
  <r>
    <n v="2024"/>
    <n v="6"/>
    <n v="12"/>
    <x v="31"/>
    <s v="Total General Sin Pensiones"/>
    <n v="12"/>
    <s v="6b51d431df5d7f141cbececcf79edf3dd861c3b4069f0b11661a3eefacbba918"/>
    <s v="866d562d83a77144c090ae01fef5e5dc5d322dfdcb968ee04e0fa262fe1b2619"/>
    <x v="20"/>
    <n v="3733425.0511100003"/>
    <n v="4674185.5092500001"/>
    <n v="6529640.4360100003"/>
    <n v="7686467.8364500003"/>
    <n v="731932.00960999995"/>
    <n v="489068.36739000014"/>
    <n v="2520006.9635800002"/>
    <n v="1517222.0650800001"/>
    <n v="0"/>
    <n v="0"/>
    <n v="134.59399999999999"/>
    <n v="128.214"/>
    <n v="275.78949999999998"/>
    <n v="4985.5080500000004"/>
    <n v="352903.89558000001"/>
    <n v="268098.73171000002"/>
    <n v="551389.28500999999"/>
    <n v="456145.81952999998"/>
    <n v="0"/>
    <n v="0"/>
    <n v="0"/>
    <n v="0"/>
    <n v="0"/>
    <n v="0"/>
    <s v="Total General Sin Pensiones"/>
    <s v="Totales"/>
    <s v="Total General Sin Pensiones"/>
    <x v="55"/>
    <x v="1"/>
    <n v="3733425.0511100003"/>
    <n v="4674185.5092500001"/>
    <n v="470912451.56086999"/>
    <n v="404647163.09129"/>
    <n v="451972421.97768009"/>
    <n v="385068140.58718014"/>
    <n v="451972421.97768009"/>
    <n v="385068140.58718014"/>
    <n v="234368923.24749997"/>
    <n v="200029581.98152995"/>
    <n v="3733425.0511100003"/>
    <n v="4674185.5092500001"/>
    <n v="0.82602939240712558"/>
    <n v="1.213859319060377"/>
    <n v="-940760.45813999977"/>
    <n v="-20.126724886684055"/>
    <n v="100"/>
    <n v="100"/>
    <n v="100"/>
    <n v="100"/>
    <n v="0.79280661166111022"/>
    <n v="0.82602939240712558"/>
    <n v="1.1551262273882505"/>
    <n v="1.213859319060377"/>
    <m/>
    <m/>
    <m/>
    <n v="0"/>
    <m/>
    <n v="0"/>
    <m/>
    <n v="0"/>
    <m/>
    <n v="49.658423732470091"/>
    <n v="19.604840048747896"/>
    <n v="10.463178374545814"/>
    <n v="0.31229908789445593"/>
    <n v="31.63206454916503"/>
    <n v="20.880047871125118"/>
    <n v="64.002675636614839"/>
    <n v="58.774786533447035"/>
    <s v="Resto"/>
    <n v="2023"/>
    <n v="2"/>
    <d v="2024-08-20T00:00:00"/>
    <x v="55"/>
    <x v="20"/>
  </r>
  <r>
    <n v="2024"/>
    <n v="6"/>
    <n v="18"/>
    <x v="64"/>
    <s v="Total General Sin Pensiones"/>
    <n v="5"/>
    <s v="ef2d127de37b942baad06145e54b0c619a1f22327b2ebbcfbec78f5564afe39d"/>
    <s v="866d562d83a77144c090ae01fef5e5dc5d322dfdcb968ee04e0fa262fe1b2619"/>
    <x v="12"/>
    <n v="10445446.251569999"/>
    <n v="9947856.28792"/>
    <n v="22597563.387679998"/>
    <n v="17245270.825440001"/>
    <n v="3319421.6152899996"/>
    <n v="1781090.2729100001"/>
    <n v="6461660.8833799995"/>
    <n v="3293022.4086300004"/>
    <n v="0"/>
    <n v="0"/>
    <n v="134.59399999999999"/>
    <n v="128.214"/>
    <n v="0"/>
    <n v="0"/>
    <n v="3212984.6121300003"/>
    <n v="1645962.5547799999"/>
    <n v="6911486.8134099999"/>
    <n v="5643007.7439299999"/>
    <n v="4270928.39989"/>
    <n v="4195728.8835300002"/>
    <n v="679087.27610999998"/>
    <n v="716947.97607000009"/>
    <n v="2982053.9293400003"/>
    <n v="2637953.8332399996"/>
    <s v="Total General Sin Pensiones"/>
    <s v="Totales"/>
    <s v="Total General Sin Pensiones"/>
    <x v="55"/>
    <x v="1"/>
    <n v="10445446.251569999"/>
    <n v="9947856.28792"/>
    <n v="470912451.56086999"/>
    <n v="404647163.09129"/>
    <n v="451972421.97768009"/>
    <n v="385068140.58718014"/>
    <n v="451972421.97768009"/>
    <n v="385068140.58718014"/>
    <n v="234368923.24749997"/>
    <n v="200029581.98152995"/>
    <n v="10445446.251569999"/>
    <n v="9947856.28792"/>
    <n v="2.31108044288725"/>
    <n v="2.583401543620508"/>
    <n v="497589.96364999935"/>
    <n v="5.0019818265191418"/>
    <n v="100"/>
    <n v="100"/>
    <n v="100"/>
    <n v="100"/>
    <n v="2.2181291271759513"/>
    <n v="2.31108044288725"/>
    <n v="2.4584025776737559"/>
    <n v="2.583401543620508"/>
    <n v="0.9449533184351927"/>
    <n v="0.15024971504644935"/>
    <n v="0.65978670032377862"/>
    <n v="75199.516359999776"/>
    <n v="1.7922873104406101"/>
    <n v="-37860.699960000115"/>
    <n v="-5.280815515727677"/>
    <n v="344100.09610000066"/>
    <n v="13.044204631791011"/>
    <n v="86.370206259485457"/>
    <n v="31.778648181652123"/>
    <n v="17.90426219840786"/>
    <n v="1.4163232775467418"/>
    <n v="95.203991901228235"/>
    <n v="22.478775983330191"/>
    <n v="46.487603881353181"/>
    <n v="29.168178203379362"/>
    <s v="Medianas"/>
    <n v="2023"/>
    <n v="2"/>
    <d v="2024-08-20T00:00:00"/>
    <x v="55"/>
    <x v="12"/>
  </r>
  <r>
    <n v="2024"/>
    <n v="6"/>
    <n v="127"/>
    <x v="5"/>
    <s v="Total General Sin Pensiones"/>
    <n v="263"/>
    <s v="4be84111a613654b362415e563cb7607df7b203b5d303802a8a546061bbc7847"/>
    <s v="866d562d83a77144c090ae01fef5e5dc5d322dfdcb968ee04e0fa262fe1b2619"/>
    <x v="51"/>
    <n v="539188.42425000004"/>
    <n v="333342.39512"/>
    <n v="1158658.2686200002"/>
    <n v="733057.14244000008"/>
    <n v="127849.51031"/>
    <n v="71031.458670000007"/>
    <n v="308603.73938000004"/>
    <n v="103772.80463000003"/>
    <n v="0"/>
    <n v="0"/>
    <n v="134.59399999999999"/>
    <n v="128.214"/>
    <n v="0"/>
    <n v="334.28446000000002"/>
    <n v="1003.6803199999999"/>
    <n v="-742.89518999999996"/>
    <n v="7906.6040700000003"/>
    <n v="6189.2059600000002"/>
    <n v="0"/>
    <n v="0"/>
    <n v="0"/>
    <n v="0"/>
    <n v="0"/>
    <n v="0"/>
    <s v="Total General Sin Pensiones"/>
    <s v="Totales"/>
    <s v="Total General Sin Pensiones"/>
    <x v="55"/>
    <x v="1"/>
    <n v="539188.42425000004"/>
    <n v="333342.39512"/>
    <n v="470912451.56086999"/>
    <n v="404647163.09129"/>
    <n v="451972421.97768009"/>
    <n v="385068140.58718014"/>
    <n v="451972421.97768009"/>
    <n v="385068140.58718014"/>
    <n v="234368923.24749997"/>
    <n v="200029581.98152995"/>
    <n v="539188.42425000004"/>
    <n v="333342.39512"/>
    <n v="0.11929675308300712"/>
    <n v="8.6567118903084286E-2"/>
    <n v="205846.02913000004"/>
    <n v="61.752129985115587"/>
    <n v="100"/>
    <n v="100"/>
    <n v="100"/>
    <n v="100"/>
    <n v="0.11449865520922729"/>
    <n v="0.11929675308300712"/>
    <n v="8.2378532589587605E-2"/>
    <n v="8.6567118903084286E-2"/>
    <m/>
    <m/>
    <m/>
    <n v="0"/>
    <m/>
    <n v="0"/>
    <m/>
    <n v="0"/>
    <m/>
    <n v="79.989982894715595"/>
    <n v="23.711471641446312"/>
    <n v="21.308858312015602"/>
    <n v="5.455053875679048E-2"/>
    <n v="-235.10389265005202"/>
    <n v="27.748278553005214"/>
    <n v="12.694202354311132"/>
    <n v="-12.003077532097508"/>
    <s v="Resto"/>
    <n v="2023"/>
    <n v="2"/>
    <d v="2024-08-20T00:00:00"/>
    <x v="55"/>
    <x v="51"/>
  </r>
  <r>
    <n v="2024"/>
    <n v="6"/>
    <n v="5.0999999999999996"/>
    <x v="6"/>
    <s v="Total General Sin Pensiones"/>
    <n v="5.0999999999999996"/>
    <m/>
    <m/>
    <x v="3"/>
    <n v="204447422.99102998"/>
    <n v="176844010.01374"/>
    <n v="376894907.84337002"/>
    <n v="322409943.44027001"/>
    <n v="116068232.46034999"/>
    <n v="103811022.11656001"/>
    <n v="241187838.17597002"/>
    <n v="204206522.27119005"/>
    <n v="0"/>
    <n v="0"/>
    <n v="0"/>
    <n v="0"/>
    <n v="290589.15476"/>
    <n v="444796.98358999996"/>
    <n v="112393273.19116001"/>
    <n v="100456697.19936001"/>
    <n v="148592538.05042997"/>
    <n v="132479322.53200001"/>
    <n v="39736736.322160006"/>
    <n v="33666989.219899997"/>
    <n v="32625626.60887"/>
    <n v="32987616.858070001"/>
    <n v="8988821.4501499999"/>
    <n v="9019526.9230400007"/>
    <s v="Total General Sin Pensiones"/>
    <s v="Totales"/>
    <s v="Total General Sin Pensiones"/>
    <x v="55"/>
    <x v="1"/>
    <n v="204447422.99102998"/>
    <n v="176844010.01374"/>
    <n v="470912451.56086999"/>
    <n v="404647163.09129"/>
    <n v="451972421.97768009"/>
    <n v="385068140.58718014"/>
    <n v="451972421.97768009"/>
    <n v="385068140.58718014"/>
    <n v="234368923.24749997"/>
    <n v="200029581.98152995"/>
    <n v="204447422.99102998"/>
    <n v="176844010.01374"/>
    <n v="45.234490656849474"/>
    <n v="45.925380828462018"/>
    <n v="27603412.977289975"/>
    <n v="15.608904692415248"/>
    <n v="100"/>
    <n v="100"/>
    <n v="100"/>
    <n v="100"/>
    <n v="43.415166091568757"/>
    <n v="45.234490656849474"/>
    <n v="43.703262037659044"/>
    <n v="45.925380828462018"/>
    <n v="8.791849765586436"/>
    <n v="7.2184994089044583"/>
    <n v="1.9887986551962451"/>
    <n v="6069747.1022600085"/>
    <n v="18.028779058961053"/>
    <n v="-361990.24920000136"/>
    <n v="-1.097351926807788"/>
    <n v="-30705.47289000079"/>
    <n v="-0.34043329713407955"/>
    <n v="11.807234043055148"/>
    <n v="56.771677902461228"/>
    <n v="58.702029041579841"/>
    <n v="49.523729875133135"/>
    <n v="11.882309815652636"/>
    <n v="12.162815457135112"/>
    <n v="75.638571536489607"/>
    <n v="75.828208719209726"/>
    <m/>
    <n v="2023"/>
    <n v="2"/>
    <d v="2024-08-20T00:00:00"/>
    <x v="55"/>
    <x v="3"/>
  </r>
  <r>
    <n v="2024"/>
    <n v="6"/>
    <n v="120"/>
    <x v="58"/>
    <s v="Total General"/>
    <n v="234"/>
    <s v="114bd151f8fb0c58642d2170da4ae7d7c57977260ac2cc8905306cab6b2acabc"/>
    <s v="866d562d83a77144c090ae01fef5e5dc5d322dfdcb968ee04e0fa262fe1b2619"/>
    <x v="37"/>
    <n v="1703323.0379900001"/>
    <n v="0"/>
    <n v="5239589.6875"/>
    <n v="0"/>
    <n v="1253576.3290799998"/>
    <n v="0"/>
    <n v="3514011.4999900004"/>
    <n v="0"/>
    <n v="0"/>
    <n v="0"/>
    <n v="134.59399999999999"/>
    <n v="128.214"/>
    <n v="5277.12327"/>
    <n v="0"/>
    <n v="688941.56726000004"/>
    <n v="0"/>
    <n v="1358297.48795"/>
    <n v="0"/>
    <n v="1641403.5523099999"/>
    <n v="0"/>
    <n v="0"/>
    <n v="0"/>
    <n v="3668.5650000000001"/>
    <n v="0"/>
    <s v="Total General"/>
    <s v="Totales"/>
    <s v="Total General"/>
    <x v="56"/>
    <x v="1"/>
    <n v="1703323.0379900001"/>
    <n v="0"/>
    <n v="470912451.56086999"/>
    <n v="404647163.09129"/>
    <n v="451972421.97768009"/>
    <n v="385068140.58718014"/>
    <n v="470912451.56086999"/>
    <n v="404647163.09129"/>
    <n v="249823668.80553004"/>
    <n v="213964257.9391"/>
    <n v="1703323.0379900001"/>
    <n v="0"/>
    <n v="0.36170694411333254"/>
    <m/>
    <m/>
    <m/>
    <n v="100"/>
    <m/>
    <n v="100"/>
    <m/>
    <n v="0.36170694411333254"/>
    <n v="0.37686437383432125"/>
    <m/>
    <m/>
    <n v="0.34855811241972068"/>
    <m/>
    <n v="7.7903334002749395E-4"/>
    <n v="1641403.5523099999"/>
    <m/>
    <n v="0"/>
    <m/>
    <n v="3668.5650000000001"/>
    <m/>
    <m/>
    <n v="73.595924033251961"/>
    <m/>
    <n v="0.50178445263960147"/>
    <m/>
    <m/>
    <n v="50.720963071188464"/>
    <m/>
    <s v="Resto"/>
    <n v="2023"/>
    <n v="2"/>
    <d v="2024-08-20T00:00:00"/>
    <x v="56"/>
    <x v="37"/>
  </r>
  <r>
    <n v="2024"/>
    <n v="6"/>
    <n v="128"/>
    <x v="65"/>
    <s v="Total General"/>
    <n v="267"/>
    <s v="8acc23987b8960d83c44541f9f0eb46454cea080ea94d916f56fccf033db866f"/>
    <s v="866d562d83a77144c090ae01fef5e5dc5d322dfdcb968ee04e0fa262fe1b2619"/>
    <x v="74"/>
    <n v="49157.942630000005"/>
    <n v="32936.750050000002"/>
    <n v="89863.617110000007"/>
    <n v="63260.28441"/>
    <n v="1911.7246500000001"/>
    <n v="1139.8843200000001"/>
    <n v="5402.9289500000004"/>
    <n v="7627.54162"/>
    <n v="0"/>
    <n v="0"/>
    <n v="134.59399999999999"/>
    <n v="128.214"/>
    <n v="0"/>
    <n v="0"/>
    <n v="1948.0883799999999"/>
    <n v="536.11231999999995"/>
    <n v="55524.674429999999"/>
    <n v="18117.953850000002"/>
    <n v="0"/>
    <n v="0"/>
    <n v="0"/>
    <n v="0"/>
    <n v="0"/>
    <n v="0"/>
    <s v="Total General"/>
    <s v="Totales"/>
    <s v="Total General"/>
    <x v="56"/>
    <x v="1"/>
    <n v="49157.942630000005"/>
    <n v="32936.750050000002"/>
    <n v="470912451.56086999"/>
    <n v="404647163.09129"/>
    <n v="451972421.97768009"/>
    <n v="385068140.58718014"/>
    <n v="470912451.56086999"/>
    <n v="404647163.09129"/>
    <n v="249823668.80553004"/>
    <n v="213964257.9391"/>
    <n v="49157.942630000005"/>
    <n v="32936.750050000002"/>
    <n v="1.0438870848936528E-2"/>
    <n v="8.1396221336091108E-3"/>
    <n v="16221.192580000003"/>
    <n v="49.249523876445721"/>
    <n v="100"/>
    <n v="100"/>
    <n v="100"/>
    <n v="100"/>
    <n v="1.0438870848936528E-2"/>
    <n v="1.0876314624441309E-2"/>
    <n v="8.1396221336091108E-3"/>
    <n v="8.553486143978474E-3"/>
    <m/>
    <m/>
    <m/>
    <n v="0"/>
    <m/>
    <n v="0"/>
    <m/>
    <n v="0"/>
    <m/>
    <n v="67.712163107919565"/>
    <n v="3.888943571925072"/>
    <n v="3.4608281578163784"/>
    <n v="7.6522959539439869E-4"/>
    <n v="263.37317896369183"/>
    <n v="206.46216945739707"/>
    <n v="3.5085093249055546"/>
    <n v="2.9590114007272397"/>
    <s v="Resto"/>
    <n v="2023"/>
    <n v="2"/>
    <d v="2024-08-20T00:00:00"/>
    <x v="56"/>
    <x v="74"/>
  </r>
  <r>
    <n v="2024"/>
    <n v="6"/>
    <n v="714"/>
    <x v="48"/>
    <s v="Total General"/>
    <n v="250"/>
    <s v="1e472b39b105d349bcd069c4a711b44a2fffb8e274714bb07ecfff69a9a7f67b"/>
    <s v="866d562d83a77144c090ae01fef5e5dc5d322dfdcb968ee04e0fa262fe1b2619"/>
    <x v="57"/>
    <n v="328538.47486000002"/>
    <n v="278826.47719000001"/>
    <n v="596705.87996999989"/>
    <n v="550594.39807999996"/>
    <n v="99380.665250000005"/>
    <n v="86021.634649999978"/>
    <n v="203211.10115000003"/>
    <n v="172854.53277999998"/>
    <n v="0"/>
    <n v="0"/>
    <n v="134.59399999999999"/>
    <n v="128.214"/>
    <n v="323.69731999999999"/>
    <n v="59.061889999999998"/>
    <n v="99380.665250000005"/>
    <n v="86021.634650000007"/>
    <n v="311577.25818"/>
    <n v="257435.03369000001"/>
    <n v="0"/>
    <n v="0"/>
    <n v="0"/>
    <n v="0"/>
    <n v="0"/>
    <n v="0"/>
    <s v="Total General"/>
    <s v="Totales"/>
    <s v="Total General"/>
    <x v="56"/>
    <x v="1"/>
    <n v="328538.47486000002"/>
    <n v="278826.47719000001"/>
    <n v="470912451.56086999"/>
    <n v="404647163.09129"/>
    <n v="451972421.97768009"/>
    <n v="385068140.58718014"/>
    <n v="470912451.56086999"/>
    <n v="404647163.09129"/>
    <n v="249823668.80553004"/>
    <n v="213964257.9391"/>
    <n v="328538.47486000002"/>
    <n v="278826.47719000001"/>
    <n v="6.9766359706785797E-2"/>
    <n v="6.8906074877657209E-2"/>
    <n v="49711.997670000012"/>
    <n v="17.82900898472597"/>
    <n v="100"/>
    <n v="100"/>
    <n v="100"/>
    <n v="100"/>
    <n v="6.9766359706785797E-2"/>
    <n v="7.2689938342349644E-2"/>
    <n v="6.8906074877657209E-2"/>
    <n v="7.2409645930412464E-2"/>
    <m/>
    <m/>
    <m/>
    <n v="0"/>
    <m/>
    <n v="0"/>
    <m/>
    <n v="0"/>
    <m/>
    <n v="15.529849734144797"/>
    <n v="30.249323246645325"/>
    <n v="30.851314952913338"/>
    <n v="3.9780324148293883E-2"/>
    <n v="15.529849734144751"/>
    <n v="21.031412746719379"/>
    <n v="31.895994537761553"/>
    <n v="33.414890513148329"/>
    <s v="Resto"/>
    <n v="2023"/>
    <n v="2"/>
    <d v="2024-08-20T00:00:00"/>
    <x v="56"/>
    <x v="57"/>
  </r>
  <r>
    <n v="2024"/>
    <n v="6"/>
    <n v="38"/>
    <x v="55"/>
    <s v="Total General"/>
    <n v="26"/>
    <s v="5f9c4ab08cac7457e9111a30e4664920607ea2c115a1433d7be98e97e64244ca"/>
    <s v="866d562d83a77144c090ae01fef5e5dc5d322dfdcb968ee04e0fa262fe1b2619"/>
    <x v="8"/>
    <n v="20984747.960310001"/>
    <n v="19495172.586180001"/>
    <n v="40100707.925319999"/>
    <n v="38644803.822029993"/>
    <n v="13282459.878659999"/>
    <n v="12165475.987750001"/>
    <n v="26234243.502179995"/>
    <n v="24803221.921390004"/>
    <n v="0"/>
    <n v="0"/>
    <n v="134.59399999999999"/>
    <n v="128.214"/>
    <n v="31844.915690000002"/>
    <n v="30746.68304"/>
    <n v="12337698.981829999"/>
    <n v="11305251.05501"/>
    <n v="17732342.042439997"/>
    <n v="14681487.548979999"/>
    <n v="1432358.3236500002"/>
    <n v="1280500.66548"/>
    <n v="8460964.4625899997"/>
    <n v="8481952.6905700006"/>
    <n v="3336720.7338100006"/>
    <n v="3076246.2719800002"/>
    <s v="Total General"/>
    <s v="Totales"/>
    <s v="Total General"/>
    <x v="56"/>
    <x v="1"/>
    <n v="20984747.960310001"/>
    <n v="19495172.586180001"/>
    <n v="470912451.56086999"/>
    <n v="404647163.09129"/>
    <n v="451972421.97768009"/>
    <n v="385068140.58718014"/>
    <n v="470912451.56086999"/>
    <n v="404647163.09129"/>
    <n v="249823668.80553004"/>
    <n v="213964257.9391"/>
    <n v="20984747.960310001"/>
    <n v="19495172.586180001"/>
    <n v="4.456188807655157"/>
    <n v="4.8178201565154222"/>
    <n v="1489575.3741299994"/>
    <n v="7.6407396115382387"/>
    <n v="100"/>
    <n v="100"/>
    <n v="100"/>
    <n v="100"/>
    <n v="4.456188807655157"/>
    <n v="4.6429266344366251"/>
    <n v="4.8178201565154222"/>
    <n v="5.0627851362754477"/>
    <n v="0.3041665852967691"/>
    <n v="1.7967170828772063"/>
    <n v="0.70856498331063922"/>
    <n v="151857.65817000018"/>
    <n v="11.859240862875753"/>
    <n v="-20988.227980000898"/>
    <n v="-0.24744570909166486"/>
    <n v="260474.46183000039"/>
    <n v="8.4672824865334348"/>
    <n v="9.1815880614514622"/>
    <n v="63.295779886335033"/>
    <n v="62.402504691720587"/>
    <n v="5.3167339756744383"/>
    <n v="9.1324635056420291"/>
    <n v="20.780281856874616"/>
    <n v="69.577379865002385"/>
    <n v="77.003444080810695"/>
    <s v="Medianas"/>
    <n v="2023"/>
    <n v="2"/>
    <d v="2024-08-20T00:00:00"/>
    <x v="56"/>
    <x v="8"/>
  </r>
  <r>
    <n v="2024"/>
    <n v="6"/>
    <n v="129"/>
    <x v="71"/>
    <s v="Total General"/>
    <n v="208"/>
    <s v="8df66f64b57424391d363fd6b811fed3c430c77597da265025728bd637bad804"/>
    <s v="866d562d83a77144c090ae01fef5e5dc5d322dfdcb968ee04e0fa262fe1b2619"/>
    <x v="53"/>
    <n v="88867.327510000003"/>
    <n v="38482.601000000002"/>
    <n v="157045.82542000001"/>
    <n v="62154.29423"/>
    <n v="57992.78471"/>
    <n v="23112.185100000002"/>
    <n v="97764.529089999996"/>
    <n v="41263.716120000005"/>
    <n v="0"/>
    <n v="0"/>
    <n v="134.59399999999999"/>
    <n v="128.214"/>
    <n v="0"/>
    <n v="0"/>
    <n v="51089.776359999996"/>
    <n v="9157.2987699999994"/>
    <n v="62452.569200000005"/>
    <n v="10006.88031"/>
    <n v="0"/>
    <n v="0"/>
    <n v="0"/>
    <n v="0"/>
    <n v="0"/>
    <n v="0"/>
    <s v="Total General"/>
    <s v="Totales"/>
    <s v="Total General"/>
    <x v="56"/>
    <x v="1"/>
    <n v="88867.327510000003"/>
    <n v="38482.601000000002"/>
    <n v="470912451.56086999"/>
    <n v="404647163.09129"/>
    <n v="451972421.97768009"/>
    <n v="385068140.58718014"/>
    <n v="470912451.56086999"/>
    <n v="404647163.09129"/>
    <n v="249823668.80553004"/>
    <n v="213964257.9391"/>
    <n v="88867.327510000003"/>
    <n v="38482.601000000002"/>
    <n v="1.8871305529391601E-2"/>
    <n v="9.510162064652404E-3"/>
    <n v="50384.72651"/>
    <n v="130.92858902650576"/>
    <n v="100"/>
    <n v="100"/>
    <n v="100"/>
    <n v="100"/>
    <n v="1.8871305529391601E-2"/>
    <n v="1.9662112816783449E-2"/>
    <n v="9.510162064652404E-3"/>
    <n v="9.9937120067422128E-3"/>
    <m/>
    <m/>
    <m/>
    <n v="0"/>
    <m/>
    <n v="0"/>
    <m/>
    <n v="0"/>
    <m/>
    <n v="150.91865809780137"/>
    <n v="65.257712069122618"/>
    <n v="60.0587915042437"/>
    <n v="2.3213486931513785E-2"/>
    <n v="457.91317552479507"/>
    <n v="524.09629440246601"/>
    <n v="81.805723950905119"/>
    <n v="91.510025965325042"/>
    <s v="Resto"/>
    <n v="2023"/>
    <n v="2"/>
    <d v="2024-08-20T00:00:00"/>
    <x v="56"/>
    <x v="53"/>
  </r>
  <r>
    <n v="2024"/>
    <n v="6"/>
    <n v="94"/>
    <x v="19"/>
    <s v="Total General"/>
    <n v="7"/>
    <s v="7902699be42c8a8e46fbbb4501726517e86b22c56a189f7625a6da49081b2451"/>
    <s v="866d562d83a77144c090ae01fef5e5dc5d322dfdcb968ee04e0fa262fe1b2619"/>
    <x v="28"/>
    <n v="3650387.7085300004"/>
    <n v="3694009.5163200004"/>
    <n v="8006362.4654999999"/>
    <n v="7511111.5930000003"/>
    <n v="1968392.91753"/>
    <n v="2632097.7521700007"/>
    <n v="4649361.8021199992"/>
    <n v="5953617.2494300008"/>
    <n v="0"/>
    <n v="0"/>
    <n v="134.59399999999999"/>
    <n v="128.214"/>
    <n v="3178.6744199999998"/>
    <n v="5632.2180600000002"/>
    <n v="1617624.9934400001"/>
    <n v="2015504.3609800001"/>
    <n v="2224106.3372399998"/>
    <n v="2261077.63038"/>
    <n v="1352877.0179499998"/>
    <n v="1077508.3381699999"/>
    <n v="0"/>
    <n v="0"/>
    <n v="0"/>
    <n v="0"/>
    <s v="Total General"/>
    <s v="Totales"/>
    <s v="Total General"/>
    <x v="56"/>
    <x v="1"/>
    <n v="3650387.7085300004"/>
    <n v="3694009.5163200004"/>
    <n v="470912451.56086999"/>
    <n v="404647163.09129"/>
    <n v="451972421.97768009"/>
    <n v="385068140.58718014"/>
    <n v="470912451.56086999"/>
    <n v="404647163.09129"/>
    <n v="249823668.80553004"/>
    <n v="213964257.9391"/>
    <n v="3650387.7085300004"/>
    <n v="3694009.5163200004"/>
    <n v="0.77517332498441116"/>
    <n v="0.91289643256107966"/>
    <n v="-43621.807789999992"/>
    <n v="-1.1808796809342326"/>
    <n v="100"/>
    <n v="100"/>
    <n v="100"/>
    <n v="100"/>
    <n v="0.77517332498441116"/>
    <n v="0.80765717796610803"/>
    <n v="0.91289643256107966"/>
    <n v="0.95931320381039664"/>
    <n v="0.28728843619781147"/>
    <m/>
    <m/>
    <n v="275368.67977999989"/>
    <n v="25.556060220162724"/>
    <n v="0"/>
    <m/>
    <n v="0"/>
    <m/>
    <n v="-25.215812524166981"/>
    <n v="53.922845316687351"/>
    <n v="71.253139455691382"/>
    <n v="0.78791290150424209"/>
    <n v="-19.740933100563417"/>
    <n v="-1.6351182570315759"/>
    <n v="72.731459209247546"/>
    <n v="89.139104907303491"/>
    <s v="Resto"/>
    <n v="2023"/>
    <n v="2"/>
    <d v="2024-08-20T00:00:00"/>
    <x v="56"/>
    <x v="28"/>
  </r>
  <r>
    <n v="2024"/>
    <n v="6"/>
    <n v="80"/>
    <x v="30"/>
    <s v="Total General"/>
    <n v="52"/>
    <s v="41cfc0d1f2d127b04555b7246d84019b4d27710a3f3aff6e7764375b1e06e05d"/>
    <s v="866d562d83a77144c090ae01fef5e5dc5d322dfdcb968ee04e0fa262fe1b2619"/>
    <x v="51"/>
    <n v="669950.54428999999"/>
    <n v="668363.73384"/>
    <n v="1124266.9486"/>
    <n v="1067052.3230300001"/>
    <n v="314561.24469999992"/>
    <n v="228958.71392000004"/>
    <n v="879270.69802999974"/>
    <n v="540740.57370000018"/>
    <n v="0"/>
    <n v="0"/>
    <n v="134.59399999999999"/>
    <n v="128.214"/>
    <n v="1388.49818"/>
    <n v="603.20641999999998"/>
    <n v="58803.148789999999"/>
    <n v="59216.459390000004"/>
    <n v="115762.03956"/>
    <n v="106157.94313"/>
    <n v="21082.322390000001"/>
    <n v="25550.744870000002"/>
    <n v="22674.14834"/>
    <n v="14632.40525"/>
    <n v="0"/>
    <n v="0"/>
    <s v="Total General"/>
    <s v="Totales"/>
    <s v="Total General"/>
    <x v="56"/>
    <x v="1"/>
    <n v="669950.54428999999"/>
    <n v="668363.73384"/>
    <n v="470912451.56086999"/>
    <n v="404647163.09129"/>
    <n v="451972421.97768009"/>
    <n v="385068140.58718014"/>
    <n v="470912451.56086999"/>
    <n v="404647163.09129"/>
    <n v="249823668.80553004"/>
    <n v="213964257.9391"/>
    <n v="669950.54428999999"/>
    <n v="668363.73384"/>
    <n v="0.14226647481276089"/>
    <n v="0.16517198062975533"/>
    <n v="1586.8104499999899"/>
    <n v="0.23741719810008721"/>
    <n v="100"/>
    <n v="100"/>
    <n v="100"/>
    <n v="100"/>
    <n v="0.14226647481276089"/>
    <n v="0.14822819086140712"/>
    <n v="0.16517198062975533"/>
    <n v="0.17357024988378161"/>
    <n v="4.4769090985216616E-3"/>
    <n v="4.8149392238079625E-3"/>
    <m/>
    <n v="-4468.4224800000011"/>
    <n v="-17.4884235380806"/>
    <n v="8041.7430899999999"/>
    <n v="54.958449773662466"/>
    <n v="0"/>
    <m/>
    <n v="37.387758392943304"/>
    <n v="46.952905312341457"/>
    <n v="34.256603452217021"/>
    <n v="0.1259133076557544"/>
    <n v="-0.69796574171707704"/>
    <n v="9.0469880508507128"/>
    <n v="50.796572877866453"/>
    <n v="55.781468295296655"/>
    <s v="Resto"/>
    <n v="2023"/>
    <n v="2"/>
    <d v="2024-08-20T00:00:00"/>
    <x v="56"/>
    <x v="51"/>
  </r>
  <r>
    <n v="2024"/>
    <n v="6"/>
    <n v="127"/>
    <x v="5"/>
    <s v="Total General"/>
    <n v="263"/>
    <s v="4be84111a613654b362415e563cb7607df7b203b5d303802a8a546061bbc7847"/>
    <s v="866d562d83a77144c090ae01fef5e5dc5d322dfdcb968ee04e0fa262fe1b2619"/>
    <x v="58"/>
    <n v="539188.42425000004"/>
    <n v="333342.39512"/>
    <n v="1158658.2686200002"/>
    <n v="733057.14244000008"/>
    <n v="127849.51030999998"/>
    <n v="71031.458670000022"/>
    <n v="308603.73937999998"/>
    <n v="103772.80463000003"/>
    <n v="0"/>
    <n v="0"/>
    <n v="134.59399999999999"/>
    <n v="128.214"/>
    <n v="0"/>
    <n v="334.28446000000002"/>
    <n v="1003.6803199999999"/>
    <n v="-742.89518999999996"/>
    <n v="7906.6040700000003"/>
    <n v="6189.2059600000002"/>
    <n v="0"/>
    <n v="0"/>
    <n v="0"/>
    <n v="0"/>
    <n v="0"/>
    <n v="0"/>
    <s v="Total General"/>
    <s v="Totales"/>
    <s v="Total General"/>
    <x v="56"/>
    <x v="1"/>
    <n v="539188.42425000004"/>
    <n v="333342.39512"/>
    <n v="470912451.56086999"/>
    <n v="404647163.09129"/>
    <n v="451972421.97768009"/>
    <n v="385068140.58718014"/>
    <n v="470912451.56086999"/>
    <n v="404647163.09129"/>
    <n v="249823668.80553004"/>
    <n v="213964257.9391"/>
    <n v="539188.42425000004"/>
    <n v="333342.39512"/>
    <n v="0.11449865520922729"/>
    <n v="8.2378532589587605E-2"/>
    <n v="205846.02913000004"/>
    <n v="61.752129985115587"/>
    <n v="100"/>
    <n v="100"/>
    <n v="100"/>
    <n v="100"/>
    <n v="0.11449865520922729"/>
    <n v="0.11929675308300712"/>
    <n v="8.2378532589587605E-2"/>
    <n v="8.6567118903084286E-2"/>
    <m/>
    <m/>
    <m/>
    <n v="0"/>
    <m/>
    <n v="0"/>
    <m/>
    <n v="0"/>
    <m/>
    <n v="79.989982894715553"/>
    <n v="23.711471641446309"/>
    <n v="21.308858312015605"/>
    <n v="5.1175899754126876E-2"/>
    <n v="-235.10389265005202"/>
    <n v="27.748278553005214"/>
    <n v="12.694202354311132"/>
    <n v="-12.003077532097508"/>
    <s v="Resto"/>
    <n v="2023"/>
    <n v="2"/>
    <d v="2024-08-20T00:00:00"/>
    <x v="56"/>
    <x v="58"/>
  </r>
  <r>
    <n v="2024"/>
    <n v="6"/>
    <n v="106"/>
    <x v="76"/>
    <s v="Total General"/>
    <n v="227"/>
    <s v="dfe62e836a0a6f2633422230c81287700a56e2639652c73f264e6562220c207a"/>
    <s v="866d562d83a77144c090ae01fef5e5dc5d322dfdcb968ee04e0fa262fe1b2619"/>
    <x v="46"/>
    <n v="1019377.8698099999"/>
    <n v="889668.0350700001"/>
    <n v="2033637.2466499999"/>
    <n v="1775465.1605099998"/>
    <n v="149704.57609000002"/>
    <n v="103145.11579"/>
    <n v="324271.10676"/>
    <n v="181729.40026999998"/>
    <n v="0"/>
    <n v="0"/>
    <n v="134.59399999999999"/>
    <n v="128.214"/>
    <n v="0"/>
    <n v="0"/>
    <n v="347497.00639999995"/>
    <n v="228127.16008999999"/>
    <n v="1370062.9314100002"/>
    <n v="1212445.1254799999"/>
    <n v="225230.34239000001"/>
    <n v="259011.97023999997"/>
    <n v="780605.93221"/>
    <n v="618426.48747000005"/>
    <n v="13541.595209999999"/>
    <n v="12229.577359999999"/>
    <s v="Total General"/>
    <s v="Totales"/>
    <s v="Total General"/>
    <x v="56"/>
    <x v="1"/>
    <n v="1019377.8698099999"/>
    <n v="889668.0350700001"/>
    <n v="470912451.56086999"/>
    <n v="404647163.09129"/>
    <n v="451972421.97768009"/>
    <n v="385068140.58718014"/>
    <n v="470912451.56086999"/>
    <n v="404647163.09129"/>
    <n v="249823668.80553004"/>
    <n v="213964257.9391"/>
    <n v="1019377.8698099999"/>
    <n v="889668.0350700001"/>
    <n v="0.21646865918095934"/>
    <n v="0.21986266461709691"/>
    <n v="129709.83473999985"/>
    <n v="14.579576833936049"/>
    <n v="100"/>
    <n v="100"/>
    <n v="100"/>
    <n v="100"/>
    <n v="0.21646865918095934"/>
    <n v="0.22553983832675975"/>
    <n v="0.21986266461709691"/>
    <n v="0.231041714776343"/>
    <n v="4.7828495858085587E-2"/>
    <n v="0.16576455551825625"/>
    <n v="2.8756078046175038E-3"/>
    <n v="-33781.627849999961"/>
    <n v="-13.042496769048151"/>
    <n v="162179.44473999995"/>
    <n v="26.224530809390224"/>
    <n v="1312.0178500000002"/>
    <n v="10.72823541957626"/>
    <n v="45.139762501981707"/>
    <n v="14.685876604119647"/>
    <n v="11.59366322314642"/>
    <n v="5.9924096385973097E-2"/>
    <n v="52.326012502372166"/>
    <n v="12.999995019782883"/>
    <n v="25.363579908141404"/>
    <n v="18.815462679161318"/>
    <s v="Resto"/>
    <n v="2023"/>
    <n v="2"/>
    <d v="2024-08-20T00:00:00"/>
    <x v="56"/>
    <x v="46"/>
  </r>
  <r>
    <n v="2024"/>
    <n v="6"/>
    <n v="15.1"/>
    <x v="13"/>
    <s v="Total General"/>
    <n v="15.1"/>
    <m/>
    <m/>
    <x v="7"/>
    <n v="173501442.46991"/>
    <n v="141324926.42639998"/>
    <n v="298022317.41401994"/>
    <n v="241417624.91286999"/>
    <n v="84505851.364669994"/>
    <n v="72608100.605159998"/>
    <n v="191575133.46143001"/>
    <n v="144091415.789"/>
    <n v="0"/>
    <n v="0"/>
    <n v="0"/>
    <n v="0"/>
    <n v="246922.05158"/>
    <n v="652577.03593999997"/>
    <n v="72755771.981250003"/>
    <n v="62457042.00372"/>
    <n v="80365265.352019995"/>
    <n v="72013672.665529996"/>
    <n v="39274417.797689997"/>
    <n v="24087851.595069997"/>
    <n v="34534501.662040003"/>
    <n v="29869112.213950001"/>
    <n v="21237189.210480001"/>
    <n v="16465060.437679999"/>
    <s v="Total General"/>
    <s v="Totales"/>
    <s v="Total General"/>
    <x v="56"/>
    <x v="1"/>
    <n v="173501442.46991"/>
    <n v="141324926.42639998"/>
    <n v="470912451.56086999"/>
    <n v="404647163.09129"/>
    <n v="451972421.97768009"/>
    <n v="385068140.58718014"/>
    <n v="470912451.56086999"/>
    <n v="404647163.09129"/>
    <n v="249823668.80553004"/>
    <n v="213964257.9391"/>
    <n v="173501442.46991"/>
    <n v="141324926.42639998"/>
    <n v="36.843672724054791"/>
    <n v="34.925470710520344"/>
    <n v="32176516.04351002"/>
    <n v="22.767757151649469"/>
    <n v="100"/>
    <n v="100"/>
    <n v="100"/>
    <n v="100"/>
    <n v="36.843672724054791"/>
    <n v="38.387617038828544"/>
    <n v="34.925470710520344"/>
    <n v="36.701277392333047"/>
    <n v="8.340067812501534"/>
    <n v="7.3335290981525647"/>
    <n v="4.5097956403760309"/>
    <n v="15186566.20262"/>
    <n v="63.046578241656867"/>
    <n v="4665389.4480900019"/>
    <n v="15.619444644595394"/>
    <n v="4772128.7728000022"/>
    <n v="28.983366267390487"/>
    <n v="16.386258090139961"/>
    <n v="48.706137633020354"/>
    <n v="51.376712120896286"/>
    <n v="33.826199002165716"/>
    <n v="16.48930152170287"/>
    <n v="11.597231994095436"/>
    <n v="90.531365338696375"/>
    <n v="86.729421916590624"/>
    <s v="Resto"/>
    <n v="2023"/>
    <n v="2"/>
    <d v="2024-08-20T00:00:00"/>
    <x v="56"/>
    <x v="7"/>
  </r>
  <r>
    <n v="2024"/>
    <n v="6"/>
    <n v="1"/>
    <x v="14"/>
    <s v="Total General"/>
    <n v="30"/>
    <s v="624b60c58c9d8bfb6ff1886c2fd605d2adeb6ea4da576068201b6c6958ce93f4"/>
    <s v="866d562d83a77144c090ae01fef5e5dc5d322dfdcb968ee04e0fa262fe1b2619"/>
    <x v="13"/>
    <n v="27815669.804509997"/>
    <n v="22056494.197700001"/>
    <n v="43375837.209299996"/>
    <n v="32460749.005859997"/>
    <n v="11321093.967190001"/>
    <n v="8590506.1831399985"/>
    <n v="21067829.412760004"/>
    <n v="16886593.365910001"/>
    <n v="0"/>
    <n v="0"/>
    <n v="134.59399999999999"/>
    <n v="128.214"/>
    <n v="-8960.8906300000017"/>
    <n v="172796.69152999998"/>
    <n v="9193421.4079199992"/>
    <n v="7742593.10097"/>
    <n v="14305252.419430001"/>
    <n v="12832028.61207"/>
    <n v="2362226.05113"/>
    <n v="2683643.0043600006"/>
    <n v="9827674.8156499993"/>
    <n v="8672890.8707799986"/>
    <n v="5908175.2409899998"/>
    <n v="2595672.4156599999"/>
    <s v="Total General"/>
    <s v="Totales"/>
    <s v="Total General"/>
    <x v="56"/>
    <x v="1"/>
    <n v="27815669.804509997"/>
    <n v="22056494.197700001"/>
    <n v="470912451.56086999"/>
    <n v="404647163.09129"/>
    <n v="451972421.97768009"/>
    <n v="385068140.58718014"/>
    <n v="470912451.56086999"/>
    <n v="404647163.09129"/>
    <n v="249823668.80553004"/>
    <n v="213964257.9391"/>
    <n v="27815669.804509997"/>
    <n v="22056494.197700001"/>
    <n v="5.9067603144306657"/>
    <n v="5.4507966963613601"/>
    <n v="5759175.6068099961"/>
    <n v="26.111019979823212"/>
    <n v="100"/>
    <n v="100"/>
    <n v="100"/>
    <n v="100"/>
    <n v="5.9067603144306657"/>
    <n v="6.1542847421526155"/>
    <n v="5.4507966963613601"/>
    <n v="5.7279457511251488"/>
    <n v="0.5016274348448948"/>
    <n v="2.08694307892593"/>
    <n v="1.2546228542921234"/>
    <n v="-321416.95323000057"/>
    <n v="-11.976889351817965"/>
    <n v="1154783.9448700007"/>
    <n v="13.314867696082811"/>
    <n v="3312502.8253299999"/>
    <n v="127.61636658560138"/>
    <n v="31.786110455390173"/>
    <n v="40.700418313688829"/>
    <n v="38.947740770316052"/>
    <n v="4.5316338605221063"/>
    <n v="18.738273961061424"/>
    <n v="11.480833248565748"/>
    <n v="64.26605514092924"/>
    <n v="60.338028655010945"/>
    <s v="Medianas"/>
    <n v="2023"/>
    <n v="2"/>
    <d v="2024-08-20T00:00:00"/>
    <x v="56"/>
    <x v="13"/>
  </r>
  <r>
    <n v="2024"/>
    <n v="6"/>
    <n v="69"/>
    <x v="77"/>
    <s v="Total General"/>
    <n v="202"/>
    <s v="c17edaae86e4016a583e098582f6dbf3eccade8ef83747df9ba617ded9d31309"/>
    <s v="866d562d83a77144c090ae01fef5e5dc5d322dfdcb968ee04e0fa262fe1b2619"/>
    <x v="35"/>
    <n v="1706358.1481900001"/>
    <n v="401508.13561"/>
    <n v="2336503.2959500002"/>
    <n v="823308.85665000021"/>
    <n v="605153.3465799999"/>
    <n v="811102.46851000004"/>
    <n v="1382800.3319999997"/>
    <n v="1858589.75774"/>
    <n v="0"/>
    <n v="0"/>
    <n v="134.59399999999999"/>
    <n v="128.214"/>
    <n v="3940.8982799999999"/>
    <n v="3338.40103"/>
    <n v="486715.22129000002"/>
    <n v="348308.20148000005"/>
    <n v="801541.30828999996"/>
    <n v="373204.16375999997"/>
    <n v="1706358.1481900001"/>
    <n v="401508.13561"/>
    <n v="0"/>
    <n v="0"/>
    <n v="0"/>
    <n v="0"/>
    <s v="Total General"/>
    <s v="Totales"/>
    <s v="Total General"/>
    <x v="56"/>
    <x v="1"/>
    <n v="1706358.1481900001"/>
    <n v="401508.13561"/>
    <n v="470912451.56086999"/>
    <n v="404647163.09129"/>
    <n v="451972421.97768009"/>
    <n v="385068140.58718014"/>
    <n v="470912451.56086999"/>
    <n v="404647163.09129"/>
    <n v="249823668.80553004"/>
    <n v="213964257.9391"/>
    <n v="1706358.1481900001"/>
    <n v="401508.13561"/>
    <n v="0.36235146098476795"/>
    <n v="9.9224255655888077E-2"/>
    <n v="1304850.0125800001"/>
    <n v="324.98719125518545"/>
    <n v="100"/>
    <n v="100"/>
    <n v="100"/>
    <n v="100"/>
    <n v="0.36235146098476795"/>
    <n v="0.37753589936384785"/>
    <n v="9.9224255655888077E-2"/>
    <n v="0.10426937294727913"/>
    <n v="0.36235146098476795"/>
    <m/>
    <m/>
    <n v="1304850.0125800001"/>
    <n v="324.98719125518545"/>
    <n v="0"/>
    <m/>
    <n v="0"/>
    <m/>
    <n v="-25.391258185704935"/>
    <n v="35.464614929867409"/>
    <n v="202.01395602550241"/>
    <n v="0.24223219099831117"/>
    <n v="39.736939647672152"/>
    <n v="114.77287397186031"/>
    <n v="60.722412713619619"/>
    <n v="93.329130621380202"/>
    <s v="Resto"/>
    <n v="2023"/>
    <n v="2"/>
    <d v="2024-08-20T00:00:00"/>
    <x v="56"/>
    <x v="35"/>
  </r>
  <r>
    <n v="2024"/>
    <n v="6"/>
    <n v="902"/>
    <x v="10"/>
    <s v="Total General"/>
    <n v="30"/>
    <s v="624b60c58c9d8bfb6ff1886c2fd605d2adeb6ea4da576068201b6c6958ce93f4"/>
    <s v="866d562d83a77144c090ae01fef5e5dc5d322dfdcb968ee04e0fa262fe1b2619"/>
    <x v="11"/>
    <n v="8948322.1162599996"/>
    <n v="8092206.8864799999"/>
    <n v="16725609.767790001"/>
    <n v="17139778.787429996"/>
    <n v="7166087.6284599993"/>
    <n v="6493703.1624799985"/>
    <n v="13893752.818229999"/>
    <n v="12559953.154170001"/>
    <n v="0"/>
    <n v="0"/>
    <n v="134.59399999999999"/>
    <n v="128.214"/>
    <n v="0"/>
    <n v="0"/>
    <n v="7166087.6284600003"/>
    <n v="6493703.1624799995"/>
    <n v="-398012.73287000001"/>
    <n v="121504.22391"/>
    <n v="0"/>
    <n v="0"/>
    <n v="0"/>
    <n v="0"/>
    <n v="8948322.1162600014"/>
    <n v="8092206.8864799989"/>
    <s v="Total General"/>
    <s v="Totales"/>
    <s v="Total General"/>
    <x v="56"/>
    <x v="1"/>
    <n v="8948322.1162599996"/>
    <n v="8092206.8864799999"/>
    <n v="470912451.56086999"/>
    <n v="404647163.09129"/>
    <n v="451972421.97768009"/>
    <n v="385068140.58718014"/>
    <n v="470912451.56086999"/>
    <n v="404647163.09129"/>
    <n v="249823668.80553004"/>
    <n v="213964257.9391"/>
    <n v="8948322.1162599996"/>
    <n v="8092206.8864799999"/>
    <n v="1.9002092823411663"/>
    <n v="1.9998180203859148"/>
    <n v="856115.2297799997"/>
    <n v="10.579502499007386"/>
    <n v="100"/>
    <n v="100"/>
    <n v="100"/>
    <n v="100"/>
    <n v="1.9002092823411663"/>
    <n v="1.9798380788600189"/>
    <n v="1.9998180203859148"/>
    <n v="2.1014999771573959"/>
    <m/>
    <m/>
    <n v="1.9002092823411667"/>
    <n v="0"/>
    <m/>
    <n v="0"/>
    <m/>
    <n v="856115.2297800025"/>
    <n v="10.579502499007432"/>
    <n v="10.354407171935032"/>
    <n v="80.08303160475748"/>
    <n v="80.246380914078074"/>
    <n v="2.8684582460592591"/>
    <n v="10.354407171935032"/>
    <n v="-427.57110828082324"/>
    <n v="-1800.4669289815429"/>
    <n v="5344.4258590466643"/>
    <s v="Medianas"/>
    <n v="2023"/>
    <n v="2"/>
    <d v="2024-08-20T00:00:00"/>
    <x v="56"/>
    <x v="11"/>
  </r>
  <r>
    <n v="2024"/>
    <n v="6"/>
    <n v="111"/>
    <x v="75"/>
    <s v="Total General"/>
    <n v="230"/>
    <s v="a0eaec5a55dc2f5b2ba523018adc485ff620b9d83509b9f37186a7716e438d21"/>
    <s v="866d562d83a77144c090ae01fef5e5dc5d322dfdcb968ee04e0fa262fe1b2619"/>
    <x v="64"/>
    <n v="982633.16572000005"/>
    <n v="799737.02174"/>
    <n v="2237550.6034900001"/>
    <n v="2000470.4264800001"/>
    <n v="460384.08286999998"/>
    <n v="343270.48217999999"/>
    <n v="897249.31701999996"/>
    <n v="744506.38003999996"/>
    <n v="0"/>
    <n v="0"/>
    <n v="134.59399999999999"/>
    <n v="128.214"/>
    <n v="26991.89428"/>
    <n v="13571.365970000001"/>
    <n v="434216.51863999997"/>
    <n v="342955.66892000003"/>
    <n v="856188.22953999997"/>
    <n v="570254.87985000003"/>
    <n v="329623.7182"/>
    <n v="259525.51381"/>
    <n v="653721.74969999993"/>
    <n v="542700.28652000008"/>
    <n v="-712.30218000000002"/>
    <n v="-2488.7785899999999"/>
    <s v="Total General"/>
    <s v="Totales"/>
    <s v="Total General"/>
    <x v="56"/>
    <x v="1"/>
    <n v="982633.16572000005"/>
    <n v="799737.02174"/>
    <n v="470912451.56086999"/>
    <n v="404647163.09129"/>
    <n v="451972421.97768009"/>
    <n v="385068140.58718014"/>
    <n v="470912451.56086999"/>
    <n v="404647163.09129"/>
    <n v="249823668.80553004"/>
    <n v="213964257.9391"/>
    <n v="982633.16572000005"/>
    <n v="799737.02174"/>
    <n v="0.20866578542635653"/>
    <n v="0.19763811406224444"/>
    <n v="182896.14398000005"/>
    <n v="22.869535735893542"/>
    <n v="100"/>
    <n v="100"/>
    <n v="100"/>
    <n v="100"/>
    <n v="0.20866578542635653"/>
    <n v="0.21740998298531716"/>
    <n v="0.19763811406224444"/>
    <n v="0.20768714350673165"/>
    <n v="6.9996815142058938E-2"/>
    <n v="0.13882023028552262"/>
    <n v="-1.5126000122507444E-4"/>
    <n v="70098.204389999999"/>
    <n v="27.010139912994944"/>
    <n v="111021.46317999985"/>
    <n v="20.457233198071734"/>
    <n v="1776.4764099999998"/>
    <n v="-71.379447618922171"/>
    <n v="34.117002996077403"/>
    <n v="46.852080606567455"/>
    <n v="42.922920016024918"/>
    <n v="0.18428361294636827"/>
    <n v="26.610100951936168"/>
    <n v="50.141324483748726"/>
    <n v="50.715076855621966"/>
    <n v="60.140768810292542"/>
    <s v="Resto"/>
    <n v="2023"/>
    <n v="2"/>
    <d v="2024-08-20T00:00:00"/>
    <x v="56"/>
    <x v="64"/>
  </r>
  <r>
    <n v="2024"/>
    <n v="6"/>
    <n v="908"/>
    <x v="27"/>
    <s v="Total General"/>
    <n v="38"/>
    <s v="aea92132c4cbeb263e6ac2bf6c183b5d81737f179f21efdc5863739672f0f470"/>
    <s v="866d562d83a77144c090ae01fef5e5dc5d322dfdcb968ee04e0fa262fe1b2619"/>
    <x v="77"/>
    <n v="4269.7251799999995"/>
    <n v="5215.82708"/>
    <n v="9015.5119000000013"/>
    <n v="11415.870999999999"/>
    <n v="397009.30967000005"/>
    <n v="395625.25101999997"/>
    <n v="795443.22758000006"/>
    <n v="782304.48231999995"/>
    <n v="0"/>
    <n v="0"/>
    <n v="134.59399999999999"/>
    <n v="128.214"/>
    <n v="0"/>
    <n v="0"/>
    <n v="397009.30966999999"/>
    <n v="395625.25101999997"/>
    <n v="58950.622409999996"/>
    <n v="66671.781170000002"/>
    <n v="0"/>
    <n v="0"/>
    <n v="0"/>
    <n v="0"/>
    <n v="4481.6810500000001"/>
    <n v="5249.6644899999992"/>
    <s v="Total General"/>
    <s v="Totales"/>
    <s v="Total General"/>
    <x v="56"/>
    <x v="1"/>
    <n v="4269.7251799999995"/>
    <n v="5215.82708"/>
    <n v="470912451.56086999"/>
    <n v="404647163.09129"/>
    <n v="451972421.97768009"/>
    <n v="385068140.58718014"/>
    <n v="470912451.56086999"/>
    <n v="404647163.09129"/>
    <n v="249823668.80553004"/>
    <n v="213964257.9391"/>
    <n v="4269.7251799999995"/>
    <n v="5215.82708"/>
    <n v="9.0669192667293397E-4"/>
    <n v="1.2889815018481395E-3"/>
    <n v="-946.10190000000057"/>
    <n v="-18.139058014937113"/>
    <n v="100"/>
    <n v="100"/>
    <n v="100"/>
    <n v="100"/>
    <n v="9.0669192667293397E-4"/>
    <n v="9.4468710310180231E-4"/>
    <n v="1.2889815018481395E-3"/>
    <n v="1.3545205459081929E-3"/>
    <m/>
    <m/>
    <n v="9.5170153924475269E-4"/>
    <n v="0"/>
    <m/>
    <n v="0"/>
    <m/>
    <n v="-767.98343999999906"/>
    <n v="-14.629190902826616"/>
    <n v="0.34984082700275643"/>
    <n v="9298.2403534927307"/>
    <n v="7585.091394939418"/>
    <n v="0.15891581112718489"/>
    <n v="0.34984082700273422"/>
    <n v="-11.580849685585214"/>
    <n v="673.46075993703835"/>
    <n v="593.39235292249498"/>
    <s v="Resto"/>
    <n v="2023"/>
    <n v="2"/>
    <d v="2024-08-20T00:00:00"/>
    <x v="56"/>
    <x v="77"/>
  </r>
  <r>
    <n v="2024"/>
    <n v="6"/>
    <n v="104"/>
    <x v="79"/>
    <s v="Total General"/>
    <n v="225"/>
    <s v="0e6523810856a138a75dec70a9cf3778a5c70b83ac915f22c33f05db97cb3e68"/>
    <s v="866d562d83a77144c090ae01fef5e5dc5d322dfdcb968ee04e0fa262fe1b2619"/>
    <x v="41"/>
    <n v="1467674.2807799999"/>
    <n v="1557923.0324500001"/>
    <n v="2387457.8139099996"/>
    <n v="2969842.5347100003"/>
    <n v="357303.25824"/>
    <n v="392738.08386000007"/>
    <n v="769672.02587000001"/>
    <n v="762685.73402999993"/>
    <n v="0"/>
    <n v="0"/>
    <n v="134.59399999999999"/>
    <n v="128.214"/>
    <n v="0"/>
    <n v="-26868.535949999998"/>
    <n v="270538.22615"/>
    <n v="309997.60091000004"/>
    <n v="1373988.4354400001"/>
    <n v="1156603.72566"/>
    <n v="592503.89254999999"/>
    <n v="-13137.34954000001"/>
    <n v="466938.30718"/>
    <n v="1218646.0618800002"/>
    <n v="381544.23878999997"/>
    <n v="330921.93766"/>
    <s v="Total General"/>
    <s v="Totales"/>
    <s v="Total General"/>
    <x v="56"/>
    <x v="1"/>
    <n v="1467674.2807799999"/>
    <n v="1557923.0324500001"/>
    <n v="470912451.56086999"/>
    <n v="404647163.09129"/>
    <n v="451972421.97768009"/>
    <n v="385068140.58718014"/>
    <n v="470912451.56086999"/>
    <n v="404647163.09129"/>
    <n v="249823668.80553004"/>
    <n v="213964257.9391"/>
    <n v="1467674.2807799999"/>
    <n v="1557923.0324500001"/>
    <n v="0.31166605935249703"/>
    <n v="0.38500777332733371"/>
    <n v="-90248.751670000143"/>
    <n v="-5.7928889804058192"/>
    <n v="100"/>
    <n v="100"/>
    <n v="100"/>
    <n v="100"/>
    <n v="0.31166605935249703"/>
    <n v="0.32472651193140245"/>
    <n v="0.38500777332733371"/>
    <n v="0.40458372642160545"/>
    <n v="0.12582039200409911"/>
    <n v="9.9156075748751724E-2"/>
    <n v="8.1022329633745463E-2"/>
    <n v="605641.24208999996"/>
    <n v="-4610.0717671092698"/>
    <n v="-751707.75470000017"/>
    <n v="-61.683845557285409"/>
    <n v="50622.301129999978"/>
    <n v="15.297354260632613"/>
    <n v="-9.0225081488739871"/>
    <n v="24.344860635570321"/>
    <n v="25.2090813011717"/>
    <n v="0.14302218038361098"/>
    <n v="-12.728929076924068"/>
    <n v="18.795089878856519"/>
    <n v="19.689992955680445"/>
    <n v="26.802403799374257"/>
    <s v="Resto"/>
    <n v="2023"/>
    <n v="2"/>
    <d v="2024-08-20T00:00:00"/>
    <x v="56"/>
    <x v="41"/>
  </r>
  <r>
    <n v="2024"/>
    <n v="6"/>
    <n v="701"/>
    <x v="51"/>
    <s v="Total General"/>
    <n v="243"/>
    <s v="72440a20f54075ac43f51a2cf0dbb2a14366b38a5c01b110ae174abc1cb44238"/>
    <s v="866d562d83a77144c090ae01fef5e5dc5d322dfdcb968ee04e0fa262fe1b2619"/>
    <x v="38"/>
    <n v="1545984.8405799998"/>
    <n v="1269383.35249"/>
    <n v="2976601.4914799994"/>
    <n v="2583598.4501999998"/>
    <n v="959156.13444000005"/>
    <n v="802644.9419199999"/>
    <n v="1776632.4950999999"/>
    <n v="1833851.24551"/>
    <n v="0"/>
    <n v="0"/>
    <n v="134.59399999999999"/>
    <n v="128.214"/>
    <n v="0"/>
    <n v="0"/>
    <n v="705949.79178999993"/>
    <n v="606765.84003999992"/>
    <n v="1041698.8632200001"/>
    <n v="961321.4166"/>
    <n v="0"/>
    <n v="0"/>
    <n v="0"/>
    <n v="0"/>
    <n v="0"/>
    <n v="0"/>
    <s v="Total General"/>
    <s v="Totales"/>
    <s v="Total General"/>
    <x v="56"/>
    <x v="1"/>
    <n v="1545984.8405799998"/>
    <n v="1269383.35249"/>
    <n v="470912451.56086999"/>
    <n v="404647163.09129"/>
    <n v="451972421.97768009"/>
    <n v="385068140.58718014"/>
    <n v="470912451.56086999"/>
    <n v="404647163.09129"/>
    <n v="249823668.80553004"/>
    <n v="213964257.9391"/>
    <n v="1545984.8405799998"/>
    <n v="1269383.35249"/>
    <n v="0.32829559623147198"/>
    <n v="0.31370128553295257"/>
    <n v="276601.48808999988"/>
    <n v="21.790224958238436"/>
    <n v="100"/>
    <n v="100"/>
    <n v="100"/>
    <n v="100"/>
    <n v="0.32829559623147198"/>
    <n v="0.34205291416128608"/>
    <n v="0.31370128553295257"/>
    <n v="0.32965161712790653"/>
    <m/>
    <m/>
    <m/>
    <n v="0"/>
    <m/>
    <n v="0"/>
    <m/>
    <n v="0"/>
    <m/>
    <n v="19.499430488605718"/>
    <n v="62.041755472851726"/>
    <n v="63.231090934471901"/>
    <n v="0.38393325141127238"/>
    <n v="16.346330858616142"/>
    <n v="8.3611417817236244"/>
    <n v="67.769085358107745"/>
    <n v="63.117894760527484"/>
    <s v="Resto"/>
    <n v="2023"/>
    <n v="2"/>
    <d v="2024-08-20T00:00:00"/>
    <x v="56"/>
    <x v="38"/>
  </r>
  <r>
    <n v="2024"/>
    <n v="6"/>
    <n v="126"/>
    <x v="41"/>
    <s v="Total General"/>
    <n v="239"/>
    <s v="79bf08685d3138f9b109c3546780f056bc954fd69377b84a2cf23622e464897b"/>
    <s v="866d562d83a77144c090ae01fef5e5dc5d322dfdcb968ee04e0fa262fe1b2619"/>
    <x v="50"/>
    <n v="466101.05164999998"/>
    <n v="396211.51010000001"/>
    <n v="842436.21382999991"/>
    <n v="738476.27540000016"/>
    <n v="110209.05850000001"/>
    <n v="124846.64112"/>
    <n v="221590.35589000001"/>
    <n v="420591.46982"/>
    <n v="0"/>
    <n v="0"/>
    <n v="134.59399999999999"/>
    <n v="128.214"/>
    <n v="4702.3385999999991"/>
    <n v="1635.5818899999999"/>
    <n v="8483.6007200000004"/>
    <n v="8245.1945099999994"/>
    <n v="12726.92432"/>
    <n v="12831.46704"/>
    <n v="0"/>
    <n v="0"/>
    <n v="0"/>
    <n v="0"/>
    <n v="0"/>
    <n v="0"/>
    <s v="Total General"/>
    <s v="Totales"/>
    <s v="Total General"/>
    <x v="56"/>
    <x v="1"/>
    <n v="466101.05164999998"/>
    <n v="396211.51010000001"/>
    <n v="470912451.56086999"/>
    <n v="404647163.09129"/>
    <n v="451972421.97768009"/>
    <n v="385068140.58718014"/>
    <n v="470912451.56086999"/>
    <n v="404647163.09129"/>
    <n v="249823668.80553004"/>
    <n v="213964257.9391"/>
    <n v="466101.05164999998"/>
    <n v="396211.51010000001"/>
    <n v="9.8978281441715485E-2"/>
    <n v="9.7915306528570223E-2"/>
    <n v="69889.541549999965"/>
    <n v="17.639452607613681"/>
    <n v="100"/>
    <n v="100"/>
    <n v="100"/>
    <n v="100"/>
    <n v="9.8978281441715485E-2"/>
    <n v="0.10312599375211827"/>
    <n v="9.7915306528570223E-2"/>
    <n v="0.10289386950990743"/>
    <m/>
    <m/>
    <m/>
    <n v="0"/>
    <m/>
    <n v="0"/>
    <m/>
    <n v="0"/>
    <m/>
    <n v="-11.724450484759652"/>
    <n v="23.644885183129155"/>
    <n v="31.510099514395705"/>
    <n v="4.4114738618217131E-2"/>
    <n v="2.891456468502418"/>
    <n v="-0.81473708091291952"/>
    <n v="66.658687572049615"/>
    <n v="64.257613601756944"/>
    <s v="Resto"/>
    <n v="2023"/>
    <n v="2"/>
    <d v="2024-08-20T00:00:00"/>
    <x v="56"/>
    <x v="50"/>
  </r>
  <r>
    <n v="2024"/>
    <n v="6"/>
    <n v="102"/>
    <x v="37"/>
    <s v="Total General"/>
    <n v="224"/>
    <s v="84a5092e4a5b6fe968fd523fb2fc917dbffae44105f82b6b94c8ed5b9a800223"/>
    <s v="866d562d83a77144c090ae01fef5e5dc5d322dfdcb968ee04e0fa262fe1b2619"/>
    <x v="70"/>
    <n v="208828.08825"/>
    <n v="230963.25771999999"/>
    <n v="333146.17547999998"/>
    <n v="367956.77988000005"/>
    <n v="67926.640289999996"/>
    <n v="26618.226709999995"/>
    <n v="109314.59535999999"/>
    <n v="48472.485619999992"/>
    <n v="0"/>
    <n v="0"/>
    <n v="134.59399999999999"/>
    <n v="128.214"/>
    <n v="-8.2017399999999991"/>
    <n v="1957.6692800000001"/>
    <n v="14986.553960000001"/>
    <n v="9053.6738000000005"/>
    <n v="35752.212500000001"/>
    <n v="38348.758780000004"/>
    <n v="0"/>
    <n v="0"/>
    <n v="0"/>
    <n v="0"/>
    <n v="0"/>
    <n v="0"/>
    <s v="Total General"/>
    <s v="Totales"/>
    <s v="Total General"/>
    <x v="56"/>
    <x v="1"/>
    <n v="208828.08825"/>
    <n v="230963.25771999999"/>
    <n v="470912451.56086999"/>
    <n v="404647163.09129"/>
    <n v="451972421.97768009"/>
    <n v="385068140.58718014"/>
    <n v="470912451.56086999"/>
    <n v="404647163.09129"/>
    <n v="249823668.80553004"/>
    <n v="213964257.9391"/>
    <n v="208828.08825"/>
    <n v="230963.25771999999"/>
    <n v="4.4345416554144132E-2"/>
    <n v="5.7077691081672995E-2"/>
    <n v="-22135.169469999993"/>
    <n v="-9.5838488288188088"/>
    <n v="100"/>
    <n v="100"/>
    <n v="100"/>
    <n v="100"/>
    <n v="4.4345416554144132E-2"/>
    <n v="4.6203723522828706E-2"/>
    <n v="5.7077691081672995E-2"/>
    <n v="5.9979840806307763E-2"/>
    <m/>
    <m/>
    <m/>
    <n v="0"/>
    <m/>
    <n v="0"/>
    <m/>
    <n v="0"/>
    <m/>
    <n v="155.18845049313956"/>
    <n v="32.527540169156339"/>
    <n v="11.524874983478821"/>
    <n v="2.7189833779471095E-2"/>
    <n v="65.530085256661224"/>
    <n v="-6.7708743714390511"/>
    <n v="41.917836441590858"/>
    <n v="23.608779235696556"/>
    <s v="Resto"/>
    <n v="2023"/>
    <n v="2"/>
    <d v="2024-08-20T00:00:00"/>
    <x v="56"/>
    <x v="70"/>
  </r>
  <r>
    <n v="2024"/>
    <n v="6"/>
    <n v="48"/>
    <x v="3"/>
    <s v="Total General"/>
    <n v="36"/>
    <s v="76a50887d8f1c2e9301755428990ad81479ee21c25b43215cf524541e0503269"/>
    <s v="866d562d83a77144c090ae01fef5e5dc5d322dfdcb968ee04e0fa262fe1b2619"/>
    <x v="6"/>
    <n v="31734793.481880002"/>
    <n v="28740488.16773"/>
    <n v="57326581.69743"/>
    <n v="50229657.945720002"/>
    <n v="18623746.232880004"/>
    <n v="17142514.038650002"/>
    <n v="46753710.218770005"/>
    <n v="33976353.549059995"/>
    <n v="0"/>
    <n v="0"/>
    <n v="134.59399999999999"/>
    <n v="128.214"/>
    <n v="60928.764420000007"/>
    <n v="186587.57243999999"/>
    <n v="17598867.277759999"/>
    <n v="16279737.09674"/>
    <n v="24964974.911669999"/>
    <n v="21666335.05855"/>
    <n v="644703.92613000004"/>
    <n v="652743.37153999996"/>
    <n v="2424014.27128"/>
    <n v="2296340.7144199996"/>
    <n v="9260.1546199999993"/>
    <n v="3432.1386699999998"/>
    <s v="Total General"/>
    <s v="Totales"/>
    <s v="Total General"/>
    <x v="56"/>
    <x v="1"/>
    <n v="31734793.481880002"/>
    <n v="28740488.16773"/>
    <n v="470912451.56086999"/>
    <n v="404647163.09129"/>
    <n v="451972421.97768009"/>
    <n v="385068140.58718014"/>
    <n v="470912451.56086999"/>
    <n v="404647163.09129"/>
    <n v="249823668.80553004"/>
    <n v="213964257.9391"/>
    <n v="31734793.481880002"/>
    <n v="28740488.16773"/>
    <n v="6.7390007158852905"/>
    <n v="7.1026046366340232"/>
    <n v="2994305.3141500019"/>
    <n v="10.418421902492337"/>
    <n v="100"/>
    <n v="100"/>
    <n v="100"/>
    <n v="100"/>
    <n v="6.7390007158852905"/>
    <n v="7.0214004082415391"/>
    <n v="7.1026046366340232"/>
    <n v="7.4637408651633441"/>
    <n v="0.13690526211254064"/>
    <n v="0.51474839181793708"/>
    <n v="1.9664280673204995E-3"/>
    <n v="-8039.4454099999275"/>
    <n v="-1.2316395325520757"/>
    <n v="127673.55686000036"/>
    <n v="5.5598699295042353"/>
    <n v="5828.0159499999991"/>
    <n v="169.80712349830549"/>
    <n v="8.6406940714201639"/>
    <n v="58.68557563960146"/>
    <n v="59.645869404186826"/>
    <n v="7.4547565176369526"/>
    <n v="8.102896092125178"/>
    <n v="15.224724644043031"/>
    <n v="70.494231778832358"/>
    <n v="75.138398131232009"/>
    <s v="Grandes"/>
    <n v="2023"/>
    <n v="2"/>
    <d v="2024-08-20T00:00:00"/>
    <x v="56"/>
    <x v="6"/>
  </r>
  <r>
    <n v="2024"/>
    <n v="6"/>
    <n v="34"/>
    <x v="54"/>
    <s v="Total General"/>
    <n v="23"/>
    <s v="535fa30d7e25dd8a49f1536779734ec8286108d115da5045d77f3b4185d8f790"/>
    <s v="866d562d83a77144c090ae01fef5e5dc5d322dfdcb968ee04e0fa262fe1b2619"/>
    <x v="4"/>
    <n v="43370839.972830005"/>
    <n v="41708691.39999"/>
    <n v="80809348.733300015"/>
    <n v="72506410.891229987"/>
    <n v="28625806.12841"/>
    <n v="26531418.277290002"/>
    <n v="55177336.290260002"/>
    <n v="50618906.337830007"/>
    <n v="0"/>
    <n v="0"/>
    <n v="134.59399999999999"/>
    <n v="128.214"/>
    <n v="68922.33679999999"/>
    <n v="78482.534519999987"/>
    <n v="27463679.554810002"/>
    <n v="25364042.85746"/>
    <n v="34924114.740379997"/>
    <n v="33686060.672299996"/>
    <n v="5106614.7890999997"/>
    <n v="5035712.1752399998"/>
    <n v="18781047.323880002"/>
    <n v="19916698.808490001"/>
    <n v="3786613.6490500001"/>
    <n v="3563716.91292"/>
    <s v="Total General"/>
    <s v="Totales"/>
    <s v="Total General"/>
    <x v="56"/>
    <x v="1"/>
    <n v="43370839.972830005"/>
    <n v="41708691.39999"/>
    <n v="470912451.56086999"/>
    <n v="404647163.09129"/>
    <n v="451972421.97768009"/>
    <n v="385068140.58718014"/>
    <n v="470912451.56086999"/>
    <n v="404647163.09129"/>
    <n v="249823668.80553004"/>
    <n v="213964257.9391"/>
    <n v="43370839.972830005"/>
    <n v="41708691.39999"/>
    <n v="9.2099582054104818"/>
    <n v="10.307422170307012"/>
    <n v="1662148.5728400052"/>
    <n v="3.9851371909510602"/>
    <n v="100"/>
    <n v="100"/>
    <n v="100"/>
    <n v="100"/>
    <n v="9.2099582054104818"/>
    <n v="9.5959040560602613"/>
    <n v="10.307422170307012"/>
    <n v="10.831509284665703"/>
    <n v="1.0844085290532863"/>
    <n v="3.9882248306726646"/>
    <n v="0.80410140706601041"/>
    <n v="70902.613859999925"/>
    <n v="1.4079957589438807"/>
    <n v="-1135651.4846099988"/>
    <n v="-5.7020066203235409"/>
    <n v="222896.73613000009"/>
    <n v="6.2546139768258291"/>
    <n v="7.8939913020508401"/>
    <n v="66.00242500800735"/>
    <n v="63.611245969937968"/>
    <n v="11.458404347865516"/>
    <n v="8.2780048478449331"/>
    <n v="3.6752711459017595"/>
    <n v="78.638155208715759"/>
    <n v="75.295366544051916"/>
    <s v="Grandes"/>
    <n v="2023"/>
    <n v="2"/>
    <d v="2024-08-20T00:00:00"/>
    <x v="56"/>
    <x v="4"/>
  </r>
  <r>
    <n v="2024"/>
    <n v="6"/>
    <n v="12"/>
    <x v="31"/>
    <s v="Total General"/>
    <n v="12"/>
    <s v="6b51d431df5d7f141cbececcf79edf3dd861c3b4069f0b11661a3eefacbba918"/>
    <s v="866d562d83a77144c090ae01fef5e5dc5d322dfdcb968ee04e0fa262fe1b2619"/>
    <x v="25"/>
    <n v="3733425.0511100003"/>
    <n v="4674185.5092500001"/>
    <n v="6529640.4360100003"/>
    <n v="7686467.8364500003"/>
    <n v="731932.00960999983"/>
    <n v="489068.36739000014"/>
    <n v="2520006.9635800002"/>
    <n v="1517222.0650800001"/>
    <n v="0"/>
    <n v="0"/>
    <n v="134.59399999999999"/>
    <n v="128.214"/>
    <n v="275.78949999999998"/>
    <n v="4985.5080500000004"/>
    <n v="352903.89558000001"/>
    <n v="268098.73171000002"/>
    <n v="551389.28500999999"/>
    <n v="456145.81952999998"/>
    <n v="0"/>
    <n v="0"/>
    <n v="0"/>
    <n v="0"/>
    <n v="0"/>
    <n v="0"/>
    <s v="Total General"/>
    <s v="Totales"/>
    <s v="Total General"/>
    <x v="56"/>
    <x v="1"/>
    <n v="3733425.0511100003"/>
    <n v="4674185.5092500001"/>
    <n v="470912451.56086999"/>
    <n v="404647163.09129"/>
    <n v="451972421.97768009"/>
    <n v="385068140.58718014"/>
    <n v="470912451.56086999"/>
    <n v="404647163.09129"/>
    <n v="249823668.80553004"/>
    <n v="213964257.9391"/>
    <n v="3733425.0511100003"/>
    <n v="4674185.5092500001"/>
    <n v="0.79280661166111022"/>
    <n v="1.1551262273882505"/>
    <n v="-940760.45813999977"/>
    <n v="-20.126724886684055"/>
    <n v="100"/>
    <n v="100"/>
    <n v="100"/>
    <n v="100"/>
    <n v="0.79280661166111022"/>
    <n v="0.82602939240712558"/>
    <n v="1.1551262273882505"/>
    <n v="1.213859319060377"/>
    <m/>
    <m/>
    <m/>
    <n v="0"/>
    <m/>
    <n v="0"/>
    <m/>
    <n v="0"/>
    <m/>
    <n v="49.658423732470069"/>
    <n v="19.604840048747892"/>
    <n v="10.463178374545814"/>
    <n v="0.29297944950914834"/>
    <n v="31.63206454916503"/>
    <n v="20.880047871125118"/>
    <n v="64.002675636614839"/>
    <n v="58.774786533447035"/>
    <s v="Resto"/>
    <n v="2023"/>
    <n v="2"/>
    <d v="2024-08-20T00:00:00"/>
    <x v="56"/>
    <x v="25"/>
  </r>
  <r>
    <n v="2024"/>
    <n v="6"/>
    <n v="41"/>
    <x v="7"/>
    <s v="Total General"/>
    <n v="29"/>
    <s v="35135aaa6cc23891b40cb3f378c53a17a1127210ce60e125ccf03efcfdaec458"/>
    <s v="866d562d83a77144c090ae01fef5e5dc5d322dfdcb968ee04e0fa262fe1b2619"/>
    <x v="16"/>
    <n v="19353024.356599998"/>
    <n v="17293989.810169999"/>
    <n v="29361119.655849997"/>
    <n v="25377542.623439997"/>
    <n v="8142097.7501799995"/>
    <n v="6874664.2080800012"/>
    <n v="30107118.170980003"/>
    <n v="13274883.375169996"/>
    <n v="0"/>
    <n v="0"/>
    <n v="134.59399999999999"/>
    <n v="128.214"/>
    <n v="111039.66733999999"/>
    <n v="288882.53039999999"/>
    <n v="5400933.73269"/>
    <n v="4905723.0985500002"/>
    <n v="8963515.6491"/>
    <n v="7523913.4393199999"/>
    <n v="3484422.4050599998"/>
    <n v="2333644.5636300002"/>
    <n v="407321.73482000001"/>
    <n v="398266.95483"/>
    <n v="8545.5408100000004"/>
    <n v="1815.8013999999998"/>
    <s v="Total General"/>
    <s v="Totales"/>
    <s v="Total General"/>
    <x v="56"/>
    <x v="1"/>
    <n v="19353024.356599998"/>
    <n v="17293989.810169999"/>
    <n v="470912451.56086999"/>
    <n v="404647163.09129"/>
    <n v="451972421.97768009"/>
    <n v="385068140.58718014"/>
    <n v="470912451.56086999"/>
    <n v="404647163.09129"/>
    <n v="249823668.80553004"/>
    <n v="213964257.9391"/>
    <n v="19353024.356599998"/>
    <n v="17293989.810169999"/>
    <n v="4.1096862681063406"/>
    <n v="4.2738443235467356"/>
    <n v="2059034.5464299992"/>
    <n v="11.906070080017916"/>
    <n v="100"/>
    <n v="100"/>
    <n v="100"/>
    <n v="100"/>
    <n v="4.1096862681063406"/>
    <n v="4.2819038099531914"/>
    <n v="4.2738443235467356"/>
    <n v="4.491150523073359"/>
    <n v="0.73992997923725623"/>
    <n v="8.6496276212256779E-2"/>
    <n v="1.8146771829190859E-3"/>
    <n v="1150777.8414299996"/>
    <n v="49.312472831764786"/>
    <n v="9054.77999000001"/>
    <n v="2.2735453896407298"/>
    <n v="6729.7394100000001"/>
    <n v="370.62089554507452"/>
    <n v="18.436297450140838"/>
    <n v="42.07144888650587"/>
    <n v="39.751753548722739"/>
    <n v="3.2591378507526616"/>
    <n v="10.094549247721929"/>
    <n v="19.133689155122834"/>
    <n v="60.254636061602582"/>
    <n v="65.201748240651909"/>
    <s v="Medianas"/>
    <n v="2023"/>
    <n v="2"/>
    <d v="2024-08-20T00:00:00"/>
    <x v="56"/>
    <x v="16"/>
  </r>
  <r>
    <n v="2024"/>
    <n v="6"/>
    <n v="91"/>
    <x v="60"/>
    <s v="Total General"/>
    <n v="218"/>
    <s v="5966abd0cbfc86f98a186531b2b4ee5f6e910120ce13222f98207203dfc9a9a2"/>
    <s v="866d562d83a77144c090ae01fef5e5dc5d322dfdcb968ee04e0fa262fe1b2619"/>
    <x v="33"/>
    <n v="2714294.16591"/>
    <n v="2263628.6595100001"/>
    <n v="5104465.3856799994"/>
    <n v="4108096.5771599999"/>
    <n v="1460838.8375099998"/>
    <n v="934432.84193999995"/>
    <n v="2571009.9298599996"/>
    <n v="1663454.6657399996"/>
    <n v="0"/>
    <n v="0"/>
    <n v="134.59399999999999"/>
    <n v="128.214"/>
    <n v="133575.33319"/>
    <n v="147630.55330999999"/>
    <n v="754842.25812999997"/>
    <n v="525472.54870000004"/>
    <n v="1591673.601"/>
    <n v="1096619.7091199998"/>
    <n v="819437.91491000005"/>
    <n v="1750711.8181700001"/>
    <n v="1874443.1985800001"/>
    <n v="493770.01045"/>
    <n v="0"/>
    <n v="0"/>
    <s v="Total General"/>
    <s v="Totales"/>
    <s v="Total General"/>
    <x v="56"/>
    <x v="1"/>
    <n v="2714294.16591"/>
    <n v="2263628.6595100001"/>
    <n v="470912451.56086999"/>
    <n v="404647163.09129"/>
    <n v="451972421.97768009"/>
    <n v="385068140.58718014"/>
    <n v="470912451.56086999"/>
    <n v="404647163.09129"/>
    <n v="249823668.80553004"/>
    <n v="213964257.9391"/>
    <n v="2714294.16591"/>
    <n v="2263628.6595100001"/>
    <n v="0.576390400575159"/>
    <n v="0.55940801418625452"/>
    <n v="450665.50639999984"/>
    <n v="19.908985712239293"/>
    <n v="100"/>
    <n v="100"/>
    <n v="100"/>
    <n v="100"/>
    <n v="0.576390400575159"/>
    <n v="0.60054420002732845"/>
    <n v="0.55940801418625452"/>
    <n v="0.58785145300731789"/>
    <n v="0.17401067060212991"/>
    <n v="0.39804494282685365"/>
    <m/>
    <n v="-931273.90326000005"/>
    <n v="-53.194014776997989"/>
    <n v="1380673.1881300001"/>
    <n v="279.61868054151688"/>
    <n v="0"/>
    <m/>
    <n v="56.334278071510724"/>
    <n v="53.820210641031821"/>
    <n v="41.280306202797121"/>
    <n v="0.58474797223763408"/>
    <n v="43.650179252456134"/>
    <n v="45.143625247923389"/>
    <n v="47.424437878202887"/>
    <n v="47.917481724058561"/>
    <s v="Resto"/>
    <n v="2023"/>
    <n v="2"/>
    <d v="2024-08-20T00:00:00"/>
    <x v="56"/>
    <x v="33"/>
  </r>
  <r>
    <n v="2024"/>
    <n v="6"/>
    <n v="712"/>
    <x v="45"/>
    <s v="Total General"/>
    <n v="249"/>
    <s v="9f484139a27415ae2e8612bf6c65a8101a18eb5e9b7809e74ca63a45a65f17f4"/>
    <s v="866d562d83a77144c090ae01fef5e5dc5d322dfdcb968ee04e0fa262fe1b2619"/>
    <x v="62"/>
    <n v="166052.68868000002"/>
    <n v="154126.81384000002"/>
    <n v="339771.20036999998"/>
    <n v="254253.75826999999"/>
    <n v="71550.509089999992"/>
    <n v="54444.888749999998"/>
    <n v="139449.82465"/>
    <n v="106232.29800000001"/>
    <n v="0"/>
    <n v="0"/>
    <n v="134.59399999999999"/>
    <n v="128.214"/>
    <n v="35.348999999999997"/>
    <n v="146.29485"/>
    <n v="71550.509090000007"/>
    <n v="54444.888749999998"/>
    <n v="177802.36706999998"/>
    <n v="122372.8933"/>
    <n v="0"/>
    <n v="0"/>
    <n v="0"/>
    <n v="0"/>
    <n v="0"/>
    <n v="0"/>
    <s v="Total General"/>
    <s v="Totales"/>
    <s v="Total General"/>
    <x v="56"/>
    <x v="1"/>
    <n v="166052.68868000002"/>
    <n v="154126.81384000002"/>
    <n v="470912451.56086999"/>
    <n v="404647163.09129"/>
    <n v="451972421.97768009"/>
    <n v="385068140.58718014"/>
    <n v="470912451.56086999"/>
    <n v="404647163.09129"/>
    <n v="249823668.80553004"/>
    <n v="213964257.9391"/>
    <n v="166052.68868000002"/>
    <n v="154126.81384000002"/>
    <n v="3.5261902319551661E-2"/>
    <n v="3.80891868022879E-2"/>
    <n v="11925.874840000004"/>
    <n v="7.7377028324093766"/>
    <n v="100"/>
    <n v="100"/>
    <n v="100"/>
    <n v="100"/>
    <n v="3.5261902319551661E-2"/>
    <n v="3.673956210722084E-2"/>
    <n v="3.80891868022879E-2"/>
    <n v="4.0025854542257412E-2"/>
    <m/>
    <m/>
    <m/>
    <n v="0"/>
    <m/>
    <n v="0"/>
    <m/>
    <n v="0"/>
    <m/>
    <n v="31.418229943577568"/>
    <n v="43.089039785368918"/>
    <n v="35.324735127866568"/>
    <n v="2.8640404422887959E-2"/>
    <n v="31.418229943577593"/>
    <n v="45.295548936734974"/>
    <n v="40.241595356169192"/>
    <n v="44.490971228838305"/>
    <s v="Resto"/>
    <n v="2023"/>
    <n v="2"/>
    <d v="2024-08-20T00:00:00"/>
    <x v="56"/>
    <x v="62"/>
  </r>
  <r>
    <n v="2024"/>
    <n v="6"/>
    <n v="702"/>
    <x v="49"/>
    <s v="Total General"/>
    <n v="244"/>
    <s v="82c01ce15b431d420eb6a1febfba7d7a2b69e5bcdcb929cb42cd3e9179d43fc4"/>
    <s v="866d562d83a77144c090ae01fef5e5dc5d322dfdcb968ee04e0fa262fe1b2619"/>
    <x v="63"/>
    <n v="145545.42882"/>
    <n v="91394.513760000002"/>
    <n v="367278.23404999997"/>
    <n v="300473.28766999999"/>
    <n v="114121.47805999999"/>
    <n v="100741.93730999999"/>
    <n v="228887.68353000004"/>
    <n v="178933.69154"/>
    <n v="0"/>
    <n v="0"/>
    <n v="134.59399999999999"/>
    <n v="128.214"/>
    <n v="0"/>
    <n v="0"/>
    <n v="111026.88231"/>
    <n v="93966.399369999999"/>
    <n v="168078.12744000001"/>
    <n v="137399.81383"/>
    <n v="0"/>
    <n v="0"/>
    <n v="0"/>
    <n v="0"/>
    <n v="0"/>
    <n v="0"/>
    <s v="Total General"/>
    <s v="Totales"/>
    <s v="Total General"/>
    <x v="56"/>
    <x v="1"/>
    <n v="145545.42882"/>
    <n v="91394.513760000002"/>
    <n v="470912451.56086999"/>
    <n v="404647163.09129"/>
    <n v="451972421.97768009"/>
    <n v="385068140.58718014"/>
    <n v="470912451.56086999"/>
    <n v="404647163.09129"/>
    <n v="249823668.80553004"/>
    <n v="213964257.9391"/>
    <n v="145545.42882"/>
    <n v="91394.513760000002"/>
    <n v="3.0907109875217827E-2"/>
    <n v="2.2586223776238618E-2"/>
    <n v="54150.915059999999"/>
    <n v="59.249634176291053"/>
    <n v="100"/>
    <n v="100"/>
    <n v="100"/>
    <n v="100"/>
    <n v="3.0907109875217827E-2"/>
    <n v="3.2202280878807138E-2"/>
    <n v="2.2586223776238618E-2"/>
    <n v="2.3734633984685137E-2"/>
    <m/>
    <m/>
    <m/>
    <n v="0"/>
    <m/>
    <n v="0"/>
    <m/>
    <n v="0"/>
    <m/>
    <n v="13.281004025988597"/>
    <n v="78.409524081403575"/>
    <n v="110.2275543306091"/>
    <n v="4.568081103189444E-2"/>
    <n v="18.155939840605171"/>
    <n v="22.327769416017706"/>
    <n v="66.056710650607414"/>
    <n v="68.389029614160435"/>
    <s v="Resto"/>
    <n v="2023"/>
    <n v="2"/>
    <d v="2024-08-20T00:00:00"/>
    <x v="56"/>
    <x v="63"/>
  </r>
  <r>
    <n v="2024"/>
    <n v="6"/>
    <n v="27"/>
    <x v="21"/>
    <s v="Total General"/>
    <n v="21"/>
    <s v="6f4b6612125fb3a0daecd2799dfd6c9c299424fd920f9b308110a2c1fbd8f443"/>
    <s v="866d562d83a77144c090ae01fef5e5dc5d322dfdcb968ee04e0fa262fe1b2619"/>
    <x v="27"/>
    <n v="5987192.6770000001"/>
    <n v="5919369.3152000001"/>
    <n v="11734504.665410001"/>
    <n v="10996609.113770001"/>
    <n v="3412906.0884099994"/>
    <n v="3323440.2368899994"/>
    <n v="7474510.2799800001"/>
    <n v="6424062.0443199985"/>
    <n v="0"/>
    <n v="0"/>
    <n v="134.59399999999999"/>
    <n v="128.214"/>
    <n v="0"/>
    <n v="0"/>
    <n v="3331106.6834299997"/>
    <n v="3284327.66279"/>
    <n v="5343287.26712"/>
    <n v="4986810.4595400002"/>
    <n v="0"/>
    <n v="0"/>
    <n v="-4708.4603499999994"/>
    <n v="1384.1760200000001"/>
    <n v="0"/>
    <n v="0"/>
    <s v="Total General"/>
    <s v="Totales"/>
    <s v="Total General"/>
    <x v="56"/>
    <x v="1"/>
    <n v="5987192.6770000001"/>
    <n v="5919369.3152000001"/>
    <n v="470912451.56086999"/>
    <n v="404647163.09129"/>
    <n v="451972421.97768009"/>
    <n v="385068140.58718014"/>
    <n v="470912451.56086999"/>
    <n v="404647163.09129"/>
    <n v="249823668.80553004"/>
    <n v="213964257.9391"/>
    <n v="5987192.6770000001"/>
    <n v="5919369.3152000001"/>
    <n v="1.2714024989475348"/>
    <n v="1.4628471061008197"/>
    <n v="67823.361800000072"/>
    <n v="1.1457869612196747"/>
    <n v="100"/>
    <n v="100"/>
    <n v="100"/>
    <n v="100"/>
    <n v="1.2714024989475348"/>
    <n v="1.324680972967786"/>
    <n v="1.4628471061008197"/>
    <n v="1.5372264519660628"/>
    <m/>
    <n v="-9.9985896197764593E-4"/>
    <m/>
    <n v="0"/>
    <m/>
    <n v="-6092.6363699999993"/>
    <n v="-440.16340999752322"/>
    <n v="0"/>
    <m/>
    <n v="2.6919651067268902"/>
    <n v="57.003445062337676"/>
    <n v="56.145174594123269"/>
    <n v="1.3661259978800104"/>
    <n v="1.424310405139706"/>
    <n v="7.148392955221361"/>
    <n v="62.341897728913352"/>
    <n v="65.8602866388661"/>
    <s v="Resto"/>
    <n v="2023"/>
    <n v="2"/>
    <d v="2024-08-20T00:00:00"/>
    <x v="56"/>
    <x v="27"/>
  </r>
  <r>
    <n v="2024"/>
    <n v="6"/>
    <n v="718"/>
    <x v="44"/>
    <s v="Total General"/>
    <n v="281"/>
    <s v="71a1c003a2b855d85582c8f6c7648c49d3fe836408a7e1b5d9b222448acb3c1b"/>
    <s v="866d562d83a77144c090ae01fef5e5dc5d322dfdcb968ee04e0fa262fe1b2619"/>
    <x v="73"/>
    <n v="8284.6314299999995"/>
    <n v="970.66971999999998"/>
    <n v="68684.40161999999"/>
    <n v="17429.193170000002"/>
    <n v="22175.66646"/>
    <n v="6415.0906700000005"/>
    <n v="32559.934280000001"/>
    <n v="10496.915919999999"/>
    <n v="0"/>
    <n v="0"/>
    <n v="134.59399999999999"/>
    <n v="128.214"/>
    <n v="0"/>
    <n v="0"/>
    <n v="18132.455989999999"/>
    <n v="6287.4601500000008"/>
    <n v="28394.721859999998"/>
    <n v="7285.8404"/>
    <n v="0"/>
    <n v="0"/>
    <n v="0"/>
    <n v="0"/>
    <n v="0"/>
    <n v="0"/>
    <s v="Total General"/>
    <s v="Totales"/>
    <s v="Total General"/>
    <x v="56"/>
    <x v="1"/>
    <n v="8284.6314299999995"/>
    <n v="970.66971999999998"/>
    <n v="470912451.56086999"/>
    <n v="404647163.09129"/>
    <n v="451972421.97768009"/>
    <n v="385068140.58718014"/>
    <n v="470912451.56086999"/>
    <n v="404647163.09129"/>
    <n v="249823668.80553004"/>
    <n v="213964257.9391"/>
    <n v="8284.6314299999995"/>
    <n v="970.66971999999998"/>
    <n v="1.7592721115230758E-3"/>
    <n v="2.3988052024993763E-4"/>
    <n v="7313.9617099999996"/>
    <n v="753.49643233951917"/>
    <n v="100"/>
    <n v="100"/>
    <n v="100"/>
    <n v="100"/>
    <n v="1.7592721115230758E-3"/>
    <n v="1.8329948968455253E-3"/>
    <n v="2.3988052024993763E-4"/>
    <n v="2.5207739038598511E-4"/>
    <m/>
    <m/>
    <m/>
    <n v="0"/>
    <m/>
    <n v="0"/>
    <m/>
    <n v="0"/>
    <m/>
    <n v="245.67970432131085"/>
    <n v="267.67233578669897"/>
    <n v="660.89325110502057"/>
    <n v="8.8765274187299591E-3"/>
    <n v="188.39078988039387"/>
    <n v="289.7247304511364"/>
    <n v="63.858544131553607"/>
    <n v="86.296978863275683"/>
    <s v="Resto"/>
    <n v="2023"/>
    <n v="2"/>
    <d v="2024-08-20T00:00:00"/>
    <x v="56"/>
    <x v="73"/>
  </r>
  <r>
    <n v="2024"/>
    <n v="6"/>
    <n v="9"/>
    <x v="8"/>
    <s v="Total General"/>
    <n v="9"/>
    <s v="19581e27de7ced00ff1ce50b2047e7a567c76b1cbaebabe5ef03f7c3017bb5b7"/>
    <s v="866d562d83a77144c090ae01fef5e5dc5d322dfdcb968ee04e0fa262fe1b2619"/>
    <x v="43"/>
    <n v="1455805.4776199998"/>
    <n v="1307087.0916300002"/>
    <n v="3204820.9419299997"/>
    <n v="2700294.9539799998"/>
    <n v="976432.34519999987"/>
    <n v="857682.89024999994"/>
    <n v="1958987.8607300001"/>
    <n v="1922884.4344500008"/>
    <n v="0"/>
    <n v="0"/>
    <n v="134.59399999999999"/>
    <n v="128.214"/>
    <n v="39349.57662"/>
    <n v="-11123.740540000001"/>
    <n v="856742.38471999997"/>
    <n v="745796.20085000002"/>
    <n v="1294667.4514300001"/>
    <n v="1100108.1268199999"/>
    <n v="92712.204440000001"/>
    <n v="89252.354000000007"/>
    <n v="142289.59891"/>
    <n v="177230.86126999999"/>
    <n v="0"/>
    <n v="0"/>
    <s v="Total General"/>
    <s v="Totales"/>
    <s v="Total General"/>
    <x v="56"/>
    <x v="1"/>
    <n v="1455805.4776199998"/>
    <n v="1307087.0916300002"/>
    <n v="470912451.56086999"/>
    <n v="404647163.09129"/>
    <n v="451972421.97768009"/>
    <n v="385068140.58718014"/>
    <n v="470912451.56086999"/>
    <n v="404647163.09129"/>
    <n v="249823668.80553004"/>
    <n v="213964257.9391"/>
    <n v="1455805.4776199998"/>
    <n v="1307087.0916300002"/>
    <n v="0.30914567512382352"/>
    <n v="0.32301896833887261"/>
    <n v="148718.38598999963"/>
    <n v="11.377848265989732"/>
    <n v="100"/>
    <n v="100"/>
    <n v="100"/>
    <n v="100"/>
    <n v="0.30914567512382352"/>
    <n v="0.32210051030323533"/>
    <n v="0.32301896833887261"/>
    <n v="0.33944306315159128"/>
    <n v="1.9687779359560224E-2"/>
    <n v="3.021572235738763E-2"/>
    <m/>
    <n v="3459.8504399999947"/>
    <n v="3.8764808825098251"/>
    <n v="-34941.262359999993"/>
    <n v="-19.715111752895677"/>
    <n v="0"/>
    <m/>
    <n v="13.845379953351578"/>
    <n v="67.071621876042443"/>
    <n v="65.617883899413954"/>
    <n v="0.39084861329135429"/>
    <n v="14.876206629043187"/>
    <n v="17.685472897323141"/>
    <n v="66.174706390718455"/>
    <n v="67.79299076771818"/>
    <s v="Resto"/>
    <n v="2023"/>
    <n v="2"/>
    <d v="2024-08-20T00:00:00"/>
    <x v="56"/>
    <x v="43"/>
  </r>
  <r>
    <n v="2024"/>
    <n v="6"/>
    <n v="50"/>
    <x v="56"/>
    <s v="Total General"/>
    <n v="38"/>
    <s v="aea92132c4cbeb263e6ac2bf6c183b5d81737f179f21efdc5863739672f0f470"/>
    <s v="866d562d83a77144c090ae01fef5e5dc5d322dfdcb968ee04e0fa262fe1b2619"/>
    <x v="15"/>
    <n v="30189132.184919998"/>
    <n v="15116040.619870001"/>
    <n v="48845096.122399993"/>
    <n v="23317684.424280003"/>
    <n v="17176336.386739999"/>
    <n v="12702737.952300001"/>
    <n v="29614837.457910001"/>
    <n v="23402949.752409998"/>
    <n v="0"/>
    <n v="0"/>
    <n v="134.59399999999999"/>
    <n v="128.214"/>
    <n v="0"/>
    <n v="0"/>
    <n v="17145634.086270001"/>
    <n v="12683782.51317"/>
    <n v="10233883.247459998"/>
    <n v="9036039.2171999998"/>
    <n v="20325543.71875"/>
    <n v="7690730.0431199996"/>
    <n v="9432160.1429600008"/>
    <n v="7008545.2222299995"/>
    <n v="0"/>
    <n v="0"/>
    <s v="Total General"/>
    <s v="Totales"/>
    <s v="Total General"/>
    <x v="56"/>
    <x v="1"/>
    <n v="30189132.184919998"/>
    <n v="15116040.619870001"/>
    <n v="470912451.56086999"/>
    <n v="404647163.09129"/>
    <n v="451972421.97768009"/>
    <n v="385068140.58718014"/>
    <n v="470912451.56086999"/>
    <n v="404647163.09129"/>
    <n v="249823668.80553004"/>
    <n v="213964257.9391"/>
    <n v="30189132.184919998"/>
    <n v="15116040.619870001"/>
    <n v="6.4107738253376301"/>
    <n v="3.7356101805808937"/>
    <n v="15073091.565049997"/>
    <n v="99.715871001540251"/>
    <n v="100"/>
    <n v="100"/>
    <n v="100"/>
    <n v="100"/>
    <n v="6.4107738253376301"/>
    <n v="6.6794190788947825"/>
    <n v="3.7356101805808937"/>
    <n v="3.9255495395749835"/>
    <n v="4.3162043499549991"/>
    <n v="2.0029540760063771"/>
    <m/>
    <n v="12634813.675629999"/>
    <n v="164.28627197664932"/>
    <n v="2423614.9207300013"/>
    <n v="34.580855853546865"/>
    <n v="0"/>
    <m/>
    <n v="35.217592075336746"/>
    <n v="56.89576063839251"/>
    <n v="84.034822819953789"/>
    <n v="6.875383933341622"/>
    <n v="35.177610215778365"/>
    <n v="13.256295169457832"/>
    <n v="167.53790982055094"/>
    <n v="140.36882984113839"/>
    <s v="Medianas"/>
    <n v="2023"/>
    <n v="2"/>
    <d v="2024-08-20T00:00:00"/>
    <x v="56"/>
    <x v="15"/>
  </r>
  <r>
    <n v="2024"/>
    <n v="6"/>
    <n v="601"/>
    <x v="26"/>
    <s v="Total General"/>
    <n v="241"/>
    <s v="749fc650cacb0f06547520d53c31505c8156e0a3be07073eddb2ef3ad9e383ba"/>
    <s v="866d562d83a77144c090ae01fef5e5dc5d322dfdcb968ee04e0fa262fe1b2619"/>
    <x v="71"/>
    <n v="77651.32746"/>
    <n v="53242.222799999996"/>
    <n v="135984.58527000001"/>
    <n v="93247.197310000018"/>
    <n v="35276.006729999994"/>
    <n v="3331.4222799999998"/>
    <n v="55494.723579999998"/>
    <n v="16373.83563"/>
    <n v="0"/>
    <n v="0"/>
    <n v="134.59399999999999"/>
    <n v="128.214"/>
    <n v="0"/>
    <n v="0"/>
    <n v="36427.395629999999"/>
    <n v="-1239.4933999999998"/>
    <n v="99908.919439999998"/>
    <n v="75772.541689999998"/>
    <n v="0"/>
    <n v="0"/>
    <n v="0"/>
    <n v="0"/>
    <n v="0"/>
    <n v="0"/>
    <s v="Total General"/>
    <s v="Totales"/>
    <s v="Total General"/>
    <x v="56"/>
    <x v="1"/>
    <n v="77651.32746"/>
    <n v="53242.222799999996"/>
    <n v="470912451.56086999"/>
    <n v="404647163.09129"/>
    <n v="451972421.97768009"/>
    <n v="385068140.58718014"/>
    <n v="470912451.56086999"/>
    <n v="404647163.09129"/>
    <n v="249823668.80553004"/>
    <n v="213964257.9391"/>
    <n v="77651.32746"/>
    <n v="53242.222799999996"/>
    <n v="1.6489546454467197E-2"/>
    <n v="1.3157690861652808E-2"/>
    <n v="24409.104660000005"/>
    <n v="45.845389948670601"/>
    <n v="100"/>
    <n v="100"/>
    <n v="100"/>
    <n v="100"/>
    <n v="1.6489546454467197E-2"/>
    <n v="1.7180545467845976E-2"/>
    <n v="1.3157690861652808E-2"/>
    <n v="1.3826701611515394E-2"/>
    <m/>
    <m/>
    <m/>
    <n v="0"/>
    <m/>
    <n v="0"/>
    <m/>
    <n v="0"/>
    <m/>
    <n v="958.88727891920075"/>
    <n v="45.428723350764969"/>
    <n v="6.2571059298448377"/>
    <n v="1.412036213328524E-2"/>
    <n v="-3038.8938763207616"/>
    <n v="31.853725916634225"/>
    <n v="36.460604152441427"/>
    <n v="-1.6358081335993786"/>
    <s v="Resto"/>
    <n v="2023"/>
    <n v="2"/>
    <d v="2024-08-20T00:00:00"/>
    <x v="56"/>
    <x v="71"/>
  </r>
  <r>
    <n v="2024"/>
    <n v="6"/>
    <n v="74"/>
    <x v="0"/>
    <s v="Total General"/>
    <n v="46"/>
    <s v="25fc0e7096fc653718202dc30b0c580b8ab87eac11a700cba03a7c021bc35b0c"/>
    <s v="866d562d83a77144c090ae01fef5e5dc5d322dfdcb968ee04e0fa262fe1b2619"/>
    <x v="29"/>
    <n v="4855779.2440100005"/>
    <n v="7451597.3626800003"/>
    <n v="6866689.7334000003"/>
    <n v="11229546.33114"/>
    <n v="5099088.3059299998"/>
    <n v="1209765.273"/>
    <n v="9578120.729079999"/>
    <n v="2130064.0568199996"/>
    <n v="0"/>
    <n v="0"/>
    <n v="134.59399999999999"/>
    <n v="128.214"/>
    <n v="5981.5410600000014"/>
    <n v="21309.42527"/>
    <n v="1317363.6716"/>
    <n v="562802.72090999992"/>
    <n v="2216442.5788699999"/>
    <n v="1432233.9319000002"/>
    <n v="324302.59125"/>
    <n v="10862.298359999999"/>
    <n v="0"/>
    <n v="0"/>
    <n v="0"/>
    <n v="0"/>
    <s v="Total General"/>
    <s v="Totales"/>
    <s v="Total General"/>
    <x v="56"/>
    <x v="1"/>
    <n v="4855779.2440100005"/>
    <n v="7451597.3626800003"/>
    <n v="470912451.56086999"/>
    <n v="404647163.09129"/>
    <n v="451972421.97768009"/>
    <n v="385068140.58718014"/>
    <n v="470912451.56086999"/>
    <n v="404647163.09129"/>
    <n v="249823668.80553004"/>
    <n v="213964257.9391"/>
    <n v="4855779.2440100005"/>
    <n v="7451597.3626800003"/>
    <n v="1.0311426737422644"/>
    <n v="1.841504906584231"/>
    <n v="-2595818.1186699998"/>
    <n v="-34.835727057270873"/>
    <n v="100"/>
    <n v="100"/>
    <n v="100"/>
    <n v="100"/>
    <n v="1.0311426737422644"/>
    <n v="1.0743529932120051"/>
    <n v="1.841504906584231"/>
    <n v="1.9351373373339218"/>
    <n v="6.8866854162610888E-2"/>
    <m/>
    <m/>
    <n v="313440.29288999998"/>
    <n v="2885.5798515370557"/>
    <n v="0"/>
    <m/>
    <n v="0"/>
    <m/>
    <n v="321.49402200024957"/>
    <n v="105.01071094243299"/>
    <n v="16.234979080578"/>
    <n v="2.0410749431028803"/>
    <n v="134.07201540709414"/>
    <n v="54.754229005709234"/>
    <n v="59.435948585305844"/>
    <n v="39.295446670739494"/>
    <s v="Resto"/>
    <n v="2023"/>
    <n v="2"/>
    <d v="2024-08-20T00:00:00"/>
    <x v="56"/>
    <x v="29"/>
  </r>
  <r>
    <n v="2024"/>
    <n v="6"/>
    <n v="23"/>
    <x v="16"/>
    <s v="Total General"/>
    <n v="17"/>
    <s v="4523540f1504cd17100c4835e85b7eefd49911580f8efff0599a8f283be6b9e3"/>
    <s v="866d562d83a77144c090ae01fef5e5dc5d322dfdcb968ee04e0fa262fe1b2619"/>
    <x v="14"/>
    <n v="12089263.964579999"/>
    <n v="10892930.905850001"/>
    <n v="20550485.918709997"/>
    <n v="19199264.381609999"/>
    <n v="4935116.5366799999"/>
    <n v="4966479.2887900006"/>
    <n v="14267084.791800002"/>
    <n v="10537487.580980001"/>
    <n v="0"/>
    <n v="0"/>
    <n v="134.59399999999999"/>
    <n v="128.214"/>
    <n v="15955.40856"/>
    <n v="3527.0121300000001"/>
    <n v="4078923.4684600001"/>
    <n v="3920033.3876100001"/>
    <n v="5960815.9692500001"/>
    <n v="5656646.4035700001"/>
    <n v="1714819.0018999998"/>
    <n v="954426.12473000004"/>
    <n v="358608.82221000001"/>
    <n v="330083.06498999998"/>
    <n v="53371.649269999994"/>
    <n v="61165.228920000001"/>
    <s v="Total General"/>
    <s v="Totales"/>
    <s v="Total General"/>
    <x v="56"/>
    <x v="1"/>
    <n v="12089263.964579999"/>
    <n v="10892930.905850001"/>
    <n v="470912451.56086999"/>
    <n v="404647163.09129"/>
    <n v="451972421.97768009"/>
    <n v="385068140.58718014"/>
    <n v="470912451.56086999"/>
    <n v="404647163.09129"/>
    <n v="249823668.80553004"/>
    <n v="213964257.9391"/>
    <n v="12089263.964579999"/>
    <n v="10892930.905850001"/>
    <n v="2.5671998955452011"/>
    <n v="2.6919578090289273"/>
    <n v="1196333.0587299988"/>
    <n v="10.982655348410542"/>
    <n v="100"/>
    <n v="100"/>
    <n v="100"/>
    <n v="100"/>
    <n v="2.5671998955452011"/>
    <n v="2.674779118531486"/>
    <n v="2.6919578090289273"/>
    <n v="2.8288320319722273"/>
    <n v="0.36414815454892319"/>
    <n v="7.6151909133293824E-2"/>
    <n v="1.1333667031546138E-2"/>
    <n v="760392.87716999976"/>
    <n v="79.670165921444067"/>
    <n v="28525.757220000029"/>
    <n v="8.6419935602767737"/>
    <n v="-7793.5796500000069"/>
    <n v="-12.741846613855534"/>
    <n v="-0.63148863181188286"/>
    <n v="40.82230771980214"/>
    <n v="45.593599479482371"/>
    <n v="1.97543994140989"/>
    <n v="4.0532838662089343"/>
    <n v="5.3772066340938895"/>
    <n v="68.428944787121438"/>
    <n v="69.299600999206959"/>
    <s v="Medianas"/>
    <n v="2023"/>
    <n v="2"/>
    <d v="2024-08-20T00:00:00"/>
    <x v="56"/>
    <x v="14"/>
  </r>
  <r>
    <n v="2024"/>
    <n v="6"/>
    <n v="10"/>
    <x v="4"/>
    <s v="Total General"/>
    <n v="10"/>
    <s v="4a44dc15364204a80fe80e9039455cc1608281820fe2b24f1e5233ade6af1dd5"/>
    <s v="866d562d83a77144c090ae01fef5e5dc5d322dfdcb968ee04e0fa262fe1b2619"/>
    <x v="24"/>
    <n v="3187333.33329"/>
    <n v="2989305.4146599998"/>
    <n v="6786784.5974000003"/>
    <n v="6430945.9328100011"/>
    <n v="1334905.5824"/>
    <n v="1161822.2812099999"/>
    <n v="4052868.7543900008"/>
    <n v="-987219.29920000001"/>
    <n v="0"/>
    <n v="0"/>
    <n v="134.59399999999999"/>
    <n v="128.214"/>
    <n v="6167.920979999999"/>
    <n v="15616.163240000002"/>
    <n v="1093644.44349"/>
    <n v="1309634.4193299999"/>
    <n v="2384023.7505300003"/>
    <n v="2353753.4996500001"/>
    <n v="572938.11720999994"/>
    <n v="572128.93285999994"/>
    <n v="110404.712"/>
    <n v="184001.55707000001"/>
    <n v="39.465800000000002"/>
    <n v="649.28944000000001"/>
    <s v="Total General"/>
    <s v="Totales"/>
    <s v="Total General"/>
    <x v="56"/>
    <x v="1"/>
    <n v="3187333.33329"/>
    <n v="2989305.4146599998"/>
    <n v="470912451.56086999"/>
    <n v="404647163.09129"/>
    <n v="451972421.97768009"/>
    <n v="385068140.58718014"/>
    <n v="470912451.56086999"/>
    <n v="404647163.09129"/>
    <n v="249823668.80553004"/>
    <n v="213964257.9391"/>
    <n v="3187333.33329"/>
    <n v="2989305.4146599998"/>
    <n v="0.67684201654158349"/>
    <n v="0.73874369755203262"/>
    <n v="198027.9186300002"/>
    <n v="6.6245462126031551"/>
    <n v="100"/>
    <n v="100"/>
    <n v="100"/>
    <n v="100"/>
    <n v="0.67684201654158349"/>
    <n v="0.70520526879567025"/>
    <n v="0.73874369755203262"/>
    <n v="0.77630556765919079"/>
    <n v="0.12166552727815101"/>
    <n v="2.3444848747162322E-2"/>
    <n v="8.3807085306808166E-6"/>
    <n v="809.1843499999959"/>
    <n v="0.14143391524616966"/>
    <n v="-73596.84507000001"/>
    <n v="-39.997946888026306"/>
    <n v="-609.82364000000007"/>
    <n v="-93.921693844273818"/>
    <n v="14.897571168091162"/>
    <n v="41.881580707534468"/>
    <n v="38.86596115312441"/>
    <n v="0.53433911557800762"/>
    <n v="-16.492386932721192"/>
    <n v="1.2860416727793034"/>
    <n v="45.873890444542262"/>
    <n v="55.640253727705172"/>
    <s v="Resto"/>
    <n v="2023"/>
    <n v="2"/>
    <d v="2024-08-20T00:00:00"/>
    <x v="56"/>
    <x v="24"/>
  </r>
  <r>
    <n v="2024"/>
    <n v="6"/>
    <n v="123"/>
    <x v="78"/>
    <s v="Total General"/>
    <n v="236"/>
    <s v="9a049b03f6fc40bfcf2f136320359257ed4af8513f71aa6fef47f17059bbae23"/>
    <s v="866d562d83a77144c090ae01fef5e5dc5d322dfdcb968ee04e0fa262fe1b2619"/>
    <x v="67"/>
    <n v="52495.55702"/>
    <n v="0"/>
    <n v="52495.55702"/>
    <n v="64600.900150000009"/>
    <n v="43912.784670000001"/>
    <n v="0"/>
    <n v="43912.784670000001"/>
    <n v="48690.548290000006"/>
    <n v="0"/>
    <n v="0"/>
    <n v="134.59399999999999"/>
    <n v="128.214"/>
    <n v="0"/>
    <n v="0"/>
    <n v="4971.3094299999993"/>
    <n v="0"/>
    <n v="12057.66244"/>
    <n v="0"/>
    <n v="0"/>
    <n v="0"/>
    <n v="0"/>
    <n v="0"/>
    <n v="0"/>
    <n v="0"/>
    <s v="Total General"/>
    <s v="Totales"/>
    <s v="Total General"/>
    <x v="56"/>
    <x v="1"/>
    <n v="52495.55702"/>
    <n v="0"/>
    <n v="470912451.56086999"/>
    <n v="404647163.09129"/>
    <n v="451972421.97768009"/>
    <n v="385068140.58718014"/>
    <n v="470912451.56086999"/>
    <n v="404647163.09129"/>
    <n v="249823668.80553004"/>
    <n v="213964257.9391"/>
    <n v="52495.55702"/>
    <n v="0"/>
    <n v="1.1147625603442861E-2"/>
    <m/>
    <m/>
    <m/>
    <n v="100"/>
    <m/>
    <n v="100"/>
    <m/>
    <n v="1.1147625603442861E-2"/>
    <n v="1.1614769943329066E-2"/>
    <m/>
    <m/>
    <m/>
    <m/>
    <m/>
    <n v="0"/>
    <m/>
    <n v="0"/>
    <m/>
    <n v="0"/>
    <m/>
    <m/>
    <n v="83.650478560061586"/>
    <m/>
    <n v="1.7577511722551387E-2"/>
    <m/>
    <m/>
    <n v="41.229462632062202"/>
    <m/>
    <s v="Resto"/>
    <n v="2023"/>
    <n v="2"/>
    <d v="2024-08-20T00:00:00"/>
    <x v="56"/>
    <x v="67"/>
  </r>
  <r>
    <n v="2024"/>
    <n v="6"/>
    <n v="65"/>
    <x v="69"/>
    <s v="Total General"/>
    <n v="225"/>
    <s v="0e6523810856a138a75dec70a9cf3778a5c70b83ac915f22c33f05db97cb3e68"/>
    <s v="866d562d83a77144c090ae01fef5e5dc5d322dfdcb968ee04e0fa262fe1b2619"/>
    <x v="32"/>
    <n v="2291664.5886500003"/>
    <n v="1974172.5125899999"/>
    <n v="4910101.6868799999"/>
    <n v="4209420.8869700003"/>
    <n v="1611361.0123100001"/>
    <n v="1435455.93613"/>
    <n v="3055267.7040799996"/>
    <n v="2916922.4142500004"/>
    <n v="0"/>
    <n v="0"/>
    <n v="134.59399999999999"/>
    <n v="128.214"/>
    <n v="0"/>
    <n v="0"/>
    <n v="1431156.8358699998"/>
    <n v="1366850.9688199998"/>
    <n v="2453817.9448600002"/>
    <n v="2121481.6992000001"/>
    <n v="0"/>
    <n v="0"/>
    <n v="0"/>
    <n v="0"/>
    <n v="0"/>
    <n v="0"/>
    <s v="Total General"/>
    <s v="Totales"/>
    <s v="Total General"/>
    <x v="56"/>
    <x v="1"/>
    <n v="2291664.5886500003"/>
    <n v="1974172.5125899999"/>
    <n v="470912451.56086999"/>
    <n v="404647163.09129"/>
    <n v="451972421.97768009"/>
    <n v="385068140.58718014"/>
    <n v="470912451.56086999"/>
    <n v="404647163.09129"/>
    <n v="249823668.80553004"/>
    <n v="213964257.9391"/>
    <n v="2291664.5886500003"/>
    <n v="1974172.5125899999"/>
    <n v="0.48664344742937432"/>
    <n v="0.48787504093896711"/>
    <n v="317492.07606000034"/>
    <n v="16.08228632681492"/>
    <n v="100"/>
    <n v="100"/>
    <n v="100"/>
    <n v="100"/>
    <n v="0.48664344742937432"/>
    <n v="0.50703637594135564"/>
    <n v="0.48787504093896711"/>
    <n v="0.51268134247087727"/>
    <m/>
    <m/>
    <m/>
    <n v="0"/>
    <m/>
    <n v="0"/>
    <m/>
    <n v="0"/>
    <m/>
    <n v="12.254299958119329"/>
    <n v="70.313998841306841"/>
    <n v="72.711778072867858"/>
    <n v="0.64499933893947015"/>
    <n v="4.704672895357076"/>
    <n v="15.665289301591546"/>
    <n v="58.32367632928257"/>
    <n v="64.429071876294401"/>
    <s v="Resto"/>
    <n v="2023"/>
    <n v="2"/>
    <d v="2024-08-20T00:00:00"/>
    <x v="56"/>
    <x v="32"/>
  </r>
  <r>
    <n v="2024"/>
    <n v="6"/>
    <n v="16"/>
    <x v="24"/>
    <s v="Total General"/>
    <n v="14"/>
    <s v="8527a891e224136950ff32ca212b45bc93f69fbb801c3b1ebedac52775f99e61"/>
    <s v="866d562d83a77144c090ae01fef5e5dc5d322dfdcb968ee04e0fa262fe1b2619"/>
    <x v="31"/>
    <n v="2668766.8416399998"/>
    <n v="1926100.1418599999"/>
    <n v="4546232.38631"/>
    <n v="3361145.6196699999"/>
    <n v="1283730.0126500002"/>
    <n v="1154351.4580300001"/>
    <n v="2460354.3447499992"/>
    <n v="1999621.8459099997"/>
    <n v="0"/>
    <n v="0"/>
    <n v="134.59399999999999"/>
    <n v="128.214"/>
    <n v="13934.845369999999"/>
    <n v="9657.7775899999997"/>
    <n v="1060933.10877"/>
    <n v="933463.63369000005"/>
    <n v="1496337.72765"/>
    <n v="1343620.0424800001"/>
    <n v="32186.273799999999"/>
    <n v="166083.10645999998"/>
    <n v="236559.10608"/>
    <n v="72337.573640000002"/>
    <n v="261847.38590999998"/>
    <n v="23566.311000000002"/>
    <s v="Total General"/>
    <s v="Totales"/>
    <s v="Total General"/>
    <x v="56"/>
    <x v="1"/>
    <n v="2668766.8416399998"/>
    <n v="1926100.1418599999"/>
    <n v="470912451.56086999"/>
    <n v="404647163.09129"/>
    <n v="451972421.97768009"/>
    <n v="385068140.58718014"/>
    <n v="470912451.56086999"/>
    <n v="404647163.09129"/>
    <n v="249823668.80553004"/>
    <n v="213964257.9391"/>
    <n v="2668766.8416399998"/>
    <n v="1926100.1418599999"/>
    <n v="0.56672250495696141"/>
    <n v="0.47599496982645695"/>
    <n v="742666.69977999991"/>
    <n v="38.558052286046788"/>
    <n v="100"/>
    <n v="100"/>
    <n v="100"/>
    <n v="100"/>
    <n v="0.56672250495696141"/>
    <n v="0.59047116856430515"/>
    <n v="0.47599496982645695"/>
    <n v="0.50019722195737648"/>
    <n v="6.8348742305106821E-3"/>
    <n v="5.023420070883864E-2"/>
    <n v="5.5604260418701985E-2"/>
    <n v="-133896.83265999999"/>
    <n v="-80.620380672039119"/>
    <n v="164221.53243999998"/>
    <n v="227.02106827259075"/>
    <n v="238281.07490999997"/>
    <n v="1011.1089296496172"/>
    <n v="11.207899788232222"/>
    <n v="48.10199199946323"/>
    <n v="59.93205820104783"/>
    <n v="0.5138544393282819"/>
    <n v="13.65553734280045"/>
    <n v="11.36613628419234"/>
    <n v="70.901982163892683"/>
    <n v="69.473780099845058"/>
    <s v="Resto"/>
    <n v="2023"/>
    <n v="2"/>
    <d v="2024-08-20T00:00:00"/>
    <x v="56"/>
    <x v="31"/>
  </r>
  <r>
    <n v="2024"/>
    <n v="6"/>
    <n v="125"/>
    <x v="67"/>
    <s v="Total General"/>
    <n v="238"/>
    <s v="8ae4c23b80d1e7c8ff79e515fe791ebd68190bae842dda7af193db125f700452"/>
    <s v="866d562d83a77144c090ae01fef5e5dc5d322dfdcb968ee04e0fa262fe1b2619"/>
    <x v="69"/>
    <n v="66157.721770000004"/>
    <n v="67311.399269999994"/>
    <n v="125494.30017000002"/>
    <n v="124191.67172"/>
    <n v="18617.431329999999"/>
    <n v="20167.474549999999"/>
    <n v="39800.473389999992"/>
    <n v="37704.805029999996"/>
    <n v="0"/>
    <n v="0"/>
    <n v="134.59399999999999"/>
    <n v="128.214"/>
    <n v="0"/>
    <n v="0"/>
    <n v="11124.733900000001"/>
    <n v="12355.034589999999"/>
    <n v="42147.839189999999"/>
    <n v="29995.57071"/>
    <n v="0"/>
    <n v="0"/>
    <n v="0"/>
    <n v="0"/>
    <n v="0"/>
    <n v="0"/>
    <s v="Total General"/>
    <s v="Totales"/>
    <s v="Total General"/>
    <x v="56"/>
    <x v="1"/>
    <n v="66157.721770000004"/>
    <n v="67311.399269999994"/>
    <n v="470912451.56086999"/>
    <n v="404647163.09129"/>
    <n v="451972421.97768009"/>
    <n v="385068140.58718014"/>
    <n v="470912451.56086999"/>
    <n v="404647163.09129"/>
    <n v="249823668.80553004"/>
    <n v="213964257.9391"/>
    <n v="66157.721770000004"/>
    <n v="67311.399269999994"/>
    <n v="1.4048836795611567E-2"/>
    <n v="1.663459067790728E-2"/>
    <n v="-1153.6774999999907"/>
    <n v="-1.7139407477957058"/>
    <n v="100"/>
    <n v="100"/>
    <n v="100"/>
    <n v="100"/>
    <n v="1.4048836795611567E-2"/>
    <n v="1.4637557194422605E-2"/>
    <n v="1.663459067790728E-2"/>
    <n v="1.748038650181722E-2"/>
    <m/>
    <m/>
    <m/>
    <n v="0"/>
    <m/>
    <n v="0"/>
    <m/>
    <n v="0"/>
    <m/>
    <n v="-7.6858568293073688"/>
    <n v="28.140980118275916"/>
    <n v="29.961454922522218"/>
    <n v="7.4522287736044522E-3"/>
    <n v="-9.9578894825255055"/>
    <n v="40.513543141049979"/>
    <n v="26.394553347919807"/>
    <n v="41.189529979108038"/>
    <s v="Resto"/>
    <n v="2023"/>
    <n v="2"/>
    <d v="2024-08-20T00:00:00"/>
    <x v="56"/>
    <x v="69"/>
  </r>
  <r>
    <n v="2024"/>
    <n v="6"/>
    <n v="704"/>
    <x v="50"/>
    <s v="Total General"/>
    <n v="51"/>
    <s v="031b4af5197ec30a926f48cf40e11a7dbc470048a21e4003b7a3c07c5dab1baa"/>
    <s v="866d562d83a77144c090ae01fef5e5dc5d322dfdcb968ee04e0fa262fe1b2619"/>
    <x v="49"/>
    <n v="272024.87618999998"/>
    <n v="402736.18304000003"/>
    <n v="1605634.3109599999"/>
    <n v="1213885.89567"/>
    <n v="713292.55339000013"/>
    <n v="519182.15002"/>
    <n v="1224084.8083100002"/>
    <n v="937888.11462000012"/>
    <n v="0"/>
    <n v="0"/>
    <n v="134.59399999999999"/>
    <n v="128.214"/>
    <n v="0"/>
    <n v="0"/>
    <n v="646850.81649999996"/>
    <n v="485596.50077999994"/>
    <n v="841583.43660000002"/>
    <n v="642493.14939000004"/>
    <n v="0"/>
    <n v="0"/>
    <n v="0"/>
    <n v="0"/>
    <n v="0"/>
    <n v="0"/>
    <s v="Total General"/>
    <s v="Totales"/>
    <s v="Total General"/>
    <x v="56"/>
    <x v="1"/>
    <n v="272024.87618999998"/>
    <n v="402736.18304000003"/>
    <n v="470912451.56086999"/>
    <n v="404647163.09129"/>
    <n v="451972421.97768009"/>
    <n v="385068140.58718014"/>
    <n v="470912451.56086999"/>
    <n v="404647163.09129"/>
    <n v="249823668.80553004"/>
    <n v="213964257.9391"/>
    <n v="272024.87618999998"/>
    <n v="402736.18304000003"/>
    <n v="5.776548810471157E-2"/>
    <n v="9.9527741641213779E-2"/>
    <n v="-130711.30685000005"/>
    <n v="-32.455814092327962"/>
    <n v="100"/>
    <n v="100"/>
    <n v="100"/>
    <n v="100"/>
    <n v="5.776548810471157E-2"/>
    <n v="6.0186166890384626E-2"/>
    <n v="9.9527741641213779E-2"/>
    <n v="0.10458828986108235"/>
    <m/>
    <m/>
    <m/>
    <n v="0"/>
    <m/>
    <n v="0"/>
    <m/>
    <n v="0"/>
    <m/>
    <n v="37.387726708732693"/>
    <n v="262.21592796233455"/>
    <n v="128.91370874626242"/>
    <n v="0.28551840456127786"/>
    <n v="33.207470700670562"/>
    <n v="30.98714552816968"/>
    <n v="76.861162942236533"/>
    <n v="75.580027777889626"/>
    <s v="Resto"/>
    <n v="2023"/>
    <n v="2"/>
    <d v="2024-08-20T00:00:00"/>
    <x v="56"/>
    <x v="49"/>
  </r>
  <r>
    <n v="2024"/>
    <n v="6"/>
    <n v="705"/>
    <x v="52"/>
    <s v="Total General"/>
    <n v="36"/>
    <s v="76a50887d8f1c2e9301755428990ad81479ee21c25b43215cf524541e0503269"/>
    <s v="866d562d83a77144c090ae01fef5e5dc5d322dfdcb968ee04e0fa262fe1b2619"/>
    <x v="55"/>
    <n v="582837.05903"/>
    <n v="515016.61480000004"/>
    <n v="671799.41206"/>
    <n v="574106.83655999997"/>
    <n v="241649.74902000002"/>
    <n v="339790.98443999997"/>
    <n v="538666.30702000018"/>
    <n v="639550.27249000012"/>
    <n v="0"/>
    <n v="0"/>
    <n v="134.59399999999999"/>
    <n v="128.214"/>
    <n v="0"/>
    <n v="0"/>
    <n v="62767.757740000001"/>
    <n v="49095.966159999996"/>
    <n v="-16870.19328"/>
    <n v="-37243.669170000001"/>
    <n v="0"/>
    <n v="0"/>
    <n v="0"/>
    <n v="0"/>
    <n v="0"/>
    <n v="0"/>
    <s v="Total General"/>
    <s v="Totales"/>
    <s v="Total General"/>
    <x v="56"/>
    <x v="1"/>
    <n v="582837.05903"/>
    <n v="515016.61480000004"/>
    <n v="470912451.56086999"/>
    <n v="404647163.09129"/>
    <n v="451972421.97768009"/>
    <n v="385068140.58718014"/>
    <n v="470912451.56086999"/>
    <n v="404647163.09129"/>
    <n v="249823668.80553004"/>
    <n v="213964257.9391"/>
    <n v="582837.05903"/>
    <n v="515016.61480000004"/>
    <n v="0.12376760416891688"/>
    <n v="0.12727547892972876"/>
    <n v="67820.444229999965"/>
    <n v="13.168593455249432"/>
    <n v="100"/>
    <n v="100"/>
    <n v="100"/>
    <n v="100"/>
    <n v="0.12376760416891688"/>
    <n v="0.12895411991725073"/>
    <n v="0.12727547892972876"/>
    <n v="0.13374687763434934"/>
    <m/>
    <m/>
    <m/>
    <n v="0"/>
    <m/>
    <n v="0"/>
    <m/>
    <n v="0"/>
    <m/>
    <n v="-28.882825005420255"/>
    <n v="41.460944405657933"/>
    <n v="65.97670340634609"/>
    <n v="9.6728124350822481E-2"/>
    <n v="27.847077161990619"/>
    <n v="-54.703192096902633"/>
    <n v="-372.06306233854838"/>
    <n v="-131.82365554773827"/>
    <s v="Resto"/>
    <n v="2023"/>
    <n v="2"/>
    <d v="2024-08-20T00:00:00"/>
    <x v="56"/>
    <x v="55"/>
  </r>
  <r>
    <n v="2024"/>
    <n v="6"/>
    <n v="115"/>
    <x v="72"/>
    <s v="Total General"/>
    <n v="232"/>
    <s v="835d5e8314340ab852a2f979ab4cd53e994dbe38366afb6eed84fe4957b980c8"/>
    <s v="866d562d83a77144c090ae01fef5e5dc5d322dfdcb968ee04e0fa262fe1b2619"/>
    <x v="75"/>
    <n v="28707.67799"/>
    <n v="20679.417089999999"/>
    <n v="54455.500600000007"/>
    <n v="37143.99338"/>
    <n v="19959.182820000002"/>
    <n v="11898.98652"/>
    <n v="37127.829089999999"/>
    <n v="24803.665680000002"/>
    <n v="0"/>
    <n v="0"/>
    <n v="134.59399999999999"/>
    <n v="128.214"/>
    <n v="0"/>
    <n v="0"/>
    <n v="19959.182820000002"/>
    <n v="11898.98652"/>
    <n v="24801.98415"/>
    <n v="15856.88219"/>
    <n v="0"/>
    <n v="0"/>
    <n v="0"/>
    <n v="0"/>
    <n v="0"/>
    <n v="0"/>
    <s v="Total General"/>
    <s v="Totales"/>
    <s v="Total General"/>
    <x v="56"/>
    <x v="1"/>
    <n v="28707.67799"/>
    <n v="20679.417089999999"/>
    <n v="470912451.56086999"/>
    <n v="404647163.09129"/>
    <n v="451972421.97768009"/>
    <n v="385068140.58718014"/>
    <n v="470912451.56086999"/>
    <n v="404647163.09129"/>
    <n v="249823668.80553004"/>
    <n v="213964257.9391"/>
    <n v="28707.67799"/>
    <n v="20679.417089999999"/>
    <n v="6.0961815502746913E-3"/>
    <n v="5.1104811737762365E-3"/>
    <n v="8028.2609000000011"/>
    <n v="38.822471953922964"/>
    <n v="100"/>
    <n v="100"/>
    <n v="100"/>
    <n v="100"/>
    <n v="6.0961815502746913E-3"/>
    <n v="6.3516437273727477E-3"/>
    <n v="5.1104811737762365E-3"/>
    <n v="5.3703266799653973E-3"/>
    <m/>
    <m/>
    <m/>
    <n v="0"/>
    <m/>
    <n v="0"/>
    <m/>
    <n v="0"/>
    <m/>
    <n v="67.738511061024397"/>
    <n v="69.525591122181879"/>
    <n v="57.540241430470616"/>
    <n v="7.9893081850210129E-3"/>
    <n v="67.738511061024397"/>
    <n v="56.411480219239742"/>
    <n v="80.4741374693605"/>
    <n v="75.039887270550508"/>
    <s v="Resto"/>
    <n v="2023"/>
    <n v="2"/>
    <d v="2024-08-20T00:00:00"/>
    <x v="56"/>
    <x v="75"/>
  </r>
  <r>
    <n v="2024"/>
    <n v="6"/>
    <n v="93"/>
    <x v="43"/>
    <s v="Total General"/>
    <n v="220"/>
    <s v="36790ecd55c2030dc553685bef719df653f413a20cdad1bfd1dc934c76686ddd"/>
    <s v="866d562d83a77144c090ae01fef5e5dc5d322dfdcb968ee04e0fa262fe1b2619"/>
    <x v="72"/>
    <n v="571419.13779999991"/>
    <n v="448716.87143"/>
    <n v="777399.58685999992"/>
    <n v="687167.08719999995"/>
    <n v="79695.370970000018"/>
    <n v="95796.393089999998"/>
    <n v="140347.12573"/>
    <n v="138153.56126999998"/>
    <n v="0"/>
    <n v="0"/>
    <n v="134.59399999999999"/>
    <n v="128.214"/>
    <n v="7.5557400000000001"/>
    <n v="1.97617"/>
    <n v="4350.0448200000001"/>
    <n v="37505.529590000006"/>
    <n v="12664.966980000001"/>
    <n v="-15860.57195"/>
    <n v="0"/>
    <n v="0"/>
    <n v="0"/>
    <n v="0"/>
    <n v="0"/>
    <n v="0"/>
    <s v="Total General"/>
    <s v="Totales"/>
    <s v="Total General"/>
    <x v="56"/>
    <x v="1"/>
    <n v="571419.13779999991"/>
    <n v="448716.87143"/>
    <n v="470912451.56086999"/>
    <n v="404647163.09129"/>
    <n v="451972421.97768009"/>
    <n v="385068140.58718014"/>
    <n v="470912451.56086999"/>
    <n v="404647163.09129"/>
    <n v="249823668.80553004"/>
    <n v="213964257.9391"/>
    <n v="571419.13779999991"/>
    <n v="448716.87143"/>
    <n v="0.12134296638493929"/>
    <n v="0.11089089764080905"/>
    <n v="122702.26636999991"/>
    <n v="27.345142155890944"/>
    <n v="100"/>
    <n v="100"/>
    <n v="100"/>
    <n v="100"/>
    <n v="0.12134296638493929"/>
    <n v="0.1264278770150756"/>
    <n v="0.11089089764080905"/>
    <n v="0.11652921240011278"/>
    <m/>
    <m/>
    <m/>
    <n v="0"/>
    <m/>
    <n v="0"/>
    <m/>
    <n v="0"/>
    <m/>
    <n v="-16.807545253685273"/>
    <n v="13.946920167363011"/>
    <n v="21.348961714925014"/>
    <n v="3.1900648705962764E-2"/>
    <n v="-88.401590731944125"/>
    <n v="-179.8518932351617"/>
    <n v="34.347067993697991"/>
    <n v="-236.47022130245441"/>
    <s v="Resto"/>
    <n v="2023"/>
    <n v="2"/>
    <d v="2024-08-20T00:00:00"/>
    <x v="56"/>
    <x v="72"/>
  </r>
  <r>
    <n v="2024"/>
    <n v="6"/>
    <n v="707"/>
    <x v="47"/>
    <s v="Total General"/>
    <n v="9"/>
    <s v="19581e27de7ced00ff1ce50b2047e7a567c76b1cbaebabe5ef03f7c3017bb5b7"/>
    <s v="866d562d83a77144c090ae01fef5e5dc5d322dfdcb968ee04e0fa262fe1b2619"/>
    <x v="56"/>
    <n v="924227.3"/>
    <n v="630943.45952999999"/>
    <n v="1353059.0015600002"/>
    <n v="1368721.50144"/>
    <n v="479433.81770000007"/>
    <n v="379073.33545000001"/>
    <n v="1054518.01039"/>
    <n v="795127.36173999985"/>
    <n v="0"/>
    <n v="0"/>
    <n v="134.59399999999999"/>
    <n v="128.214"/>
    <n v="0"/>
    <n v="0"/>
    <n v="282808.04742000002"/>
    <n v="267096.40937000001"/>
    <n v="290766.39408999996"/>
    <n v="347543.59226999996"/>
    <n v="0"/>
    <n v="0"/>
    <n v="0"/>
    <n v="0"/>
    <n v="0"/>
    <n v="0"/>
    <s v="Total General"/>
    <s v="Totales"/>
    <s v="Total General"/>
    <x v="56"/>
    <x v="1"/>
    <n v="924227.3"/>
    <n v="630943.45952999999"/>
    <n v="470912451.56086999"/>
    <n v="404647163.09129"/>
    <n v="451972421.97768009"/>
    <n v="385068140.58718014"/>
    <n v="470912451.56086999"/>
    <n v="404647163.09129"/>
    <n v="249823668.80553004"/>
    <n v="213964257.9391"/>
    <n v="924227.3"/>
    <n v="630943.45952999999"/>
    <n v="0.19626308392071359"/>
    <n v="0.15592435016964562"/>
    <n v="293283.84047000005"/>
    <n v="46.483379142795457"/>
    <n v="100"/>
    <n v="100"/>
    <n v="100"/>
    <n v="100"/>
    <n v="0.19626308392071359"/>
    <n v="0.20448754283632853"/>
    <n v="0.15592435016964562"/>
    <n v="0.16385241805979875"/>
    <m/>
    <m/>
    <m/>
    <n v="0"/>
    <m/>
    <n v="0"/>
    <m/>
    <n v="0"/>
    <m/>
    <n v="26.475215443698129"/>
    <n v="51.874016023980253"/>
    <n v="60.080397018835555"/>
    <n v="0.19190888517180699"/>
    <n v="5.8823845992759916"/>
    <n v="-16.336712701033164"/>
    <n v="97.262975766196476"/>
    <n v="76.852635269562938"/>
    <s v="Resto"/>
    <n v="2023"/>
    <n v="2"/>
    <d v="2024-08-20T00:00:00"/>
    <x v="56"/>
    <x v="56"/>
  </r>
  <r>
    <n v="2024"/>
    <n v="6"/>
    <n v="103"/>
    <x v="18"/>
    <s v="Total General"/>
    <n v="205"/>
    <s v="f8809aff4d69bece79dabe35be0c708b890d7eafb841f121330667b77d2e2590"/>
    <s v="866d562d83a77144c090ae01fef5e5dc5d322dfdcb968ee04e0fa262fe1b2619"/>
    <x v="39"/>
    <n v="1492337.16872"/>
    <n v="1431710.3165"/>
    <n v="1996679.27874"/>
    <n v="2415714.5646899994"/>
    <n v="289266.30021000002"/>
    <n v="623690.04284999997"/>
    <n v="797481.26240000012"/>
    <n v="1246690.6429600001"/>
    <n v="0"/>
    <n v="0"/>
    <n v="134.59399999999999"/>
    <n v="128.214"/>
    <n v="3694.5589999999997"/>
    <n v="7886.3938499999995"/>
    <n v="44374.270420000001"/>
    <n v="62935.468489999999"/>
    <n v="207516.38527"/>
    <n v="165423.13071999999"/>
    <n v="0"/>
    <n v="0"/>
    <n v="0"/>
    <n v="0"/>
    <n v="0"/>
    <n v="0"/>
    <s v="Total General"/>
    <s v="Totales"/>
    <s v="Total General"/>
    <x v="56"/>
    <x v="1"/>
    <n v="1492337.16872"/>
    <n v="1431710.3165"/>
    <n v="470912451.56086999"/>
    <n v="404647163.09129"/>
    <n v="451972421.97768009"/>
    <n v="385068140.58718014"/>
    <n v="470912451.56086999"/>
    <n v="404647163.09129"/>
    <n v="249823668.80553004"/>
    <n v="213964257.9391"/>
    <n v="1492337.16872"/>
    <n v="1431710.3165"/>
    <n v="0.31690331478251449"/>
    <n v="0.35381696625833026"/>
    <n v="60626.852220000001"/>
    <n v="4.234575355174508"/>
    <n v="100"/>
    <n v="100"/>
    <n v="100"/>
    <n v="100"/>
    <n v="0.31690331478251449"/>
    <n v="0.33018323600144267"/>
    <n v="0.35381696625833026"/>
    <n v="0.37180700390243221"/>
    <m/>
    <m/>
    <m/>
    <n v="0"/>
    <m/>
    <n v="0"/>
    <m/>
    <n v="0"/>
    <m/>
    <n v="-53.620183049872772"/>
    <n v="19.383441374586152"/>
    <n v="43.562586346006817"/>
    <n v="0.1157881883622377"/>
    <n v="-29.492428538844106"/>
    <n v="25.445809402101261"/>
    <n v="21.383502012269801"/>
    <n v="38.045144119854925"/>
    <s v="Resto"/>
    <n v="2023"/>
    <n v="2"/>
    <d v="2024-08-20T00:00:00"/>
    <x v="56"/>
    <x v="39"/>
  </r>
  <r>
    <n v="2024"/>
    <n v="6"/>
    <n v="715"/>
    <x v="46"/>
    <s v="Total General"/>
    <n v="251"/>
    <s v="c75d3f1f5bcd6914d0331ce5ec17c0db8f2070a2d4285f8e3ff11c6ca19168ff"/>
    <s v="866d562d83a77144c090ae01fef5e5dc5d322dfdcb968ee04e0fa262fe1b2619"/>
    <x v="66"/>
    <n v="80339.313900000008"/>
    <n v="72704.240590000001"/>
    <n v="130163.64211"/>
    <n v="106727.22219"/>
    <n v="16755.914789999999"/>
    <n v="11079.980600000001"/>
    <n v="35914.59029"/>
    <n v="22979.546450000002"/>
    <n v="0"/>
    <n v="0"/>
    <n v="134.59399999999999"/>
    <n v="128.214"/>
    <n v="0"/>
    <n v="0"/>
    <n v="16750.914789999999"/>
    <n v="10963.980599999999"/>
    <n v="69527.794319999986"/>
    <n v="49329.87038"/>
    <n v="0"/>
    <n v="0"/>
    <n v="0"/>
    <n v="0"/>
    <n v="0"/>
    <n v="0"/>
    <s v="Total General"/>
    <s v="Totales"/>
    <s v="Total General"/>
    <x v="56"/>
    <x v="1"/>
    <n v="80339.313900000008"/>
    <n v="72704.240590000001"/>
    <n v="470912451.56086999"/>
    <n v="404647163.09129"/>
    <n v="451972421.97768009"/>
    <n v="385068140.58718014"/>
    <n v="470912451.56086999"/>
    <n v="404647163.09129"/>
    <n v="249823668.80553004"/>
    <n v="213964257.9391"/>
    <n v="80339.313900000008"/>
    <n v="72704.240590000001"/>
    <n v="1.7060350312188631E-2"/>
    <n v="1.796731751053884E-2"/>
    <n v="7635.073310000007"/>
    <n v="10.501551557434418"/>
    <n v="100"/>
    <n v="100"/>
    <n v="100"/>
    <n v="100"/>
    <n v="1.7060350312188631E-2"/>
    <n v="1.7775269019393275E-2"/>
    <n v="1.796731751053884E-2"/>
    <n v="1.8880876636310457E-2"/>
    <m/>
    <m/>
    <m/>
    <n v="0"/>
    <m/>
    <n v="0"/>
    <m/>
    <n v="0"/>
    <m/>
    <n v="51.22693256340176"/>
    <n v="20.856432519272484"/>
    <n v="15.239799645914987"/>
    <n v="6.7070965974177915E-3"/>
    <n v="52.781324603949045"/>
    <n v="40.944611823243115"/>
    <n v="24.092400677784081"/>
    <n v="22.225845143199823"/>
    <s v="Resto"/>
    <n v="2023"/>
    <n v="2"/>
    <d v="2024-08-20T00:00:00"/>
    <x v="56"/>
    <x v="66"/>
  </r>
  <r>
    <n v="2024"/>
    <n v="6"/>
    <n v="77"/>
    <x v="63"/>
    <s v="Total General"/>
    <n v="49"/>
    <s v="0e17daca5f3e175f448bacace3bc0da47d0655a74c8dd0dc497a3afbdad95f1f"/>
    <s v="866d562d83a77144c090ae01fef5e5dc5d322dfdcb968ee04e0fa262fe1b2619"/>
    <x v="23"/>
    <n v="6922211.3310900005"/>
    <n v="3662742.7217800003"/>
    <n v="13065912.722690001"/>
    <n v="7275163.0270700008"/>
    <n v="1824851.15552"/>
    <n v="1494367.22725"/>
    <n v="3286386.7739999997"/>
    <n v="2780933.8798799999"/>
    <n v="0"/>
    <n v="0"/>
    <n v="134.59399999999999"/>
    <n v="128.214"/>
    <n v="0"/>
    <n v="0"/>
    <n v="1769654.47908"/>
    <n v="1479414.0535599999"/>
    <n v="1982112.4968399999"/>
    <n v="2385277.82283"/>
    <n v="5103956.2789900005"/>
    <n v="2478532.9140300001"/>
    <n v="1582681.3933300001"/>
    <n v="938695.86603000003"/>
    <n v="0"/>
    <n v="0"/>
    <s v="Total General"/>
    <s v="Totales"/>
    <s v="Total General"/>
    <x v="56"/>
    <x v="1"/>
    <n v="6922211.3310900005"/>
    <n v="3662742.7217800003"/>
    <n v="470912451.56086999"/>
    <n v="404647163.09129"/>
    <n v="451972421.97768009"/>
    <n v="385068140.58718014"/>
    <n v="470912451.56086999"/>
    <n v="404647163.09129"/>
    <n v="249823668.80553004"/>
    <n v="213964257.9391"/>
    <n v="6922211.3310900005"/>
    <n v="3662742.7217800003"/>
    <n v="1.4699571668036977"/>
    <n v="0.90516950466144031"/>
    <n v="3259468.6093100002"/>
    <n v="88.989832398765387"/>
    <n v="100"/>
    <n v="100"/>
    <n v="100"/>
    <n v="100"/>
    <n v="1.4699571668036977"/>
    <n v="1.5315561291993702"/>
    <n v="0.90516950466144031"/>
    <n v="0.95119339558831884"/>
    <n v="1.0838439846032113"/>
    <n v="0.33608824487101574"/>
    <m/>
    <n v="2625423.3649600004"/>
    <n v="105.92650797972105"/>
    <n v="643985.52730000007"/>
    <n v="68.604278617268236"/>
    <n v="0"/>
    <m/>
    <n v="22.115308890852159"/>
    <n v="26.362257207086039"/>
    <n v="40.799131709796292"/>
    <n v="0.73045567069168171"/>
    <n v="19.618606759992431"/>
    <n v="-16.902237640044238"/>
    <n v="89.281233123815468"/>
    <n v="62.022714477962026"/>
    <s v="Resto"/>
    <n v="2023"/>
    <n v="2"/>
    <d v="2024-08-20T00:00:00"/>
    <x v="56"/>
    <x v="23"/>
  </r>
  <r>
    <n v="2024"/>
    <n v="6"/>
    <n v="43"/>
    <x v="9"/>
    <s v="Total General"/>
    <n v="31"/>
    <s v="eb1e33e8a81b697b75855af6bfcdbcbf7cbbde9f94962ceaec1ed8af21f5a50f"/>
    <s v="866d562d83a77144c090ae01fef5e5dc5d322dfdcb968ee04e0fa262fe1b2619"/>
    <x v="0"/>
    <n v="56310277.221919999"/>
    <n v="49145835.487599999"/>
    <n v="106842010.20845"/>
    <n v="95439319.939989999"/>
    <n v="32107572.449479997"/>
    <n v="29858266.666259997"/>
    <n v="65230181.416680001"/>
    <n v="60770464.075030006"/>
    <n v="0"/>
    <n v="0"/>
    <n v="134.59399999999999"/>
    <n v="128.214"/>
    <n v="123164.44604000001"/>
    <n v="136418.74544999999"/>
    <n v="30920480.140459999"/>
    <n v="28687500.896240003"/>
    <n v="42520989.997269996"/>
    <n v="38617526.128030002"/>
    <n v="4438290.2196899997"/>
    <n v="4000262.5338699999"/>
    <n v="8977441.4169499986"/>
    <n v="8455046.1725200005"/>
    <n v="3859653.07479"/>
    <n v="4231316.0223200005"/>
    <s v="Total General"/>
    <s v="Totales"/>
    <s v="Total General"/>
    <x v="56"/>
    <x v="1"/>
    <n v="56310277.221919999"/>
    <n v="49145835.487599999"/>
    <n v="470912451.56086999"/>
    <n v="404647163.09129"/>
    <n v="451972421.97768009"/>
    <n v="385068140.58718014"/>
    <n v="470912451.56086999"/>
    <n v="404647163.09129"/>
    <n v="249823668.80553004"/>
    <n v="213964257.9391"/>
    <n v="56310277.221919999"/>
    <n v="49145835.487599999"/>
    <n v="11.957695540917621"/>
    <n v="12.145355255218359"/>
    <n v="7164441.7343199998"/>
    <n v="14.577922347311944"/>
    <n v="100"/>
    <n v="100"/>
    <n v="100"/>
    <n v="100"/>
    <n v="11.957695540917621"/>
    <n v="12.458786086001679"/>
    <n v="12.145355255218359"/>
    <n v="12.762893188893484"/>
    <n v="0.94248733601734214"/>
    <n v="1.9063928734935089"/>
    <n v="0.81961159914054682"/>
    <n v="438027.68581999978"/>
    <n v="10.949973460772732"/>
    <n v="522395.2444299981"/>
    <n v="6.1785025625034518"/>
    <n v="-371662.94753000047"/>
    <n v="-8.7836253678405303"/>
    <n v="7.5332764904324723"/>
    <n v="57.019027491097887"/>
    <n v="60.754418701038347"/>
    <n v="12.852093880053239"/>
    <n v="7.783805401162236"/>
    <n v="10.10801120791298"/>
    <n v="72.718156709063479"/>
    <n v="74.28622123833452"/>
    <s v="Grandes"/>
    <n v="2023"/>
    <n v="2"/>
    <d v="2024-08-20T00:00:00"/>
    <x v="56"/>
    <x v="0"/>
  </r>
  <r>
    <n v="2024"/>
    <n v="6"/>
    <n v="7"/>
    <x v="39"/>
    <s v="Total General"/>
    <n v="264"/>
    <s v="bba58959c32abe688d9cb5222b97de973002a67c412d6a8c8d2a79ac692f32b7"/>
    <s v="866d562d83a77144c090ae01fef5e5dc5d322dfdcb968ee04e0fa262fe1b2619"/>
    <x v="61"/>
    <n v="423637.85847000004"/>
    <n v="463701.99655000004"/>
    <n v="679099.92347000004"/>
    <n v="845472.48252000008"/>
    <n v="-30358.943589999999"/>
    <n v="122446.60372"/>
    <n v="135366.14804999996"/>
    <n v="217421.48939999999"/>
    <n v="0"/>
    <n v="0"/>
    <n v="134.59399999999999"/>
    <n v="128.214"/>
    <n v="4304.4262699999999"/>
    <n v="8557.2639399999989"/>
    <n v="-5353.0725199999997"/>
    <n v="42402.885249999999"/>
    <n v="99493.900739999997"/>
    <n v="84466.106349999987"/>
    <n v="0"/>
    <n v="0"/>
    <n v="0"/>
    <n v="0"/>
    <n v="0"/>
    <n v="0"/>
    <s v="Total General"/>
    <s v="Totales"/>
    <s v="Total General"/>
    <x v="56"/>
    <x v="1"/>
    <n v="423637.85847000004"/>
    <n v="463701.99655000004"/>
    <n v="470912451.56086999"/>
    <n v="404647163.09129"/>
    <n v="451972421.97768009"/>
    <n v="385068140.58718014"/>
    <n v="470912451.56086999"/>
    <n v="404647163.09129"/>
    <n v="249823668.80553004"/>
    <n v="213964257.9391"/>
    <n v="423637.85847000004"/>
    <n v="463701.99655000004"/>
    <n v="8.9961065388231884E-2"/>
    <n v="0.11459415482060036"/>
    <n v="-40064.138080000004"/>
    <n v="-8.6400615865538928"/>
    <n v="100"/>
    <n v="100"/>
    <n v="100"/>
    <n v="100"/>
    <n v="8.9961065388231884E-2"/>
    <n v="9.373090876126966E-2"/>
    <n v="0.11459415482060036"/>
    <n v="0.12042076393100536"/>
    <m/>
    <m/>
    <m/>
    <n v="0"/>
    <m/>
    <n v="0"/>
    <m/>
    <n v="0"/>
    <m/>
    <n v="-124.79361833458617"/>
    <n v="-7.1662489513197913"/>
    <n v="26.406313673656317"/>
    <n v="-1.2152148647545592E-2"/>
    <n v="-112.62431197414804"/>
    <n v="17.791508380568331"/>
    <n v="-5.3803021895671632"/>
    <n v="50.201065353120789"/>
    <s v="Resto"/>
    <n v="2023"/>
    <n v="2"/>
    <d v="2024-08-20T00:00:00"/>
    <x v="56"/>
    <x v="61"/>
  </r>
  <r>
    <n v="2024"/>
    <n v="6"/>
    <n v="82"/>
    <x v="66"/>
    <s v="Total General"/>
    <n v="25"/>
    <s v="b7a56873cd771f2c446d369b649430b65a756ba278ff97ec81bb6f55b2e73569"/>
    <s v="866d562d83a77144c090ae01fef5e5dc5d322dfdcb968ee04e0fa262fe1b2619"/>
    <x v="78"/>
    <n v="0"/>
    <n v="0"/>
    <n v="0"/>
    <n v="-706727.70837000001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Total General"/>
    <s v="Totales"/>
    <s v="Total General"/>
    <x v="56"/>
    <x v="1"/>
    <n v="0"/>
    <n v="0"/>
    <n v="470912451.56086999"/>
    <n v="404647163.09129"/>
    <n v="451972421.97768009"/>
    <n v="385068140.58718014"/>
    <n v="470912451.56086999"/>
    <n v="404647163.09129"/>
    <n v="249823668.80553004"/>
    <n v="213964257.93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6"/>
    <x v="78"/>
  </r>
  <r>
    <n v="2024"/>
    <n v="6"/>
    <n v="98"/>
    <x v="53"/>
    <s v="Total General"/>
    <n v="205"/>
    <s v="f8809aff4d69bece79dabe35be0c708b890d7eafb841f121330667b77d2e2590"/>
    <s v="866d562d83a77144c090ae01fef5e5dc5d322dfdcb968ee04e0fa262fe1b2619"/>
    <x v="34"/>
    <n v="2003119.0202000001"/>
    <n v="2675906.5720300004"/>
    <n v="3801520.5886599999"/>
    <n v="4204534.6880400004"/>
    <n v="641232.70172999997"/>
    <n v="1051882.1186800001"/>
    <n v="1787502.0917"/>
    <n v="2183854.8156599994"/>
    <n v="0"/>
    <n v="0"/>
    <n v="134.59399999999999"/>
    <n v="128.214"/>
    <n v="0"/>
    <n v="0"/>
    <n v="476135.37573999999"/>
    <n v="577705.23670000001"/>
    <n v="1681983.2922700001"/>
    <n v="1492256.0324000001"/>
    <n v="1557588.8684200002"/>
    <n v="2324566.7556599998"/>
    <n v="4708.70759"/>
    <n v="2016.51576"/>
    <n v="61346.53858"/>
    <n v="56694.365509999996"/>
    <s v="Total General"/>
    <s v="Totales"/>
    <s v="Total General"/>
    <x v="56"/>
    <x v="1"/>
    <n v="2003119.0202000001"/>
    <n v="2675906.5720300004"/>
    <n v="470912451.56086999"/>
    <n v="404647163.09129"/>
    <n v="451972421.97768009"/>
    <n v="385068140.58718014"/>
    <n v="470912451.56086999"/>
    <n v="404647163.09129"/>
    <n v="249823668.80553004"/>
    <n v="213964257.9391"/>
    <n v="2003119.0202000001"/>
    <n v="2675906.5720300004"/>
    <n v="0.42536972924808669"/>
    <n v="0.66129379274217359"/>
    <n v="-672787.55183000024"/>
    <n v="-25.142415615789194"/>
    <n v="100"/>
    <n v="100"/>
    <n v="100"/>
    <n v="100"/>
    <n v="0.42536972924808669"/>
    <n v="0.44319496562091593"/>
    <n v="0.66129379274217359"/>
    <n v="0.69491767559621576"/>
    <n v="0.33075975444209865"/>
    <n v="9.9991146430566491E-4"/>
    <n v="1.3027164258804985E-2"/>
    <n v="-766977.8872399996"/>
    <n v="-32.994444464651927"/>
    <n v="2692.1918299999998"/>
    <n v="133.50710584081921"/>
    <n v="4652.1730700000044"/>
    <n v="8.205706207576192"/>
    <n v="-39.039490229696206"/>
    <n v="32.011712497541787"/>
    <n v="39.309373865097974"/>
    <n v="0.25667411930818856"/>
    <n v="-17.581606415789651"/>
    <n v="12.714122493099334"/>
    <n v="28.307972970255189"/>
    <n v="38.713546747797352"/>
    <s v="Resto"/>
    <n v="2023"/>
    <n v="2"/>
    <d v="2024-08-20T00:00:00"/>
    <x v="56"/>
    <x v="34"/>
  </r>
  <r>
    <n v="2024"/>
    <n v="6"/>
    <n v="119"/>
    <x v="62"/>
    <s v="Total General"/>
    <n v="217"/>
    <s v="16badfc6202cb3f8889e0f2779b19218af4cbb736e56acadce8148aba9a7a9f8"/>
    <s v="866d562d83a77144c090ae01fef5e5dc5d322dfdcb968ee04e0fa262fe1b2619"/>
    <x v="54"/>
    <n v="811961.43577999994"/>
    <n v="576897.05820000009"/>
    <n v="1343715.6317499999"/>
    <n v="1144801.0798900002"/>
    <n v="274427.92413"/>
    <n v="264401.06828999997"/>
    <n v="579833.76590000011"/>
    <n v="486776.51361000002"/>
    <n v="0"/>
    <n v="0"/>
    <n v="134.59399999999999"/>
    <n v="128.214"/>
    <n v="11353.066220000001"/>
    <n v="26410.816309999998"/>
    <n v="232355.72623"/>
    <n v="236266.88999"/>
    <n v="513342.14266000001"/>
    <n v="452930.21898000001"/>
    <n v="92124.201319999993"/>
    <n v="178952.22016999999"/>
    <n v="311811.90222000005"/>
    <n v="41356.442029999998"/>
    <n v="33020.311800000003"/>
    <n v="34164.860999999997"/>
    <s v="Total General"/>
    <s v="Totales"/>
    <s v="Total General"/>
    <x v="56"/>
    <x v="1"/>
    <n v="811961.43577999994"/>
    <n v="576897.05820000009"/>
    <n v="470912451.56086999"/>
    <n v="404647163.09129"/>
    <n v="451972421.97768009"/>
    <n v="385068140.58718014"/>
    <n v="470912451.56086999"/>
    <n v="404647163.09129"/>
    <n v="249823668.80553004"/>
    <n v="213964257.9391"/>
    <n v="811961.43577999994"/>
    <n v="576897.05820000009"/>
    <n v="0.17242301261916115"/>
    <n v="0.14256792356897108"/>
    <n v="235064.37757999985"/>
    <n v="40.746329737481027"/>
    <n v="100"/>
    <n v="100"/>
    <n v="100"/>
    <n v="100"/>
    <n v="0.17242301261916115"/>
    <n v="0.17964844674087158"/>
    <n v="0.14256792356897108"/>
    <n v="0.1498168758704122"/>
    <n v="1.9562914723245971E-2"/>
    <n v="6.6214410170399862E-2"/>
    <n v="7.0119852831565677E-3"/>
    <n v="-86828.018849999993"/>
    <n v="-48.520224430585777"/>
    <n v="270455.46019000007"/>
    <n v="653.96210823409672"/>
    <n v="-1144.549199999994"/>
    <n v="-3.3500771450526101"/>
    <n v="3.7922902145774984"/>
    <n v="33.798147551967723"/>
    <n v="45.83158546777279"/>
    <n v="0.10984864862569232"/>
    <n v="-1.655400703909693"/>
    <n v="13.338020107390447"/>
    <n v="45.263325747228848"/>
    <n v="52.164081814208295"/>
    <s v="Resto"/>
    <n v="2023"/>
    <n v="2"/>
    <d v="2024-08-20T00:00:00"/>
    <x v="56"/>
    <x v="54"/>
  </r>
  <r>
    <n v="2024"/>
    <n v="6"/>
    <n v="81"/>
    <x v="34"/>
    <s v="Total General"/>
    <n v="53"/>
    <s v="2858dcd1057d3eae7f7d5f782167e24b61153c01551450a628cee722509f6529"/>
    <s v="866d562d83a77144c090ae01fef5e5dc5d322dfdcb968ee04e0fa262fe1b2619"/>
    <x v="47"/>
    <n v="856751.40549999999"/>
    <n v="814623.35763999994"/>
    <n v="1720463.90173"/>
    <n v="1588033.2562499996"/>
    <n v="400886.36572000012"/>
    <n v="438219.03065999999"/>
    <n v="2146472.1289799996"/>
    <n v="800408.5577799998"/>
    <n v="0"/>
    <n v="0"/>
    <n v="134.59399999999999"/>
    <n v="128.214"/>
    <n v="0"/>
    <n v="0"/>
    <n v="403357.96775000001"/>
    <n v="271022.79648000002"/>
    <n v="722812.15067"/>
    <n v="581827.73867999995"/>
    <n v="0"/>
    <n v="0"/>
    <n v="0"/>
    <n v="0"/>
    <n v="0"/>
    <n v="0"/>
    <s v="Total General"/>
    <s v="Totales"/>
    <s v="Total General"/>
    <x v="56"/>
    <x v="1"/>
    <n v="856751.40549999999"/>
    <n v="814623.35763999994"/>
    <n v="470912451.56086999"/>
    <n v="404647163.09129"/>
    <n v="451972421.97768009"/>
    <n v="385068140.58718014"/>
    <n v="470912451.56086999"/>
    <n v="404647163.09129"/>
    <n v="249823668.80553004"/>
    <n v="213964257.9391"/>
    <n v="856751.40549999999"/>
    <n v="814623.35763999994"/>
    <n v="0.18193432827274827"/>
    <n v="0.20131695757279228"/>
    <n v="42128.04786000005"/>
    <n v="5.1714755616689922"/>
    <n v="100"/>
    <n v="100"/>
    <n v="100"/>
    <n v="100"/>
    <n v="0.18193432827274827"/>
    <n v="0.1895583367124796"/>
    <n v="0.20131695757279228"/>
    <n v="0.2115530400406023"/>
    <m/>
    <m/>
    <m/>
    <n v="0"/>
    <m/>
    <n v="0"/>
    <m/>
    <n v="0"/>
    <m/>
    <n v="-8.5191792980266694"/>
    <n v="46.791445353514519"/>
    <n v="53.794066490990389"/>
    <n v="0.16046772815271623"/>
    <n v="48.82805911116985"/>
    <n v="24.231297790966998"/>
    <n v="55.803982732735378"/>
    <n v="46.58127800762351"/>
    <s v="Resto"/>
    <n v="2023"/>
    <n v="2"/>
    <d v="2024-08-20T00:00:00"/>
    <x v="56"/>
    <x v="47"/>
  </r>
  <r>
    <n v="2024"/>
    <n v="6"/>
    <n v="130"/>
    <x v="70"/>
    <s v="Total General"/>
    <n v="282"/>
    <s v="27e1615212f3c6ea846ed6c412df1361ce97f006ee20bb5aa2483a3b61d5cadd"/>
    <s v="866d562d83a77144c090ae01fef5e5dc5d322dfdcb968ee04e0fa262fe1b2619"/>
    <x v="76"/>
    <n v="10095.197890000001"/>
    <n v="0"/>
    <n v="12086.517400000001"/>
    <n v="0"/>
    <n v="3418.7759000000001"/>
    <n v="0"/>
    <n v="3936.7623200000003"/>
    <n v="0"/>
    <n v="0"/>
    <n v="0"/>
    <n v="134.59399999999999"/>
    <n v="128.214"/>
    <n v="0"/>
    <n v="0"/>
    <n v="1440.1474699999999"/>
    <n v="0"/>
    <n v="1440.87716"/>
    <n v="0"/>
    <n v="0"/>
    <n v="0"/>
    <n v="0"/>
    <n v="0"/>
    <n v="0"/>
    <n v="0"/>
    <s v="Total General"/>
    <s v="Totales"/>
    <s v="Total General"/>
    <x v="56"/>
    <x v="1"/>
    <n v="10095.197890000001"/>
    <n v="0"/>
    <n v="470912451.56086999"/>
    <n v="404647163.09129"/>
    <n v="451972421.97768009"/>
    <n v="385068140.58718014"/>
    <n v="470912451.56086999"/>
    <n v="404647163.09129"/>
    <n v="249823668.80553004"/>
    <n v="213964257.9391"/>
    <n v="10095.197890000001"/>
    <n v="0"/>
    <n v="2.1437525927672564E-3"/>
    <m/>
    <m/>
    <m/>
    <n v="100"/>
    <m/>
    <n v="100"/>
    <m/>
    <n v="2.1437525927672564E-3"/>
    <n v="2.2335871391946423E-3"/>
    <m/>
    <m/>
    <m/>
    <m/>
    <m/>
    <n v="0"/>
    <m/>
    <n v="0"/>
    <m/>
    <n v="0"/>
    <m/>
    <m/>
    <n v="33.865367843720392"/>
    <m/>
    <n v="1.3684755797343101E-3"/>
    <m/>
    <m/>
    <n v="99.949357931386729"/>
    <m/>
    <s v="Resto"/>
    <n v="2023"/>
    <n v="2"/>
    <d v="2024-08-20T00:00:00"/>
    <x v="56"/>
    <x v="76"/>
  </r>
  <r>
    <n v="2024"/>
    <n v="6"/>
    <n v="906"/>
    <x v="11"/>
    <s v="Total General"/>
    <n v="256"/>
    <s v="51e8ea280b44e16934d4d611901f3d3afc41789840acdff81942c2f65009cd52"/>
    <s v="866d562d83a77144c090ae01fef5e5dc5d322dfdcb968ee04e0fa262fe1b2619"/>
    <x v="20"/>
    <n v="5052070.2433500001"/>
    <n v="4124334.7382399999"/>
    <n v="8303830.1182500003"/>
    <n v="8673657.5830600001"/>
    <n v="3097066.0827699997"/>
    <n v="2726606.9208899997"/>
    <n v="6020902.4796400005"/>
    <n v="5223650.4183099996"/>
    <n v="0"/>
    <n v="0"/>
    <n v="134.59399999999999"/>
    <n v="128.214"/>
    <n v="0"/>
    <n v="0"/>
    <n v="3097066.0827700002"/>
    <n v="2726606.9208899997"/>
    <n v="-462022.88114000001"/>
    <n v="-250691.64803000001"/>
    <n v="0"/>
    <n v="0"/>
    <n v="0"/>
    <n v="0"/>
    <n v="5054000.1616700003"/>
    <n v="4126245.7227000003"/>
    <s v="Total General"/>
    <s v="Totales"/>
    <s v="Total General"/>
    <x v="56"/>
    <x v="1"/>
    <n v="5052070.2433500001"/>
    <n v="4124334.7382399999"/>
    <n v="470912451.56086999"/>
    <n v="404647163.09129"/>
    <n v="451972421.97768009"/>
    <n v="385068140.58718014"/>
    <n v="470912451.56086999"/>
    <n v="404647163.09129"/>
    <n v="249823668.80553004"/>
    <n v="213964257.9391"/>
    <n v="5052070.2433500001"/>
    <n v="4124334.7382399999"/>
    <n v="1.0728257931181442"/>
    <n v="1.0192422224666713"/>
    <n v="927735.50511000026"/>
    <n v="22.494185462402537"/>
    <n v="100"/>
    <n v="100"/>
    <n v="100"/>
    <n v="100"/>
    <n v="1.0728257931181442"/>
    <n v="1.1177828552555997"/>
    <n v="1.0192422224666713"/>
    <n v="1.0710662097235342"/>
    <m/>
    <m/>
    <n v="1.07323561840809"/>
    <n v="0"/>
    <m/>
    <n v="0"/>
    <m/>
    <n v="927754.43897000002"/>
    <n v="22.484226614670089"/>
    <n v="13.586819539029026"/>
    <n v="61.302910165325656"/>
    <n v="66.110223683093665"/>
    <n v="1.2397008248169012"/>
    <n v="13.586819539029026"/>
    <n v="84.299271543625665"/>
    <n v="-670.32742515441385"/>
    <n v="-1087.6337294506554"/>
    <s v="Resto"/>
    <n v="2023"/>
    <n v="2"/>
    <d v="2024-08-20T00:00:00"/>
    <x v="56"/>
    <x v="20"/>
  </r>
  <r>
    <n v="2024"/>
    <n v="6"/>
    <n v="18"/>
    <x v="64"/>
    <s v="Total General"/>
    <n v="5"/>
    <s v="ef2d127de37b942baad06145e54b0c619a1f22327b2ebbcfbec78f5564afe39d"/>
    <s v="866d562d83a77144c090ae01fef5e5dc5d322dfdcb968ee04e0fa262fe1b2619"/>
    <x v="12"/>
    <n v="10445446.251569999"/>
    <n v="9947856.28792"/>
    <n v="22597563.387679998"/>
    <n v="17245270.825440001"/>
    <n v="3319421.6152899996"/>
    <n v="1781090.2729100001"/>
    <n v="6461660.8833799995"/>
    <n v="3293022.4086300004"/>
    <n v="0"/>
    <n v="0"/>
    <n v="134.59399999999999"/>
    <n v="128.214"/>
    <n v="0"/>
    <n v="0"/>
    <n v="3212984.6121300003"/>
    <n v="1645962.5547799999"/>
    <n v="6911486.8134099999"/>
    <n v="5643007.7439299999"/>
    <n v="4270928.39989"/>
    <n v="4195728.8835300002"/>
    <n v="679087.27610999998"/>
    <n v="716947.97607000009"/>
    <n v="2982053.9293400003"/>
    <n v="2637953.8332399996"/>
    <s v="Total General"/>
    <s v="Totales"/>
    <s v="Total General"/>
    <x v="56"/>
    <x v="1"/>
    <n v="10445446.251569999"/>
    <n v="9947856.28792"/>
    <n v="470912451.56086999"/>
    <n v="404647163.09129"/>
    <n v="451972421.97768009"/>
    <n v="385068140.58718014"/>
    <n v="470912451.56086999"/>
    <n v="404647163.09129"/>
    <n v="249823668.80553004"/>
    <n v="213964257.9391"/>
    <n v="10445446.251569999"/>
    <n v="9947856.28792"/>
    <n v="2.2181291271759513"/>
    <n v="2.4584025776737559"/>
    <n v="497589.96364999935"/>
    <n v="5.0019818265191418"/>
    <n v="100"/>
    <n v="100"/>
    <n v="100"/>
    <n v="100"/>
    <n v="2.2181291271759513"/>
    <n v="2.31108044288725"/>
    <n v="2.4584025776737559"/>
    <n v="2.583401543620508"/>
    <n v="0.90694743486474605"/>
    <n v="0.14420669359222099"/>
    <n v="0.63325017621763624"/>
    <n v="75199.516359999776"/>
    <n v="1.7922873104406101"/>
    <n v="-37860.699960000115"/>
    <n v="-5.280815515727677"/>
    <n v="344100.09610000066"/>
    <n v="13.044204631791011"/>
    <n v="86.370206259485457"/>
    <n v="31.778648181652123"/>
    <n v="17.90426219840786"/>
    <n v="1.3287058152500086"/>
    <n v="95.203991901228235"/>
    <n v="22.478775983330191"/>
    <n v="46.487603881353181"/>
    <n v="29.168178203379362"/>
    <s v="Medianas"/>
    <n v="2023"/>
    <n v="2"/>
    <d v="2024-08-20T00:00:00"/>
    <x v="56"/>
    <x v="12"/>
  </r>
  <r>
    <n v="2024"/>
    <n v="6"/>
    <n v="13"/>
    <x v="23"/>
    <s v="Total General"/>
    <n v="13"/>
    <s v="3fdba35f04dc8c462986c992bcf875546257113072a909c162f7e470e581e278"/>
    <s v="866d562d83a77144c090ae01fef5e5dc5d322dfdcb968ee04e0fa262fe1b2619"/>
    <x v="52"/>
    <n v="799139.89625999995"/>
    <n v="661278.34057"/>
    <n v="1505847.4702900001"/>
    <n v="1324126.7497299998"/>
    <n v="465988.56997999997"/>
    <n v="424103.94341000001"/>
    <n v="854168.01399999973"/>
    <n v="762384.84074000013"/>
    <n v="0"/>
    <n v="0"/>
    <n v="134.59399999999999"/>
    <n v="128.214"/>
    <n v="803.85748999999998"/>
    <n v="1857.75262"/>
    <n v="292174.18445999996"/>
    <n v="254364.29707"/>
    <n v="569515.74435000005"/>
    <n v="420238.88050000003"/>
    <n v="27342.011979999999"/>
    <n v="812.11782000000005"/>
    <n v="91358.126239999983"/>
    <n v="135220.41094000003"/>
    <n v="0"/>
    <n v="0"/>
    <s v="Total General"/>
    <s v="Totales"/>
    <s v="Total General"/>
    <x v="56"/>
    <x v="1"/>
    <n v="799139.89625999995"/>
    <n v="661278.34057"/>
    <n v="470912451.56086999"/>
    <n v="404647163.09129"/>
    <n v="451972421.97768009"/>
    <n v="385068140.58718014"/>
    <n v="470912451.56086999"/>
    <n v="404647163.09129"/>
    <n v="249823668.80553004"/>
    <n v="213964257.9391"/>
    <n v="799139.89625999995"/>
    <n v="661278.34057"/>
    <n v="0.16970031130228108"/>
    <n v="0.16342097533025654"/>
    <n v="137861.55568999995"/>
    <n v="20.847734944889893"/>
    <n v="100"/>
    <n v="100"/>
    <n v="100"/>
    <n v="100"/>
    <n v="0.16970031130228108"/>
    <n v="0.17681164987085521"/>
    <n v="0.16342097533025654"/>
    <n v="0.17173021366079111"/>
    <n v="5.8061773243355784E-3"/>
    <n v="1.9400235847913453E-2"/>
    <m/>
    <n v="26529.89416"/>
    <n v="3266.7543436000451"/>
    <n v="-43862.284700000047"/>
    <n v="-32.437621210500986"/>
    <n v="0"/>
    <m/>
    <n v="9.8760285587602414"/>
    <n v="58.311263417186552"/>
    <n v="64.133953494444782"/>
    <n v="0.18652699009986076"/>
    <n v="14.864463222837765"/>
    <n v="35.521906890764242"/>
    <n v="51.302213741863156"/>
    <n v="60.528501495948561"/>
    <s v="Resto"/>
    <n v="2023"/>
    <n v="2"/>
    <d v="2024-08-20T00:00:00"/>
    <x v="56"/>
    <x v="52"/>
  </r>
  <r>
    <n v="2024"/>
    <n v="6"/>
    <n v="39"/>
    <x v="17"/>
    <s v="Total General"/>
    <n v="27"/>
    <s v="670671cd97404156226e507973f2ab8330d3022ca96e0c93bdbdb320c41adcaf"/>
    <s v="866d562d83a77144c090ae01fef5e5dc5d322dfdcb968ee04e0fa262fe1b2619"/>
    <x v="10"/>
    <n v="13946879.379360002"/>
    <n v="12006721.726059999"/>
    <n v="25264412.942590002"/>
    <n v="21535772.571869999"/>
    <n v="6322265.1531500006"/>
    <n v="6249005.7130800001"/>
    <n v="13827248.520740004"/>
    <n v="13095122.946299996"/>
    <n v="0"/>
    <n v="0"/>
    <n v="134.59399999999999"/>
    <n v="128.214"/>
    <n v="55758.306240000013"/>
    <n v="28694.506669999999"/>
    <n v="3239217.4259499996"/>
    <n v="3102570.8899599998"/>
    <n v="5304354.6350200009"/>
    <n v="4383163.48061"/>
    <n v="656988.77671000001"/>
    <n v="643736.31284000003"/>
    <n v="0"/>
    <n v="0"/>
    <n v="0"/>
    <n v="0"/>
    <s v="Total General"/>
    <s v="Totales"/>
    <s v="Total General"/>
    <x v="56"/>
    <x v="1"/>
    <n v="13946879.379360002"/>
    <n v="12006721.726059999"/>
    <n v="470912451.56086999"/>
    <n v="404647163.09129"/>
    <n v="451972421.97768009"/>
    <n v="385068140.58718014"/>
    <n v="470912451.56086999"/>
    <n v="404647163.09129"/>
    <n v="249823668.80553004"/>
    <n v="213964257.9391"/>
    <n v="13946879.379360002"/>
    <n v="12006721.726059999"/>
    <n v="2.9616713962716767"/>
    <n v="2.9672076864038797"/>
    <n v="1940157.6533000022"/>
    <n v="16.158929119586276"/>
    <n v="100"/>
    <n v="100"/>
    <n v="100"/>
    <n v="100"/>
    <n v="2.9616713962716767"/>
    <n v="3.0857810568027855"/>
    <n v="2.9672076864038797"/>
    <n v="3.1180771558382547"/>
    <n v="0.13951399554893226"/>
    <m/>
    <m/>
    <n v="13252.463869999978"/>
    <n v="2.0586789350958812"/>
    <n v="0"/>
    <m/>
    <n v="0"/>
    <m/>
    <n v="1.1723375435016559"/>
    <n v="45.331037726663972"/>
    <n v="52.04589442192902"/>
    <n v="2.5306910203418052"/>
    <n v="4.4043002025253131"/>
    <n v="21.016582166855425"/>
    <n v="61.0671353790014"/>
    <n v="70.783827792072643"/>
    <s v="Medianas"/>
    <n v="2023"/>
    <n v="2"/>
    <d v="2024-08-20T00:00:00"/>
    <x v="56"/>
    <x v="10"/>
  </r>
  <r>
    <n v="2024"/>
    <n v="6"/>
    <n v="3"/>
    <x v="40"/>
    <s v="Total General"/>
    <n v="3"/>
    <s v="4e07408562bedb8b60ce05c1decfe3ad16b72230967de01f640b7e4729b49fce"/>
    <s v="866d562d83a77144c090ae01fef5e5dc5d322dfdcb968ee04e0fa262fe1b2619"/>
    <x v="17"/>
    <n v="12032200.14449"/>
    <n v="10620403.039520001"/>
    <n v="22634461.58619"/>
    <n v="20462520.861699998"/>
    <n v="5769206.286749999"/>
    <n v="5458171.1123300008"/>
    <n v="11858178.857270001"/>
    <n v="11652215.35915"/>
    <n v="0"/>
    <n v="0"/>
    <n v="134.59399999999999"/>
    <n v="128.214"/>
    <n v="11366.781709999999"/>
    <n v="21386.757179999997"/>
    <n v="4834050.5581299998"/>
    <n v="4744696.0340900002"/>
    <n v="2091201.7904999999"/>
    <n v="3976788.0714199999"/>
    <n v="3075214.32583"/>
    <n v="2484570.2854500003"/>
    <n v="4114186.2552800002"/>
    <n v="3120079.2734300001"/>
    <n v="0"/>
    <n v="0"/>
    <s v="Total General"/>
    <s v="Totales"/>
    <s v="Total General"/>
    <x v="56"/>
    <x v="1"/>
    <n v="12032200.14449"/>
    <n v="10620403.039520001"/>
    <n v="470912451.56086999"/>
    <n v="404647163.09129"/>
    <n v="451972421.97768009"/>
    <n v="385068140.58718014"/>
    <n v="470912451.56086999"/>
    <n v="404647163.09129"/>
    <n v="249823668.80553004"/>
    <n v="213964257.9391"/>
    <n v="12032200.14449"/>
    <n v="10620403.039520001"/>
    <n v="2.5550821823904823"/>
    <n v="2.6246083027953904"/>
    <n v="1411797.1049699988"/>
    <n v="13.293253558424345"/>
    <n v="100"/>
    <n v="100"/>
    <n v="100"/>
    <n v="100"/>
    <n v="2.5550821823904823"/>
    <n v="2.6621536092492364"/>
    <n v="2.6246083027953904"/>
    <n v="2.7580580993600852"/>
    <n v="0.65303313081593017"/>
    <n v="0.87366266099850665"/>
    <m/>
    <n v="590644.04037999967"/>
    <n v="23.77248266385925"/>
    <n v="994106.9818500001"/>
    <n v="31.86159372025017"/>
    <n v="0"/>
    <m/>
    <n v="5.698523699950897"/>
    <n v="47.948057856999135"/>
    <n v="51.393257788987711"/>
    <n v="2.3093113292003231"/>
    <n v="1.8832507582782876"/>
    <n v="-47.414804285678471"/>
    <n v="231.16136281492916"/>
    <n v="119.30975321990951"/>
    <s v="Medianas"/>
    <n v="2023"/>
    <n v="2"/>
    <d v="2024-08-20T00:00:00"/>
    <x v="56"/>
    <x v="17"/>
  </r>
  <r>
    <n v="2024"/>
    <n v="6"/>
    <n v="76"/>
    <x v="42"/>
    <s v="Total General"/>
    <n v="48"/>
    <s v="98010bd9270f9b100b6214a21754fd33bdc8d41b2bc9f9dd16ff54d3c34ffd71"/>
    <s v="866d562d83a77144c090ae01fef5e5dc5d322dfdcb968ee04e0fa262fe1b2619"/>
    <x v="40"/>
    <n v="1380857.62949"/>
    <n v="1222350.7821500001"/>
    <n v="2001042.5531199998"/>
    <n v="1724518.6538200001"/>
    <n v="867922.58727999998"/>
    <n v="250747.70601000002"/>
    <n v="1661728.32073"/>
    <n v="503087.87264000007"/>
    <n v="0"/>
    <n v="0"/>
    <n v="134.59399999999999"/>
    <n v="128.214"/>
    <n v="0"/>
    <n v="0"/>
    <n v="4762.29162"/>
    <n v="6379.3510199999992"/>
    <n v="-17106.004730000001"/>
    <n v="-16948.651969999999"/>
    <n v="0"/>
    <n v="0"/>
    <n v="0"/>
    <n v="0"/>
    <n v="0"/>
    <n v="0"/>
    <s v="Total General"/>
    <s v="Totales"/>
    <s v="Total General"/>
    <x v="56"/>
    <x v="1"/>
    <n v="1380857.62949"/>
    <n v="1222350.7821500001"/>
    <n v="470912451.56086999"/>
    <n v="404647163.09129"/>
    <n v="451972421.97768009"/>
    <n v="385068140.58718014"/>
    <n v="470912451.56086999"/>
    <n v="404647163.09129"/>
    <n v="249823668.80553004"/>
    <n v="213964257.9391"/>
    <n v="1380857.62949"/>
    <n v="1222350.7821500001"/>
    <n v="0.29323022249954478"/>
    <n v="0.30207817912570734"/>
    <n v="158506.84733999986"/>
    <n v="12.96737807629993"/>
    <n v="100"/>
    <n v="100"/>
    <n v="100"/>
    <n v="100"/>
    <n v="0.29323022249954478"/>
    <n v="0.30551811622661157"/>
    <n v="0.30207817912570734"/>
    <n v="0.31743752684552662"/>
    <m/>
    <m/>
    <m/>
    <n v="0"/>
    <m/>
    <n v="0"/>
    <m/>
    <n v="0"/>
    <m/>
    <n v="246.13380959321179"/>
    <n v="62.853879266362512"/>
    <n v="20.513563673511001"/>
    <n v="0.34741407466704688"/>
    <n v="-25.348337078965123"/>
    <n v="0.92840870340911152"/>
    <n v="-27.839882515921648"/>
    <n v="-37.63928264791668"/>
    <s v="Resto"/>
    <n v="2023"/>
    <n v="2"/>
    <d v="2024-08-20T00:00:00"/>
    <x v="56"/>
    <x v="40"/>
  </r>
  <r>
    <n v="2024"/>
    <n v="6"/>
    <n v="8"/>
    <x v="20"/>
    <s v="Total General"/>
    <n v="8"/>
    <s v="2c624232cdd221771294dfbb310aca000a0df6ac8b66b696d90ef06fdefb64a3"/>
    <s v="866d562d83a77144c090ae01fef5e5dc5d322dfdcb968ee04e0fa262fe1b2619"/>
    <x v="48"/>
    <n v="1362193.3121300002"/>
    <n v="1167878.8770999999"/>
    <n v="2304242.5636"/>
    <n v="2274355.1839400004"/>
    <n v="653300.35889999999"/>
    <n v="519336.01980000013"/>
    <n v="1139176.6042499999"/>
    <n v="1306918.1407800002"/>
    <n v="0"/>
    <n v="0"/>
    <n v="134.59399999999999"/>
    <n v="128.214"/>
    <n v="2996.6098199999997"/>
    <n v="640.25783000000001"/>
    <n v="543842.15575000003"/>
    <n v="482763.69727999996"/>
    <n v="980869.03914000001"/>
    <n v="803977.8200399999"/>
    <n v="106557.53111000001"/>
    <n v="96332.678230000005"/>
    <n v="172586.24596999999"/>
    <n v="98314.2546"/>
    <n v="999.2"/>
    <n v="449.2"/>
    <s v="Total General"/>
    <s v="Totales"/>
    <s v="Total General"/>
    <x v="56"/>
    <x v="1"/>
    <n v="1362193.3121300002"/>
    <n v="1167878.8770999999"/>
    <n v="470912451.56086999"/>
    <n v="404647163.09129"/>
    <n v="451972421.97768009"/>
    <n v="385068140.58718014"/>
    <n v="470912451.56086999"/>
    <n v="404647163.09129"/>
    <n v="249823668.80553004"/>
    <n v="213964257.9391"/>
    <n v="1362193.3121300002"/>
    <n v="1167878.8770999999"/>
    <n v="0.28926678570823977"/>
    <n v="0.28861659826749403"/>
    <n v="194314.43503000028"/>
    <n v="16.638235251973143"/>
    <n v="100"/>
    <n v="100"/>
    <n v="100"/>
    <n v="100"/>
    <n v="0.28926678570823977"/>
    <n v="0.30138859051831041"/>
    <n v="0.28861659826749403"/>
    <n v="0.30329148376677761"/>
    <n v="2.2627885662570214E-2"/>
    <n v="3.664932736391905E-2"/>
    <n v="2.1218381393146149E-4"/>
    <n v="10224.852880000006"/>
    <n v="10.614106311450788"/>
    <n v="74271.991369999989"/>
    <n v="75.545496095334272"/>
    <n v="550"/>
    <n v="122.43989314336599"/>
    <n v="25.795310548956429"/>
    <n v="47.959445482701987"/>
    <n v="44.468311738763624"/>
    <n v="0.26150458922631059"/>
    <n v="12.651833353280285"/>
    <n v="22.002002380015817"/>
    <n v="55.444930367750864"/>
    <n v="60.046892494618973"/>
    <s v="Resto"/>
    <n v="2023"/>
    <n v="2"/>
    <d v="2024-08-20T00:00:00"/>
    <x v="56"/>
    <x v="48"/>
  </r>
  <r>
    <n v="2024"/>
    <n v="6"/>
    <n v="112"/>
    <x v="57"/>
    <s v="Total General"/>
    <n v="231"/>
    <s v="138d9e809e386a7b800791d1f664f56d1c55f3d1ba411b950862729bc486c5ce"/>
    <s v="866d562d83a77144c090ae01fef5e5dc5d322dfdcb968ee04e0fa262fe1b2619"/>
    <x v="60"/>
    <n v="322505.75637000002"/>
    <n v="316431.12143"/>
    <n v="626775.37272999994"/>
    <n v="620530.48880999989"/>
    <n v="232942.34510999997"/>
    <n v="234519.50933999999"/>
    <n v="443400.66573999997"/>
    <n v="65612.75238000002"/>
    <n v="0"/>
    <n v="0"/>
    <n v="134.59399999999999"/>
    <n v="128.214"/>
    <n v="0"/>
    <n v="0"/>
    <n v="222109.53216"/>
    <n v="204578.66916999998"/>
    <n v="307093.80004"/>
    <n v="294608.4031"/>
    <n v="0"/>
    <n v="0"/>
    <n v="0"/>
    <n v="0"/>
    <n v="0"/>
    <n v="0"/>
    <s v="Total General"/>
    <s v="Totales"/>
    <s v="Total General"/>
    <x v="56"/>
    <x v="1"/>
    <n v="322505.75637000002"/>
    <n v="316431.12143"/>
    <n v="470912451.56086999"/>
    <n v="404647163.09129"/>
    <n v="451972421.97768009"/>
    <n v="385068140.58718014"/>
    <n v="470912451.56086999"/>
    <n v="404647163.09129"/>
    <n v="249823668.80553004"/>
    <n v="213964257.9391"/>
    <n v="322505.75637000002"/>
    <n v="316431.12143"/>
    <n v="6.8485289633143848E-2"/>
    <n v="7.8199268471977876E-2"/>
    <n v="6074.6349400000181"/>
    <n v="1.9197337204216236"/>
    <n v="100"/>
    <n v="100"/>
    <n v="100"/>
    <n v="100"/>
    <n v="6.8485289633143848E-2"/>
    <n v="7.1355184672291003E-2"/>
    <n v="7.8199268471977876E-2"/>
    <n v="8.2175357573722574E-2"/>
    <m/>
    <m/>
    <m/>
    <n v="0"/>
    <m/>
    <n v="0"/>
    <m/>
    <n v="0"/>
    <m/>
    <n v="-0.67250875393632947"/>
    <n v="72.22889530156263"/>
    <n v="74.113920362880535"/>
    <n v="9.3242704433793663E-2"/>
    <n v="8.5692526308460248"/>
    <n v="4.2379636183568214"/>
    <n v="72.326283412777954"/>
    <n v="69.44088051030883"/>
    <s v="Resto"/>
    <n v="2023"/>
    <n v="2"/>
    <d v="2024-08-20T00:00:00"/>
    <x v="56"/>
    <x v="60"/>
  </r>
  <r>
    <n v="2024"/>
    <n v="6"/>
    <n v="88"/>
    <x v="73"/>
    <s v="Total General"/>
    <n v="60"/>
    <s v="39fa9ec190eee7b6f4dff1100d6343e10918d044c75eac8f9e9a2596173f80c9"/>
    <s v="866d562d83a77144c090ae01fef5e5dc5d322dfdcb968ee04e0fa262fe1b2619"/>
    <x v="59"/>
    <n v="262386.74179"/>
    <n v="191056.99778999999"/>
    <n v="441988.76633000001"/>
    <n v="390416.65047999995"/>
    <n v="60978.65969"/>
    <n v="96211.664040000003"/>
    <n v="99360.685790000018"/>
    <n v="119509.42170000001"/>
    <n v="0"/>
    <n v="0"/>
    <n v="134.59399999999999"/>
    <n v="128.214"/>
    <n v="0"/>
    <n v="0"/>
    <n v="53677.521179999996"/>
    <n v="90094.941829999996"/>
    <n v="194668.17544999998"/>
    <n v="208522.98496999999"/>
    <n v="134061.11937999999"/>
    <n v="72483.278630000001"/>
    <n v="128325.62241000001"/>
    <n v="118573.71915999999"/>
    <n v="0"/>
    <n v="0"/>
    <s v="Total General"/>
    <s v="Totales"/>
    <s v="Total General"/>
    <x v="56"/>
    <x v="1"/>
    <n v="262386.74179"/>
    <n v="191056.99778999999"/>
    <n v="470912451.56086999"/>
    <n v="404647163.09129"/>
    <n v="451972421.97768009"/>
    <n v="385068140.58718014"/>
    <n v="470912451.56086999"/>
    <n v="404647163.09129"/>
    <n v="249823668.80553004"/>
    <n v="213964257.9391"/>
    <n v="262386.74179"/>
    <n v="191056.99778999999"/>
    <n v="5.5718794633758797E-2"/>
    <n v="4.7215701780886271E-2"/>
    <n v="71329.744000000006"/>
    <n v="37.334274496661976"/>
    <n v="100"/>
    <n v="100"/>
    <n v="100"/>
    <n v="100"/>
    <n v="5.5718794633758797E-2"/>
    <n v="5.805370616239889E-2"/>
    <n v="4.7215701780886271E-2"/>
    <n v="4.9616412694818708E-2"/>
    <n v="2.8468374309416893E-2"/>
    <n v="2.7250420324341898E-2"/>
    <m/>
    <n v="61577.840749999988"/>
    <n v="84.954546640104127"/>
    <n v="9751.9032500000176"/>
    <n v="8.224337837325546"/>
    <n v="0"/>
    <m/>
    <n v="-36.62030451458763"/>
    <n v="23.239992719908077"/>
    <n v="50.357571380740993"/>
    <n v="2.4408679922744852E-2"/>
    <n v="-40.421160067693897"/>
    <n v="-6.6442601145352391"/>
    <n v="27.573855385410408"/>
    <n v="43.20624023436163"/>
    <s v="Resto"/>
    <n v="2023"/>
    <n v="2"/>
    <d v="2024-08-20T00:00:00"/>
    <x v="56"/>
    <x v="59"/>
  </r>
  <r>
    <n v="2024"/>
    <n v="6"/>
    <n v="37"/>
    <x v="35"/>
    <s v="Total General"/>
    <n v="25"/>
    <s v="b7a56873cd771f2c446d369b649430b65a756ba278ff97ec81bb6f55b2e73569"/>
    <s v="866d562d83a77144c090ae01fef5e5dc5d322dfdcb968ee04e0fa262fe1b2619"/>
    <x v="19"/>
    <n v="7036483.0011099996"/>
    <n v="5668968.1481899992"/>
    <n v="12460175.401950002"/>
    <n v="10961484.073879998"/>
    <n v="2857488.7861100002"/>
    <n v="2093228.4188399992"/>
    <n v="6317616.8742500003"/>
    <n v="6459722.0686600003"/>
    <n v="0"/>
    <n v="0"/>
    <n v="134.59399999999999"/>
    <n v="128.214"/>
    <n v="9283.5414599999986"/>
    <n v="9363.2005599999993"/>
    <n v="2361279.21728"/>
    <n v="1770531.6382299999"/>
    <n v="4135154.76933"/>
    <n v="3229662.0108000003"/>
    <n v="173996.04672000001"/>
    <n v="171778.99038"/>
    <n v="127766.11976"/>
    <n v="67677.533469999995"/>
    <n v="158638.91037"/>
    <n v="137817.97684000002"/>
    <s v="Total General"/>
    <s v="Totales"/>
    <s v="Total General"/>
    <x v="56"/>
    <x v="1"/>
    <n v="7036483.0011099996"/>
    <n v="5668968.1481899992"/>
    <n v="470912451.56086999"/>
    <n v="404647163.09129"/>
    <n v="451972421.97768009"/>
    <n v="385068140.58718014"/>
    <n v="470912451.56086999"/>
    <n v="404647163.09129"/>
    <n v="249823668.80553004"/>
    <n v="213964257.9391"/>
    <n v="7036483.0011099996"/>
    <n v="5668968.1481899992"/>
    <n v="1.4942231783821214"/>
    <n v="1.4009657462768514"/>
    <n v="1367514.8529200004"/>
    <n v="24.122817718717005"/>
    <n v="100"/>
    <n v="100"/>
    <n v="100"/>
    <n v="100"/>
    <n v="1.4942231783821214"/>
    <n v="1.5568390147170272"/>
    <n v="1.4009657462768514"/>
    <n v="1.4721986969749148"/>
    <n v="3.6948703765058405E-2"/>
    <n v="2.7131607868195219E-2"/>
    <n v="3.3687559087507875E-2"/>
    <n v="2217.0563400000101"/>
    <n v="1.2906446446655506"/>
    <n v="60088.586290000007"/>
    <n v="88.786607917139875"/>
    <n v="20820.93352999998"/>
    <n v="15.107559991373321"/>
    <n v="36.511083090183249"/>
    <n v="40.609616844938493"/>
    <n v="36.924328451348416"/>
    <n v="1.1438022665235743"/>
    <n v="33.365547742517052"/>
    <n v="28.03676531791961"/>
    <n v="57.102559613810712"/>
    <n v="54.820957496770141"/>
    <s v="Resto"/>
    <n v="2023"/>
    <n v="2"/>
    <d v="2024-08-20T00:00:00"/>
    <x v="56"/>
    <x v="19"/>
  </r>
  <r>
    <n v="2024"/>
    <n v="6"/>
    <n v="603"/>
    <x v="25"/>
    <s v="Total General"/>
    <n v="242"/>
    <s v="14063697603e22d600d336bee6cff12c8be93509ce84a0642918d89b2aef1753"/>
    <s v="866d562d83a77144c090ae01fef5e5dc5d322dfdcb968ee04e0fa262fe1b2619"/>
    <x v="65"/>
    <n v="233870.02872"/>
    <n v="263685.94033000001"/>
    <n v="472213.40372999996"/>
    <n v="448552.34193000005"/>
    <n v="49131.226470000001"/>
    <n v="-203398.35184000002"/>
    <n v="52058.984870000022"/>
    <n v="-110283.11826000002"/>
    <n v="0"/>
    <n v="0"/>
    <n v="134.59399999999999"/>
    <n v="128.214"/>
    <n v="0"/>
    <n v="0"/>
    <n v="40811.26902"/>
    <n v="-188811.66498"/>
    <n v="302672.82464999997"/>
    <n v="256804.36914"/>
    <n v="0"/>
    <n v="0"/>
    <n v="0"/>
    <n v="0"/>
    <n v="0"/>
    <n v="0"/>
    <s v="Total General"/>
    <s v="Totales"/>
    <s v="Total General"/>
    <x v="56"/>
    <x v="1"/>
    <n v="233870.02872"/>
    <n v="263685.94033000001"/>
    <n v="470912451.56086999"/>
    <n v="404647163.09129"/>
    <n v="451972421.97768009"/>
    <n v="385068140.58718014"/>
    <n v="470912451.56086999"/>
    <n v="404647163.09129"/>
    <n v="249823668.80553004"/>
    <n v="213964257.9391"/>
    <n v="233870.02872"/>
    <n v="263685.94033000001"/>
    <n v="4.9663165190222208E-2"/>
    <n v="6.51644109687015E-2"/>
    <n v="-29815.91161000001"/>
    <n v="-11.307357370926086"/>
    <n v="100"/>
    <n v="100"/>
    <n v="100"/>
    <n v="100"/>
    <n v="4.9663165190222208E-2"/>
    <n v="5.1744313889033978E-2"/>
    <n v="6.51644109687015E-2"/>
    <n v="6.8477734856982025E-2"/>
    <m/>
    <m/>
    <m/>
    <n v="0"/>
    <m/>
    <n v="0"/>
    <m/>
    <n v="0"/>
    <m/>
    <n v="-124.15517432936147"/>
    <n v="21.007919115972818"/>
    <n v="-77.136593473830743"/>
    <n v="1.9666361760240246E-2"/>
    <n v="-121.61480278473418"/>
    <n v="17.861244208424743"/>
    <n v="13.483625121347679"/>
    <n v="-73.523540745160403"/>
    <s v="Resto"/>
    <n v="2023"/>
    <n v="2"/>
    <d v="2024-08-20T00:00:00"/>
    <x v="56"/>
    <x v="65"/>
  </r>
  <r>
    <n v="2024"/>
    <n v="6"/>
    <n v="68"/>
    <x v="61"/>
    <s v="Total General"/>
    <n v="213"/>
    <s v="d48ff4b2f68a10fd7c86f185a6ccede0dc0f2c48538d697cb33b6ada3f1e85db"/>
    <s v="866d562d83a77144c090ae01fef5e5dc5d322dfdcb968ee04e0fa262fe1b2619"/>
    <x v="44"/>
    <n v="1001554.8187899999"/>
    <n v="494799.62904999999"/>
    <n v="1090215.1350399998"/>
    <n v="1509144.5534300001"/>
    <n v="102454.98117"/>
    <n v="118745.10892999997"/>
    <n v="200124.87409000006"/>
    <n v="225386.00454000002"/>
    <n v="0"/>
    <n v="0"/>
    <n v="134.59399999999999"/>
    <n v="128.214"/>
    <n v="-617.72784000000001"/>
    <n v="2765.1857599999998"/>
    <n v="13707.924730000001"/>
    <n v="17623.515930000001"/>
    <n v="28046.848010000002"/>
    <n v="47791.751409999997"/>
    <n v="996730.42990999995"/>
    <n v="489706.53181999997"/>
    <n v="4824.3888799999995"/>
    <n v="5093.0972300000003"/>
    <n v="0"/>
    <n v="0"/>
    <s v="Total General"/>
    <s v="Totales"/>
    <s v="Total General"/>
    <x v="56"/>
    <x v="1"/>
    <n v="1001554.8187899999"/>
    <n v="494799.62904999999"/>
    <n v="470912451.56086999"/>
    <n v="404647163.09129"/>
    <n v="451972421.97768009"/>
    <n v="385068140.58718014"/>
    <n v="470912451.56086999"/>
    <n v="404647163.09129"/>
    <n v="249823668.80553004"/>
    <n v="213964257.9391"/>
    <n v="1001554.8187899999"/>
    <n v="494799.62904999999"/>
    <n v="0.21268386840702155"/>
    <n v="0.1222792778948437"/>
    <n v="506755.18973999994"/>
    <n v="102.41624285631627"/>
    <n v="100"/>
    <n v="100"/>
    <n v="100"/>
    <n v="100"/>
    <n v="0.21268386840702155"/>
    <n v="0.22159644484668584"/>
    <n v="0.1222792778948437"/>
    <n v="0.12849664173605566"/>
    <n v="0.21165939159312352"/>
    <n v="1.0244768138980502E-3"/>
    <m/>
    <n v="507023.89808999997"/>
    <n v="103.53627430813303"/>
    <n v="-268.70835000000079"/>
    <n v="-5.2759320677645993"/>
    <n v="0"/>
    <m/>
    <n v="-13.718567363985468"/>
    <n v="10.229592953661596"/>
    <n v="23.998625293633893"/>
    <n v="4.1010918484971057E-2"/>
    <n v="-22.217991095264956"/>
    <n v="-41.314458703575674"/>
    <n v="48.875098995482453"/>
    <n v="36.87564362061115"/>
    <s v="Resto"/>
    <n v="2023"/>
    <n v="2"/>
    <d v="2024-08-20T00:00:00"/>
    <x v="56"/>
    <x v="44"/>
  </r>
  <r>
    <n v="2024"/>
    <n v="6"/>
    <n v="25"/>
    <x v="36"/>
    <s v="Total General"/>
    <n v="25"/>
    <s v="b7a56873cd771f2c446d369b649430b65a756ba278ff97ec81bb6f55b2e73569"/>
    <s v="866d562d83a77144c090ae01fef5e5dc5d322dfdcb968ee04e0fa262fe1b2619"/>
    <x v="78"/>
    <n v="0"/>
    <n v="0"/>
    <n v="0"/>
    <n v="-4063560.4021999999"/>
    <n v="0"/>
    <n v="0"/>
    <n v="0"/>
    <n v="0"/>
    <n v="0"/>
    <n v="0"/>
    <n v="134.59399999999999"/>
    <n v="128.214"/>
    <n v="0"/>
    <n v="0"/>
    <n v="0"/>
    <n v="0"/>
    <n v="0"/>
    <n v="0"/>
    <n v="0"/>
    <n v="0"/>
    <n v="0"/>
    <n v="0"/>
    <n v="0"/>
    <n v="0"/>
    <s v="Total General"/>
    <s v="Totales"/>
    <s v="Total General"/>
    <x v="56"/>
    <x v="1"/>
    <n v="0"/>
    <n v="0"/>
    <n v="470912451.56086999"/>
    <n v="404647163.09129"/>
    <n v="451972421.97768009"/>
    <n v="385068140.58718014"/>
    <n v="470912451.56086999"/>
    <n v="404647163.09129"/>
    <n v="249823668.80553004"/>
    <n v="213964257.93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2"/>
    <d v="2024-08-20T00:00:00"/>
    <x v="56"/>
    <x v="78"/>
  </r>
  <r>
    <n v="2024"/>
    <n v="6"/>
    <n v="150.1"/>
    <x v="32"/>
    <s v="Total General"/>
    <n v="150.1"/>
    <m/>
    <m/>
    <x v="21"/>
    <n v="92963586.099930003"/>
    <n v="86478226.651150003"/>
    <n v="174261055.12404007"/>
    <n v="155425476.00087994"/>
    <n v="49249584.980509989"/>
    <n v="37545135.21738001"/>
    <n v="104247767.15944001"/>
    <n v="74910985.881229982"/>
    <n v="0"/>
    <n v="0"/>
    <n v="0"/>
    <n v="0"/>
    <n v="320358.75240000011"/>
    <n v="262997.08894000005"/>
    <n v="34328215.187300004"/>
    <n v="29353279.079680007"/>
    <n v="45103972.011099987"/>
    <n v="38047588.941229999"/>
    <n v="16673683.138610002"/>
    <n v="11563294.546279997"/>
    <n v="7972062.1171500003"/>
    <n v="5633025.6447099997"/>
    <n v="11029266.739190001"/>
    <n v="12196166.452980001"/>
    <s v="Total General"/>
    <s v="Totales"/>
    <s v="Total General"/>
    <x v="56"/>
    <x v="1"/>
    <n v="92963586.099930003"/>
    <n v="86478226.651150003"/>
    <n v="470912451.56086999"/>
    <n v="404647163.09129"/>
    <n v="451972421.97768009"/>
    <n v="385068140.58718014"/>
    <n v="470912451.56086999"/>
    <n v="404647163.09129"/>
    <n v="249823668.80553004"/>
    <n v="213964257.9391"/>
    <n v="92963586.099930003"/>
    <n v="86478226.651150003"/>
    <n v="19.741161184376445"/>
    <n v="21.371267251820612"/>
    <n v="6485359.4487800002"/>
    <n v="7.4994130891949284"/>
    <n v="100"/>
    <n v="100"/>
    <n v="100"/>
    <n v="100"/>
    <n v="19.741161184376445"/>
    <n v="20.568420014024852"/>
    <n v="21.371267251820612"/>
    <n v="22.457902260956118"/>
    <n v="3.5407182552391623"/>
    <n v="1.6928968624053327"/>
    <n v="2.3421055660415813"/>
    <n v="5110388.592330005"/>
    <n v="44.194918428105389"/>
    <n v="2339036.4724400006"/>
    <n v="41.523625489555528"/>
    <n v="-1166899.7137899995"/>
    <n v="-9.567758182776199"/>
    <n v="31.174344413365908"/>
    <n v="52.977286103797439"/>
    <n v="43.415708983991671"/>
    <n v="19.713738580489458"/>
    <n v="16.948485019733027"/>
    <n v="18.546202969049077"/>
    <n v="76.109073451118476"/>
    <n v="77.148854622615886"/>
    <s v="Resto"/>
    <n v="2023"/>
    <n v="2"/>
    <d v="2024-08-20T00:00:00"/>
    <x v="56"/>
    <x v="21"/>
  </r>
  <r>
    <n v="2024"/>
    <n v="6"/>
    <n v="60"/>
    <x v="74"/>
    <s v="Total General"/>
    <n v="210"/>
    <s v="d29d53701d3c859e29e1b90028eec1ca8e2f29439198b6e036c60951fb458aa1"/>
    <s v="866d562d83a77144c090ae01fef5e5dc5d322dfdcb968ee04e0fa262fe1b2619"/>
    <x v="30"/>
    <n v="2157225.3620799999"/>
    <n v="2167472.8557100003"/>
    <n v="4253197.8447500002"/>
    <n v="4004706.6546"/>
    <n v="1535311.6757999999"/>
    <n v="1238518.6933600002"/>
    <n v="3115879.7979199993"/>
    <n v="2699182.47896"/>
    <n v="0"/>
    <n v="0"/>
    <n v="134.59399999999999"/>
    <n v="128.214"/>
    <n v="27559.659370000001"/>
    <n v="1984.1198100000001"/>
    <n v="1172705.2196099998"/>
    <n v="912598.41188999999"/>
    <n v="1756676.3805199999"/>
    <n v="1491196.7746400002"/>
    <n v="770670.55518999998"/>
    <n v="1151123.1965299998"/>
    <n v="1265071.3181"/>
    <n v="902948.38592000003"/>
    <n v="121483.48879"/>
    <n v="113401.27326"/>
    <s v="Total General"/>
    <s v="Totales"/>
    <s v="Total General"/>
    <x v="56"/>
    <x v="1"/>
    <n v="2157225.3620799999"/>
    <n v="2167472.8557100003"/>
    <n v="470912451.56086999"/>
    <n v="404647163.09129"/>
    <n v="451972421.97768009"/>
    <n v="385068140.58718014"/>
    <n v="470912451.56086999"/>
    <n v="404647163.09129"/>
    <n v="249823668.80553004"/>
    <n v="213964257.9391"/>
    <n v="2157225.3620799999"/>
    <n v="2167472.8557100003"/>
    <n v="0.45809478066034059"/>
    <n v="0.53564513813754577"/>
    <n v="-10247.49363000039"/>
    <n v="-0.472785327069003"/>
    <n v="100"/>
    <n v="100"/>
    <n v="100"/>
    <n v="100"/>
    <n v="0.45809478066034059"/>
    <n v="0.47729136938061473"/>
    <n v="0.53564513813754577"/>
    <n v="0.56288033915370894"/>
    <n v="0.16365474147807352"/>
    <n v="0.26864257122674051"/>
    <n v="2.5797467955526569E-2"/>
    <n v="-380452.64133999986"/>
    <n v="-33.05055814067984"/>
    <n v="362122.93218"/>
    <n v="40.10449963992555"/>
    <n v="8082.2155300000013"/>
    <n v="7.1270941653975628"/>
    <n v="23.963544840395159"/>
    <n v="71.170666856968992"/>
    <n v="57.141139742407432"/>
    <n v="0.61455813339893373"/>
    <n v="28.501781761959922"/>
    <n v="17.803123665157528"/>
    <n v="66.757043734080554"/>
    <n v="61.199060205204404"/>
    <s v="Resto"/>
    <n v="2023"/>
    <n v="2"/>
    <d v="2024-08-20T00:00:00"/>
    <x v="56"/>
    <x v="30"/>
  </r>
  <r>
    <n v="2024"/>
    <n v="6"/>
    <n v="46"/>
    <x v="33"/>
    <s v="Total General"/>
    <n v="34"/>
    <s v="86e50149658661312a9e0b35558d84f6c6d3da797f552a9657fe0558ca40cdef"/>
    <s v="866d562d83a77144c090ae01fef5e5dc5d322dfdcb968ee04e0fa262fe1b2619"/>
    <x v="9"/>
    <n v="30526234.37057"/>
    <n v="22641933.136849999"/>
    <n v="58218314.898479998"/>
    <n v="43651857.944619998"/>
    <n v="17561336.381019998"/>
    <n v="14993883.340140007"/>
    <n v="34865561.737029999"/>
    <n v="28519615.989649996"/>
    <n v="0"/>
    <n v="0"/>
    <n v="134.59399999999999"/>
    <n v="128.214"/>
    <n v="37573.607499999998"/>
    <n v="43308.131179999997"/>
    <n v="17571038.968229998"/>
    <n v="15007060.738610001"/>
    <n v="27666980.22211"/>
    <n v="21380984.112880003"/>
    <n v="0"/>
    <n v="0"/>
    <n v="0"/>
    <n v="0"/>
    <n v="0"/>
    <n v="0"/>
    <s v="Total General"/>
    <s v="Totales"/>
    <s v="Total General"/>
    <x v="56"/>
    <x v="1"/>
    <n v="30526234.37057"/>
    <n v="22641933.136849999"/>
    <n v="470912451.56086999"/>
    <n v="404647163.09129"/>
    <n v="451972421.97768009"/>
    <n v="385068140.58718014"/>
    <n v="470912451.56086999"/>
    <n v="404647163.09129"/>
    <n v="249823668.80553004"/>
    <n v="213964257.9391"/>
    <n v="30526234.37057"/>
    <n v="22641933.136849999"/>
    <n v="6.4823587206897608"/>
    <n v="5.595475565398166"/>
    <n v="7884301.2337200008"/>
    <n v="34.821678811904142"/>
    <n v="100"/>
    <n v="100"/>
    <n v="100"/>
    <n v="100"/>
    <n v="6.4823587206897608"/>
    <n v="6.7540037591226065"/>
    <n v="5.595475565398166"/>
    <n v="5.8799809047624452"/>
    <m/>
    <m/>
    <m/>
    <n v="0"/>
    <m/>
    <n v="0"/>
    <m/>
    <n v="0"/>
    <m/>
    <n v="17.123336114045131"/>
    <n v="57.528669169724665"/>
    <n v="66.221745508722904"/>
    <n v="7.029492627734264"/>
    <n v="17.085145947490044"/>
    <n v="29.399938169559192"/>
    <n v="63.509059634156038"/>
    <n v="70.188821334793843"/>
    <s v="Grandes"/>
    <n v="2023"/>
    <n v="2"/>
    <d v="2024-08-20T00:00:00"/>
    <x v="56"/>
    <x v="9"/>
  </r>
  <r>
    <n v="2024"/>
    <n v="6"/>
    <n v="79"/>
    <x v="59"/>
    <s v="Total General"/>
    <n v="51"/>
    <s v="031b4af5197ec30a926f48cf40e11a7dbc470048a21e4003b7a3c07c5dab1baa"/>
    <s v="866d562d83a77144c090ae01fef5e5dc5d322dfdcb968ee04e0fa262fe1b2619"/>
    <x v="5"/>
    <n v="42505277.943829998"/>
    <n v="34607061.821570002"/>
    <n v="73698652.305709988"/>
    <n v="60582696.718710005"/>
    <n v="19149771.26856"/>
    <n v="15284939.794219999"/>
    <n v="39161048.513229996"/>
    <n v="30321182.319619998"/>
    <n v="0"/>
    <n v="0"/>
    <n v="134.59399999999999"/>
    <n v="128.214"/>
    <n v="0"/>
    <n v="0"/>
    <n v="18839207.249900002"/>
    <n v="15118355.610309999"/>
    <n v="18515478.179000001"/>
    <n v="17128416.56024"/>
    <n v="29547127.38724"/>
    <n v="23978271.139249999"/>
    <n v="2443123.5967600001"/>
    <n v="2319531.1626400002"/>
    <n v="1333294.5716899999"/>
    <n v="1221061.84913"/>
    <s v="Total General"/>
    <s v="Totales"/>
    <s v="Total General"/>
    <x v="56"/>
    <x v="1"/>
    <n v="42505277.943829998"/>
    <n v="34607061.821570002"/>
    <n v="470912451.56086999"/>
    <n v="404647163.09129"/>
    <n v="451972421.97768009"/>
    <n v="385068140.58718014"/>
    <n v="470912451.56086999"/>
    <n v="404647163.09129"/>
    <n v="249823668.80553004"/>
    <n v="213964257.9391"/>
    <n v="42505277.943829998"/>
    <n v="34607061.821570002"/>
    <n v="9.02615290866561"/>
    <n v="8.5524044101014773"/>
    <n v="7898216.1222599968"/>
    <n v="22.822556167819986"/>
    <n v="100"/>
    <n v="100"/>
    <n v="100"/>
    <n v="100"/>
    <n v="9.02615290866561"/>
    <n v="9.4043963474233951"/>
    <n v="8.5524044101014773"/>
    <n v="8.9872565849770414"/>
    <n v="6.2744417331298248"/>
    <n v="0.51880632772866964"/>
    <n v="0.28313003134037085"/>
    <n v="5568856.247990001"/>
    <n v="23.224594532482158"/>
    <n v="123592.43411999987"/>
    <n v="5.3283368687028876"/>
    <n v="112232.72255999991"/>
    <n v="9.1914035836894836"/>
    <n v="25.285225368054686"/>
    <n v="45.052690383218049"/>
    <n v="44.167112114363754"/>
    <n v="7.665315044054827"/>
    <n v="24.611483784999464"/>
    <n v="8.0980142786798659"/>
    <n v="101.74842403620539"/>
    <n v="88.264759075302194"/>
    <s v="Grandes"/>
    <n v="2023"/>
    <n v="2"/>
    <d v="2024-08-20T00:00:00"/>
    <x v="56"/>
    <x v="5"/>
  </r>
  <r>
    <n v="2024"/>
    <n v="6"/>
    <n v="92"/>
    <x v="22"/>
    <s v="Total General"/>
    <n v="219"/>
    <s v="314f04b30f62e0056bd059354a5536fb2e302107eed143b5fa2aa0bbba07f608"/>
    <s v="866d562d83a77144c090ae01fef5e5dc5d322dfdcb968ee04e0fa262fe1b2619"/>
    <x v="22"/>
    <n v="6935064.6502099996"/>
    <n v="7545683.0148400003"/>
    <n v="11884414.477119999"/>
    <n v="12805302.038279999"/>
    <n v="2161295.1529100002"/>
    <n v="1704392.0686499998"/>
    <n v="6753789.7984099984"/>
    <n v="4226302.0598300006"/>
    <n v="0"/>
    <n v="0"/>
    <n v="134.59399999999999"/>
    <n v="128.214"/>
    <n v="0"/>
    <n v="0"/>
    <n v="690891.98333000008"/>
    <n v="525281.12578"/>
    <n v="1830193.74899"/>
    <n v="1347930.02804"/>
    <n v="0"/>
    <n v="0"/>
    <n v="0"/>
    <n v="0"/>
    <n v="0"/>
    <n v="0"/>
    <s v="Total General"/>
    <s v="Totales"/>
    <s v="Total General"/>
    <x v="56"/>
    <x v="1"/>
    <n v="6935064.6502099996"/>
    <n v="7545683.0148400003"/>
    <n v="470912451.56086999"/>
    <n v="404647163.09129"/>
    <n v="451972421.97768009"/>
    <n v="385068140.58718014"/>
    <n v="470912451.56086999"/>
    <n v="404647163.09129"/>
    <n v="249823668.80553004"/>
    <n v="213964257.9391"/>
    <n v="6935064.6502099996"/>
    <n v="7545683.0148400003"/>
    <n v="1.4726866166361234"/>
    <n v="1.8647561883777906"/>
    <n v="-610618.36463000067"/>
    <n v="-8.0922875163070724"/>
    <n v="100"/>
    <n v="100"/>
    <n v="100"/>
    <n v="100"/>
    <n v="1.4726866166361234"/>
    <n v="1.5343999573833458"/>
    <n v="1.8647561883777906"/>
    <n v="1.9595708446130573"/>
    <m/>
    <m/>
    <m/>
    <n v="0"/>
    <m/>
    <n v="0"/>
    <m/>
    <n v="0"/>
    <m/>
    <n v="26.807393243850306"/>
    <n v="31.164744121665173"/>
    <n v="22.587644687670995"/>
    <n v="0.86512825756010125"/>
    <n v="31.528042684587486"/>
    <n v="35.778097595410841"/>
    <n v="37.749663592243806"/>
    <n v="38.96946539159763"/>
    <s v="Resto"/>
    <n v="2023"/>
    <n v="2"/>
    <d v="2024-08-20T00:00:00"/>
    <x v="56"/>
    <x v="22"/>
  </r>
  <r>
    <n v="2024"/>
    <n v="6"/>
    <n v="22"/>
    <x v="15"/>
    <s v="Total General"/>
    <n v="16"/>
    <s v="b17ef6d19c7a5b1ee83b907c595526dcb1eb06db8227d650d5dda0a9f4ce8cd9"/>
    <s v="866d562d83a77144c090ae01fef5e5dc5d322dfdcb968ee04e0fa262fe1b2619"/>
    <x v="18"/>
    <n v="17696756.30731"/>
    <n v="15803110.36665"/>
    <n v="28567022.898189999"/>
    <n v="26034237.609209999"/>
    <n v="7071766.1615699995"/>
    <n v="7326266.7242999999"/>
    <n v="24243179.046180002"/>
    <n v="14585965.924889995"/>
    <n v="0"/>
    <n v="0"/>
    <n v="134.59399999999999"/>
    <n v="128.214"/>
    <n v="29917.862669999999"/>
    <n v="106542.85499000001"/>
    <n v="6146820.0794099998"/>
    <n v="5912726.2071000002"/>
    <n v="9260425.5182800014"/>
    <n v="8159093.9245200008"/>
    <n v="1951916.79477"/>
    <n v="1820871.71193"/>
    <n v="1254498.1524199997"/>
    <n v="1140346.16105"/>
    <n v="0"/>
    <n v="0"/>
    <s v="Total General"/>
    <s v="Totales"/>
    <s v="Total General"/>
    <x v="56"/>
    <x v="1"/>
    <n v="17696756.30731"/>
    <n v="15803110.36665"/>
    <n v="470912451.56086999"/>
    <n v="404647163.09129"/>
    <n v="451972421.97768009"/>
    <n v="385068140.58718014"/>
    <n v="470912451.56086999"/>
    <n v="404647163.09129"/>
    <n v="249823668.80553004"/>
    <n v="213964257.9391"/>
    <n v="17696756.30731"/>
    <n v="15803110.36665"/>
    <n v="3.7579716248005228"/>
    <n v="3.9054049572280718"/>
    <n v="1893645.9406599998"/>
    <n v="11.982741983858091"/>
    <n v="100"/>
    <n v="100"/>
    <n v="100"/>
    <n v="100"/>
    <n v="3.7579716248005228"/>
    <n v="3.9154504670605599"/>
    <n v="3.9054049572280718"/>
    <n v="4.1039776343356422"/>
    <n v="0.41449674738908365"/>
    <n v="0.26639732040677283"/>
    <m/>
    <n v="131045.08284000005"/>
    <n v="7.1968322634383242"/>
    <n v="114151.99136999971"/>
    <n v="10.010292950422329"/>
    <n v="0"/>
    <m/>
    <n v="-3.4738096810735031"/>
    <n v="39.960804334797018"/>
    <n v="46.359650437934945"/>
    <n v="2.8307030296136055"/>
    <n v="3.9591529205072806"/>
    <n v="13.498209530965678"/>
    <n v="66.37729624061258"/>
    <n v="72.467926730575599"/>
    <s v="Medianas"/>
    <n v="2023"/>
    <n v="2"/>
    <d v="2024-08-20T00:00:00"/>
    <x v="56"/>
    <x v="18"/>
  </r>
  <r>
    <n v="2024"/>
    <n v="6"/>
    <n v="61"/>
    <x v="2"/>
    <s v="Total Gener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570740.3674299996"/>
    <n v="2075979.3086700002"/>
    <n v="4929493.0248500006"/>
    <n v="4264889.2806399995"/>
    <n v="0"/>
    <n v="0"/>
    <n v="0"/>
    <n v="0"/>
    <n v="0"/>
    <n v="0"/>
    <s v="Total General"/>
    <s v="Totales"/>
    <s v="Total General"/>
    <x v="56"/>
    <x v="1"/>
    <n v="0"/>
    <n v="0"/>
    <n v="470912451.56086999"/>
    <n v="404647163.09129"/>
    <n v="451972421.97768009"/>
    <n v="385068140.58718014"/>
    <n v="470912451.56086999"/>
    <n v="404647163.09129"/>
    <n v="249823668.80553004"/>
    <n v="213964257.93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3.832658480443804"/>
    <n v="15.583141799879719"/>
    <n v="52.150197889938688"/>
    <n v="48.676042261957001"/>
    <m/>
    <n v="2023"/>
    <n v="2"/>
    <d v="2024-08-20T00:00:00"/>
    <x v="56"/>
    <x v="2"/>
  </r>
  <r>
    <n v="2024"/>
    <n v="6"/>
    <n v="5.0999999999999996"/>
    <x v="6"/>
    <s v="Total General"/>
    <n v="5.0999999999999996"/>
    <m/>
    <m/>
    <x v="3"/>
    <n v="204447422.99103004"/>
    <n v="176844010.01374"/>
    <n v="376894907.84337002"/>
    <n v="322409943.44027001"/>
    <n v="116068232.46034999"/>
    <n v="103811022.11656001"/>
    <n v="241187838.17596999"/>
    <n v="204206522.27118999"/>
    <n v="0"/>
    <n v="0"/>
    <n v="0"/>
    <n v="0"/>
    <n v="290589.15476"/>
    <n v="444796.98358999996"/>
    <n v="112393273.19115999"/>
    <n v="100456697.19936"/>
    <n v="148592538.05043"/>
    <n v="132479322.53200001"/>
    <n v="39736736.322159998"/>
    <n v="33666989.219899997"/>
    <n v="32625626.608870003"/>
    <n v="32987616.858070001"/>
    <n v="8988821.4501499999"/>
    <n v="9019526.9230400007"/>
    <s v="Total General"/>
    <s v="Totales"/>
    <s v="Total General"/>
    <x v="56"/>
    <x v="1"/>
    <n v="204447422.99103004"/>
    <n v="176844010.01374"/>
    <n v="470912451.56086999"/>
    <n v="404647163.09129"/>
    <n v="451972421.97768009"/>
    <n v="385068140.58718014"/>
    <n v="470912451.56086999"/>
    <n v="404647163.09129"/>
    <n v="249823668.80553004"/>
    <n v="213964257.9391"/>
    <n v="204447422.99103004"/>
    <n v="176844010.01374"/>
    <n v="43.415166091568771"/>
    <n v="43.703262037659044"/>
    <n v="27603412.977290034"/>
    <n v="15.608904692415294"/>
    <n v="100"/>
    <n v="100"/>
    <n v="100"/>
    <n v="100"/>
    <n v="43.415166091568771"/>
    <n v="45.234490656849488"/>
    <n v="43.703262037659044"/>
    <n v="45.925380828462018"/>
    <n v="8.4382428603129949"/>
    <n v="6.9281724237127804"/>
    <n v="1.9088094656142487"/>
    <n v="6069747.102260001"/>
    <n v="18.028779058961032"/>
    <n v="-361990.24919999763"/>
    <n v="-1.0973519268077769"/>
    <n v="-30705.47289000079"/>
    <n v="-0.34043329713407955"/>
    <n v="11.807234043055148"/>
    <n v="56.771677902461207"/>
    <n v="58.702029041579841"/>
    <n v="46.460062417344794"/>
    <n v="11.882309815652636"/>
    <n v="12.162815457135135"/>
    <n v="75.638571536489579"/>
    <n v="75.828208719209726"/>
    <m/>
    <n v="2023"/>
    <n v="2"/>
    <d v="2024-08-20T00:00:00"/>
    <x v="56"/>
    <x v="3"/>
  </r>
  <r>
    <n v="2024"/>
    <n v="6"/>
    <n v="89"/>
    <x v="29"/>
    <s v="Total General"/>
    <n v="61"/>
    <s v="d029fa3a95e174a19934857f535eb9427d967218a36ea014b70ad704bc6c8d1c"/>
    <s v="866d562d83a77144c090ae01fef5e5dc5d322dfdcb968ee04e0fa262fe1b2619"/>
    <x v="36"/>
    <n v="1797187.84393"/>
    <n v="1628849.5980499999"/>
    <n v="3653891.2654400002"/>
    <n v="3258710.6591500002"/>
    <n v="1174815.29749"/>
    <n v="1140408.78428"/>
    <n v="2412159.2416900001"/>
    <n v="2250896.1616400005"/>
    <n v="0"/>
    <n v="0"/>
    <n v="134.59399999999999"/>
    <n v="128.214"/>
    <n v="15755.6764"/>
    <n v="14640.106730000001"/>
    <n v="911678.07392999995"/>
    <n v="873115.94405999989"/>
    <n v="1453586.4234800001"/>
    <n v="1233596.0795999998"/>
    <n v="0"/>
    <n v="0"/>
    <n v="0"/>
    <n v="0"/>
    <n v="0"/>
    <n v="0"/>
    <s v="Total General"/>
    <s v="Totales"/>
    <s v="Total General"/>
    <x v="56"/>
    <x v="1"/>
    <n v="1797187.84393"/>
    <n v="1628849.5980499999"/>
    <n v="470912451.56086999"/>
    <n v="404647163.09129"/>
    <n v="451972421.97768009"/>
    <n v="385068140.58718014"/>
    <n v="470912451.56086999"/>
    <n v="404647163.09129"/>
    <n v="249823668.80553004"/>
    <n v="213964257.9391"/>
    <n v="1797187.84393"/>
    <n v="1628849.5980499999"/>
    <n v="0.38163948266245751"/>
    <n v="0.40253577600951201"/>
    <n v="168338.24588000006"/>
    <n v="10.334793714627089"/>
    <n v="100"/>
    <n v="100"/>
    <n v="100"/>
    <n v="100"/>
    <n v="0.38163948266245751"/>
    <n v="0.39763219093459445"/>
    <n v="0.40253577600951201"/>
    <n v="0.42300295100140212"/>
    <m/>
    <m/>
    <m/>
    <n v="0"/>
    <m/>
    <n v="0"/>
    <m/>
    <n v="0"/>
    <m/>
    <n v="3.0170333378940706"/>
    <n v="65.369644105814402"/>
    <n v="70.013142136957057"/>
    <n v="0.47025780347678353"/>
    <n v="4.4166104321363919"/>
    <n v="17.833255756724942"/>
    <n v="62.719220488271418"/>
    <n v="70.778106261744327"/>
    <s v="Resto"/>
    <n v="2023"/>
    <n v="2"/>
    <d v="2024-08-20T00:00:00"/>
    <x v="56"/>
    <x v="36"/>
  </r>
  <r>
    <n v="2024"/>
    <n v="6"/>
    <n v="201.1"/>
    <x v="1"/>
    <s v="Total General"/>
    <n v="201.1"/>
    <m/>
    <m/>
    <x v="1"/>
    <n v="470912451.56086993"/>
    <n v="404647163.09128994"/>
    <n v="849178280.38143015"/>
    <n v="719253044.35402036"/>
    <n v="249823668.80553001"/>
    <n v="213964257.93909997"/>
    <n v="537010738.79683983"/>
    <n v="423208923.9414202"/>
    <n v="0"/>
    <n v="0"/>
    <n v="0"/>
    <n v="0"/>
    <n v="857869.95874000026"/>
    <n v="1360371.1084700001"/>
    <n v="219477260.35971004"/>
    <n v="192267018.28276002"/>
    <n v="274061775.41354996"/>
    <n v="242540584.13876003"/>
    <n v="95684837.25846"/>
    <n v="69318135.361249998"/>
    <n v="75132190.388059989"/>
    <n v="68489754.716729999"/>
    <n v="41255277.39982"/>
    <n v="37680753.813700005"/>
    <s v="Total General"/>
    <s v="Totales"/>
    <s v="Total General"/>
    <x v="56"/>
    <x v="1"/>
    <n v="470912451.56086993"/>
    <n v="404647163.09128994"/>
    <n v="470912451.56086999"/>
    <n v="404647163.09129"/>
    <n v="451972421.97768009"/>
    <n v="385068140.58718014"/>
    <n v="470912451.56086999"/>
    <n v="404647163.09129"/>
    <n v="249823668.80553004"/>
    <n v="213964257.9391"/>
    <n v="470912451.56086993"/>
    <n v="404647163.09128994"/>
    <n v="99.999999999999986"/>
    <n v="99.999999999999986"/>
    <n v="66265288.469579995"/>
    <n v="16.376066487986307"/>
    <n v="100"/>
    <n v="100"/>
    <n v="100"/>
    <n v="100"/>
    <n v="99.999999999999986"/>
    <n v="104.19052770970288"/>
    <n v="99.999999999999986"/>
    <n v="105.08456048175117"/>
    <n v="20.319028928053694"/>
    <n v="15.954598384270675"/>
    <n v="8.7607106720318608"/>
    <n v="26366701.897210002"/>
    <n v="38.037234786828144"/>
    <n v="6642435.67132999"/>
    <n v="9.6984369396601711"/>
    <n v="3574523.5861199945"/>
    <n v="9.4863377834558236"/>
    <n v="16.75953320981143"/>
    <n v="53.050979641220621"/>
    <n v="52.876747313517882"/>
    <n v="99.999999999999986"/>
    <n v="14.152319165283412"/>
    <n v="12.996254373971627"/>
    <n v="80.083134551882068"/>
    <n v="79.272101601256978"/>
    <m/>
    <n v="2023"/>
    <n v="2"/>
    <d v="2024-08-20T00:00:00"/>
    <x v="56"/>
    <x v="1"/>
  </r>
  <r>
    <n v="2024"/>
    <n v="6"/>
    <n v="107"/>
    <x v="28"/>
    <s v="Total General"/>
    <n v="70"/>
    <s v="ff5a1ae012afa5d4c889c50ad427aaf545d31a4fac04ffc1c4d03d403ba4250a"/>
    <s v="866d562d83a77144c090ae01fef5e5dc5d322dfdcb968ee04e0fa262fe1b2619"/>
    <x v="45"/>
    <n v="991204.89910000004"/>
    <n v="653728.05599000002"/>
    <n v="1814506.8072600001"/>
    <n v="1160331.2156699998"/>
    <n v="602949.23947000003"/>
    <n v="301431.19687999994"/>
    <n v="948660.59139000019"/>
    <n v="580375.87736999989"/>
    <n v="0"/>
    <n v="0"/>
    <n v="134.59399999999999"/>
    <n v="128.214"/>
    <n v="0"/>
    <n v="0"/>
    <n v="537395.69094"/>
    <n v="243717.88490999999"/>
    <n v="675398.35936"/>
    <n v="414413.28897000005"/>
    <n v="0"/>
    <n v="0"/>
    <n v="0"/>
    <n v="0"/>
    <n v="0"/>
    <n v="0"/>
    <s v="Total General"/>
    <s v="Totales"/>
    <s v="Total General"/>
    <x v="56"/>
    <x v="1"/>
    <n v="991204.89910000004"/>
    <n v="653728.05599000002"/>
    <n v="470912451.56086999"/>
    <n v="404647163.09129"/>
    <n v="451972421.97768009"/>
    <n v="385068140.58718014"/>
    <n v="470912451.56086999"/>
    <n v="404647163.09129"/>
    <n v="249823668.80553004"/>
    <n v="213964257.9391"/>
    <n v="991204.89910000004"/>
    <n v="653728.05599000002"/>
    <n v="0.2104860246983461"/>
    <n v="0.16155508196223692"/>
    <n v="337476.84311000002"/>
    <n v="51.623429653623788"/>
    <n v="100"/>
    <n v="100"/>
    <n v="100"/>
    <n v="100"/>
    <n v="0.2104860246983461"/>
    <n v="0.21930649988838236"/>
    <n v="0.16155508196223692"/>
    <n v="0.16976944781594955"/>
    <m/>
    <m/>
    <m/>
    <n v="0"/>
    <m/>
    <n v="0"/>
    <m/>
    <n v="0"/>
    <m/>
    <n v="100.02881112204011"/>
    <n v="60.829929313048126"/>
    <n v="46.109570197888353"/>
    <n v="0.24134992587085619"/>
    <n v="120.49907873541952"/>
    <n v="62.977003232368119"/>
    <n v="79.567218885344971"/>
    <n v="58.810344985737913"/>
    <s v="Resto"/>
    <n v="2023"/>
    <n v="2"/>
    <d v="2024-08-20T00:00:00"/>
    <x v="56"/>
    <x v="45"/>
  </r>
  <r>
    <n v="2024"/>
    <n v="6"/>
    <n v="109"/>
    <x v="68"/>
    <s v="Total General"/>
    <n v="228"/>
    <s v="9d693eeee1d1899cbc50b6d45df953d3835acf28ee869879b45565fccc814765"/>
    <s v="866d562d83a77144c090ae01fef5e5dc5d322dfdcb968ee04e0fa262fe1b2619"/>
    <x v="42"/>
    <n v="1557356.19942"/>
    <n v="1493144.7169900001"/>
    <n v="3919246.6134099998"/>
    <n v="3699127.5619300003"/>
    <n v="2378316.28773"/>
    <n v="368651.36495000002"/>
    <n v="2576782.1491900003"/>
    <n v="523150.54382000008"/>
    <n v="0"/>
    <n v="0"/>
    <n v="134.59399999999999"/>
    <n v="128.214"/>
    <n v="0"/>
    <n v="0"/>
    <n v="-2816.9879000000001"/>
    <n v="-70.739559999999997"/>
    <n v="29219.175429999999"/>
    <n v="15467.52555"/>
    <n v="0"/>
    <n v="0"/>
    <n v="0"/>
    <n v="0"/>
    <n v="0"/>
    <n v="0"/>
    <s v="Total General"/>
    <s v="Totales"/>
    <s v="Total General"/>
    <x v="56"/>
    <x v="1"/>
    <n v="1557356.19942"/>
    <n v="1493144.7169900001"/>
    <n v="470912451.56086999"/>
    <n v="404647163.09129"/>
    <n v="451972421.97768009"/>
    <n v="385068140.58718014"/>
    <n v="470912451.56086999"/>
    <n v="404647163.09129"/>
    <n v="249823668.80553004"/>
    <n v="213964257.9391"/>
    <n v="1557356.19942"/>
    <n v="1493144.7169900001"/>
    <n v="0.33071034631979707"/>
    <n v="0.36899918081302369"/>
    <n v="64211.482429999858"/>
    <n v="4.3004192225548188"/>
    <n v="100"/>
    <n v="100"/>
    <n v="100"/>
    <n v="100"/>
    <n v="0.33071034631979707"/>
    <n v="0.34456885502118256"/>
    <n v="0.36899918081302369"/>
    <n v="0.38776116733862831"/>
    <m/>
    <m/>
    <m/>
    <n v="0"/>
    <m/>
    <n v="0"/>
    <m/>
    <n v="0"/>
    <m/>
    <n v="545.13969399043719"/>
    <n v="152.71498508920098"/>
    <n v="24.68959376510783"/>
    <n v="0.95199798285780113"/>
    <n v="3882.1959593754896"/>
    <n v="88.906592302347917"/>
    <n v="-9.6408877339766885"/>
    <n v="-0.45734244802976898"/>
    <s v="Resto"/>
    <n v="2023"/>
    <n v="2"/>
    <d v="2024-08-20T00:00:00"/>
    <x v="56"/>
    <x v="42"/>
  </r>
  <r>
    <n v="2024"/>
    <n v="6"/>
    <n v="59"/>
    <x v="38"/>
    <s v="Total General"/>
    <n v="209"/>
    <s v="83f814f7a92e365cbd79f9addceed185761a8d38a06a2d4350bb1fe4b7632b34"/>
    <s v="866d562d83a77144c090ae01fef5e5dc5d322dfdcb968ee04e0fa262fe1b2619"/>
    <x v="68"/>
    <n v="318360.07158999995"/>
    <n v="335856.70068000001"/>
    <n v="535171.40523999999"/>
    <n v="676926.64978000009"/>
    <n v="113170.67092"/>
    <n v="67590.686749999993"/>
    <n v="276120.09456"/>
    <n v="158290.70376000006"/>
    <n v="0"/>
    <n v="0"/>
    <n v="134.59399999999999"/>
    <n v="128.214"/>
    <n v="102.25014"/>
    <n v="404.78053999999997"/>
    <n v="2782.1166699999999"/>
    <n v="2827.0215400000002"/>
    <n v="13164.53873"/>
    <n v="17257.734190000003"/>
    <n v="0"/>
    <n v="0"/>
    <n v="0"/>
    <n v="0"/>
    <n v="0"/>
    <n v="0"/>
    <s v="Total General"/>
    <s v="Totales"/>
    <s v="Total General"/>
    <x v="56"/>
    <x v="1"/>
    <n v="318360.07158999995"/>
    <n v="335856.70068000001"/>
    <n v="470912451.56086999"/>
    <n v="404647163.09129"/>
    <n v="451972421.97768009"/>
    <n v="385068140.58718014"/>
    <n v="470912451.56086999"/>
    <n v="404647163.09129"/>
    <n v="249823668.80553004"/>
    <n v="213964257.9391"/>
    <n v="318360.07158999995"/>
    <n v="335856.70068000001"/>
    <n v="6.7604938143974475E-2"/>
    <n v="8.2999890105303772E-2"/>
    <n v="-17496.62909000006"/>
    <n v="-5.2095518876279945"/>
    <n v="100"/>
    <n v="100"/>
    <n v="100"/>
    <n v="100"/>
    <n v="6.7604938143974475E-2"/>
    <n v="7.0437941810025217E-2"/>
    <n v="8.2999890105303772E-2"/>
    <n v="8.722006971749495E-2"/>
    <m/>
    <m/>
    <m/>
    <n v="0"/>
    <m/>
    <n v="0"/>
    <m/>
    <n v="0"/>
    <m/>
    <n v="67.43530264544917"/>
    <n v="35.548010262338067"/>
    <n v="20.12485879041596"/>
    <n v="4.5300219735422795E-2"/>
    <n v="-1.5884162665417922"/>
    <n v="-23.718035142595983"/>
    <n v="21.13341551162727"/>
    <n v="16.38118601709672"/>
    <s v="Resto"/>
    <n v="2023"/>
    <n v="2"/>
    <d v="2024-08-20T00:00:00"/>
    <x v="56"/>
    <x v="68"/>
  </r>
  <r>
    <n v="2024"/>
    <n v="6"/>
    <n v="905"/>
    <x v="12"/>
    <s v="Total General"/>
    <n v="51"/>
    <s v="031b4af5197ec30a926f48cf40e11a7dbc470048a21e4003b7a3c07c5dab1baa"/>
    <s v="866d562d83a77144c090ae01fef5e5dc5d322dfdcb968ee04e0fa262fe1b2619"/>
    <x v="26"/>
    <n v="4935367.4983999999"/>
    <n v="7357265.0523100002"/>
    <n v="11480516.750259999"/>
    <n v="12367913.7678"/>
    <n v="4794582.5371300001"/>
    <n v="4318740.6231800001"/>
    <n v="9462368.6338999998"/>
    <n v="8204159.5374100013"/>
    <n v="0"/>
    <n v="0"/>
    <n v="134.59399999999999"/>
    <n v="128.214"/>
    <n v="0"/>
    <n v="0"/>
    <n v="4794582.5371300001"/>
    <n v="4318740.6231800001"/>
    <n v="-670900.30064999999"/>
    <n v="55195.373380000005"/>
    <n v="0"/>
    <n v="0"/>
    <n v="0"/>
    <n v="0"/>
    <n v="4935367.4983999999"/>
    <n v="7357265.0523100002"/>
    <s v="Total General"/>
    <s v="Totales"/>
    <s v="Total General"/>
    <x v="56"/>
    <x v="1"/>
    <n v="4935367.4983999999"/>
    <n v="7357265.0523100002"/>
    <n v="470912451.56086999"/>
    <n v="404647163.09129"/>
    <n v="451972421.97768009"/>
    <n v="385068140.58718014"/>
    <n v="470912451.56086999"/>
    <n v="404647163.09129"/>
    <n v="249823668.80553004"/>
    <n v="213964257.9391"/>
    <n v="4935367.4983999999"/>
    <n v="7357265.0523100002"/>
    <n v="1.0480435337909206"/>
    <n v="1.8181926684236194"/>
    <n v="-2421897.5539100002"/>
    <n v="-32.918449134160035"/>
    <n v="100"/>
    <n v="100"/>
    <n v="100"/>
    <n v="100"/>
    <n v="1.0480435337909206"/>
    <n v="1.0919620884841785"/>
    <n v="1.8181926684236194"/>
    <n v="1.9106397743243839"/>
    <m/>
    <m/>
    <n v="1.0480435337909206"/>
    <n v="0"/>
    <m/>
    <n v="0"/>
    <m/>
    <n v="-2421897.5539100002"/>
    <n v="-32.918449134160035"/>
    <n v="11.018071133885909"/>
    <n v="97.147426988656036"/>
    <n v="58.700353901536026"/>
    <n v="1.919186664760032"/>
    <n v="11.018071133885909"/>
    <n v="-1315.50097329915"/>
    <n v="-714.64903689635878"/>
    <n v="7824.4612885341794"/>
    <s v="Resto"/>
    <n v="2023"/>
    <n v="2"/>
    <d v="2024-08-20T00:00:00"/>
    <x v="56"/>
    <x v="26"/>
  </r>
  <r>
    <n v="2024"/>
    <n v="9"/>
    <n v="127"/>
    <x v="5"/>
    <s v="AyA Otros"/>
    <n v="263"/>
    <s v="4be84111a613654b362415e563cb7607df7b203b5d303802a8a546061bbc7847"/>
    <s v="866d562d83a77144c090ae01fef5e5dc5d322dfdcb968ee04e0fa262fe1b2619"/>
    <x v="4"/>
    <n v="0"/>
    <n v="0"/>
    <n v="0"/>
    <n v="0"/>
    <n v="0"/>
    <n v="0"/>
    <n v="0"/>
    <n v="-20.09449"/>
    <n v="0"/>
    <n v="0"/>
    <n v="0"/>
    <n v="0"/>
    <n v="0"/>
    <n v="0"/>
    <n v="0"/>
    <n v="0"/>
    <n v="0"/>
    <n v="0"/>
    <n v="0"/>
    <n v="0"/>
    <n v="0"/>
    <n v="0"/>
    <n v="0"/>
    <n v="0"/>
    <s v="AyA Otros"/>
    <s v="Daños Sin Autos"/>
    <s v="Agricola y de Animales"/>
    <x v="0"/>
    <x v="2"/>
    <n v="1289086.5757000002"/>
    <n v="654924.37927999999"/>
    <n v="686962120.64980006"/>
    <n v="584624168.36260986"/>
    <n v="657838299.99713993"/>
    <n v="555463704.64566004"/>
    <n v="87.405000000000001"/>
    <n v="0"/>
    <n v="-298.79939999999999"/>
    <n v="-35.827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3"/>
    <d v="2024-11-12T00:00:00"/>
    <x v="0"/>
    <x v="4"/>
  </r>
  <r>
    <n v="2024"/>
    <n v="9"/>
    <n v="74"/>
    <x v="0"/>
    <s v="AyA Otros"/>
    <n v="46"/>
    <s v="25fc0e7096fc653718202dc30b0c580b8ab87eac11a700cba03a7c021bc35b0c"/>
    <s v="866d562d83a77144c090ae01fef5e5dc5d322dfdcb968ee04e0fa262fe1b2619"/>
    <x v="4"/>
    <n v="0"/>
    <n v="0"/>
    <n v="0"/>
    <n v="0"/>
    <n v="-297.93128000000002"/>
    <n v="-35.8277"/>
    <n v="80.653649999999971"/>
    <n v="556.11142999999993"/>
    <n v="0"/>
    <n v="0"/>
    <n v="0"/>
    <n v="0"/>
    <n v="-297.93128000000002"/>
    <n v="-27.556240000000003"/>
    <n v="-301.70596999999998"/>
    <n v="4407.5245599999998"/>
    <n v="5244.5123099999992"/>
    <n v="1782.2664499999998"/>
    <n v="0"/>
    <n v="0"/>
    <n v="0"/>
    <n v="0"/>
    <n v="0"/>
    <n v="0"/>
    <s v="AyA Otros"/>
    <s v="Daños Sin Autos"/>
    <s v="Agricola y de Animales"/>
    <x v="0"/>
    <x v="2"/>
    <n v="6432910.42368"/>
    <n v="8513094.40955"/>
    <n v="686962120.64980006"/>
    <n v="584624168.36260986"/>
    <n v="657838299.99713993"/>
    <n v="555463704.64566004"/>
    <n v="87.405000000000001"/>
    <n v="0"/>
    <n v="-298.79939999999999"/>
    <n v="-35.8277"/>
    <n v="310.40037000000001"/>
    <n v="119797.9565"/>
    <m/>
    <m/>
    <m/>
    <m/>
    <m/>
    <m/>
    <m/>
    <m/>
    <m/>
    <m/>
    <m/>
    <m/>
    <m/>
    <m/>
    <m/>
    <n v="0"/>
    <m/>
    <n v="0"/>
    <m/>
    <n v="0"/>
    <m/>
    <n v="731.56686027849958"/>
    <m/>
    <m/>
    <n v="99.709463941359999"/>
    <n v="-106.84524761899455"/>
    <n v="194.26084466775433"/>
    <n v="-5.752793628202963"/>
    <n v="247.29885702555868"/>
    <s v="Grandes"/>
    <n v="2023"/>
    <n v="3"/>
    <d v="2024-11-12T00:00:00"/>
    <x v="0"/>
    <x v="4"/>
  </r>
  <r>
    <n v="2024"/>
    <n v="9"/>
    <n v="5.0999999999999996"/>
    <x v="6"/>
    <s v="AyA Otros"/>
    <n v="5.0999999999999996"/>
    <m/>
    <m/>
    <x v="3"/>
    <n v="87.405000000000001"/>
    <n v="0"/>
    <n v="87.405000000000001"/>
    <n v="31.044579999999996"/>
    <n v="-298.79939999999999"/>
    <n v="-35.8277"/>
    <n v="79.785529999999966"/>
    <n v="536.59307000000001"/>
    <n v="0"/>
    <n v="0"/>
    <n v="0"/>
    <n v="0"/>
    <n v="-297.93128000000002"/>
    <n v="-27.556240000000003"/>
    <n v="-303.04124999999999"/>
    <n v="4407.5245599999998"/>
    <n v="5247.2930699999988"/>
    <n v="1782.2664499999998"/>
    <n v="0"/>
    <n v="0"/>
    <n v="0"/>
    <n v="0"/>
    <n v="0"/>
    <n v="0"/>
    <s v="AyA Otros"/>
    <s v="Daños Sin Autos"/>
    <s v="Agricola y de Animales"/>
    <x v="0"/>
    <x v="2"/>
    <n v="7815941.26908"/>
    <n v="9168018.7888300009"/>
    <n v="686962120.64980006"/>
    <n v="584624168.36260986"/>
    <n v="657838299.99713993"/>
    <n v="555463704.64566004"/>
    <n v="87.405000000000001"/>
    <n v="0"/>
    <n v="-298.79939999999999"/>
    <n v="-35.8277"/>
    <n v="94254.670070000007"/>
    <n v="119797.9565"/>
    <n v="100"/>
    <m/>
    <m/>
    <m/>
    <n v="9.2732805637202945E-2"/>
    <m/>
    <n v="1.1182914122675883E-3"/>
    <m/>
    <n v="1.2723408958462409E-5"/>
    <n v="1.328669978631223E-5"/>
    <m/>
    <m/>
    <m/>
    <m/>
    <m/>
    <n v="0"/>
    <m/>
    <n v="0"/>
    <m/>
    <n v="0"/>
    <m/>
    <n v="733.98990166826229"/>
    <n v="-341.85618671700706"/>
    <m/>
    <n v="100"/>
    <n v="-106.87554308262324"/>
    <n v="194.41686847665224"/>
    <n v="-5.7751920077145611"/>
    <n v="247.29885702555868"/>
    <m/>
    <n v="2023"/>
    <n v="3"/>
    <d v="2024-11-12T00:00:00"/>
    <x v="0"/>
    <x v="3"/>
  </r>
  <r>
    <n v="2024"/>
    <n v="9"/>
    <n v="201.1"/>
    <x v="1"/>
    <s v="AyA Otros"/>
    <n v="201.1"/>
    <m/>
    <m/>
    <x v="1"/>
    <n v="87.405000000000001"/>
    <n v="0"/>
    <n v="87.405000000000001"/>
    <n v="31.044579999999996"/>
    <n v="-298.79939999999999"/>
    <n v="-35.8277"/>
    <n v="79.785529999999966"/>
    <n v="536.59307000000001"/>
    <n v="0"/>
    <n v="0"/>
    <n v="0"/>
    <n v="0"/>
    <n v="-297.93128000000002"/>
    <n v="-27.556240000000003"/>
    <n v="-303.04124999999999"/>
    <n v="4407.5245599999998"/>
    <n v="5247.2930699999988"/>
    <n v="1782.2664499999998"/>
    <n v="0"/>
    <n v="0"/>
    <n v="0"/>
    <n v="0"/>
    <n v="0"/>
    <n v="0"/>
    <s v="AyA Otros"/>
    <s v="Daños Sin Autos"/>
    <s v="Agricola y de Animales"/>
    <x v="0"/>
    <x v="2"/>
    <n v="7815941.26908"/>
    <n v="9168018.7888300009"/>
    <n v="686962120.64980006"/>
    <n v="584624168.36260986"/>
    <n v="657838299.99713993"/>
    <n v="555463704.64566004"/>
    <n v="87.405000000000001"/>
    <n v="0"/>
    <n v="-298.79939999999999"/>
    <n v="-35.8277"/>
    <n v="94254.670070000007"/>
    <n v="119797.9565"/>
    <n v="100"/>
    <m/>
    <m/>
    <m/>
    <n v="9.2732805637202945E-2"/>
    <m/>
    <n v="1.1182914122675883E-3"/>
    <m/>
    <n v="1.2723408958462409E-5"/>
    <n v="1.328669978631223E-5"/>
    <m/>
    <m/>
    <m/>
    <m/>
    <m/>
    <n v="0"/>
    <m/>
    <n v="0"/>
    <m/>
    <n v="0"/>
    <m/>
    <n v="733.98990166826229"/>
    <n v="-341.85618671700706"/>
    <m/>
    <n v="100"/>
    <n v="-106.87554308262324"/>
    <n v="194.41686847665224"/>
    <n v="-5.7751920077145611"/>
    <n v="247.29885702555868"/>
    <m/>
    <n v="2023"/>
    <n v="3"/>
    <d v="2024-11-12T00:00:00"/>
    <x v="0"/>
    <x v="1"/>
  </r>
  <r>
    <n v="2024"/>
    <n v="9"/>
    <n v="61"/>
    <x v="2"/>
    <s v="AyA Otr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2.800449999999998"/>
    <n v="2579.4257699999998"/>
    <n v="15635.27881"/>
    <n v="9561.38544"/>
    <n v="0"/>
    <n v="0"/>
    <n v="0"/>
    <n v="0"/>
    <n v="0"/>
    <n v="0"/>
    <s v="AyA Otros"/>
    <s v="Daños Sin Autos"/>
    <s v="Agricola y de Animales"/>
    <x v="0"/>
    <x v="2"/>
    <n v="0"/>
    <n v="0"/>
    <n v="686962120.64980006"/>
    <n v="584624168.36260986"/>
    <n v="657838299.99713993"/>
    <n v="555463704.64566004"/>
    <n v="87.405000000000001"/>
    <n v="0"/>
    <n v="-298.79939999999999"/>
    <n v="-35.827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7.953015333331336"/>
    <n v="63.525243366823211"/>
    <n v="0.33770072565786241"/>
    <n v="26.977531511374774"/>
    <m/>
    <n v="2023"/>
    <n v="3"/>
    <d v="2024-11-12T00:00:00"/>
    <x v="0"/>
    <x v="2"/>
  </r>
  <r>
    <n v="2024"/>
    <n v="9"/>
    <n v="123"/>
    <x v="78"/>
    <s v="AyA Otros"/>
    <n v="236"/>
    <s v="9a049b03f6fc40bfcf2f136320359257ed4af8513f71aa6fef47f17059bbae23"/>
    <s v="866d562d83a77144c090ae01fef5e5dc5d322dfdcb968ee04e0fa262fe1b2619"/>
    <x v="0"/>
    <n v="87.405000000000001"/>
    <n v="0"/>
    <n v="87.405000000000001"/>
    <n v="31.044579999999996"/>
    <n v="-0.86812000000000011"/>
    <n v="0"/>
    <n v="-0.86812000000000011"/>
    <n v="0.57613000000000003"/>
    <n v="0"/>
    <n v="0"/>
    <n v="136.08000000000001"/>
    <n v="130.12"/>
    <n v="0"/>
    <n v="0"/>
    <n v="-1.33528"/>
    <n v="0"/>
    <n v="2.7807600000000003"/>
    <n v="0"/>
    <n v="0"/>
    <n v="0"/>
    <n v="0"/>
    <n v="0"/>
    <n v="0"/>
    <n v="0"/>
    <s v="AyA Otros"/>
    <s v="Daños Sin Autos"/>
    <s v="Agricola y de Animales"/>
    <x v="0"/>
    <x v="2"/>
    <n v="93944.269700000004"/>
    <n v="0"/>
    <n v="686962120.64980006"/>
    <n v="584624168.36260986"/>
    <n v="657838299.99713993"/>
    <n v="555463704.64566004"/>
    <n v="87.405000000000001"/>
    <n v="0"/>
    <n v="-298.79939999999999"/>
    <n v="-35.8277"/>
    <n v="93944.269700000004"/>
    <n v="0"/>
    <n v="100"/>
    <m/>
    <m/>
    <m/>
    <n v="9.3039203220289649E-2"/>
    <m/>
    <n v="9.3039203220289649E-2"/>
    <m/>
    <n v="1.2723408958462409E-5"/>
    <n v="1.328669978631223E-5"/>
    <m/>
    <m/>
    <m/>
    <m/>
    <m/>
    <n v="0"/>
    <m/>
    <n v="0"/>
    <m/>
    <n v="0"/>
    <m/>
    <m/>
    <n v="-0.99321549110462803"/>
    <m/>
    <n v="0.2905360586400107"/>
    <m/>
    <m/>
    <n v="-48.018527309080966"/>
    <m/>
    <s v="Grandes"/>
    <n v="2023"/>
    <n v="3"/>
    <d v="2024-11-12T00:00:00"/>
    <x v="0"/>
    <x v="0"/>
  </r>
  <r>
    <n v="2024"/>
    <n v="9"/>
    <n v="10"/>
    <x v="4"/>
    <s v="Otros Riesgos Catastroficos"/>
    <n v="10"/>
    <s v="4a44dc15364204a80fe80e9039455cc1608281820fe2b24f1e5233ade6af1dd5"/>
    <s v="866d562d83a77144c090ae01fef5e5dc5d322dfdcb968ee04e0fa262fe1b2619"/>
    <x v="4"/>
    <n v="0"/>
    <n v="0"/>
    <n v="0"/>
    <n v="0"/>
    <n v="-215.92867000000001"/>
    <n v="0"/>
    <n v="18.515780000000007"/>
    <n v="0"/>
    <n v="0"/>
    <n v="0"/>
    <n v="0"/>
    <n v="0"/>
    <n v="0"/>
    <n v="0"/>
    <n v="-215.92867000000001"/>
    <n v="0"/>
    <n v="0"/>
    <n v="0"/>
    <n v="0"/>
    <n v="0"/>
    <n v="0"/>
    <n v="0"/>
    <n v="0"/>
    <n v="0"/>
    <s v="Otros Riesgos Catastroficos"/>
    <s v="Daños Sin Autos"/>
    <s v="Riesgos Catastroficos"/>
    <x v="1"/>
    <x v="2"/>
    <n v="4592296.0130699994"/>
    <n v="4306787.9967099996"/>
    <n v="686962120.64980006"/>
    <n v="584624168.36260986"/>
    <n v="657838299.99713993"/>
    <n v="555463704.64566004"/>
    <n v="165.67907"/>
    <n v="65788.246870000003"/>
    <n v="17371.837670000001"/>
    <n v="13423.75981"/>
    <n v="386620.56776000001"/>
    <n v="521879.92454000004"/>
    <m/>
    <m/>
    <m/>
    <m/>
    <m/>
    <m/>
    <m/>
    <m/>
    <m/>
    <m/>
    <m/>
    <m/>
    <m/>
    <m/>
    <m/>
    <n v="0"/>
    <m/>
    <n v="0"/>
    <m/>
    <n v="0"/>
    <m/>
    <m/>
    <m/>
    <m/>
    <n v="-1.2429811635466428"/>
    <m/>
    <m/>
    <m/>
    <m/>
    <s v="Grandes"/>
    <n v="2023"/>
    <n v="3"/>
    <d v="2024-11-12T00:00:00"/>
    <x v="1"/>
    <x v="4"/>
  </r>
  <r>
    <n v="2024"/>
    <n v="9"/>
    <n v="201.1"/>
    <x v="1"/>
    <s v="Otros Riesgos Catastroficos"/>
    <n v="201.1"/>
    <m/>
    <m/>
    <x v="1"/>
    <n v="165.67907"/>
    <n v="65788.246870000003"/>
    <n v="165.67907"/>
    <n v="65788.246870000003"/>
    <n v="17371.837670000001"/>
    <n v="13423.75981"/>
    <n v="8925.4312099999952"/>
    <n v="19827.93188"/>
    <n v="0"/>
    <n v="0"/>
    <n v="0"/>
    <n v="0"/>
    <n v="0"/>
    <n v="0"/>
    <n v="-14604.20801"/>
    <n v="12951.725779999999"/>
    <n v="24241.72162"/>
    <n v="75005.621549999996"/>
    <n v="0"/>
    <n v="0"/>
    <n v="0"/>
    <n v="0"/>
    <n v="0"/>
    <n v="0"/>
    <s v="Otros Riesgos Catastroficos"/>
    <s v="Daños Sin Autos"/>
    <s v="Riesgos Catastroficos"/>
    <x v="1"/>
    <x v="2"/>
    <n v="60298301.536220007"/>
    <n v="56598391.093520001"/>
    <n v="686962120.64980006"/>
    <n v="584624168.36260986"/>
    <n v="657838299.99713993"/>
    <n v="555463704.64566004"/>
    <n v="165.67907"/>
    <n v="65788.246870000003"/>
    <n v="17371.837670000001"/>
    <n v="13423.75981"/>
    <n v="9174181.95438"/>
    <n v="7679055.2097200006"/>
    <n v="100"/>
    <n v="100"/>
    <n v="-65622.567800000004"/>
    <n v="-99.748163117452592"/>
    <n v="1.8059274475246303E-3"/>
    <n v="0.85672319150312282"/>
    <n v="2.7476573266409471E-4"/>
    <n v="0.11623695585497333"/>
    <n v="2.4117642737460334E-5"/>
    <n v="2.5185379142673864E-5"/>
    <n v="1.1253083678400926E-2"/>
    <n v="1.1843842598494797E-2"/>
    <m/>
    <m/>
    <m/>
    <n v="0"/>
    <m/>
    <n v="0"/>
    <m/>
    <n v="0"/>
    <m/>
    <n v="29.411118165708604"/>
    <n v="10485.233693066964"/>
    <n v="20.404495405578814"/>
    <n v="100"/>
    <n v="-212.75878024341557"/>
    <n v="-67.68012701042673"/>
    <n v="-60.244104106662043"/>
    <n v="17.267673425472733"/>
    <m/>
    <n v="2023"/>
    <n v="3"/>
    <d v="2024-11-12T00:00:00"/>
    <x v="1"/>
    <x v="1"/>
  </r>
  <r>
    <n v="2024"/>
    <n v="9"/>
    <n v="5.0999999999999996"/>
    <x v="6"/>
    <s v="Otros Riesgos Catastroficos"/>
    <n v="5.0999999999999996"/>
    <m/>
    <m/>
    <x v="3"/>
    <n v="165.67907"/>
    <n v="65788.246870000003"/>
    <n v="165.67907"/>
    <n v="65788.246870000003"/>
    <n v="17371.837670000001"/>
    <n v="13423.75981"/>
    <n v="8925.4312099999952"/>
    <n v="19827.93188"/>
    <n v="0"/>
    <n v="0"/>
    <n v="0"/>
    <n v="0"/>
    <n v="0"/>
    <n v="0"/>
    <n v="-14604.20801"/>
    <n v="12951.725779999999"/>
    <n v="24241.72162"/>
    <n v="75005.621549999996"/>
    <n v="0"/>
    <n v="0"/>
    <n v="0"/>
    <n v="0"/>
    <n v="0"/>
    <n v="0"/>
    <s v="Otros Riesgos Catastroficos"/>
    <s v="Daños Sin Autos"/>
    <s v="Riesgos Catastroficos"/>
    <x v="1"/>
    <x v="2"/>
    <n v="60298301.536220007"/>
    <n v="56598391.093520001"/>
    <n v="686962120.64980006"/>
    <n v="584624168.36260986"/>
    <n v="657838299.99713993"/>
    <n v="555463704.64566004"/>
    <n v="165.67907"/>
    <n v="65788.246870000003"/>
    <n v="17371.837670000001"/>
    <n v="13423.75981"/>
    <n v="9174181.95438"/>
    <n v="7679055.2097200006"/>
    <n v="100"/>
    <n v="100"/>
    <n v="-65622.567800000004"/>
    <n v="-99.748163117452592"/>
    <n v="1.8059274475246303E-3"/>
    <n v="0.85672319150312282"/>
    <n v="2.7476573266409471E-4"/>
    <n v="0.11623695585497333"/>
    <n v="2.4117642737460334E-5"/>
    <n v="2.5185379142673864E-5"/>
    <n v="1.1253083678400926E-2"/>
    <n v="1.1843842598494797E-2"/>
    <m/>
    <m/>
    <m/>
    <n v="0"/>
    <m/>
    <n v="0"/>
    <m/>
    <n v="0"/>
    <m/>
    <n v="29.411118165708604"/>
    <n v="10485.233693066964"/>
    <n v="20.404495405578814"/>
    <n v="100"/>
    <n v="-212.75878024341557"/>
    <n v="-67.68012701042673"/>
    <n v="-60.244104106662043"/>
    <n v="17.267673425472733"/>
    <m/>
    <n v="2023"/>
    <n v="3"/>
    <d v="2024-11-12T00:00:00"/>
    <x v="1"/>
    <x v="3"/>
  </r>
  <r>
    <n v="2024"/>
    <n v="9"/>
    <n v="48"/>
    <x v="3"/>
    <s v="Otros Riesgos Catastroficos"/>
    <n v="36"/>
    <s v="76a50887d8f1c2e9301755428990ad81479ee21c25b43215cf524541e0503269"/>
    <s v="866d562d83a77144c090ae01fef5e5dc5d322dfdcb968ee04e0fa262fe1b2619"/>
    <x v="4"/>
    <n v="0"/>
    <n v="0"/>
    <n v="0"/>
    <n v="0"/>
    <n v="0"/>
    <n v="7.2450000000000001E-2"/>
    <n v="0"/>
    <n v="7.2450000000000001E-2"/>
    <n v="0"/>
    <n v="0"/>
    <n v="0"/>
    <n v="0"/>
    <n v="0"/>
    <n v="0"/>
    <n v="0"/>
    <n v="7.2450000000000001E-2"/>
    <n v="0"/>
    <n v="0"/>
    <n v="0"/>
    <n v="0"/>
    <n v="0"/>
    <n v="0"/>
    <n v="0"/>
    <n v="0"/>
    <s v="Otros Riesgos Catastroficos"/>
    <s v="Daños Sin Autos"/>
    <s v="Riesgos Catastroficos"/>
    <x v="1"/>
    <x v="2"/>
    <n v="47053426.409630001"/>
    <n v="41806699.471960001"/>
    <n v="686962120.64980006"/>
    <n v="584624168.36260986"/>
    <n v="657838299.99713993"/>
    <n v="555463704.64566004"/>
    <n v="165.67907"/>
    <n v="65788.246870000003"/>
    <n v="17371.837670000001"/>
    <n v="13423.75981"/>
    <n v="3118501.1926899999"/>
    <n v="2970340.47436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3"/>
    <d v="2024-11-12T00:00:00"/>
    <x v="1"/>
    <x v="4"/>
  </r>
  <r>
    <n v="2024"/>
    <n v="9"/>
    <n v="9"/>
    <x v="8"/>
    <s v="Otros Riesgos Catastroficos"/>
    <n v="9"/>
    <s v="19581e27de7ced00ff1ce50b2047e7a567c76b1cbaebabe5ef03f7c3017bb5b7"/>
    <s v="866d562d83a77144c090ae01fef5e5dc5d322dfdcb968ee04e0fa262fe1b2619"/>
    <x v="4"/>
    <n v="0"/>
    <n v="0"/>
    <n v="0"/>
    <n v="0"/>
    <n v="49.476119999999995"/>
    <n v="0"/>
    <n v="49.476119999999995"/>
    <n v="0"/>
    <n v="0"/>
    <n v="0"/>
    <n v="0"/>
    <n v="0"/>
    <n v="0"/>
    <n v="0"/>
    <n v="49.476120000000002"/>
    <n v="0"/>
    <n v="0"/>
    <n v="0"/>
    <n v="0"/>
    <n v="0"/>
    <n v="0"/>
    <n v="0"/>
    <n v="0"/>
    <n v="0"/>
    <s v="Otros Riesgos Catastroficos"/>
    <s v="Daños Sin Autos"/>
    <s v="Riesgos Catastroficos"/>
    <x v="1"/>
    <x v="2"/>
    <n v="2219668.6898400001"/>
    <n v="1971809.2153"/>
    <n v="686962120.64980006"/>
    <n v="584624168.36260986"/>
    <n v="657838299.99713993"/>
    <n v="555463704.64566004"/>
    <n v="165.67907"/>
    <n v="65788.246870000003"/>
    <n v="17371.837670000001"/>
    <n v="13423.75981"/>
    <n v="65510.015869999996"/>
    <n v="56377.103969999996"/>
    <m/>
    <m/>
    <m/>
    <m/>
    <m/>
    <m/>
    <m/>
    <m/>
    <m/>
    <m/>
    <m/>
    <m/>
    <m/>
    <m/>
    <m/>
    <n v="0"/>
    <m/>
    <n v="0"/>
    <m/>
    <n v="0"/>
    <m/>
    <m/>
    <m/>
    <m/>
    <n v="0.28480648357336391"/>
    <m/>
    <m/>
    <m/>
    <m/>
    <s v="Grandes"/>
    <n v="2023"/>
    <n v="3"/>
    <d v="2024-11-12T00:00:00"/>
    <x v="1"/>
    <x v="4"/>
  </r>
  <r>
    <n v="2024"/>
    <n v="9"/>
    <n v="74"/>
    <x v="0"/>
    <s v="Otros Riesgos Catastroficos"/>
    <n v="46"/>
    <s v="25fc0e7096fc653718202dc30b0c580b8ab87eac11a700cba03a7c021bc35b0c"/>
    <s v="866d562d83a77144c090ae01fef5e5dc5d322dfdcb968ee04e0fa262fe1b2619"/>
    <x v="0"/>
    <n v="165.67907"/>
    <n v="65788.246870000003"/>
    <n v="165.67907"/>
    <n v="65788.246870000003"/>
    <n v="17538.290220000003"/>
    <n v="13423.68736"/>
    <n v="8857.4393099999943"/>
    <n v="19827.85943"/>
    <n v="0"/>
    <n v="0"/>
    <n v="136.08000000000001"/>
    <n v="130.12"/>
    <n v="0"/>
    <n v="0"/>
    <n v="-14437.75546"/>
    <n v="12951.653329999999"/>
    <n v="24241.72162"/>
    <n v="75005.621549999996"/>
    <n v="0"/>
    <n v="0"/>
    <n v="0"/>
    <n v="0"/>
    <n v="0"/>
    <n v="0"/>
    <s v="Otros Riesgos Catastroficos"/>
    <s v="Daños Sin Autos"/>
    <s v="Riesgos Catastroficos"/>
    <x v="1"/>
    <x v="2"/>
    <n v="6432910.42368"/>
    <n v="8513094.40955"/>
    <n v="686962120.64980006"/>
    <n v="584624168.36260986"/>
    <n v="657838299.99713993"/>
    <n v="555463704.64566004"/>
    <n v="165.67907"/>
    <n v="65788.246870000003"/>
    <n v="17371.837670000001"/>
    <n v="13423.75981"/>
    <n v="5603550.1780600008"/>
    <n v="4130457.7068499997"/>
    <n v="100"/>
    <n v="100"/>
    <n v="-65622.567800000004"/>
    <n v="-99.748163117452592"/>
    <n v="2.9566804032325018E-3"/>
    <n v="1.5927592421754133"/>
    <n v="2.5754916373485252E-3"/>
    <n v="0.77278887916711769"/>
    <n v="2.4117642737460334E-5"/>
    <n v="2.5185379142673864E-5"/>
    <n v="1.1253083678400926E-2"/>
    <n v="1.1843842598494797E-2"/>
    <m/>
    <m/>
    <m/>
    <n v="0"/>
    <m/>
    <n v="0"/>
    <m/>
    <n v="0"/>
    <m/>
    <n v="30.651807880007141"/>
    <n v="10585.70054744996"/>
    <n v="20.404385279525233"/>
    <n v="100.95817467997328"/>
    <n v="-211.47422720586363"/>
    <n v="-67.68012701042673"/>
    <n v="-59.557467437001286"/>
    <n v="17.267576832712749"/>
    <s v="Grandes"/>
    <n v="2023"/>
    <n v="3"/>
    <d v="2024-11-12T00:00:00"/>
    <x v="1"/>
    <x v="0"/>
  </r>
  <r>
    <n v="2024"/>
    <n v="9"/>
    <n v="43"/>
    <x v="9"/>
    <s v="AyA Pecuario"/>
    <n v="31"/>
    <s v="eb1e33e8a81b697b75855af6bfcdbcbf7cbbde9f94962ceaec1ed8af21f5a50f"/>
    <s v="866d562d83a77144c090ae01fef5e5dc5d322dfdcb968ee04e0fa262fe1b2619"/>
    <x v="9"/>
    <n v="0"/>
    <n v="0"/>
    <n v="0"/>
    <n v="0"/>
    <n v="0"/>
    <n v="0"/>
    <n v="0"/>
    <n v="-1.6123800000000001"/>
    <n v="0"/>
    <n v="0"/>
    <n v="0"/>
    <n v="0"/>
    <n v="0"/>
    <n v="0"/>
    <n v="0"/>
    <n v="0"/>
    <n v="0"/>
    <n v="0"/>
    <n v="0"/>
    <n v="0"/>
    <n v="0"/>
    <n v="0"/>
    <n v="0"/>
    <n v="0"/>
    <s v="AyA Pecuario"/>
    <s v="Daños Sin Autos"/>
    <s v="Agricola y de Animales"/>
    <x v="2"/>
    <x v="2"/>
    <n v="84865140.385240003"/>
    <n v="73374373.455160007"/>
    <n v="686962120.64980006"/>
    <n v="584624168.36260986"/>
    <n v="657838299.99713993"/>
    <n v="555463704.64566004"/>
    <n v="4200.0141899999999"/>
    <n v="68260.944680000001"/>
    <n v="-6126.4596400000009"/>
    <n v="21241.26816"/>
    <n v="0"/>
    <n v="33.48190000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3"/>
    <d v="2024-11-12T00:00:00"/>
    <x v="2"/>
    <x v="9"/>
  </r>
  <r>
    <n v="2024"/>
    <n v="9"/>
    <n v="201.1"/>
    <x v="1"/>
    <s v="AyA Pecuario"/>
    <n v="201.1"/>
    <m/>
    <m/>
    <x v="1"/>
    <n v="4200.0141899999999"/>
    <n v="68260.944680000001"/>
    <n v="6338.9046799999969"/>
    <n v="63876.941060000005"/>
    <n v="-6126.4596400000009"/>
    <n v="21241.26816"/>
    <n v="2307.2128999999977"/>
    <n v="25666.14631"/>
    <n v="0"/>
    <n v="0"/>
    <n v="0"/>
    <n v="0"/>
    <n v="-32607.215840000001"/>
    <n v="238.04504"/>
    <n v="-25195.377220000002"/>
    <n v="3224.8002900000001"/>
    <n v="43560.470430000001"/>
    <n v="30853.637869999999"/>
    <n v="0"/>
    <n v="0"/>
    <n v="0"/>
    <n v="0"/>
    <n v="0"/>
    <n v="0"/>
    <s v="AyA Pecuario"/>
    <s v="Daños Sin Autos"/>
    <s v="Agricola y de Animales"/>
    <x v="2"/>
    <x v="2"/>
    <n v="120581049.76746002"/>
    <n v="106890839.35259999"/>
    <n v="686962120.64980006"/>
    <n v="584624168.36260986"/>
    <n v="657838299.99713993"/>
    <n v="555463704.64566004"/>
    <n v="4200.0141899999999"/>
    <n v="68260.944680000001"/>
    <n v="-6126.4596400000009"/>
    <n v="21241.26816"/>
    <n v="204283.78217999998"/>
    <n v="240392.68247"/>
    <n v="100"/>
    <n v="100"/>
    <n v="-64060.930489999999"/>
    <n v="-93.847119740740155"/>
    <n v="2.0559704471788431"/>
    <n v="28.395600056802344"/>
    <n v="3.4831461478397373E-3"/>
    <n v="6.3860425358648498E-2"/>
    <n v="6.1138948768051299E-4"/>
    <n v="6.3845692627173881E-4"/>
    <n v="1.167603879107193E-2"/>
    <n v="1.2289001803195197E-2"/>
    <m/>
    <m/>
    <m/>
    <n v="0"/>
    <m/>
    <n v="0"/>
    <m/>
    <n v="0"/>
    <m/>
    <n v="-128.84224987817302"/>
    <n v="-145.86759384258178"/>
    <n v="31.117747138684926"/>
    <n v="100"/>
    <n v="-881.30038930255739"/>
    <n v="41.184227978365143"/>
    <n v="-57.840002578686565"/>
    <n v="10.45192888951218"/>
    <m/>
    <n v="2023"/>
    <n v="3"/>
    <d v="2024-11-12T00:00:00"/>
    <x v="2"/>
    <x v="1"/>
  </r>
  <r>
    <n v="2024"/>
    <n v="9"/>
    <n v="123"/>
    <x v="78"/>
    <s v="AyA Pecuario"/>
    <n v="236"/>
    <s v="9a049b03f6fc40bfcf2f136320359257ed4af8513f71aa6fef47f17059bbae23"/>
    <s v="866d562d83a77144c090ae01fef5e5dc5d322dfdcb968ee04e0fa262fe1b2619"/>
    <x v="6"/>
    <n v="130.23854"/>
    <n v="0"/>
    <n v="130.23854"/>
    <n v="-8046.4597999999996"/>
    <n v="-153.90210999999996"/>
    <n v="0"/>
    <n v="-153.90210999999996"/>
    <n v="50.790109999999999"/>
    <n v="0"/>
    <n v="0"/>
    <n v="136.08000000000001"/>
    <n v="130.12"/>
    <n v="0"/>
    <n v="0"/>
    <n v="-91.043639999999996"/>
    <n v="0"/>
    <n v="5691.7024900000006"/>
    <n v="0"/>
    <n v="0"/>
    <n v="0"/>
    <n v="0"/>
    <n v="0"/>
    <n v="0"/>
    <n v="0"/>
    <s v="AyA Pecuario"/>
    <s v="Daños Sin Autos"/>
    <s v="Agricola y de Animales"/>
    <x v="2"/>
    <x v="2"/>
    <n v="93944.269700000004"/>
    <n v="0"/>
    <n v="686962120.64980006"/>
    <n v="584624168.36260986"/>
    <n v="657838299.99713993"/>
    <n v="555463704.64566004"/>
    <n v="4200.0141899999999"/>
    <n v="68260.944680000001"/>
    <n v="-6126.4596400000009"/>
    <n v="21241.26816"/>
    <n v="93944.269700000004"/>
    <n v="0"/>
    <n v="3.1009071424113452"/>
    <m/>
    <m/>
    <m/>
    <n v="0.13863383090411102"/>
    <m/>
    <n v="0.13863383090411102"/>
    <m/>
    <n v="1.8958620291437155E-5"/>
    <n v="1.9797956427980285E-5"/>
    <m/>
    <m/>
    <m/>
    <m/>
    <m/>
    <n v="0"/>
    <m/>
    <n v="0"/>
    <m/>
    <n v="0"/>
    <m/>
    <m/>
    <n v="-118.16940669021625"/>
    <m/>
    <n v="2.5120888578970537"/>
    <m/>
    <m/>
    <n v="-1.5995853641324105"/>
    <m/>
    <s v="Grandes"/>
    <n v="2023"/>
    <n v="3"/>
    <d v="2024-11-12T00:00:00"/>
    <x v="2"/>
    <x v="6"/>
  </r>
  <r>
    <n v="2024"/>
    <n v="9"/>
    <n v="74"/>
    <x v="0"/>
    <s v="AyA Pecuario"/>
    <n v="46"/>
    <s v="25fc0e7096fc653718202dc30b0c580b8ab87eac11a700cba03a7c021bc35b0c"/>
    <s v="866d562d83a77144c090ae01fef5e5dc5d322dfdcb968ee04e0fa262fe1b2619"/>
    <x v="5"/>
    <n v="505.13534000000004"/>
    <n v="64082.020670000005"/>
    <n v="482.92775999999799"/>
    <n v="64085.883980000006"/>
    <n v="-8161.3728200000014"/>
    <n v="18912.00489"/>
    <n v="976.79146999999762"/>
    <n v="22986.818289999999"/>
    <n v="0"/>
    <n v="0"/>
    <n v="136.08000000000001"/>
    <n v="130.12"/>
    <n v="-32762.44023"/>
    <n v="210.1412"/>
    <n v="-26499.082870000002"/>
    <n v="1562.06342"/>
    <n v="35858.580829999999"/>
    <n v="27215.726649999997"/>
    <n v="0"/>
    <n v="0"/>
    <n v="0"/>
    <n v="0"/>
    <n v="0"/>
    <n v="0"/>
    <s v="AyA Pecuario"/>
    <s v="Daños Sin Autos"/>
    <s v="Agricola y de Animales"/>
    <x v="2"/>
    <x v="2"/>
    <n v="6432910.42368"/>
    <n v="8513094.40955"/>
    <n v="686962120.64980006"/>
    <n v="584624168.36260986"/>
    <n v="657838299.99713993"/>
    <n v="555463704.64566004"/>
    <n v="4200.0141899999999"/>
    <n v="68260.944680000001"/>
    <n v="-6126.4596400000009"/>
    <n v="21241.26816"/>
    <n v="310.40037000000001"/>
    <n v="119797.9565"/>
    <n v="12.026991270712827"/>
    <n v="93.878016148779736"/>
    <n v="-63576.885330000005"/>
    <n v="-99.211736248765831"/>
    <n v="162.73670678936369"/>
    <n v="53.491747724428009"/>
    <n v="7.8523608558353462E-3"/>
    <n v="0.75274650540833554"/>
    <n v="7.3531760313391169E-5"/>
    <n v="7.6787158789963459E-5"/>
    <n v="1.0961233581820294E-2"/>
    <n v="1.1536671097327421E-2"/>
    <m/>
    <m/>
    <m/>
    <n v="0"/>
    <m/>
    <n v="0"/>
    <m/>
    <n v="0"/>
    <m/>
    <n v="-143.15445595255449"/>
    <n v="-1615.6804273484411"/>
    <n v="29.512185621284026"/>
    <n v="133.21515686994715"/>
    <n v="-1796.4153011149829"/>
    <n v="31.756837842872756"/>
    <n v="-73.898861183681717"/>
    <n v="5.7395616883152378"/>
    <s v="Grandes"/>
    <n v="2023"/>
    <n v="3"/>
    <d v="2024-11-12T00:00:00"/>
    <x v="2"/>
    <x v="5"/>
  </r>
  <r>
    <n v="2024"/>
    <n v="9"/>
    <n v="9"/>
    <x v="8"/>
    <s v="AyA Pecuario"/>
    <n v="9"/>
    <s v="19581e27de7ced00ff1ce50b2047e7a567c76b1cbaebabe5ef03f7c3017bb5b7"/>
    <s v="866d562d83a77144c090ae01fef5e5dc5d322dfdcb968ee04e0fa262fe1b2619"/>
    <x v="0"/>
    <n v="2712.7042999999999"/>
    <n v="3648.6199900000001"/>
    <n v="3649.6853699999997"/>
    <n v="6274.7850499999995"/>
    <n v="1383.11736"/>
    <n v="1707.8809999999996"/>
    <n v="481.31970999999987"/>
    <n v="1892.3634300000003"/>
    <n v="0"/>
    <n v="0"/>
    <n v="136.08000000000001"/>
    <n v="130.12"/>
    <n v="155.22439000000003"/>
    <n v="0"/>
    <n v="1158.4913600000002"/>
    <n v="1436.2066"/>
    <n v="1657.2228300000002"/>
    <n v="3054.0666099999999"/>
    <n v="0"/>
    <n v="0"/>
    <n v="0"/>
    <n v="0"/>
    <n v="0"/>
    <n v="0"/>
    <s v="AyA Pecuario"/>
    <s v="Daños Sin Autos"/>
    <s v="Agricola y de Animales"/>
    <x v="2"/>
    <x v="2"/>
    <n v="2219668.6898400001"/>
    <n v="1971809.2153"/>
    <n v="686962120.64980006"/>
    <n v="584624168.36260986"/>
    <n v="657838299.99713993"/>
    <n v="555463704.64566004"/>
    <n v="4200.0141899999999"/>
    <n v="68260.944680000001"/>
    <n v="-6126.4596400000009"/>
    <n v="21241.26816"/>
    <n v="76899.377909999996"/>
    <n v="77008.617400000003"/>
    <n v="64.587979403945766"/>
    <n v="5.3451062054654237"/>
    <n v="-935.91569000000027"/>
    <n v="-25.651224094729585"/>
    <n v="3.5276023990400058"/>
    <n v="4.7379372766144483"/>
    <n v="0.12221212617976511"/>
    <n v="0.18503919961875634"/>
    <n v="3.9488411638097926E-4"/>
    <n v="4.1236642804345593E-4"/>
    <n v="6.2409667397413581E-4"/>
    <n v="6.5686019797234424E-4"/>
    <m/>
    <m/>
    <m/>
    <n v="0"/>
    <m/>
    <n v="0"/>
    <m/>
    <n v="0"/>
    <m/>
    <n v="-19.015589493647379"/>
    <n v="50.986661539188042"/>
    <n v="46.808958035665412"/>
    <n v="-22.576127833594931"/>
    <n v="-19.336719382852007"/>
    <n v="-45.73717467151117"/>
    <n v="69.905587771802544"/>
    <n v="47.026040470021051"/>
    <s v="Grandes"/>
    <n v="2023"/>
    <n v="3"/>
    <d v="2024-11-12T00:00:00"/>
    <x v="2"/>
    <x v="0"/>
  </r>
  <r>
    <n v="2024"/>
    <n v="9"/>
    <n v="61"/>
    <x v="2"/>
    <s v="AyA Pecuari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80.94706000000002"/>
    <n v="6432.4290499999997"/>
    <n v="-2814.91293"/>
    <n v="8236.6545399999995"/>
    <n v="0"/>
    <n v="0"/>
    <n v="0"/>
    <n v="0"/>
    <n v="0"/>
    <n v="0"/>
    <s v="AyA Pecuario"/>
    <s v="Daños Sin Autos"/>
    <s v="Agricola y de Animales"/>
    <x v="2"/>
    <x v="2"/>
    <n v="0"/>
    <n v="0"/>
    <n v="686962120.64980006"/>
    <n v="584624168.36260986"/>
    <n v="657838299.99713993"/>
    <n v="555463704.64566004"/>
    <n v="4200.0141899999999"/>
    <n v="68260.944680000001"/>
    <n v="-6126.4596400000009"/>
    <n v="21241.268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5.632333325153425"/>
    <n v="-134.17543999605454"/>
    <n v="-9.9806660804957836"/>
    <n v="78.095166171677263"/>
    <m/>
    <n v="2023"/>
    <n v="3"/>
    <d v="2024-11-12T00:00:00"/>
    <x v="2"/>
    <x v="2"/>
  </r>
  <r>
    <n v="2024"/>
    <n v="9"/>
    <n v="41"/>
    <x v="7"/>
    <s v="AyA Pecuario"/>
    <n v="29"/>
    <s v="35135aaa6cc23891b40cb3f378c53a17a1127210ce60e125ccf03efcfdaec458"/>
    <s v="866d562d83a77144c090ae01fef5e5dc5d322dfdcb968ee04e0fa262fe1b2619"/>
    <x v="4"/>
    <n v="851.93601000000001"/>
    <n v="530.30402000000004"/>
    <n v="2076.0530100000001"/>
    <n v="1562.7318299999999"/>
    <n v="805.69793000000004"/>
    <n v="621.38227000000018"/>
    <n v="1003.00383"/>
    <n v="805.7126300000001"/>
    <n v="0"/>
    <n v="0"/>
    <n v="136.08000000000001"/>
    <n v="130.12"/>
    <n v="0"/>
    <n v="27.903839999999999"/>
    <n v="236.25792999999999"/>
    <n v="226.53027"/>
    <n v="352.96428000000003"/>
    <n v="583.84460999999999"/>
    <n v="0"/>
    <n v="0"/>
    <n v="0"/>
    <n v="0"/>
    <n v="0"/>
    <n v="0"/>
    <s v="AyA Pecuario"/>
    <s v="Daños Sin Autos"/>
    <s v="Agricola y de Animales"/>
    <x v="2"/>
    <x v="2"/>
    <n v="25680299.423299998"/>
    <n v="22376637.893310003"/>
    <n v="686962120.64980006"/>
    <n v="584624168.36260986"/>
    <n v="657838299.99713993"/>
    <n v="555463704.64566004"/>
    <n v="4200.0141899999999"/>
    <n v="68260.944680000001"/>
    <n v="-6126.4596400000009"/>
    <n v="21241.26816"/>
    <n v="33129.734199999999"/>
    <n v="43552.626670000005"/>
    <n v="20.284122182930055"/>
    <n v="0.77687764575484342"/>
    <n v="321.63198999999997"/>
    <n v="60.650490637427183"/>
    <n v="2.5715147753886902"/>
    <n v="1.2176166182079782"/>
    <n v="3.3174691461230772E-3"/>
    <n v="2.3699003511092535E-3"/>
    <n v="1.2401499069470534E-4"/>
    <n v="1.2950538301033916E-4"/>
    <n v="9.0708535277501888E-5"/>
    <n v="9.54705078954331E-5"/>
    <m/>
    <m/>
    <m/>
    <n v="0"/>
    <m/>
    <n v="0"/>
    <m/>
    <n v="0"/>
    <m/>
    <n v="29.662201337028794"/>
    <n v="94.57258767592181"/>
    <n v="117.17472366134432"/>
    <n v="-13.151117894249278"/>
    <n v="4.2941987399741199"/>
    <n v="-39.544825120505948"/>
    <n v="66.93536524432443"/>
    <n v="38.799753585119163"/>
    <s v="Grandes"/>
    <n v="2023"/>
    <n v="3"/>
    <d v="2024-11-12T00:00:00"/>
    <x v="2"/>
    <x v="4"/>
  </r>
  <r>
    <n v="2024"/>
    <n v="9"/>
    <n v="5.0999999999999996"/>
    <x v="6"/>
    <s v="AyA Pecuario"/>
    <n v="5.0999999999999996"/>
    <m/>
    <m/>
    <x v="3"/>
    <n v="4200.0141899999999"/>
    <n v="68260.944680000001"/>
    <n v="6338.9046799999969"/>
    <n v="63876.941060000005"/>
    <n v="-6126.4596400000009"/>
    <n v="21241.26816"/>
    <n v="2307.2128999999977"/>
    <n v="25666.14631"/>
    <n v="0"/>
    <n v="0"/>
    <n v="0"/>
    <n v="0"/>
    <n v="-32607.215840000001"/>
    <n v="238.04504"/>
    <n v="-25195.377220000002"/>
    <n v="3224.8002900000001"/>
    <n v="43560.470430000001"/>
    <n v="30853.637869999999"/>
    <n v="0"/>
    <n v="0"/>
    <n v="0"/>
    <n v="0"/>
    <n v="0"/>
    <n v="0"/>
    <s v="AyA Pecuario"/>
    <s v="Daños Sin Autos"/>
    <s v="Agricola y de Animales"/>
    <x v="2"/>
    <x v="2"/>
    <n v="120581049.76746002"/>
    <n v="106890839.35259999"/>
    <n v="686962120.64980006"/>
    <n v="584624168.36260986"/>
    <n v="657838299.99713993"/>
    <n v="555463704.64566004"/>
    <n v="4200.0141899999999"/>
    <n v="68260.944680000001"/>
    <n v="-6126.4596400000009"/>
    <n v="21241.26816"/>
    <n v="204283.78217999998"/>
    <n v="240392.68247"/>
    <n v="100"/>
    <n v="100"/>
    <n v="-64060.930489999999"/>
    <n v="-93.847119740740155"/>
    <n v="2.0559704471788431"/>
    <n v="28.395600056802344"/>
    <n v="3.4831461478397373E-3"/>
    <n v="6.3860425358648498E-2"/>
    <n v="6.1138948768051299E-4"/>
    <n v="6.3845692627173881E-4"/>
    <n v="1.167603879107193E-2"/>
    <n v="1.2289001803195197E-2"/>
    <m/>
    <m/>
    <m/>
    <n v="0"/>
    <m/>
    <n v="0"/>
    <m/>
    <n v="0"/>
    <m/>
    <n v="-128.84224987817302"/>
    <n v="-145.86759384258178"/>
    <n v="31.117747138684926"/>
    <n v="100"/>
    <n v="-881.30038930255739"/>
    <n v="41.184227978365143"/>
    <n v="-57.840002578686565"/>
    <n v="10.45192888951218"/>
    <m/>
    <n v="2023"/>
    <n v="3"/>
    <d v="2024-11-12T00:00:00"/>
    <x v="2"/>
    <x v="3"/>
  </r>
  <r>
    <n v="2024"/>
    <n v="9"/>
    <n v="127"/>
    <x v="5"/>
    <s v="AyA Pecuario"/>
    <n v="263"/>
    <s v="4be84111a613654b362415e563cb7607df7b203b5d303802a8a546061bbc7847"/>
    <s v="866d562d83a77144c090ae01fef5e5dc5d322dfdcb968ee04e0fa262fe1b2619"/>
    <x v="9"/>
    <n v="0"/>
    <n v="0"/>
    <n v="0"/>
    <n v="0"/>
    <n v="0"/>
    <n v="0"/>
    <n v="0"/>
    <n v="-67.92577"/>
    <n v="0"/>
    <n v="0"/>
    <n v="0"/>
    <n v="0"/>
    <n v="0"/>
    <n v="0"/>
    <n v="0"/>
    <n v="0"/>
    <n v="0"/>
    <n v="0"/>
    <n v="0"/>
    <n v="0"/>
    <n v="0"/>
    <n v="0"/>
    <n v="0"/>
    <n v="0"/>
    <s v="AyA Pecuario"/>
    <s v="Daños Sin Autos"/>
    <s v="Agricola y de Animales"/>
    <x v="2"/>
    <x v="2"/>
    <n v="1289086.5757000002"/>
    <n v="654924.37927999999"/>
    <n v="686962120.64980006"/>
    <n v="584624168.36260986"/>
    <n v="657838299.99713993"/>
    <n v="555463704.64566004"/>
    <n v="4200.0141899999999"/>
    <n v="68260.944680000001"/>
    <n v="-6126.4596400000009"/>
    <n v="21241.268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3"/>
    <d v="2024-11-12T00:00:00"/>
    <x v="2"/>
    <x v="9"/>
  </r>
  <r>
    <n v="2024"/>
    <n v="9"/>
    <n v="201.1"/>
    <x v="1"/>
    <s v="ISSSTE Invalidez (invalidez y vida)"/>
    <n v="201.1"/>
    <m/>
    <m/>
    <x v="1"/>
    <n v="147283.91449"/>
    <n v="130284.48568"/>
    <n v="197475.96158999999"/>
    <n v="178787.85841000002"/>
    <n v="144006.3316"/>
    <n v="129582.31104"/>
    <n v="191665.98106000002"/>
    <n v="170380.27463999999"/>
    <n v="0"/>
    <n v="0"/>
    <n v="0"/>
    <n v="0"/>
    <n v="0"/>
    <n v="0"/>
    <n v="144006.33159999998"/>
    <n v="129582.31104"/>
    <n v="78414.199699999997"/>
    <n v="102583.09059000001"/>
    <n v="0"/>
    <n v="0"/>
    <n v="0"/>
    <n v="0"/>
    <n v="147283.91449"/>
    <n v="130284.48568"/>
    <s v="ISSSTE Invalidez (invalidez y vida)"/>
    <s v="Pensiones"/>
    <s v="Pensiones ISSSTE"/>
    <x v="4"/>
    <x v="2"/>
    <n v="29117164.059319999"/>
    <n v="29154256.643310003"/>
    <n v="686962120.64980006"/>
    <n v="584624168.36260986"/>
    <n v="657838299.99713993"/>
    <n v="555463704.64566004"/>
    <n v="147283.91449"/>
    <n v="130284.48568000001"/>
    <n v="144006.3316"/>
    <n v="129582.31104"/>
    <n v="29117164.059319999"/>
    <n v="29154256.643310003"/>
    <n v="100"/>
    <n v="99.999999999999986"/>
    <n v="16999.428809999998"/>
    <n v="13.047930243784656"/>
    <n v="0.50583193538333782"/>
    <n v="0.44687980652010983"/>
    <n v="0.50583193538333782"/>
    <n v="0.44687980652010983"/>
    <n v="2.1439888759904779E-2"/>
    <n v="2.2389075627040924E-2"/>
    <n v="2.2285169298576071E-2"/>
    <n v="2.3455085290066024E-2"/>
    <m/>
    <m/>
    <n v="100"/>
    <n v="0"/>
    <m/>
    <n v="0"/>
    <m/>
    <n v="16999.428809999998"/>
    <n v="13.047930243784656"/>
    <n v="11.131164774139224"/>
    <n v="97.774649797060817"/>
    <n v="99.461045084274531"/>
    <n v="100"/>
    <n v="11.131164774139201"/>
    <n v="-23.560306821518239"/>
    <n v="183.64828328407972"/>
    <n v="126.319367348669"/>
    <m/>
    <n v="2023"/>
    <n v="3"/>
    <d v="2024-11-12T00:00:00"/>
    <x v="4"/>
    <x v="1"/>
  </r>
  <r>
    <n v="2024"/>
    <n v="9"/>
    <n v="5.0999999999999996"/>
    <x v="6"/>
    <s v="ISSSTE Invalidez (invalidez y vida)"/>
    <n v="5.0999999999999996"/>
    <m/>
    <m/>
    <x v="3"/>
    <n v="147283.91449"/>
    <n v="130284.48568"/>
    <n v="197475.96158999999"/>
    <n v="178787.85841000002"/>
    <n v="144006.3316"/>
    <n v="129582.31104"/>
    <n v="191665.98106000002"/>
    <n v="170380.27463999999"/>
    <n v="0"/>
    <n v="0"/>
    <n v="0"/>
    <n v="0"/>
    <n v="0"/>
    <n v="0"/>
    <n v="144006.33159999998"/>
    <n v="129582.31104"/>
    <n v="78414.199699999997"/>
    <n v="102583.09059000001"/>
    <n v="0"/>
    <n v="0"/>
    <n v="0"/>
    <n v="0"/>
    <n v="147283.91449"/>
    <n v="130284.48568"/>
    <s v="ISSSTE Invalidez (invalidez y vida)"/>
    <s v="Pensiones"/>
    <s v="Pensiones ISSSTE"/>
    <x v="4"/>
    <x v="2"/>
    <n v="29117164.059319999"/>
    <n v="29154256.643310003"/>
    <n v="686962120.64980006"/>
    <n v="584624168.36260986"/>
    <n v="657838299.99713993"/>
    <n v="555463704.64566004"/>
    <n v="147283.91449"/>
    <n v="130284.48568000001"/>
    <n v="144006.3316"/>
    <n v="129582.31104"/>
    <n v="29117164.059319999"/>
    <n v="29154256.643310003"/>
    <n v="100"/>
    <n v="99.999999999999986"/>
    <n v="16999.428809999998"/>
    <n v="13.047930243784656"/>
    <n v="0.50583193538333782"/>
    <n v="0.44687980652010983"/>
    <n v="0.50583193538333782"/>
    <n v="0.44687980652010983"/>
    <n v="2.1439888759904779E-2"/>
    <n v="2.2389075627040924E-2"/>
    <n v="2.2285169298576071E-2"/>
    <n v="2.3455085290066024E-2"/>
    <m/>
    <m/>
    <n v="100"/>
    <n v="0"/>
    <m/>
    <n v="0"/>
    <m/>
    <n v="16999.428809999998"/>
    <n v="13.047930243784656"/>
    <n v="11.131164774139224"/>
    <n v="97.774649797060817"/>
    <n v="99.461045084274531"/>
    <n v="100"/>
    <n v="11.131164774139201"/>
    <n v="-23.560306821518239"/>
    <n v="183.64828328407972"/>
    <n v="126.319367348669"/>
    <m/>
    <n v="2023"/>
    <n v="3"/>
    <d v="2024-11-12T00:00:00"/>
    <x v="4"/>
    <x v="3"/>
  </r>
  <r>
    <n v="2024"/>
    <n v="9"/>
    <n v="905"/>
    <x v="12"/>
    <s v="ISSSTE Invalidez (invalidez y vida)"/>
    <n v="51"/>
    <s v="031b4af5197ec30a926f48cf40e11a7dbc470048a21e4003b7a3c07c5dab1baa"/>
    <s v="866d562d83a77144c090ae01fef5e5dc5d322dfdcb968ee04e0fa262fe1b2619"/>
    <x v="5"/>
    <n v="8977.4262200000012"/>
    <n v="17014.839359999998"/>
    <n v="16262.988800000003"/>
    <n v="26929.962449999999"/>
    <n v="37713.215340000002"/>
    <n v="37891.149970000006"/>
    <n v="50171.293279999998"/>
    <n v="49517.304509999994"/>
    <n v="0"/>
    <n v="0"/>
    <n v="136.08000000000001"/>
    <n v="130.12"/>
    <n v="0"/>
    <n v="0"/>
    <n v="37713.215340000002"/>
    <n v="37891.149969999999"/>
    <n v="18859.971839999998"/>
    <n v="26309.367059999997"/>
    <n v="0"/>
    <n v="0"/>
    <n v="0"/>
    <n v="0"/>
    <n v="8977.4262200000012"/>
    <n v="17014.839359999998"/>
    <s v="ISSSTE Invalidez (invalidez y vida)"/>
    <s v="Pensiones"/>
    <s v="Pensiones ISSSTE"/>
    <x v="4"/>
    <x v="2"/>
    <n v="6921813.9092700006"/>
    <n v="10006895.612370001"/>
    <n v="686962120.64980006"/>
    <n v="584624168.36260986"/>
    <n v="657838299.99713993"/>
    <n v="555463704.64566004"/>
    <n v="147283.91449"/>
    <n v="130284.48568000001"/>
    <n v="144006.3316"/>
    <n v="129582.31104"/>
    <n v="6921813.9092700006"/>
    <n v="10006895.612370001"/>
    <n v="6.095320219513539"/>
    <n v="13.059758628353665"/>
    <n v="-8037.4131399999969"/>
    <n v="-47.237666897373508"/>
    <n v="0.12969759571226025"/>
    <n v="0.17003114671214462"/>
    <n v="0.12969759571226025"/>
    <n v="0.17003114671214462"/>
    <n v="1.3068298746236866E-3"/>
    <n v="1.3646858536572029E-3"/>
    <n v="2.9103893203140103E-3"/>
    <n v="3.0631775249571093E-3"/>
    <m/>
    <m/>
    <n v="6.095320219513539"/>
    <n v="0"/>
    <m/>
    <n v="0"/>
    <m/>
    <n v="-8037.4131399999969"/>
    <n v="-47.237666897373508"/>
    <n v="-0.46959416681964239"/>
    <n v="420.08939328269969"/>
    <n v="222.69472645788184"/>
    <n v="26.18858137762604"/>
    <n v="-0.46959416681962018"/>
    <n v="-28.31461206577578"/>
    <n v="199.96432476115513"/>
    <n v="144.02151858532775"/>
    <s v="Grandes"/>
    <n v="2023"/>
    <n v="3"/>
    <d v="2024-11-12T00:00:00"/>
    <x v="4"/>
    <x v="5"/>
  </r>
  <r>
    <n v="2024"/>
    <n v="9"/>
    <n v="906"/>
    <x v="11"/>
    <s v="ISSSTE Invalidez (invalidez y vida)"/>
    <n v="256"/>
    <s v="51e8ea280b44e16934d4d611901f3d3afc41789840acdff81942c2f65009cd52"/>
    <s v="866d562d83a77144c090ae01fef5e5dc5d322dfdcb968ee04e0fa262fe1b2619"/>
    <x v="4"/>
    <n v="36064.20998"/>
    <n v="49324.488229999995"/>
    <n v="53942.986020000004"/>
    <n v="66379.132420000009"/>
    <n v="31119.065740000002"/>
    <n v="26119.578139999998"/>
    <n v="41325.751660000002"/>
    <n v="33939.675230000001"/>
    <n v="0"/>
    <n v="0"/>
    <n v="136.08000000000001"/>
    <n v="130.12"/>
    <n v="0"/>
    <n v="0"/>
    <n v="31119.065739999998"/>
    <n v="26119.578140000001"/>
    <n v="13534.00222"/>
    <n v="30303.772069999999"/>
    <n v="0"/>
    <n v="0"/>
    <n v="0"/>
    <n v="0"/>
    <n v="36064.20998"/>
    <n v="49324.488230000003"/>
    <s v="ISSSTE Invalidez (invalidez y vida)"/>
    <s v="Pensiones"/>
    <s v="Pensiones ISSSTE"/>
    <x v="4"/>
    <x v="2"/>
    <n v="8995707.5342000015"/>
    <n v="6397672.8354899995"/>
    <n v="686962120.64980006"/>
    <n v="584624168.36260986"/>
    <n v="657838299.99713993"/>
    <n v="555463704.64566004"/>
    <n v="147283.91449"/>
    <n v="130284.48568000001"/>
    <n v="144006.3316"/>
    <n v="129582.31104"/>
    <n v="8995707.5342000015"/>
    <n v="6397672.8354899995"/>
    <n v="24.48618377972879"/>
    <n v="37.859065085576646"/>
    <n v="-13260.278249999996"/>
    <n v="-26.883762459262307"/>
    <n v="0.40090465194528174"/>
    <n v="0.7709754702738284"/>
    <n v="0.40090465194528174"/>
    <n v="0.7709754702738284"/>
    <n v="5.2498105639196997E-3"/>
    <n v="5.482230204619706E-3"/>
    <n v="8.4369567491788602E-3"/>
    <n v="8.8798760058436121E-3"/>
    <m/>
    <m/>
    <n v="24.48618377972879"/>
    <n v="0"/>
    <m/>
    <n v="0"/>
    <m/>
    <n v="-13260.278250000003"/>
    <n v="-26.883762459262318"/>
    <n v="19.140767026185991"/>
    <n v="86.287945187923413"/>
    <n v="52.954585191445794"/>
    <n v="21.609512161200001"/>
    <n v="19.140767026185969"/>
    <n v="-55.338885902595813"/>
    <n v="229.93247107654159"/>
    <n v="86.192498015313916"/>
    <s v="Grandes"/>
    <n v="2023"/>
    <n v="3"/>
    <d v="2024-11-12T00:00:00"/>
    <x v="4"/>
    <x v="4"/>
  </r>
  <r>
    <n v="2024"/>
    <n v="9"/>
    <n v="902"/>
    <x v="10"/>
    <s v="ISSSTE Invalidez (invalidez y vida)"/>
    <n v="30"/>
    <s v="624b60c58c9d8bfb6ff1886c2fd605d2adeb6ea4da576068201b6c6958ce93f4"/>
    <s v="866d562d83a77144c090ae01fef5e5dc5d322dfdcb968ee04e0fa262fe1b2619"/>
    <x v="0"/>
    <n v="102242.27829"/>
    <n v="63945.158090000004"/>
    <n v="127269.98676999999"/>
    <n v="85478.763540000014"/>
    <n v="75174.050520000004"/>
    <n v="65571.58292999999"/>
    <n v="100168.93612"/>
    <n v="86923.294900000008"/>
    <n v="0"/>
    <n v="0"/>
    <n v="136.08000000000001"/>
    <n v="130.12"/>
    <n v="0"/>
    <n v="0"/>
    <n v="75174.05051999999"/>
    <n v="65571.582930000004"/>
    <n v="46020.225640000004"/>
    <n v="45969.951460000004"/>
    <n v="0"/>
    <n v="0"/>
    <n v="0"/>
    <n v="0"/>
    <n v="102242.27829"/>
    <n v="63945.158089999997"/>
    <s v="ISSSTE Invalidez (invalidez y vida)"/>
    <s v="Pensiones"/>
    <s v="Pensiones ISSSTE"/>
    <x v="4"/>
    <x v="2"/>
    <n v="13199642.61585"/>
    <n v="12749688.19545"/>
    <n v="686962120.64980006"/>
    <n v="584624168.36260986"/>
    <n v="657838299.99713993"/>
    <n v="555463704.64566004"/>
    <n v="147283.91449"/>
    <n v="130284.48568000001"/>
    <n v="144006.3316"/>
    <n v="129582.31104"/>
    <n v="13199642.61585"/>
    <n v="12749688.19545"/>
    <n v="69.418496000757685"/>
    <n v="49.08117628606967"/>
    <n v="38297.120199999998"/>
    <n v="59.890570832741517"/>
    <n v="0.77458368582819426"/>
    <n v="0.50154291704812204"/>
    <n v="0.77458368582819426"/>
    <n v="0.50154291704812204"/>
    <n v="1.4883248321361396E-2"/>
    <n v="1.5542159568764013E-2"/>
    <n v="1.0937823229083198E-2"/>
    <n v="1.1512031759265302E-2"/>
    <m/>
    <m/>
    <n v="69.418496000757685"/>
    <n v="0"/>
    <m/>
    <n v="0"/>
    <m/>
    <n v="38297.120200000005"/>
    <n v="59.890570832741538"/>
    <n v="14.64425161163334"/>
    <n v="73.525406296968782"/>
    <n v="102.54346832282573"/>
    <n v="52.201906461173962"/>
    <n v="14.644251611633297"/>
    <n v="0.10936313483764781"/>
    <n v="163.35002593872545"/>
    <n v="142.64009607897029"/>
    <s v="Grandes"/>
    <n v="2023"/>
    <n v="3"/>
    <d v="2024-11-12T00:00:00"/>
    <x v="4"/>
    <x v="0"/>
  </r>
  <r>
    <n v="2024"/>
    <n v="9"/>
    <n v="5.0999999999999996"/>
    <x v="6"/>
    <s v="ISSSTE Muerte (riesgos de trabajo)"/>
    <n v="5.0999999999999996"/>
    <m/>
    <m/>
    <x v="3"/>
    <n v="185117.34640000001"/>
    <n v="261767.48948999995"/>
    <n v="251871.22146999999"/>
    <n v="497615.9559099999"/>
    <n v="433461.00219000003"/>
    <n v="410477.70447"/>
    <n v="567448.19512000005"/>
    <n v="537243.33113000006"/>
    <n v="0"/>
    <n v="0"/>
    <n v="0"/>
    <n v="0"/>
    <n v="0"/>
    <n v="0"/>
    <n v="433461.00218999997"/>
    <n v="410477.70447"/>
    <n v="-241059.30553999997"/>
    <n v="-166577.82003999999"/>
    <n v="0"/>
    <n v="0"/>
    <n v="0"/>
    <n v="0"/>
    <n v="185117.34640000001"/>
    <n v="261767.48948999995"/>
    <s v="ISSSTE Muerte (riesgos de trabajo)"/>
    <s v="Pensiones"/>
    <s v="Pensiones ISSSTE"/>
    <x v="3"/>
    <x v="2"/>
    <n v="29117164.059320003"/>
    <n v="29154256.643309999"/>
    <n v="686962120.64980006"/>
    <n v="584624168.36260986"/>
    <n v="657838299.99713993"/>
    <n v="555463704.64566004"/>
    <n v="185117.34640000001"/>
    <n v="261767.48948999995"/>
    <n v="433461.00219000003"/>
    <n v="410477.70447"/>
    <n v="29117164.059320003"/>
    <n v="29154256.643309999"/>
    <n v="100"/>
    <n v="100"/>
    <n v="-76650.14308999994"/>
    <n v="-29.281765753011179"/>
    <n v="0.63576708920849212"/>
    <n v="0.89787056721292702"/>
    <n v="0.63576708920849212"/>
    <n v="0.89787056721292702"/>
    <n v="2.6947242189263188E-2"/>
    <n v="2.8140250636182907E-2"/>
    <n v="4.4775345197094231E-2"/>
    <n v="4.7125939516963755E-2"/>
    <m/>
    <m/>
    <n v="100"/>
    <n v="0"/>
    <m/>
    <n v="0"/>
    <m/>
    <n v="-76650.14308999994"/>
    <n v="-29.281765753011179"/>
    <n v="5.5991586070857524"/>
    <n v="234.15471894966618"/>
    <n v="156.81003980659756"/>
    <n v="100"/>
    <n v="5.5991586070857302"/>
    <n v="44.712726749644638"/>
    <n v="-179.81508791747265"/>
    <n v="-246.41798312130197"/>
    <m/>
    <n v="2023"/>
    <n v="3"/>
    <d v="2024-11-12T00:00:00"/>
    <x v="3"/>
    <x v="3"/>
  </r>
  <r>
    <n v="2024"/>
    <n v="9"/>
    <n v="906"/>
    <x v="11"/>
    <s v="ISSSTE Muerte (riesgos de trabajo)"/>
    <n v="256"/>
    <s v="51e8ea280b44e16934d4d611901f3d3afc41789840acdff81942c2f65009cd52"/>
    <s v="866d562d83a77144c090ae01fef5e5dc5d322dfdcb968ee04e0fa262fe1b2619"/>
    <x v="5"/>
    <n v="46196.045479999993"/>
    <n v="32380.543969999999"/>
    <n v="68264.763489999983"/>
    <n v="77247.059149999986"/>
    <n v="87125.910520000005"/>
    <n v="82873.584730000017"/>
    <n v="117929.10978"/>
    <n v="110221.48048000003"/>
    <n v="0"/>
    <n v="0"/>
    <n v="136.08000000000001"/>
    <n v="130.12"/>
    <n v="0"/>
    <n v="0"/>
    <n v="87125.91051999999"/>
    <n v="82873.584730000002"/>
    <n v="-51873.594950000006"/>
    <n v="-34495.860090000002"/>
    <n v="0"/>
    <n v="0"/>
    <n v="0"/>
    <n v="0"/>
    <n v="46196.045479999993"/>
    <n v="32380.543969999999"/>
    <s v="ISSSTE Muerte (riesgos de trabajo)"/>
    <s v="Pensiones"/>
    <s v="Pensiones ISSSTE"/>
    <x v="3"/>
    <x v="2"/>
    <n v="8995707.5342000015"/>
    <n v="6397672.8354899995"/>
    <n v="686962120.64980006"/>
    <n v="584624168.36260986"/>
    <n v="657838299.99713993"/>
    <n v="555463704.64566004"/>
    <n v="185117.34640000001"/>
    <n v="261767.48948999995"/>
    <n v="433461.00219000003"/>
    <n v="410477.70447"/>
    <n v="8995707.5342000015"/>
    <n v="6397672.8354899995"/>
    <n v="24.955006312687718"/>
    <n v="12.369963906933906"/>
    <n v="13815.501509999995"/>
    <n v="42.666057502924623"/>
    <n v="0.51353431961156193"/>
    <n v="0.50613003825976299"/>
    <n v="0.51353431961156193"/>
    <n v="0.50613003825976299"/>
    <n v="6.7246859894258774E-3"/>
    <n v="7.0224013226655906E-3"/>
    <n v="5.5386940400856208E-3"/>
    <n v="5.8294617090519198E-3"/>
    <m/>
    <m/>
    <n v="24.955006312687718"/>
    <n v="0"/>
    <m/>
    <n v="0"/>
    <m/>
    <n v="13815.501509999995"/>
    <n v="42.666057502924623"/>
    <n v="5.1310991359357239"/>
    <n v="188.60036527957809"/>
    <n v="255.93635735947154"/>
    <n v="20.100057463026371"/>
    <n v="5.1310991359357239"/>
    <n v="50.376290994517433"/>
    <n v="-167.95811164423642"/>
    <n v="-240.24211749984516"/>
    <s v="Grandes"/>
    <n v="2023"/>
    <n v="3"/>
    <d v="2024-11-12T00:00:00"/>
    <x v="3"/>
    <x v="5"/>
  </r>
  <r>
    <n v="2024"/>
    <n v="9"/>
    <n v="905"/>
    <x v="12"/>
    <s v="ISSSTE Muerte (riesgos de trabajo)"/>
    <n v="51"/>
    <s v="031b4af5197ec30a926f48cf40e11a7dbc470048a21e4003b7a3c07c5dab1baa"/>
    <s v="866d562d83a77144c090ae01fef5e5dc5d322dfdcb968ee04e0fa262fe1b2619"/>
    <x v="4"/>
    <n v="49517.134210000004"/>
    <n v="87486.778849999988"/>
    <n v="69186.534400000019"/>
    <n v="181827.85926"/>
    <n v="146685.36552000002"/>
    <n v="139576.34807000001"/>
    <n v="193589.01413000003"/>
    <n v="184224.12495999999"/>
    <n v="0"/>
    <n v="0"/>
    <n v="136.08000000000001"/>
    <n v="130.12"/>
    <n v="0"/>
    <n v="0"/>
    <n v="146685.36552000002"/>
    <n v="139576.34807000001"/>
    <n v="-81978.850129999992"/>
    <n v="-51463.845600000001"/>
    <n v="0"/>
    <n v="0"/>
    <n v="0"/>
    <n v="0"/>
    <n v="49517.134210000004"/>
    <n v="87486.778849999988"/>
    <s v="ISSSTE Muerte (riesgos de trabajo)"/>
    <s v="Pensiones"/>
    <s v="Pensiones ISSSTE"/>
    <x v="3"/>
    <x v="2"/>
    <n v="6921813.9092700006"/>
    <n v="10006895.612370001"/>
    <n v="686962120.64980006"/>
    <n v="584624168.36260986"/>
    <n v="657838299.99713993"/>
    <n v="555463704.64566004"/>
    <n v="185117.34640000001"/>
    <n v="261767.48948999995"/>
    <n v="433461.00219000003"/>
    <n v="410477.70447"/>
    <n v="6921813.9092700006"/>
    <n v="10006895.612370001"/>
    <n v="26.749051438433973"/>
    <n v="33.421560110634807"/>
    <n v="-37969.644639999984"/>
    <n v="-43.400437345053753"/>
    <n v="0.71537800436507626"/>
    <n v="0.87426492929389021"/>
    <n v="0.71537800436507626"/>
    <n v="0.87426492929389021"/>
    <n v="7.2081316744453915E-3"/>
    <n v="7.5272501175768104E-3"/>
    <n v="1.4964618909791085E-2"/>
    <n v="1.5750224203363444E-2"/>
    <m/>
    <m/>
    <n v="26.749051438433973"/>
    <n v="0"/>
    <m/>
    <n v="0"/>
    <m/>
    <n v="-37969.644639999984"/>
    <n v="-43.400437345053753"/>
    <n v="5.0932823134437699"/>
    <n v="296.23153249926332"/>
    <n v="159.53993266720897"/>
    <n v="33.840498863540915"/>
    <n v="5.0932823134437699"/>
    <n v="59.294062024000759"/>
    <n v="-178.93074285305303"/>
    <n v="-271.21243358852297"/>
    <s v="Grandes"/>
    <n v="2023"/>
    <n v="3"/>
    <d v="2024-11-12T00:00:00"/>
    <x v="3"/>
    <x v="4"/>
  </r>
  <r>
    <n v="2024"/>
    <n v="9"/>
    <n v="902"/>
    <x v="10"/>
    <s v="ISSSTE Muerte (riesgos de trabajo)"/>
    <n v="30"/>
    <s v="624b60c58c9d8bfb6ff1886c2fd605d2adeb6ea4da576068201b6c6958ce93f4"/>
    <s v="866d562d83a77144c090ae01fef5e5dc5d322dfdcb968ee04e0fa262fe1b2619"/>
    <x v="0"/>
    <n v="89404.16670999999"/>
    <n v="141900.16666999998"/>
    <n v="114419.92358"/>
    <n v="238541.03749999995"/>
    <n v="199649.72615"/>
    <n v="188027.77166999999"/>
    <n v="255930.07120999997"/>
    <n v="242797.72568999999"/>
    <n v="0"/>
    <n v="0"/>
    <n v="136.08000000000001"/>
    <n v="130.12"/>
    <n v="0"/>
    <n v="0"/>
    <n v="199649.72615"/>
    <n v="188027.77166999999"/>
    <n v="-107206.86046"/>
    <n v="-80618.114349999989"/>
    <n v="0"/>
    <n v="0"/>
    <n v="0"/>
    <n v="0"/>
    <n v="89404.16670999999"/>
    <n v="141900.16666999998"/>
    <s v="ISSSTE Muerte (riesgos de trabajo)"/>
    <s v="Pensiones"/>
    <s v="Pensiones ISSSTE"/>
    <x v="3"/>
    <x v="2"/>
    <n v="13199642.61585"/>
    <n v="12749688.19545"/>
    <n v="686962120.64980006"/>
    <n v="584624168.36260986"/>
    <n v="657838299.99713993"/>
    <n v="555463704.64566004"/>
    <n v="185117.34640000001"/>
    <n v="261767.48948999995"/>
    <n v="433461.00219000003"/>
    <n v="410477.70447"/>
    <n v="13199642.61585"/>
    <n v="12749688.19545"/>
    <n v="48.295942248878298"/>
    <n v="54.208475982431295"/>
    <n v="-52495.999959999986"/>
    <n v="-36.995023467508368"/>
    <n v="0.6773226314676456"/>
    <n v="1.1129697016483908"/>
    <n v="0.6773226314676456"/>
    <n v="1.1129697016483908"/>
    <n v="1.3014424525391918E-2"/>
    <n v="1.3590599195940505E-2"/>
    <n v="2.427203224721753E-2"/>
    <n v="2.5546253604548395E-2"/>
    <m/>
    <m/>
    <n v="48.295942248878298"/>
    <n v="0"/>
    <m/>
    <n v="0"/>
    <m/>
    <n v="-52495.999959999986"/>
    <n v="-36.995023467508368"/>
    <n v="6.180977616645511"/>
    <n v="223.31143334471557"/>
    <n v="132.50708303061646"/>
    <n v="46.059443673432718"/>
    <n v="6.180977616645511"/>
    <n v="32.981106447821574"/>
    <n v="-186.22849815146989"/>
    <n v="-233.23265892040803"/>
    <s v="Grandes"/>
    <n v="2023"/>
    <n v="3"/>
    <d v="2024-11-12T00:00:00"/>
    <x v="3"/>
    <x v="0"/>
  </r>
  <r>
    <n v="2024"/>
    <n v="9"/>
    <n v="201.1"/>
    <x v="1"/>
    <s v="ISSSTE Muerte (riesgos de trabajo)"/>
    <n v="201.1"/>
    <m/>
    <m/>
    <x v="1"/>
    <n v="185117.34640000001"/>
    <n v="261767.48948999995"/>
    <n v="251871.22146999999"/>
    <n v="497615.9559099999"/>
    <n v="433461.00219000003"/>
    <n v="410477.70447"/>
    <n v="567448.19512000005"/>
    <n v="537243.33113000006"/>
    <n v="0"/>
    <n v="0"/>
    <n v="0"/>
    <n v="0"/>
    <n v="0"/>
    <n v="0"/>
    <n v="433461.00218999997"/>
    <n v="410477.70447"/>
    <n v="-241059.30553999997"/>
    <n v="-166577.82003999999"/>
    <n v="0"/>
    <n v="0"/>
    <n v="0"/>
    <n v="0"/>
    <n v="185117.34640000001"/>
    <n v="261767.48948999995"/>
    <s v="ISSSTE Muerte (riesgos de trabajo)"/>
    <s v="Pensiones"/>
    <s v="Pensiones ISSSTE"/>
    <x v="3"/>
    <x v="2"/>
    <n v="29117164.059320003"/>
    <n v="29154256.643309999"/>
    <n v="686962120.64980006"/>
    <n v="584624168.36260986"/>
    <n v="657838299.99713993"/>
    <n v="555463704.64566004"/>
    <n v="185117.34640000001"/>
    <n v="261767.48948999995"/>
    <n v="433461.00219000003"/>
    <n v="410477.70447"/>
    <n v="29117164.059320003"/>
    <n v="29154256.643309999"/>
    <n v="100"/>
    <n v="100"/>
    <n v="-76650.14308999994"/>
    <n v="-29.281765753011179"/>
    <n v="0.63576708920849212"/>
    <n v="0.89787056721292702"/>
    <n v="0.63576708920849212"/>
    <n v="0.89787056721292702"/>
    <n v="2.6947242189263188E-2"/>
    <n v="2.8140250636182907E-2"/>
    <n v="4.4775345197094231E-2"/>
    <n v="4.7125939516963755E-2"/>
    <m/>
    <m/>
    <n v="100"/>
    <n v="0"/>
    <m/>
    <n v="0"/>
    <m/>
    <n v="-76650.14308999994"/>
    <n v="-29.281765753011179"/>
    <n v="5.5991586070857524"/>
    <n v="234.15471894966618"/>
    <n v="156.81003980659756"/>
    <n v="100"/>
    <n v="5.5991586070857302"/>
    <n v="44.712726749644638"/>
    <n v="-179.81508791747265"/>
    <n v="-246.41798312130197"/>
    <m/>
    <n v="2023"/>
    <n v="3"/>
    <d v="2024-11-12T00:00:00"/>
    <x v="3"/>
    <x v="1"/>
  </r>
  <r>
    <n v="2024"/>
    <n v="9"/>
    <n v="127"/>
    <x v="5"/>
    <s v="RC Viajero"/>
    <n v="263"/>
    <s v="4be84111a613654b362415e563cb7607df7b203b5d303802a8a546061bbc7847"/>
    <s v="866d562d83a77144c090ae01fef5e5dc5d322dfdcb968ee04e0fa262fe1b2619"/>
    <x v="19"/>
    <n v="0"/>
    <n v="31.52046"/>
    <n v="90.158739999999995"/>
    <n v="94.801989999999989"/>
    <n v="2.1869699999999996"/>
    <n v="1.4816800000000001"/>
    <n v="2.1163899999999995"/>
    <n v="1.9016000000000002"/>
    <n v="0"/>
    <n v="0"/>
    <n v="136.08000000000001"/>
    <n v="130.12"/>
    <n v="0"/>
    <n v="0"/>
    <n v="2.1869699999999996"/>
    <n v="1.4816800000000001"/>
    <n v="12.163360000000001"/>
    <n v="5.0728500000000007"/>
    <n v="0"/>
    <n v="0"/>
    <n v="0"/>
    <n v="0"/>
    <n v="0"/>
    <n v="0"/>
    <s v="RC Viajero"/>
    <s v="Daños Sin Autos"/>
    <s v="Responsabilidad Civil y Riesgos Profesionales"/>
    <x v="7"/>
    <x v="2"/>
    <n v="1289086.5757000002"/>
    <n v="654924.37927999999"/>
    <n v="686962120.64980006"/>
    <n v="584624168.36260986"/>
    <n v="657838299.99713993"/>
    <n v="555463704.64566004"/>
    <n v="245659.01942999999"/>
    <n v="228650.71685000003"/>
    <n v="73049.030719999995"/>
    <n v="40138.526830000003"/>
    <n v="34555.234420000001"/>
    <n v="29123.08671"/>
    <m/>
    <n v="1.3785419278032758E-2"/>
    <m/>
    <m/>
    <m/>
    <n v="0.10823186537152606"/>
    <m/>
    <n v="4.8128396189270652E-3"/>
    <m/>
    <m/>
    <n v="5.3915766240525331E-6"/>
    <n v="5.6746209943829626E-6"/>
    <m/>
    <m/>
    <m/>
    <n v="0"/>
    <m/>
    <n v="0"/>
    <m/>
    <n v="0"/>
    <m/>
    <n v="47.600696506668072"/>
    <m/>
    <n v="4.7006928198382898"/>
    <n v="2.9938384923719899E-3"/>
    <n v="47.600696506668072"/>
    <n v="139.77369723133936"/>
    <n v="17.979982504834187"/>
    <n v="29.208038873611482"/>
    <s v="Resto"/>
    <n v="2023"/>
    <n v="3"/>
    <d v="2024-11-12T00:00:00"/>
    <x v="7"/>
    <x v="19"/>
  </r>
  <r>
    <n v="2024"/>
    <n v="9"/>
    <n v="48"/>
    <x v="3"/>
    <s v="RC Viajero"/>
    <n v="36"/>
    <s v="76a50887d8f1c2e9301755428990ad81479ee21c25b43215cf524541e0503269"/>
    <s v="866d562d83a77144c090ae01fef5e5dc5d322dfdcb968ee04e0fa262fe1b2619"/>
    <x v="0"/>
    <n v="121722.31384999999"/>
    <n v="112431.73999"/>
    <n v="139073.00958999997"/>
    <n v="134480.02895000001"/>
    <n v="443.58546000000001"/>
    <n v="505.81148999999999"/>
    <n v="1457.9530400000001"/>
    <n v="643.30613999999991"/>
    <n v="0"/>
    <n v="0"/>
    <n v="136.08000000000001"/>
    <n v="130.12"/>
    <n v="0"/>
    <n v="0"/>
    <n v="443.58546000000001"/>
    <n v="505.81148999999999"/>
    <n v="121722.31384999999"/>
    <n v="112431.73999"/>
    <n v="0"/>
    <n v="0"/>
    <n v="0"/>
    <n v="0"/>
    <n v="0"/>
    <n v="0"/>
    <s v="RC Viajero"/>
    <s v="Daños Sin Autos"/>
    <s v="Responsabilidad Civil y Riesgos Profesionales"/>
    <x v="7"/>
    <x v="2"/>
    <n v="47053426.409630001"/>
    <n v="41806699.471960001"/>
    <n v="686962120.64980006"/>
    <n v="584624168.36260986"/>
    <n v="657838299.99713993"/>
    <n v="555463704.64566004"/>
    <n v="245659.01942999999"/>
    <n v="228650.71685000003"/>
    <n v="73049.030719999995"/>
    <n v="40138.526830000003"/>
    <n v="922862.15366999991"/>
    <n v="870184.09302000003"/>
    <n v="49.549295658848997"/>
    <n v="49.171829215719335"/>
    <n v="9290.5738599999895"/>
    <n v="8.2633016804919421"/>
    <n v="13.189652795484108"/>
    <n v="12.92045452127288"/>
    <n v="0.25868958572820994"/>
    <n v="0.26893235153712297"/>
    <n v="1.7718926588683289E-2"/>
    <n v="1.8503378999144501E-2"/>
    <n v="1.9231456048916688E-2"/>
    <n v="2.0241059685748894E-2"/>
    <m/>
    <m/>
    <m/>
    <n v="0"/>
    <m/>
    <n v="0"/>
    <m/>
    <n v="0"/>
    <m/>
    <n v="-12.302217571214126"/>
    <n v="0.3644241108878658"/>
    <n v="0.449883182493652"/>
    <n v="0.60724345775412369"/>
    <n v="-12.302217571214126"/>
    <n v="8.2633016804919421"/>
    <n v="0.3644241108878658"/>
    <n v="0.449883182493652"/>
    <s v="Grandes"/>
    <n v="2023"/>
    <n v="3"/>
    <d v="2024-11-12T00:00:00"/>
    <x v="7"/>
    <x v="0"/>
  </r>
  <r>
    <n v="2024"/>
    <n v="9"/>
    <n v="39"/>
    <x v="17"/>
    <s v="RC Viajero"/>
    <n v="27"/>
    <s v="670671cd97404156226e507973f2ab8330d3022ca96e0c93bdbdb320c41adcaf"/>
    <s v="866d562d83a77144c090ae01fef5e5dc5d322dfdcb968ee04e0fa262fe1b2619"/>
    <x v="5"/>
    <n v="9335.0034700000015"/>
    <n v="6201.8857900000003"/>
    <n v="12107.439050000001"/>
    <n v="8980.466739999998"/>
    <n v="796.0706899999999"/>
    <n v="1175.6070300000001"/>
    <n v="-168.34487999999993"/>
    <n v="1295.1225100000001"/>
    <n v="0"/>
    <n v="0"/>
    <n v="136.08000000000001"/>
    <n v="130.12"/>
    <n v="-93.87115"/>
    <n v="102.14209"/>
    <n v="-318.66255999999998"/>
    <n v="449.21163000000001"/>
    <n v="995.90223000000003"/>
    <n v="702.02469999999994"/>
    <n v="0"/>
    <n v="0"/>
    <n v="0"/>
    <n v="0"/>
    <n v="0"/>
    <n v="0"/>
    <s v="RC Viajero"/>
    <s v="Daños Sin Autos"/>
    <s v="Responsabilidad Civil y Riesgos Profesionales"/>
    <x v="7"/>
    <x v="2"/>
    <n v="20570212.76644"/>
    <n v="17720859.139090002"/>
    <n v="686962120.64980006"/>
    <n v="584624168.36260986"/>
    <n v="657838299.99713993"/>
    <n v="555463704.64566004"/>
    <n v="245659.01942999999"/>
    <n v="228650.71685000003"/>
    <n v="73049.030719999995"/>
    <n v="40138.526830000003"/>
    <n v="1357613.8569200002"/>
    <n v="1375785.7430100001"/>
    <n v="3.7999840151035005"/>
    <n v="2.7123841444453358"/>
    <n v="3133.1176800000012"/>
    <n v="50.518790350055774"/>
    <n v="0.6876037263775574"/>
    <n v="0.45078863634909178"/>
    <n v="4.538117119152954E-2"/>
    <n v="3.4997658642404166E-2"/>
    <n v="1.3588818348775893E-3"/>
    <n v="1.4190422585672782E-3"/>
    <n v="1.060832946296075E-3"/>
    <n v="1.1165240389480159E-3"/>
    <m/>
    <m/>
    <m/>
    <n v="0"/>
    <m/>
    <n v="0"/>
    <m/>
    <n v="0"/>
    <m/>
    <n v="-32.284286357151181"/>
    <n v="8.5278028289795564"/>
    <n v="18.955638168886694"/>
    <n v="1.0897758425452246"/>
    <n v="-170.93818118644882"/>
    <n v="41.861423109471808"/>
    <n v="-31.997373878759163"/>
    <n v="63.988009253805465"/>
    <s v="Grandes"/>
    <n v="2023"/>
    <n v="3"/>
    <d v="2024-11-12T00:00:00"/>
    <x v="7"/>
    <x v="5"/>
  </r>
  <r>
    <n v="2024"/>
    <n v="9"/>
    <n v="5.0999999999999996"/>
    <x v="6"/>
    <s v="RC Viajero"/>
    <n v="5.0999999999999996"/>
    <m/>
    <m/>
    <x v="3"/>
    <n v="215005.92343999998"/>
    <n v="181051.81116000001"/>
    <n v="260408.08345999999"/>
    <n v="230769.55246000001"/>
    <n v="63756.258150000001"/>
    <n v="49811.970410000002"/>
    <n v="75131.984020000004"/>
    <n v="65684.682520000017"/>
    <n v="0"/>
    <n v="0"/>
    <n v="0"/>
    <n v="0"/>
    <n v="-93.87115"/>
    <n v="102.14209"/>
    <n v="48346.530419999996"/>
    <n v="48919.775409999995"/>
    <n v="193891.25388999999"/>
    <n v="170452.39501000001"/>
    <n v="0"/>
    <n v="0"/>
    <n v="0"/>
    <n v="0"/>
    <n v="0"/>
    <n v="0"/>
    <s v="RC Viajero"/>
    <s v="Daños Sin Autos"/>
    <s v="Responsabilidad Civil y Riesgos Profesionales"/>
    <x v="7"/>
    <x v="2"/>
    <n v="118044766.44049999"/>
    <n v="102614659.32592"/>
    <n v="686962120.64980006"/>
    <n v="584624168.36260986"/>
    <n v="657838299.99713993"/>
    <n v="555463704.64566004"/>
    <n v="245659.01942999999"/>
    <n v="228650.71685000003"/>
    <n v="73049.030719999995"/>
    <n v="40138.526830000003"/>
    <n v="3320237.6885099998"/>
    <n v="3160569.0444800002"/>
    <n v="87.522096253121887"/>
    <n v="79.18269999510828"/>
    <n v="33954.112279999972"/>
    <n v="18.753809786522304"/>
    <n v="6.4756184228631746"/>
    <n v="5.728456129639401"/>
    <n v="0.18213931030002323"/>
    <n v="0.17643854430676567"/>
    <n v="3.1298075538229837E-2"/>
    <n v="3.2683704101894757E-2"/>
    <n v="3.0968923448218388E-2"/>
    <n v="3.2594714946406103E-2"/>
    <m/>
    <m/>
    <m/>
    <n v="0"/>
    <m/>
    <n v="0"/>
    <m/>
    <n v="0"/>
    <m/>
    <n v="27.993848918694077"/>
    <n v="29.653256584715425"/>
    <n v="27.512550187073202"/>
    <n v="87.278718857174738"/>
    <n v="-1.1718062587074307"/>
    <n v="13.750970691039498"/>
    <n v="24.934869134132452"/>
    <n v="28.699963650924353"/>
    <m/>
    <n v="2023"/>
    <n v="3"/>
    <d v="2024-11-12T00:00:00"/>
    <x v="7"/>
    <x v="3"/>
  </r>
  <r>
    <n v="2024"/>
    <n v="9"/>
    <n v="22"/>
    <x v="15"/>
    <s v="RC Viajero"/>
    <n v="16"/>
    <s v="b17ef6d19c7a5b1ee83b907c595526dcb1eb06db8227d650d5dda0a9f4ce8cd9"/>
    <s v="866d562d83a77144c090ae01fef5e5dc5d322dfdcb968ee04e0fa262fe1b2619"/>
    <x v="15"/>
    <n v="5219.55465"/>
    <n v="12223.203439999999"/>
    <n v="7579.2502899999999"/>
    <n v="13435.69303"/>
    <n v="6648.9731399999991"/>
    <n v="3498.3311200000003"/>
    <n v="9669.0122499999998"/>
    <n v="4351.8802599999999"/>
    <n v="0"/>
    <n v="0"/>
    <n v="136.08000000000001"/>
    <n v="130.12"/>
    <n v="0"/>
    <n v="0"/>
    <n v="6648.9731400000001"/>
    <n v="3498.3311200000003"/>
    <n v="6526.8660499999996"/>
    <n v="10465.65538"/>
    <n v="0"/>
    <n v="0"/>
    <n v="0"/>
    <n v="0"/>
    <n v="0"/>
    <n v="0"/>
    <s v="RC Viajero"/>
    <s v="Daños Sin Autos"/>
    <s v="Responsabilidad Civil y Riesgos Profesionales"/>
    <x v="7"/>
    <x v="2"/>
    <n v="23848282.467700001"/>
    <n v="20930115.52899"/>
    <n v="686962120.64980006"/>
    <n v="584624168.36260986"/>
    <n v="657838299.99713993"/>
    <n v="555463704.64566004"/>
    <n v="245659.01942999999"/>
    <n v="228650.71685000003"/>
    <n v="73049.030719999995"/>
    <n v="40138.526830000003"/>
    <n v="1740792.1229100002"/>
    <n v="1644922.1045299999"/>
    <n v="2.1247152504764033"/>
    <n v="5.3457971216502651"/>
    <n v="-7003.6487899999993"/>
    <n v="-57.297981043830191"/>
    <n v="0.29983790604904142"/>
    <n v="0.74308706815588144"/>
    <n v="2.1886501290268347E-2"/>
    <n v="5.8400076306649229E-2"/>
    <n v="7.5980239566379639E-4"/>
    <n v="7.9344037129226036E-4"/>
    <n v="2.0907797011256342E-3"/>
    <n v="2.2005404381547113E-3"/>
    <m/>
    <m/>
    <m/>
    <n v="0"/>
    <m/>
    <n v="0"/>
    <m/>
    <n v="0"/>
    <m/>
    <n v="90.061286708617743"/>
    <n v="127.38583242920924"/>
    <n v="28.620411475373437"/>
    <n v="9.1020689452893535"/>
    <n v="90.061286708617772"/>
    <n v="-37.635381512055865"/>
    <n v="101.87083799582497"/>
    <n v="33.426775419008685"/>
    <s v="Medianas"/>
    <n v="2023"/>
    <n v="3"/>
    <d v="2024-11-12T00:00:00"/>
    <x v="7"/>
    <x v="15"/>
  </r>
  <r>
    <n v="2024"/>
    <n v="9"/>
    <n v="201.1"/>
    <x v="1"/>
    <s v="RC Viajero"/>
    <n v="201.1"/>
    <m/>
    <m/>
    <x v="1"/>
    <n v="245659.01942999999"/>
    <n v="228650.71685000003"/>
    <n v="329324.26099999988"/>
    <n v="286058.20627000008"/>
    <n v="73049.03072000001"/>
    <n v="40138.526829999995"/>
    <n v="90321.731029999981"/>
    <n v="62938.804880000003"/>
    <n v="0"/>
    <n v="0"/>
    <n v="0"/>
    <n v="0"/>
    <n v="-93.87115"/>
    <n v="102.14209"/>
    <n v="59024.647250000002"/>
    <n v="53355.549619999998"/>
    <n v="232191.21897999998"/>
    <n v="206861.27569000001"/>
    <n v="0"/>
    <n v="0"/>
    <n v="0"/>
    <n v="0"/>
    <n v="0"/>
    <n v="0"/>
    <s v="RC Viajero"/>
    <s v="Daños Sin Autos"/>
    <s v="Responsabilidad Civil y Riesgos Profesionales"/>
    <x v="7"/>
    <x v="2"/>
    <n v="276426990.19284999"/>
    <n v="244429122.95560998"/>
    <n v="686962120.64980006"/>
    <n v="584624168.36260986"/>
    <n v="657838299.99713993"/>
    <n v="555463704.64566004"/>
    <n v="245659.01942999999"/>
    <n v="228650.71685000003"/>
    <n v="73049.030719999995"/>
    <n v="40138.526830000003"/>
    <n v="10571945.12349"/>
    <n v="11005609.388559999"/>
    <n v="100"/>
    <n v="100"/>
    <n v="17008.30257999996"/>
    <n v="7.4385520475572342"/>
    <n v="2.3236879927059562"/>
    <n v="2.0775834283894867"/>
    <n v="8.8869404271491481E-2"/>
    <n v="9.3544792897499604E-2"/>
    <n v="3.5760198713377413E-2"/>
    <n v="3.7343374417553372E-2"/>
    <n v="3.9110719197667641E-2"/>
    <n v="4.1163934733748318E-2"/>
    <m/>
    <m/>
    <m/>
    <n v="0"/>
    <m/>
    <n v="0"/>
    <m/>
    <n v="0"/>
    <m/>
    <n v="81.992306367861829"/>
    <n v="29.735944924592999"/>
    <n v="17.554516068424032"/>
    <n v="100.00000000000003"/>
    <n v="10.62513210036351"/>
    <n v="12.244893688057456"/>
    <n v="25.42070604964788"/>
    <n v="25.792913362846136"/>
    <m/>
    <n v="2023"/>
    <n v="3"/>
    <d v="2024-11-12T00:00:00"/>
    <x v="7"/>
    <x v="1"/>
  </r>
  <r>
    <n v="2024"/>
    <n v="9"/>
    <n v="9"/>
    <x v="8"/>
    <s v="RC Viajero"/>
    <n v="9"/>
    <s v="19581e27de7ced00ff1ce50b2047e7a567c76b1cbaebabe5ef03f7c3017bb5b7"/>
    <s v="866d562d83a77144c090ae01fef5e5dc5d322dfdcb968ee04e0fa262fe1b2619"/>
    <x v="13"/>
    <n v="5080.8318399999998"/>
    <n v="3247.7352900000001"/>
    <n v="7564.5278799999996"/>
    <n v="3937.7416699999999"/>
    <n v="1130.2781900000007"/>
    <n v="-7112.8328999999985"/>
    <n v="2108.2722099999992"/>
    <n v="-3627.5423000000001"/>
    <n v="0"/>
    <n v="0"/>
    <n v="136.08000000000001"/>
    <n v="130.12"/>
    <n v="0"/>
    <n v="0"/>
    <n v="1023.2886500000001"/>
    <n v="-5288.2370199999996"/>
    <n v="4578.42263"/>
    <n v="1748.70208"/>
    <n v="0"/>
    <n v="0"/>
    <n v="0"/>
    <n v="0"/>
    <n v="0"/>
    <n v="0"/>
    <s v="RC Viajero"/>
    <s v="Daños Sin Autos"/>
    <s v="Responsabilidad Civil y Riesgos Profesionales"/>
    <x v="7"/>
    <x v="2"/>
    <n v="2219668.6898400001"/>
    <n v="1971809.2153"/>
    <n v="686962120.64980006"/>
    <n v="584624168.36260986"/>
    <n v="657838299.99713993"/>
    <n v="555463704.64566004"/>
    <n v="245659.01942999999"/>
    <n v="228650.71685000003"/>
    <n v="73049.030719999995"/>
    <n v="40138.526830000003"/>
    <n v="82831.374379999994"/>
    <n v="56520.889320000002"/>
    <n v="2.0682455917104123"/>
    <n v="1.4203914751470414"/>
    <n v="1833.0965499999998"/>
    <n v="56.44230167539299"/>
    <n v="6.1339460778364066"/>
    <n v="5.7460795983101844"/>
    <n v="0.2289004599315333"/>
    <n v="0.16470839393586437"/>
    <n v="7.396087334763118E-4"/>
    <n v="7.7235269518696151E-4"/>
    <n v="5.555253213523684E-4"/>
    <n v="5.8468901979325308E-4"/>
    <m/>
    <m/>
    <m/>
    <n v="0"/>
    <m/>
    <n v="0"/>
    <m/>
    <n v="0"/>
    <m/>
    <n v="-115.89068948885333"/>
    <n v="22.245927942381986"/>
    <n v="-219.00900981372772"/>
    <n v="1.54728704660354"/>
    <n v="-119.35027961360174"/>
    <n v="161.81833271451245"/>
    <n v="22.350244455261222"/>
    <n v="-302.4092600152909"/>
    <s v="Medianas"/>
    <n v="2023"/>
    <n v="3"/>
    <d v="2024-11-12T00:00:00"/>
    <x v="7"/>
    <x v="13"/>
  </r>
  <r>
    <n v="2024"/>
    <n v="9"/>
    <n v="10"/>
    <x v="4"/>
    <s v="RC Viajero"/>
    <n v="10"/>
    <s v="4a44dc15364204a80fe80e9039455cc1608281820fe2b24f1e5233ade6af1dd5"/>
    <s v="866d562d83a77144c090ae01fef5e5dc5d322dfdcb968ee04e0fa262fe1b2619"/>
    <x v="14"/>
    <n v="1653.5890400000001"/>
    <n v="3134.38022"/>
    <n v="2107.9591399999999"/>
    <n v="3542.056"/>
    <n v="99.742399999999989"/>
    <n v="-307.40893"/>
    <n v="-10.257599999999996"/>
    <n v="-307.40893"/>
    <n v="0"/>
    <n v="0"/>
    <n v="136.08000000000001"/>
    <n v="130.12"/>
    <n v="0"/>
    <n v="0"/>
    <n v="99.742399999999989"/>
    <n v="-307.40893"/>
    <n v="2220.3437200000003"/>
    <n v="3871.7655"/>
    <n v="0"/>
    <n v="0"/>
    <n v="0"/>
    <n v="0"/>
    <n v="0"/>
    <n v="0"/>
    <s v="RC Viajero"/>
    <s v="Daños Sin Autos"/>
    <s v="Responsabilidad Civil y Riesgos Profesionales"/>
    <x v="7"/>
    <x v="2"/>
    <n v="4592296.0130699994"/>
    <n v="4306787.9967099996"/>
    <n v="686962120.64980006"/>
    <n v="584624168.36260986"/>
    <n v="657838299.99713993"/>
    <n v="555463704.64566004"/>
    <n v="245659.01942999999"/>
    <n v="228650.71685000003"/>
    <n v="73049.030719999995"/>
    <n v="40138.526830000003"/>
    <n v="223358.8371"/>
    <n v="239916.68980000002"/>
    <n v="0.6731236833220311"/>
    <n v="1.3708158291304302"/>
    <n v="-1480.7911799999999"/>
    <n v="-47.243508319485251"/>
    <n v="0.74032846045830347"/>
    <n v="1.3064452592326488"/>
    <n v="3.6007893116945612E-2"/>
    <n v="7.2777676133452263E-2"/>
    <n v="2.4071036674276362E-4"/>
    <n v="2.5136709735617239E-4"/>
    <n v="5.3613592964838191E-4"/>
    <n v="5.6428173322314108E-4"/>
    <m/>
    <m/>
    <m/>
    <n v="0"/>
    <m/>
    <n v="0"/>
    <m/>
    <n v="0"/>
    <m/>
    <n v="-132.44616218533403"/>
    <n v="6.0318735542659363"/>
    <n v="-9.8076464379934105"/>
    <n v="0.13654171590902664"/>
    <n v="-132.44616218533403"/>
    <n v="-42.652939079084199"/>
    <n v="4.4922053780033648"/>
    <n v="-7.9397610728232388"/>
    <s v="Medianas"/>
    <n v="2023"/>
    <n v="3"/>
    <d v="2024-11-12T00:00:00"/>
    <x v="7"/>
    <x v="14"/>
  </r>
  <r>
    <n v="2024"/>
    <n v="9"/>
    <n v="150.1"/>
    <x v="32"/>
    <s v="RC Viajero"/>
    <n v="150.1"/>
    <m/>
    <m/>
    <x v="21"/>
    <n v="0"/>
    <n v="11214.80755"/>
    <n v="27965.368470000001"/>
    <n v="11278.08908"/>
    <n v="494.83031999999992"/>
    <n v="1640.62915"/>
    <n v="1940.5606599999996"/>
    <n v="2343.2203999999997"/>
    <n v="0"/>
    <n v="0"/>
    <n v="0"/>
    <n v="0"/>
    <n v="0"/>
    <n v="0"/>
    <n v="2690.6619300000002"/>
    <n v="4802.2039899999991"/>
    <n v="14014.114229999999"/>
    <n v="10030.520910000001"/>
    <n v="0"/>
    <n v="0"/>
    <n v="0"/>
    <n v="0"/>
    <n v="0"/>
    <n v="0"/>
    <s v="RC Viajero"/>
    <s v="Daños Sin Autos"/>
    <s v="Responsabilidad Civil y Riesgos Profesionales"/>
    <x v="7"/>
    <x v="2"/>
    <n v="7721996.9993799999"/>
    <n v="9168018.7888300009"/>
    <n v="686962120.64980006"/>
    <n v="584624168.36260986"/>
    <n v="657838299.99713993"/>
    <n v="555463704.64566004"/>
    <n v="245659.01942999999"/>
    <n v="228650.71685000003"/>
    <n v="73049.030719999995"/>
    <n v="40138.526830000003"/>
    <n v="202749.81164"/>
    <n v="723791.77116999996"/>
    <m/>
    <n v="4.9047769036110935"/>
    <m/>
    <m/>
    <m/>
    <n v="1.549452203894417"/>
    <m/>
    <n v="0.12232531158927963"/>
    <m/>
    <m/>
    <n v="1.9182935220433922E-3"/>
    <n v="2.0189991634384321E-3"/>
    <m/>
    <m/>
    <m/>
    <n v="0"/>
    <m/>
    <n v="0"/>
    <m/>
    <n v="0"/>
    <m/>
    <n v="-69.838990121564052"/>
    <m/>
    <n v="14.629133337201136"/>
    <n v="0.67739477871609999"/>
    <n v="-43.970269992633092"/>
    <n v="39.714720259727756"/>
    <n v="19.199657472750602"/>
    <n v="47.87591824082044"/>
    <s v="Resto"/>
    <n v="2023"/>
    <n v="3"/>
    <d v="2024-11-12T00:00:00"/>
    <x v="7"/>
    <x v="21"/>
  </r>
  <r>
    <n v="2024"/>
    <n v="9"/>
    <n v="23"/>
    <x v="16"/>
    <s v="RC Viajero"/>
    <n v="17"/>
    <s v="4523540f1504cd17100c4835e85b7eefd49911580f8efff0599a8f283be6b9e3"/>
    <s v="866d562d83a77144c090ae01fef5e5dc5d322dfdcb968ee04e0fa262fe1b2619"/>
    <x v="18"/>
    <n v="4647.1578300000001"/>
    <n v="4794.8904699999994"/>
    <n v="6372.5855600000014"/>
    <n v="7095.2021300000006"/>
    <n v="-234.56882999999999"/>
    <n v="1069.2197300000003"/>
    <n v="666.92610000000013"/>
    <n v="3059.8571400000001"/>
    <n v="0"/>
    <n v="0"/>
    <n v="136.08000000000001"/>
    <n v="130.12"/>
    <n v="0"/>
    <n v="0"/>
    <n v="-249.86991"/>
    <n v="1043.2108000000001"/>
    <n v="1578.3834299999999"/>
    <n v="1744.87607"/>
    <n v="0"/>
    <n v="0"/>
    <n v="0"/>
    <n v="0"/>
    <n v="0"/>
    <n v="0"/>
    <s v="RC Viajero"/>
    <s v="Daños Sin Autos"/>
    <s v="Responsabilidad Civil y Riesgos Profesionales"/>
    <x v="7"/>
    <x v="2"/>
    <n v="17823957.294020001"/>
    <n v="15095885.725"/>
    <n v="686962120.64980006"/>
    <n v="584624168.36260986"/>
    <n v="657838299.99713993"/>
    <n v="555463704.64566004"/>
    <n v="245659.01942999999"/>
    <n v="228650.71685000003"/>
    <n v="73049.030719999995"/>
    <n v="40138.526830000003"/>
    <n v="822831.16071000008"/>
    <n v="731154.46826999995"/>
    <n v="1.8917106486799267"/>
    <n v="2.0970371473383809"/>
    <n v="-147.73263999999926"/>
    <n v="-3.0810430587374649"/>
    <n v="0.56477659718065198"/>
    <n v="0.65579719171316708"/>
    <n v="2.6072536829737231E-2"/>
    <n v="3.1762895913151193E-2"/>
    <n v="6.7647948705006262E-4"/>
    <n v="7.0642859043327285E-4"/>
    <n v="8.201663101662939E-4"/>
    <n v="8.6322300267282874E-4"/>
    <m/>
    <m/>
    <m/>
    <n v="0"/>
    <m/>
    <n v="0"/>
    <m/>
    <n v="0"/>
    <m/>
    <n v="-121.93831851568993"/>
    <n v="-5.0475761439761557"/>
    <n v="22.299148159686752"/>
    <n v="-0.32111148866452749"/>
    <n v="-123.95200567325415"/>
    <n v="-9.5418031608399687"/>
    <n v="-15.830748425938559"/>
    <n v="59.787099951459588"/>
    <s v="Medianas"/>
    <n v="2023"/>
    <n v="3"/>
    <d v="2024-11-12T00:00:00"/>
    <x v="7"/>
    <x v="18"/>
  </r>
  <r>
    <n v="2024"/>
    <n v="9"/>
    <n v="13"/>
    <x v="23"/>
    <s v="RC Viajero"/>
    <n v="13"/>
    <s v="3fdba35f04dc8c462986c992bcf875546257113072a909c162f7e470e581e278"/>
    <s v="866d562d83a77144c090ae01fef5e5dc5d322dfdcb968ee04e0fa262fe1b2619"/>
    <x v="17"/>
    <n v="455.84653000000003"/>
    <n v="548.67710999999997"/>
    <n v="510.20485000000008"/>
    <n v="679.25358000000006"/>
    <n v="259.73846000000003"/>
    <n v="0"/>
    <n v="262.83106000000004"/>
    <n v="0"/>
    <n v="0"/>
    <n v="0"/>
    <n v="136.08000000000001"/>
    <n v="130.12"/>
    <n v="0"/>
    <n v="0"/>
    <n v="84.738399999999999"/>
    <n v="0"/>
    <n v="108.23008999999999"/>
    <n v="153.22342999999998"/>
    <n v="0"/>
    <n v="0"/>
    <n v="0"/>
    <n v="0"/>
    <n v="0"/>
    <n v="0"/>
    <s v="RC Viajero"/>
    <s v="Daños Sin Autos"/>
    <s v="Responsabilidad Civil y Riesgos Profesionales"/>
    <x v="7"/>
    <x v="2"/>
    <n v="1151107.1503699999"/>
    <n v="957883.89023000002"/>
    <n v="686962120.64980006"/>
    <n v="584624168.36260986"/>
    <n v="657838299.99713993"/>
    <n v="555463704.64566004"/>
    <n v="245659.01942999999"/>
    <n v="228650.71685000003"/>
    <n v="73049.030719999995"/>
    <n v="40138.526830000003"/>
    <n v="176294.08989999999"/>
    <n v="126534.85805"/>
    <n v="0.18556067310603774"/>
    <n v="0.23996299576875779"/>
    <n v="-92.830579999999941"/>
    <n v="-16.918981730438865"/>
    <n v="0.25857164596871718"/>
    <n v="0.43361735924435252"/>
    <n v="3.9600703536024205E-2"/>
    <n v="5.7280127121488146E-2"/>
    <n v="6.6356865436599771E-5"/>
    <n v="6.9294616929719947E-5"/>
    <n v="9.3851253453429949E-5"/>
    <n v="9.8778210963398709E-5"/>
    <m/>
    <m/>
    <m/>
    <n v="0"/>
    <m/>
    <n v="0"/>
    <m/>
    <n v="0"/>
    <m/>
    <m/>
    <n v="56.979365401772398"/>
    <m/>
    <n v="0.35556729150259153"/>
    <m/>
    <n v="-29.364529954720364"/>
    <n v="78.294677570719941"/>
    <m/>
    <s v="Medianas"/>
    <n v="2023"/>
    <n v="3"/>
    <d v="2024-11-12T00:00:00"/>
    <x v="7"/>
    <x v="17"/>
  </r>
  <r>
    <n v="2024"/>
    <n v="9"/>
    <n v="103"/>
    <x v="18"/>
    <s v="RC Viajero"/>
    <n v="205"/>
    <s v="f8809aff4d69bece79dabe35be0c708b890d7eafb841f121330667b77d2e2590"/>
    <s v="866d562d83a77144c090ae01fef5e5dc5d322dfdcb968ee04e0fa262fe1b2619"/>
    <x v="12"/>
    <n v="99.878280000000004"/>
    <n v="509.25385999999997"/>
    <n v="198.10352000000006"/>
    <n v="1308.32185"/>
    <n v="231.70143999999999"/>
    <n v="-53.238250000000001"/>
    <n v="148.43806999999998"/>
    <n v="79.322050000000019"/>
    <n v="0"/>
    <n v="0"/>
    <n v="136.08000000000001"/>
    <n v="130.12"/>
    <n v="0"/>
    <n v="0"/>
    <n v="231.70143999999999"/>
    <n v="-53.238250000000001"/>
    <n v="259.68323000000004"/>
    <n v="401.79247999999995"/>
    <n v="0"/>
    <n v="0"/>
    <n v="0"/>
    <n v="0"/>
    <n v="0"/>
    <n v="0"/>
    <s v="RC Viajero"/>
    <s v="Daños Sin Autos"/>
    <s v="Responsabilidad Civil y Riesgos Profesionales"/>
    <x v="7"/>
    <x v="2"/>
    <n v="1756185.3149300001"/>
    <n v="1661194.5349100002"/>
    <n v="686962120.64980006"/>
    <n v="584624168.36260986"/>
    <n v="657838299.99713993"/>
    <n v="555463704.64566004"/>
    <n v="245659.01942999999"/>
    <n v="228650.71685000003"/>
    <n v="73049.030719999995"/>
    <n v="40138.526830000003"/>
    <n v="51508.028559999999"/>
    <n v="67374.961939999994"/>
    <n v="4.0657281882727742E-2"/>
    <n v="0.22272130479874327"/>
    <n v="-409.37557999999996"/>
    <n v="-80.387329808359226"/>
    <n v="0.19390817857386078"/>
    <n v="0.75585031195046937"/>
    <n v="5.687228970137531E-3"/>
    <n v="3.0655883419914466E-2"/>
    <n v="1.4539124792721434E-5"/>
    <n v="1.5182801001467114E-5"/>
    <n v="8.7107904113217931E-5"/>
    <n v="9.1680852545507338E-5"/>
    <m/>
    <m/>
    <m/>
    <n v="0"/>
    <m/>
    <n v="0"/>
    <m/>
    <n v="0"/>
    <m/>
    <n v="-535.21610871882524"/>
    <n v="231.98381069437718"/>
    <n v="-10.454167200617782"/>
    <n v="0.31718619359662875"/>
    <n v="-535.21610871882524"/>
    <n v="-35.368817753881288"/>
    <n v="89.224644964559303"/>
    <n v="-13.250185767538508"/>
    <s v="Medianas"/>
    <n v="2023"/>
    <n v="3"/>
    <d v="2024-11-12T00:00:00"/>
    <x v="7"/>
    <x v="12"/>
  </r>
  <r>
    <n v="2024"/>
    <n v="9"/>
    <n v="27"/>
    <x v="21"/>
    <s v="RC Viajero"/>
    <n v="21"/>
    <s v="6f4b6612125fb3a0daecd2799dfd6c9c299424fd920f9b308110a2c1fbd8f443"/>
    <s v="866d562d83a77144c090ae01fef5e5dc5d322dfdcb968ee04e0fa262fe1b2619"/>
    <x v="9"/>
    <n v="8155.9679000000006"/>
    <n v="6843.6612500000001"/>
    <n v="10928.039470000002"/>
    <n v="9245.5625299999992"/>
    <n v="-381.55185"/>
    <n v="143.49465999999998"/>
    <n v="-617.09197000000006"/>
    <n v="191.72052000000002"/>
    <n v="0"/>
    <n v="0"/>
    <n v="136.08000000000001"/>
    <n v="130.12"/>
    <n v="0"/>
    <n v="0"/>
    <n v="-381.55185"/>
    <n v="143.49466000000001"/>
    <n v="8155.9679000000006"/>
    <n v="6843.6612500000001"/>
    <n v="0"/>
    <n v="0"/>
    <n v="0"/>
    <n v="0"/>
    <n v="0"/>
    <n v="0"/>
    <s v="RC Viajero"/>
    <s v="Daños Sin Autos"/>
    <s v="Responsabilidad Civil y Riesgos Profesionales"/>
    <x v="7"/>
    <x v="2"/>
    <n v="9306186.5952599999"/>
    <n v="8672700.5259799995"/>
    <n v="686962120.64980006"/>
    <n v="584624168.36260986"/>
    <n v="657838299.99713993"/>
    <n v="555463704.64566004"/>
    <n v="245659.01942999999"/>
    <n v="228650.71685000003"/>
    <n v="73049.030719999995"/>
    <n v="40138.526830000003"/>
    <n v="299437.61223999999"/>
    <n v="244064.31505999999"/>
    <n v="3.3200360071957489"/>
    <n v="2.9930635443796114"/>
    <n v="1312.3066500000004"/>
    <n v="19.175505654959181"/>
    <n v="2.7237620013690771"/>
    <n v="2.8040400942340038"/>
    <n v="8.7640279039259222E-2"/>
    <n v="7.8910383559297165E-2"/>
    <n v="1.1872514735288811E-3"/>
    <n v="1.239813476964698E-3"/>
    <n v="1.1706086782500682E-3"/>
    <n v="1.2320627239480375E-3"/>
    <m/>
    <m/>
    <m/>
    <n v="0"/>
    <m/>
    <n v="0"/>
    <m/>
    <n v="0"/>
    <m/>
    <n v="-365.89968574440331"/>
    <n v="-4.6781921493339862"/>
    <n v="2.0967528163378919"/>
    <n v="-0.52232294698406645"/>
    <n v="-365.89968574440326"/>
    <n v="19.175505654959181"/>
    <n v="-4.6781921493339862"/>
    <n v="2.0967528163378923"/>
    <s v="Grandes"/>
    <n v="2023"/>
    <n v="3"/>
    <d v="2024-11-12T00:00:00"/>
    <x v="7"/>
    <x v="9"/>
  </r>
  <r>
    <n v="2024"/>
    <n v="9"/>
    <n v="15.1"/>
    <x v="13"/>
    <s v="RC Viajero"/>
    <n v="15.1"/>
    <m/>
    <m/>
    <x v="7"/>
    <n v="30653.095990000005"/>
    <n v="36384.098140000002"/>
    <n v="40950.809069999996"/>
    <n v="44010.564730000006"/>
    <n v="8797.9422500000001"/>
    <n v="-11314.072729999998"/>
    <n v="13249.18635"/>
    <n v="-5089.0980400000026"/>
    <n v="0"/>
    <n v="0"/>
    <n v="0"/>
    <n v="0"/>
    <n v="0"/>
    <n v="0"/>
    <n v="7987.4549000000006"/>
    <n v="-366.42977999999948"/>
    <n v="24285.850859999999"/>
    <n v="26378.359769999999"/>
    <n v="0"/>
    <n v="0"/>
    <n v="0"/>
    <n v="0"/>
    <n v="0"/>
    <n v="0"/>
    <s v="RC Viajero"/>
    <s v="Daños Sin Autos"/>
    <s v="Responsabilidad Civil y Riesgos Profesionales"/>
    <x v="7"/>
    <x v="2"/>
    <n v="150660226.75297001"/>
    <n v="132646444.84086001"/>
    <n v="686962120.64980006"/>
    <n v="584624168.36260986"/>
    <n v="657838299.99713993"/>
    <n v="555463704.64566004"/>
    <n v="245659.01942999999"/>
    <n v="228650.71685000003"/>
    <n v="73049.030719999995"/>
    <n v="40138.526830000003"/>
    <n v="7048957.6233400004"/>
    <n v="7121248.5729100006"/>
    <n v="12.477903746878114"/>
    <n v="15.912523101280623"/>
    <n v="-5731.0021499999966"/>
    <n v="-15.751392621985705"/>
    <n v="0.43485998395711278"/>
    <n v="0.5109230181685982"/>
    <n v="2.0345844852776136E-2"/>
    <n v="2.7429380548910386E-2"/>
    <n v="4.4621231751475797E-3"/>
    <n v="4.6596703156586167E-3"/>
    <n v="6.2235022274058594E-3"/>
    <n v="6.5502206239037792E-3"/>
    <m/>
    <m/>
    <m/>
    <n v="0"/>
    <m/>
    <n v="0"/>
    <m/>
    <n v="0"/>
    <m/>
    <n v="-177.76105439619178"/>
    <n v="28.701643230002489"/>
    <n v="-31.096202210276903"/>
    <n v="12.043886364109174"/>
    <n v="-2279.8050638788181"/>
    <n v="-7.9326725704143346"/>
    <n v="32.889335218457326"/>
    <n v="-1.3891302688832783"/>
    <s v="Resto"/>
    <n v="2023"/>
    <n v="3"/>
    <d v="2024-11-12T00:00:00"/>
    <x v="7"/>
    <x v="7"/>
  </r>
  <r>
    <n v="2024"/>
    <n v="9"/>
    <n v="94"/>
    <x v="19"/>
    <s v="RC Viajero"/>
    <n v="7"/>
    <s v="7902699be42c8a8e46fbbb4501726517e86b22c56a189f7625a6da49081b2451"/>
    <s v="866d562d83a77144c090ae01fef5e5dc5d322dfdcb968ee04e0fa262fe1b2619"/>
    <x v="6"/>
    <n v="8468.7680500000006"/>
    <n v="3843.6985800000002"/>
    <n v="13266.13451"/>
    <n v="10439.420050000001"/>
    <n v="1442.3156400000007"/>
    <n v="219.11066000000005"/>
    <n v="1618.4974500000001"/>
    <n v="461.82083999999998"/>
    <n v="0"/>
    <n v="0"/>
    <n v="136.08000000000001"/>
    <n v="130.12"/>
    <n v="0"/>
    <n v="0"/>
    <n v="580.52116000000001"/>
    <n v="53.311059999999998"/>
    <n v="4513.4767499999998"/>
    <n v="3243.21333"/>
    <n v="0"/>
    <n v="0"/>
    <n v="0"/>
    <n v="0"/>
    <n v="0"/>
    <n v="0"/>
    <s v="RC Viajero"/>
    <s v="Daños Sin Autos"/>
    <s v="Responsabilidad Civil y Riesgos Profesionales"/>
    <x v="7"/>
    <x v="2"/>
    <n v="5391455.1856499994"/>
    <n v="5692551.0252200002"/>
    <n v="686962120.64980006"/>
    <n v="584624168.36260986"/>
    <n v="657838299.99713993"/>
    <n v="555463704.64566004"/>
    <n v="245659.01942999999"/>
    <n v="228650.71685000003"/>
    <n v="73049.030719999995"/>
    <n v="40138.526830000003"/>
    <n v="438649.64042000001"/>
    <n v="393713.40130999999"/>
    <n v="3.4473670332357402"/>
    <n v="1.6810350008749599"/>
    <n v="4625.0694700000004"/>
    <n v="120.32862030508124"/>
    <n v="1.9306451595153002"/>
    <n v="0.97626816034478059"/>
    <n v="0.1570775933098848"/>
    <n v="6.7521548124400921E-2"/>
    <n v="1.2327853014645642E-3"/>
    <n v="1.2873631787685242E-3"/>
    <n v="6.574648788067153E-4"/>
    <n v="6.9198015061163408E-4"/>
    <m/>
    <m/>
    <m/>
    <n v="0"/>
    <m/>
    <n v="0"/>
    <m/>
    <n v="0"/>
    <m/>
    <n v="558.25900026954434"/>
    <n v="17.030997088177429"/>
    <n v="5.7005161939623283"/>
    <n v="1.9744487035405811"/>
    <n v="988.9319402015268"/>
    <n v="39.166816695342078"/>
    <n v="12.861950823165314"/>
    <n v="1.6437728442612192"/>
    <s v="Grandes"/>
    <n v="2023"/>
    <n v="3"/>
    <d v="2024-11-12T00:00:00"/>
    <x v="7"/>
    <x v="6"/>
  </r>
  <r>
    <n v="2024"/>
    <n v="9"/>
    <n v="61"/>
    <x v="2"/>
    <s v="RC Viajer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93.10780999999997"/>
    <n v="265.24360999999999"/>
    <n v="307.33726000000001"/>
    <n v="15.88945"/>
    <n v="0"/>
    <n v="0"/>
    <n v="0"/>
    <n v="0"/>
    <n v="0"/>
    <n v="0"/>
    <s v="RC Viajero"/>
    <s v="Daños Sin Autos"/>
    <s v="Responsabilidad Civil y Riesgos Profesionales"/>
    <x v="7"/>
    <x v="2"/>
    <n v="0"/>
    <n v="0"/>
    <n v="686962120.64980006"/>
    <n v="584624168.36260986"/>
    <n v="657838299.99713993"/>
    <n v="555463704.64566004"/>
    <n v="245659.01942999999"/>
    <n v="228650.71685000003"/>
    <n v="73049.030719999995"/>
    <n v="40138.526830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5.907517244241987"/>
    <n v="1834.222141106206"/>
    <n v="160.44517674166806"/>
    <n v="1669.3064265912287"/>
    <m/>
    <n v="2023"/>
    <n v="3"/>
    <d v="2024-11-12T00:00:00"/>
    <x v="7"/>
    <x v="2"/>
  </r>
  <r>
    <n v="2024"/>
    <n v="9"/>
    <n v="92"/>
    <x v="22"/>
    <s v="RC Viajero"/>
    <n v="219"/>
    <s v="314f04b30f62e0056bd059354a5536fb2e302107eed143b5fa2aa0bbba07f608"/>
    <s v="866d562d83a77144c090ae01fef5e5dc5d322dfdcb968ee04e0fa262fe1b2619"/>
    <x v="16"/>
    <n v="4709.21893"/>
    <n v="4297.7736100000002"/>
    <n v="5938.8151099999995"/>
    <n v="4468.4659600000005"/>
    <n v="784.27692999999988"/>
    <n v="-8728.953300000001"/>
    <n v="747.26615000000049"/>
    <n v="-8753.3828600000015"/>
    <n v="0"/>
    <n v="0"/>
    <n v="136.08000000000001"/>
    <n v="130.12"/>
    <n v="0"/>
    <n v="0"/>
    <n v="193.97313"/>
    <n v="579.18350999999996"/>
    <n v="2724.69083"/>
    <n v="2625.1279"/>
    <n v="0"/>
    <n v="0"/>
    <n v="0"/>
    <n v="0"/>
    <n v="0"/>
    <n v="0"/>
    <s v="RC Viajero"/>
    <s v="Daños Sin Autos"/>
    <s v="Responsabilidad Civil y Riesgos Profesionales"/>
    <x v="7"/>
    <x v="2"/>
    <n v="8783487.9357299991"/>
    <n v="9804093.92949"/>
    <n v="686962120.64980006"/>
    <n v="584624168.36260986"/>
    <n v="657838299.99713993"/>
    <n v="555463704.64566004"/>
    <n v="245659.01942999999"/>
    <n v="228650.71685000003"/>
    <n v="73049.030719999995"/>
    <n v="40138.526830000003"/>
    <n v="3043833.9750600001"/>
    <n v="3357871.77514"/>
    <n v="1.9169737552998261"/>
    <n v="1.8796239387342202"/>
    <n v="411.44531999999981"/>
    <n v="9.5734526137592368"/>
    <n v="0.15471339661050904"/>
    <n v="0.1279909984001939"/>
    <n v="5.3614452077102047E-2"/>
    <n v="4.3836520140556903E-2"/>
    <n v="6.8551362417851097E-4"/>
    <n v="7.1586268692784756E-4"/>
    <n v="7.3513444065048141E-4"/>
    <n v="7.7372717138046395E-4"/>
    <m/>
    <m/>
    <m/>
    <n v="0"/>
    <m/>
    <n v="0"/>
    <m/>
    <n v="0"/>
    <m/>
    <n v="-108.98477633051375"/>
    <n v="16.654076645359954"/>
    <n v="-203.10407415806159"/>
    <n v="1.073630850772225"/>
    <n v="-66.509210526383939"/>
    <n v="3.7926887295662848"/>
    <n v="7.1190877094851892"/>
    <n v="22.063058718015224"/>
    <s v="Medianas"/>
    <n v="2023"/>
    <n v="3"/>
    <d v="2024-11-12T00:00:00"/>
    <x v="7"/>
    <x v="16"/>
  </r>
  <r>
    <n v="2024"/>
    <n v="9"/>
    <n v="8"/>
    <x v="20"/>
    <s v="RC Viajero"/>
    <n v="8"/>
    <s v="2c624232cdd221771294dfbb310aca000a0df6ac8b66b696d90ef06fdefb64a3"/>
    <s v="866d562d83a77144c090ae01fef5e5dc5d322dfdcb968ee04e0fa262fe1b2619"/>
    <x v="8"/>
    <n v="4845.8347899999999"/>
    <n v="4649.723"/>
    <n v="6065.45586"/>
    <n v="6035.2170499999993"/>
    <n v="-164.77968000000004"/>
    <n v="473.0645300000001"/>
    <n v="-327.92692000000005"/>
    <n v="275.72307000000006"/>
    <n v="0"/>
    <n v="0"/>
    <n v="136.08000000000001"/>
    <n v="130.12"/>
    <n v="0"/>
    <n v="0"/>
    <n v="-87.672550000000001"/>
    <n v="313.98371999999995"/>
    <n v="2775.65769"/>
    <n v="2644.7669100000003"/>
    <n v="0"/>
    <n v="0"/>
    <n v="0"/>
    <n v="0"/>
    <n v="0"/>
    <n v="0"/>
    <s v="RC Viajero"/>
    <s v="Daños Sin Autos"/>
    <s v="Responsabilidad Civil y Riesgos Profesionales"/>
    <x v="7"/>
    <x v="2"/>
    <n v="1891357.54091"/>
    <n v="1612866.84565"/>
    <n v="686962120.64980006"/>
    <n v="584624168.36260986"/>
    <n v="657838299.99713993"/>
    <n v="555463704.64566004"/>
    <n v="245659.01942999999"/>
    <n v="228650.71685000003"/>
    <n v="73049.030719999995"/>
    <n v="40138.526830000003"/>
    <n v="111540.70735"/>
    <n v="122051.54706999999"/>
    <n v="1.9725857415061492"/>
    <n v="2.0335484025839823"/>
    <n v="196.11178999999993"/>
    <n v="4.2177090979398146"/>
    <n v="4.3444540608787889"/>
    <n v="3.8096387236560414"/>
    <n v="0.25620934620687824"/>
    <n v="0.28828932856674344"/>
    <n v="7.0540058095434812E-4"/>
    <n v="7.3663007915791281E-4"/>
    <n v="7.9533540548327704E-4"/>
    <n v="8.3708853721885202E-4"/>
    <m/>
    <m/>
    <m/>
    <n v="0"/>
    <m/>
    <n v="0"/>
    <m/>
    <n v="0"/>
    <m/>
    <n v="-134.83238956850136"/>
    <n v="-3.4004394937285936"/>
    <n v="10.174036818967497"/>
    <n v="-0.22557408137502533"/>
    <n v="-127.92264197646936"/>
    <n v="4.9490478538995131"/>
    <n v="-3.1586225605506857"/>
    <n v="11.871886282787768"/>
    <s v="Medianas"/>
    <n v="2023"/>
    <n v="3"/>
    <d v="2024-11-12T00:00:00"/>
    <x v="7"/>
    <x v="8"/>
  </r>
  <r>
    <n v="2024"/>
    <n v="9"/>
    <n v="43"/>
    <x v="9"/>
    <s v="RC Viajero"/>
    <n v="31"/>
    <s v="eb1e33e8a81b697b75855af6bfcdbcbf7cbbde9f94962ceaec1ed8af21f5a50f"/>
    <s v="866d562d83a77144c090ae01fef5e5dc5d322dfdcb968ee04e0fa262fe1b2619"/>
    <x v="11"/>
    <n v="1.7119300000000002"/>
    <n v="4.3502700000000001"/>
    <n v="1.7119300000000002"/>
    <n v="60.739389999999993"/>
    <n v="0"/>
    <n v="0"/>
    <n v="0"/>
    <n v="0"/>
    <n v="0"/>
    <n v="0"/>
    <n v="136.08000000000001"/>
    <n v="130.12"/>
    <n v="0"/>
    <n v="0"/>
    <n v="0"/>
    <n v="0"/>
    <n v="0.8099400000000001"/>
    <n v="126.68776"/>
    <n v="0"/>
    <n v="0"/>
    <n v="0"/>
    <n v="0"/>
    <n v="0"/>
    <n v="0"/>
    <s v="RC Viajero"/>
    <s v="Daños Sin Autos"/>
    <s v="Responsabilidad Civil y Riesgos Profesionales"/>
    <x v="7"/>
    <x v="2"/>
    <n v="84865140.385240003"/>
    <n v="73374373.455160007"/>
    <n v="686962120.64980006"/>
    <n v="584624168.36260986"/>
    <n v="657838299.99713993"/>
    <n v="555463704.64566004"/>
    <n v="245659.01942999999"/>
    <n v="228650.71685000003"/>
    <n v="73049.030719999995"/>
    <n v="40138.526830000003"/>
    <n v="641200.52296000009"/>
    <n v="682098.22563"/>
    <n v="6.9687243886757072E-4"/>
    <n v="1.9025831451269294E-3"/>
    <n v="-2.6383399999999999"/>
    <n v="-60.647729911017009"/>
    <n v="2.6698824138463706E-4"/>
    <n v="6.377776449985632E-4"/>
    <n v="2.0172358075751725E-6"/>
    <n v="5.9288683434666789E-6"/>
    <n v="2.4920296891780282E-7"/>
    <n v="2.6023568405905267E-7"/>
    <n v="7.4411395139274662E-7"/>
    <n v="7.8317808411534512E-7"/>
    <m/>
    <m/>
    <m/>
    <n v="0"/>
    <m/>
    <n v="0"/>
    <m/>
    <n v="0"/>
    <m/>
    <m/>
    <m/>
    <m/>
    <m/>
    <m/>
    <n v="-99.36068014779012"/>
    <m/>
    <m/>
    <s v="Medianas"/>
    <n v="2023"/>
    <n v="3"/>
    <d v="2024-11-12T00:00:00"/>
    <x v="7"/>
    <x v="11"/>
  </r>
  <r>
    <n v="2024"/>
    <n v="9"/>
    <n v="16"/>
    <x v="24"/>
    <s v="RC Viajero"/>
    <n v="14"/>
    <s v="8527a891e224136950ff32ca212b45bc93f69fbb801c3b1ebedac52775f99e61"/>
    <s v="866d562d83a77144c090ae01fef5e5dc5d322dfdcb968ee04e0fa262fe1b2619"/>
    <x v="10"/>
    <n v="3939.47217"/>
    <n v="2974.11087"/>
    <n v="4612.1949299999997"/>
    <n v="3447.8740699999998"/>
    <n v="42.580199999999998"/>
    <n v="-152.25473"/>
    <n v="-15.374969999999969"/>
    <n v="-167.54647000000003"/>
    <n v="0"/>
    <n v="0"/>
    <n v="136.08000000000001"/>
    <n v="130.12"/>
    <n v="0"/>
    <n v="0"/>
    <n v="42.580199999999998"/>
    <n v="-152.25473000000002"/>
    <n v="3512.76325"/>
    <n v="2595.76226"/>
    <n v="0"/>
    <n v="0"/>
    <n v="0"/>
    <n v="0"/>
    <n v="0"/>
    <n v="0"/>
    <s v="RC Viajero"/>
    <s v="Daños Sin Autos"/>
    <s v="Responsabilidad Civil y Riesgos Profesionales"/>
    <x v="7"/>
    <x v="2"/>
    <n v="3728743.9611599999"/>
    <n v="2931433.71942"/>
    <n v="686962120.64980006"/>
    <n v="584624168.36260986"/>
    <n v="657838299.99713993"/>
    <n v="555463704.64566004"/>
    <n v="245659.01942999999"/>
    <n v="228650.71685000003"/>
    <n v="73049.030719999995"/>
    <n v="40138.526830000003"/>
    <n v="154766.80440999998"/>
    <n v="92803.053159999996"/>
    <n v="1.6036342484557315"/>
    <n v="1.3007223029836741"/>
    <n v="965.36130000000003"/>
    <n v="32.458820205314012"/>
    <n v="2.5454245081934754"/>
    <n v="3.2047554134586402"/>
    <n v="0.10565145290304254"/>
    <n v="0.10145584566000161"/>
    <n v="5.7346279388354598E-4"/>
    <n v="5.9885114168894201E-4"/>
    <n v="5.0872184746138043E-4"/>
    <n v="5.3542847986750761E-4"/>
    <m/>
    <m/>
    <m/>
    <n v="0"/>
    <m/>
    <n v="0"/>
    <m/>
    <n v="0"/>
    <m/>
    <n v="-127.96642179852147"/>
    <n v="1.0808605356894805"/>
    <n v="-5.1193360521896079"/>
    <n v="5.8289890475359894E-2"/>
    <n v="-127.96642179852147"/>
    <n v="35.326848075832643"/>
    <n v="1.2121568397756382"/>
    <n v="-5.865511350796818"/>
    <s v="Medianas"/>
    <n v="2023"/>
    <n v="3"/>
    <d v="2024-11-12T00:00:00"/>
    <x v="7"/>
    <x v="10"/>
  </r>
  <r>
    <n v="2024"/>
    <n v="9"/>
    <n v="74"/>
    <x v="0"/>
    <s v="RC Viajero"/>
    <n v="46"/>
    <s v="25fc0e7096fc653718202dc30b0c580b8ab87eac11a700cba03a7c021bc35b0c"/>
    <s v="866d562d83a77144c090ae01fef5e5dc5d322dfdcb968ee04e0fa262fe1b2619"/>
    <x v="19"/>
    <n v="0"/>
    <n v="11183.28709"/>
    <n v="27875.209730000002"/>
    <n v="11183.28709"/>
    <n v="492.64334999999994"/>
    <n v="1639.1474699999999"/>
    <n v="1938.4442699999997"/>
    <n v="2341.3187999999996"/>
    <n v="0"/>
    <n v="0"/>
    <n v="136.08000000000001"/>
    <n v="130.12"/>
    <n v="0"/>
    <n v="0"/>
    <n v="2688.47496"/>
    <n v="4800.7223099999992"/>
    <n v="14001.950869999999"/>
    <n v="10025.448060000001"/>
    <n v="0"/>
    <n v="0"/>
    <n v="0"/>
    <n v="0"/>
    <n v="0"/>
    <n v="0"/>
    <s v="RC Viajero"/>
    <s v="Daños Sin Autos"/>
    <s v="Responsabilidad Civil y Riesgos Profesionales"/>
    <x v="7"/>
    <x v="2"/>
    <n v="6432910.42368"/>
    <n v="8513094.40955"/>
    <n v="686962120.64980006"/>
    <n v="584624168.36260986"/>
    <n v="657838299.99713993"/>
    <n v="555463704.64566004"/>
    <n v="245659.01942999999"/>
    <n v="228650.71685000003"/>
    <n v="73049.030719999995"/>
    <n v="40138.526830000003"/>
    <n v="168194.57722000001"/>
    <n v="694668.68446000002"/>
    <m/>
    <n v="4.8909914843330604"/>
    <m/>
    <m/>
    <m/>
    <n v="1.6098735037542851"/>
    <m/>
    <n v="0.13136571206651454"/>
    <m/>
    <m/>
    <n v="1.9129019454193397E-3"/>
    <n v="2.0133245424440492E-3"/>
    <m/>
    <m/>
    <m/>
    <n v="0"/>
    <m/>
    <n v="0"/>
    <m/>
    <n v="0"/>
    <m/>
    <n v="-69.945147766356868"/>
    <m/>
    <n v="14.657116971142695"/>
    <n v="0.6744009402237281"/>
    <n v="-43.998532170880758"/>
    <n v="39.664090684042684"/>
    <n v="19.200716992660038"/>
    <n v="47.885364138029345"/>
    <s v="Resto"/>
    <n v="2023"/>
    <n v="3"/>
    <d v="2024-11-12T00:00:00"/>
    <x v="7"/>
    <x v="19"/>
  </r>
  <r>
    <n v="2024"/>
    <n v="9"/>
    <n v="1"/>
    <x v="14"/>
    <s v="RC Viajero"/>
    <n v="30"/>
    <s v="624b60c58c9d8bfb6ff1886c2fd605d2adeb6ea4da576068201b6c6958ce93f4"/>
    <s v="866d562d83a77144c090ae01fef5e5dc5d322dfdcb968ee04e0fa262fe1b2619"/>
    <x v="4"/>
    <n v="67323.870169999995"/>
    <n v="51730.825549999994"/>
    <n v="85033.46084"/>
    <n v="67624.074189999985"/>
    <n v="61455.838210000002"/>
    <n v="47767.946570000007"/>
    <n v="72840.970379999999"/>
    <n v="63092.712510000012"/>
    <n v="0"/>
    <n v="0"/>
    <n v="136.08000000000001"/>
    <n v="130.12"/>
    <n v="0"/>
    <n v="0"/>
    <n v="48022.638209999997"/>
    <n v="47767.94657"/>
    <n v="58503.593159999997"/>
    <n v="47231.755740000001"/>
    <n v="0"/>
    <n v="0"/>
    <n v="0"/>
    <n v="0"/>
    <n v="0"/>
    <n v="0"/>
    <s v="RC Viajero"/>
    <s v="Daños Sin Autos"/>
    <s v="Responsabilidad Civil y Riesgos Profesionales"/>
    <x v="7"/>
    <x v="2"/>
    <n v="35723485.483519994"/>
    <n v="28721849.16367"/>
    <n v="686962120.64980006"/>
    <n v="584624168.36260986"/>
    <n v="657838299.99713993"/>
    <n v="555463704.64566004"/>
    <n v="245659.01942999999"/>
    <n v="228650.71685000003"/>
    <n v="73049.030719999995"/>
    <n v="40138.526830000003"/>
    <n v="301674.42525999999"/>
    <n v="276821.49208"/>
    <n v="27.405413538737903"/>
    <n v="22.624388089689027"/>
    <n v="15593.044620000001"/>
    <n v="30.142655668482753"/>
    <n v="22.316731062627035"/>
    <n v="18.687431081055674"/>
    <n v="0.18845829083799209"/>
    <n v="0.18010966235222012"/>
    <n v="9.80023033967551E-3"/>
    <n v="1.0234106188449759E-2"/>
    <n v="8.8485608959488378E-3"/>
    <n v="9.3130883471495198E-3"/>
    <m/>
    <m/>
    <m/>
    <n v="0"/>
    <m/>
    <n v="0"/>
    <m/>
    <n v="0"/>
    <m/>
    <n v="28.654971843810607"/>
    <n v="91.283876067756381"/>
    <n v="92.339424438201362"/>
    <n v="84.129573800318866"/>
    <n v="0.53318523882279756"/>
    <n v="23.864955353446703"/>
    <n v="82.084938062973507"/>
    <n v="101.13523374602377"/>
    <s v="Grandes"/>
    <n v="2023"/>
    <n v="3"/>
    <d v="2024-11-12T00:00:00"/>
    <x v="7"/>
    <x v="4"/>
  </r>
  <r>
    <n v="2024"/>
    <n v="9"/>
    <n v="9"/>
    <x v="8"/>
    <s v="AyA Agricola"/>
    <n v="9"/>
    <s v="19581e27de7ced00ff1ce50b2047e7a567c76b1cbaebabe5ef03f7c3017bb5b7"/>
    <s v="866d562d83a77144c090ae01fef5e5dc5d322dfdcb968ee04e0fa262fe1b2619"/>
    <x v="4"/>
    <n v="74186.673609999998"/>
    <n v="73359.997409999996"/>
    <n v="219720.65625"/>
    <n v="247455.73391000001"/>
    <n v="102209.97793000001"/>
    <n v="93340.503059999988"/>
    <n v="120968.72182000002"/>
    <n v="121905.06945"/>
    <n v="0"/>
    <n v="0"/>
    <n v="136.08000000000001"/>
    <n v="130.12"/>
    <n v="21.548209999999997"/>
    <n v="0"/>
    <n v="28461.020989999997"/>
    <n v="23799.893680000001"/>
    <n v="49200.131890000004"/>
    <n v="43145.468460000004"/>
    <n v="0"/>
    <n v="0"/>
    <n v="0"/>
    <n v="0"/>
    <n v="0"/>
    <n v="0"/>
    <s v="AyA Agricola"/>
    <s v="Daños Sin Autos"/>
    <s v="Agricola y de Animales"/>
    <x v="5"/>
    <x v="2"/>
    <n v="2219668.6898400001"/>
    <n v="1971809.2153"/>
    <n v="686962120.64980006"/>
    <n v="584624168.36260986"/>
    <n v="657838299.99713993"/>
    <n v="555463704.64566004"/>
    <n v="252346.48006999999"/>
    <n v="208152.2053"/>
    <n v="226642.48680000004"/>
    <n v="181640.06327999997"/>
    <n v="76899.377909999996"/>
    <n v="77008.617400000003"/>
    <n v="29.398735258530607"/>
    <n v="35.243439916607983"/>
    <n v="826.6762000000017"/>
    <n v="1.1268759939832229"/>
    <n v="96.472397600960008"/>
    <n v="95.26206272338554"/>
    <n v="3.3422408465538873"/>
    <n v="3.7204409453395657"/>
    <n v="1.0799237888084214E-2"/>
    <n v="1.1277341804258363E-2"/>
    <n v="1.2548232074541754E-2"/>
    <n v="1.3206983065940845E-2"/>
    <m/>
    <m/>
    <m/>
    <n v="0"/>
    <m/>
    <n v="0"/>
    <m/>
    <n v="0"/>
    <m/>
    <n v="9.5022788384787837"/>
    <n v="137.77404074931135"/>
    <n v="127.23624094250086"/>
    <n v="45.097448132130182"/>
    <n v="19.584656018513758"/>
    <n v="14.03313869592877"/>
    <n v="57.847448567073336"/>
    <n v="55.161977675743145"/>
    <s v="Grandes"/>
    <n v="2023"/>
    <n v="3"/>
    <d v="2024-11-12T00:00:00"/>
    <x v="5"/>
    <x v="4"/>
  </r>
  <r>
    <n v="2024"/>
    <n v="9"/>
    <n v="5.0999999999999996"/>
    <x v="6"/>
    <s v="AyA Agricola"/>
    <n v="5.0999999999999996"/>
    <m/>
    <m/>
    <x v="3"/>
    <n v="252541.21503999998"/>
    <n v="152402.78756999999"/>
    <n v="431023.71497000003"/>
    <n v="374759.41006999998"/>
    <n v="207377.89388000002"/>
    <n v="180040.97803999996"/>
    <n v="236367.93223000003"/>
    <n v="267080.03630999994"/>
    <n v="0"/>
    <n v="0"/>
    <n v="0"/>
    <n v="0"/>
    <n v="21.548209999999997"/>
    <n v="-2734.7819300000001"/>
    <n v="44966.746920000005"/>
    <n v="33918.924659999997"/>
    <n v="68945.798479999998"/>
    <n v="57777.699300000007"/>
    <n v="0"/>
    <n v="0"/>
    <n v="0"/>
    <n v="0"/>
    <n v="0"/>
    <n v="0"/>
    <s v="AyA Agricola"/>
    <s v="Daños Sin Autos"/>
    <s v="Agricola y de Animales"/>
    <x v="5"/>
    <x v="2"/>
    <n v="68309693.879429996"/>
    <n v="57377084.268990003"/>
    <n v="686962120.64980006"/>
    <n v="584624168.36260986"/>
    <n v="657838299.99713993"/>
    <n v="555463704.64566004"/>
    <n v="252346.48006999999"/>
    <n v="208152.2053"/>
    <n v="226642.48680000004"/>
    <n v="181640.06327999997"/>
    <n v="256323.49888999999"/>
    <n v="156581.71158"/>
    <n v="100.07716967953981"/>
    <n v="73.216993954183195"/>
    <n v="100138.42747"/>
    <n v="65.706427727908533"/>
    <n v="98.524410026244553"/>
    <n v="97.331154470191777"/>
    <n v="0.36970040516613611"/>
    <n v="0.2656161244714339"/>
    <n v="3.6762029149601479E-2"/>
    <n v="3.8389557896081443E-2"/>
    <n v="2.6068506198921461E-2"/>
    <n v="2.7437037973024787E-2"/>
    <m/>
    <m/>
    <m/>
    <n v="0"/>
    <m/>
    <n v="0"/>
    <m/>
    <n v="0"/>
    <m/>
    <n v="15.18371880535252"/>
    <n v="82.116455267372274"/>
    <n v="118.13496387479493"/>
    <n v="91.500008144104058"/>
    <n v="32.571263301364375"/>
    <n v="19.329428681491279"/>
    <n v="65.220430992679113"/>
    <n v="58.705910880740099"/>
    <m/>
    <n v="2023"/>
    <n v="3"/>
    <d v="2024-11-12T00:00:00"/>
    <x v="5"/>
    <x v="3"/>
  </r>
  <r>
    <n v="2024"/>
    <n v="9"/>
    <n v="61"/>
    <x v="2"/>
    <s v="AyA Agricol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4203.272639999996"/>
    <n v="409507.87589999998"/>
    <n v="258932.31455000001"/>
    <n v="379929.55314999999"/>
    <n v="0"/>
    <n v="0"/>
    <n v="0"/>
    <n v="0"/>
    <n v="0"/>
    <n v="0"/>
    <s v="AyA Agricola"/>
    <s v="Daños Sin Autos"/>
    <s v="Agricola y de Animales"/>
    <x v="5"/>
    <x v="2"/>
    <n v="0"/>
    <n v="0"/>
    <n v="686962120.64980006"/>
    <n v="584624168.36260986"/>
    <n v="657838299.99713993"/>
    <n v="555463704.64566004"/>
    <n v="252346.48006999999"/>
    <n v="208152.2053"/>
    <n v="226642.48680000004"/>
    <n v="181640.063279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1.879891204309814"/>
    <n v="-31.847282633533137"/>
    <n v="28.657401363347905"/>
    <n v="107.78521241760895"/>
    <m/>
    <n v="2023"/>
    <n v="3"/>
    <d v="2024-11-12T00:00:00"/>
    <x v="5"/>
    <x v="2"/>
  </r>
  <r>
    <n v="2024"/>
    <n v="9"/>
    <n v="41"/>
    <x v="7"/>
    <s v="AyA Agricola"/>
    <n v="29"/>
    <s v="35135aaa6cc23891b40cb3f378c53a17a1127210ce60e125ccf03efcfdaec458"/>
    <s v="866d562d83a77144c090ae01fef5e5dc5d322dfdcb968ee04e0fa262fe1b2619"/>
    <x v="6"/>
    <n v="32277.798190000001"/>
    <n v="43022.322650000002"/>
    <n v="49728.207369999996"/>
    <n v="60656.415939999992"/>
    <n v="27239.411459999996"/>
    <n v="36946.931619999996"/>
    <n v="30765.000940000005"/>
    <n v="66346.702769999989"/>
    <n v="0"/>
    <n v="0"/>
    <n v="136.08000000000001"/>
    <n v="130.12"/>
    <n v="0"/>
    <n v="-2734.7819300000001"/>
    <n v="5682.7331599999998"/>
    <n v="3421.6866099999997"/>
    <n v="10395.96573"/>
    <n v="10272.77685"/>
    <n v="0"/>
    <n v="0"/>
    <n v="0"/>
    <n v="0"/>
    <n v="0"/>
    <n v="0"/>
    <s v="AyA Agricola"/>
    <s v="Daños Sin Autos"/>
    <s v="Agricola y de Animales"/>
    <x v="5"/>
    <x v="2"/>
    <n v="25680299.423299998"/>
    <n v="22376637.893310003"/>
    <n v="686962120.64980006"/>
    <n v="584624168.36260986"/>
    <n v="657838299.99713993"/>
    <n v="555463704.64566004"/>
    <n v="252346.48006999999"/>
    <n v="208152.2053"/>
    <n v="226642.48680000004"/>
    <n v="181640.06327999997"/>
    <n v="33129.734199999999"/>
    <n v="43552.626670000005"/>
    <n v="12.79106337486707"/>
    <n v="20.668684527264052"/>
    <n v="-10744.524460000001"/>
    <n v="-24.974301242194784"/>
    <n v="97.428485224611322"/>
    <n v="98.782383381792016"/>
    <n v="0.12569089502404332"/>
    <n v="0.19226446285240414"/>
    <n v="4.6986285298333931E-3"/>
    <n v="4.9066462366420946E-3"/>
    <n v="7.3589709386279855E-3"/>
    <n v="7.7452986199061718E-3"/>
    <m/>
    <m/>
    <m/>
    <n v="0"/>
    <m/>
    <n v="0"/>
    <m/>
    <n v="0"/>
    <m/>
    <n v="-26.274225583445087"/>
    <n v="84.390550122588749"/>
    <n v="85.878514557604888"/>
    <n v="12.01866951099832"/>
    <n v="66.079884212423551"/>
    <n v="1.199178000250245"/>
    <n v="54.662869305168435"/>
    <n v="33.308292976304649"/>
    <s v="Grandes"/>
    <n v="2023"/>
    <n v="3"/>
    <d v="2024-11-12T00:00:00"/>
    <x v="5"/>
    <x v="6"/>
  </r>
  <r>
    <n v="2024"/>
    <n v="9"/>
    <n v="15.1"/>
    <x v="13"/>
    <s v="AyA Agricola"/>
    <n v="15.1"/>
    <m/>
    <m/>
    <x v="7"/>
    <n v="-194.73497"/>
    <n v="55749.417729999994"/>
    <n v="336.9705100000042"/>
    <n v="56315.315879999995"/>
    <n v="19264.592920000003"/>
    <n v="1599.0852400000001"/>
    <n v="18557.614449999994"/>
    <n v="-6139.9211200000027"/>
    <n v="0"/>
    <n v="0"/>
    <n v="0"/>
    <n v="0"/>
    <n v="-987.41710999999998"/>
    <n v="-798.83104000000003"/>
    <n v="69320.011419999995"/>
    <n v="77161.496390000015"/>
    <n v="203665.33052000002"/>
    <n v="297692.57389"/>
    <n v="0"/>
    <n v="0"/>
    <n v="0"/>
    <n v="0"/>
    <n v="0"/>
    <n v="0"/>
    <s v="AyA Agricola"/>
    <s v="Daños Sin Autos"/>
    <s v="Agricola y de Animales"/>
    <x v="5"/>
    <x v="2"/>
    <n v="92587137.384620011"/>
    <n v="82542392.243990004"/>
    <n v="686962120.64980006"/>
    <n v="584624168.36260986"/>
    <n v="657838299.99713993"/>
    <n v="555463704.64566004"/>
    <n v="252346.48006999999"/>
    <n v="208152.2053"/>
    <n v="226642.48680000004"/>
    <n v="181640.06327999997"/>
    <n v="310.40037000000001"/>
    <n v="119831.4384"/>
    <n v="-7.7169679539806246E-2"/>
    <n v="26.783006045816798"/>
    <n v="-55944.152699999991"/>
    <n v="-100.34930404285677"/>
    <n v="-62.73670678936368"/>
    <n v="46.523198314541794"/>
    <n v="-2.1032615922775917E-4"/>
    <n v="6.7540346498812756E-2"/>
    <n v="-2.8347264593832255E-5"/>
    <n v="-2.9602254839957881E-5"/>
    <n v="9.5359413358056255E-3"/>
    <n v="1.0036554551401971E-2"/>
    <m/>
    <m/>
    <m/>
    <n v="0"/>
    <m/>
    <n v="0"/>
    <m/>
    <n v="0"/>
    <m/>
    <n v="1104.7258293747993"/>
    <n v="-9892.7239005916617"/>
    <n v="2.8683442897009792"/>
    <n v="8.4999918558959262"/>
    <n v="-10.162432478456008"/>
    <n v="-31.585350666067967"/>
    <n v="34.0362354471483"/>
    <n v="25.919859330623364"/>
    <s v="Resto"/>
    <n v="2023"/>
    <n v="3"/>
    <d v="2024-11-12T00:00:00"/>
    <x v="5"/>
    <x v="7"/>
  </r>
  <r>
    <n v="2024"/>
    <n v="9"/>
    <n v="127"/>
    <x v="5"/>
    <s v="AyA Agricola"/>
    <n v="263"/>
    <s v="4be84111a613654b362415e563cb7607df7b203b5d303802a8a546061bbc7847"/>
    <s v="866d562d83a77144c090ae01fef5e5dc5d322dfdcb968ee04e0fa262fe1b2619"/>
    <x v="15"/>
    <n v="0"/>
    <n v="0"/>
    <n v="0"/>
    <n v="0"/>
    <n v="0"/>
    <n v="761.78832"/>
    <n v="0.12965000000000002"/>
    <n v="399.52194000000003"/>
    <n v="0"/>
    <n v="0"/>
    <n v="0"/>
    <n v="0"/>
    <n v="0"/>
    <n v="765.66129000000001"/>
    <n v="0"/>
    <n v="0.25161"/>
    <n v="0"/>
    <n v="5.4189999999999995E-2"/>
    <n v="0"/>
    <n v="0"/>
    <n v="0"/>
    <n v="0"/>
    <n v="0"/>
    <n v="0"/>
    <s v="AyA Agricola"/>
    <s v="Daños Sin Autos"/>
    <s v="Agricola y de Animales"/>
    <x v="5"/>
    <x v="2"/>
    <n v="1289086.5757000002"/>
    <n v="654924.37927999999"/>
    <n v="686962120.64980006"/>
    <n v="584624168.36260986"/>
    <n v="657838299.99713993"/>
    <n v="555463704.64566004"/>
    <n v="252346.48006999999"/>
    <n v="208152.2053"/>
    <n v="226642.48680000004"/>
    <n v="181640.063279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464.31075844251711"/>
    <s v="Medianas"/>
    <n v="2023"/>
    <n v="3"/>
    <d v="2024-11-12T00:00:00"/>
    <x v="5"/>
    <x v="15"/>
  </r>
  <r>
    <n v="2024"/>
    <n v="9"/>
    <n v="43"/>
    <x v="9"/>
    <s v="AyA Agricola"/>
    <n v="31"/>
    <s v="eb1e33e8a81b697b75855af6bfcdbcbf7cbbde9f94962ceaec1ed8af21f5a50f"/>
    <s v="866d562d83a77144c090ae01fef5e5dc5d322dfdcb968ee04e0fa262fe1b2619"/>
    <x v="15"/>
    <n v="0"/>
    <n v="33.481900000000003"/>
    <n v="0"/>
    <n v="33.481900000000003"/>
    <n v="-5.9799999999999999E-2"/>
    <n v="-1.2464999999999999"/>
    <n v="-6.1000000000000089E-2"/>
    <n v="-1.2503"/>
    <n v="0"/>
    <n v="0"/>
    <n v="136.08000000000001"/>
    <n v="130.12"/>
    <n v="0"/>
    <n v="0"/>
    <n v="-5.9799999999999999E-2"/>
    <n v="-1.2464999999999999"/>
    <n v="0"/>
    <n v="1.0619999999999999E-2"/>
    <n v="0"/>
    <n v="0"/>
    <n v="0"/>
    <n v="0"/>
    <n v="0"/>
    <n v="0"/>
    <s v="AyA Agricola"/>
    <s v="Daños Sin Autos"/>
    <s v="Agricola y de Animales"/>
    <x v="5"/>
    <x v="2"/>
    <n v="84865140.385240003"/>
    <n v="73374373.455160007"/>
    <n v="686962120.64980006"/>
    <n v="584624168.36260986"/>
    <n v="657838299.99713993"/>
    <n v="555463704.64566004"/>
    <n v="252346.48006999999"/>
    <n v="208152.2053"/>
    <n v="226642.48680000004"/>
    <n v="181640.06327999997"/>
    <n v="0"/>
    <n v="33.481900000000003"/>
    <m/>
    <n v="1.6085296791232218E-2"/>
    <m/>
    <m/>
    <m/>
    <n v="100"/>
    <m/>
    <n v="4.5631599185594693E-5"/>
    <m/>
    <m/>
    <n v="5.7270810568394152E-6"/>
    <n v="6.0277385758910547E-6"/>
    <m/>
    <m/>
    <m/>
    <n v="0"/>
    <m/>
    <n v="0"/>
    <m/>
    <n v="0"/>
    <m/>
    <n v="-95.20256718812675"/>
    <m/>
    <n v="-3.722907003485465"/>
    <n v="-2.6385167602211463E-5"/>
    <n v="-95.20256718812675"/>
    <m/>
    <m/>
    <n v="-11737.28813559322"/>
    <s v="Medianas"/>
    <n v="2023"/>
    <n v="3"/>
    <d v="2024-11-12T00:00:00"/>
    <x v="5"/>
    <x v="15"/>
  </r>
  <r>
    <n v="2024"/>
    <n v="9"/>
    <n v="123"/>
    <x v="78"/>
    <s v="AyA Agricola"/>
    <n v="236"/>
    <s v="9a049b03f6fc40bfcf2f136320359257ed4af8513f71aa6fef47f17059bbae23"/>
    <s v="866d562d83a77144c090ae01fef5e5dc5d322dfdcb968ee04e0fa262fe1b2619"/>
    <x v="0"/>
    <n v="93726.62616"/>
    <n v="0"/>
    <n v="93726.62616"/>
    <n v="7677.3601699999999"/>
    <n v="56997.174090000008"/>
    <n v="0"/>
    <n v="56997.174090000008"/>
    <n v="29003.369479999987"/>
    <n v="0"/>
    <n v="0"/>
    <n v="136.08000000000001"/>
    <n v="130.12"/>
    <n v="0"/>
    <n v="0"/>
    <n v="8197.8201699999991"/>
    <n v="0"/>
    <n v="7758.4936299999999"/>
    <n v="0"/>
    <n v="0"/>
    <n v="0"/>
    <n v="0"/>
    <n v="0"/>
    <n v="0"/>
    <n v="0"/>
    <s v="AyA Agricola"/>
    <s v="Daños Sin Autos"/>
    <s v="Agricola y de Animales"/>
    <x v="5"/>
    <x v="2"/>
    <n v="93944.269700000004"/>
    <n v="0"/>
    <n v="686962120.64980006"/>
    <n v="584624168.36260986"/>
    <n v="657838299.99713993"/>
    <n v="555463704.64566004"/>
    <n v="252346.48006999999"/>
    <n v="208152.2053"/>
    <n v="226642.48680000004"/>
    <n v="181640.06327999997"/>
    <n v="93944.269700000004"/>
    <n v="0"/>
    <n v="37.142038253912077"/>
    <m/>
    <m/>
    <m/>
    <n v="99.768326965875602"/>
    <m/>
    <n v="99.768326965875602"/>
    <m/>
    <n v="1.3643638177799908E-2"/>
    <n v="1.4247669398453615E-2"/>
    <m/>
    <m/>
    <m/>
    <m/>
    <m/>
    <n v="0"/>
    <m/>
    <n v="0"/>
    <m/>
    <n v="0"/>
    <m/>
    <m/>
    <n v="60.81214743897916"/>
    <m/>
    <n v="25.148494836405931"/>
    <m/>
    <m/>
    <n v="105.66252369275966"/>
    <m/>
    <s v="Grandes"/>
    <n v="2023"/>
    <n v="3"/>
    <d v="2024-11-12T00:00:00"/>
    <x v="5"/>
    <x v="0"/>
  </r>
  <r>
    <n v="2024"/>
    <n v="9"/>
    <n v="74"/>
    <x v="0"/>
    <s v="AyA Agricola"/>
    <n v="46"/>
    <s v="25fc0e7096fc653718202dc30b0c580b8ab87eac11a700cba03a7c021bc35b0c"/>
    <s v="866d562d83a77144c090ae01fef5e5dc5d322dfdcb968ee04e0fa262fe1b2619"/>
    <x v="16"/>
    <n v="-194.73497"/>
    <n v="55715.935829999995"/>
    <n v="336.9705100000042"/>
    <n v="56281.833979999996"/>
    <n v="19264.652720000002"/>
    <n v="838.54342000000008"/>
    <n v="18557.545799999996"/>
    <n v="-6538.1927600000026"/>
    <n v="0"/>
    <n v="0"/>
    <n v="136.08000000000001"/>
    <n v="130.12"/>
    <n v="-987.41710999999998"/>
    <n v="-1564.49233"/>
    <n v="69320.071219999998"/>
    <n v="77162.491280000002"/>
    <n v="203665.33052000002"/>
    <n v="297692.50907999999"/>
    <n v="0"/>
    <n v="0"/>
    <n v="0"/>
    <n v="0"/>
    <n v="0"/>
    <n v="0"/>
    <s v="AyA Agricola"/>
    <s v="Daños Sin Autos"/>
    <s v="Agricola y de Animales"/>
    <x v="5"/>
    <x v="2"/>
    <n v="6432910.42368"/>
    <n v="8513094.40955"/>
    <n v="686962120.64980006"/>
    <n v="584624168.36260986"/>
    <n v="657838299.99713993"/>
    <n v="555463704.64566004"/>
    <n v="252346.48006999999"/>
    <n v="208152.2053"/>
    <n v="226642.48680000004"/>
    <n v="181640.06327999997"/>
    <n v="310.40037000000001"/>
    <n v="119797.9565"/>
    <n v="-7.7169679539806246E-2"/>
    <n v="26.766920749025569"/>
    <n v="-55910.670799999993"/>
    <n v="-100.34951395341214"/>
    <n v="-62.73670678936368"/>
    <n v="46.508252275571991"/>
    <n v="-3.0271674432643544E-3"/>
    <n v="0.65447336948945134"/>
    <n v="-2.8347264593832255E-5"/>
    <n v="-2.9602254839957881E-5"/>
    <n v="9.5302142547487867E-3"/>
    <n v="1.003052681282608E-2"/>
    <m/>
    <m/>
    <m/>
    <n v="0"/>
    <m/>
    <n v="0"/>
    <m/>
    <n v="0"/>
    <m/>
    <n v="2197.3947753355455"/>
    <n v="-9892.7546089949865"/>
    <n v="1.5050333580657371"/>
    <n v="8.500018241063529"/>
    <n v="-10.163513295005167"/>
    <n v="-31.585335771660851"/>
    <n v="34.036264809043061"/>
    <n v="25.920199174129653"/>
    <s v="Medianas"/>
    <n v="2023"/>
    <n v="3"/>
    <d v="2024-11-12T00:00:00"/>
    <x v="5"/>
    <x v="16"/>
  </r>
  <r>
    <n v="2024"/>
    <n v="9"/>
    <n v="201.1"/>
    <x v="1"/>
    <s v="AyA Agricola"/>
    <n v="201.1"/>
    <m/>
    <m/>
    <x v="1"/>
    <n v="252346.48006999999"/>
    <n v="208152.20529999997"/>
    <n v="431360.68548000004"/>
    <n v="431074.72594999999"/>
    <n v="226642.48680000001"/>
    <n v="181640.06327999997"/>
    <n v="254925.54668000003"/>
    <n v="260940.11518999998"/>
    <n v="0"/>
    <n v="0"/>
    <n v="0"/>
    <n v="0"/>
    <n v="-965.86889999999994"/>
    <n v="-3533.6129700000001"/>
    <n v="114286.75833999997"/>
    <n v="111080.42105000003"/>
    <n v="272611.12900000002"/>
    <n v="355470.27319000004"/>
    <n v="0"/>
    <n v="0"/>
    <n v="0"/>
    <n v="0"/>
    <n v="0"/>
    <n v="0"/>
    <s v="AyA Agricola"/>
    <s v="Daños Sin Autos"/>
    <s v="Agricola y de Animales"/>
    <x v="5"/>
    <x v="2"/>
    <n v="160896831.26404998"/>
    <n v="139919476.51298001"/>
    <n v="686962120.64980006"/>
    <n v="584624168.36260986"/>
    <n v="657838299.99713993"/>
    <n v="555463704.64566004"/>
    <n v="252346.48006999999"/>
    <n v="208152.2053"/>
    <n v="226642.48680000004"/>
    <n v="181640.06327999997"/>
    <n v="256633.89926000001"/>
    <n v="276413.14998000005"/>
    <n v="100"/>
    <n v="99.999999999999986"/>
    <n v="44194.274770000018"/>
    <n v="21.231711048319134"/>
    <n v="98.329363656803437"/>
    <n v="75.304740499886094"/>
    <n v="0.15683744551554948"/>
    <n v="0.14876571188478549"/>
    <n v="3.6733681885007648E-2"/>
    <n v="3.8359955641241485E-2"/>
    <n v="3.5604447534727086E-2"/>
    <n v="3.7473592524426752E-2"/>
    <m/>
    <m/>
    <m/>
    <n v="0"/>
    <m/>
    <n v="0"/>
    <m/>
    <n v="0"/>
    <m/>
    <n v="24.775604405415976"/>
    <n v="89.814007604595957"/>
    <n v="87.263098182510575"/>
    <n v="99.999999999999986"/>
    <n v="2.8865008429853622"/>
    <n v="-23.309725296132299"/>
    <n v="41.922998066597629"/>
    <n v="31.24886366816591"/>
    <m/>
    <n v="2023"/>
    <n v="3"/>
    <d v="2024-11-12T00:00:00"/>
    <x v="5"/>
    <x v="1"/>
  </r>
  <r>
    <n v="2024"/>
    <n v="9"/>
    <n v="10"/>
    <x v="4"/>
    <s v="AyA Agricola"/>
    <n v="10"/>
    <s v="4a44dc15364204a80fe80e9039455cc1608281820fe2b24f1e5233ade6af1dd5"/>
    <s v="866d562d83a77144c090ae01fef5e5dc5d322dfdcb968ee04e0fa262fe1b2619"/>
    <x v="5"/>
    <n v="36373.579079999996"/>
    <n v="23858.857410000001"/>
    <n v="51871.687189999997"/>
    <n v="46808.289950000006"/>
    <n v="18206.603190000002"/>
    <n v="14393.73775"/>
    <n v="24802.624069999998"/>
    <n v="14393.73775"/>
    <n v="0"/>
    <n v="0"/>
    <n v="136.08000000000001"/>
    <n v="130.12"/>
    <n v="0"/>
    <n v="0"/>
    <n v="1819.9400600000001"/>
    <n v="6157.6807099999996"/>
    <n v="2388.2386800000004"/>
    <n v="5142.1982900000003"/>
    <n v="0"/>
    <n v="0"/>
    <n v="0"/>
    <n v="0"/>
    <n v="0"/>
    <n v="0"/>
    <s v="AyA Agricola"/>
    <s v="Daños Sin Autos"/>
    <s v="Agricola y de Animales"/>
    <x v="5"/>
    <x v="2"/>
    <n v="4592296.0130699994"/>
    <n v="4306787.9967099996"/>
    <n v="686962120.64980006"/>
    <n v="584624168.36260986"/>
    <n v="657838299.99713993"/>
    <n v="555463704.64566004"/>
    <n v="252346.48006999999"/>
    <n v="208152.2053"/>
    <n v="226642.48680000004"/>
    <n v="181640.06327999997"/>
    <n v="36373.579079999996"/>
    <n v="23858.857410000001"/>
    <n v="14.41414164759108"/>
    <n v="11.462216975128056"/>
    <n v="12514.721669999995"/>
    <n v="52.453147503847688"/>
    <n v="100"/>
    <n v="100"/>
    <n v="0.79205650020116769"/>
    <n v="0.55398262993734615"/>
    <n v="5.2948449392805083E-3"/>
    <n v="5.5292583420816542E-3"/>
    <n v="4.081059029226051E-3"/>
    <n v="4.2953044835251624E-3"/>
    <m/>
    <m/>
    <m/>
    <n v="0"/>
    <m/>
    <n v="0"/>
    <m/>
    <n v="0"/>
    <m/>
    <n v="26.489752045121161"/>
    <n v="50.054472643333845"/>
    <n v="60.328696813314828"/>
    <n v="8.0331818835302329"/>
    <n v="-70.444390579647305"/>
    <n v="-53.556075722626396"/>
    <n v="76.204278711372339"/>
    <n v="119.74802142451024"/>
    <s v="Grandes"/>
    <n v="2023"/>
    <n v="3"/>
    <d v="2024-11-12T00:00:00"/>
    <x v="5"/>
    <x v="5"/>
  </r>
  <r>
    <n v="2024"/>
    <n v="9"/>
    <n v="1"/>
    <x v="14"/>
    <s v="AyA Agricola"/>
    <n v="30"/>
    <s v="624b60c58c9d8bfb6ff1886c2fd605d2adeb6ea4da576068201b6c6958ce93f4"/>
    <s v="866d562d83a77144c090ae01fef5e5dc5d322dfdcb968ee04e0fa262fe1b2619"/>
    <x v="9"/>
    <n v="15976.538"/>
    <n v="12161.6101"/>
    <n v="15976.538"/>
    <n v="12161.6101"/>
    <n v="2724.7272099999991"/>
    <n v="35359.805609999996"/>
    <n v="2834.4113099999945"/>
    <n v="35431.156859999988"/>
    <n v="0"/>
    <n v="0"/>
    <n v="136.08000000000001"/>
    <n v="130.12"/>
    <n v="0"/>
    <n v="0"/>
    <n v="805.23254000000009"/>
    <n v="539.66366000000005"/>
    <n v="-797.03144999999995"/>
    <n v="-782.74430000000007"/>
    <n v="0"/>
    <n v="0"/>
    <n v="0"/>
    <n v="0"/>
    <n v="0"/>
    <n v="0"/>
    <s v="AyA Agricola"/>
    <s v="Daños Sin Autos"/>
    <s v="Agricola y de Animales"/>
    <x v="5"/>
    <x v="2"/>
    <n v="35723485.483519994"/>
    <n v="28721849.16367"/>
    <n v="686962120.64980006"/>
    <n v="584624168.36260986"/>
    <n v="657838299.99713993"/>
    <n v="555463704.64566004"/>
    <n v="252346.48006999999"/>
    <n v="208152.2053"/>
    <n v="226642.48680000004"/>
    <n v="181640.06327999997"/>
    <n v="15976.538"/>
    <n v="12161.6101"/>
    <n v="6.3311911446389768"/>
    <n v="5.8426525351831096"/>
    <n v="3814.9279000000006"/>
    <n v="31.368608832476873"/>
    <n v="100"/>
    <n v="100"/>
    <n v="4.4722786099274436E-2"/>
    <n v="4.2342712792263766E-2"/>
    <n v="2.325679614603456E-3"/>
    <n v="2.4286421146457208E-3"/>
    <n v="2.0802441565256724E-3"/>
    <n v="2.1894518036526082E-3"/>
    <m/>
    <m/>
    <m/>
    <n v="0"/>
    <m/>
    <n v="0"/>
    <m/>
    <n v="0"/>
    <m/>
    <n v="-92.294281139290462"/>
    <n v="17.054553433290735"/>
    <n v="290.7493770911139"/>
    <n v="1.202213781039398"/>
    <n v="49.210072807199957"/>
    <n v="1.8252640102265794"/>
    <n v="-101.02895437814909"/>
    <n v="-68.945076955526858"/>
    <s v="Grandes"/>
    <n v="2023"/>
    <n v="3"/>
    <d v="2024-11-12T00:00:00"/>
    <x v="5"/>
    <x v="9"/>
  </r>
  <r>
    <n v="2024"/>
    <n v="9"/>
    <n v="5.0999999999999996"/>
    <x v="6"/>
    <s v="Agricola y de Animales"/>
    <n v="5.0999999999999996"/>
    <m/>
    <m/>
    <x v="3"/>
    <n v="256323.49888999999"/>
    <n v="156581.71158"/>
    <n v="436967.09688999999"/>
    <n v="374581.51173000003"/>
    <n v="209411.93893999999"/>
    <n v="182370.24130999995"/>
    <n v="237697.48553999999"/>
    <n v="269829.47860999999"/>
    <n v="0"/>
    <n v="0"/>
    <n v="0"/>
    <n v="0"/>
    <n v="176.77260000000001"/>
    <n v="-2706.8780900000002"/>
    <n v="46269.117289999995"/>
    <n v="35581.661529999998"/>
    <n v="76650.468839999987"/>
    <n v="61415.610520000002"/>
    <n v="0"/>
    <n v="0"/>
    <n v="0"/>
    <n v="0"/>
    <n v="0"/>
    <n v="0"/>
    <s v="Agricola y de Animales"/>
    <s v="Daños Sin Autos"/>
    <s v="Agricola y de Animales"/>
    <x v="6"/>
    <x v="2"/>
    <n v="68309693.879429996"/>
    <n v="57377084.268990003"/>
    <n v="686962120.64980006"/>
    <n v="584624168.36260986"/>
    <n v="657838299.99713993"/>
    <n v="555463704.64566004"/>
    <n v="256633.89926000001"/>
    <n v="276413.14997999999"/>
    <n v="220217.22776000001"/>
    <n v="202845.50373999996"/>
    <n v="256323.49888999999"/>
    <n v="156581.71158"/>
    <n v="99.879049349717604"/>
    <n v="56.647707097628874"/>
    <n v="99741.787309999985"/>
    <n v="63.699512735904904"/>
    <n v="100"/>
    <n v="100"/>
    <n v="0.3752373701782703"/>
    <n v="0.27289938757767462"/>
    <n v="3.7312610285927063E-2"/>
    <n v="3.896451436334953E-2"/>
    <n v="2.6783311408173104E-2"/>
    <n v="2.8189368678892567E-2"/>
    <m/>
    <m/>
    <m/>
    <n v="0"/>
    <m/>
    <n v="0"/>
    <m/>
    <n v="0"/>
    <m/>
    <n v="14.827911306008268"/>
    <n v="81.698299159792654"/>
    <n v="116.46969462128034"/>
    <n v="95.093349902771479"/>
    <n v="30.036415671564608"/>
    <n v="24.806166039884523"/>
    <n v="60.363775969305614"/>
    <n v="57.935859024657624"/>
    <m/>
    <n v="2023"/>
    <n v="3"/>
    <d v="2024-11-12T00:00:00"/>
    <x v="6"/>
    <x v="3"/>
  </r>
  <r>
    <n v="2024"/>
    <n v="9"/>
    <n v="127"/>
    <x v="5"/>
    <s v="Agricola y de Animales"/>
    <n v="263"/>
    <s v="4be84111a613654b362415e563cb7607df7b203b5d303802a8a546061bbc7847"/>
    <s v="866d562d83a77144c090ae01fef5e5dc5d322dfdcb968ee04e0fa262fe1b2619"/>
    <x v="13"/>
    <n v="0"/>
    <n v="0"/>
    <n v="0"/>
    <n v="0"/>
    <n v="0"/>
    <n v="761.78832"/>
    <n v="0.12965000000000002"/>
    <n v="311.50168000000002"/>
    <n v="0"/>
    <n v="0"/>
    <n v="0"/>
    <n v="0"/>
    <n v="0"/>
    <n v="765.66129000000001"/>
    <n v="0"/>
    <n v="0.25161"/>
    <n v="0"/>
    <n v="5.4189999999999995E-2"/>
    <n v="0"/>
    <n v="0"/>
    <n v="0"/>
    <n v="0"/>
    <n v="0"/>
    <n v="0"/>
    <s v="Agricola y de Animales"/>
    <s v="Daños Sin Autos"/>
    <s v="Agricola y de Animales"/>
    <x v="6"/>
    <x v="2"/>
    <n v="1289086.5757000002"/>
    <n v="654924.37927999999"/>
    <n v="686962120.64980006"/>
    <n v="584624168.36260986"/>
    <n v="657838299.99713993"/>
    <n v="555463704.64566004"/>
    <n v="256633.89926000001"/>
    <n v="276413.14997999999"/>
    <n v="220217.22776000001"/>
    <n v="202845.50373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464.31075844251711"/>
    <s v="Medianas"/>
    <n v="2023"/>
    <n v="3"/>
    <d v="2024-11-12T00:00:00"/>
    <x v="6"/>
    <x v="13"/>
  </r>
  <r>
    <n v="2024"/>
    <n v="9"/>
    <n v="74"/>
    <x v="0"/>
    <s v="Agricola y de Animales"/>
    <n v="46"/>
    <s v="25fc0e7096fc653718202dc30b0c580b8ab87eac11a700cba03a7c021bc35b0c"/>
    <s v="866d562d83a77144c090ae01fef5e5dc5d322dfdcb968ee04e0fa262fe1b2619"/>
    <x v="15"/>
    <n v="310.40037000000001"/>
    <n v="119797.9565"/>
    <n v="819.89827000000219"/>
    <n v="120367.71796000001"/>
    <n v="10805.348619999995"/>
    <n v="19714.72061"/>
    <n v="19614.990919999997"/>
    <n v="17004.736960000002"/>
    <n v="0"/>
    <n v="0"/>
    <n v="136.08000000000001"/>
    <n v="130.12"/>
    <n v="-34047.788619999999"/>
    <n v="-1381.9073700000001"/>
    <n v="42519.282380000004"/>
    <n v="83132.079259999999"/>
    <n v="244768.42366"/>
    <n v="326690.50218000001"/>
    <n v="0"/>
    <n v="0"/>
    <n v="0"/>
    <n v="0"/>
    <n v="0"/>
    <n v="0"/>
    <s v="Agricola y de Animales"/>
    <s v="Daños Sin Autos"/>
    <s v="Agricola y de Animales"/>
    <x v="6"/>
    <x v="2"/>
    <n v="6432910.42368"/>
    <n v="8513094.40955"/>
    <n v="686962120.64980006"/>
    <n v="584624168.36260986"/>
    <n v="657838299.99713993"/>
    <n v="555463704.64566004"/>
    <n v="256633.89926000001"/>
    <n v="276413.14997999999"/>
    <n v="220217.22776000001"/>
    <n v="202845.50373999996"/>
    <n v="310.40037000000001"/>
    <n v="119797.9565"/>
    <n v="0.12095065028238079"/>
    <n v="43.340179911363855"/>
    <n v="-119487.55613"/>
    <n v="-99.740896773977937"/>
    <n v="100"/>
    <n v="100"/>
    <n v="4.8251934125709914E-3"/>
    <n v="1.4072198748977869"/>
    <n v="4.5184495719558907E-5"/>
    <n v="4.7184903950005575E-5"/>
    <n v="2.0491447836569081E-2"/>
    <n v="2.1567197910153501E-2"/>
    <m/>
    <m/>
    <m/>
    <n v="0"/>
    <m/>
    <n v="0"/>
    <m/>
    <n v="0"/>
    <m/>
    <n v="-45.191469695395313"/>
    <n v="3481.1004316779631"/>
    <n v="16.456641820931228"/>
    <n v="4.9066772522338802"/>
    <n v="-48.853339458744095"/>
    <n v="-25.076357584115673"/>
    <n v="17.371228585866199"/>
    <n v="25.446738948717851"/>
    <s v="Medianas"/>
    <n v="2023"/>
    <n v="3"/>
    <d v="2024-11-12T00:00:00"/>
    <x v="6"/>
    <x v="15"/>
  </r>
  <r>
    <n v="2024"/>
    <n v="9"/>
    <n v="10"/>
    <x v="4"/>
    <s v="Agricola y de Animales"/>
    <n v="10"/>
    <s v="4a44dc15364204a80fe80e9039455cc1608281820fe2b24f1e5233ade6af1dd5"/>
    <s v="866d562d83a77144c090ae01fef5e5dc5d322dfdcb968ee04e0fa262fe1b2619"/>
    <x v="5"/>
    <n v="36373.579079999996"/>
    <n v="23858.857410000001"/>
    <n v="51871.687189999997"/>
    <n v="46808.289950000006"/>
    <n v="18206.603190000002"/>
    <n v="14393.73775"/>
    <n v="24802.624069999998"/>
    <n v="14393.73775"/>
    <n v="0"/>
    <n v="0"/>
    <n v="136.08000000000001"/>
    <n v="130.12"/>
    <n v="0"/>
    <n v="0"/>
    <n v="1819.9400600000001"/>
    <n v="6157.6807099999996"/>
    <n v="2388.2386800000004"/>
    <n v="5142.1982900000003"/>
    <n v="0"/>
    <n v="0"/>
    <n v="0"/>
    <n v="0"/>
    <n v="0"/>
    <n v="0"/>
    <s v="Agricola y de Animales"/>
    <s v="Daños Sin Autos"/>
    <s v="Agricola y de Animales"/>
    <x v="6"/>
    <x v="2"/>
    <n v="4592296.0130699994"/>
    <n v="4306787.9967099996"/>
    <n v="686962120.64980006"/>
    <n v="584624168.36260986"/>
    <n v="657838299.99713993"/>
    <n v="555463704.64566004"/>
    <n v="256633.89926000001"/>
    <n v="276413.14997999999"/>
    <n v="220217.22776000001"/>
    <n v="202845.50373999996"/>
    <n v="36373.579079999996"/>
    <n v="23858.857410000001"/>
    <n v="14.173333758666592"/>
    <n v="8.6315927486540787"/>
    <n v="12514.721669999995"/>
    <n v="52.453147503847688"/>
    <n v="100"/>
    <n v="100"/>
    <n v="0.79205650020116769"/>
    <n v="0.55398262993734615"/>
    <n v="5.2948449392805083E-3"/>
    <n v="5.5292583420816542E-3"/>
    <n v="4.081059029226051E-3"/>
    <n v="4.2953044835251624E-3"/>
    <m/>
    <m/>
    <m/>
    <n v="0"/>
    <m/>
    <n v="0"/>
    <m/>
    <n v="0"/>
    <m/>
    <n v="26.489752045121161"/>
    <n v="50.054472643333845"/>
    <n v="60.328696813314828"/>
    <n v="8.2675653377319591"/>
    <n v="-70.444390579647305"/>
    <n v="-53.556075722626396"/>
    <n v="76.204278711372339"/>
    <n v="119.74802142451024"/>
    <s v="Grandes"/>
    <n v="2023"/>
    <n v="3"/>
    <d v="2024-11-12T00:00:00"/>
    <x v="6"/>
    <x v="5"/>
  </r>
  <r>
    <n v="2024"/>
    <n v="9"/>
    <n v="43"/>
    <x v="9"/>
    <s v="Agricola y de Animales"/>
    <n v="31"/>
    <s v="eb1e33e8a81b697b75855af6bfcdbcbf7cbbde9f94962ceaec1ed8af21f5a50f"/>
    <s v="866d562d83a77144c090ae01fef5e5dc5d322dfdcb968ee04e0fa262fe1b2619"/>
    <x v="13"/>
    <n v="0"/>
    <n v="33.481900000000003"/>
    <n v="0"/>
    <n v="33.481900000000003"/>
    <n v="-5.9799999999999999E-2"/>
    <n v="-1.2464999999999999"/>
    <n v="-6.1000000000000089E-2"/>
    <n v="-2.8626800000000001"/>
    <n v="0"/>
    <n v="0"/>
    <n v="136.08000000000001"/>
    <n v="130.12"/>
    <n v="0"/>
    <n v="0"/>
    <n v="-5.9799999999999999E-2"/>
    <n v="-1.2464999999999999"/>
    <n v="0"/>
    <n v="1.0619999999999999E-2"/>
    <n v="0"/>
    <n v="0"/>
    <n v="0"/>
    <n v="0"/>
    <n v="0"/>
    <n v="0"/>
    <s v="Agricola y de Animales"/>
    <s v="Daños Sin Autos"/>
    <s v="Agricola y de Animales"/>
    <x v="6"/>
    <x v="2"/>
    <n v="84865140.385240003"/>
    <n v="73374373.455160007"/>
    <n v="686962120.64980006"/>
    <n v="584624168.36260986"/>
    <n v="657838299.99713993"/>
    <n v="555463704.64566004"/>
    <n v="256633.89926000001"/>
    <n v="276413.14997999999"/>
    <n v="220217.22776000001"/>
    <n v="202845.50373999996"/>
    <n v="0"/>
    <n v="33.481900000000003"/>
    <m/>
    <n v="1.2112991007273931E-2"/>
    <m/>
    <m/>
    <m/>
    <n v="100"/>
    <m/>
    <n v="4.5631599185594693E-5"/>
    <m/>
    <m/>
    <n v="5.7270810568394152E-6"/>
    <n v="6.0277385758910547E-6"/>
    <m/>
    <m/>
    <m/>
    <n v="0"/>
    <m/>
    <n v="0"/>
    <m/>
    <n v="0"/>
    <m/>
    <n v="-95.20256718812675"/>
    <m/>
    <n v="-3.722907003485465"/>
    <n v="-2.7155005359150196E-5"/>
    <n v="-95.20256718812675"/>
    <m/>
    <m/>
    <n v="-11737.28813559322"/>
    <s v="Medianas"/>
    <n v="2023"/>
    <n v="3"/>
    <d v="2024-11-12T00:00:00"/>
    <x v="6"/>
    <x v="13"/>
  </r>
  <r>
    <n v="2024"/>
    <n v="9"/>
    <n v="9"/>
    <x v="8"/>
    <s v="Agricola y de Animales"/>
    <n v="9"/>
    <s v="19581e27de7ced00ff1ce50b2047e7a567c76b1cbaebabe5ef03f7c3017bb5b7"/>
    <s v="866d562d83a77144c090ae01fef5e5dc5d322dfdcb968ee04e0fa262fe1b2619"/>
    <x v="4"/>
    <n v="76899.377909999996"/>
    <n v="77008.617400000003"/>
    <n v="223370.34162000002"/>
    <n v="253730.51895999996"/>
    <n v="103593.09528999998"/>
    <n v="95048.384059999968"/>
    <n v="121450.04152999999"/>
    <n v="123797.43287999999"/>
    <n v="0"/>
    <n v="0"/>
    <n v="136.08000000000001"/>
    <n v="130.12"/>
    <n v="176.77260000000001"/>
    <n v="0"/>
    <n v="29619.512350000001"/>
    <n v="25236.100280000002"/>
    <n v="50857.354719999996"/>
    <n v="46199.535069999998"/>
    <n v="0"/>
    <n v="0"/>
    <n v="0"/>
    <n v="0"/>
    <n v="0"/>
    <n v="0"/>
    <s v="Agricola y de Animales"/>
    <s v="Daños Sin Autos"/>
    <s v="Agricola y de Animales"/>
    <x v="6"/>
    <x v="2"/>
    <n v="2219668.6898400001"/>
    <n v="1971809.2153"/>
    <n v="686962120.64980006"/>
    <n v="584624168.36260986"/>
    <n v="657838299.99713993"/>
    <n v="555463704.64566004"/>
    <n v="256633.89926000001"/>
    <n v="276413.14997999999"/>
    <n v="220217.22776000001"/>
    <n v="202845.50373999996"/>
    <n v="76899.377909999996"/>
    <n v="77008.617400000003"/>
    <n v="29.964622028398509"/>
    <n v="27.859968820431302"/>
    <n v="-109.23949000000721"/>
    <n v="-0.14185359208904735"/>
    <n v="100"/>
    <n v="100"/>
    <n v="3.4644529727336524"/>
    <n v="3.9054801449583225"/>
    <n v="1.1194122004465193E-2"/>
    <n v="1.1689708232301818E-2"/>
    <n v="1.317232874851589E-2"/>
    <n v="1.3863843263913191E-2"/>
    <m/>
    <m/>
    <m/>
    <n v="0"/>
    <m/>
    <n v="0"/>
    <m/>
    <n v="0"/>
    <m/>
    <n v="8.9898542879025776"/>
    <n v="134.71252707823106"/>
    <n v="123.42564672508971"/>
    <n v="47.041322036302788"/>
    <n v="17.369609493404646"/>
    <n v="10.081962173304614"/>
    <n v="58.240371551121854"/>
    <n v="54.624143385345981"/>
    <s v="Grandes"/>
    <n v="2023"/>
    <n v="3"/>
    <d v="2024-11-12T00:00:00"/>
    <x v="6"/>
    <x v="4"/>
  </r>
  <r>
    <n v="2024"/>
    <n v="9"/>
    <n v="1"/>
    <x v="14"/>
    <s v="Agricola y de Animales"/>
    <n v="30"/>
    <s v="624b60c58c9d8bfb6ff1886c2fd605d2adeb6ea4da576068201b6c6958ce93f4"/>
    <s v="866d562d83a77144c090ae01fef5e5dc5d322dfdcb968ee04e0fa262fe1b2619"/>
    <x v="9"/>
    <n v="15976.538"/>
    <n v="12161.6101"/>
    <n v="15976.538"/>
    <n v="12161.6101"/>
    <n v="2724.7272099999991"/>
    <n v="35359.805609999996"/>
    <n v="2834.4113099999945"/>
    <n v="35431.156859999988"/>
    <n v="0"/>
    <n v="0"/>
    <n v="136.08000000000001"/>
    <n v="130.12"/>
    <n v="0"/>
    <n v="0"/>
    <n v="805.23254000000009"/>
    <n v="539.66366000000005"/>
    <n v="-797.03144999999995"/>
    <n v="-782.74430000000007"/>
    <n v="0"/>
    <n v="0"/>
    <n v="0"/>
    <n v="0"/>
    <n v="0"/>
    <n v="0"/>
    <s v="Agricola y de Animales"/>
    <s v="Daños Sin Autos"/>
    <s v="Agricola y de Animales"/>
    <x v="6"/>
    <x v="2"/>
    <n v="35723485.483519994"/>
    <n v="28721849.16367"/>
    <n v="686962120.64980006"/>
    <n v="584624168.36260986"/>
    <n v="657838299.99713993"/>
    <n v="555463704.64566004"/>
    <n v="256633.89926000001"/>
    <n v="276413.14997999999"/>
    <n v="220217.22776000001"/>
    <n v="202845.50373999996"/>
    <n v="15976.538"/>
    <n v="12161.6101"/>
    <n v="6.2254199644193955"/>
    <n v="4.3997943299296578"/>
    <n v="3814.9279000000006"/>
    <n v="31.368608832476873"/>
    <n v="100"/>
    <n v="100"/>
    <n v="4.4722786099274436E-2"/>
    <n v="4.2342712792263766E-2"/>
    <n v="2.325679614603456E-3"/>
    <n v="2.4286421146457208E-3"/>
    <n v="2.0802441565256724E-3"/>
    <n v="2.1894518036526082E-3"/>
    <m/>
    <m/>
    <m/>
    <n v="0"/>
    <m/>
    <n v="0"/>
    <m/>
    <n v="0"/>
    <m/>
    <n v="-92.294281139290462"/>
    <n v="17.054553433290735"/>
    <n v="290.7493770911139"/>
    <n v="1.23729066872529"/>
    <n v="49.210072807199957"/>
    <n v="1.8252640102265794"/>
    <n v="-101.02895437814909"/>
    <n v="-68.945076955526858"/>
    <s v="Grandes"/>
    <n v="2023"/>
    <n v="3"/>
    <d v="2024-11-12T00:00:00"/>
    <x v="6"/>
    <x v="9"/>
  </r>
  <r>
    <n v="2024"/>
    <n v="9"/>
    <n v="15.1"/>
    <x v="13"/>
    <s v="Agricola y de Animales"/>
    <n v="15.1"/>
    <m/>
    <m/>
    <x v="7"/>
    <n v="310.40037000000001"/>
    <n v="119831.4384"/>
    <n v="819.89827000000219"/>
    <n v="120401.19986000001"/>
    <n v="10805.288819999994"/>
    <n v="20475.262429999999"/>
    <n v="19615.059569999994"/>
    <n v="17313.375960000005"/>
    <n v="0"/>
    <n v="0"/>
    <n v="0"/>
    <n v="0"/>
    <n v="-34047.788619999999"/>
    <n v="-616.24608000000012"/>
    <n v="42519.222580000001"/>
    <n v="83131.084370000011"/>
    <n v="244768.42366"/>
    <n v="326690.56699000002"/>
    <n v="0"/>
    <n v="0"/>
    <n v="0"/>
    <n v="0"/>
    <n v="0"/>
    <n v="0"/>
    <s v="Agricola y de Animales"/>
    <s v="Daños Sin Autos"/>
    <s v="Agricola y de Animales"/>
    <x v="6"/>
    <x v="2"/>
    <n v="92587137.384620011"/>
    <n v="82542392.243990004"/>
    <n v="686962120.64980006"/>
    <n v="584624168.36260986"/>
    <n v="657838299.99713993"/>
    <n v="555463704.64566004"/>
    <n v="256633.89926000001"/>
    <n v="276413.14997999999"/>
    <n v="220217.22776000001"/>
    <n v="202845.50373999996"/>
    <n v="310.40037000000001"/>
    <n v="119831.4384"/>
    <n v="0.12095065028238079"/>
    <n v="43.352292902371133"/>
    <n v="-119521.03803"/>
    <n v="-99.740969169573106"/>
    <n v="100"/>
    <n v="100"/>
    <n v="3.3525215139825864E-4"/>
    <n v="0.14517563053635033"/>
    <n v="4.5184495719558907E-5"/>
    <n v="4.7184903950005575E-5"/>
    <n v="2.049717491762592E-2"/>
    <n v="2.1573225648729391E-2"/>
    <m/>
    <m/>
    <m/>
    <n v="0"/>
    <m/>
    <n v="0"/>
    <m/>
    <n v="0"/>
    <m/>
    <n v="-47.227593018938443"/>
    <n v="3481.0811662370097"/>
    <n v="17.086720065608425"/>
    <n v="4.9066500972285212"/>
    <n v="-48.852799284133773"/>
    <n v="-25.076372447725937"/>
    <n v="17.371204154610275"/>
    <n v="25.446429364624002"/>
    <s v="Resto"/>
    <n v="2023"/>
    <n v="3"/>
    <d v="2024-11-12T00:00:00"/>
    <x v="6"/>
    <x v="7"/>
  </r>
  <r>
    <n v="2024"/>
    <n v="9"/>
    <n v="201.1"/>
    <x v="1"/>
    <s v="Agricola y de Animales"/>
    <n v="201.1"/>
    <m/>
    <m/>
    <x v="1"/>
    <n v="256633.89925999998"/>
    <n v="276413.14998000005"/>
    <n v="437786.99515999999"/>
    <n v="494982.71159000008"/>
    <n v="220217.22776000001"/>
    <n v="202845.50373999996"/>
    <n v="257312.54511000001"/>
    <n v="287142.85456999997"/>
    <n v="0"/>
    <n v="0"/>
    <n v="0"/>
    <n v="0"/>
    <n v="-33871.016020000003"/>
    <n v="-3323.12417"/>
    <n v="88788.339869999996"/>
    <n v="118712.74589999999"/>
    <n v="321418.89250000002"/>
    <n v="388106.17751000001"/>
    <n v="0"/>
    <n v="0"/>
    <n v="0"/>
    <n v="0"/>
    <n v="0"/>
    <n v="0"/>
    <s v="Agricola y de Animales"/>
    <s v="Daños Sin Autos"/>
    <s v="Agricola y de Animales"/>
    <x v="6"/>
    <x v="2"/>
    <n v="160896831.26405001"/>
    <n v="139919476.51298001"/>
    <n v="686962120.64980006"/>
    <n v="584624168.36260986"/>
    <n v="657838299.99713993"/>
    <n v="555463704.64566004"/>
    <n v="256633.89926000001"/>
    <n v="276413.14997999999"/>
    <n v="220217.22776000001"/>
    <n v="202845.50373999996"/>
    <n v="256633.89925999998"/>
    <n v="276413.14998000005"/>
    <n v="99.999999999999986"/>
    <n v="100.00000000000003"/>
    <n v="-19779.250720000069"/>
    <n v="-7.1556837008048273"/>
    <n v="100"/>
    <n v="100"/>
    <n v="0.15950214634049228"/>
    <n v="0.19755158957756522"/>
    <n v="3.7357794781646622E-2"/>
    <n v="3.9011699267299541E-2"/>
    <n v="4.728048632579903E-2"/>
    <n v="4.9762594327621965E-2"/>
    <m/>
    <m/>
    <m/>
    <n v="0"/>
    <m/>
    <n v="0"/>
    <m/>
    <n v="0"/>
    <m/>
    <n v="8.5640172938052928"/>
    <n v="85.809874843110407"/>
    <n v="73.384896396816472"/>
    <n v="100"/>
    <n v="-25.207407850886888"/>
    <n v="-17.182742474714075"/>
    <n v="27.623870886805445"/>
    <n v="30.587698104068757"/>
    <m/>
    <n v="2023"/>
    <n v="3"/>
    <d v="2024-11-12T00:00:00"/>
    <x v="6"/>
    <x v="1"/>
  </r>
  <r>
    <n v="2024"/>
    <n v="9"/>
    <n v="123"/>
    <x v="78"/>
    <s v="Agricola y de Animales"/>
    <n v="236"/>
    <s v="9a049b03f6fc40bfcf2f136320359257ed4af8513f71aa6fef47f17059bbae23"/>
    <s v="866d562d83a77144c090ae01fef5e5dc5d322dfdcb968ee04e0fa262fe1b2619"/>
    <x v="0"/>
    <n v="93944.269700000004"/>
    <n v="0"/>
    <n v="93944.269700000004"/>
    <n v="-338.05504999999539"/>
    <n v="56842.403860000013"/>
    <n v="0"/>
    <n v="56842.403860000013"/>
    <n v="29054.735719999993"/>
    <n v="0"/>
    <n v="0"/>
    <n v="136.08000000000001"/>
    <n v="130.12"/>
    <n v="0"/>
    <n v="0"/>
    <n v="8105.4412499999999"/>
    <n v="0"/>
    <n v="13452.97688"/>
    <n v="0"/>
    <n v="0"/>
    <n v="0"/>
    <n v="0"/>
    <n v="0"/>
    <n v="0"/>
    <n v="0"/>
    <s v="Agricola y de Animales"/>
    <s v="Daños Sin Autos"/>
    <s v="Agricola y de Animales"/>
    <x v="6"/>
    <x v="2"/>
    <n v="93944.269700000004"/>
    <n v="0"/>
    <n v="686962120.64980006"/>
    <n v="584624168.36260986"/>
    <n v="657838299.99713993"/>
    <n v="555463704.64566004"/>
    <n v="256633.89926000001"/>
    <n v="276413.14997999999"/>
    <n v="220217.22776000001"/>
    <n v="202845.50373999996"/>
    <n v="93944.269700000004"/>
    <n v="0"/>
    <n v="36.606336875559656"/>
    <m/>
    <m/>
    <m/>
    <n v="100"/>
    <m/>
    <n v="100"/>
    <m/>
    <n v="1.3675320207049809E-2"/>
    <n v="1.4280754054667909E-2"/>
    <m/>
    <m/>
    <m/>
    <m/>
    <m/>
    <n v="0"/>
    <m/>
    <n v="0"/>
    <m/>
    <n v="0"/>
    <m/>
    <m/>
    <n v="60.506515236660583"/>
    <m/>
    <n v="25.811969589385956"/>
    <m/>
    <m/>
    <n v="60.250168585735352"/>
    <m/>
    <s v="Grandes"/>
    <n v="2023"/>
    <n v="3"/>
    <d v="2024-11-12T00:00:00"/>
    <x v="6"/>
    <x v="0"/>
  </r>
  <r>
    <n v="2024"/>
    <n v="9"/>
    <n v="61"/>
    <x v="2"/>
    <s v="Agricola y de Anim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4537.020150000011"/>
    <n v="418519.73072000005"/>
    <n v="271752.68043000001"/>
    <n v="397727.59312999999"/>
    <n v="0"/>
    <n v="0"/>
    <n v="0"/>
    <n v="0"/>
    <n v="0"/>
    <n v="0"/>
    <s v="Agricola y de Animales"/>
    <s v="Daños Sin Autos"/>
    <s v="Agricola y de Animales"/>
    <x v="6"/>
    <x v="2"/>
    <n v="0"/>
    <n v="0"/>
    <n v="686962120.64980006"/>
    <n v="584624168.36260986"/>
    <n v="657838299.99713993"/>
    <n v="555463704.64566004"/>
    <n v="256633.89926000001"/>
    <n v="276413.14997999999"/>
    <n v="220217.22776000001"/>
    <n v="202845.50373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2.190321105824495"/>
    <n v="-31.673666820200786"/>
    <n v="27.428255733138862"/>
    <n v="105.22773323982176"/>
    <m/>
    <n v="2023"/>
    <n v="3"/>
    <d v="2024-11-12T00:00:00"/>
    <x v="6"/>
    <x v="2"/>
  </r>
  <r>
    <n v="2024"/>
    <n v="9"/>
    <n v="41"/>
    <x v="7"/>
    <s v="Agricola y de Animales"/>
    <n v="29"/>
    <s v="35135aaa6cc23891b40cb3f378c53a17a1127210ce60e125ccf03efcfdaec458"/>
    <s v="866d562d83a77144c090ae01fef5e5dc5d322dfdcb968ee04e0fa262fe1b2619"/>
    <x v="6"/>
    <n v="33129.734199999999"/>
    <n v="43552.626670000005"/>
    <n v="51804.260379999992"/>
    <n v="62219.147770000018"/>
    <n v="28045.109389999998"/>
    <n v="37568.313889999983"/>
    <n v="31768.00477"/>
    <n v="67152.415399999998"/>
    <n v="0"/>
    <n v="0"/>
    <n v="136.08000000000001"/>
    <n v="130.12"/>
    <n v="0"/>
    <n v="-2706.8780900000002"/>
    <n v="5918.9910899999995"/>
    <n v="3648.2168799999999"/>
    <n v="10748.93001"/>
    <n v="10856.62146"/>
    <n v="0"/>
    <n v="0"/>
    <n v="0"/>
    <n v="0"/>
    <n v="0"/>
    <n v="0"/>
    <s v="Agricola y de Animales"/>
    <s v="Daños Sin Autos"/>
    <s v="Agricola y de Animales"/>
    <x v="6"/>
    <x v="2"/>
    <n v="25680299.423299998"/>
    <n v="22376637.893310003"/>
    <n v="686962120.64980006"/>
    <n v="584624168.36260986"/>
    <n v="657838299.99713993"/>
    <n v="555463704.64566004"/>
    <n v="256633.89926000001"/>
    <n v="276413.14997999999"/>
    <n v="220217.22776000001"/>
    <n v="202845.50373999996"/>
    <n v="33129.734199999999"/>
    <n v="43552.626670000005"/>
    <n v="12.909336722673462"/>
    <n v="15.75635119861384"/>
    <n v="-10422.892470000006"/>
    <n v="-23.931719546962526"/>
    <n v="100"/>
    <n v="100"/>
    <n v="0.1290083641701664"/>
    <n v="0.19463436320351343"/>
    <n v="4.8226435205280978E-3"/>
    <n v="5.0361516196524335E-3"/>
    <n v="7.4496794739054876E-3"/>
    <n v="7.8407691278016053E-3"/>
    <m/>
    <m/>
    <m/>
    <n v="0"/>
    <m/>
    <n v="0"/>
    <m/>
    <n v="0"/>
    <m/>
    <n v="-25.349033570907451"/>
    <n v="84.652382722708353"/>
    <n v="86.259582400521097"/>
    <n v="12.735202270625475"/>
    <n v="62.243399575520833"/>
    <n v="-0.99194257068626612"/>
    <n v="55.065863155620264"/>
    <n v="33.603611339323599"/>
    <s v="Grandes"/>
    <n v="2023"/>
    <n v="3"/>
    <d v="2024-11-12T00:00:00"/>
    <x v="6"/>
    <x v="6"/>
  </r>
  <r>
    <n v="2024"/>
    <n v="9"/>
    <n v="601"/>
    <x v="26"/>
    <s v="Credito a la Vivienda"/>
    <n v="241"/>
    <s v="749fc650cacb0f06547520d53c31505c8156e0a3be07073eddb2ef3ad9e383ba"/>
    <s v="866d562d83a77144c090ae01fef5e5dc5d322dfdcb968ee04e0fa262fe1b2619"/>
    <x v="4"/>
    <n v="117391.58254"/>
    <n v="84326.688069999989"/>
    <n v="144640.37508000003"/>
    <n v="104939.29366"/>
    <n v="62260.730449999995"/>
    <n v="17318.47091"/>
    <n v="68492.398669999995"/>
    <n v="22354.801169999999"/>
    <n v="0"/>
    <n v="0"/>
    <n v="136.08000000000001"/>
    <n v="130.12"/>
    <n v="0"/>
    <n v="0"/>
    <n v="65894.041509999995"/>
    <n v="13082.063539999999"/>
    <n v="154011.50796000002"/>
    <n v="118421.29392"/>
    <n v="0"/>
    <n v="0"/>
    <n v="0"/>
    <n v="0"/>
    <n v="0"/>
    <n v="0"/>
    <s v="Credito a la Vivienda"/>
    <s v="Daños Sin Autos"/>
    <s v="Credito a la Vivienda"/>
    <x v="9"/>
    <x v="2"/>
    <n v="117391.58254"/>
    <n v="84326.688069999989"/>
    <n v="686962120.64980006"/>
    <n v="584624168.36260986"/>
    <n v="657838299.99713993"/>
    <n v="555463704.64566004"/>
    <n v="469015.02191999997"/>
    <n v="468048.91026999993"/>
    <n v="150068.56199000002"/>
    <n v="-152745.49443999998"/>
    <n v="117391.58254"/>
    <n v="84326.688069999989"/>
    <n v="25.029386491595893"/>
    <n v="18.016640188598039"/>
    <n v="33064.894470000014"/>
    <n v="39.210474437882212"/>
    <n v="100"/>
    <n v="100"/>
    <n v="100"/>
    <n v="100"/>
    <n v="1.7088508814570282E-2"/>
    <n v="1.7845051366043963E-2"/>
    <n v="1.4424085187271429E-2"/>
    <n v="1.5181313804075362E-2"/>
    <m/>
    <m/>
    <m/>
    <n v="0"/>
    <m/>
    <n v="0"/>
    <m/>
    <n v="0"/>
    <m/>
    <n v="259.50477830031474"/>
    <n v="53.036792845675521"/>
    <n v="20.537354550938673"/>
    <n v="41.488190214116138"/>
    <n v="403.69761091987482"/>
    <n v="30.05389728644845"/>
    <n v="42.785141437037318"/>
    <n v="11.047053369335453"/>
    <s v="Grandes"/>
    <n v="2023"/>
    <n v="3"/>
    <d v="2024-11-12T00:00:00"/>
    <x v="9"/>
    <x v="4"/>
  </r>
  <r>
    <n v="2024"/>
    <n v="9"/>
    <n v="603"/>
    <x v="25"/>
    <s v="Credito a la Vivienda"/>
    <n v="242"/>
    <s v="14063697603e22d600d336bee6cff12c8be93509ce84a0642918d89b2aef1753"/>
    <s v="866d562d83a77144c090ae01fef5e5dc5d322dfdcb968ee04e0fa262fe1b2619"/>
    <x v="0"/>
    <n v="351623.43938"/>
    <n v="383722.22219999996"/>
    <n v="469930.53252000001"/>
    <n v="478546.55125999998"/>
    <n v="87807.831540000014"/>
    <n v="-170063.96534999998"/>
    <n v="57401.203450000001"/>
    <n v="-115948.08502999999"/>
    <n v="0"/>
    <n v="0"/>
    <n v="136.08000000000001"/>
    <n v="130.12"/>
    <n v="0"/>
    <n v="0"/>
    <n v="77833.768569999986"/>
    <n v="-159400.67991000001"/>
    <n v="295634.93583999999"/>
    <n v="369401.65006000001"/>
    <n v="0"/>
    <n v="0"/>
    <n v="0"/>
    <n v="0"/>
    <n v="0"/>
    <n v="0"/>
    <s v="Credito a la Vivienda"/>
    <s v="Daños Sin Autos"/>
    <s v="Credito a la Vivienda"/>
    <x v="9"/>
    <x v="2"/>
    <n v="351623.43938"/>
    <n v="383722.22219999996"/>
    <n v="686962120.64980006"/>
    <n v="584624168.36260986"/>
    <n v="657838299.99713993"/>
    <n v="555463704.64566004"/>
    <n v="469015.02191999997"/>
    <n v="468048.91026999993"/>
    <n v="150068.56199000002"/>
    <n v="-152745.49443999998"/>
    <n v="351623.43938"/>
    <n v="383722.22219999996"/>
    <n v="74.970613508404099"/>
    <n v="81.983359811401968"/>
    <n v="-32098.782819999964"/>
    <n v="-8.3651091761033687"/>
    <n v="100"/>
    <n v="100"/>
    <n v="100"/>
    <n v="100"/>
    <n v="5.118527336665929E-2"/>
    <n v="5.3451348056434041E-2"/>
    <n v="6.5635709737199635E-2"/>
    <n v="6.9081421340532592E-2"/>
    <m/>
    <m/>
    <m/>
    <n v="0"/>
    <m/>
    <n v="0"/>
    <m/>
    <n v="0"/>
    <m/>
    <n v="-151.63223811657406"/>
    <n v="24.972121225714407"/>
    <n v="-44.319550839398843"/>
    <n v="58.511809785883862"/>
    <n v="-148.82900663532058"/>
    <n v="-19.969243290607519"/>
    <n v="26.32766264543384"/>
    <n v="-43.151047074129032"/>
    <s v="Grandes"/>
    <n v="2023"/>
    <n v="3"/>
    <d v="2024-11-12T00:00:00"/>
    <x v="9"/>
    <x v="0"/>
  </r>
  <r>
    <n v="2024"/>
    <n v="9"/>
    <n v="201.1"/>
    <x v="1"/>
    <s v="Credito a la Vivienda"/>
    <n v="201.1"/>
    <m/>
    <m/>
    <x v="1"/>
    <n v="469015.02191999997"/>
    <n v="468048.91026999993"/>
    <n v="614570.90760000004"/>
    <n v="583485.84491999994"/>
    <n v="150068.56199000002"/>
    <n v="-152745.49443999998"/>
    <n v="125893.60212"/>
    <n v="-93593.283859999996"/>
    <n v="0"/>
    <n v="0"/>
    <n v="0"/>
    <n v="0"/>
    <n v="0"/>
    <n v="0"/>
    <n v="143727.81007999997"/>
    <n v="-146318.61637"/>
    <n v="449646.44380000001"/>
    <n v="487822.94397999998"/>
    <n v="0"/>
    <n v="0"/>
    <n v="0"/>
    <n v="0"/>
    <n v="0"/>
    <n v="0"/>
    <s v="Credito a la Vivienda"/>
    <s v="Daños Sin Autos"/>
    <s v="Credito a la Vivienda"/>
    <x v="9"/>
    <x v="2"/>
    <n v="469015.02191999997"/>
    <n v="468048.91026999993"/>
    <n v="686962120.64980006"/>
    <n v="584624168.36260986"/>
    <n v="657838299.99713993"/>
    <n v="555463704.64566004"/>
    <n v="469015.02191999997"/>
    <n v="468048.91026999993"/>
    <n v="150068.56199000002"/>
    <n v="-152745.49443999998"/>
    <n v="469015.02191999997"/>
    <n v="468048.91026999993"/>
    <n v="100"/>
    <n v="100"/>
    <n v="966.1116500000353"/>
    <n v="0.20641254125401964"/>
    <n v="100"/>
    <n v="100"/>
    <n v="100"/>
    <n v="100"/>
    <n v="6.8273782181229578E-2"/>
    <n v="7.1296399422478007E-2"/>
    <n v="8.0059794924471073E-2"/>
    <n v="8.4262735144607956E-2"/>
    <m/>
    <m/>
    <m/>
    <n v="0"/>
    <m/>
    <n v="0"/>
    <m/>
    <n v="0"/>
    <m/>
    <n v="-198.24745570413438"/>
    <n v="31.996536353071704"/>
    <n v="-32.634515557762292"/>
    <n v="100"/>
    <n v="-198.22933926367332"/>
    <n v="-7.8258927037193953"/>
    <n v="31.964627333721161"/>
    <n v="-29.994205515679649"/>
    <m/>
    <n v="2023"/>
    <n v="3"/>
    <d v="2024-11-12T00:00:00"/>
    <x v="9"/>
    <x v="1"/>
  </r>
  <r>
    <n v="2024"/>
    <n v="9"/>
    <n v="5.0999999999999996"/>
    <x v="6"/>
    <s v="Credito a la Vivienda"/>
    <n v="5.0999999999999996"/>
    <m/>
    <m/>
    <x v="3"/>
    <n v="469015.02191999997"/>
    <n v="468048.91026999993"/>
    <n v="614570.90760000004"/>
    <n v="583485.84491999994"/>
    <n v="150068.56199000002"/>
    <n v="-152745.49443999998"/>
    <n v="125893.60212"/>
    <n v="-93593.283859999996"/>
    <n v="0"/>
    <n v="0"/>
    <n v="0"/>
    <n v="0"/>
    <n v="0"/>
    <n v="0"/>
    <n v="143727.81007999997"/>
    <n v="-146318.61637"/>
    <n v="449646.44380000001"/>
    <n v="487822.94397999998"/>
    <n v="0"/>
    <n v="0"/>
    <n v="0"/>
    <n v="0"/>
    <n v="0"/>
    <n v="0"/>
    <s v="Credito a la Vivienda"/>
    <s v="Daños Sin Autos"/>
    <s v="Credito a la Vivienda"/>
    <x v="9"/>
    <x v="2"/>
    <n v="469015.02191999997"/>
    <n v="468048.91026999993"/>
    <n v="686962120.64980006"/>
    <n v="584624168.36260986"/>
    <n v="657838299.99713993"/>
    <n v="555463704.64566004"/>
    <n v="469015.02191999997"/>
    <n v="468048.91026999993"/>
    <n v="150068.56199000002"/>
    <n v="-152745.49443999998"/>
    <n v="469015.02191999997"/>
    <n v="468048.91026999993"/>
    <n v="100"/>
    <n v="100"/>
    <n v="966.1116500000353"/>
    <n v="0.20641254125401964"/>
    <n v="100"/>
    <n v="100"/>
    <n v="100"/>
    <n v="100"/>
    <n v="6.8273782181229578E-2"/>
    <n v="7.1296399422478007E-2"/>
    <n v="8.0059794924471073E-2"/>
    <n v="8.4262735144607956E-2"/>
    <m/>
    <m/>
    <m/>
    <n v="0"/>
    <m/>
    <n v="0"/>
    <m/>
    <n v="0"/>
    <m/>
    <n v="-198.24745570413438"/>
    <n v="31.996536353071704"/>
    <n v="-32.634515557762292"/>
    <n v="100"/>
    <n v="-198.22933926367332"/>
    <n v="-7.8258927037193953"/>
    <n v="31.964627333721161"/>
    <n v="-29.994205515679649"/>
    <m/>
    <n v="2023"/>
    <n v="3"/>
    <d v="2024-11-12T00:00:00"/>
    <x v="9"/>
    <x v="3"/>
  </r>
  <r>
    <n v="2024"/>
    <n v="9"/>
    <n v="201.1"/>
    <x v="1"/>
    <s v="ISSSTE Incapacidad Permanente RT"/>
    <n v="201.1"/>
    <m/>
    <m/>
    <x v="1"/>
    <n v="487103.93783999991"/>
    <n v="553063.85914000007"/>
    <n v="740353.19588999997"/>
    <n v="719477.56232999999"/>
    <n v="548520.40136999998"/>
    <n v="482072.18250000005"/>
    <n v="727245.95873000007"/>
    <n v="634823.57171000005"/>
    <n v="0"/>
    <n v="0"/>
    <n v="0"/>
    <n v="0"/>
    <n v="0"/>
    <n v="0"/>
    <n v="548520.40136999998"/>
    <n v="482072.18250000005"/>
    <n v="-27236.070010000003"/>
    <n v="-12826.28148"/>
    <n v="0"/>
    <n v="0"/>
    <n v="0"/>
    <n v="0"/>
    <n v="487103.93783999991"/>
    <n v="553063.85914000007"/>
    <s v="ISSSTE Incapacidad Permanente RT"/>
    <s v="Pensiones"/>
    <s v="Pensiones ISSSTE"/>
    <x v="8"/>
    <x v="2"/>
    <n v="29117164.059320003"/>
    <n v="29154256.643309999"/>
    <n v="686962120.64980006"/>
    <n v="584624168.36260986"/>
    <n v="657838299.99713993"/>
    <n v="555463704.64566004"/>
    <n v="487103.93783999997"/>
    <n v="553063.85913999996"/>
    <n v="548520.40136999998"/>
    <n v="482072.1825"/>
    <n v="29117164.059320003"/>
    <n v="29154256.643309999"/>
    <n v="99.999999999999986"/>
    <n v="100.00000000000003"/>
    <n v="-65959.921300000162"/>
    <n v="-11.92627581967951"/>
    <n v="1.672909960762764"/>
    <n v="1.897026104649151"/>
    <n v="1.672909960762764"/>
    <n v="1.897026104649151"/>
    <n v="7.0906957341293653E-2"/>
    <n v="7.4046150526978688E-2"/>
    <n v="9.4601607163966109E-2"/>
    <n v="9.9567956378501646E-2"/>
    <m/>
    <m/>
    <n v="99.999999999999986"/>
    <n v="0"/>
    <m/>
    <n v="0"/>
    <m/>
    <n v="-65959.921300000162"/>
    <n v="-11.92627581967951"/>
    <n v="13.783873304077222"/>
    <n v="112.60849251236678"/>
    <n v="87.163927733338014"/>
    <n v="100"/>
    <n v="13.783873304077222"/>
    <n v="112.3457999301603"/>
    <n v="-2013.9484190215587"/>
    <n v="-3758.4718786321232"/>
    <m/>
    <n v="2023"/>
    <n v="3"/>
    <d v="2024-11-12T00:00:00"/>
    <x v="8"/>
    <x v="1"/>
  </r>
  <r>
    <n v="2024"/>
    <n v="9"/>
    <n v="905"/>
    <x v="12"/>
    <s v="ISSSTE Incapacidad Permanente RT"/>
    <n v="51"/>
    <s v="031b4af5197ec30a926f48cf40e11a7dbc470048a21e4003b7a3c07c5dab1baa"/>
    <s v="866d562d83a77144c090ae01fef5e5dc5d322dfdcb968ee04e0fa262fe1b2619"/>
    <x v="0"/>
    <n v="197662.40638999999"/>
    <n v="254194.86755000002"/>
    <n v="292825.39708000002"/>
    <n v="336879.973"/>
    <n v="243772.67355999997"/>
    <n v="220186.87424999999"/>
    <n v="318994.96941000002"/>
    <n v="287706.27232000005"/>
    <n v="0"/>
    <n v="0"/>
    <n v="136.08000000000001"/>
    <n v="130.12"/>
    <n v="0"/>
    <n v="0"/>
    <n v="243772.67356"/>
    <n v="220186.87424999999"/>
    <n v="-19870.66389"/>
    <n v="-205.61757999999998"/>
    <n v="0"/>
    <n v="0"/>
    <n v="0"/>
    <n v="0"/>
    <n v="197662.40638999999"/>
    <n v="254194.86755000002"/>
    <s v="ISSSTE Incapacidad Permanente RT"/>
    <s v="Pensiones"/>
    <s v="Pensiones ISSSTE"/>
    <x v="8"/>
    <x v="2"/>
    <n v="6921813.9092700006"/>
    <n v="10006895.612370001"/>
    <n v="686962120.64980006"/>
    <n v="584624168.36260986"/>
    <n v="657838299.99713993"/>
    <n v="555463704.64566004"/>
    <n v="487103.93783999997"/>
    <n v="553063.85913999996"/>
    <n v="548520.40136999998"/>
    <n v="482072.1825"/>
    <n v="6921813.9092700006"/>
    <n v="10006895.612370001"/>
    <n v="40.579102535386724"/>
    <n v="45.961214667916735"/>
    <n v="-56532.461160000035"/>
    <n v="-22.239812197970565"/>
    <n v="2.8556446183171973"/>
    <n v="2.5401970540771668"/>
    <n v="2.8556446183171973"/>
    <n v="2.5401970540771668"/>
    <n v="2.8773406924246472E-2"/>
    <n v="3.0047263345849486E-2"/>
    <n v="4.3480047747929761E-2"/>
    <n v="4.5762642171580832E-2"/>
    <m/>
    <m/>
    <n v="40.579102535386724"/>
    <n v="0"/>
    <m/>
    <n v="0"/>
    <m/>
    <n v="-56532.461160000035"/>
    <n v="-22.239812197970565"/>
    <n v="10.711719029727762"/>
    <n v="123.32778802612654"/>
    <n v="86.62129034005352"/>
    <n v="44.441860858984732"/>
    <n v="10.711719029727762"/>
    <n v="9563.8934715601663"/>
    <n v="-1226.7968242504453"/>
    <n v="-107085.62674942485"/>
    <s v="Grandes"/>
    <n v="2023"/>
    <n v="3"/>
    <d v="2024-11-12T00:00:00"/>
    <x v="8"/>
    <x v="0"/>
  </r>
  <r>
    <n v="2024"/>
    <n v="9"/>
    <n v="906"/>
    <x v="11"/>
    <s v="ISSSTE Incapacidad Permanente RT"/>
    <n v="256"/>
    <s v="51e8ea280b44e16934d4d611901f3d3afc41789840acdff81942c2f65009cd52"/>
    <s v="866d562d83a77144c090ae01fef5e5dc5d322dfdcb968ee04e0fa262fe1b2619"/>
    <x v="4"/>
    <n v="148024.56522999998"/>
    <n v="190657.86875999998"/>
    <n v="256869.52101"/>
    <n v="230106.06849000001"/>
    <n v="117875.07419"/>
    <n v="101886.48466000002"/>
    <n v="159215.14632"/>
    <n v="131460.71163999999"/>
    <n v="0"/>
    <n v="0"/>
    <n v="136.08000000000001"/>
    <n v="130.12"/>
    <n v="0"/>
    <n v="0"/>
    <n v="117875.07419"/>
    <n v="101886.48466"/>
    <n v="-6458.4761699999999"/>
    <n v="-1740.19715"/>
    <n v="0"/>
    <n v="0"/>
    <n v="0"/>
    <n v="0"/>
    <n v="148024.56522999998"/>
    <n v="190657.86875999998"/>
    <s v="ISSSTE Incapacidad Permanente RT"/>
    <s v="Pensiones"/>
    <s v="Pensiones ISSSTE"/>
    <x v="8"/>
    <x v="2"/>
    <n v="8995707.5342000015"/>
    <n v="6397672.8354899995"/>
    <n v="686962120.64980006"/>
    <n v="584624168.36260986"/>
    <n v="657838299.99713993"/>
    <n v="555463704.64566004"/>
    <n v="487103.93783999997"/>
    <n v="553063.85913999996"/>
    <n v="548520.40136999998"/>
    <n v="482072.1825"/>
    <n v="8995707.5342000015"/>
    <n v="6397672.8354899995"/>
    <n v="30.38870223188832"/>
    <n v="34.473029761240966"/>
    <n v="-42633.303530000005"/>
    <n v="-22.361156036872931"/>
    <n v="1.6455021983233471"/>
    <n v="2.9801128263758341"/>
    <n v="1.6455021983233471"/>
    <n v="2.9801128263758341"/>
    <n v="2.1547704128137807E-2"/>
    <n v="2.2501664197819363E-2"/>
    <n v="3.2612040192246297E-2"/>
    <n v="3.4324091235020289E-2"/>
    <m/>
    <m/>
    <n v="30.38870223188832"/>
    <n v="0"/>
    <m/>
    <n v="0"/>
    <m/>
    <n v="-42633.303530000005"/>
    <n v="-22.361156036872931"/>
    <n v="15.692551944798815"/>
    <n v="79.632102959968961"/>
    <n v="53.43943332769269"/>
    <n v="21.489642663352519"/>
    <n v="15.692551944798838"/>
    <n v="271.13474010688964"/>
    <n v="-1825.1220734936921"/>
    <n v="-5854.8817103855154"/>
    <s v="Grandes"/>
    <n v="2023"/>
    <n v="3"/>
    <d v="2024-11-12T00:00:00"/>
    <x v="8"/>
    <x v="4"/>
  </r>
  <r>
    <n v="2024"/>
    <n v="9"/>
    <n v="902"/>
    <x v="10"/>
    <s v="ISSSTE Incapacidad Permanente RT"/>
    <n v="30"/>
    <s v="624b60c58c9d8bfb6ff1886c2fd605d2adeb6ea4da576068201b6c6958ce93f4"/>
    <s v="866d562d83a77144c090ae01fef5e5dc5d322dfdcb968ee04e0fa262fe1b2619"/>
    <x v="5"/>
    <n v="141416.96622"/>
    <n v="108211.12282999999"/>
    <n v="190658.27779999998"/>
    <n v="152491.52084000001"/>
    <n v="186872.65362000003"/>
    <n v="159998.82359000001"/>
    <n v="249035.84300000002"/>
    <n v="215656.58775000001"/>
    <n v="0"/>
    <n v="0"/>
    <n v="136.08000000000001"/>
    <n v="130.12"/>
    <n v="0"/>
    <n v="0"/>
    <n v="186872.65362"/>
    <n v="159998.82359000001"/>
    <n v="-906.92994999999996"/>
    <n v="-10880.46675"/>
    <n v="0"/>
    <n v="0"/>
    <n v="0"/>
    <n v="0"/>
    <n v="141416.96622"/>
    <n v="108211.12282999999"/>
    <s v="ISSSTE Incapacidad Permanente RT"/>
    <s v="Pensiones"/>
    <s v="Pensiones ISSSTE"/>
    <x v="8"/>
    <x v="2"/>
    <n v="13199642.61585"/>
    <n v="12749688.19545"/>
    <n v="686962120.64980006"/>
    <n v="584624168.36260986"/>
    <n v="657838299.99713993"/>
    <n v="555463704.64566004"/>
    <n v="487103.93783999997"/>
    <n v="553063.85913999996"/>
    <n v="548520.40136999998"/>
    <n v="482072.1825"/>
    <n v="13199642.61585"/>
    <n v="12749688.19545"/>
    <n v="29.032195232724956"/>
    <n v="19.56575557084231"/>
    <n v="33205.843390000009"/>
    <n v="30.686164713553985"/>
    <n v="1.0713696600405522"/>
    <n v="0.8487354449077229"/>
    <n v="1.0713696600405522"/>
    <n v="0.8487354449077229"/>
    <n v="2.0585846288909374E-2"/>
    <n v="2.1497222983309857E-2"/>
    <n v="1.8509519223790051E-2"/>
    <n v="1.9481222971900521E-2"/>
    <m/>
    <m/>
    <n v="29.032195232724956"/>
    <n v="0"/>
    <m/>
    <n v="0"/>
    <m/>
    <n v="33205.843390000009"/>
    <n v="30.686164713553985"/>
    <n v="16.796267264354835"/>
    <n v="132.14302259128186"/>
    <n v="147.8580199573002"/>
    <n v="34.068496477662755"/>
    <n v="16.796267264354814"/>
    <n v="-91.664604370028528"/>
    <n v="-20604.971047653678"/>
    <n v="-1470.514337907425"/>
    <s v="Grandes"/>
    <n v="2023"/>
    <n v="3"/>
    <d v="2024-11-12T00:00:00"/>
    <x v="8"/>
    <x v="5"/>
  </r>
  <r>
    <n v="2024"/>
    <n v="9"/>
    <n v="5.0999999999999996"/>
    <x v="6"/>
    <s v="ISSSTE Incapacidad Permanente RT"/>
    <n v="5.0999999999999996"/>
    <m/>
    <m/>
    <x v="3"/>
    <n v="487103.93783999991"/>
    <n v="553063.85914000007"/>
    <n v="740353.19588999997"/>
    <n v="719477.56232999999"/>
    <n v="548520.40136999998"/>
    <n v="482072.18250000005"/>
    <n v="727245.95873000007"/>
    <n v="634823.57171000005"/>
    <n v="0"/>
    <n v="0"/>
    <n v="0"/>
    <n v="0"/>
    <n v="0"/>
    <n v="0"/>
    <n v="548520.40136999998"/>
    <n v="482072.18250000005"/>
    <n v="-27236.070010000003"/>
    <n v="-12826.28148"/>
    <n v="0"/>
    <n v="0"/>
    <n v="0"/>
    <n v="0"/>
    <n v="487103.93783999991"/>
    <n v="553063.85914000007"/>
    <s v="ISSSTE Incapacidad Permanente RT"/>
    <s v="Pensiones"/>
    <s v="Pensiones ISSSTE"/>
    <x v="8"/>
    <x v="2"/>
    <n v="29117164.059320003"/>
    <n v="29154256.643309999"/>
    <n v="686962120.64980006"/>
    <n v="584624168.36260986"/>
    <n v="657838299.99713993"/>
    <n v="555463704.64566004"/>
    <n v="487103.93783999997"/>
    <n v="553063.85913999996"/>
    <n v="548520.40136999998"/>
    <n v="482072.1825"/>
    <n v="29117164.059320003"/>
    <n v="29154256.643309999"/>
    <n v="99.999999999999986"/>
    <n v="100.00000000000003"/>
    <n v="-65959.921300000162"/>
    <n v="-11.92627581967951"/>
    <n v="1.672909960762764"/>
    <n v="1.897026104649151"/>
    <n v="1.672909960762764"/>
    <n v="1.897026104649151"/>
    <n v="7.0906957341293653E-2"/>
    <n v="7.4046150526978688E-2"/>
    <n v="9.4601607163966109E-2"/>
    <n v="9.9567956378501646E-2"/>
    <m/>
    <m/>
    <n v="99.999999999999986"/>
    <n v="0"/>
    <m/>
    <n v="0"/>
    <m/>
    <n v="-65959.921300000162"/>
    <n v="-11.92627581967951"/>
    <n v="13.783873304077222"/>
    <n v="112.60849251236678"/>
    <n v="87.163927733338014"/>
    <n v="100"/>
    <n v="13.783873304077222"/>
    <n v="112.3457999301603"/>
    <n v="-2013.9484190215587"/>
    <n v="-3758.4718786321232"/>
    <m/>
    <n v="2023"/>
    <n v="3"/>
    <d v="2024-11-12T00:00:00"/>
    <x v="8"/>
    <x v="3"/>
  </r>
  <r>
    <n v="2024"/>
    <n v="9"/>
    <n v="906"/>
    <x v="11"/>
    <s v="IMSS Muerte (riesgos de trabajo)"/>
    <n v="256"/>
    <s v="51e8ea280b44e16934d4d611901f3d3afc41789840acdff81942c2f65009cd52"/>
    <s v="866d562d83a77144c090ae01fef5e5dc5d322dfdcb968ee04e0fa262fe1b2619"/>
    <x v="0"/>
    <n v="344851.06206000003"/>
    <n v="227767.24821000002"/>
    <n v="358357.18494000001"/>
    <n v="303604.29473000002"/>
    <n v="205011.75094999999"/>
    <n v="176118.80614999999"/>
    <n v="266184.90374999994"/>
    <n v="230536.97005"/>
    <n v="0"/>
    <n v="0"/>
    <n v="136.08000000000001"/>
    <n v="130.12"/>
    <n v="0"/>
    <n v="0"/>
    <n v="205011.75094999999"/>
    <n v="176118.80615000002"/>
    <n v="-24042.211440000003"/>
    <n v="-17350.47712"/>
    <n v="0"/>
    <n v="0"/>
    <n v="0"/>
    <n v="0"/>
    <n v="344851.06206000003"/>
    <n v="227767.24820999999"/>
    <s v="IMSS Muerte (riesgos de trabajo)"/>
    <s v="Pensiones"/>
    <s v="Pensiones IMSS"/>
    <x v="10"/>
    <x v="2"/>
    <n v="8995707.5342000015"/>
    <n v="6397672.8354899995"/>
    <n v="686962120.64980006"/>
    <n v="584624168.36260986"/>
    <n v="657838299.99713993"/>
    <n v="555463704.64566004"/>
    <n v="714447.18023000006"/>
    <n v="676403.47005999996"/>
    <n v="1139993.94463"/>
    <n v="1077922.4468200002"/>
    <n v="8995707.5342000015"/>
    <n v="6397672.8354899995"/>
    <n v="48.268237541224956"/>
    <n v="33.673282041234366"/>
    <n v="117083.81385000001"/>
    <n v="51.40502630213517"/>
    <n v="3.8335068225477609"/>
    <n v="3.5601577959176032"/>
    <n v="3.8335068225477609"/>
    <n v="3.5601577959176032"/>
    <n v="5.0199429006915854E-2"/>
    <n v="5.242185839004803E-2"/>
    <n v="3.8959601832391E-2"/>
    <n v="4.1004884082443641E-2"/>
    <m/>
    <m/>
    <n v="48.268237541224956"/>
    <n v="0"/>
    <m/>
    <n v="0"/>
    <m/>
    <n v="117083.81385000004"/>
    <n v="51.405026302135191"/>
    <n v="16.405371709930815"/>
    <n v="59.44936046458524"/>
    <n v="77.324025966902639"/>
    <n v="17.983582449338293"/>
    <n v="16.405371709930794"/>
    <n v="38.568013281239402"/>
    <n v="-852.71586376997595"/>
    <n v="-1015.0660695491007"/>
    <s v="Grandes"/>
    <n v="2023"/>
    <n v="3"/>
    <d v="2024-11-12T00:00:00"/>
    <x v="10"/>
    <x v="0"/>
  </r>
  <r>
    <n v="2024"/>
    <n v="9"/>
    <n v="905"/>
    <x v="12"/>
    <s v="IMSS Muerte (riesgos de trabajo)"/>
    <n v="51"/>
    <s v="031b4af5197ec30a926f48cf40e11a7dbc470048a21e4003b7a3c07c5dab1baa"/>
    <s v="866d562d83a77144c090ae01fef5e5dc5d322dfdcb968ee04e0fa262fe1b2619"/>
    <x v="5"/>
    <n v="149987.62059000001"/>
    <n v="201164.75991999998"/>
    <n v="242381.22498"/>
    <n v="264466.35819"/>
    <n v="376044.11504"/>
    <n v="357140.69750000001"/>
    <n v="502035.53092999995"/>
    <n v="470251.20974999998"/>
    <n v="0"/>
    <n v="0"/>
    <n v="136.08000000000001"/>
    <n v="130.12"/>
    <n v="0"/>
    <n v="0"/>
    <n v="376044.11504"/>
    <n v="357140.69750000001"/>
    <n v="-97721.711540000004"/>
    <n v="-35809.998500000002"/>
    <n v="0"/>
    <n v="0"/>
    <n v="0"/>
    <n v="0"/>
    <n v="149987.62059000001"/>
    <n v="201164.75991999998"/>
    <s v="IMSS Muerte (riesgos de trabajo)"/>
    <s v="Pensiones"/>
    <s v="Pensiones IMSS"/>
    <x v="10"/>
    <x v="2"/>
    <n v="6921813.9092700006"/>
    <n v="10006895.612370001"/>
    <n v="686962120.64980006"/>
    <n v="584624168.36260986"/>
    <n v="657838299.99713993"/>
    <n v="555463704.64566004"/>
    <n v="714447.18023000006"/>
    <n v="676403.47005999996"/>
    <n v="1139993.94463"/>
    <n v="1077922.4468200002"/>
    <n v="6921813.9092700006"/>
    <n v="10006895.612370001"/>
    <n v="20.993521248374847"/>
    <n v="29.74035007569606"/>
    <n v="-51177.139329999976"/>
    <n v="-25.440409816486898"/>
    <n v="2.1668831690076198"/>
    <n v="2.0102614008617281"/>
    <n v="2.1668831690076198"/>
    <n v="2.0102614008617281"/>
    <n v="2.1833463022404517E-2"/>
    <n v="2.2800074211345264E-2"/>
    <n v="3.4409244572186186E-2"/>
    <n v="3.6215644377399325E-2"/>
    <m/>
    <m/>
    <n v="20.993521248374847"/>
    <n v="0"/>
    <m/>
    <n v="0"/>
    <m/>
    <n v="-51177.139329999976"/>
    <n v="-25.440409816486898"/>
    <n v="5.2929889179039957"/>
    <n v="250.71676819778261"/>
    <n v="177.53641226327574"/>
    <n v="32.986501096025563"/>
    <n v="5.2929889179039957"/>
    <n v="172.88946002050238"/>
    <n v="-384.81122476664308"/>
    <n v="-997.32117414079187"/>
    <s v="Grandes"/>
    <n v="2023"/>
    <n v="3"/>
    <d v="2024-11-12T00:00:00"/>
    <x v="10"/>
    <x v="5"/>
  </r>
  <r>
    <n v="2024"/>
    <n v="9"/>
    <n v="201.1"/>
    <x v="1"/>
    <s v="IMSS Muerte (riesgos de trabajo)"/>
    <n v="201.1"/>
    <m/>
    <m/>
    <x v="1"/>
    <n v="714447.18023000006"/>
    <n v="676403.47005999996"/>
    <n v="901677.70599000016"/>
    <n v="902963.53801999998"/>
    <n v="1139993.94463"/>
    <n v="1077922.4468200002"/>
    <n v="1515609.2947399998"/>
    <n v="1422954.4499200003"/>
    <n v="0"/>
    <n v="0"/>
    <n v="0"/>
    <n v="0"/>
    <n v="0"/>
    <n v="0"/>
    <n v="1139993.94463"/>
    <n v="1077922.44682"/>
    <n v="-263240.50102000003"/>
    <n v="-134759.02572000001"/>
    <n v="0"/>
    <n v="0"/>
    <n v="0"/>
    <n v="0"/>
    <n v="714447.18023000006"/>
    <n v="676403.47005999996"/>
    <s v="IMSS Muerte (riesgos de trabajo)"/>
    <s v="Pensiones"/>
    <s v="Pensiones IMSS"/>
    <x v="10"/>
    <x v="2"/>
    <n v="29123820.652660001"/>
    <n v="29160463.716949999"/>
    <n v="686962120.64980006"/>
    <n v="584624168.36260986"/>
    <n v="657838299.99713993"/>
    <n v="555463704.64566004"/>
    <n v="714447.18023000006"/>
    <n v="676403.47005999996"/>
    <n v="1139993.94463"/>
    <n v="1077922.4468200002"/>
    <n v="29123820.652660001"/>
    <n v="29160463.716949999"/>
    <n v="100"/>
    <n v="100"/>
    <n v="38043.710170000093"/>
    <n v="5.6244108515033808"/>
    <n v="2.4531368626071615"/>
    <n v="2.3195909249784301"/>
    <n v="2.4531368626071615"/>
    <n v="2.3195909249784301"/>
    <n v="0.10400095707667283"/>
    <n v="0.1086052879914572"/>
    <n v="0.1156988552071738"/>
    <n v="0.12177275750023839"/>
    <m/>
    <m/>
    <n v="100"/>
    <n v="0"/>
    <m/>
    <n v="0"/>
    <m/>
    <n v="38043.710170000093"/>
    <n v="5.6244108515033808"/>
    <n v="5.7584381875633195"/>
    <n v="159.56308264286309"/>
    <n v="159.36086885012338"/>
    <n v="100"/>
    <n v="5.7584381875633417"/>
    <n v="95.34164751751517"/>
    <n v="-433.06175919464135"/>
    <n v="-799.888869083759"/>
    <m/>
    <n v="2023"/>
    <n v="3"/>
    <d v="2024-11-12T00:00:00"/>
    <x v="10"/>
    <x v="1"/>
  </r>
  <r>
    <n v="2024"/>
    <n v="9"/>
    <n v="908"/>
    <x v="27"/>
    <s v="IMSS Muerte (riesgos de trabajo)"/>
    <n v="38"/>
    <s v="aea92132c4cbeb263e6ac2bf6c183b5d81737f179f21efdc5863739672f0f470"/>
    <s v="866d562d83a77144c090ae01fef5e5dc5d322dfdcb968ee04e0fa262fe1b2619"/>
    <x v="6"/>
    <n v="0"/>
    <n v="0"/>
    <n v="0"/>
    <n v="336.30815000000001"/>
    <n v="51258.766059999994"/>
    <n v="54852.294600000001"/>
    <n v="68226.997000000003"/>
    <n v="71834.348369999992"/>
    <n v="0"/>
    <n v="0"/>
    <n v="136.08000000000001"/>
    <n v="130.12"/>
    <n v="0"/>
    <n v="0"/>
    <n v="51258.766060000002"/>
    <n v="54852.294600000001"/>
    <n v="-5758.0119599999998"/>
    <n v="583.62781999999993"/>
    <n v="0"/>
    <n v="0"/>
    <n v="0"/>
    <n v="0"/>
    <n v="0"/>
    <n v="0"/>
    <s v="IMSS Muerte (riesgos de trabajo)"/>
    <s v="Pensiones"/>
    <s v="Pensiones IMSS"/>
    <x v="10"/>
    <x v="2"/>
    <n v="6656.5933399999994"/>
    <n v="6207.0736399999996"/>
    <n v="686962120.64980006"/>
    <n v="584624168.36260986"/>
    <n v="657838299.99713993"/>
    <n v="555463704.64566004"/>
    <n v="714447.18023000006"/>
    <n v="676403.47005999996"/>
    <n v="1139993.94463"/>
    <n v="1077922.4468200002"/>
    <n v="6656.5933399999994"/>
    <n v="6207.0736399999996"/>
    <m/>
    <m/>
    <m/>
    <m/>
    <m/>
    <m/>
    <m/>
    <m/>
    <m/>
    <m/>
    <m/>
    <m/>
    <m/>
    <m/>
    <m/>
    <n v="0"/>
    <m/>
    <n v="0"/>
    <m/>
    <n v="0"/>
    <m/>
    <n v="-6.5512820679702326"/>
    <m/>
    <m/>
    <n v="4.4964068714098913"/>
    <n v="-6.5512820679702211"/>
    <n v="-1086.5897002648023"/>
    <n v="-890.21638746300914"/>
    <n v="9398.5058148873031"/>
    <s v="Grandes"/>
    <n v="2023"/>
    <n v="3"/>
    <d v="2024-11-12T00:00:00"/>
    <x v="10"/>
    <x v="6"/>
  </r>
  <r>
    <n v="2024"/>
    <n v="9"/>
    <n v="902"/>
    <x v="10"/>
    <s v="IMSS Muerte (riesgos de trabajo)"/>
    <n v="30"/>
    <s v="624b60c58c9d8bfb6ff1886c2fd605d2adeb6ea4da576068201b6c6958ce93f4"/>
    <s v="866d562d83a77144c090ae01fef5e5dc5d322dfdcb968ee04e0fa262fe1b2619"/>
    <x v="4"/>
    <n v="219608.49758000002"/>
    <n v="247471.46193000002"/>
    <n v="300939.29607000004"/>
    <n v="334556.57695000002"/>
    <n v="507679.31257999997"/>
    <n v="489810.64857000014"/>
    <n v="679161.86306"/>
    <n v="650331.9217500001"/>
    <n v="0"/>
    <n v="0"/>
    <n v="136.08000000000001"/>
    <n v="130.12"/>
    <n v="0"/>
    <n v="0"/>
    <n v="507679.31257999997"/>
    <n v="489810.64857000002"/>
    <n v="-135718.56608000002"/>
    <n v="-82182.177920000002"/>
    <n v="0"/>
    <n v="0"/>
    <n v="0"/>
    <n v="0"/>
    <n v="219608.49758"/>
    <n v="247471.46193000002"/>
    <s v="IMSS Muerte (riesgos de trabajo)"/>
    <s v="Pensiones"/>
    <s v="Pensiones IMSS"/>
    <x v="10"/>
    <x v="2"/>
    <n v="13199642.61585"/>
    <n v="12749688.19545"/>
    <n v="686962120.64980006"/>
    <n v="584624168.36260986"/>
    <n v="657838299.99713993"/>
    <n v="555463704.64566004"/>
    <n v="714447.18023000006"/>
    <n v="676403.47005999996"/>
    <n v="1139993.94463"/>
    <n v="1077922.4468200002"/>
    <n v="13199642.61585"/>
    <n v="12749688.19545"/>
    <n v="30.738241210400197"/>
    <n v="36.586367883069585"/>
    <n v="-27862.964349999995"/>
    <n v="-11.259061603588593"/>
    <n v="1.6637457844221957"/>
    <n v="1.9410001102483081"/>
    <n v="1.6637457844221957"/>
    <n v="1.9410001102483081"/>
    <n v="3.1968065047352466E-2"/>
    <n v="3.3383355390063915E-2"/>
    <n v="4.2330008802596616E-2"/>
    <n v="4.4552229040395429E-2"/>
    <m/>
    <m/>
    <n v="30.73824121040019"/>
    <n v="0"/>
    <m/>
    <n v="0"/>
    <m/>
    <n v="-27862.964350000024"/>
    <n v="-11.259061603588606"/>
    <n v="3.6480758558776305"/>
    <n v="231.17471235149276"/>
    <n v="197.92611428809855"/>
    <n v="44.533509583226241"/>
    <n v="3.6480758558776527"/>
    <n v="65.143549994641006"/>
    <n v="-374.06769555813446"/>
    <n v="-596.00592362836232"/>
    <s v="Grandes"/>
    <n v="2023"/>
    <n v="3"/>
    <d v="2024-11-12T00:00:00"/>
    <x v="10"/>
    <x v="4"/>
  </r>
  <r>
    <n v="2024"/>
    <n v="9"/>
    <n v="5.0999999999999996"/>
    <x v="6"/>
    <s v="IMSS Muerte (riesgos de trabajo)"/>
    <n v="5.0999999999999996"/>
    <m/>
    <m/>
    <x v="3"/>
    <n v="714447.18023000006"/>
    <n v="676403.47005999996"/>
    <n v="901677.70599000016"/>
    <n v="902963.53801999998"/>
    <n v="1139993.94463"/>
    <n v="1077922.4468200002"/>
    <n v="1515609.2947399998"/>
    <n v="1422954.4499200003"/>
    <n v="0"/>
    <n v="0"/>
    <n v="0"/>
    <n v="0"/>
    <n v="0"/>
    <n v="0"/>
    <n v="1139993.94463"/>
    <n v="1077922.44682"/>
    <n v="-263240.50102000003"/>
    <n v="-134759.02572000001"/>
    <n v="0"/>
    <n v="0"/>
    <n v="0"/>
    <n v="0"/>
    <n v="714447.18023000006"/>
    <n v="676403.47005999996"/>
    <s v="IMSS Muerte (riesgos de trabajo)"/>
    <s v="Pensiones"/>
    <s v="Pensiones IMSS"/>
    <x v="10"/>
    <x v="2"/>
    <n v="29123820.652660001"/>
    <n v="29160463.716949999"/>
    <n v="686962120.64980006"/>
    <n v="584624168.36260986"/>
    <n v="657838299.99713993"/>
    <n v="555463704.64566004"/>
    <n v="714447.18023000006"/>
    <n v="676403.47005999996"/>
    <n v="1139993.94463"/>
    <n v="1077922.4468200002"/>
    <n v="29123820.652660001"/>
    <n v="29160463.716949999"/>
    <n v="100"/>
    <n v="100"/>
    <n v="38043.710170000093"/>
    <n v="5.6244108515033808"/>
    <n v="2.4531368626071615"/>
    <n v="2.3195909249784301"/>
    <n v="2.4531368626071615"/>
    <n v="2.3195909249784301"/>
    <n v="0.10400095707667283"/>
    <n v="0.1086052879914572"/>
    <n v="0.1156988552071738"/>
    <n v="0.12177275750023839"/>
    <m/>
    <m/>
    <n v="100"/>
    <n v="0"/>
    <m/>
    <n v="0"/>
    <m/>
    <n v="38043.710170000093"/>
    <n v="5.6244108515033808"/>
    <n v="5.7584381875633195"/>
    <n v="159.56308264286309"/>
    <n v="159.36086885012338"/>
    <n v="100"/>
    <n v="5.7584381875633417"/>
    <n v="95.34164751751517"/>
    <n v="-433.06175919464135"/>
    <n v="-799.888869083759"/>
    <m/>
    <n v="2023"/>
    <n v="3"/>
    <d v="2024-11-12T00:00:00"/>
    <x v="10"/>
    <x v="3"/>
  </r>
  <r>
    <n v="2024"/>
    <n v="9"/>
    <n v="5.0999999999999996"/>
    <x v="6"/>
    <s v="IMSS Jubilacion (retiro, cesantia y vejez)"/>
    <n v="5.0999999999999996"/>
    <m/>
    <m/>
    <x v="3"/>
    <n v="780300.64378000004"/>
    <n v="648921.44017000007"/>
    <n v="1005103.67518"/>
    <n v="828140.3926599999"/>
    <n v="243498.39747000003"/>
    <n v="184256.08889000001"/>
    <n v="311214.55836999998"/>
    <n v="234196.21580999997"/>
    <n v="0"/>
    <n v="0"/>
    <n v="0"/>
    <n v="0"/>
    <n v="0"/>
    <n v="0"/>
    <n v="243498.39747000003"/>
    <n v="184256.08889000001"/>
    <n v="22438.773800000003"/>
    <n v="65380.104059999998"/>
    <n v="0"/>
    <n v="0"/>
    <n v="0"/>
    <n v="0"/>
    <n v="780300.64378000004"/>
    <n v="648921.44016999996"/>
    <s v="IMSS Jubilacion (retiro, cesantia y vejez)"/>
    <s v="Pensiones"/>
    <s v="Pensiones IMSS"/>
    <x v="11"/>
    <x v="2"/>
    <n v="29117164.059320003"/>
    <n v="29154256.643310003"/>
    <n v="686962120.64980006"/>
    <n v="584624168.36260986"/>
    <n v="657838299.99713993"/>
    <n v="555463704.64566004"/>
    <n v="780300.64378000004"/>
    <n v="648921.44017000007"/>
    <n v="243498.39747000003"/>
    <n v="184256.08889000001"/>
    <n v="29117164.059320003"/>
    <n v="29154256.643310003"/>
    <n v="100"/>
    <n v="100"/>
    <n v="131379.20360999997"/>
    <n v="20.245779454533384"/>
    <n v="2.6798648460073382"/>
    <n v="2.2258205657900301"/>
    <n v="2.6798648460073382"/>
    <n v="2.2258205657900301"/>
    <n v="0.11358714262758923"/>
    <n v="0.11861587319914217"/>
    <n v="0.11099805230212621"/>
    <n v="0.11682517412797626"/>
    <m/>
    <m/>
    <n v="100"/>
    <n v="0"/>
    <m/>
    <n v="0"/>
    <m/>
    <n v="131379.20361000008"/>
    <n v="20.245779454533409"/>
    <n v="32.152157867286199"/>
    <n v="31.205715311270794"/>
    <n v="28.394205751890372"/>
    <n v="100"/>
    <n v="32.152157867286199"/>
    <n v="-65.679507362962113"/>
    <n v="1085.1680205003004"/>
    <n v="281.82287492370199"/>
    <m/>
    <n v="2023"/>
    <n v="3"/>
    <d v="2024-11-12T00:00:00"/>
    <x v="11"/>
    <x v="3"/>
  </r>
  <r>
    <n v="2024"/>
    <n v="9"/>
    <n v="201.1"/>
    <x v="1"/>
    <s v="IMSS Jubilacion (retiro, cesantia y vejez)"/>
    <n v="201.1"/>
    <m/>
    <m/>
    <x v="1"/>
    <n v="780300.64378000004"/>
    <n v="648921.44017000007"/>
    <n v="1005103.67518"/>
    <n v="828140.3926599999"/>
    <n v="243498.39747000003"/>
    <n v="184256.08889000001"/>
    <n v="311214.55836999998"/>
    <n v="234196.21580999997"/>
    <n v="0"/>
    <n v="0"/>
    <n v="0"/>
    <n v="0"/>
    <n v="0"/>
    <n v="0"/>
    <n v="243498.39747000003"/>
    <n v="184256.08889000001"/>
    <n v="22438.773800000003"/>
    <n v="65380.104059999998"/>
    <n v="0"/>
    <n v="0"/>
    <n v="0"/>
    <n v="0"/>
    <n v="780300.64378000004"/>
    <n v="648921.44016999996"/>
    <s v="IMSS Jubilacion (retiro, cesantia y vejez)"/>
    <s v="Pensiones"/>
    <s v="Pensiones IMSS"/>
    <x v="11"/>
    <x v="2"/>
    <n v="29117164.059320003"/>
    <n v="29154256.643310003"/>
    <n v="686962120.64980006"/>
    <n v="584624168.36260986"/>
    <n v="657838299.99713993"/>
    <n v="555463704.64566004"/>
    <n v="780300.64378000004"/>
    <n v="648921.44017000007"/>
    <n v="243498.39747000003"/>
    <n v="184256.08889000001"/>
    <n v="29117164.059320003"/>
    <n v="29154256.643310003"/>
    <n v="100"/>
    <n v="100"/>
    <n v="131379.20360999997"/>
    <n v="20.245779454533384"/>
    <n v="2.6798648460073382"/>
    <n v="2.2258205657900301"/>
    <n v="2.6798648460073382"/>
    <n v="2.2258205657900301"/>
    <n v="0.11358714262758923"/>
    <n v="0.11861587319914217"/>
    <n v="0.11099805230212621"/>
    <n v="0.11682517412797626"/>
    <m/>
    <m/>
    <n v="100"/>
    <n v="0"/>
    <m/>
    <n v="0"/>
    <m/>
    <n v="131379.20361000008"/>
    <n v="20.245779454533409"/>
    <n v="32.152157867286199"/>
    <n v="31.205715311270794"/>
    <n v="28.394205751890372"/>
    <n v="100"/>
    <n v="32.152157867286199"/>
    <n v="-65.679507362962113"/>
    <n v="1085.1680205003004"/>
    <n v="281.82287492370199"/>
    <m/>
    <n v="2023"/>
    <n v="3"/>
    <d v="2024-11-12T00:00:00"/>
    <x v="11"/>
    <x v="1"/>
  </r>
  <r>
    <n v="2024"/>
    <n v="9"/>
    <n v="902"/>
    <x v="10"/>
    <s v="IMSS Jubilacion (retiro, cesantia y vejez)"/>
    <n v="30"/>
    <s v="624b60c58c9d8bfb6ff1886c2fd605d2adeb6ea4da576068201b6c6958ce93f4"/>
    <s v="866d562d83a77144c090ae01fef5e5dc5d322dfdcb968ee04e0fa262fe1b2619"/>
    <x v="0"/>
    <n v="445363.97817000002"/>
    <n v="363052.61001"/>
    <n v="506924.82991999999"/>
    <n v="473584.47403999994"/>
    <n v="138540.71934000004"/>
    <n v="109555.25965000001"/>
    <n v="176052.24549999999"/>
    <n v="139953.28388999999"/>
    <n v="0"/>
    <n v="0"/>
    <n v="136.08000000000001"/>
    <n v="130.12"/>
    <n v="0"/>
    <n v="0"/>
    <n v="138540.71934000001"/>
    <n v="109555.25965000001"/>
    <n v="11805.12118"/>
    <n v="36442.89385"/>
    <n v="0"/>
    <n v="0"/>
    <n v="0"/>
    <n v="0"/>
    <n v="445363.97817000002"/>
    <n v="363052.61000999995"/>
    <s v="IMSS Jubilacion (retiro, cesantia y vejez)"/>
    <s v="Pensiones"/>
    <s v="Pensiones IMSS"/>
    <x v="11"/>
    <x v="2"/>
    <n v="13199642.61585"/>
    <n v="12749688.19545"/>
    <n v="686962120.64980006"/>
    <n v="584624168.36260986"/>
    <n v="657838299.99713993"/>
    <n v="555463704.64566004"/>
    <n v="780300.64378000004"/>
    <n v="648921.44017000007"/>
    <n v="243498.39747000003"/>
    <n v="184256.08889000001"/>
    <n v="13199642.61585"/>
    <n v="12749688.19545"/>
    <n v="57.075946523961484"/>
    <n v="55.947081963402212"/>
    <n v="82311.368160000013"/>
    <n v="22.672022150655469"/>
    <n v="3.3740608827939882"/>
    <n v="2.8475410884131511"/>
    <n v="3.3740608827939882"/>
    <n v="2.8475410884131511"/>
    <n v="6.4830936784218696E-2"/>
    <n v="6.7701132356072349E-2"/>
    <n v="6.2100171299250613E-2"/>
    <n v="6.5360275923266223E-2"/>
    <m/>
    <m/>
    <n v="57.075946523961484"/>
    <n v="0"/>
    <m/>
    <n v="0"/>
    <m/>
    <n v="82311.368160000071"/>
    <n v="22.67202215065549"/>
    <n v="26.457387607496784"/>
    <n v="31.107302370807734"/>
    <n v="30.176138837559215"/>
    <n v="56.895947069659378"/>
    <n v="26.457387607496763"/>
    <n v="-67.60652096238509"/>
    <n v="1173.5645676785846"/>
    <n v="300.62173465403873"/>
    <s v="Grandes"/>
    <n v="2023"/>
    <n v="3"/>
    <d v="2024-11-12T00:00:00"/>
    <x v="11"/>
    <x v="0"/>
  </r>
  <r>
    <n v="2024"/>
    <n v="9"/>
    <n v="906"/>
    <x v="11"/>
    <s v="IMSS Jubilacion (retiro, cesantia y vejez)"/>
    <n v="256"/>
    <s v="51e8ea280b44e16934d4d611901f3d3afc41789840acdff81942c2f65009cd52"/>
    <s v="866d562d83a77144c090ae01fef5e5dc5d322dfdcb968ee04e0fa262fe1b2619"/>
    <x v="5"/>
    <n v="121232.4108"/>
    <n v="60987.926650000001"/>
    <n v="141994.84513"/>
    <n v="78065.111109999998"/>
    <n v="24198.948929999999"/>
    <n v="15370.118779999999"/>
    <n v="30115.024479999996"/>
    <n v="19698.301999999996"/>
    <n v="0"/>
    <n v="0"/>
    <n v="136.08000000000001"/>
    <n v="130.12"/>
    <n v="0"/>
    <n v="0"/>
    <n v="24198.948929999999"/>
    <n v="15370.118779999999"/>
    <n v="2617.1073999999999"/>
    <n v="4080.3632799999996"/>
    <n v="0"/>
    <n v="0"/>
    <n v="0"/>
    <n v="0"/>
    <n v="121232.4108"/>
    <n v="60987.926650000001"/>
    <s v="IMSS Jubilacion (retiro, cesantia y vejez)"/>
    <s v="Pensiones"/>
    <s v="Pensiones IMSS"/>
    <x v="11"/>
    <x v="2"/>
    <n v="8995707.5342000015"/>
    <n v="6397672.8354899995"/>
    <n v="686962120.64980006"/>
    <n v="584624168.36260986"/>
    <n v="657838299.99713993"/>
    <n v="555463704.64566004"/>
    <n v="780300.64378000004"/>
    <n v="648921.44017000007"/>
    <n v="243498.39747000003"/>
    <n v="184256.08889000001"/>
    <n v="8995707.5342000015"/>
    <n v="6397672.8354899995"/>
    <n v="15.536628319658361"/>
    <n v="9.3983528474606715"/>
    <n v="60244.484149999997"/>
    <n v="98.781000534308205"/>
    <n v="1.3476695450479799"/>
    <n v="0.9532829861458354"/>
    <n v="1.3476695450479799"/>
    <n v="0.9532829861458354"/>
    <n v="1.7647612168968763E-2"/>
    <n v="1.8428907347067976E-2"/>
    <n v="1.0431988609162765E-2"/>
    <n v="1.0979642079207543E-2"/>
    <m/>
    <m/>
    <n v="15.536628319658361"/>
    <n v="0"/>
    <m/>
    <n v="0"/>
    <m/>
    <n v="60244.484149999997"/>
    <n v="98.781000534308205"/>
    <n v="57.441521932077102"/>
    <n v="19.960791648300702"/>
    <n v="25.201904088667685"/>
    <n v="9.9380321108607728"/>
    <n v="57.441521932077102"/>
    <n v="-35.860921677542393"/>
    <n v="924.64485523215444"/>
    <n v="376.6850578069118"/>
    <s v="Grandes"/>
    <n v="2023"/>
    <n v="3"/>
    <d v="2024-11-12T00:00:00"/>
    <x v="11"/>
    <x v="5"/>
  </r>
  <r>
    <n v="2024"/>
    <n v="9"/>
    <n v="905"/>
    <x v="12"/>
    <s v="IMSS Jubilacion (retiro, cesantia y vejez)"/>
    <n v="51"/>
    <s v="031b4af5197ec30a926f48cf40e11a7dbc470048a21e4003b7a3c07c5dab1baa"/>
    <s v="866d562d83a77144c090ae01fef5e5dc5d322dfdcb968ee04e0fa262fe1b2619"/>
    <x v="4"/>
    <n v="213704.25481000001"/>
    <n v="224880.90351"/>
    <n v="356184.00012999994"/>
    <n v="276490.80751000001"/>
    <n v="80758.729200000002"/>
    <n v="59330.710460000009"/>
    <n v="105047.28839000002"/>
    <n v="74544.629919999992"/>
    <n v="0"/>
    <n v="0"/>
    <n v="136.08000000000001"/>
    <n v="130.12"/>
    <n v="0"/>
    <n v="0"/>
    <n v="80758.729200000002"/>
    <n v="59330.710460000002"/>
    <n v="8016.54522"/>
    <n v="24856.84693"/>
    <n v="0"/>
    <n v="0"/>
    <n v="0"/>
    <n v="0"/>
    <n v="213704.25481000001"/>
    <n v="224880.90351"/>
    <s v="IMSS Jubilacion (retiro, cesantia y vejez)"/>
    <s v="Pensiones"/>
    <s v="Pensiones IMSS"/>
    <x v="11"/>
    <x v="2"/>
    <n v="6921813.9092700006"/>
    <n v="10006895.612370001"/>
    <n v="686962120.64980006"/>
    <n v="584624168.36260986"/>
    <n v="657838299.99713993"/>
    <n v="555463704.64566004"/>
    <n v="780300.64378000004"/>
    <n v="648921.44017000007"/>
    <n v="243498.39747000003"/>
    <n v="184256.08889000001"/>
    <n v="6921813.9092700006"/>
    <n v="10006895.612370001"/>
    <n v="27.387425156380154"/>
    <n v="34.654565189137102"/>
    <n v="-11176.648699999991"/>
    <n v="-4.9700301473143966"/>
    <n v="3.0874024874288772"/>
    <n v="2.2472594121199183"/>
    <n v="3.0874024874288772"/>
    <n v="2.2472594121199183"/>
    <n v="3.1108593674401774E-2"/>
    <n v="3.2485833496001849E-2"/>
    <n v="3.8465892393712828E-2"/>
    <n v="4.0485256125502467E-2"/>
    <m/>
    <m/>
    <n v="27.387425156380154"/>
    <n v="0"/>
    <m/>
    <n v="0"/>
    <m/>
    <n v="-11176.648699999991"/>
    <n v="-4.9700301473143966"/>
    <n v="36.116234870382158"/>
    <n v="37.789949138729554"/>
    <n v="26.383169728487726"/>
    <n v="33.166020819479847"/>
    <n v="36.116234870382158"/>
    <n v="-67.749146774023288"/>
    <n v="1007.4006568131103"/>
    <n v="238.68960784560781"/>
    <s v="Grandes"/>
    <n v="2023"/>
    <n v="3"/>
    <d v="2024-11-12T00:00:00"/>
    <x v="11"/>
    <x v="4"/>
  </r>
  <r>
    <n v="2024"/>
    <n v="9"/>
    <n v="12"/>
    <x v="31"/>
    <s v="Automoviles Turistas"/>
    <n v="12"/>
    <s v="6b51d431df5d7f141cbececcf79edf3dd861c3b4069f0b11661a3eefacbba918"/>
    <s v="866d562d83a77144c090ae01fef5e5dc5d322dfdcb968ee04e0fa262fe1b2619"/>
    <x v="15"/>
    <n v="64828.244100000004"/>
    <n v="59102.205249999999"/>
    <n v="103602.94109000001"/>
    <n v="103911.71402"/>
    <n v="18898.336749999995"/>
    <n v="34166.457929999997"/>
    <n v="26036.800850000003"/>
    <n v="40410.383869999991"/>
    <n v="0"/>
    <n v="0"/>
    <n v="136.08000000000001"/>
    <n v="130.12"/>
    <n v="0"/>
    <n v="0"/>
    <n v="18616.281420000003"/>
    <n v="34166.796479999997"/>
    <n v="69863.097049999997"/>
    <n v="68648.504780000003"/>
    <n v="0"/>
    <n v="0"/>
    <n v="0"/>
    <n v="0"/>
    <n v="0"/>
    <n v="0"/>
    <s v="Automoviles Turistas"/>
    <s v="Automóviles"/>
    <s v="Automóviles"/>
    <x v="12"/>
    <x v="2"/>
    <n v="5387062.6739699999"/>
    <n v="6304657.6626300002"/>
    <n v="686962120.64980006"/>
    <n v="584624168.36260986"/>
    <n v="657838299.99713993"/>
    <n v="555463704.64566004"/>
    <n v="1271754.1878800001"/>
    <n v="1276732.5397899998"/>
    <n v="647638.39746000012"/>
    <n v="655531.17697000003"/>
    <n v="377548.67845000001"/>
    <n v="394640.64455000003"/>
    <n v="5.0975451638235176"/>
    <n v="4.6291766997433372"/>
    <n v="5726.0388500000045"/>
    <n v="9.6883675080804199"/>
    <n v="17.170830624053004"/>
    <n v="14.976208372402425"/>
    <n v="1.2034061607125275"/>
    <n v="0.9374371839460891"/>
    <n v="9.436945961253107E-3"/>
    <n v="9.8547384821287935E-3"/>
    <n v="1.0109435847568687E-2"/>
    <n v="1.0640156099434495E-2"/>
    <m/>
    <m/>
    <m/>
    <n v="0"/>
    <m/>
    <n v="0"/>
    <m/>
    <n v="0"/>
    <m/>
    <n v="-44.687456953487029"/>
    <n v="29.151393828974605"/>
    <n v="57.80910845116054"/>
    <n v="2.9180383411666395"/>
    <n v="-45.513529689863375"/>
    <n v="1.769291660309924"/>
    <n v="26.646802397947805"/>
    <n v="49.770634611045637"/>
    <s v="Medianas"/>
    <n v="2023"/>
    <n v="3"/>
    <d v="2024-11-12T00:00:00"/>
    <x v="12"/>
    <x v="15"/>
  </r>
  <r>
    <n v="2024"/>
    <n v="9"/>
    <n v="81"/>
    <x v="34"/>
    <s v="Automoviles Turistas"/>
    <n v="53"/>
    <s v="2858dcd1057d3eae7f7d5f782167e24b61153c01551450a628cee722509f6529"/>
    <s v="866d562d83a77144c090ae01fef5e5dc5d322dfdcb968ee04e0fa262fe1b2619"/>
    <x v="16"/>
    <n v="33847.315909999998"/>
    <n v="35628.249490000002"/>
    <n v="54850.578879999994"/>
    <n v="59962.556490000003"/>
    <n v="15049.190259999999"/>
    <n v="9105.9820700000018"/>
    <n v="17286.003709999997"/>
    <n v="10066.514149999999"/>
    <n v="0"/>
    <n v="0"/>
    <n v="136.08000000000001"/>
    <n v="130.12"/>
    <n v="0"/>
    <n v="0"/>
    <n v="15049.190259999999"/>
    <n v="9105.98207"/>
    <n v="36761.442270000007"/>
    <n v="38815.682460000004"/>
    <n v="0"/>
    <n v="0"/>
    <n v="0"/>
    <n v="0"/>
    <n v="0"/>
    <n v="0"/>
    <s v="Automoviles Turistas"/>
    <s v="Automóviles"/>
    <s v="Automóviles"/>
    <x v="12"/>
    <x v="2"/>
    <n v="1282462.5710499999"/>
    <n v="1212681.1111300001"/>
    <n v="686962120.64980006"/>
    <n v="584624168.36260986"/>
    <n v="657838299.99713993"/>
    <n v="555463704.64566004"/>
    <n v="1271754.1878800001"/>
    <n v="1276732.5397899998"/>
    <n v="647638.39746000012"/>
    <n v="655531.17697000003"/>
    <n v="734097.73840999999"/>
    <n v="631571.18890999991"/>
    <n v="2.6614668331796958"/>
    <n v="2.7905805154664756"/>
    <n v="-1780.9335800000044"/>
    <n v="-4.9986558573411504"/>
    <n v="4.610736982150458"/>
    <n v="5.6412088004662122"/>
    <n v="2.6392439572164617"/>
    <n v="2.9379734839607501"/>
    <n v="4.9271007661941665E-3"/>
    <n v="5.1452333970440998E-3"/>
    <n v="6.0942142692776563E-3"/>
    <n v="6.4141453693590802E-3"/>
    <m/>
    <m/>
    <m/>
    <n v="0"/>
    <m/>
    <n v="0"/>
    <m/>
    <n v="0"/>
    <m/>
    <n v="65.267075470971108"/>
    <n v="44.461990132440022"/>
    <n v="25.55832015422434"/>
    <n v="2.3237025968537446"/>
    <n v="65.267075470971122"/>
    <n v="-5.2922944021837388"/>
    <n v="40.937431533477195"/>
    <n v="23.459543908274231"/>
    <s v="Medianas"/>
    <n v="2023"/>
    <n v="3"/>
    <d v="2024-11-12T00:00:00"/>
    <x v="12"/>
    <x v="16"/>
  </r>
  <r>
    <n v="2024"/>
    <n v="9"/>
    <n v="9"/>
    <x v="8"/>
    <s v="Automoviles Turistas"/>
    <n v="9"/>
    <s v="19581e27de7ced00ff1ce50b2047e7a567c76b1cbaebabe5ef03f7c3017bb5b7"/>
    <s v="866d562d83a77144c090ae01fef5e5dc5d322dfdcb968ee04e0fa262fe1b2619"/>
    <x v="10"/>
    <n v="11873.10974"/>
    <n v="9560.7284799999998"/>
    <n v="13719.09381"/>
    <n v="14466.017909999999"/>
    <n v="3593.1947799999998"/>
    <n v="3943.8204100000012"/>
    <n v="7733.6297300000015"/>
    <n v="8386.6510800000015"/>
    <n v="0"/>
    <n v="0"/>
    <n v="136.08000000000001"/>
    <n v="130.12"/>
    <n v="0"/>
    <n v="0"/>
    <n v="3593.1947799999998"/>
    <n v="3943.8204100000003"/>
    <n v="11302.729069999999"/>
    <n v="9494.9117100000003"/>
    <n v="0"/>
    <n v="0"/>
    <n v="0"/>
    <n v="0"/>
    <n v="0"/>
    <n v="0"/>
    <s v="Automoviles Turistas"/>
    <s v="Automóviles"/>
    <s v="Automóviles"/>
    <x v="12"/>
    <x v="2"/>
    <n v="2219668.6898400001"/>
    <n v="1971809.2153"/>
    <n v="686962120.64980006"/>
    <n v="584624168.36260986"/>
    <n v="657838299.99713993"/>
    <n v="555463704.64566004"/>
    <n v="1271754.1878800001"/>
    <n v="1276732.5397899998"/>
    <n v="647638.39746000012"/>
    <n v="655531.17697000003"/>
    <n v="1189241.9350899998"/>
    <n v="1077592.6575999998"/>
    <n v="0.93360099405627595"/>
    <n v="0.74884348773413212"/>
    <n v="2312.3812600000001"/>
    <n v="24.186245481578617"/>
    <n v="0.99837630928322951"/>
    <n v="0.88723029175918189"/>
    <n v="0.53490459158820891"/>
    <n v="0.48487086913960831"/>
    <n v="1.7283499894825615E-3"/>
    <n v="1.8048675092422592E-3"/>
    <n v="1.6353631952605169E-3"/>
    <n v="1.7212156978103467E-3"/>
    <m/>
    <m/>
    <m/>
    <n v="0"/>
    <m/>
    <n v="0"/>
    <m/>
    <n v="0"/>
    <m/>
    <n v="-8.8905070096739323"/>
    <n v="30.263299663563959"/>
    <n v="41.250208268648599"/>
    <n v="0.55481496991103363"/>
    <n v="-8.8905070096739092"/>
    <n v="19.039854347418661"/>
    <n v="31.790506148972035"/>
    <n v="41.536146206039874"/>
    <s v="Medianas"/>
    <n v="2023"/>
    <n v="3"/>
    <d v="2024-11-12T00:00:00"/>
    <x v="12"/>
    <x v="10"/>
  </r>
  <r>
    <n v="2024"/>
    <n v="9"/>
    <n v="15.1"/>
    <x v="13"/>
    <s v="Automoviles Turistas"/>
    <n v="15.1"/>
    <m/>
    <m/>
    <x v="7"/>
    <n v="231919.52074999997"/>
    <n v="223017.91456"/>
    <n v="341430.90545999992"/>
    <n v="357610.22233000002"/>
    <n v="79020.893700000001"/>
    <n v="94078.608770000006"/>
    <n v="109384.88870000004"/>
    <n v="148971.14566000001"/>
    <n v="0"/>
    <n v="0"/>
    <n v="0"/>
    <n v="0"/>
    <n v="0"/>
    <n v="1.57785"/>
    <n v="78737.790710000016"/>
    <n v="94076.956080000004"/>
    <n v="254494.87405000001"/>
    <n v="231073.06384000002"/>
    <n v="0"/>
    <n v="0"/>
    <n v="0"/>
    <n v="0"/>
    <n v="0"/>
    <n v="0"/>
    <s v="Automoviles Turistas"/>
    <s v="Automóviles"/>
    <s v="Automóviles"/>
    <x v="12"/>
    <x v="2"/>
    <n v="140275651.93596998"/>
    <n v="124152020.35061"/>
    <n v="686962120.64980006"/>
    <n v="584624168.36260986"/>
    <n v="657838299.99713993"/>
    <n v="555463704.64566004"/>
    <n v="1271754.1878800001"/>
    <n v="1276732.5397899998"/>
    <n v="647638.39746000012"/>
    <n v="655531.17697000003"/>
    <n v="30101767.591510002"/>
    <n v="24183771.465909999"/>
    <n v="18.23619084255639"/>
    <n v="17.467864851058199"/>
    <n v="8901.6061899999622"/>
    <n v="3.9914310056939906"/>
    <n v="0.77045150270647655"/>
    <n v="0.92218004488824756"/>
    <n v="0.16533127278272186"/>
    <n v="0.17963293221502877"/>
    <n v="3.3760161408990998E-2"/>
    <n v="3.5254791451183105E-2"/>
    <n v="3.814722801909113E-2"/>
    <n v="4.0149862663352055E-2"/>
    <m/>
    <m/>
    <m/>
    <n v="0"/>
    <m/>
    <n v="0"/>
    <m/>
    <n v="0"/>
    <m/>
    <n v="-16.005461036113498"/>
    <n v="34.072549582913886"/>
    <n v="42.184328086652165"/>
    <n v="12.201391086432695"/>
    <n v="-16.304912498397648"/>
    <n v="10.136105793022132"/>
    <n v="30.938851324184462"/>
    <n v="40.713077723823716"/>
    <s v="Resto"/>
    <n v="2023"/>
    <n v="3"/>
    <d v="2024-11-12T00:00:00"/>
    <x v="12"/>
    <x v="7"/>
  </r>
  <r>
    <n v="2024"/>
    <n v="9"/>
    <n v="10"/>
    <x v="4"/>
    <s v="Automoviles Turistas"/>
    <n v="10"/>
    <s v="4a44dc15364204a80fe80e9039455cc1608281820fe2b24f1e5233ade6af1dd5"/>
    <s v="866d562d83a77144c090ae01fef5e5dc5d322dfdcb968ee04e0fa262fe1b2619"/>
    <x v="11"/>
    <n v="596.14003000000002"/>
    <n v="541.69584999999995"/>
    <n v="822.22766000000001"/>
    <n v="744.63088999999979"/>
    <n v="933.71544000000017"/>
    <n v="727.36934999999994"/>
    <n v="1048.4252999999999"/>
    <n v="727.36934999999994"/>
    <n v="0"/>
    <n v="0"/>
    <n v="136.08000000000001"/>
    <n v="130.12"/>
    <n v="0"/>
    <n v="0"/>
    <n v="933.71543999999994"/>
    <n v="727.36934999999994"/>
    <n v="687.29241000000002"/>
    <n v="660.20894999999996"/>
    <n v="0"/>
    <n v="0"/>
    <n v="0"/>
    <n v="0"/>
    <n v="0"/>
    <n v="0"/>
    <s v="Automoviles Turistas"/>
    <s v="Automóviles"/>
    <s v="Automóviles"/>
    <x v="12"/>
    <x v="2"/>
    <n v="4592296.0130699994"/>
    <n v="4306787.9967099996"/>
    <n v="686962120.64980006"/>
    <n v="584624168.36260986"/>
    <n v="657838299.99713993"/>
    <n v="555463704.64566004"/>
    <n v="1271754.1878800001"/>
    <n v="1276732.5397899998"/>
    <n v="647638.39746000012"/>
    <n v="655531.17697000003"/>
    <n v="1298426.08024"/>
    <n v="805233.40048000007"/>
    <n v="4.687541316406111E-2"/>
    <n v="4.2428295129777097E-2"/>
    <n v="54.444180000000074"/>
    <n v="10.05069173042401"/>
    <n v="4.59125120076E-2"/>
    <n v="6.7271905223640099E-2"/>
    <n v="1.2981306699379641E-2"/>
    <n v="1.2577722665100001E-2"/>
    <n v="8.6779170507408611E-5"/>
    <n v="9.0621058397267516E-5"/>
    <n v="9.2657108500518944E-5"/>
    <n v="9.7521376368876728E-5"/>
    <m/>
    <m/>
    <m/>
    <n v="0"/>
    <m/>
    <n v="0"/>
    <m/>
    <n v="0"/>
    <m/>
    <n v="28.368818400170447"/>
    <n v="156.62686500015778"/>
    <n v="134.27633791176359"/>
    <n v="0.14417234118019831"/>
    <n v="28.368818400170426"/>
    <n v="4.1022558085588079"/>
    <n v="135.8541759540164"/>
    <n v="110.17259762988671"/>
    <s v="Medianas"/>
    <n v="2023"/>
    <n v="3"/>
    <d v="2024-11-12T00:00:00"/>
    <x v="12"/>
    <x v="11"/>
  </r>
  <r>
    <n v="2024"/>
    <n v="9"/>
    <n v="89"/>
    <x v="29"/>
    <s v="Automoviles Turistas"/>
    <n v="61"/>
    <s v="d029fa3a95e174a19934857f535eb9427d967218a36ea014b70ad704bc6c8d1c"/>
    <s v="866d562d83a77144c090ae01fef5e5dc5d322dfdcb968ee04e0fa262fe1b2619"/>
    <x v="6"/>
    <n v="88116.818809999997"/>
    <n v="90602.411619999999"/>
    <n v="139948.47252000001"/>
    <n v="135757.33685999998"/>
    <n v="33794.196810000001"/>
    <n v="55190.00776"/>
    <n v="46739.923550000007"/>
    <n v="70193.497479999976"/>
    <n v="0"/>
    <n v="0"/>
    <n v="136.08000000000001"/>
    <n v="130.12"/>
    <n v="0"/>
    <n v="0"/>
    <n v="33822.751979999994"/>
    <n v="55174.497840000004"/>
    <n v="89366.325349999999"/>
    <n v="93810.752389999994"/>
    <n v="0"/>
    <n v="0"/>
    <n v="0"/>
    <n v="0"/>
    <n v="0"/>
    <n v="0"/>
    <s v="Automoviles Turistas"/>
    <s v="Automóviles"/>
    <s v="Automóviles"/>
    <x v="12"/>
    <x v="2"/>
    <n v="2784750.4692699998"/>
    <n v="2392641.0795800001"/>
    <n v="686962120.64980006"/>
    <n v="584624168.36260986"/>
    <n v="657838299.99713993"/>
    <n v="555463704.64566004"/>
    <n v="1271754.1878800001"/>
    <n v="1276732.5397899998"/>
    <n v="647638.39746000012"/>
    <n v="655531.17697000003"/>
    <n v="2784750.4692699998"/>
    <n v="2392641.0795800001"/>
    <n v="6.9287618354054521"/>
    <n v="7.0964284841445737"/>
    <n v="-2485.5928100000019"/>
    <n v="-2.7434068978483106"/>
    <n v="3.1642626433634873"/>
    <n v="3.7867113623203434"/>
    <n v="3.1642626433634873"/>
    <n v="3.7867113623203434"/>
    <n v="1.2827027307801189E-2"/>
    <n v="1.3394905527754023E-2"/>
    <n v="1.5497548086962487E-2"/>
    <n v="1.6311130837575939E-2"/>
    <m/>
    <m/>
    <m/>
    <n v="0"/>
    <m/>
    <n v="0"/>
    <m/>
    <n v="0"/>
    <m/>
    <n v="-38.76754473933417"/>
    <n v="38.351585164312411"/>
    <n v="60.914501913563967"/>
    <n v="5.2180656586358776"/>
    <n v="-38.698577596333969"/>
    <n v="-4.737652056688713"/>
    <n v="37.847312002070581"/>
    <n v="58.814684281203434"/>
    <s v="Grandes"/>
    <n v="2023"/>
    <n v="3"/>
    <d v="2024-11-12T00:00:00"/>
    <x v="12"/>
    <x v="6"/>
  </r>
  <r>
    <n v="2024"/>
    <n v="9"/>
    <n v="1"/>
    <x v="14"/>
    <s v="Automoviles Turistas"/>
    <n v="30"/>
    <s v="624b60c58c9d8bfb6ff1886c2fd605d2adeb6ea4da576068201b6c6958ce93f4"/>
    <s v="866d562d83a77144c090ae01fef5e5dc5d322dfdcb968ee04e0fa262fe1b2619"/>
    <x v="22"/>
    <n v="0"/>
    <n v="0"/>
    <n v="0"/>
    <n v="0"/>
    <n v="-0.15609999999999999"/>
    <n v="-11.941139999999999"/>
    <n v="-0.15609999999999999"/>
    <n v="-11.941139999999999"/>
    <n v="0"/>
    <n v="0"/>
    <n v="0"/>
    <n v="0"/>
    <n v="0"/>
    <n v="0"/>
    <n v="-0.15609999999999999"/>
    <n v="-11.941139999999999"/>
    <n v="0"/>
    <n v="0"/>
    <n v="0"/>
    <n v="0"/>
    <n v="0"/>
    <n v="0"/>
    <n v="0"/>
    <n v="0"/>
    <s v="Automoviles Turistas"/>
    <s v="Automóviles"/>
    <s v="Automóviles"/>
    <x v="12"/>
    <x v="2"/>
    <n v="35723485.483519994"/>
    <n v="28721849.16367"/>
    <n v="686962120.64980006"/>
    <n v="584624168.36260986"/>
    <n v="657838299.99713993"/>
    <n v="555463704.64566004"/>
    <n v="1271754.1878800001"/>
    <n v="1276732.5397899998"/>
    <n v="647638.39746000012"/>
    <n v="655531.17697000003"/>
    <n v="5983154.6386799999"/>
    <n v="4866517.3384300005"/>
    <m/>
    <m/>
    <m/>
    <m/>
    <m/>
    <m/>
    <m/>
    <m/>
    <m/>
    <m/>
    <m/>
    <m/>
    <m/>
    <m/>
    <m/>
    <n v="0"/>
    <m/>
    <n v="0"/>
    <m/>
    <n v="0"/>
    <m/>
    <n v="-98.692754628117584"/>
    <m/>
    <m/>
    <n v="-2.4102956312073998E-5"/>
    <n v="-98.692754628117584"/>
    <m/>
    <m/>
    <m/>
    <s v="Resto"/>
    <n v="2023"/>
    <n v="3"/>
    <d v="2024-11-12T00:00:00"/>
    <x v="12"/>
    <x v="22"/>
  </r>
  <r>
    <n v="2024"/>
    <n v="9"/>
    <n v="46"/>
    <x v="33"/>
    <s v="Automoviles Turistas"/>
    <n v="34"/>
    <s v="86e50149658661312a9e0b35558d84f6c6d3da797f552a9657fe0558ca40cdef"/>
    <s v="866d562d83a77144c090ae01fef5e5dc5d322dfdcb968ee04e0fa262fe1b2619"/>
    <x v="4"/>
    <n v="313811.78514999995"/>
    <n v="271493.15188000002"/>
    <n v="419145.41763999994"/>
    <n v="372567.03370000003"/>
    <n v="123777.45449000002"/>
    <n v="135753.79380999994"/>
    <n v="158095.39678000004"/>
    <n v="164570.55157000004"/>
    <n v="0"/>
    <n v="0"/>
    <n v="136.08000000000001"/>
    <n v="130.12"/>
    <n v="0"/>
    <n v="0"/>
    <n v="123777.45448999999"/>
    <n v="135753.79381"/>
    <n v="302377.44680999999"/>
    <n v="277027.18708"/>
    <n v="0"/>
    <n v="0"/>
    <n v="0"/>
    <n v="0"/>
    <n v="0"/>
    <n v="0"/>
    <s v="Automoviles Turistas"/>
    <s v="Automóviles"/>
    <s v="Automóviles"/>
    <x v="12"/>
    <x v="2"/>
    <n v="45799351.88222"/>
    <n v="34917926.445830002"/>
    <n v="686962120.64980006"/>
    <n v="584624168.36260986"/>
    <n v="657838299.99713993"/>
    <n v="555463704.64566004"/>
    <n v="1271754.1878800001"/>
    <n v="1276732.5397899998"/>
    <n v="647638.39746000012"/>
    <n v="655531.17697000003"/>
    <n v="45797354.238739997"/>
    <n v="34915869.099160001"/>
    <n v="24.675506331386305"/>
    <n v="21.264684921765671"/>
    <n v="42318.633269999933"/>
    <n v="15.587366744596487"/>
    <n v="0.68521815368221961"/>
    <n v="0.77756378083835687"/>
    <n v="0.68518826632528484"/>
    <n v="0.7775179671713367"/>
    <n v="4.5681090080070819E-2"/>
    <n v="4.7703483538639256E-2"/>
    <n v="4.6438920347817013E-2"/>
    <n v="4.8876848227768589E-2"/>
    <m/>
    <m/>
    <m/>
    <n v="0"/>
    <m/>
    <n v="0"/>
    <m/>
    <n v="0"/>
    <m/>
    <n v="-8.8221028553809191"/>
    <n v="39.443214164450588"/>
    <n v="50.002658582711923"/>
    <n v="19.112124138322859"/>
    <n v="-8.8221028553809759"/>
    <n v="9.1508201766057553"/>
    <n v="40.934750853880985"/>
    <n v="49.003780185226717"/>
    <s v="Grandes"/>
    <n v="2023"/>
    <n v="3"/>
    <d v="2024-11-12T00:00:00"/>
    <x v="12"/>
    <x v="4"/>
  </r>
  <r>
    <n v="2024"/>
    <n v="9"/>
    <n v="22"/>
    <x v="15"/>
    <s v="Automoviles Turistas"/>
    <n v="16"/>
    <s v="b17ef6d19c7a5b1ee83b907c595526dcb1eb06db8227d650d5dda0a9f4ce8cd9"/>
    <s v="866d562d83a77144c090ae01fef5e5dc5d322dfdcb968ee04e0fa262fe1b2619"/>
    <x v="17"/>
    <n v="3016.9623099999999"/>
    <n v="1689.8363100000001"/>
    <n v="3655.3358699999999"/>
    <n v="2682.1418399999998"/>
    <n v="1825.4585099999995"/>
    <n v="1311.659090000001"/>
    <n v="2267.6902600000008"/>
    <n v="2451.8783800000001"/>
    <n v="0"/>
    <n v="0"/>
    <n v="136.08000000000001"/>
    <n v="130.12"/>
    <n v="0"/>
    <n v="0"/>
    <n v="1825.4585099999999"/>
    <n v="1311.6590900000001"/>
    <n v="2211.0405799999999"/>
    <n v="2145.4664400000001"/>
    <n v="0"/>
    <n v="0"/>
    <n v="0"/>
    <n v="0"/>
    <n v="0"/>
    <n v="0"/>
    <s v="Automoviles Turistas"/>
    <s v="Automóviles"/>
    <s v="Automóviles"/>
    <x v="12"/>
    <x v="2"/>
    <n v="23848282.467700001"/>
    <n v="20930115.52899"/>
    <n v="686962120.64980006"/>
    <n v="584624168.36260986"/>
    <n v="657838299.99713993"/>
    <n v="555463704.64566004"/>
    <n v="1271754.1878800001"/>
    <n v="1276732.5397899998"/>
    <n v="647638.39746000012"/>
    <n v="655531.17697000003"/>
    <n v="4901338.1621700004"/>
    <n v="3826948.4877499999"/>
    <n v="0.23722841558157098"/>
    <n v="0.13235632815295431"/>
    <n v="1327.1259999999997"/>
    <n v="78.535772497396493"/>
    <n v="6.1553849381089862E-2"/>
    <n v="4.4156233495411264E-2"/>
    <n v="1.2650648171775721E-2"/>
    <n v="8.0737075132692512E-3"/>
    <n v="4.3917447837534972E-4"/>
    <n v="4.5861761317532234E-4"/>
    <n v="2.8904660488683197E-4"/>
    <n v="3.0422083312859764E-4"/>
    <m/>
    <m/>
    <m/>
    <n v="0"/>
    <m/>
    <n v="0"/>
    <m/>
    <n v="0"/>
    <m/>
    <n v="39.171719535752089"/>
    <n v="60.506506957324227"/>
    <n v="77.620482069059165"/>
    <n v="0.28186384827696148"/>
    <n v="39.171719535752224"/>
    <n v="3.0564048347453854"/>
    <n v="82.561058648683868"/>
    <n v="61.136313556132812"/>
    <s v="Medianas"/>
    <n v="2023"/>
    <n v="3"/>
    <d v="2024-11-12T00:00:00"/>
    <x v="12"/>
    <x v="17"/>
  </r>
  <r>
    <n v="2024"/>
    <n v="9"/>
    <n v="23"/>
    <x v="16"/>
    <s v="Automoviles Turistas"/>
    <n v="17"/>
    <s v="4523540f1504cd17100c4835e85b7eefd49911580f8efff0599a8f283be6b9e3"/>
    <s v="866d562d83a77144c090ae01fef5e5dc5d322dfdcb968ee04e0fa262fe1b2619"/>
    <x v="12"/>
    <n v="815.11556000000007"/>
    <n v="1314.9448300000001"/>
    <n v="1192.1028000000001"/>
    <n v="1897.6835800000001"/>
    <n v="542.73830999999996"/>
    <n v="1685.64546"/>
    <n v="592.57047"/>
    <n v="1491.1825200000005"/>
    <n v="0"/>
    <n v="0"/>
    <n v="136.08000000000001"/>
    <n v="130.12"/>
    <n v="0"/>
    <n v="0"/>
    <n v="542.73831000000007"/>
    <n v="1685.64546"/>
    <n v="913.14121"/>
    <n v="1566.0512900000001"/>
    <n v="0"/>
    <n v="0"/>
    <n v="0"/>
    <n v="0"/>
    <n v="0"/>
    <n v="0"/>
    <s v="Automoviles Turistas"/>
    <s v="Automóviles"/>
    <s v="Automóviles"/>
    <x v="12"/>
    <x v="2"/>
    <n v="17823957.294020001"/>
    <n v="15095885.725"/>
    <n v="686962120.64980006"/>
    <n v="584624168.36260986"/>
    <n v="657838299.99713993"/>
    <n v="555463704.64566004"/>
    <n v="1271754.1878800001"/>
    <n v="1276732.5397899998"/>
    <n v="647638.39746000012"/>
    <n v="655531.17697000003"/>
    <n v="3767003.25385"/>
    <n v="2944133.8407700001"/>
    <n v="6.4093797981415623E-2"/>
    <n v="0.10299297535067804"/>
    <n v="-499.82927000000007"/>
    <n v="-38.011425163746225"/>
    <n v="2.1638302519832585E-2"/>
    <n v="4.4663215095414724E-2"/>
    <n v="4.5731458315010336E-3"/>
    <n v="8.7106172764831267E-3"/>
    <n v="1.1865509545547856E-4"/>
    <n v="1.2390819446109232E-4"/>
    <n v="2.2492139414674573E-4"/>
    <n v="2.3672920822771424E-4"/>
    <m/>
    <m/>
    <m/>
    <n v="0"/>
    <m/>
    <n v="0"/>
    <m/>
    <n v="0"/>
    <m/>
    <n v="-67.802344984217498"/>
    <n v="66.584216598686936"/>
    <n v="128.19134472736775"/>
    <n v="8.3802676328115791E-2"/>
    <n v="-67.802344984217484"/>
    <n v="-41.691487639590662"/>
    <n v="59.436405241200333"/>
    <n v="107.63667006078708"/>
    <s v="Medianas"/>
    <n v="2023"/>
    <n v="3"/>
    <d v="2024-11-12T00:00:00"/>
    <x v="12"/>
    <x v="12"/>
  </r>
  <r>
    <n v="2024"/>
    <n v="9"/>
    <n v="27"/>
    <x v="21"/>
    <s v="Automoviles Turistas"/>
    <n v="21"/>
    <s v="6f4b6612125fb3a0daecd2799dfd6c9c299424fd920f9b308110a2c1fbd8f443"/>
    <s v="866d562d83a77144c090ae01fef5e5dc5d322dfdcb968ee04e0fa262fe1b2619"/>
    <x v="5"/>
    <n v="188292.70463999998"/>
    <n v="174899.2597"/>
    <n v="279200.16735"/>
    <n v="259642.17077000003"/>
    <n v="102549.38235000001"/>
    <n v="83965.916460000008"/>
    <n v="132695.39632000003"/>
    <n v="106050.34249999998"/>
    <n v="0"/>
    <n v="0"/>
    <n v="136.08000000000001"/>
    <n v="130.12"/>
    <n v="0"/>
    <n v="0"/>
    <n v="102549.38235"/>
    <n v="83965.916459999993"/>
    <n v="188280.70384"/>
    <n v="173541.09526"/>
    <n v="0"/>
    <n v="0"/>
    <n v="0"/>
    <n v="0"/>
    <n v="0"/>
    <n v="0"/>
    <s v="Automoviles Turistas"/>
    <s v="Automóviles"/>
    <s v="Automóviles"/>
    <x v="12"/>
    <x v="2"/>
    <n v="9306186.5952599999"/>
    <n v="8672700.5259799995"/>
    <n v="686962120.64980006"/>
    <n v="584624168.36260986"/>
    <n v="657838299.99713993"/>
    <n v="555463704.64566004"/>
    <n v="1271754.1878800001"/>
    <n v="1276732.5397899998"/>
    <n v="647638.39746000012"/>
    <n v="655531.17697000003"/>
    <n v="7413539.4558900008"/>
    <n v="7084407.1026099995"/>
    <n v="14.805746773586945"/>
    <n v="13.698974080253947"/>
    <n v="13393.444939999987"/>
    <n v="7.6578053920716371"/>
    <n v="2.539848958251687"/>
    <n v="2.4687917727873732"/>
    <n v="2.0233067832091902"/>
    <n v="2.0166643501187504"/>
    <n v="2.7409474115092865E-2"/>
    <n v="2.8622946496246662E-2"/>
    <n v="2.9916529142106848E-2"/>
    <n v="3.1487072555275469E-2"/>
    <m/>
    <m/>
    <m/>
    <n v="0"/>
    <m/>
    <n v="0"/>
    <m/>
    <n v="0"/>
    <m/>
    <n v="22.13215394231165"/>
    <n v="54.462748594570307"/>
    <n v="48.008160013955745"/>
    <n v="15.83435799239092"/>
    <n v="22.132153942311671"/>
    <n v="8.4934398725080342"/>
    <n v="54.466219988823681"/>
    <n v="48.383880679214279"/>
    <s v="Grandes"/>
    <n v="2023"/>
    <n v="3"/>
    <d v="2024-11-12T00:00:00"/>
    <x v="12"/>
    <x v="5"/>
  </r>
  <r>
    <n v="2024"/>
    <n v="9"/>
    <n v="41"/>
    <x v="7"/>
    <s v="Automoviles Turistas"/>
    <n v="29"/>
    <s v="35135aaa6cc23891b40cb3f378c53a17a1127210ce60e125ccf03efcfdaec458"/>
    <s v="866d562d83a77144c090ae01fef5e5dc5d322dfdcb968ee04e0fa262fe1b2619"/>
    <x v="13"/>
    <n v="56086.376360000002"/>
    <n v="58703.157140000003"/>
    <n v="79930.036870000011"/>
    <n v="92938.625360000005"/>
    <n v="21742.197280000004"/>
    <n v="30564.408110000004"/>
    <n v="31279.739910000011"/>
    <n v="39298.782299999999"/>
    <n v="0"/>
    <n v="0"/>
    <n v="136.08000000000001"/>
    <n v="130.12"/>
    <n v="0"/>
    <n v="1.57785"/>
    <n v="21742.19728"/>
    <n v="30564.40811"/>
    <n v="73997.139819999997"/>
    <n v="54283.797599999998"/>
    <n v="0"/>
    <n v="0"/>
    <n v="0"/>
    <n v="0"/>
    <n v="0"/>
    <n v="0"/>
    <s v="Automoviles Turistas"/>
    <s v="Automóviles"/>
    <s v="Automóviles"/>
    <x v="12"/>
    <x v="2"/>
    <n v="25680299.423299998"/>
    <n v="22376637.893310003"/>
    <n v="686962120.64980006"/>
    <n v="584624168.36260986"/>
    <n v="657838299.99713993"/>
    <n v="555463704.64566004"/>
    <n v="1271754.1878800001"/>
    <n v="1276732.5397899998"/>
    <n v="647638.39746000012"/>
    <n v="655531.17697000003"/>
    <n v="2480629.9206500002"/>
    <n v="2207910.0666700001"/>
    <n v="4.4101585742363749"/>
    <n v="4.597921280337669"/>
    <n v="-2616.780780000001"/>
    <n v="-4.4576491410151746"/>
    <n v="2.2609731460992646"/>
    <n v="2.6587657724907654"/>
    <n v="0.21840234584302493"/>
    <n v="0.26234127494886361"/>
    <n v="8.1644059656371861E-3"/>
    <n v="8.5258605891818471E-3"/>
    <n v="1.0041178643779519E-2"/>
    <n v="1.05683155621208E-2"/>
    <m/>
    <m/>
    <m/>
    <n v="0"/>
    <m/>
    <n v="0"/>
    <m/>
    <n v="0"/>
    <m/>
    <n v="-28.864327417201206"/>
    <n v="38.765558930824824"/>
    <n v="52.066038010711338"/>
    <n v="3.3571507441917636"/>
    <n v="-28.864327417201206"/>
    <n v="36.315333656759499"/>
    <n v="29.382483340421633"/>
    <n v="56.304845020643882"/>
    <s v="Medianas"/>
    <n v="2023"/>
    <n v="3"/>
    <d v="2024-11-12T00:00:00"/>
    <x v="12"/>
    <x v="13"/>
  </r>
  <r>
    <n v="2024"/>
    <n v="9"/>
    <n v="37"/>
    <x v="35"/>
    <s v="Automoviles Turistas"/>
    <n v="25"/>
    <s v="b7a56873cd771f2c446d369b649430b65a756ba278ff97ec81bb6f55b2e73569"/>
    <s v="866d562d83a77144c090ae01fef5e5dc5d322dfdcb968ee04e0fa262fe1b2619"/>
    <x v="14"/>
    <n v="4888.1788399999996"/>
    <n v="3290.1570999999999"/>
    <n v="7428.7676800000008"/>
    <n v="7236.5735799999993"/>
    <n v="3190.8194700000004"/>
    <n v="2893.1609299999991"/>
    <n v="4410.1212500000001"/>
    <n v="4113.6776599999994"/>
    <n v="0"/>
    <n v="0"/>
    <n v="136.08000000000001"/>
    <n v="130.12"/>
    <n v="0"/>
    <n v="0"/>
    <n v="3189.7718100000002"/>
    <n v="2891.1696899999997"/>
    <n v="4888.1788399999996"/>
    <n v="3290.1570999999999"/>
    <n v="0"/>
    <n v="0"/>
    <n v="0"/>
    <n v="0"/>
    <n v="0"/>
    <n v="0"/>
    <s v="Automoviles Turistas"/>
    <s v="Automóviles"/>
    <s v="Automóviles"/>
    <x v="12"/>
    <x v="2"/>
    <n v="10496838.85248"/>
    <n v="8533878.8999300003"/>
    <n v="686962120.64980006"/>
    <n v="584624168.36260986"/>
    <n v="657838299.99713993"/>
    <n v="555463704.64566004"/>
    <n v="1271754.1878800001"/>
    <n v="1276732.5397899998"/>
    <n v="647638.39746000012"/>
    <n v="655531.17697000003"/>
    <n v="3005009.8894799999"/>
    <n v="2495146.5093499999"/>
    <n v="0.384365067289343"/>
    <n v="0.25770135854304876"/>
    <n v="1598.0217399999997"/>
    <n v="48.569770118271862"/>
    <n v="0.1626676456910387"/>
    <n v="0.13186228093905014"/>
    <n v="4.6568104061587172E-2"/>
    <n v="3.8554063616100614E-2"/>
    <n v="7.1156453799464995E-4"/>
    <n v="7.4306692693649058E-4"/>
    <n v="5.6278157456523398E-4"/>
    <n v="5.9232620826213086E-4"/>
    <m/>
    <m/>
    <m/>
    <n v="0"/>
    <m/>
    <n v="0"/>
    <m/>
    <n v="0"/>
    <m/>
    <n v="10.288350603435026"/>
    <n v="65.276242429788027"/>
    <n v="87.933823281569119"/>
    <n v="0.49268534455557417"/>
    <n v="10.328073133611216"/>
    <n v="48.569770118271862"/>
    <n v="65.254809907896089"/>
    <n v="87.873302159340653"/>
    <s v="Medianas"/>
    <n v="2023"/>
    <n v="3"/>
    <d v="2024-11-12T00:00:00"/>
    <x v="12"/>
    <x v="14"/>
  </r>
  <r>
    <n v="2024"/>
    <n v="9"/>
    <n v="107"/>
    <x v="28"/>
    <s v="Automoviles Turistas"/>
    <n v="70"/>
    <s v="ff5a1ae012afa5d4c889c50ad427aaf545d31a4fac04ffc1c4d03d403ba4250a"/>
    <s v="866d562d83a77144c090ae01fef5e5dc5d322dfdcb968ee04e0fa262fe1b2619"/>
    <x v="19"/>
    <n v="166.5453"/>
    <n v="199.70455999999999"/>
    <n v="205.85187000000002"/>
    <n v="276.12594999999999"/>
    <n v="10137.83037"/>
    <n v="22.867380000000004"/>
    <n v="10173.685759999997"/>
    <n v="23.304430000000018"/>
    <n v="0"/>
    <n v="0"/>
    <n v="136.08000000000001"/>
    <n v="130.12"/>
    <n v="0"/>
    <n v="0"/>
    <n v="10137.83037"/>
    <n v="22.867380000000001"/>
    <n v="189.23853"/>
    <n v="216.26143999999999"/>
    <n v="0"/>
    <n v="0"/>
    <n v="0"/>
    <n v="0"/>
    <n v="0"/>
    <n v="0"/>
    <s v="Automoviles Turistas"/>
    <s v="Automóviles"/>
    <s v="Automóviles"/>
    <x v="12"/>
    <x v="2"/>
    <n v="1478140.9423199999"/>
    <n v="1040269.57398"/>
    <n v="686962120.64980006"/>
    <n v="584624168.36260986"/>
    <n v="657838299.99713993"/>
    <n v="555463704.64566004"/>
    <n v="1271754.1878800001"/>
    <n v="1276732.5397899998"/>
    <n v="647638.39746000012"/>
    <n v="655531.17697000003"/>
    <n v="1147394.8023399999"/>
    <n v="773940.14233000006"/>
    <n v="1.3095714689772647E-2"/>
    <n v="1.5641847746188712E-2"/>
    <n v="-33.159259999999989"/>
    <n v="-16.604157661697862"/>
    <n v="1.4515082311715818E-2"/>
    <n v="2.5803618274505787E-2"/>
    <n v="1.1267213783998207E-2"/>
    <n v="1.9197385465763845E-2"/>
    <n v="2.4243738481892446E-5"/>
    <n v="2.5317057398561939E-5"/>
    <n v="3.415947728595003E-5"/>
    <n v="3.5952764929509664E-5"/>
    <m/>
    <m/>
    <m/>
    <n v="0"/>
    <m/>
    <n v="0"/>
    <m/>
    <n v="0"/>
    <m/>
    <n v="44233.152158227123"/>
    <n v="6087.1308707000435"/>
    <n v="11.450604833459991"/>
    <n v="1.5653535074140099"/>
    <n v="44233.152158227131"/>
    <n v="-12.495482319917961"/>
    <n v="5357.1703236122157"/>
    <n v="10.573951602282868"/>
    <s v="Resto"/>
    <n v="2023"/>
    <n v="3"/>
    <d v="2024-11-12T00:00:00"/>
    <x v="12"/>
    <x v="19"/>
  </r>
  <r>
    <n v="2024"/>
    <n v="9"/>
    <n v="25"/>
    <x v="36"/>
    <s v="Automoviles Turistas"/>
    <n v="25"/>
    <s v="b7a56873cd771f2c446d369b649430b65a756ba278ff97ec81bb6f55b2e73569"/>
    <s v="866d562d83a77144c090ae01fef5e5dc5d322dfdcb968ee04e0fa262fe1b2619"/>
    <x v="22"/>
    <n v="0"/>
    <n v="0"/>
    <n v="0"/>
    <n v="-3890.3639899999998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Automoviles Turistas"/>
    <s v="Automóviles"/>
    <s v="Automóviles"/>
    <x v="12"/>
    <x v="2"/>
    <n v="0"/>
    <n v="0"/>
    <n v="686962120.64980006"/>
    <n v="584624168.36260986"/>
    <n v="657838299.99713993"/>
    <n v="555463704.64566004"/>
    <n v="1271754.1878800001"/>
    <n v="1276732.5397899998"/>
    <n v="647638.39746000012"/>
    <n v="655531.17697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12"/>
    <x v="22"/>
  </r>
  <r>
    <n v="2024"/>
    <n v="9"/>
    <n v="8"/>
    <x v="20"/>
    <s v="Automoviles Turistas"/>
    <n v="8"/>
    <s v="2c624232cdd221771294dfbb310aca000a0df6ac8b66b696d90ef06fdefb64a3"/>
    <s v="866d562d83a77144c090ae01fef5e5dc5d322dfdcb968ee04e0fa262fe1b2619"/>
    <x v="18"/>
    <n v="14808.950699999999"/>
    <n v="17589.943170000002"/>
    <n v="23118.15238"/>
    <n v="26538.282150000003"/>
    <n v="2712.9942000000005"/>
    <n v="6060.5721399999993"/>
    <n v="6481.5779800000009"/>
    <n v="6620.8946400000004"/>
    <n v="0"/>
    <n v="0"/>
    <n v="136.08000000000001"/>
    <n v="130.12"/>
    <n v="0"/>
    <n v="0"/>
    <n v="2712.9942000000001"/>
    <n v="6060.5721399999993"/>
    <n v="16540.45433"/>
    <n v="18000.704369999999"/>
    <n v="0"/>
    <n v="0"/>
    <n v="0"/>
    <n v="0"/>
    <n v="0"/>
    <n v="0"/>
    <s v="Automoviles Turistas"/>
    <s v="Automóviles"/>
    <s v="Automóviles"/>
    <x v="12"/>
    <x v="2"/>
    <n v="1891357.54091"/>
    <n v="1612866.84565"/>
    <n v="686962120.64980006"/>
    <n v="584624168.36260986"/>
    <n v="657838299.99713993"/>
    <n v="555463704.64566004"/>
    <n v="1271754.1878800001"/>
    <n v="1276732.5397899998"/>
    <n v="647638.39746000012"/>
    <n v="655531.17697000003"/>
    <n v="1010183.11368"/>
    <n v="722181.87097000005"/>
    <n v="1.1644507123413805"/>
    <n v="1.377731249247649"/>
    <n v="-2780.9924700000029"/>
    <n v="-15.810127657166284"/>
    <n v="1.4659669617770996"/>
    <n v="2.4356666758158902"/>
    <n v="0.78297996966109751"/>
    <n v="1.0906010758074138"/>
    <n v="2.1557157599886522E-3"/>
    <n v="2.2511536193718707E-3"/>
    <n v="3.0087608624298164E-3"/>
    <n v="3.1667133285010821E-3"/>
    <m/>
    <m/>
    <m/>
    <n v="0"/>
    <m/>
    <n v="0"/>
    <m/>
    <n v="0"/>
    <m/>
    <n v="-55.235345156703296"/>
    <n v="18.319962399496681"/>
    <n v="34.454756797261439"/>
    <n v="0.41890570581364611"/>
    <n v="-55.235345156703296"/>
    <n v="-8.1121827789897729"/>
    <n v="16.402174607013954"/>
    <n v="33.668527716618456"/>
    <s v="Medianas"/>
    <n v="2023"/>
    <n v="3"/>
    <d v="2024-11-12T00:00:00"/>
    <x v="12"/>
    <x v="18"/>
  </r>
  <r>
    <n v="2024"/>
    <n v="9"/>
    <n v="61"/>
    <x v="2"/>
    <s v="Automoviles Turista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12.91619"/>
    <n v="-37.616019999999999"/>
    <n v="0"/>
    <n v="0"/>
    <n v="0"/>
    <n v="0"/>
    <n v="0"/>
    <n v="0"/>
    <n v="0"/>
    <n v="0"/>
    <s v="Automoviles Turistas"/>
    <s v="Automóviles"/>
    <s v="Automóviles"/>
    <x v="12"/>
    <x v="2"/>
    <n v="0"/>
    <n v="0"/>
    <n v="686962120.64980006"/>
    <n v="584624168.36260986"/>
    <n v="657838299.99713993"/>
    <n v="555463704.64566004"/>
    <n v="1271754.1878800001"/>
    <n v="1276732.5397899998"/>
    <n v="647638.39746000012"/>
    <n v="655531.17697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5.663060578976726"/>
    <m/>
    <m/>
    <m/>
    <m/>
    <n v="2023"/>
    <n v="3"/>
    <d v="2024-11-12T00:00:00"/>
    <x v="12"/>
    <x v="2"/>
  </r>
  <r>
    <n v="2024"/>
    <n v="9"/>
    <n v="39"/>
    <x v="17"/>
    <s v="Automoviles Turistas"/>
    <n v="27"/>
    <s v="670671cd97404156226e507973f2ab8330d3022ca96e0c93bdbdb320c41adcaf"/>
    <s v="866d562d83a77144c090ae01fef5e5dc5d322dfdcb968ee04e0fa262fe1b2619"/>
    <x v="0"/>
    <n v="362850.02570999996"/>
    <n v="409271.68650000001"/>
    <n v="510999.21235999995"/>
    <n v="520008.55987999996"/>
    <n v="259747.83763000002"/>
    <n v="240581.76738999999"/>
    <n v="322971.44030000002"/>
    <n v="311198.27954000008"/>
    <n v="0"/>
    <n v="0"/>
    <n v="136.08000000000001"/>
    <n v="130.12"/>
    <n v="0"/>
    <n v="0"/>
    <n v="67950.089469999992"/>
    <n v="67922.963560000004"/>
    <n v="86095.111900000004"/>
    <n v="90523.634170000005"/>
    <n v="0"/>
    <n v="0"/>
    <n v="0"/>
    <n v="0"/>
    <n v="0"/>
    <n v="0"/>
    <s v="Automoviles Turistas"/>
    <s v="Automóviles"/>
    <s v="Automóviles"/>
    <x v="12"/>
    <x v="2"/>
    <n v="20570212.76644"/>
    <n v="17720859.139090002"/>
    <n v="686962120.64980006"/>
    <n v="584624168.36260986"/>
    <n v="657838299.99713993"/>
    <n v="555463704.64566004"/>
    <n v="1271754.1878800001"/>
    <n v="1276732.5397899998"/>
    <n v="647638.39746000012"/>
    <n v="655531.17697000003"/>
    <n v="13212604.42698"/>
    <n v="10484087.890889999"/>
    <n v="28.531459079750849"/>
    <n v="32.056180425018233"/>
    <n v="-46421.660790000053"/>
    <n v="-11.342504825336864"/>
    <n v="2.7462414977705984"/>
    <n v="3.9037414676352618"/>
    <n v="1.7639585444735137"/>
    <n v="2.3095476539125452"/>
    <n v="5.2819509955917034E-2"/>
    <n v="5.5157935576505279E-2"/>
    <n v="7.0005947179068995E-2"/>
    <n v="7.3681085384522393E-2"/>
    <m/>
    <m/>
    <m/>
    <n v="0"/>
    <m/>
    <n v="0"/>
    <m/>
    <n v="0"/>
    <m/>
    <n v="7.9665514340205412"/>
    <n v="71.585453830888753"/>
    <n v="58.782900289878711"/>
    <n v="40.106923655038962"/>
    <n v="3.9936287491371125E-2"/>
    <n v="-4.8921171919406152"/>
    <n v="78.924445268071011"/>
    <n v="75.03340335678881"/>
    <s v="Grandes"/>
    <n v="2023"/>
    <n v="3"/>
    <d v="2024-11-12T00:00:00"/>
    <x v="12"/>
    <x v="0"/>
  </r>
  <r>
    <n v="2024"/>
    <n v="9"/>
    <n v="5.0999999999999996"/>
    <x v="6"/>
    <s v="Automoviles Turistas"/>
    <n v="5.0999999999999996"/>
    <m/>
    <m/>
    <x v="3"/>
    <n v="1039668.12183"/>
    <n v="1053514.9206699999"/>
    <n v="1495857.12546"/>
    <n v="1467572.7323799999"/>
    <n v="558479.82949000003"/>
    <n v="561441.64195999992"/>
    <n v="712168.83405000006"/>
    <n v="704512.5967600001"/>
    <n v="0"/>
    <n v="0"/>
    <n v="0"/>
    <n v="0"/>
    <n v="0"/>
    <n v="0"/>
    <n v="366710.63650000002"/>
    <n v="388767.32820999995"/>
    <n v="766011.92197999998"/>
    <n v="757224.78396999987"/>
    <n v="0"/>
    <n v="0"/>
    <n v="0"/>
    <n v="0"/>
    <n v="0"/>
    <n v="0"/>
    <s v="Automoviles Turistas"/>
    <s v="Automóviles"/>
    <s v="Automóviles"/>
    <x v="12"/>
    <x v="2"/>
    <n v="163325642.09843001"/>
    <n v="137078500.64564002"/>
    <n v="686962120.64980006"/>
    <n v="584624168.36260986"/>
    <n v="657838299.99713993"/>
    <n v="555463704.64566004"/>
    <n v="1271754.1878800001"/>
    <n v="1276732.5397899998"/>
    <n v="647638.39746000012"/>
    <n v="655531.17697000003"/>
    <n v="90359650.443419993"/>
    <n v="69546743.369419992"/>
    <n v="81.75071344275382"/>
    <n v="82.516493301195609"/>
    <n v="-13846.798839999945"/>
    <n v="-1.3143429265523698"/>
    <n v="1.1505889152160933"/>
    <n v="1.5148299828705352"/>
    <n v="0.63656147832771559"/>
    <n v="0.76854861682024722"/>
    <n v="0.15134286019243304"/>
    <n v="0.15804311208917451"/>
    <n v="0.18020379205680789"/>
    <n v="0.18966404318749422"/>
    <m/>
    <m/>
    <m/>
    <n v="0"/>
    <m/>
    <n v="0"/>
    <m/>
    <n v="0"/>
    <m/>
    <n v="-0.52753701340358949"/>
    <n v="53.717125471441477"/>
    <n v="53.292234494689637"/>
    <n v="86.233279509109593"/>
    <n v="-5.6734941723512344"/>
    <n v="1.1604398318727283"/>
    <n v="47.872706152160198"/>
    <n v="51.341072880863649"/>
    <m/>
    <n v="2023"/>
    <n v="3"/>
    <d v="2024-11-12T00:00:00"/>
    <x v="12"/>
    <x v="3"/>
  </r>
  <r>
    <n v="2024"/>
    <n v="9"/>
    <n v="80"/>
    <x v="30"/>
    <s v="Automoviles Turistas"/>
    <n v="52"/>
    <s v="41cfc0d1f2d127b04555b7246d84019b4d27710a3f3aff6e7764375b1e06e05d"/>
    <s v="866d562d83a77144c090ae01fef5e5dc5d322dfdcb968ee04e0fa262fe1b2619"/>
    <x v="22"/>
    <n v="0"/>
    <n v="0"/>
    <n v="0"/>
    <n v="0"/>
    <n v="0"/>
    <n v="0"/>
    <n v="0"/>
    <n v="-5.9999999999888993E-5"/>
    <n v="0"/>
    <n v="0"/>
    <n v="136.08000000000001"/>
    <n v="130.12"/>
    <n v="0"/>
    <n v="0"/>
    <n v="0"/>
    <n v="0"/>
    <n v="0"/>
    <n v="1.94974"/>
    <n v="0"/>
    <n v="0"/>
    <n v="0"/>
    <n v="0"/>
    <n v="0"/>
    <n v="0"/>
    <s v="Automoviles Turistas"/>
    <s v="Automóviles"/>
    <s v="Automóviles"/>
    <x v="12"/>
    <x v="2"/>
    <n v="835205.63911999995"/>
    <n v="787883.69756"/>
    <n v="686962120.64980006"/>
    <n v="584624168.36260986"/>
    <n v="657838299.99713993"/>
    <n v="555463704.64566004"/>
    <n v="1271754.1878800001"/>
    <n v="1276732.5397899998"/>
    <n v="647638.39746000012"/>
    <n v="655531.17697000003"/>
    <n v="22590.777429999998"/>
    <n v="19065.77245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12"/>
    <x v="22"/>
  </r>
  <r>
    <n v="2024"/>
    <n v="9"/>
    <n v="201.1"/>
    <x v="1"/>
    <s v="Automoviles Turistas"/>
    <n v="201.1"/>
    <m/>
    <m/>
    <x v="1"/>
    <n v="1271754.1878799996"/>
    <n v="1276732.5397900003"/>
    <n v="1837493.8827900002"/>
    <n v="1821568.71667"/>
    <n v="647638.39746000001"/>
    <n v="655531.1769699998"/>
    <n v="831727.25241000007"/>
    <n v="853495.10565000016"/>
    <n v="0"/>
    <n v="0"/>
    <n v="0"/>
    <n v="0"/>
    <n v="0"/>
    <n v="1.57785"/>
    <n v="455586.10148000001"/>
    <n v="482855.21052999998"/>
    <n v="1020696.0345599999"/>
    <n v="988516.05899000017"/>
    <n v="0"/>
    <n v="0"/>
    <n v="0"/>
    <n v="0"/>
    <n v="0"/>
    <n v="0"/>
    <s v="Automoviles Turistas"/>
    <s v="Automóviles"/>
    <s v="Automóviles"/>
    <x v="12"/>
    <x v="2"/>
    <n v="341638126.09936005"/>
    <n v="291780523.43146008"/>
    <n v="686962120.64980006"/>
    <n v="584624168.36260986"/>
    <n v="657838299.99713993"/>
    <n v="555463704.64566004"/>
    <n v="1271754.1878800001"/>
    <n v="1276732.5397899998"/>
    <n v="647638.39746000012"/>
    <n v="655531.17697000003"/>
    <n v="127614558.25338"/>
    <n v="99390038.088540018"/>
    <n v="99.999999999999972"/>
    <n v="100.00000000000004"/>
    <n v="-4978.351910000667"/>
    <n v="-0.38992911630649774"/>
    <n v="0.99655886074919342"/>
    <n v="1.2845679147970983"/>
    <n v="0.37225183336538092"/>
    <n v="0.4375660598504299"/>
    <n v="0.18512726533990587"/>
    <n v="0.19332322059775614"/>
    <n v="0.21838517955318501"/>
    <n v="0.22984985861577586"/>
    <m/>
    <m/>
    <m/>
    <n v="0"/>
    <m/>
    <n v="0"/>
    <m/>
    <n v="0"/>
    <m/>
    <n v="-1.2040280900874722"/>
    <n v="50.924809497942846"/>
    <n v="51.344440322467456"/>
    <n v="99.999999999999972"/>
    <n v="-5.6474712202170041"/>
    <n v="3.2553821738494637"/>
    <n v="44.634845835997915"/>
    <n v="48.846471045027762"/>
    <m/>
    <n v="2023"/>
    <n v="3"/>
    <d v="2024-11-12T00:00:00"/>
    <x v="12"/>
    <x v="1"/>
  </r>
  <r>
    <n v="2024"/>
    <n v="9"/>
    <n v="150.1"/>
    <x v="32"/>
    <s v="Automoviles Turistas"/>
    <n v="150.1"/>
    <m/>
    <m/>
    <x v="21"/>
    <n v="166.5453"/>
    <n v="199.70455999999999"/>
    <n v="205.85187000000002"/>
    <n v="-3614.2380399999997"/>
    <n v="10137.67427"/>
    <n v="10.926240000000005"/>
    <n v="10173.529659999997"/>
    <n v="11.363230000000019"/>
    <n v="0"/>
    <n v="0"/>
    <n v="0"/>
    <n v="0"/>
    <n v="0"/>
    <n v="0"/>
    <n v="10137.67427"/>
    <n v="10.926240000000002"/>
    <n v="189.23853"/>
    <n v="218.21117999999998"/>
    <n v="0"/>
    <n v="0"/>
    <n v="0"/>
    <n v="0"/>
    <n v="0"/>
    <n v="0"/>
    <s v="Automoviles Turistas"/>
    <s v="Automóviles"/>
    <s v="Automóviles"/>
    <x v="12"/>
    <x v="2"/>
    <n v="38036832.064959988"/>
    <n v="30550002.435210001"/>
    <n v="686962120.64980006"/>
    <n v="584624168.36260986"/>
    <n v="657838299.99713993"/>
    <n v="555463704.64566004"/>
    <n v="1271754.1878800001"/>
    <n v="1276732.5397899998"/>
    <n v="647638.39746000012"/>
    <n v="655531.17697000003"/>
    <n v="7153140.2184499996"/>
    <n v="5659523.2532100007"/>
    <n v="1.3095714689772647E-2"/>
    <n v="1.5641847746188712E-2"/>
    <n v="-33.159259999999989"/>
    <n v="-16.604157661697862"/>
    <n v="2.3282823335467676E-3"/>
    <n v="3.5286463375997336E-3"/>
    <n v="4.3785271001425916E-4"/>
    <n v="6.5369736196758249E-4"/>
    <n v="2.4243738481892446E-5"/>
    <n v="2.5317057398561939E-5"/>
    <n v="3.415947728595003E-5"/>
    <n v="3.5952764929509664E-5"/>
    <m/>
    <m/>
    <m/>
    <n v="0"/>
    <m/>
    <n v="0"/>
    <m/>
    <n v="0"/>
    <m/>
    <n v="92682.826205538178"/>
    <n v="6087.0371424471305"/>
    <n v="5.4712020596825655"/>
    <n v="1.565329404457698"/>
    <n v="92682.826205538207"/>
    <n v="-13.277344451370453"/>
    <n v="5357.0878351253305"/>
    <n v="5.0071861579227983"/>
    <s v="Resto"/>
    <n v="2023"/>
    <n v="3"/>
    <d v="2024-11-12T00:00:00"/>
    <x v="12"/>
    <x v="21"/>
  </r>
  <r>
    <n v="2024"/>
    <n v="9"/>
    <n v="48"/>
    <x v="3"/>
    <s v="Automoviles Turistas"/>
    <n v="36"/>
    <s v="76a50887d8f1c2e9301755428990ad81479ee21c25b43215cf524541e0503269"/>
    <s v="866d562d83a77144c090ae01fef5e5dc5d322dfdcb968ee04e0fa262fe1b2619"/>
    <x v="8"/>
    <n v="41159.127200000003"/>
    <n v="35596.996939999997"/>
    <n v="53111.668420000002"/>
    <n v="47231.996509999997"/>
    <n v="10532.248699999998"/>
    <n v="3619.533280000001"/>
    <n v="12248.329240000001"/>
    <n v="35403.811709999994"/>
    <n v="0"/>
    <n v="0"/>
    <n v="136.08000000000001"/>
    <n v="130.12"/>
    <n v="0"/>
    <n v="0"/>
    <n v="10532.2487"/>
    <n v="3619.5332799999996"/>
    <n v="37330.358469999999"/>
    <n v="34167.579140000002"/>
    <n v="0"/>
    <n v="0"/>
    <n v="0"/>
    <n v="0"/>
    <n v="0"/>
    <n v="0"/>
    <s v="Automoviles Turistas"/>
    <s v="Automóviles"/>
    <s v="Automóviles"/>
    <x v="12"/>
    <x v="2"/>
    <n v="47053426.409630001"/>
    <n v="41806699.471960001"/>
    <n v="686962120.64980006"/>
    <n v="584624168.36260986"/>
    <n v="657838299.99713993"/>
    <n v="555463704.64566004"/>
    <n v="1271754.1878800001"/>
    <n v="1276732.5397899998"/>
    <n v="647638.39746000012"/>
    <n v="655531.17697000003"/>
    <n v="11338288.819490001"/>
    <n v="9078412.7988600004"/>
    <n v="3.2364058709027574"/>
    <n v="2.7881326613524768"/>
    <n v="5562.1302600000054"/>
    <n v="15.625279484601396"/>
    <n v="0.36301004371355705"/>
    <n v="0.3921059520940709"/>
    <n v="8.7473177493353246E-2"/>
    <n v="8.5146632931104999E-2"/>
    <n v="5.9914696841024406E-3"/>
    <n v="6.2567240612440697E-3"/>
    <n v="6.0888685186756015E-3"/>
    <n v="6.4085189801389346E-3"/>
    <m/>
    <m/>
    <m/>
    <n v="0"/>
    <m/>
    <n v="0"/>
    <m/>
    <n v="0"/>
    <m/>
    <n v="190.98361267174192"/>
    <n v="25.589096311060739"/>
    <n v="10.168086049789125"/>
    <n v="1.626254518155017"/>
    <n v="190.98361267174204"/>
    <n v="9.2566678986552233"/>
    <n v="28.213628616676928"/>
    <n v="10.593473026488464"/>
    <s v="Medianas"/>
    <n v="2023"/>
    <n v="3"/>
    <d v="2024-11-12T00:00:00"/>
    <x v="12"/>
    <x v="8"/>
  </r>
  <r>
    <n v="2024"/>
    <n v="9"/>
    <n v="43"/>
    <x v="9"/>
    <s v="Automoviles Turistas"/>
    <n v="31"/>
    <s v="eb1e33e8a81b697b75855af6bfcdbcbf7cbbde9f94962ceaec1ed8af21f5a50f"/>
    <s v="866d562d83a77144c090ae01fef5e5dc5d322dfdcb968ee04e0fa262fe1b2619"/>
    <x v="9"/>
    <n v="86596.787519999998"/>
    <n v="107248.41097"/>
    <n v="146563.85558999999"/>
    <n v="179597.63117000001"/>
    <n v="38610.958209999997"/>
    <n v="45950.156539999989"/>
    <n v="51666.677100000023"/>
    <n v="52499.92566999999"/>
    <n v="0"/>
    <n v="0"/>
    <n v="136.08000000000001"/>
    <n v="130.12"/>
    <n v="0"/>
    <n v="0"/>
    <n v="38610.958210000004"/>
    <n v="45950.156539999996"/>
    <n v="99892.334080000001"/>
    <n v="122322.11507"/>
    <n v="0"/>
    <n v="0"/>
    <n v="0"/>
    <n v="0"/>
    <n v="0"/>
    <n v="0"/>
    <s v="Automoviles Turistas"/>
    <s v="Automóviles"/>
    <s v="Automóviles"/>
    <x v="12"/>
    <x v="2"/>
    <n v="84865140.385240003"/>
    <n v="73374373.455160007"/>
    <n v="686962120.64980006"/>
    <n v="584624168.36260986"/>
    <n v="657838299.99713993"/>
    <n v="555463704.64566004"/>
    <n v="1271754.1878800001"/>
    <n v="1276732.5397899998"/>
    <n v="647638.39746000012"/>
    <n v="655531.17697000003"/>
    <n v="21151401.852540001"/>
    <n v="14669738.197180001"/>
    <n v="6.8092394226242625"/>
    <n v="8.4002253900132029"/>
    <n v="-20651.623449999999"/>
    <n v="-19.255878257978821"/>
    <n v="0.40941393919760871"/>
    <n v="0.73108605980859709"/>
    <n v="0.10204046929858278"/>
    <n v="0.14616603307085252"/>
    <n v="1.2605758733551098E-2"/>
    <n v="1.3163840950029284E-2"/>
    <n v="1.8344847300852566E-2"/>
    <n v="1.9307906182351849E-2"/>
    <m/>
    <m/>
    <m/>
    <n v="0"/>
    <m/>
    <n v="0"/>
    <m/>
    <n v="0"/>
    <m/>
    <n v="-15.972085587153895"/>
    <n v="44.587056074202039"/>
    <n v="42.844603593104395"/>
    <n v="5.9618080647209792"/>
    <n v="-15.972085587153895"/>
    <n v="-18.33665235200057"/>
    <n v="38.652573859249244"/>
    <n v="37.564880654413621"/>
    <s v="Grandes"/>
    <n v="2023"/>
    <n v="3"/>
    <d v="2024-11-12T00:00:00"/>
    <x v="12"/>
    <x v="9"/>
  </r>
  <r>
    <n v="2024"/>
    <n v="9"/>
    <n v="61"/>
    <x v="2"/>
    <s v="RC Otr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07062.26029000001"/>
    <n v="48999.429229999994"/>
    <n v="35867.826850000005"/>
    <n v="89647.585909999994"/>
    <n v="0"/>
    <n v="0"/>
    <n v="0"/>
    <n v="0"/>
    <n v="0"/>
    <n v="0"/>
    <s v="RC Otros"/>
    <s v="Daños Sin Autos"/>
    <s v="Responsabilidad Civil y Riesgos Profesionales"/>
    <x v="15"/>
    <x v="2"/>
    <n v="0"/>
    <n v="0"/>
    <n v="686962120.64980006"/>
    <n v="584624168.36260986"/>
    <n v="657838299.99713993"/>
    <n v="555463704.64566004"/>
    <n v="1370676.1790300005"/>
    <n v="1378371.4796200001"/>
    <n v="743001.89130000002"/>
    <n v="373078.18724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8.49695388788516"/>
    <n v="-59.99019216645852"/>
    <n v="298.49107038945124"/>
    <n v="54.657834600467716"/>
    <m/>
    <n v="2023"/>
    <n v="3"/>
    <d v="2024-11-12T00:00:00"/>
    <x v="15"/>
    <x v="2"/>
  </r>
  <r>
    <n v="2024"/>
    <n v="9"/>
    <n v="9"/>
    <x v="8"/>
    <s v="RC Otros"/>
    <n v="9"/>
    <s v="19581e27de7ced00ff1ce50b2047e7a567c76b1cbaebabe5ef03f7c3017bb5b7"/>
    <s v="866d562d83a77144c090ae01fef5e5dc5d322dfdcb968ee04e0fa262fe1b2619"/>
    <x v="17"/>
    <n v="0"/>
    <n v="0"/>
    <n v="0"/>
    <n v="0"/>
    <n v="247.38060000000002"/>
    <n v="0"/>
    <n v="247.38060000000002"/>
    <n v="0"/>
    <n v="0"/>
    <n v="0"/>
    <n v="0"/>
    <n v="0"/>
    <n v="0"/>
    <n v="0"/>
    <n v="247.38060000000002"/>
    <n v="0"/>
    <n v="0"/>
    <n v="0"/>
    <n v="0"/>
    <n v="0"/>
    <n v="0"/>
    <n v="0"/>
    <n v="0"/>
    <n v="0"/>
    <s v="RC Otros"/>
    <s v="Daños Sin Autos"/>
    <s v="Responsabilidad Civil y Riesgos Profesionales"/>
    <x v="15"/>
    <x v="2"/>
    <n v="2219668.6898400001"/>
    <n v="1971809.2153"/>
    <n v="686962120.64980006"/>
    <n v="584624168.36260986"/>
    <n v="657838299.99713993"/>
    <n v="555463704.64566004"/>
    <n v="1370676.1790300005"/>
    <n v="1378371.4796200001"/>
    <n v="743001.89130000002"/>
    <n v="373078.1872499999"/>
    <n v="82831.374379999994"/>
    <n v="56520.889320000002"/>
    <m/>
    <m/>
    <m/>
    <m/>
    <m/>
    <m/>
    <m/>
    <m/>
    <m/>
    <m/>
    <m/>
    <m/>
    <m/>
    <m/>
    <m/>
    <n v="0"/>
    <m/>
    <n v="0"/>
    <m/>
    <n v="0"/>
    <m/>
    <m/>
    <m/>
    <m/>
    <n v="3.3294747011635234E-2"/>
    <m/>
    <m/>
    <m/>
    <m/>
    <s v="Medianas"/>
    <n v="2023"/>
    <n v="3"/>
    <d v="2024-11-12T00:00:00"/>
    <x v="15"/>
    <x v="17"/>
  </r>
  <r>
    <n v="2024"/>
    <n v="9"/>
    <n v="39"/>
    <x v="17"/>
    <s v="RC Otros"/>
    <n v="27"/>
    <s v="670671cd97404156226e507973f2ab8330d3022ca96e0c93bdbdb320c41adcaf"/>
    <s v="866d562d83a77144c090ae01fef5e5dc5d322dfdcb968ee04e0fa262fe1b2619"/>
    <x v="17"/>
    <n v="0"/>
    <n v="0"/>
    <n v="0"/>
    <n v="0"/>
    <n v="-10.5204"/>
    <n v="50.229190000000003"/>
    <n v="-15.57287"/>
    <n v="161.65171999999998"/>
    <n v="0"/>
    <n v="0"/>
    <n v="0"/>
    <n v="0"/>
    <n v="0"/>
    <n v="0"/>
    <n v="-10.5204"/>
    <n v="50.229190000000003"/>
    <n v="0.48276999999999998"/>
    <n v="3.4011799999999996"/>
    <n v="0"/>
    <n v="0"/>
    <n v="0"/>
    <n v="0"/>
    <n v="0"/>
    <n v="0"/>
    <s v="RC Otros"/>
    <s v="Daños Sin Autos"/>
    <s v="Responsabilidad Civil y Riesgos Profesionales"/>
    <x v="15"/>
    <x v="2"/>
    <n v="20570212.76644"/>
    <n v="17720859.139090002"/>
    <n v="686962120.64980006"/>
    <n v="584624168.36260986"/>
    <n v="657838299.99713993"/>
    <n v="555463704.64566004"/>
    <n v="1370676.1790300005"/>
    <n v="1378371.4796200001"/>
    <n v="743001.89130000002"/>
    <n v="373078.1872499999"/>
    <n v="1357613.8569200002"/>
    <n v="1375785.7430100001"/>
    <m/>
    <m/>
    <m/>
    <m/>
    <m/>
    <m/>
    <m/>
    <m/>
    <m/>
    <m/>
    <m/>
    <m/>
    <m/>
    <m/>
    <m/>
    <n v="0"/>
    <m/>
    <n v="0"/>
    <m/>
    <n v="0"/>
    <m/>
    <n v="-120.94479325667007"/>
    <m/>
    <m/>
    <n v="-1.4159317927970394E-3"/>
    <n v="-120.94479325667007"/>
    <n v="-85.805808572319023"/>
    <n v="-2179.1743480332252"/>
    <n v="1476.8165754238237"/>
    <s v="Medianas"/>
    <n v="2023"/>
    <n v="3"/>
    <d v="2024-11-12T00:00:00"/>
    <x v="15"/>
    <x v="17"/>
  </r>
  <r>
    <n v="2024"/>
    <n v="9"/>
    <n v="80"/>
    <x v="30"/>
    <s v="RC Otros"/>
    <n v="52"/>
    <s v="41cfc0d1f2d127b04555b7246d84019b4d27710a3f3aff6e7764375b1e06e05d"/>
    <s v="866d562d83a77144c090ae01fef5e5dc5d322dfdcb968ee04e0fa262fe1b2619"/>
    <x v="8"/>
    <n v="3990.65913"/>
    <n v="6844.5178900000001"/>
    <n v="3998.7483099999999"/>
    <n v="9105.4000599999999"/>
    <n v="-23.215060000000001"/>
    <n v="0"/>
    <n v="8814.8199900000036"/>
    <n v="1.0197400000000143"/>
    <n v="0"/>
    <n v="0"/>
    <n v="136.08000000000001"/>
    <n v="130.12"/>
    <n v="0"/>
    <n v="0"/>
    <n v="-23.215060000000001"/>
    <n v="0"/>
    <n v="-473.17246999999998"/>
    <n v="981.25324999999998"/>
    <n v="0"/>
    <n v="0"/>
    <n v="0"/>
    <n v="0"/>
    <n v="0"/>
    <n v="0"/>
    <s v="RC Otros"/>
    <s v="Daños Sin Autos"/>
    <s v="Responsabilidad Civil y Riesgos Profesionales"/>
    <x v="15"/>
    <x v="2"/>
    <n v="835205.63911999995"/>
    <n v="787883.69756"/>
    <n v="686962120.64980006"/>
    <n v="584624168.36260986"/>
    <n v="657838299.99713993"/>
    <n v="555463704.64566004"/>
    <n v="1370676.1790300005"/>
    <n v="1378371.4796200001"/>
    <n v="743001.89130000002"/>
    <n v="373078.1872499999"/>
    <n v="47258.106749999999"/>
    <n v="44211.156210000001"/>
    <n v="0.29114528953323665"/>
    <n v="0.496565547909258"/>
    <n v="-2853.8587600000001"/>
    <n v="-41.695540955040158"/>
    <n v="8.4443906124106416"/>
    <n v="15.481427035042927"/>
    <n v="0.47780557782209049"/>
    <n v="0.86872185719755501"/>
    <n v="5.8091399948300207E-4"/>
    <n v="6.066322271016069E-4"/>
    <n v="1.1707552065748207E-3"/>
    <n v="1.2322169446455978E-3"/>
    <m/>
    <m/>
    <m/>
    <n v="0"/>
    <m/>
    <n v="0"/>
    <m/>
    <n v="0"/>
    <m/>
    <m/>
    <n v="-0.58173497770028781"/>
    <m/>
    <n v="-3.124495411361815E-3"/>
    <m/>
    <n v="-148.22123850290433"/>
    <n v="4.9062575428363369"/>
    <m/>
    <s v="Medianas"/>
    <n v="2023"/>
    <n v="3"/>
    <d v="2024-11-12T00:00:00"/>
    <x v="15"/>
    <x v="8"/>
  </r>
  <r>
    <n v="2024"/>
    <n v="9"/>
    <n v="3"/>
    <x v="40"/>
    <s v="RC Otros"/>
    <n v="3"/>
    <s v="4e07408562bedb8b60ce05c1decfe3ad16b72230967de01f640b7e4729b49fce"/>
    <s v="866d562d83a77144c090ae01fef5e5dc5d322dfdcb968ee04e0fa262fe1b2619"/>
    <x v="17"/>
    <n v="0"/>
    <n v="0"/>
    <n v="0"/>
    <n v="0"/>
    <n v="0"/>
    <n v="6.3755700000000006"/>
    <n v="5.1000000000000004E-4"/>
    <n v="6.3755700000000006"/>
    <n v="0"/>
    <n v="0"/>
    <n v="0"/>
    <n v="0"/>
    <n v="0"/>
    <n v="0"/>
    <n v="0"/>
    <n v="6.3755699999999997"/>
    <n v="0"/>
    <n v="0"/>
    <n v="0"/>
    <n v="0"/>
    <n v="0"/>
    <n v="0"/>
    <n v="0"/>
    <n v="0"/>
    <s v="RC Otros"/>
    <s v="Daños Sin Autos"/>
    <s v="Responsabilidad Civil y Riesgos Profesionales"/>
    <x v="15"/>
    <x v="2"/>
    <n v="18450547.527869999"/>
    <n v="15031312.08585"/>
    <n v="686962120.64980006"/>
    <n v="584624168.36260986"/>
    <n v="657838299.99713993"/>
    <n v="555463704.64566004"/>
    <n v="1370676.1790300005"/>
    <n v="1378371.4796200001"/>
    <n v="743001.89130000002"/>
    <n v="373078.1872499999"/>
    <n v="241392.84550999998"/>
    <n v="237178.15572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3"/>
    <n v="3"/>
    <d v="2024-11-12T00:00:00"/>
    <x v="15"/>
    <x v="17"/>
  </r>
  <r>
    <n v="2024"/>
    <n v="9"/>
    <n v="46"/>
    <x v="33"/>
    <s v="RC Otros"/>
    <n v="34"/>
    <s v="86e50149658661312a9e0b35558d84f6c6d3da797f552a9657fe0558ca40cdef"/>
    <s v="866d562d83a77144c090ae01fef5e5dc5d322dfdcb968ee04e0fa262fe1b2619"/>
    <x v="16"/>
    <n v="1997.64348"/>
    <n v="2057.3466699999999"/>
    <n v="2311.1814999999997"/>
    <n v="3388.7085400000001"/>
    <n v="108.38923"/>
    <n v="4471.2157699999989"/>
    <n v="-734.24241999999992"/>
    <n v="5304.1826099999989"/>
    <n v="0"/>
    <n v="0"/>
    <n v="136.08000000000001"/>
    <n v="130.12"/>
    <n v="0"/>
    <n v="0"/>
    <n v="108.38923"/>
    <n v="2205.1533199999999"/>
    <n v="1464.13499"/>
    <n v="2176.5529500000002"/>
    <n v="0"/>
    <n v="0"/>
    <n v="0"/>
    <n v="0"/>
    <n v="0"/>
    <n v="0"/>
    <s v="RC Otros"/>
    <s v="Daños Sin Autos"/>
    <s v="Responsabilidad Civil y Riesgos Profesionales"/>
    <x v="15"/>
    <x v="2"/>
    <n v="45799351.88222"/>
    <n v="34917926.445830002"/>
    <n v="686962120.64980006"/>
    <n v="584624168.36260986"/>
    <n v="657838299.99713993"/>
    <n v="555463704.64566004"/>
    <n v="1370676.1790300005"/>
    <n v="1378371.4796200001"/>
    <n v="743001.89130000002"/>
    <n v="373078.1872499999"/>
    <n v="1997.64348"/>
    <n v="2057.3466699999999"/>
    <n v="0.14574146035088253"/>
    <n v="0.14925923094166058"/>
    <n v="-59.70318999999995"/>
    <n v="-2.901950889978111"/>
    <n v="100"/>
    <n v="100"/>
    <n v="4.3617287099111009E-3"/>
    <n v="5.8919497215611273E-3"/>
    <n v="2.9079383272405493E-4"/>
    <n v="3.0366785880491984E-4"/>
    <n v="3.5190927459638347E-4"/>
    <n v="3.7038363673327982E-4"/>
    <m/>
    <m/>
    <m/>
    <n v="0"/>
    <m/>
    <n v="0"/>
    <m/>
    <n v="0"/>
    <m/>
    <n v="-97.575844343562068"/>
    <n v="5.4258545674025873"/>
    <n v="217.32923455238586"/>
    <n v="1.4588015356240318E-2"/>
    <n v="-95.084730434979463"/>
    <n v="-32.731478460011743"/>
    <n v="7.4029533301434176"/>
    <n v="101.31402132900095"/>
    <s v="Medianas"/>
    <n v="2023"/>
    <n v="3"/>
    <d v="2024-11-12T00:00:00"/>
    <x v="15"/>
    <x v="16"/>
  </r>
  <r>
    <n v="2024"/>
    <n v="9"/>
    <n v="37"/>
    <x v="35"/>
    <s v="RC Otros"/>
    <n v="25"/>
    <s v="b7a56873cd771f2c446d369b649430b65a756ba278ff97ec81bb6f55b2e73569"/>
    <s v="866d562d83a77144c090ae01fef5e5dc5d322dfdcb968ee04e0fa262fe1b2619"/>
    <x v="4"/>
    <n v="231972.62243000002"/>
    <n v="187723.94375000001"/>
    <n v="303531.78664000001"/>
    <n v="288721.06351000001"/>
    <n v="5533.5980599999994"/>
    <n v="6342.825069999999"/>
    <n v="34799.933650000006"/>
    <n v="43183.116700000064"/>
    <n v="0"/>
    <n v="0"/>
    <n v="136.08000000000001"/>
    <n v="130.12"/>
    <n v="0"/>
    <n v="0"/>
    <n v="14880.633089999999"/>
    <n v="3683.8939599999999"/>
    <n v="89436.378019999989"/>
    <n v="107568.52839000001"/>
    <n v="0"/>
    <n v="0"/>
    <n v="0"/>
    <n v="0"/>
    <n v="0"/>
    <n v="0"/>
    <s v="RC Otros"/>
    <s v="Daños Sin Autos"/>
    <s v="Responsabilidad Civil y Riesgos Profesionales"/>
    <x v="15"/>
    <x v="2"/>
    <n v="10496838.85248"/>
    <n v="8533878.8999300003"/>
    <n v="686962120.64980006"/>
    <n v="584624168.36260986"/>
    <n v="657838299.99713993"/>
    <n v="555463704.64566004"/>
    <n v="1370676.1790300005"/>
    <n v="1378371.4796200001"/>
    <n v="743001.89130000002"/>
    <n v="373078.1872499999"/>
    <n v="798347.38699999999"/>
    <n v="612601.68452999997"/>
    <n v="16.923955196636037"/>
    <n v="13.619256240106854"/>
    <n v="44248.678680000012"/>
    <n v="23.571142708853298"/>
    <n v="29.056601951400889"/>
    <n v="30.643719808577657"/>
    <n v="2.2099283954920752"/>
    <n v="2.1997493279584717"/>
    <n v="3.3767891337382075E-2"/>
    <n v="3.5262863599004275E-2"/>
    <n v="3.2110192138612596E-2"/>
    <n v="3.3795897406069468E-2"/>
    <m/>
    <m/>
    <m/>
    <n v="0"/>
    <m/>
    <n v="0"/>
    <m/>
    <n v="0"/>
    <m/>
    <n v="-12.75814800296865"/>
    <n v="2.3854530771922517"/>
    <n v="3.3788045058583522"/>
    <n v="0.74476231148188454"/>
    <n v="303.93760655369135"/>
    <n v="-16.856371135115069"/>
    <n v="16.638233143422195"/>
    <n v="3.4246949504075106"/>
    <s v="Grandes"/>
    <n v="2023"/>
    <n v="3"/>
    <d v="2024-11-12T00:00:00"/>
    <x v="15"/>
    <x v="4"/>
  </r>
  <r>
    <n v="2024"/>
    <n v="9"/>
    <n v="25"/>
    <x v="36"/>
    <s v="RC Otros"/>
    <n v="25"/>
    <s v="b7a56873cd771f2c446d369b649430b65a756ba278ff97ec81bb6f55b2e73569"/>
    <s v="866d562d83a77144c090ae01fef5e5dc5d322dfdcb968ee04e0fa262fe1b2619"/>
    <x v="17"/>
    <n v="0"/>
    <n v="0"/>
    <n v="0"/>
    <n v="-105269.76037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15"/>
    <x v="2"/>
    <n v="0"/>
    <n v="0"/>
    <n v="686962120.64980006"/>
    <n v="584624168.36260986"/>
    <n v="657838299.99713993"/>
    <n v="555463704.64566004"/>
    <n v="1370676.1790300005"/>
    <n v="1378371.4796200001"/>
    <n v="743001.89130000002"/>
    <n v="373078.18724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3"/>
    <n v="3"/>
    <d v="2024-11-12T00:00:00"/>
    <x v="15"/>
    <x v="17"/>
  </r>
  <r>
    <n v="2024"/>
    <n v="9"/>
    <n v="94"/>
    <x v="19"/>
    <s v="RC Otros"/>
    <n v="7"/>
    <s v="7902699be42c8a8e46fbbb4501726517e86b22c56a189f7625a6da49081b2451"/>
    <s v="866d562d83a77144c090ae01fef5e5dc5d322dfdcb968ee04e0fa262fe1b2619"/>
    <x v="6"/>
    <n v="141047.78512000002"/>
    <n v="100542.12497"/>
    <n v="314901.89666000003"/>
    <n v="264236.27109000005"/>
    <n v="104331.09699000002"/>
    <n v="85992.270079999988"/>
    <n v="244359.69289000001"/>
    <n v="251142.97384000005"/>
    <n v="0"/>
    <n v="0"/>
    <n v="136.08000000000001"/>
    <n v="130.12"/>
    <n v="0"/>
    <n v="0"/>
    <n v="105317.88945999999"/>
    <n v="86757.6345"/>
    <n v="69477.674849999996"/>
    <n v="67143.23861"/>
    <n v="0"/>
    <n v="0"/>
    <n v="0"/>
    <n v="0"/>
    <n v="0"/>
    <n v="0"/>
    <s v="RC Otros"/>
    <s v="Daños Sin Autos"/>
    <s v="Responsabilidad Civil y Riesgos Profesionales"/>
    <x v="15"/>
    <x v="2"/>
    <n v="5391455.1856499994"/>
    <n v="5692551.0252200002"/>
    <n v="686962120.64980006"/>
    <n v="584624168.36260986"/>
    <n v="657838299.99713993"/>
    <n v="555463704.64566004"/>
    <n v="1370676.1790300005"/>
    <n v="1378371.4796200001"/>
    <n v="743001.89130000002"/>
    <n v="373078.1872499999"/>
    <n v="438649.64042000001"/>
    <n v="393713.40130999999"/>
    <n v="10.290379834266664"/>
    <n v="7.2942691035451643"/>
    <n v="40505.660150000011"/>
    <n v="40.28725289234356"/>
    <n v="32.154998459579041"/>
    <n v="25.536881557870995"/>
    <n v="2.6161357233463707"/>
    <n v="1.7662050726390168"/>
    <n v="2.0532105174384637E-2"/>
    <n v="2.1441102641882245E-2"/>
    <n v="1.7197736667574664E-2"/>
    <n v="1.8100575092325353E-2"/>
    <m/>
    <m/>
    <m/>
    <n v="0"/>
    <m/>
    <n v="0"/>
    <m/>
    <n v="0"/>
    <m/>
    <n v="21.326134189665112"/>
    <n v="73.968617728550413"/>
    <n v="85.528598192706355"/>
    <n v="14.041834645596415"/>
    <n v="21.393223855129428"/>
    <n v="3.4768001787335745"/>
    <n v="151.58522458815415"/>
    <n v="129.21276407879247"/>
    <s v="Grandes"/>
    <n v="2023"/>
    <n v="3"/>
    <d v="2024-11-12T00:00:00"/>
    <x v="15"/>
    <x v="6"/>
  </r>
  <r>
    <n v="2024"/>
    <n v="9"/>
    <n v="201.1"/>
    <x v="1"/>
    <s v="RC Otros"/>
    <n v="201.1"/>
    <m/>
    <m/>
    <x v="1"/>
    <n v="1370676.1790300002"/>
    <n v="1378371.4796199999"/>
    <n v="1920541.7208099999"/>
    <n v="1944833.2816899999"/>
    <n v="743001.89130000002"/>
    <n v="373078.18725000002"/>
    <n v="987458.48101999983"/>
    <n v="702391.31052000017"/>
    <n v="0"/>
    <n v="0"/>
    <n v="0"/>
    <n v="0"/>
    <n v="0"/>
    <n v="0"/>
    <n v="595311.07201999996"/>
    <n v="343869.75042"/>
    <n v="838412.00810999994"/>
    <n v="865300.07106999995"/>
    <n v="0"/>
    <n v="0"/>
    <n v="0"/>
    <n v="0"/>
    <n v="0"/>
    <n v="0"/>
    <s v="RC Otros"/>
    <s v="Daños Sin Autos"/>
    <s v="Responsabilidad Civil y Riesgos Profesionales"/>
    <x v="15"/>
    <x v="2"/>
    <n v="198203350.99998"/>
    <n v="172151659.3118"/>
    <n v="686962120.64980006"/>
    <n v="584624168.36260986"/>
    <n v="657838299.99713993"/>
    <n v="555463704.64566004"/>
    <n v="1370676.1790300005"/>
    <n v="1378371.4796200001"/>
    <n v="743001.89130000002"/>
    <n v="373078.1872499999"/>
    <n v="8828942.7488699984"/>
    <n v="9345184.5948900003"/>
    <n v="99.999999999999972"/>
    <n v="99.999999999999972"/>
    <n v="-7695.3005899996497"/>
    <n v="-0.55828930761983031"/>
    <n v="15.524805381770438"/>
    <n v="14.749537214852889"/>
    <n v="0.6915504566974443"/>
    <n v="0.80067278185422674"/>
    <n v="0.1995271846624487"/>
    <n v="0.208360653223742"/>
    <n v="0.23577052647010527"/>
    <n v="0.24814789302917409"/>
    <m/>
    <m/>
    <m/>
    <n v="0"/>
    <m/>
    <n v="0"/>
    <m/>
    <n v="0"/>
    <m/>
    <n v="99.154471285696971"/>
    <n v="54.206960233729852"/>
    <n v="27.066592189853861"/>
    <n v="100"/>
    <n v="73.121093464281572"/>
    <n v="-3.1073686295612024"/>
    <n v="71.004597532183126"/>
    <n v="39.739942468140868"/>
    <m/>
    <n v="2023"/>
    <n v="3"/>
    <d v="2024-11-12T00:00:00"/>
    <x v="15"/>
    <x v="1"/>
  </r>
  <r>
    <n v="2024"/>
    <n v="9"/>
    <n v="5.0999999999999996"/>
    <x v="6"/>
    <s v="RC Otros"/>
    <n v="5.0999999999999996"/>
    <m/>
    <m/>
    <x v="3"/>
    <n v="1345013.1737299999"/>
    <n v="1332270.96961"/>
    <n v="1877447.7083000001"/>
    <n v="1903545.2294800002"/>
    <n v="742279.75975999993"/>
    <n v="368314.94355000003"/>
    <n v="978765.35028999997"/>
    <n v="696649.92974000005"/>
    <n v="0"/>
    <n v="0"/>
    <n v="0"/>
    <n v="0"/>
    <n v="0"/>
    <n v="0"/>
    <n v="594746.79337999993"/>
    <n v="341427.83740000002"/>
    <n v="834143.82577999996"/>
    <n v="859164.50075000001"/>
    <n v="0"/>
    <n v="0"/>
    <n v="0"/>
    <n v="0"/>
    <n v="0"/>
    <n v="0"/>
    <s v="RC Otros"/>
    <s v="Daños Sin Autos"/>
    <s v="Responsabilidad Civil y Riesgos Profesionales"/>
    <x v="15"/>
    <x v="2"/>
    <n v="72399136.420920014"/>
    <n v="66407773.702270001"/>
    <n v="686962120.64980006"/>
    <n v="584624168.36260986"/>
    <n v="657838299.99713993"/>
    <n v="555463704.64566004"/>
    <n v="1370676.1790300005"/>
    <n v="1378371.4796200001"/>
    <n v="743001.89130000002"/>
    <n v="373078.1872499999"/>
    <n v="5404979.9157499997"/>
    <n v="5428045.8319899999"/>
    <n v="98.127712023261267"/>
    <n v="96.655436455874039"/>
    <n v="12742.204119999893"/>
    <n v="0.95642736430185948"/>
    <n v="24.884702527953145"/>
    <n v="24.544210031505393"/>
    <n v="1.8577751617232729"/>
    <n v="2.0061973099460482"/>
    <n v="0.1957914611736884"/>
    <n v="0.20445954176517961"/>
    <n v="0.22788503139399233"/>
    <n v="0.23984842906340365"/>
    <m/>
    <m/>
    <m/>
    <n v="0"/>
    <m/>
    <n v="0"/>
    <m/>
    <n v="0"/>
    <m/>
    <n v="101.53397866661167"/>
    <n v="55.187545687861515"/>
    <n v="27.645648066460389"/>
    <n v="99.902808923038322"/>
    <n v="74.19399598727621"/>
    <n v="-2.912210053855635"/>
    <n v="71.300269210031956"/>
    <n v="39.739518695424877"/>
    <m/>
    <n v="2023"/>
    <n v="3"/>
    <d v="2024-11-12T00:00:00"/>
    <x v="15"/>
    <x v="3"/>
  </r>
  <r>
    <n v="2024"/>
    <n v="9"/>
    <n v="93"/>
    <x v="43"/>
    <s v="RC Otros"/>
    <n v="220"/>
    <s v="36790ecd55c2030dc553685bef719df653f413a20cdad1bfd1dc934c76686ddd"/>
    <s v="866d562d83a77144c090ae01fef5e5dc5d322dfdcb968ee04e0fa262fe1b2619"/>
    <x v="10"/>
    <n v="958.14855"/>
    <n v="459.77666999999997"/>
    <n v="1042.8915999999999"/>
    <n v="459.82839999999999"/>
    <n v="0"/>
    <n v="0"/>
    <n v="0"/>
    <n v="0"/>
    <n v="0"/>
    <n v="0"/>
    <n v="136.08000000000001"/>
    <n v="130.12"/>
    <n v="0"/>
    <n v="0"/>
    <n v="0"/>
    <n v="0"/>
    <n v="-20.419139999999999"/>
    <n v="-8.8498099999999997"/>
    <n v="0"/>
    <n v="0"/>
    <n v="0"/>
    <n v="0"/>
    <n v="0"/>
    <n v="0"/>
    <s v="RC Otros"/>
    <s v="Daños Sin Autos"/>
    <s v="Responsabilidad Civil y Riesgos Profesionales"/>
    <x v="15"/>
    <x v="2"/>
    <n v="667096.89925000002"/>
    <n v="538831.89078000002"/>
    <n v="686962120.64980006"/>
    <n v="584624168.36260986"/>
    <n v="657838299.99713993"/>
    <n v="555463704.64566004"/>
    <n v="1370676.1790300005"/>
    <n v="1378371.4796200001"/>
    <n v="743001.89130000002"/>
    <n v="373078.1872499999"/>
    <n v="34507.221969999999"/>
    <n v="36036.712350000002"/>
    <n v="6.9903348774767657E-2"/>
    <n v="3.3356513595794564E-2"/>
    <n v="498.37188000000003"/>
    <n v="108.39433849481752"/>
    <n v="2.776660928639803"/>
    <n v="1.2758563143455008"/>
    <n v="0.14362959130483471"/>
    <n v="8.5328407220745292E-2"/>
    <n v="1.3947618379506627E-4"/>
    <n v="1.4565107413237657E-4"/>
    <n v="7.8644827716877096E-5"/>
    <n v="8.2773485675954195E-5"/>
    <m/>
    <m/>
    <m/>
    <n v="0"/>
    <m/>
    <n v="0"/>
    <m/>
    <n v="0"/>
    <m/>
    <m/>
    <m/>
    <m/>
    <m/>
    <m/>
    <n v="130.7296992816795"/>
    <m/>
    <m/>
    <s v="Medianas"/>
    <n v="2023"/>
    <n v="3"/>
    <d v="2024-11-12T00:00:00"/>
    <x v="15"/>
    <x v="10"/>
  </r>
  <r>
    <n v="2024"/>
    <n v="9"/>
    <n v="41"/>
    <x v="7"/>
    <s v="RC Otros"/>
    <n v="29"/>
    <s v="35135aaa6cc23891b40cb3f378c53a17a1127210ce60e125ccf03efcfdaec458"/>
    <s v="866d562d83a77144c090ae01fef5e5dc5d322dfdcb968ee04e0fa262fe1b2619"/>
    <x v="18"/>
    <n v="1247.7600199999999"/>
    <n v="6194.60365"/>
    <n v="1962.0612300000005"/>
    <n v="6494.5893400000004"/>
    <n v="-8.7430000000000003"/>
    <n v="15.28443"/>
    <n v="4.1540000000000052"/>
    <n v="32.03443"/>
    <n v="0"/>
    <n v="0"/>
    <n v="136.08000000000001"/>
    <n v="130.12"/>
    <n v="0"/>
    <n v="0"/>
    <n v="-3.0600500000000004"/>
    <n v="-34.934190000000001"/>
    <n v="1094.92227"/>
    <n v="1817.76178"/>
    <n v="0"/>
    <n v="0"/>
    <n v="0"/>
    <n v="0"/>
    <n v="0"/>
    <n v="0"/>
    <s v="RC Otros"/>
    <s v="Daños Sin Autos"/>
    <s v="Responsabilidad Civil y Riesgos Profesionales"/>
    <x v="15"/>
    <x v="2"/>
    <n v="25680299.423299998"/>
    <n v="22376637.893310003"/>
    <n v="686962120.64980006"/>
    <n v="584624168.36260986"/>
    <n v="657838299.99713993"/>
    <n v="555463704.64566004"/>
    <n v="1370676.1790300005"/>
    <n v="1378371.4796200001"/>
    <n v="743001.89130000002"/>
    <n v="373078.1872499999"/>
    <n v="1130745.1631500002"/>
    <n v="1116436.0205399999"/>
    <n v="9.1032443628152507E-2"/>
    <n v="0.44941467097881155"/>
    <n v="-4946.8436300000003"/>
    <n v="-79.857306609116137"/>
    <n v="0.11034847290648786"/>
    <n v="0.55485523003850967"/>
    <n v="4.8588219297314526E-3"/>
    <n v="2.7683352966318568E-2"/>
    <n v="1.816344719006834E-4"/>
    <n v="1.8967579418915329E-4"/>
    <n v="1.0595873358006354E-3"/>
    <n v="1.1152130369979161E-3"/>
    <m/>
    <m/>
    <m/>
    <n v="0"/>
    <m/>
    <n v="0"/>
    <m/>
    <n v="0"/>
    <m/>
    <n v="-157.20200229907167"/>
    <n v="-0.70069563536744839"/>
    <n v="0.2467378199410708"/>
    <n v="-1.1767130208380401E-3"/>
    <n v="-91.240529693117253"/>
    <n v="-39.76535968315936"/>
    <n v="-0.27947646000478193"/>
    <n v="-1.9218244318020594"/>
    <s v="Medianas"/>
    <n v="2023"/>
    <n v="3"/>
    <d v="2024-11-12T00:00:00"/>
    <x v="15"/>
    <x v="18"/>
  </r>
  <r>
    <n v="2024"/>
    <n v="9"/>
    <n v="74"/>
    <x v="0"/>
    <s v="RC Otros"/>
    <n v="46"/>
    <s v="25fc0e7096fc653718202dc30b0c580b8ab87eac11a700cba03a7c021bc35b0c"/>
    <s v="866d562d83a77144c090ae01fef5e5dc5d322dfdcb968ee04e0fa262fe1b2619"/>
    <x v="17"/>
    <n v="0"/>
    <n v="14425.220220000001"/>
    <n v="0"/>
    <n v="14425.220220000001"/>
    <n v="148.03614999999996"/>
    <n v="191.52812"/>
    <n v="99.136469999999989"/>
    <n v="195.87368000000001"/>
    <n v="0"/>
    <n v="0"/>
    <n v="136.08000000000001"/>
    <n v="130.12"/>
    <n v="0"/>
    <n v="0"/>
    <n v="133.98948999999999"/>
    <n v="186.47851"/>
    <n v="1263.64877"/>
    <n v="142.32019"/>
    <n v="0"/>
    <n v="0"/>
    <n v="0"/>
    <n v="0"/>
    <n v="0"/>
    <n v="0"/>
    <s v="RC Otros"/>
    <s v="Daños Sin Autos"/>
    <s v="Responsabilidad Civil y Riesgos Profesionales"/>
    <x v="15"/>
    <x v="2"/>
    <n v="6432910.42368"/>
    <n v="8513094.40955"/>
    <n v="686962120.64980006"/>
    <n v="584624168.36260986"/>
    <n v="657838299.99713993"/>
    <n v="555463704.64566004"/>
    <n v="1370676.1790300005"/>
    <n v="1378371.4796200001"/>
    <n v="743001.89130000002"/>
    <n v="373078.1872499999"/>
    <n v="168194.57722000001"/>
    <n v="694668.68446000002"/>
    <m/>
    <n v="1.0465408225057629"/>
    <m/>
    <m/>
    <m/>
    <n v="2.0765611784002371"/>
    <m/>
    <n v="0.16944743622034511"/>
    <m/>
    <m/>
    <n v="2.467434806946407E-3"/>
    <n v="2.5969690007382391E-3"/>
    <m/>
    <m/>
    <m/>
    <n v="0"/>
    <m/>
    <n v="0"/>
    <m/>
    <n v="0"/>
    <m/>
    <n v="-22.707877046984038"/>
    <m/>
    <n v="1.3277309952915226"/>
    <n v="1.9924060992763715E-2"/>
    <n v="-28.147490024453759"/>
    <n v="787.89142988074991"/>
    <n v="10.603380716304578"/>
    <n v="131.02744593019443"/>
    <s v="Medianas"/>
    <n v="2023"/>
    <n v="3"/>
    <d v="2024-11-12T00:00:00"/>
    <x v="15"/>
    <x v="17"/>
  </r>
  <r>
    <n v="2024"/>
    <n v="9"/>
    <n v="127"/>
    <x v="5"/>
    <s v="RC Otros"/>
    <n v="263"/>
    <s v="4be84111a613654b362415e563cb7607df7b203b5d303802a8a546061bbc7847"/>
    <s v="866d562d83a77144c090ae01fef5e5dc5d322dfdcb968ee04e0fa262fe1b2619"/>
    <x v="14"/>
    <n v="739.82028000000003"/>
    <n v="592.73864000000003"/>
    <n v="2924.3412600000001"/>
    <n v="660.96414000000004"/>
    <n v="39.580380000000005"/>
    <n v="1.0412300000000001"/>
    <n v="48.541830000000004"/>
    <n v="-1.0363800000000007"/>
    <n v="0"/>
    <n v="0"/>
    <n v="136.08000000000001"/>
    <n v="130.12"/>
    <n v="0"/>
    <n v="0"/>
    <n v="39.580379999999998"/>
    <n v="1.0412300000000001"/>
    <n v="202.79182999999998"/>
    <n v="17.078919999999997"/>
    <n v="0"/>
    <n v="0"/>
    <n v="0"/>
    <n v="0"/>
    <n v="0"/>
    <n v="0"/>
    <s v="RC Otros"/>
    <s v="Daños Sin Autos"/>
    <s v="Responsabilidad Civil y Riesgos Profesionales"/>
    <x v="15"/>
    <x v="2"/>
    <n v="1289086.5757000002"/>
    <n v="654924.37927999999"/>
    <n v="686962120.64980006"/>
    <n v="584624168.36260986"/>
    <n v="657838299.99713993"/>
    <n v="555463704.64566004"/>
    <n v="1370676.1790300005"/>
    <n v="1378371.4796200001"/>
    <n v="743001.89130000002"/>
    <n v="373078.1872499999"/>
    <n v="34555.234420000001"/>
    <n v="29123.08671"/>
    <n v="5.3974840397646343E-2"/>
    <n v="4.3002822444020004E-2"/>
    <n v="147.08163999999999"/>
    <n v="24.813911237505959"/>
    <n v="2.1409789064310449"/>
    <n v="2.0352878316173513"/>
    <n v="5.7391046803684426E-2"/>
    <n v="9.0504897779440624E-2"/>
    <n v="1.076944794714738E-4"/>
    <n v="1.1246233002900813E-4"/>
    <n v="1.0138798087327057E-4"/>
    <n v="1.0671059783791243E-4"/>
    <m/>
    <m/>
    <m/>
    <n v="0"/>
    <m/>
    <n v="0"/>
    <m/>
    <n v="0"/>
    <m/>
    <n v="3701.3099891474512"/>
    <n v="5.3499993268635464"/>
    <n v="0.17566426916254357"/>
    <n v="5.3270900738553754E-3"/>
    <n v="3701.3099891474503"/>
    <n v="1087.3808765425449"/>
    <n v="19.517738954276414"/>
    <n v="6.0965798774161382"/>
    <s v="Medianas"/>
    <n v="2023"/>
    <n v="3"/>
    <d v="2024-11-12T00:00:00"/>
    <x v="15"/>
    <x v="14"/>
  </r>
  <r>
    <n v="2024"/>
    <n v="9"/>
    <n v="126"/>
    <x v="41"/>
    <s v="RC Otros"/>
    <n v="239"/>
    <s v="79bf08685d3138f9b109c3546780f056bc954fd69377b84a2cf23622e464897b"/>
    <s v="866d562d83a77144c090ae01fef5e5dc5d322dfdcb968ee04e0fa262fe1b2619"/>
    <x v="9"/>
    <n v="60655.810400000002"/>
    <n v="47592.697630000002"/>
    <n v="71601.950199999992"/>
    <n v="59499.149839999998"/>
    <n v="2712.0083599999998"/>
    <n v="1477.7266199999999"/>
    <n v="3647.8809000000001"/>
    <n v="2142.8923"/>
    <n v="0"/>
    <n v="0"/>
    <n v="136.08000000000001"/>
    <n v="130.12"/>
    <n v="0"/>
    <n v="0"/>
    <n v="95.818330000000003"/>
    <n v="107.88405"/>
    <n v="1710.28069"/>
    <n v="1065.74127"/>
    <n v="0"/>
    <n v="0"/>
    <n v="0"/>
    <n v="0"/>
    <n v="0"/>
    <n v="0"/>
    <s v="RC Otros"/>
    <s v="Daños Sin Autos"/>
    <s v="Responsabilidad Civil y Riesgos Profesionales"/>
    <x v="15"/>
    <x v="2"/>
    <n v="673928.03742999991"/>
    <n v="570550.37566999998"/>
    <n v="686962120.64980006"/>
    <n v="584624168.36260986"/>
    <n v="657838299.99713993"/>
    <n v="555463704.64566004"/>
    <n v="1370676.1790300005"/>
    <n v="1378371.4796200001"/>
    <n v="743001.89130000002"/>
    <n v="373078.1872499999"/>
    <n v="201286.75959999999"/>
    <n v="193674.87799000001"/>
    <n v="4.4252472850972637"/>
    <n v="3.4528208348536578"/>
    <n v="13063.11277"/>
    <n v="27.447725009320934"/>
    <n v="30.134028944842733"/>
    <n v="24.573500767847314"/>
    <n v="9.0003393583844247"/>
    <n v="8.3415417217299481"/>
    <n v="8.8295713223060165E-3"/>
    <n v="9.2204741499945682E-3"/>
    <n v="8.1407338604039536E-3"/>
    <n v="8.5681021517616911E-3"/>
    <m/>
    <m/>
    <m/>
    <n v="0"/>
    <m/>
    <n v="0"/>
    <m/>
    <n v="0"/>
    <m/>
    <n v="83.525716008283041"/>
    <n v="4.4711435592327025"/>
    <n v="3.1049440220604696"/>
    <n v="0.36500692552140207"/>
    <n v="-11.183970197633474"/>
    <n v="60.478038914642028"/>
    <n v="5.6024914834301258"/>
    <n v="10.122911914633841"/>
    <s v="Grandes"/>
    <n v="2023"/>
    <n v="3"/>
    <d v="2024-11-12T00:00:00"/>
    <x v="15"/>
    <x v="9"/>
  </r>
  <r>
    <n v="2024"/>
    <n v="9"/>
    <n v="92"/>
    <x v="22"/>
    <s v="RC Otros"/>
    <n v="219"/>
    <s v="314f04b30f62e0056bd059354a5536fb2e302107eed143b5fa2aa0bbba07f608"/>
    <s v="866d562d83a77144c090ae01fef5e5dc5d322dfdcb968ee04e0fa262fe1b2619"/>
    <x v="0"/>
    <n v="749523.35823000001"/>
    <n v="812126.12832000002"/>
    <n v="978144.28255"/>
    <n v="1065527.3148100001"/>
    <n v="598362.16466999997"/>
    <n v="262672.08126000001"/>
    <n v="647475.22219999996"/>
    <n v="387677.83662000002"/>
    <n v="0"/>
    <n v="0"/>
    <n v="136.08000000000001"/>
    <n v="130.12"/>
    <n v="0"/>
    <n v="0"/>
    <n v="442958.88645999995"/>
    <n v="240299.24580999999"/>
    <n v="483707.33208999998"/>
    <n v="465469.02058000001"/>
    <n v="0"/>
    <n v="0"/>
    <n v="0"/>
    <n v="0"/>
    <n v="0"/>
    <n v="0"/>
    <s v="RC Otros"/>
    <s v="Daños Sin Autos"/>
    <s v="Responsabilidad Civil y Riesgos Profesionales"/>
    <x v="15"/>
    <x v="2"/>
    <n v="8783487.9357299991"/>
    <n v="9804093.92949"/>
    <n v="686962120.64980006"/>
    <n v="584624168.36260986"/>
    <n v="657838299.99713993"/>
    <n v="555463704.64566004"/>
    <n v="1370676.1790300005"/>
    <n v="1378371.4796200001"/>
    <n v="743001.89130000002"/>
    <n v="373078.1872499999"/>
    <n v="3043833.9750600001"/>
    <n v="3357871.77514"/>
    <n v="54.682744888761569"/>
    <n v="58.919249297286179"/>
    <n v="-62602.770090000005"/>
    <n v="-7.7085033847516859"/>
    <n v="24.624318026912931"/>
    <n v="24.185739739455656"/>
    <n v="8.5333225674625677"/>
    <n v="8.2835408775224391"/>
    <n v="0.10910694137269505"/>
    <n v="0.11393732445089601"/>
    <n v="0.13891422426044545"/>
    <n v="0.1462068757198221"/>
    <m/>
    <m/>
    <m/>
    <n v="0"/>
    <m/>
    <n v="0"/>
    <m/>
    <n v="0"/>
    <m/>
    <n v="127.79815875358476"/>
    <n v="79.832357204054688"/>
    <n v="32.343754510567848"/>
    <n v="80.533060773650277"/>
    <n v="84.336361509115605"/>
    <n v="3.9182653847239957"/>
    <n v="91.575805672836424"/>
    <n v="51.625185605386569"/>
    <s v="Grandes"/>
    <n v="2023"/>
    <n v="3"/>
    <d v="2024-11-12T00:00:00"/>
    <x v="15"/>
    <x v="0"/>
  </r>
  <r>
    <n v="2024"/>
    <n v="9"/>
    <n v="76"/>
    <x v="42"/>
    <s v="RC Otros"/>
    <n v="48"/>
    <s v="98010bd9270f9b100b6214a21754fd33bdc8d41b2bc9f9dd16ff54d3c34ffd71"/>
    <s v="866d562d83a77144c090ae01fef5e5dc5d322dfdcb968ee04e0fa262fe1b2619"/>
    <x v="15"/>
    <n v="12473.165800000001"/>
    <n v="11978.34016"/>
    <n v="13202.214740000001"/>
    <n v="11978.34016"/>
    <n v="0"/>
    <n v="0"/>
    <n v="0"/>
    <n v="0"/>
    <n v="0"/>
    <n v="0"/>
    <n v="136.08000000000001"/>
    <n v="130.12"/>
    <n v="0"/>
    <n v="0"/>
    <n v="0"/>
    <n v="0"/>
    <n v="0"/>
    <n v="5.5111800000000004"/>
    <n v="0"/>
    <n v="0"/>
    <n v="0"/>
    <n v="0"/>
    <n v="0"/>
    <n v="0"/>
    <s v="RC Otros"/>
    <s v="Daños Sin Autos"/>
    <s v="Responsabilidad Civil y Riesgos Profesionales"/>
    <x v="15"/>
    <x v="2"/>
    <n v="2103649.43671"/>
    <n v="1569411.9180699999"/>
    <n v="686962120.64980006"/>
    <n v="584624168.36260986"/>
    <n v="657838299.99713993"/>
    <n v="555463704.64566004"/>
    <n v="1370676.1790300005"/>
    <n v="1378371.4796200001"/>
    <n v="743001.89130000002"/>
    <n v="373078.1872499999"/>
    <n v="273358.78075999999"/>
    <n v="257746.00597"/>
    <n v="0.91000091712595488"/>
    <n v="0.8690211845722664"/>
    <n v="494.82564000000093"/>
    <n v="4.1310034060679124"/>
    <n v="4.5629285312590815"/>
    <n v="4.6473426872012142"/>
    <n v="0.59292986665627112"/>
    <n v="0.76323749183264034"/>
    <n v="1.8156992103438815E-3"/>
    <n v="1.8960838552656832E-3"/>
    <n v="2.0488958220027781E-3"/>
    <n v="2.1564577594932492E-3"/>
    <m/>
    <m/>
    <m/>
    <n v="0"/>
    <m/>
    <n v="0"/>
    <m/>
    <n v="0"/>
    <m/>
    <m/>
    <m/>
    <m/>
    <m/>
    <m/>
    <m/>
    <m/>
    <m/>
    <s v="Medianas"/>
    <n v="2023"/>
    <n v="3"/>
    <d v="2024-11-12T00:00:00"/>
    <x v="15"/>
    <x v="15"/>
  </r>
  <r>
    <n v="2024"/>
    <n v="9"/>
    <n v="48"/>
    <x v="3"/>
    <s v="RC Otros"/>
    <n v="36"/>
    <s v="76a50887d8f1c2e9301755428990ad81479ee21c25b43215cf524541e0503269"/>
    <s v="866d562d83a77144c090ae01fef5e5dc5d322dfdcb968ee04e0fa262fe1b2619"/>
    <x v="5"/>
    <n v="161813.59755000001"/>
    <n v="184286.07493999999"/>
    <n v="209267.79225"/>
    <n v="225561.43022999997"/>
    <n v="31340.891680000001"/>
    <n v="11830.040520000002"/>
    <n v="48482.620649999997"/>
    <n v="12503.110279999999"/>
    <n v="0"/>
    <n v="0"/>
    <n v="136.08000000000001"/>
    <n v="130.12"/>
    <n v="0"/>
    <n v="0"/>
    <n v="31493.566039999998"/>
    <n v="10579.17908"/>
    <n v="189812.16013"/>
    <n v="217917.9719"/>
    <n v="0"/>
    <n v="0"/>
    <n v="0"/>
    <n v="0"/>
    <n v="0"/>
    <n v="0"/>
    <s v="RC Otros"/>
    <s v="Daños Sin Autos"/>
    <s v="Responsabilidad Civil y Riesgos Profesionales"/>
    <x v="15"/>
    <x v="2"/>
    <n v="47053426.409630001"/>
    <n v="41806699.471960001"/>
    <n v="686962120.64980006"/>
    <n v="584624168.36260986"/>
    <n v="657838299.99713993"/>
    <n v="555463704.64566004"/>
    <n v="1370676.1790300005"/>
    <n v="1378371.4796200001"/>
    <n v="743001.89130000002"/>
    <n v="373078.1872499999"/>
    <n v="922862.15366999991"/>
    <n v="870184.09302000003"/>
    <n v="11.805384818499741"/>
    <n v="13.36984098008219"/>
    <n v="-22472.477389999985"/>
    <n v="-12.19434371116569"/>
    <n v="17.533885955395007"/>
    <n v="21.177826211512283"/>
    <n v="0.34389333550613238"/>
    <n v="0.44080512756956997"/>
    <n v="2.3554951966920666E-2"/>
    <n v="2.459777692340253E-2"/>
    <n v="3.1522144466955664E-2"/>
    <n v="3.3176978693425035E-2"/>
    <m/>
    <m/>
    <m/>
    <n v="0"/>
    <m/>
    <n v="0"/>
    <m/>
    <n v="0"/>
    <m/>
    <n v="164.92632571304156"/>
    <n v="19.368515473686159"/>
    <n v="6.4193892695645269"/>
    <n v="4.2181442667883555"/>
    <n v="197.69385508880143"/>
    <n v="-12.897427194714083"/>
    <n v="16.591964402296693"/>
    <n v="4.8546611313245247"/>
    <s v="Grandes"/>
    <n v="2023"/>
    <n v="3"/>
    <d v="2024-11-12T00:00:00"/>
    <x v="15"/>
    <x v="5"/>
  </r>
  <r>
    <n v="2024"/>
    <n v="9"/>
    <n v="103"/>
    <x v="18"/>
    <s v="RC Otros"/>
    <n v="205"/>
    <s v="f8809aff4d69bece79dabe35be0c708b890d7eafb841f121330667b77d2e2590"/>
    <s v="866d562d83a77144c090ae01fef5e5dc5d322dfdcb968ee04e0fa262fe1b2619"/>
    <x v="13"/>
    <n v="4255.8080399999999"/>
    <n v="3547.9661099999998"/>
    <n v="17652.57387"/>
    <n v="100044.76171999999"/>
    <n v="221.22363999999999"/>
    <n v="27.569389999999999"/>
    <n v="228.91261999999998"/>
    <n v="41.279409999999999"/>
    <n v="0"/>
    <n v="0"/>
    <n v="136.08000000000001"/>
    <n v="130.12"/>
    <n v="0"/>
    <n v="0"/>
    <n v="71.734449999999995"/>
    <n v="27.569389999999999"/>
    <n v="735.79331000000002"/>
    <n v="1000.5406800000001"/>
    <n v="0"/>
    <n v="0"/>
    <n v="0"/>
    <n v="0"/>
    <n v="0"/>
    <n v="0"/>
    <s v="RC Otros"/>
    <s v="Daños Sin Autos"/>
    <s v="Responsabilidad Civil y Riesgos Profesionales"/>
    <x v="15"/>
    <x v="2"/>
    <n v="1756185.3149300001"/>
    <n v="1661194.5349100002"/>
    <n v="686962120.64980006"/>
    <n v="584624168.36260986"/>
    <n v="657838299.99713993"/>
    <n v="555463704.64566004"/>
    <n v="1370676.1790300005"/>
    <n v="1378371.4796200001"/>
    <n v="743001.89130000002"/>
    <n v="373078.1872499999"/>
    <n v="51508.028559999999"/>
    <n v="67374.961939999994"/>
    <n v="0.3104896769280508"/>
    <n v="0.2574027511783783"/>
    <n v="707.84193000000005"/>
    <n v="19.950639551063798"/>
    <n v="8.2624168677753786"/>
    <n v="5.266000911673391"/>
    <n v="0.24233251490146027"/>
    <n v="0.21357920673584571"/>
    <n v="6.1951131104207241E-4"/>
    <n v="6.4693831903957287E-4"/>
    <n v="6.0687982160179761E-4"/>
    <n v="6.387395036482733E-4"/>
    <m/>
    <m/>
    <m/>
    <n v="0"/>
    <m/>
    <n v="0"/>
    <m/>
    <n v="0"/>
    <m/>
    <n v="702.42486322693389"/>
    <n v="5.1981583267087395"/>
    <n v="0.77704772664809918"/>
    <n v="2.9774303752165967E-2"/>
    <n v="160.19599998404027"/>
    <n v="-26.460430374505115"/>
    <n v="9.7492664074371636"/>
    <n v="2.7554491837353376"/>
    <s v="Medianas"/>
    <n v="2023"/>
    <n v="3"/>
    <d v="2024-11-12T00:00:00"/>
    <x v="15"/>
    <x v="13"/>
  </r>
  <r>
    <n v="2024"/>
    <n v="9"/>
    <n v="15.1"/>
    <x v="13"/>
    <s v="RC Otros"/>
    <n v="15.1"/>
    <m/>
    <m/>
    <x v="7"/>
    <n v="25663.005300000001"/>
    <n v="46100.510010000005"/>
    <n v="43094.01251"/>
    <n v="41288.052210000002"/>
    <n v="722.13154000000009"/>
    <n v="4763.2436999999982"/>
    <n v="8693.1307300000044"/>
    <n v="5741.3807799999986"/>
    <n v="0"/>
    <n v="0"/>
    <n v="0"/>
    <n v="0"/>
    <n v="0"/>
    <n v="0"/>
    <n v="564.27864000000011"/>
    <n v="2441.91302"/>
    <n v="4268.1823299999996"/>
    <n v="6135.5703200000007"/>
    <n v="0"/>
    <n v="0"/>
    <n v="0"/>
    <n v="0"/>
    <n v="0"/>
    <n v="0"/>
    <s v="RC Otros"/>
    <s v="Daños Sin Autos"/>
    <s v="Responsabilidad Civil y Riesgos Profesionales"/>
    <x v="15"/>
    <x v="2"/>
    <n v="125804214.57906"/>
    <n v="105743885.60953"/>
    <n v="686962120.64980006"/>
    <n v="584624168.36260986"/>
    <n v="657838299.99713993"/>
    <n v="555463704.64566004"/>
    <n v="1370676.1790300005"/>
    <n v="1378371.4796200001"/>
    <n v="743001.89130000002"/>
    <n v="373078.1872499999"/>
    <n v="3423962.8331200001"/>
    <n v="3917138.7629"/>
    <n v="1.8722879767386915"/>
    <n v="3.3445635441259522"/>
    <n v="-20437.504710000005"/>
    <n v="-44.332491561517983"/>
    <n v="0.74951179527305889"/>
    <n v="1.1768924411518709"/>
    <n v="2.039916181335278E-2"/>
    <n v="4.3596383605791454E-2"/>
    <n v="3.7357234887602344E-3"/>
    <n v="3.9011114585623206E-3"/>
    <n v="7.8854950761129711E-3"/>
    <n v="8.2994639657704237E-3"/>
    <m/>
    <m/>
    <m/>
    <n v="0"/>
    <m/>
    <n v="0"/>
    <m/>
    <n v="0"/>
    <m/>
    <n v="-84.839500443783706"/>
    <n v="2.8139009112857103"/>
    <n v="10.332301527611664"/>
    <n v="9.7191076961663722E-2"/>
    <n v="-76.891943514024092"/>
    <n v="-30.435442715291071"/>
    <n v="13.220584229352736"/>
    <n v="39.79928340223146"/>
    <s v="Resto"/>
    <n v="2023"/>
    <n v="3"/>
    <d v="2024-11-12T00:00:00"/>
    <x v="15"/>
    <x v="7"/>
  </r>
  <r>
    <n v="2024"/>
    <n v="9"/>
    <n v="5.0999999999999996"/>
    <x v="6"/>
    <s v="Credito"/>
    <n v="5.0999999999999996"/>
    <m/>
    <m/>
    <x v="3"/>
    <n v="1458533.26676"/>
    <n v="1427319.7259199999"/>
    <n v="1675387.6313500002"/>
    <n v="1784021.9731499997"/>
    <n v="410807.17765999999"/>
    <n v="370787.44696999993"/>
    <n v="635257.67466999986"/>
    <n v="524232.12862999999"/>
    <n v="0"/>
    <n v="0"/>
    <n v="0"/>
    <n v="0"/>
    <n v="10835.397300000001"/>
    <n v="13292.42541"/>
    <n v="70119.076419999998"/>
    <n v="102281.21582999999"/>
    <n v="236456.36810000002"/>
    <n v="236294.66284999999"/>
    <n v="0"/>
    <n v="0"/>
    <n v="0"/>
    <n v="0"/>
    <n v="0"/>
    <n v="0"/>
    <s v="Credito"/>
    <s v="Daños Sin Autos"/>
    <s v="Credito"/>
    <x v="13"/>
    <x v="2"/>
    <n v="9042598.3660399988"/>
    <n v="9687012.2991700023"/>
    <n v="686962120.64980006"/>
    <n v="584624168.36260986"/>
    <n v="657838299.99713993"/>
    <n v="555463704.64566004"/>
    <n v="1458533.2667600003"/>
    <n v="1427319.7259199999"/>
    <n v="410807.17766000004"/>
    <n v="370787.44696999993"/>
    <n v="1458533.26676"/>
    <n v="1427319.7259199999"/>
    <n v="99.999999999999986"/>
    <n v="100"/>
    <n v="31213.540840000147"/>
    <n v="2.1868639712017579"/>
    <n v="100"/>
    <n v="100"/>
    <n v="16.129581429134419"/>
    <n v="14.734364753953031"/>
    <n v="0.21231640332371862"/>
    <n v="0.22171607624036807"/>
    <n v="0.24414312701398841"/>
    <n v="0.25696003428892117"/>
    <m/>
    <m/>
    <m/>
    <n v="0"/>
    <m/>
    <n v="0"/>
    <m/>
    <n v="0"/>
    <m/>
    <n v="10.793173020562907"/>
    <n v="28.165773590654609"/>
    <n v="25.977882897330762"/>
    <n v="99.999999999999986"/>
    <n v="-31.444815305535844"/>
    <n v="6.8433729331696114E-2"/>
    <n v="29.654128997847867"/>
    <n v="43.28545325415503"/>
    <m/>
    <n v="2023"/>
    <n v="3"/>
    <d v="2024-11-12T00:00:00"/>
    <x v="13"/>
    <x v="3"/>
  </r>
  <r>
    <n v="2024"/>
    <n v="9"/>
    <n v="102"/>
    <x v="37"/>
    <s v="Credito"/>
    <n v="224"/>
    <s v="84a5092e4a5b6fe968fd523fb2fc917dbffae44105f82b6b94c8ed5b9a800223"/>
    <s v="866d562d83a77144c090ae01fef5e5dc5d322dfdcb968ee04e0fa262fe1b2619"/>
    <x v="5"/>
    <n v="305414.17260000005"/>
    <n v="312582.40041"/>
    <n v="348113.11714000005"/>
    <n v="387491.99770000001"/>
    <n v="92156.814029999994"/>
    <n v="45837.326320000007"/>
    <n v="114325.66949"/>
    <n v="58797.821909999991"/>
    <n v="0"/>
    <n v="0"/>
    <n v="136.08000000000001"/>
    <n v="130.12"/>
    <n v="3058.18145"/>
    <n v="438.96096"/>
    <n v="20770.31107"/>
    <n v="10496.21925"/>
    <n v="55835.365969999999"/>
    <n v="55476.768369999998"/>
    <n v="0"/>
    <n v="0"/>
    <n v="0"/>
    <n v="0"/>
    <n v="0"/>
    <n v="0"/>
    <s v="Credito"/>
    <s v="Daños Sin Autos"/>
    <s v="Credito"/>
    <x v="13"/>
    <x v="2"/>
    <n v="305414.17260000005"/>
    <n v="312582.40041"/>
    <n v="686962120.64980006"/>
    <n v="584624168.36260986"/>
    <n v="657838299.99713993"/>
    <n v="555463704.64566004"/>
    <n v="1458533.2667600003"/>
    <n v="1427319.7259199999"/>
    <n v="410807.17766000004"/>
    <n v="370787.44696999993"/>
    <n v="305414.17260000005"/>
    <n v="312582.40041"/>
    <n v="20.939815330948878"/>
    <n v="21.89995659231294"/>
    <n v="-7168.227809999953"/>
    <n v="-2.293228217774812"/>
    <n v="100"/>
    <n v="100"/>
    <n v="100"/>
    <n v="100"/>
    <n v="4.4458662773299296E-2"/>
    <n v="4.6426936923758905E-2"/>
    <n v="5.34672388391789E-2"/>
    <n v="5.6274135968866185E-2"/>
    <m/>
    <m/>
    <m/>
    <n v="0"/>
    <m/>
    <n v="0"/>
    <m/>
    <n v="0"/>
    <m/>
    <n v="101.05189684632543"/>
    <n v="30.174373784119535"/>
    <n v="14.664077779131931"/>
    <n v="22.433107073477803"/>
    <n v="97.883738661423251"/>
    <n v="0.64639237384620518"/>
    <n v="37.199202887216245"/>
    <n v="18.9200264514254"/>
    <s v="Grandes"/>
    <n v="2023"/>
    <n v="3"/>
    <d v="2024-11-12T00:00:00"/>
    <x v="13"/>
    <x v="5"/>
  </r>
  <r>
    <n v="2024"/>
    <n v="9"/>
    <n v="9"/>
    <x v="8"/>
    <s v="Credito"/>
    <n v="9"/>
    <s v="19581e27de7ced00ff1ce50b2047e7a567c76b1cbaebabe5ef03f7c3017bb5b7"/>
    <s v="866d562d83a77144c090ae01fef5e5dc5d322dfdcb968ee04e0fa262fe1b2619"/>
    <x v="9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n v="0"/>
    <s v="Credito"/>
    <s v="Daños Sin Autos"/>
    <s v="Credito"/>
    <x v="13"/>
    <x v="2"/>
    <n v="2219668.6898400001"/>
    <n v="1971809.2153"/>
    <n v="686962120.64980006"/>
    <n v="584624168.36260986"/>
    <n v="657838299.99713993"/>
    <n v="555463704.64566004"/>
    <n v="1458533.2667600003"/>
    <n v="1427319.7259199999"/>
    <n v="410807.17766000004"/>
    <n v="370787.44696999993"/>
    <n v="0"/>
    <n v="0"/>
    <m/>
    <m/>
    <m/>
    <m/>
    <m/>
    <m/>
    <m/>
    <m/>
    <m/>
    <m/>
    <m/>
    <m/>
    <m/>
    <m/>
    <m/>
    <n v="0"/>
    <m/>
    <n v="0"/>
    <m/>
    <n v="0"/>
    <m/>
    <m/>
    <m/>
    <m/>
    <n v="3.6130907168044922E-2"/>
    <m/>
    <m/>
    <m/>
    <m/>
    <s v="Grandes"/>
    <n v="2023"/>
    <n v="3"/>
    <d v="2024-11-12T00:00:00"/>
    <x v="13"/>
    <x v="9"/>
  </r>
  <r>
    <n v="2024"/>
    <n v="9"/>
    <n v="7"/>
    <x v="39"/>
    <s v="Credito"/>
    <n v="264"/>
    <s v="bba58959c32abe688d9cb5222b97de973002a67c412d6a8c8d2a79ac692f32b7"/>
    <s v="866d562d83a77144c090ae01fef5e5dc5d322dfdcb968ee04e0fa262fe1b2619"/>
    <x v="0"/>
    <n v="605124.67148000002"/>
    <n v="609310.56254999992"/>
    <n v="714978.17048000009"/>
    <n v="759620.42984999984"/>
    <n v="139116.80239999999"/>
    <n v="218272.81514999998"/>
    <n v="209015.68260999999"/>
    <n v="299726.85256999999"/>
    <n v="0"/>
    <n v="0"/>
    <n v="136.08000000000001"/>
    <n v="130.12"/>
    <n v="7222.8076900000005"/>
    <n v="12336.25758"/>
    <n v="49269.464650000002"/>
    <n v="76366.585769999991"/>
    <n v="154218.24446000002"/>
    <n v="146974.75581999999"/>
    <n v="0"/>
    <n v="0"/>
    <n v="0"/>
    <n v="0"/>
    <n v="0"/>
    <n v="0"/>
    <s v="Credito"/>
    <s v="Daños Sin Autos"/>
    <s v="Credito"/>
    <x v="13"/>
    <x v="2"/>
    <n v="605124.67148000002"/>
    <n v="609310.56254999992"/>
    <n v="686962120.64980006"/>
    <n v="584624168.36260986"/>
    <n v="657838299.99713993"/>
    <n v="555463704.64566004"/>
    <n v="1458533.2667600003"/>
    <n v="1427319.7259199999"/>
    <n v="410807.17766000004"/>
    <n v="370787.44696999993"/>
    <n v="605124.67148000002"/>
    <n v="609310.56254999992"/>
    <n v="41.48857521942093"/>
    <n v="42.689143258162417"/>
    <n v="-4185.891069999896"/>
    <n v="-0.68698810217266981"/>
    <n v="100"/>
    <n v="100"/>
    <n v="100"/>
    <n v="100"/>
    <n v="8.808705069613014E-2"/>
    <n v="9.1986841064533767E-2"/>
    <n v="0.10422260924595893"/>
    <n v="0.10969403715382083"/>
    <m/>
    <m/>
    <m/>
    <n v="0"/>
    <m/>
    <n v="0"/>
    <m/>
    <n v="0"/>
    <m/>
    <n v="-36.264714273100353"/>
    <n v="22.989775323447201"/>
    <n v="35.82291668086561"/>
    <n v="33.86425796949888"/>
    <n v="-35.48295481169054"/>
    <n v="4.9283896405115435"/>
    <n v="31.947883223880915"/>
    <n v="51.958981216833024"/>
    <s v="Grandes"/>
    <n v="2023"/>
    <n v="3"/>
    <d v="2024-11-12T00:00:00"/>
    <x v="13"/>
    <x v="0"/>
  </r>
  <r>
    <n v="2024"/>
    <n v="9"/>
    <n v="12"/>
    <x v="31"/>
    <s v="Credito"/>
    <n v="12"/>
    <s v="6b51d431df5d7f141cbececcf79edf3dd861c3b4069f0b11661a3eefacbba918"/>
    <s v="866d562d83a77144c090ae01fef5e5dc5d322dfdcb968ee04e0fa262fe1b2619"/>
    <x v="6"/>
    <n v="22666.26453"/>
    <n v="16774.304680000001"/>
    <n v="22952.609529999998"/>
    <n v="17506.74682"/>
    <n v="56.061860000000003"/>
    <n v="8450.3309899999986"/>
    <n v="125.68732000000148"/>
    <n v="8506.7860299999993"/>
    <n v="0"/>
    <n v="0"/>
    <n v="136.08000000000001"/>
    <n v="130.12"/>
    <n v="0"/>
    <n v="0"/>
    <n v="-5226.4534800000001"/>
    <n v="2485.3038199999996"/>
    <n v="4160.4961800000001"/>
    <n v="3627.9697200000001"/>
    <n v="0"/>
    <n v="0"/>
    <n v="0"/>
    <n v="0"/>
    <n v="0"/>
    <n v="0"/>
    <s v="Credito"/>
    <s v="Daños Sin Autos"/>
    <s v="Credito"/>
    <x v="13"/>
    <x v="2"/>
    <n v="5387062.6739699999"/>
    <n v="6304657.6626300002"/>
    <n v="686962120.64980006"/>
    <n v="584624168.36260986"/>
    <n v="657838299.99713993"/>
    <n v="555463704.64566004"/>
    <n v="1458533.2667600003"/>
    <n v="1427319.7259199999"/>
    <n v="410807.17766000004"/>
    <n v="370787.44696999993"/>
    <n v="22666.26453"/>
    <n v="16774.304680000001"/>
    <n v="1.5540450839596587"/>
    <n v="1.1752310554797298"/>
    <n v="5891.9598499999993"/>
    <n v="35.124912551665901"/>
    <n v="100"/>
    <n v="100"/>
    <n v="0.4207536815846265"/>
    <n v="0.26606210166536731"/>
    <n v="3.299492628292211E-3"/>
    <n v="3.4455677831616901E-3"/>
    <n v="2.8692458484877131E-3"/>
    <n v="3.0198741231347642E-3"/>
    <m/>
    <m/>
    <m/>
    <n v="0"/>
    <m/>
    <n v="0"/>
    <m/>
    <n v="0"/>
    <m/>
    <n v="-99.33657202225163"/>
    <n v="0.24733612336430275"/>
    <n v="50.376639456628723"/>
    <n v="1.3646757663615842E-2"/>
    <n v="-310.29434864023989"/>
    <n v="14.678360104945964"/>
    <n v="-125.62091764737542"/>
    <n v="68.503984647369094"/>
    <s v="Grandes"/>
    <n v="2023"/>
    <n v="3"/>
    <d v="2024-11-12T00:00:00"/>
    <x v="13"/>
    <x v="6"/>
  </r>
  <r>
    <n v="2024"/>
    <n v="9"/>
    <n v="201.1"/>
    <x v="1"/>
    <s v="Credito"/>
    <n v="201.1"/>
    <m/>
    <m/>
    <x v="1"/>
    <n v="1458533.26676"/>
    <n v="1427319.7259199999"/>
    <n v="1675387.6313500002"/>
    <n v="1784021.9731499997"/>
    <n v="410807.17765999999"/>
    <n v="370787.44696999993"/>
    <n v="635257.67466999986"/>
    <n v="524232.12862999999"/>
    <n v="0"/>
    <n v="0"/>
    <n v="0"/>
    <n v="0"/>
    <n v="10835.397300000001"/>
    <n v="13292.42541"/>
    <n v="70119.076419999998"/>
    <n v="102281.21582999999"/>
    <n v="236456.36810000002"/>
    <n v="236294.66284999999"/>
    <n v="0"/>
    <n v="0"/>
    <n v="0"/>
    <n v="0"/>
    <n v="0"/>
    <n v="0"/>
    <s v="Credito"/>
    <s v="Daños Sin Autos"/>
    <s v="Credito"/>
    <x v="13"/>
    <x v="2"/>
    <n v="9042598.3660399988"/>
    <n v="9687012.2991700023"/>
    <n v="686962120.64980006"/>
    <n v="584624168.36260986"/>
    <n v="657838299.99713993"/>
    <n v="555463704.64566004"/>
    <n v="1458533.2667600003"/>
    <n v="1427319.7259199999"/>
    <n v="410807.17766000004"/>
    <n v="370787.44696999993"/>
    <n v="1458533.26676"/>
    <n v="1427319.7259199999"/>
    <n v="99.999999999999986"/>
    <n v="100"/>
    <n v="31213.540840000147"/>
    <n v="2.1868639712017579"/>
    <n v="100"/>
    <n v="100"/>
    <n v="16.129581429134419"/>
    <n v="14.734364753953031"/>
    <n v="0.21231640332371862"/>
    <n v="0.22171607624036807"/>
    <n v="0.24414312701398841"/>
    <n v="0.25696003428892117"/>
    <m/>
    <m/>
    <m/>
    <n v="0"/>
    <m/>
    <n v="0"/>
    <m/>
    <n v="0"/>
    <m/>
    <n v="10.793173020562907"/>
    <n v="28.165773590654609"/>
    <n v="25.977882897330762"/>
    <n v="99.999999999999986"/>
    <n v="-31.444815305535844"/>
    <n v="6.8433729331696114E-2"/>
    <n v="29.654128997847867"/>
    <n v="43.28545325415503"/>
    <m/>
    <n v="2023"/>
    <n v="3"/>
    <d v="2024-11-12T00:00:00"/>
    <x v="13"/>
    <x v="1"/>
  </r>
  <r>
    <n v="2024"/>
    <n v="9"/>
    <n v="59"/>
    <x v="38"/>
    <s v="Credito"/>
    <n v="209"/>
    <s v="83f814f7a92e365cbd79f9addceed185761a8d38a06a2d4350bb1fe4b7632b34"/>
    <s v="866d562d83a77144c090ae01fef5e5dc5d322dfdcb968ee04e0fa262fe1b2619"/>
    <x v="4"/>
    <n v="525328.15815000003"/>
    <n v="488652.45827999996"/>
    <n v="589343.73420000006"/>
    <n v="619402.79878000007"/>
    <n v="179329.07100999999"/>
    <n v="98226.974509999985"/>
    <n v="311642.20688999991"/>
    <n v="157200.66812000002"/>
    <n v="0"/>
    <n v="0"/>
    <n v="136.08000000000001"/>
    <n v="130.12"/>
    <n v="554.40816000000007"/>
    <n v="517.20686999999998"/>
    <n v="5157.32582"/>
    <n v="12933.10699"/>
    <n v="22242.261489999997"/>
    <n v="30215.16894"/>
    <n v="0"/>
    <n v="0"/>
    <n v="0"/>
    <n v="0"/>
    <n v="0"/>
    <n v="0"/>
    <s v="Credito"/>
    <s v="Daños Sin Autos"/>
    <s v="Credito"/>
    <x v="13"/>
    <x v="2"/>
    <n v="525328.15815000003"/>
    <n v="488652.45827999996"/>
    <n v="686962120.64980006"/>
    <n v="584624168.36260986"/>
    <n v="657838299.99713993"/>
    <n v="555463704.64566004"/>
    <n v="1458533.2667600003"/>
    <n v="1427319.7259199999"/>
    <n v="410807.17766000004"/>
    <n v="370787.44696999993"/>
    <n v="525328.15815000003"/>
    <n v="488652.45827999996"/>
    <n v="36.017564365670523"/>
    <n v="34.235669094044916"/>
    <n v="36675.699870000069"/>
    <n v="7.5054774100787869"/>
    <n v="100"/>
    <n v="100"/>
    <n v="100"/>
    <n v="100"/>
    <n v="7.647119722599699E-2"/>
    <n v="7.9856730468913714E-2"/>
    <n v="8.3584033080362843E-2"/>
    <n v="8.7971987043099387E-2"/>
    <m/>
    <m/>
    <m/>
    <n v="0"/>
    <m/>
    <n v="0"/>
    <m/>
    <n v="0"/>
    <m/>
    <n v="82.566012955782739"/>
    <n v="34.136580769157078"/>
    <n v="20.101602446808016"/>
    <n v="43.652857292191641"/>
    <n v="-60.123071555909235"/>
    <n v="-26.387102007710972"/>
    <n v="23.187056866131648"/>
    <n v="42.803358192972595"/>
    <s v="Grandes"/>
    <n v="2023"/>
    <n v="3"/>
    <d v="2024-11-12T00:00:00"/>
    <x v="13"/>
    <x v="4"/>
  </r>
  <r>
    <n v="2024"/>
    <n v="9"/>
    <n v="61"/>
    <x v="2"/>
    <s v="Credit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2544.17612"/>
    <n v="16298.97939"/>
    <n v="29423.596610000001"/>
    <n v="28192.600039999998"/>
    <n v="0"/>
    <n v="0"/>
    <n v="0"/>
    <n v="0"/>
    <n v="0"/>
    <n v="0"/>
    <s v="Credito"/>
    <s v="Daños Sin Autos"/>
    <s v="Credito"/>
    <x v="13"/>
    <x v="2"/>
    <n v="0"/>
    <n v="0"/>
    <n v="686962120.64980006"/>
    <n v="584624168.36260986"/>
    <n v="657838299.99713993"/>
    <n v="555463704.64566004"/>
    <n v="1458533.2667600003"/>
    <n v="1427319.7259199999"/>
    <n v="410807.17766000004"/>
    <n v="370787.44696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8.316489521004307"/>
    <n v="4.3663818457802872"/>
    <n v="76.619376002245971"/>
    <n v="57.812969952664226"/>
    <m/>
    <n v="2023"/>
    <n v="3"/>
    <d v="2024-11-12T00:00:00"/>
    <x v="13"/>
    <x v="2"/>
  </r>
  <r>
    <n v="2024"/>
    <n v="9"/>
    <n v="201.1"/>
    <x v="1"/>
    <s v="RC Aviones y Barcos"/>
    <n v="201.1"/>
    <m/>
    <m/>
    <x v="1"/>
    <n v="1753080.8265300002"/>
    <n v="1961793.3407400001"/>
    <n v="1989357.82904"/>
    <n v="2382823.2674100003"/>
    <n v="-6953.7859100000214"/>
    <n v="209606.06339999998"/>
    <n v="188173.01799999995"/>
    <n v="181532.98435999997"/>
    <n v="0"/>
    <n v="0"/>
    <n v="0"/>
    <n v="0"/>
    <n v="0"/>
    <n v="0"/>
    <n v="-10661.229770000004"/>
    <n v="30673.372329999998"/>
    <n v="170961.33659999998"/>
    <n v="165982.20238999999"/>
    <n v="0"/>
    <n v="0"/>
    <n v="0"/>
    <n v="0"/>
    <n v="0"/>
    <n v="0"/>
    <s v="RC Aviones y Barcos"/>
    <s v="Daños Sin Autos"/>
    <s v="Responsabilidad Civil y Riesgos Profesionales"/>
    <x v="18"/>
    <x v="2"/>
    <n v="316148078.96695995"/>
    <n v="279607734.80382001"/>
    <n v="686962120.64980006"/>
    <n v="584624168.36260986"/>
    <n v="657838299.99713993"/>
    <n v="555463704.64566004"/>
    <n v="1753080.82653"/>
    <n v="1961793.3407400004"/>
    <n v="-6953.7859100000151"/>
    <n v="209606.06339999996"/>
    <n v="12792441.085569998"/>
    <n v="13227596.085119998"/>
    <n v="100.00000000000003"/>
    <n v="99.999999999999986"/>
    <n v="-208712.51420999994"/>
    <n v="-10.638863425404043"/>
    <n v="13.704036741724712"/>
    <n v="14.831064753684631"/>
    <n v="0.55451256647148928"/>
    <n v="0.70162341614635404"/>
    <n v="0.25519323028637364"/>
    <n v="0.26649114631021364"/>
    <n v="0.33556487174221794"/>
    <n v="0.35318119335834236"/>
    <m/>
    <m/>
    <m/>
    <n v="0"/>
    <m/>
    <n v="0"/>
    <m/>
    <n v="0"/>
    <m/>
    <n v="-103.31754997789821"/>
    <n v="-0.39666088435660735"/>
    <n v="10.684410995142605"/>
    <n v="100.00000000000009"/>
    <n v="-134.75727955602986"/>
    <n v="2.9998000618769671"/>
    <n v="-6.2360472736266646"/>
    <n v="18.479916453890837"/>
    <m/>
    <n v="2023"/>
    <n v="3"/>
    <d v="2024-11-12T00:00:00"/>
    <x v="18"/>
    <x v="1"/>
  </r>
  <r>
    <n v="2024"/>
    <n v="9"/>
    <n v="22"/>
    <x v="15"/>
    <s v="RC Aviones y Barcos"/>
    <n v="16"/>
    <s v="b17ef6d19c7a5b1ee83b907c595526dcb1eb06db8227d650d5dda0a9f4ce8cd9"/>
    <s v="866d562d83a77144c090ae01fef5e5dc5d322dfdcb968ee04e0fa262fe1b2619"/>
    <x v="5"/>
    <n v="215807.54144"/>
    <n v="230037.38268000001"/>
    <n v="224752.00295999998"/>
    <n v="252585.96967000005"/>
    <n v="-5156.6526899999999"/>
    <n v="17599.747289999999"/>
    <n v="-1491.9927700000021"/>
    <n v="19868.20222000001"/>
    <n v="0"/>
    <n v="0"/>
    <n v="136.08000000000001"/>
    <n v="130.12"/>
    <n v="0"/>
    <n v="0"/>
    <n v="-14526.799369999999"/>
    <n v="3666.1276899999998"/>
    <n v="4429.0407300000006"/>
    <n v="7108.4811200000004"/>
    <n v="0"/>
    <n v="0"/>
    <n v="0"/>
    <n v="0"/>
    <n v="0"/>
    <n v="0"/>
    <s v="RC Aviones y Barcos"/>
    <s v="Daños Sin Autos"/>
    <s v="Responsabilidad Civil y Riesgos Profesionales"/>
    <x v="18"/>
    <x v="2"/>
    <n v="23848282.467700001"/>
    <n v="20930115.52899"/>
    <n v="686962120.64980006"/>
    <n v="584624168.36260986"/>
    <n v="657838299.99713993"/>
    <n v="555463704.64566004"/>
    <n v="1753080.82653"/>
    <n v="1961793.3407400004"/>
    <n v="-6953.7859100000151"/>
    <n v="209606.06339999996"/>
    <n v="1740792.1229100002"/>
    <n v="1644922.1045299999"/>
    <n v="12.310187766251685"/>
    <n v="11.725872338481306"/>
    <n v="-14229.841240000009"/>
    <n v="-6.185882083258976"/>
    <n v="12.397088578229818"/>
    <n v="13.984697636836007"/>
    <n v="0.90491858997514252"/>
    <n v="1.0990736403789962"/>
    <n v="3.1414765815015656E-2"/>
    <n v="3.2805560491223795E-2"/>
    <n v="3.9347908473281006E-2"/>
    <n v="4.141357585672404E-2"/>
    <m/>
    <m/>
    <m/>
    <n v="0"/>
    <m/>
    <n v="0"/>
    <m/>
    <n v="0"/>
    <m/>
    <n v="-129.29958371010224"/>
    <n v="-2.3894682528662607"/>
    <n v="7.6508205253241925"/>
    <n v="74.156046170250704"/>
    <n v="-496.2436826634372"/>
    <n v="-37.693571168970053"/>
    <n v="-327.98974440679837"/>
    <n v="51.573994895832257"/>
    <s v="Grandes"/>
    <n v="2023"/>
    <n v="3"/>
    <d v="2024-11-12T00:00:00"/>
    <x v="18"/>
    <x v="5"/>
  </r>
  <r>
    <n v="2024"/>
    <n v="9"/>
    <n v="5.0999999999999996"/>
    <x v="6"/>
    <s v="RC Aviones y Barcos"/>
    <n v="5.0999999999999996"/>
    <m/>
    <m/>
    <x v="3"/>
    <n v="1563226.1715200001"/>
    <n v="1765190.9247600001"/>
    <n v="1739484.7435599999"/>
    <n v="2112601.6812799997"/>
    <n v="-14502.841550000023"/>
    <n v="202121.74612999996"/>
    <n v="163589.56958999997"/>
    <n v="201199.85204"/>
    <n v="0"/>
    <n v="0"/>
    <n v="0"/>
    <n v="0"/>
    <n v="0"/>
    <n v="0"/>
    <n v="-7608.1778700000023"/>
    <n v="29094.513660000004"/>
    <n v="126674.81115999998"/>
    <n v="134995.30637999999"/>
    <n v="0"/>
    <n v="0"/>
    <n v="0"/>
    <n v="0"/>
    <n v="0"/>
    <n v="0"/>
    <s v="RC Aviones y Barcos"/>
    <s v="Daños Sin Autos"/>
    <s v="Responsabilidad Civil y Riesgos Profesionales"/>
    <x v="18"/>
    <x v="2"/>
    <n v="123189453.53038"/>
    <n v="110013432.54875"/>
    <n v="686962120.64980006"/>
    <n v="584624168.36260986"/>
    <n v="657838299.99713993"/>
    <n v="555463704.64566004"/>
    <n v="1753080.82653"/>
    <n v="1961793.3407400004"/>
    <n v="-6953.7859100000151"/>
    <n v="209606.06339999996"/>
    <n v="7661064.5755000012"/>
    <n v="7720568.4614999993"/>
    <n v="89.170228084360886"/>
    <n v="89.978433920779821"/>
    <n v="-201964.75323999999"/>
    <n v="-11.441524562985139"/>
    <n v="20.404816538411382"/>
    <n v="22.863483868609435"/>
    <n v="1.2689610406742244"/>
    <n v="1.6045230876491332"/>
    <n v="0.22755638550220769"/>
    <n v="0.23763076298944535"/>
    <n v="0.30193601638192119"/>
    <n v="0.31778690668655768"/>
    <m/>
    <m/>
    <m/>
    <n v="0"/>
    <m/>
    <n v="0"/>
    <m/>
    <n v="0"/>
    <m/>
    <n v="-107.17529995049229"/>
    <n v="-0.92775068727887344"/>
    <n v="11.450418382220096"/>
    <n v="208.56036895159446"/>
    <n v="-126.14987127439063"/>
    <n v="-6.1635440839539646"/>
    <n v="-6.0060700310737323"/>
    <n v="21.552240918733492"/>
    <m/>
    <n v="2023"/>
    <n v="3"/>
    <d v="2024-11-12T00:00:00"/>
    <x v="18"/>
    <x v="3"/>
  </r>
  <r>
    <n v="2024"/>
    <n v="9"/>
    <n v="41"/>
    <x v="7"/>
    <s v="RC Aviones y Barcos"/>
    <n v="29"/>
    <s v="35135aaa6cc23891b40cb3f378c53a17a1127210ce60e125ccf03efcfdaec458"/>
    <s v="866d562d83a77144c090ae01fef5e5dc5d322dfdcb968ee04e0fa262fe1b2619"/>
    <x v="6"/>
    <n v="183993.98596000002"/>
    <n v="240721.44753999999"/>
    <n v="190875.40078000005"/>
    <n v="255360.35062000001"/>
    <n v="-14561.145270000001"/>
    <n v="14655.196190000002"/>
    <n v="24061.654579999991"/>
    <n v="14324.749909999997"/>
    <n v="0"/>
    <n v="0"/>
    <n v="136.08000000000001"/>
    <n v="130.12"/>
    <n v="0"/>
    <n v="0"/>
    <n v="862.81514000000004"/>
    <n v="1326.6549600000001"/>
    <n v="-21725.25057"/>
    <n v="4630.3176700000004"/>
    <n v="0"/>
    <n v="0"/>
    <n v="0"/>
    <n v="0"/>
    <n v="0"/>
    <n v="0"/>
    <s v="RC Aviones y Barcos"/>
    <s v="Daños Sin Autos"/>
    <s v="Responsabilidad Civil y Riesgos Profesionales"/>
    <x v="18"/>
    <x v="2"/>
    <n v="25680299.423299998"/>
    <n v="22376637.893310003"/>
    <n v="686962120.64980006"/>
    <n v="584624168.36260986"/>
    <n v="657838299.99713993"/>
    <n v="555463704.64566004"/>
    <n v="1753080.82653"/>
    <n v="1961793.3407400004"/>
    <n v="-6953.7859100000151"/>
    <n v="209606.06339999996"/>
    <n v="1130745.1631500002"/>
    <n v="1116436.0205399999"/>
    <n v="10.495465079279469"/>
    <n v="12.270479389495655"/>
    <n v="-56727.461579999974"/>
    <n v="-23.565603380884347"/>
    <n v="16.271923325980399"/>
    <n v="21.561598077386233"/>
    <n v="0.71647913027470544"/>
    <n v="1.0757712963303083"/>
    <n v="2.6783716369391579E-2"/>
    <n v="2.7969485200360026E-2"/>
    <n v="4.1175418425516384E-2"/>
    <n v="4.3337025538610192E-2"/>
    <m/>
    <m/>
    <m/>
    <n v="0"/>
    <m/>
    <n v="0"/>
    <m/>
    <n v="0"/>
    <m/>
    <n v="-199.35824182234981"/>
    <n v="-7.9139245742334037"/>
    <n v="6.0880309335813498"/>
    <n v="209.39881466669959"/>
    <n v="-34.963109021203223"/>
    <n v="-569.19568198870468"/>
    <n v="-3.9714853332529367"/>
    <n v="28.651489045674914"/>
    <s v="Grandes"/>
    <n v="2023"/>
    <n v="3"/>
    <d v="2024-11-12T00:00:00"/>
    <x v="18"/>
    <x v="6"/>
  </r>
  <r>
    <n v="2024"/>
    <n v="9"/>
    <n v="23"/>
    <x v="16"/>
    <s v="RC Aviones y Barcos"/>
    <n v="17"/>
    <s v="4523540f1504cd17100c4835e85b7eefd49911580f8efff0599a8f283be6b9e3"/>
    <s v="866d562d83a77144c090ae01fef5e5dc5d322dfdcb968ee04e0fa262fe1b2619"/>
    <x v="4"/>
    <n v="431483.52639999997"/>
    <n v="373425.12414999999"/>
    <n v="486438.23345"/>
    <n v="434152.77223999996"/>
    <n v="-47389.616920000022"/>
    <n v="79065.787199999977"/>
    <n v="20894.843599999971"/>
    <n v="49247.288210000006"/>
    <n v="0"/>
    <n v="0"/>
    <n v="136.08000000000001"/>
    <n v="130.12"/>
    <n v="0"/>
    <n v="0"/>
    <n v="-5478.2295800000002"/>
    <n v="3360.0085800000002"/>
    <n v="-13106.90632"/>
    <n v="9875.5490900000004"/>
    <n v="0"/>
    <n v="0"/>
    <n v="0"/>
    <n v="0"/>
    <n v="0"/>
    <n v="0"/>
    <s v="RC Aviones y Barcos"/>
    <s v="Daños Sin Autos"/>
    <s v="Responsabilidad Civil y Riesgos Profesionales"/>
    <x v="18"/>
    <x v="2"/>
    <n v="17823957.294020001"/>
    <n v="15095885.725"/>
    <n v="686962120.64980006"/>
    <n v="584624168.36260986"/>
    <n v="657838299.99713993"/>
    <n v="555463704.64566004"/>
    <n v="1753080.82653"/>
    <n v="1961793.3407400004"/>
    <n v="-6953.7859100000151"/>
    <n v="209606.06339999996"/>
    <n v="822831.16071000008"/>
    <n v="731154.46826999995"/>
    <n v="24.612871230476387"/>
    <n v="19.034885907459639"/>
    <n v="58058.402249999985"/>
    <n v="15.547535100150011"/>
    <n v="52.438889896644625"/>
    <n v="51.073355953574229"/>
    <n v="2.4208065542479962"/>
    <n v="2.4736880694027645"/>
    <n v="6.28103811592782E-2"/>
    <n v="6.5591122681953287E-2"/>
    <n v="6.3874390481644464E-2"/>
    <n v="6.7227637202364895E-2"/>
    <m/>
    <m/>
    <m/>
    <n v="0"/>
    <m/>
    <n v="0"/>
    <m/>
    <n v="0"/>
    <m/>
    <n v="-159.93694440823836"/>
    <n v="-10.982949294816931"/>
    <n v="21.173130056519788"/>
    <n v="681.49375798082224"/>
    <n v="-263.04213068408291"/>
    <n v="-232.72078545254845"/>
    <n v="41.796511291460888"/>
    <n v="34.023511496716182"/>
    <s v="Grandes"/>
    <n v="2023"/>
    <n v="3"/>
    <d v="2024-11-12T00:00:00"/>
    <x v="18"/>
    <x v="4"/>
  </r>
  <r>
    <n v="2024"/>
    <n v="9"/>
    <n v="16"/>
    <x v="24"/>
    <s v="RC Aviones y Barcos"/>
    <n v="14"/>
    <s v="8527a891e224136950ff32ca212b45bc93f69fbb801c3b1ebedac52775f99e61"/>
    <s v="866d562d83a77144c090ae01fef5e5dc5d322dfdcb968ee04e0fa262fe1b2619"/>
    <x v="18"/>
    <n v="12957.351640000001"/>
    <n v="5153.1993600000005"/>
    <n v="13846.397390000002"/>
    <n v="6234.8494899999996"/>
    <n v="643.80691000000002"/>
    <n v="-181.29771"/>
    <n v="686.02490999999998"/>
    <n v="-42838.398040000007"/>
    <n v="0"/>
    <n v="0"/>
    <n v="136.08000000000001"/>
    <n v="130.12"/>
    <n v="0"/>
    <n v="0"/>
    <n v="643.80691000000002"/>
    <n v="-181.29771"/>
    <n v="2377.04765"/>
    <n v="2523.5797299999999"/>
    <n v="0"/>
    <n v="0"/>
    <n v="0"/>
    <n v="0"/>
    <n v="0"/>
    <n v="0"/>
    <s v="RC Aviones y Barcos"/>
    <s v="Daños Sin Autos"/>
    <s v="Responsabilidad Civil y Riesgos Profesionales"/>
    <x v="18"/>
    <x v="2"/>
    <n v="3728743.9611599999"/>
    <n v="2931433.71942"/>
    <n v="686962120.64980006"/>
    <n v="584624168.36260986"/>
    <n v="657838299.99713993"/>
    <n v="555463704.64566004"/>
    <n v="1753080.82653"/>
    <n v="1961793.3407400004"/>
    <n v="-6953.7859100000151"/>
    <n v="209606.06339999996"/>
    <n v="154766.80440999998"/>
    <n v="92803.053159999996"/>
    <n v="0.73911889537046771"/>
    <n v="0.26267799227293648"/>
    <n v="7804.1522800000002"/>
    <n v="151.44285588050681"/>
    <n v="8.3721775411696644"/>
    <n v="5.5528338610966452"/>
    <n v="0.34749909822097336"/>
    <n v="0.17579109245627389"/>
    <n v="1.8861813847528585E-3"/>
    <n v="1.9696864168681476E-3"/>
    <n v="8.8145506786571257E-4"/>
    <n v="9.277292677992915E-4"/>
    <m/>
    <m/>
    <m/>
    <n v="0"/>
    <m/>
    <n v="0"/>
    <m/>
    <n v="0"/>
    <m/>
    <n v="-455.11033757679564"/>
    <n v="4.9686612502861731"/>
    <n v="-3.5181582806064773"/>
    <n v="-9.2583654189606577"/>
    <n v="-455.11033757679564"/>
    <n v="-5.8065167610139241"/>
    <n v="27.084308133242512"/>
    <n v="-7.184148289224054"/>
    <s v="Medianas"/>
    <n v="2023"/>
    <n v="3"/>
    <d v="2024-11-12T00:00:00"/>
    <x v="18"/>
    <x v="18"/>
  </r>
  <r>
    <n v="2024"/>
    <n v="9"/>
    <n v="103"/>
    <x v="18"/>
    <s v="RC Aviones y Barcos"/>
    <n v="205"/>
    <s v="f8809aff4d69bece79dabe35be0c708b890d7eafb841f121330667b77d2e2590"/>
    <s v="866d562d83a77144c090ae01fef5e5dc5d322dfdcb968ee04e0fa262fe1b2619"/>
    <x v="10"/>
    <n v="11723.771359999999"/>
    <n v="25675.430219999998"/>
    <n v="12965.142780000002"/>
    <n v="25675.430219999998"/>
    <n v="-3411.5729000000001"/>
    <n v="10.567860000000001"/>
    <n v="-733.86884999999984"/>
    <n v="11585.06351"/>
    <n v="0"/>
    <n v="0"/>
    <n v="136.08000000000001"/>
    <n v="130.12"/>
    <n v="0"/>
    <n v="0"/>
    <n v="2.7754599999999998"/>
    <n v="10.567860000000001"/>
    <n v="11.297120000000001"/>
    <n v="-121.84339999999999"/>
    <n v="0"/>
    <n v="0"/>
    <n v="0"/>
    <n v="0"/>
    <n v="0"/>
    <n v="0"/>
    <s v="RC Aviones y Barcos"/>
    <s v="Daños Sin Autos"/>
    <s v="Responsabilidad Civil y Riesgos Profesionales"/>
    <x v="18"/>
    <x v="2"/>
    <n v="1756185.3149300001"/>
    <n v="1661194.5349100002"/>
    <n v="686962120.64980006"/>
    <n v="584624168.36260986"/>
    <n v="657838299.99713993"/>
    <n v="555463704.64566004"/>
    <n v="1753080.82653"/>
    <n v="1961793.3407400004"/>
    <n v="-6953.7859100000151"/>
    <n v="209606.06339999996"/>
    <n v="51508.028559999999"/>
    <n v="67374.961939999994"/>
    <n v="0.668752471795936"/>
    <n v="1.3087734414632619"/>
    <n v="-13951.65886"/>
    <n v="-54.338559239144857"/>
    <n v="22.761056262022077"/>
    <n v="38.108266751771914"/>
    <n v="0.66757028773283522"/>
    <n v="1.545600450785918"/>
    <n v="1.7066110353960184E-3"/>
    <n v="1.7821661280668774E-3"/>
    <n v="4.3917839202424072E-3"/>
    <n v="4.622341658916995E-3"/>
    <m/>
    <m/>
    <m/>
    <n v="0"/>
    <m/>
    <n v="0"/>
    <m/>
    <n v="0"/>
    <m/>
    <n v="-32382.533076706161"/>
    <n v="-29.099619868397024"/>
    <n v="4.1159427162268607E-2"/>
    <n v="49.060654787975672"/>
    <n v="-73.736783038382427"/>
    <n v="-109.27183581548118"/>
    <n v="24.567854462022172"/>
    <n v="-8.673313449887317"/>
    <s v="Medianas"/>
    <n v="2023"/>
    <n v="3"/>
    <d v="2024-11-12T00:00:00"/>
    <x v="18"/>
    <x v="10"/>
  </r>
  <r>
    <n v="2024"/>
    <n v="9"/>
    <n v="9"/>
    <x v="8"/>
    <s v="RC Aviones y Barcos"/>
    <n v="9"/>
    <s v="19581e27de7ced00ff1ce50b2047e7a567c76b1cbaebabe5ef03f7c3017bb5b7"/>
    <s v="866d562d83a77144c090ae01fef5e5dc5d322dfdcb968ee04e0fa262fe1b2619"/>
    <x v="23"/>
    <n v="0"/>
    <n v="0"/>
    <n v="0"/>
    <n v="0"/>
    <n v="49.476119999999995"/>
    <n v="0"/>
    <n v="49.476119999999995"/>
    <n v="0"/>
    <n v="0"/>
    <n v="0"/>
    <n v="0"/>
    <n v="0"/>
    <n v="0"/>
    <n v="0"/>
    <n v="26.977119999999999"/>
    <n v="0"/>
    <n v="0"/>
    <n v="0"/>
    <n v="0"/>
    <n v="0"/>
    <n v="0"/>
    <n v="0"/>
    <n v="0"/>
    <n v="0"/>
    <s v="RC Aviones y Barcos"/>
    <s v="Daños Sin Autos"/>
    <s v="Responsabilidad Civil y Riesgos Profesionales"/>
    <x v="18"/>
    <x v="2"/>
    <n v="2219668.6898400001"/>
    <n v="1971809.2153"/>
    <n v="686962120.64980006"/>
    <n v="584624168.36260986"/>
    <n v="657838299.99713993"/>
    <n v="555463704.64566004"/>
    <n v="1753080.82653"/>
    <n v="1961793.3407400004"/>
    <n v="-6953.7859100000151"/>
    <n v="209606.06339999996"/>
    <n v="82831.374379999994"/>
    <n v="56520.889320000002"/>
    <m/>
    <m/>
    <m/>
    <m/>
    <m/>
    <m/>
    <m/>
    <m/>
    <m/>
    <m/>
    <m/>
    <m/>
    <m/>
    <m/>
    <m/>
    <n v="0"/>
    <m/>
    <n v="0"/>
    <m/>
    <n v="0"/>
    <m/>
    <m/>
    <m/>
    <m/>
    <n v="-0.71149904009627307"/>
    <m/>
    <m/>
    <m/>
    <m/>
    <s v="Resto"/>
    <n v="2023"/>
    <n v="3"/>
    <d v="2024-11-12T00:00:00"/>
    <x v="18"/>
    <x v="23"/>
  </r>
  <r>
    <n v="2024"/>
    <n v="9"/>
    <n v="43"/>
    <x v="9"/>
    <s v="RC Aviones y Barcos"/>
    <n v="31"/>
    <s v="eb1e33e8a81b697b75855af6bfcdbcbf7cbbde9f94962ceaec1ed8af21f5a50f"/>
    <s v="866d562d83a77144c090ae01fef5e5dc5d322dfdcb968ee04e0fa262fe1b2619"/>
    <x v="14"/>
    <n v="10312.35082"/>
    <n v="8848.2591499999999"/>
    <n v="13665.972089999999"/>
    <n v="12285.427180000002"/>
    <n v="-557.83525000000009"/>
    <n v="-613.49657000000002"/>
    <n v="5890.1185000000005"/>
    <n v="1073.1953800000006"/>
    <n v="0"/>
    <n v="0"/>
    <n v="136.08000000000001"/>
    <n v="130.12"/>
    <n v="0"/>
    <n v="0"/>
    <n v="-223.70295000000002"/>
    <n v="-877.42593999999997"/>
    <n v="3604.9449"/>
    <n v="2540.1874600000001"/>
    <n v="0"/>
    <n v="0"/>
    <n v="0"/>
    <n v="0"/>
    <n v="0"/>
    <n v="0"/>
    <s v="RC Aviones y Barcos"/>
    <s v="Daños Sin Autos"/>
    <s v="Responsabilidad Civil y Riesgos Profesionales"/>
    <x v="18"/>
    <x v="2"/>
    <n v="84865140.385240003"/>
    <n v="73374373.455160007"/>
    <n v="686962120.64980006"/>
    <n v="584624168.36260986"/>
    <n v="657838299.99713993"/>
    <n v="555463704.64566004"/>
    <n v="1753080.82653"/>
    <n v="1961793.3407400004"/>
    <n v="-6953.7859100000151"/>
    <n v="209606.06339999996"/>
    <n v="641200.52296000009"/>
    <n v="682098.22563"/>
    <n v="0.58824160665837544"/>
    <n v="0.45102911536351648"/>
    <n v="1464.0916699999998"/>
    <n v="16.546663532114113"/>
    <n v="1.6082879615248402"/>
    <n v="1.29721187030322"/>
    <n v="1.2151456738523882E-2"/>
    <n v="1.205905922373195E-2"/>
    <n v="1.501152757919972E-3"/>
    <n v="1.5676118006575225E-3"/>
    <n v="1.5134952724896445E-3"/>
    <n v="1.5929500120344423E-3"/>
    <m/>
    <m/>
    <m/>
    <n v="0"/>
    <m/>
    <n v="0"/>
    <m/>
    <n v="0"/>
    <m/>
    <n v="-9.0728005211178182"/>
    <n v="-5.4093897670560454"/>
    <n v="-6.9335285009142167"/>
    <n v="8.022036588699045"/>
    <n v="-74.504634544996478"/>
    <n v="41.91649068293566"/>
    <n v="-6.2054471345734026"/>
    <n v="-34.541779054369471"/>
    <s v="Medianas"/>
    <n v="2023"/>
    <n v="3"/>
    <d v="2024-11-12T00:00:00"/>
    <x v="18"/>
    <x v="14"/>
  </r>
  <r>
    <n v="2024"/>
    <n v="9"/>
    <n v="93"/>
    <x v="43"/>
    <s v="RC Aviones y Barcos"/>
    <n v="220"/>
    <s v="36790ecd55c2030dc553685bef719df653f413a20cdad1bfd1dc934c76686ddd"/>
    <s v="866d562d83a77144c090ae01fef5e5dc5d322dfdcb968ee04e0fa262fe1b2619"/>
    <x v="19"/>
    <n v="993.21803"/>
    <n v="423.52628000000004"/>
    <n v="1434.9471599999999"/>
    <n v="423.52628000000004"/>
    <n v="0"/>
    <n v="0"/>
    <n v="0"/>
    <n v="0"/>
    <n v="0"/>
    <n v="0"/>
    <n v="136.08000000000001"/>
    <n v="130.12"/>
    <n v="0"/>
    <n v="0"/>
    <n v="0"/>
    <n v="0"/>
    <n v="-9.1473700000000004"/>
    <n v="-6.8947200000000004"/>
    <n v="0"/>
    <n v="0"/>
    <n v="0"/>
    <n v="0"/>
    <n v="0"/>
    <n v="0"/>
    <s v="RC Aviones y Barcos"/>
    <s v="Daños Sin Autos"/>
    <s v="Responsabilidad Civil y Riesgos Profesionales"/>
    <x v="18"/>
    <x v="2"/>
    <n v="667096.89925000002"/>
    <n v="538831.89078000002"/>
    <n v="686962120.64980006"/>
    <n v="584624168.36260986"/>
    <n v="657838299.99713993"/>
    <n v="555463704.64566004"/>
    <n v="1753080.82653"/>
    <n v="1961793.3407400004"/>
    <n v="-6953.7859100000151"/>
    <n v="209606.06339999996"/>
    <n v="34507.221969999999"/>
    <n v="36036.712350000002"/>
    <n v="5.6655575428655416E-2"/>
    <n v="2.1588730637664585E-2"/>
    <n v="569.69174999999996"/>
    <n v="134.51154672149266"/>
    <n v="2.8782903209753807"/>
    <n v="1.1752633699949602"/>
    <n v="0.1488866206868372"/>
    <n v="7.860081915101827E-2"/>
    <n v="1.4458119307371873E-4"/>
    <n v="1.5098209240847153E-4"/>
    <n v="7.2444196275052078E-5"/>
    <n v="7.624733649702186E-5"/>
    <m/>
    <m/>
    <m/>
    <n v="0"/>
    <m/>
    <n v="0"/>
    <m/>
    <n v="0"/>
    <m/>
    <m/>
    <m/>
    <m/>
    <m/>
    <m/>
    <n v="32.672102710479912"/>
    <m/>
    <m/>
    <s v="Resto"/>
    <n v="2023"/>
    <n v="3"/>
    <d v="2024-11-12T00:00:00"/>
    <x v="18"/>
    <x v="19"/>
  </r>
  <r>
    <n v="2024"/>
    <n v="9"/>
    <n v="3"/>
    <x v="40"/>
    <s v="RC Aviones y Barcos"/>
    <n v="3"/>
    <s v="4e07408562bedb8b60ce05c1decfe3ad16b72230967de01f640b7e4729b49fce"/>
    <s v="866d562d83a77144c090ae01fef5e5dc5d322dfdcb968ee04e0fa262fe1b2619"/>
    <x v="8"/>
    <n v="21078.482680000001"/>
    <n v="16850.063019999998"/>
    <n v="26694.417250000002"/>
    <n v="23909.394240000001"/>
    <n v="2132.8649499999997"/>
    <n v="1176.1325500000003"/>
    <n v="2066.3293799999997"/>
    <n v="1537.4773099999998"/>
    <n v="0"/>
    <n v="0"/>
    <n v="136.08000000000001"/>
    <n v="130.12"/>
    <n v="0"/>
    <n v="0"/>
    <n v="998.93054000000006"/>
    <n v="885.71897999999999"/>
    <n v="16081.088900000001"/>
    <n v="13637.679529999999"/>
    <n v="0"/>
    <n v="0"/>
    <n v="0"/>
    <n v="0"/>
    <n v="0"/>
    <n v="0"/>
    <s v="RC Aviones y Barcos"/>
    <s v="Daños Sin Autos"/>
    <s v="Responsabilidad Civil y Riesgos Profesionales"/>
    <x v="18"/>
    <x v="2"/>
    <n v="18450547.527869999"/>
    <n v="15031312.08585"/>
    <n v="686962120.64980006"/>
    <n v="584624168.36260986"/>
    <n v="657838299.99713993"/>
    <n v="555463704.64566004"/>
    <n v="1753080.82653"/>
    <n v="1961793.3407400004"/>
    <n v="-6953.7859100000151"/>
    <n v="209606.06339999996"/>
    <n v="241392.84550999998"/>
    <n v="237178.15572000001"/>
    <n v="1.2023679890289012"/>
    <n v="0.85891121506427648"/>
    <n v="4228.4196600000032"/>
    <n v="25.094384839873452"/>
    <n v="8.7320246113618971"/>
    <n v="7.1043907769871906"/>
    <n v="0.11424312827660232"/>
    <n v="0.11209974833708704"/>
    <n v="3.0683617111321635E-3"/>
    <n v="3.2042042368301822E-3"/>
    <n v="2.8822043172099655E-3"/>
    <n v="3.0335128792526498E-3"/>
    <m/>
    <m/>
    <m/>
    <n v="0"/>
    <m/>
    <n v="0"/>
    <m/>
    <n v="0"/>
    <m/>
    <n v="81.345627242439562"/>
    <n v="10.118683504784414"/>
    <n v="6.9799890279579531"/>
    <n v="-30.671996198974078"/>
    <n v="12.781882578602977"/>
    <n v="17.91660644778328"/>
    <n v="6.211833951120064"/>
    <n v="6.4946457940414728"/>
    <s v="Medianas"/>
    <n v="2023"/>
    <n v="3"/>
    <d v="2024-11-12T00:00:00"/>
    <x v="18"/>
    <x v="8"/>
  </r>
  <r>
    <n v="2024"/>
    <n v="9"/>
    <n v="10"/>
    <x v="4"/>
    <s v="RC Aviones y Barcos"/>
    <n v="10"/>
    <s v="4a44dc15364204a80fe80e9039455cc1608281820fe2b24f1e5233ade6af1dd5"/>
    <s v="866d562d83a77144c090ae01fef5e5dc5d322dfdcb968ee04e0fa262fe1b2619"/>
    <x v="23"/>
    <n v="0"/>
    <n v="0"/>
    <n v="0"/>
    <n v="0"/>
    <n v="-8.8849999999999998E-2"/>
    <n v="10.53931"/>
    <n v="-7.6846100000000002"/>
    <n v="10.53931"/>
    <n v="0"/>
    <n v="0"/>
    <n v="0"/>
    <n v="0"/>
    <n v="0"/>
    <n v="0"/>
    <n v="-8.8849999999999998E-2"/>
    <n v="10.539309999999999"/>
    <n v="0"/>
    <n v="0"/>
    <n v="0"/>
    <n v="0"/>
    <n v="0"/>
    <n v="0"/>
    <n v="0"/>
    <n v="0"/>
    <s v="RC Aviones y Barcos"/>
    <s v="Daños Sin Autos"/>
    <s v="Responsabilidad Civil y Riesgos Profesionales"/>
    <x v="18"/>
    <x v="2"/>
    <n v="4592296.0130699994"/>
    <n v="4306787.9967099996"/>
    <n v="686962120.64980006"/>
    <n v="584624168.36260986"/>
    <n v="657838299.99713993"/>
    <n v="555463704.64566004"/>
    <n v="1753080.82653"/>
    <n v="1961793.3407400004"/>
    <n v="-6953.7859100000151"/>
    <n v="209606.06339999996"/>
    <n v="223358.8371"/>
    <n v="239916.68980000002"/>
    <m/>
    <m/>
    <m/>
    <m/>
    <m/>
    <m/>
    <m/>
    <m/>
    <m/>
    <m/>
    <m/>
    <m/>
    <m/>
    <m/>
    <m/>
    <n v="0"/>
    <m/>
    <n v="0"/>
    <m/>
    <n v="0"/>
    <m/>
    <n v="-100.84303431628825"/>
    <m/>
    <m/>
    <n v="1.2777212463821713E-3"/>
    <n v="-100.84303431628825"/>
    <m/>
    <m/>
    <m/>
    <s v="Resto"/>
    <n v="2023"/>
    <n v="3"/>
    <d v="2024-11-12T00:00:00"/>
    <x v="18"/>
    <x v="23"/>
  </r>
  <r>
    <n v="2024"/>
    <n v="9"/>
    <n v="74"/>
    <x v="0"/>
    <s v="RC Aviones y Barcos"/>
    <n v="46"/>
    <s v="25fc0e7096fc653718202dc30b0c580b8ab87eac11a700cba03a7c021bc35b0c"/>
    <s v="866d562d83a77144c090ae01fef5e5dc5d322dfdcb968ee04e0fa262fe1b2619"/>
    <x v="12"/>
    <n v="9486.6582500000004"/>
    <n v="782.06534999999997"/>
    <n v="9486.6582500000004"/>
    <n v="820.38690000000008"/>
    <n v="121.06010999999999"/>
    <n v="-1.5833299999999999"/>
    <n v="121.04289"/>
    <n v="0.45315000000000016"/>
    <n v="0"/>
    <n v="0"/>
    <n v="136.08000000000001"/>
    <n v="130.12"/>
    <n v="0"/>
    <n v="0"/>
    <n v="-639.38646999999992"/>
    <n v="92.752939999999995"/>
    <n v="242.71839000000003"/>
    <n v="1662.3347200000001"/>
    <n v="0"/>
    <n v="0"/>
    <n v="0"/>
    <n v="0"/>
    <n v="0"/>
    <n v="0"/>
    <s v="RC Aviones y Barcos"/>
    <s v="Daños Sin Autos"/>
    <s v="Responsabilidad Civil y Riesgos Profesionales"/>
    <x v="18"/>
    <x v="2"/>
    <n v="6432910.42368"/>
    <n v="8513094.40955"/>
    <n v="686962120.64980006"/>
    <n v="584624168.36260986"/>
    <n v="657838299.99713993"/>
    <n v="555463704.64566004"/>
    <n v="1753080.82653"/>
    <n v="1961793.3407400004"/>
    <n v="-6953.7859100000151"/>
    <n v="209606.06339999996"/>
    <n v="168194.57722000001"/>
    <n v="694668.68446000002"/>
    <n v="0.54114209147889847"/>
    <n v="3.9864818263936008E-2"/>
    <n v="8704.5928999999996"/>
    <n v="1113.0262835452306"/>
    <n v="5.6402878183113874"/>
    <n v="0.112581057343608"/>
    <n v="0.14747070338612112"/>
    <n v="9.1866166681139824E-3"/>
    <n v="1.3809579836842436E-3"/>
    <n v="1.4420957627491809E-3"/>
    <n v="1.3377232627764514E-4"/>
    <n v="1.4079504087470362E-4"/>
    <m/>
    <m/>
    <m/>
    <n v="0"/>
    <m/>
    <n v="0"/>
    <m/>
    <n v="0"/>
    <m/>
    <n v="-7745.9177808795384"/>
    <n v="1.2761091082837308"/>
    <n v="-0.20245494829811855"/>
    <n v="-1.7409237437969922"/>
    <n v="-789.34361541531723"/>
    <n v="-85.398946007696935"/>
    <n v="-263.42728707124331"/>
    <n v="5.5796789229066928"/>
    <s v="Medianas"/>
    <n v="2023"/>
    <n v="3"/>
    <d v="2024-11-12T00:00:00"/>
    <x v="18"/>
    <x v="12"/>
  </r>
  <r>
    <n v="2024"/>
    <n v="9"/>
    <n v="12"/>
    <x v="31"/>
    <s v="RC Aviones y Barcos"/>
    <n v="12"/>
    <s v="6b51d431df5d7f141cbececcf79edf3dd861c3b4069f0b11661a3eefacbba918"/>
    <s v="866d562d83a77144c090ae01fef5e5dc5d322dfdcb968ee04e0fa262fe1b2619"/>
    <x v="11"/>
    <n v="1338.25062"/>
    <n v="1644.1933600000002"/>
    <n v="1278.3252299999997"/>
    <n v="1661.7268700000002"/>
    <n v="6.9028199999999993"/>
    <n v="-5.4232700000000005"/>
    <n v="25.189019999999999"/>
    <n v="-11.75883"/>
    <n v="0"/>
    <n v="0"/>
    <n v="136.08000000000001"/>
    <n v="130.12"/>
    <n v="0"/>
    <n v="0"/>
    <n v="6.9028199999999993"/>
    <n v="-5.4232700000000005"/>
    <n v="-10.2864"/>
    <n v="-23.328650000000003"/>
    <n v="0"/>
    <n v="0"/>
    <n v="0"/>
    <n v="0"/>
    <n v="0"/>
    <n v="0"/>
    <s v="RC Aviones y Barcos"/>
    <s v="Daños Sin Autos"/>
    <s v="Responsabilidad Civil y Riesgos Profesionales"/>
    <x v="18"/>
    <x v="2"/>
    <n v="5387062.6739699999"/>
    <n v="6304657.6626300002"/>
    <n v="686962120.64980006"/>
    <n v="584624168.36260986"/>
    <n v="657838299.99713993"/>
    <n v="555463704.64566004"/>
    <n v="1753080.82653"/>
    <n v="1961793.3407400004"/>
    <n v="-6953.7859100000151"/>
    <n v="209606.06339999996"/>
    <n v="1262498.42245"/>
    <n v="1174795.2187900001"/>
    <n v="7.6337074694319523E-2"/>
    <n v="8.3810732040705188E-2"/>
    <n v="-305.94274000000019"/>
    <n v="-18.607467189868721"/>
    <n v="0.10600018156086055"/>
    <n v="0.13995574153710505"/>
    <n v="2.4841935225041203E-2"/>
    <n v="2.6079026776437562E-2"/>
    <n v="1.9480704681855583E-4"/>
    <n v="2.0343154541257604E-4"/>
    <n v="2.8123937547860635E-4"/>
    <n v="2.9600374358372517E-4"/>
    <m/>
    <m/>
    <m/>
    <n v="0"/>
    <m/>
    <n v="0"/>
    <m/>
    <n v="0"/>
    <m/>
    <n v="-227.28151097031861"/>
    <n v="0.51580921367329524"/>
    <n v="-0.32984380863817625"/>
    <n v="-9.9267076803058851E-2"/>
    <n v="-227.28151097031861"/>
    <n v="-55.906578391805795"/>
    <n v="-67.106276248250111"/>
    <n v="23.247251769819513"/>
    <s v="Medianas"/>
    <n v="2023"/>
    <n v="3"/>
    <d v="2024-11-12T00:00:00"/>
    <x v="18"/>
    <x v="11"/>
  </r>
  <r>
    <n v="2024"/>
    <n v="9"/>
    <n v="150.1"/>
    <x v="32"/>
    <s v="RC Aviones y Barcos"/>
    <n v="150.1"/>
    <m/>
    <m/>
    <x v="21"/>
    <n v="1010.2858200000001"/>
    <n v="463.96235000000001"/>
    <n v="1429.72711"/>
    <n v="356.96458000000007"/>
    <n v="180.02379000000002"/>
    <n v="312.35524000000004"/>
    <n v="175.17783000000006"/>
    <n v="697.35938000000021"/>
    <n v="0"/>
    <n v="0"/>
    <n v="0"/>
    <n v="0"/>
    <n v="0"/>
    <n v="0"/>
    <n v="54.016359999999999"/>
    <n v="79.261949999999999"/>
    <n v="-6.1726200000000002"/>
    <n v="0.72247999999999912"/>
    <n v="0"/>
    <n v="0"/>
    <n v="0"/>
    <n v="0"/>
    <n v="0"/>
    <n v="0"/>
    <s v="RC Aviones y Barcos"/>
    <s v="Daños Sin Autos"/>
    <s v="Responsabilidad Civil y Riesgos Profesionales"/>
    <x v="18"/>
    <x v="2"/>
    <n v="28049274.3686"/>
    <n v="24538288.24188"/>
    <n v="686962120.64980006"/>
    <n v="584624168.36260986"/>
    <n v="657838299.99713993"/>
    <n v="555463704.64566004"/>
    <n v="1753080.82653"/>
    <n v="1961793.3407400004"/>
    <n v="-6953.7859100000151"/>
    <n v="209606.06339999996"/>
    <n v="1698311.2903700003"/>
    <n v="1708260.0344800001"/>
    <n v="5.762916373911476E-2"/>
    <n v="2.3649909517227265E-2"/>
    <n v="546.32347000000004"/>
    <n v="117.7516817905591"/>
    <n v="5.9487670236231874E-2"/>
    <n v="2.7159937049117445E-2"/>
    <n v="3.6018251549885839E-3"/>
    <n v="1.8907690113776801E-3"/>
    <n v="1.4706572453287046E-4"/>
    <n v="1.5357661905735688E-4"/>
    <n v="7.9360788538634277E-5"/>
    <n v="8.3527032661111434E-5"/>
    <m/>
    <m/>
    <m/>
    <n v="0"/>
    <m/>
    <n v="0"/>
    <m/>
    <n v="0"/>
    <m/>
    <n v="-42.365689142913055"/>
    <n v="17.819094996305108"/>
    <n v="67.323402426942621"/>
    <n v="-2.5888601163448763"/>
    <n v="-31.850831325749617"/>
    <n v="-954.36551876868657"/>
    <n v="-875.09615041910888"/>
    <n v="10970.815801129456"/>
    <s v="Resto"/>
    <n v="2023"/>
    <n v="3"/>
    <d v="2024-11-12T00:00:00"/>
    <x v="18"/>
    <x v="21"/>
  </r>
  <r>
    <n v="2024"/>
    <n v="9"/>
    <n v="15.1"/>
    <x v="13"/>
    <s v="RC Aviones y Barcos"/>
    <n v="15.1"/>
    <m/>
    <m/>
    <x v="7"/>
    <n v="188844.36919000003"/>
    <n v="196138.45363"/>
    <n v="248443.35837"/>
    <n v="269864.62155000004"/>
    <n v="7369.0318500000039"/>
    <n v="7171.9620300000006"/>
    <n v="24408.270579999993"/>
    <n v="-20364.227060000005"/>
    <n v="0"/>
    <n v="0"/>
    <n v="0"/>
    <n v="0"/>
    <n v="0"/>
    <n v="0"/>
    <n v="-3107.06826"/>
    <n v="1499.59672"/>
    <n v="44292.698060000002"/>
    <n v="30986.173530000004"/>
    <n v="0"/>
    <n v="0"/>
    <n v="0"/>
    <n v="0"/>
    <n v="0"/>
    <n v="0"/>
    <s v="RC Aviones y Barcos"/>
    <s v="Daños Sin Autos"/>
    <s v="Responsabilidad Civil y Riesgos Profesionales"/>
    <x v="18"/>
    <x v="2"/>
    <n v="164909351.06798002"/>
    <n v="145056014.01319"/>
    <n v="686962120.64980006"/>
    <n v="584624168.36260986"/>
    <n v="657838299.99713993"/>
    <n v="555463704.64566004"/>
    <n v="1753080.82653"/>
    <n v="1961793.3407400004"/>
    <n v="-6953.7859100000151"/>
    <n v="209606.06339999996"/>
    <n v="3433065.2196999993"/>
    <n v="3798767.5891399998"/>
    <n v="10.772142751900002"/>
    <n v="9.9979161697029397"/>
    <n v="-7294.0844399999769"/>
    <n v="-3.7188446757919769"/>
    <n v="5.5007509937868964"/>
    <n v="5.1632127796058098"/>
    <n v="0.11451404542375124"/>
    <n v="0.13521566476531272"/>
    <n v="2.7489779059633072E-2"/>
    <n v="2.8706806701710899E-2"/>
    <n v="3.3549494571758147E-2"/>
    <n v="3.5310759639123522E-2"/>
    <m/>
    <m/>
    <m/>
    <n v="0"/>
    <m/>
    <n v="0"/>
    <m/>
    <n v="0"/>
    <m/>
    <n v="2.7477811396054319"/>
    <n v="3.9021718686173141"/>
    <n v="3.6565813063507431"/>
    <n v="-105.97150883524955"/>
    <n v="-307.19358868696378"/>
    <n v="42.943426096536143"/>
    <n v="-7.0148543576891322"/>
    <n v="4.8395672945810162"/>
    <s v="Resto"/>
    <n v="2023"/>
    <n v="3"/>
    <d v="2024-11-12T00:00:00"/>
    <x v="18"/>
    <x v="7"/>
  </r>
  <r>
    <n v="2024"/>
    <n v="9"/>
    <n v="92"/>
    <x v="22"/>
    <s v="RC Aviones y Barcos"/>
    <n v="219"/>
    <s v="314f04b30f62e0056bd059354a5536fb2e302107eed143b5fa2aa0bbba07f608"/>
    <s v="866d562d83a77144c090ae01fef5e5dc5d322dfdcb968ee04e0fa262fe1b2619"/>
    <x v="0"/>
    <n v="667133.44837999996"/>
    <n v="866920.06874000002"/>
    <n v="758946.28458999994"/>
    <n v="1105624.57742"/>
    <n v="54196.192989999996"/>
    <n v="83101.01376999999"/>
    <n v="118052.97364000001"/>
    <n v="106520.28337"/>
    <n v="0"/>
    <n v="0"/>
    <n v="136.08000000000001"/>
    <n v="130.12"/>
    <n v="0"/>
    <n v="0"/>
    <n v="18304.496729999999"/>
    <n v="13886.42059"/>
    <n v="111428.87965999999"/>
    <n v="74938.28714"/>
    <n v="0"/>
    <n v="0"/>
    <n v="0"/>
    <n v="0"/>
    <n v="0"/>
    <n v="0"/>
    <s v="RC Aviones y Barcos"/>
    <s v="Daños Sin Autos"/>
    <s v="Responsabilidad Civil y Riesgos Profesionales"/>
    <x v="18"/>
    <x v="2"/>
    <n v="8783487.9357299991"/>
    <n v="9804093.92949"/>
    <n v="686962120.64980006"/>
    <n v="584624168.36260986"/>
    <n v="657838299.99713993"/>
    <n v="555463704.64566004"/>
    <n v="1753080.82653"/>
    <n v="1961793.3407400004"/>
    <n v="-6953.7859100000151"/>
    <n v="209606.06339999996"/>
    <n v="3043833.9750600001"/>
    <n v="3357871.77514"/>
    <n v="38.054916709146013"/>
    <n v="44.190183070607858"/>
    <n v="-199786.62036000006"/>
    <n v="-23.045564125695485"/>
    <n v="21.917537350796191"/>
    <n v="25.817545361864074"/>
    <n v="7.5953135390121567"/>
    <n v="8.8424292440973833"/>
    <n v="9.7113571232858645E-2"/>
    <n v="0.10141298376560022"/>
    <n v="0.14828673114353658"/>
    <n v="0.15607141591600901"/>
    <m/>
    <m/>
    <m/>
    <n v="0"/>
    <m/>
    <n v="0"/>
    <m/>
    <n v="0"/>
    <m/>
    <n v="-34.782753505270506"/>
    <n v="8.1237409279364723"/>
    <n v="9.5857757556334775"/>
    <n v="-779.37678397694413"/>
    <n v="31.815802433505279"/>
    <n v="48.694190797059612"/>
    <n v="16.427067009784203"/>
    <n v="18.530475034820764"/>
    <s v="Grandes"/>
    <n v="2023"/>
    <n v="3"/>
    <d v="2024-11-12T00:00:00"/>
    <x v="18"/>
    <x v="0"/>
  </r>
  <r>
    <n v="2024"/>
    <n v="9"/>
    <n v="94"/>
    <x v="19"/>
    <s v="RC Aviones y Barcos"/>
    <n v="7"/>
    <s v="7902699be42c8a8e46fbbb4501726517e86b22c56a189f7625a6da49081b2451"/>
    <s v="866d562d83a77144c090ae01fef5e5dc5d322dfdcb968ee04e0fa262fe1b2619"/>
    <x v="13"/>
    <n v="41398.432549999998"/>
    <n v="64998.318939999997"/>
    <n v="70620.016889999999"/>
    <n v="102583.69274"/>
    <n v="11298.827900000004"/>
    <n v="3281.2099399999993"/>
    <n v="16932.125509999991"/>
    <n v="4388.2150499999989"/>
    <n v="0"/>
    <n v="0"/>
    <n v="136.08000000000001"/>
    <n v="130.12"/>
    <n v="0"/>
    <n v="0"/>
    <n v="-1478.39292"/>
    <n v="1079.78613"/>
    <n v="1916.6733100000001"/>
    <n v="-1052.98948"/>
    <n v="0"/>
    <n v="0"/>
    <n v="0"/>
    <n v="0"/>
    <n v="0"/>
    <n v="0"/>
    <s v="RC Aviones y Barcos"/>
    <s v="Daños Sin Autos"/>
    <s v="Responsabilidad Civil y Riesgos Profesionales"/>
    <x v="18"/>
    <x v="2"/>
    <n v="5391455.1856499994"/>
    <n v="5692551.0252200002"/>
    <n v="686962120.64980006"/>
    <n v="584624168.36260986"/>
    <n v="657838299.99713993"/>
    <n v="555463704.64566004"/>
    <n v="1753080.82653"/>
    <n v="1961793.3407400004"/>
    <n v="-6953.7859100000151"/>
    <n v="209606.06339999996"/>
    <n v="438649.64042000001"/>
    <n v="393713.40130999999"/>
    <n v="2.3614674191573313"/>
    <n v="3.3132092759312886"/>
    <n v="-23599.88639"/>
    <n v="-36.308456549137944"/>
    <n v="9.4376989595526997"/>
    <n v="16.509044072091914"/>
    <n v="0.76785266916781325"/>
    <n v="1.1418135498836044"/>
    <n v="6.0263049891078517E-3"/>
    <n v="6.2931015950545878E-3"/>
    <n v="1.1117966457330097E-2"/>
    <n v="1.1701632059193419E-2"/>
    <m/>
    <m/>
    <m/>
    <n v="0"/>
    <m/>
    <n v="0"/>
    <m/>
    <n v="0"/>
    <m/>
    <n v="244.34943531836328"/>
    <n v="27.292888169989432"/>
    <n v="5.0481458497855725"/>
    <n v="-162.48455224587119"/>
    <n v="-236.9153463751197"/>
    <n v="-282.02207585207788"/>
    <n v="-77.133276301531012"/>
    <n v="-102.54481649712208"/>
    <s v="Medianas"/>
    <n v="2023"/>
    <n v="3"/>
    <d v="2024-11-12T00:00:00"/>
    <x v="18"/>
    <x v="13"/>
  </r>
  <r>
    <n v="2024"/>
    <n v="9"/>
    <n v="81"/>
    <x v="34"/>
    <s v="RC Aviones y Barcos"/>
    <n v="53"/>
    <s v="2858dcd1057d3eae7f7d5f782167e24b61153c01551450a628cee722509f6529"/>
    <s v="866d562d83a77144c090ae01fef5e5dc5d322dfdcb968ee04e0fa262fe1b2619"/>
    <x v="16"/>
    <n v="20249.036899999999"/>
    <n v="15269.362210000001"/>
    <n v="31754.52216"/>
    <n v="24272.32084"/>
    <n v="-2221.7994800000001"/>
    <n v="-576.96787000000006"/>
    <n v="-1962.5506300000002"/>
    <n v="-252.91675000000043"/>
    <n v="0"/>
    <n v="0"/>
    <n v="136.08000000000001"/>
    <n v="130.12"/>
    <n v="0"/>
    <n v="0"/>
    <n v="-2221.7994800000001"/>
    <n v="-576.96786999999995"/>
    <n v="18246.32012"/>
    <n v="11960.22258"/>
    <n v="0"/>
    <n v="0"/>
    <n v="0"/>
    <n v="0"/>
    <n v="0"/>
    <n v="0"/>
    <s v="RC Aviones y Barcos"/>
    <s v="Daños Sin Autos"/>
    <s v="Responsabilidad Civil y Riesgos Profesionales"/>
    <x v="18"/>
    <x v="2"/>
    <n v="1282462.5710499999"/>
    <n v="1212681.1111300001"/>
    <n v="686962120.64980006"/>
    <n v="584624168.36260986"/>
    <n v="657838299.99713993"/>
    <n v="555463704.64566004"/>
    <n v="1753080.82653"/>
    <n v="1961793.3407400004"/>
    <n v="-6953.7859100000151"/>
    <n v="209606.06339999996"/>
    <n v="61639.245560000003"/>
    <n v="57262.848979999995"/>
    <n v="1.1550543816100247"/>
    <n v="0.77833693758183031"/>
    <n v="4979.674689999998"/>
    <n v="32.612198345381962"/>
    <n v="32.850883744658212"/>
    <n v="26.665390356901526"/>
    <n v="1.5789183526363155"/>
    <n v="1.2591407642007146"/>
    <n v="2.9476205879949186E-3"/>
    <n v="3.0781176620589034E-3"/>
    <n v="2.6118253463187765E-3"/>
    <n v="2.7489396845002847E-3"/>
    <m/>
    <m/>
    <m/>
    <n v="0"/>
    <m/>
    <n v="0"/>
    <m/>
    <n v="0"/>
    <m/>
    <n v="285.08201158584444"/>
    <n v="-10.97237113534027"/>
    <n v="-3.7785983596756925"/>
    <n v="31.950933042170625"/>
    <n v="285.0820115858445"/>
    <n v="52.558365849408808"/>
    <n v="-12.176699002253393"/>
    <n v="-4.8240562927717692"/>
    <s v="Medianas"/>
    <n v="2023"/>
    <n v="3"/>
    <d v="2024-11-12T00:00:00"/>
    <x v="18"/>
    <x v="16"/>
  </r>
  <r>
    <n v="2024"/>
    <n v="9"/>
    <n v="8"/>
    <x v="20"/>
    <s v="RC Aviones y Barcos"/>
    <n v="8"/>
    <s v="2c624232cdd221771294dfbb310aca000a0df6ac8b66b696d90ef06fdefb64a3"/>
    <s v="866d562d83a77144c090ae01fef5e5dc5d322dfdcb968ee04e0fa262fe1b2619"/>
    <x v="17"/>
    <n v="9729.2503300000008"/>
    <n v="10534.992910000001"/>
    <n v="17316.96718"/>
    <n v="25903.1283"/>
    <n v="-675.82452999999998"/>
    <n v="4082.6310000000008"/>
    <n v="-1157.0872799999995"/>
    <n v="4154.2522600000002"/>
    <n v="0"/>
    <n v="0"/>
    <n v="136.08000000000001"/>
    <n v="130.12"/>
    <n v="0"/>
    <n v="0"/>
    <n v="-201.65979000000002"/>
    <n v="1071.6961699999999"/>
    <n v="2337.68523"/>
    <n v="677.65706999999998"/>
    <n v="0"/>
    <n v="0"/>
    <n v="0"/>
    <n v="0"/>
    <n v="0"/>
    <n v="0"/>
    <s v="RC Aviones y Barcos"/>
    <s v="Daños Sin Autos"/>
    <s v="Responsabilidad Civil y Riesgos Profesionales"/>
    <x v="18"/>
    <x v="2"/>
    <n v="1891357.54091"/>
    <n v="1612866.84565"/>
    <n v="686962120.64980006"/>
    <n v="584624168.36260986"/>
    <n v="657838299.99713993"/>
    <n v="555463704.64566004"/>
    <n v="1753080.82653"/>
    <n v="1961793.3407400004"/>
    <n v="-6953.7859100000151"/>
    <n v="209606.06339999996"/>
    <n v="111540.70735"/>
    <n v="122051.54706999999"/>
    <n v="0.55498013455875916"/>
    <n v="0.53700829191448562"/>
    <n v="-805.74258000000009"/>
    <n v="-7.6482498553480323"/>
    <n v="8.7226005295724907"/>
    <n v="8.631593095626954"/>
    <n v="0.51440566469092397"/>
    <n v="0.65318429344700812"/>
    <n v="1.4162717328281603E-3"/>
    <n v="1.4789729223796031E-3"/>
    <n v="1.8020111860079194E-3"/>
    <n v="1.8966122938168311E-3"/>
    <m/>
    <m/>
    <m/>
    <n v="0"/>
    <m/>
    <n v="0"/>
    <m/>
    <n v="0"/>
    <m/>
    <n v="-116.55365204447818"/>
    <n v="-6.9463165925138641"/>
    <n v="38.753049336413845"/>
    <n v="9.7187997839870004"/>
    <n v="-118.8168807209603"/>
    <n v="244.96581434618548"/>
    <n v="-8.6264732057189768"/>
    <n v="158.1472720412996"/>
    <s v="Medianas"/>
    <n v="2023"/>
    <n v="3"/>
    <d v="2024-11-12T00:00:00"/>
    <x v="18"/>
    <x v="17"/>
  </r>
  <r>
    <n v="2024"/>
    <n v="9"/>
    <n v="39"/>
    <x v="17"/>
    <s v="RC Aviones y Barcos"/>
    <n v="27"/>
    <s v="670671cd97404156226e507973f2ab8330d3022ca96e0c93bdbdb320c41adcaf"/>
    <s v="866d562d83a77144c090ae01fef5e5dc5d322dfdcb968ee04e0fa262fe1b2619"/>
    <x v="22"/>
    <n v="17.067790000000002"/>
    <n v="40.436070000000001"/>
    <n v="-5.2200500000000005"/>
    <n v="-66.561699999999988"/>
    <n v="130.63652000000002"/>
    <n v="301.81593000000004"/>
    <n v="133.38632000000007"/>
    <n v="686.82007000000021"/>
    <n v="0"/>
    <n v="0"/>
    <n v="136.08000000000001"/>
    <n v="130.12"/>
    <n v="0"/>
    <n v="0"/>
    <n v="27.12809"/>
    <n v="68.722639999999998"/>
    <n v="2.9747499999999998"/>
    <n v="7.6171999999999995"/>
    <n v="0"/>
    <n v="0"/>
    <n v="0"/>
    <n v="0"/>
    <n v="0"/>
    <n v="0"/>
    <s v="RC Aviones y Barcos"/>
    <s v="Daños Sin Autos"/>
    <s v="Responsabilidad Civil y Riesgos Profesionales"/>
    <x v="18"/>
    <x v="2"/>
    <n v="20570212.76644"/>
    <n v="17720859.139090002"/>
    <n v="686962120.64980006"/>
    <n v="584624168.36260986"/>
    <n v="657838299.99713993"/>
    <n v="555463704.64566004"/>
    <n v="1753080.82653"/>
    <n v="1961793.3407400004"/>
    <n v="-6953.7859100000151"/>
    <n v="209606.06339999996"/>
    <n v="1357613.8569200002"/>
    <n v="1375785.7430100001"/>
    <n v="9.7358831045933679E-4"/>
    <n v="2.0611788795626799E-3"/>
    <n v="-23.368279999999999"/>
    <n v="-57.790680449410623"/>
    <n v="1.2571903205762399E-3"/>
    <n v="2.9391255292072092E-3"/>
    <n v="8.2973327470126367E-5"/>
    <n v="2.2818346267875397E-4"/>
    <n v="2.4845314591517091E-6"/>
    <n v="2.5945266488853273E-6"/>
    <n v="6.9165922635821916E-6"/>
    <n v="7.2796961640895822E-6"/>
    <m/>
    <m/>
    <m/>
    <n v="0"/>
    <m/>
    <n v="0"/>
    <m/>
    <n v="0"/>
    <m/>
    <n v="-56.716492731182214"/>
    <n v="765.39798064072738"/>
    <n v="746.40272904859455"/>
    <n v="-1.8786387974949854"/>
    <n v="-60.525250485138528"/>
    <n v="-60.946935881951369"/>
    <n v="911.94520547945217"/>
    <n v="902.20343433282574"/>
    <s v="Resto"/>
    <n v="2023"/>
    <n v="3"/>
    <d v="2024-11-12T00:00:00"/>
    <x v="18"/>
    <x v="22"/>
  </r>
  <r>
    <n v="2024"/>
    <n v="9"/>
    <n v="48"/>
    <x v="3"/>
    <s v="RC Aviones y Barcos"/>
    <n v="36"/>
    <s v="76a50887d8f1c2e9301755428990ad81479ee21c25b43215cf524541e0503269"/>
    <s v="866d562d83a77144c090ae01fef5e5dc5d322dfdcb968ee04e0fa262fe1b2619"/>
    <x v="9"/>
    <n v="64807.66934"/>
    <n v="54086.90165"/>
    <n v="78472.821779999998"/>
    <n v="64878.011329999994"/>
    <n v="-1591.6196599999998"/>
    <n v="7700.0016800000003"/>
    <n v="2072.0905400000001"/>
    <n v="11239.328330000002"/>
    <n v="0"/>
    <n v="0"/>
    <n v="136.08000000000001"/>
    <n v="130.12"/>
    <n v="0"/>
    <n v="0"/>
    <n v="-6770.4607900000001"/>
    <n v="6855.3018400000001"/>
    <n v="45649.047659999997"/>
    <n v="38442.67136"/>
    <n v="0"/>
    <n v="0"/>
    <n v="0"/>
    <n v="0"/>
    <n v="0"/>
    <n v="0"/>
    <s v="RC Aviones y Barcos"/>
    <s v="Daños Sin Autos"/>
    <s v="Responsabilidad Civil y Riesgos Profesionales"/>
    <x v="18"/>
    <x v="2"/>
    <n v="47053426.409630001"/>
    <n v="41806699.471960001"/>
    <n v="686962120.64980006"/>
    <n v="584624168.36260986"/>
    <n v="657838299.99713993"/>
    <n v="555463704.64566004"/>
    <n v="1753080.82653"/>
    <n v="1961793.3407400004"/>
    <n v="-6953.7859100000151"/>
    <n v="209606.06339999996"/>
    <n v="922862.15366999991"/>
    <n v="870184.09302000003"/>
    <n v="3.6967872992073345"/>
    <n v="2.757013214735355"/>
    <n v="10720.767690000001"/>
    <n v="19.821375162834819"/>
    <n v="7.022464739969621"/>
    <n v="6.2155700252218793"/>
    <n v="0.1377320936754064"/>
    <n v="0.12937376624594918"/>
    <n v="9.433950925663584E-3"/>
    <n v="9.8516108503080117E-3"/>
    <n v="9.2515678579426948E-3"/>
    <n v="9.7372521728495247E-3"/>
    <m/>
    <m/>
    <m/>
    <n v="0"/>
    <m/>
    <n v="0"/>
    <m/>
    <n v="0"/>
    <m/>
    <n v="-120.67038068490395"/>
    <n v="-2.4559125119125906"/>
    <n v="14.236351954170406"/>
    <n v="22.888534110766091"/>
    <n v="-198.76240241523777"/>
    <n v="18.745774018967644"/>
    <n v="-14.831548820968329"/>
    <n v="17.832532437204694"/>
    <s v="Grandes"/>
    <n v="2023"/>
    <n v="3"/>
    <d v="2024-11-12T00:00:00"/>
    <x v="18"/>
    <x v="9"/>
  </r>
  <r>
    <n v="2024"/>
    <n v="9"/>
    <n v="1"/>
    <x v="14"/>
    <s v="RC Aviones y Barcos"/>
    <n v="30"/>
    <s v="624b60c58c9d8bfb6ff1886c2fd605d2adeb6ea4da576068201b6c6958ce93f4"/>
    <s v="866d562d83a77144c090ae01fef5e5dc5d322dfdcb968ee04e0fa262fe1b2619"/>
    <x v="15"/>
    <n v="50570.784039999999"/>
    <n v="46382.569109999997"/>
    <n v="50814.939149999998"/>
    <n v="46518.264769999994"/>
    <n v="32.601320000000008"/>
    <n v="0.18943000000000002"/>
    <n v="2540.9471300000009"/>
    <n v="0.18990000000000001"/>
    <n v="0"/>
    <n v="0"/>
    <n v="136.08000000000001"/>
    <n v="130.12"/>
    <n v="0"/>
    <n v="0"/>
    <n v="5.4576199999999995"/>
    <n v="0.18943000000000002"/>
    <n v="-514.79115999999999"/>
    <n v="-817.32603000000006"/>
    <n v="0"/>
    <n v="0"/>
    <n v="0"/>
    <n v="0"/>
    <n v="0"/>
    <n v="0"/>
    <s v="RC Aviones y Barcos"/>
    <s v="Daños Sin Autos"/>
    <s v="Responsabilidad Civil y Riesgos Profesionales"/>
    <x v="18"/>
    <x v="2"/>
    <n v="35723485.483519994"/>
    <n v="28721849.16367"/>
    <n v="686962120.64980006"/>
    <n v="584624168.36260986"/>
    <n v="657838299.99713993"/>
    <n v="555463704.64566004"/>
    <n v="1753080.82653"/>
    <n v="1961793.3407400004"/>
    <n v="-6953.7859100000151"/>
    <n v="209606.06339999996"/>
    <n v="301674.42525999999"/>
    <n v="276821.49208"/>
    <n v="2.8846806875469868"/>
    <n v="2.3642943498067037"/>
    <n v="4188.2149300000019"/>
    <n v="9.0297174355894683"/>
    <n v="16.763364675814085"/>
    <n v="16.755407523269785"/>
    <n v="0.14156172992506397"/>
    <n v="0.1614887984603334"/>
    <n v="7.3615098299983275E-3"/>
    <n v="7.6874186316333156E-3"/>
    <n v="7.9337413025373713E-3"/>
    <n v="8.3502429991511775E-3"/>
    <m/>
    <m/>
    <m/>
    <n v="0"/>
    <m/>
    <n v="0"/>
    <m/>
    <n v="0"/>
    <m/>
    <n v="17110.220134086474"/>
    <n v="6.4466708632030162E-2"/>
    <n v="4.0840773513591173E-4"/>
    <n v="-0.46882835367590336"/>
    <n v="2781.07480335744"/>
    <n v="-37.01520065377094"/>
    <n v="-1.0601619499449058"/>
    <n v="-2.3176797636066969E-2"/>
    <s v="Medianas"/>
    <n v="2023"/>
    <n v="3"/>
    <d v="2024-11-12T00:00:00"/>
    <x v="18"/>
    <x v="15"/>
  </r>
  <r>
    <n v="2024"/>
    <n v="9"/>
    <n v="61"/>
    <x v="2"/>
    <s v="RC Aviones y Bar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522.2967999999996"/>
    <n v="-517.66943000000003"/>
    <n v="25.297529999999998"/>
    <n v="571.74497999999994"/>
    <n v="0"/>
    <n v="0"/>
    <n v="0"/>
    <n v="0"/>
    <n v="0"/>
    <n v="0"/>
    <s v="RC Aviones y Barcos"/>
    <s v="Daños Sin Autos"/>
    <s v="Responsabilidad Civil y Riesgos Profesionales"/>
    <x v="18"/>
    <x v="2"/>
    <n v="0"/>
    <n v="0"/>
    <n v="686962120.64980006"/>
    <n v="584624168.36260986"/>
    <n v="657838299.99713993"/>
    <n v="555463704.64566004"/>
    <n v="1753080.82653"/>
    <n v="1961793.3407400004"/>
    <n v="-6953.7859100000151"/>
    <n v="209606.06339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80.4142945045063"/>
    <n v="-95.575382227230051"/>
    <n v="13923.481067123945"/>
    <n v="-90.542015777733639"/>
    <m/>
    <n v="2023"/>
    <n v="3"/>
    <d v="2024-11-12T00:00:00"/>
    <x v="18"/>
    <x v="2"/>
  </r>
  <r>
    <n v="2024"/>
    <n v="9"/>
    <n v="61"/>
    <x v="2"/>
    <s v="Salud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0397.522739999997"/>
    <n v="5340.0402400000003"/>
    <n v="15389.32863"/>
    <n v="5721.12165"/>
    <n v="0"/>
    <n v="0"/>
    <n v="0"/>
    <n v="0"/>
    <n v="0"/>
    <n v="0"/>
    <s v="Salud Individual"/>
    <s v="Accidentes y Enfermedades"/>
    <s v="Salud"/>
    <x v="16"/>
    <x v="2"/>
    <n v="0"/>
    <n v="0"/>
    <n v="686962120.64980006"/>
    <n v="584624168.36260986"/>
    <n v="657838299.99713993"/>
    <n v="555463704.64566004"/>
    <n v="1809272.9015500003"/>
    <n v="1617688.3821599998"/>
    <n v="1106221.3626000001"/>
    <n v="1063822.55251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81.97320288357969"/>
    <n v="168.99145956807266"/>
    <n v="132.54329172123215"/>
    <n v="93.339043752023699"/>
    <m/>
    <n v="2023"/>
    <n v="3"/>
    <d v="2024-11-12T00:00:00"/>
    <x v="16"/>
    <x v="2"/>
  </r>
  <r>
    <n v="2024"/>
    <n v="9"/>
    <n v="201.1"/>
    <x v="1"/>
    <s v="Salud Individual"/>
    <n v="201.1"/>
    <m/>
    <m/>
    <x v="1"/>
    <n v="1809272.9015500001"/>
    <n v="1617688.3821599998"/>
    <n v="2358032.3676599995"/>
    <n v="2266861.9772899998"/>
    <n v="1106221.3626000001"/>
    <n v="1063822.5525199999"/>
    <n v="1408358.15072"/>
    <n v="1544568.3277200002"/>
    <n v="0"/>
    <n v="0"/>
    <n v="0"/>
    <n v="0"/>
    <n v="0"/>
    <n v="0"/>
    <n v="771107.59554000001"/>
    <n v="769689.26941000007"/>
    <n v="1152610.5854200001"/>
    <n v="1109100.12555"/>
    <n v="0"/>
    <n v="0"/>
    <n v="0"/>
    <n v="0"/>
    <n v="0"/>
    <n v="0"/>
    <s v="Salud Individual"/>
    <s v="Accidentes y Enfermedades"/>
    <s v="Salud"/>
    <x v="16"/>
    <x v="2"/>
    <n v="10088450.319659999"/>
    <n v="8899516.4652199987"/>
    <n v="686962120.64980006"/>
    <n v="584624168.36260986"/>
    <n v="657838299.99713993"/>
    <n v="555463704.64566004"/>
    <n v="1809272.9015500003"/>
    <n v="1617688.3821599998"/>
    <n v="1106221.3626000001"/>
    <n v="1063822.5525199999"/>
    <n v="10088450.319659999"/>
    <n v="8899516.4652199987"/>
    <n v="99.999999999999986"/>
    <n v="100"/>
    <n v="191584.51939000026"/>
    <n v="11.843104117134672"/>
    <n v="17.934101316077815"/>
    <n v="18.17726152293837"/>
    <n v="17.934101316077815"/>
    <n v="18.17726152293837"/>
    <n v="0.26337302264040441"/>
    <n v="0.27503307447405634"/>
    <n v="0.27670569738687878"/>
    <n v="0.29123205866204188"/>
    <m/>
    <m/>
    <m/>
    <n v="0"/>
    <m/>
    <n v="0"/>
    <m/>
    <n v="0"/>
    <m/>
    <n v="3.9855152515393844"/>
    <n v="61.141763724659924"/>
    <n v="65.761896064280506"/>
    <n v="100"/>
    <n v="0.18427256119695201"/>
    <n v="3.9230416504031584"/>
    <n v="66.900964236678078"/>
    <n v="69.397636126703446"/>
    <m/>
    <n v="2023"/>
    <n v="3"/>
    <d v="2024-11-12T00:00:00"/>
    <x v="16"/>
    <x v="1"/>
  </r>
  <r>
    <n v="2024"/>
    <n v="9"/>
    <n v="707"/>
    <x v="47"/>
    <s v="Salud Individual"/>
    <n v="9"/>
    <s v="19581e27de7ced00ff1ce50b2047e7a567c76b1cbaebabe5ef03f7c3017bb5b7"/>
    <s v="866d562d83a77144c090ae01fef5e5dc5d322dfdcb968ee04e0fa262fe1b2619"/>
    <x v="5"/>
    <n v="76747.690010000006"/>
    <n v="77627.575360000003"/>
    <n v="105161.8606"/>
    <n v="105019.07227"/>
    <n v="58957.028890000001"/>
    <n v="53630.792220000018"/>
    <n v="85298.282330000002"/>
    <n v="71194.039099999995"/>
    <n v="0"/>
    <n v="0"/>
    <n v="136.08000000000001"/>
    <n v="130.12"/>
    <n v="0"/>
    <n v="0"/>
    <n v="35133.64142"/>
    <n v="43488.676209999998"/>
    <n v="32822.985489999999"/>
    <n v="52870.564200000001"/>
    <n v="0"/>
    <n v="0"/>
    <n v="0"/>
    <n v="0"/>
    <n v="0"/>
    <n v="0"/>
    <s v="Salud Individual"/>
    <s v="Accidentes y Enfermedades"/>
    <s v="Salud"/>
    <x v="16"/>
    <x v="2"/>
    <n v="1101163.0575699999"/>
    <n v="939209.72964999999"/>
    <n v="686962120.64980006"/>
    <n v="584624168.36260986"/>
    <n v="657838299.99713993"/>
    <n v="555463704.64566004"/>
    <n v="1809272.9015500003"/>
    <n v="1617688.3821599998"/>
    <n v="1106221.3626000001"/>
    <n v="1063822.5525199999"/>
    <n v="1101163.0575699999"/>
    <n v="939209.72964999999"/>
    <n v="4.2419078926263927"/>
    <n v="4.7986729839988511"/>
    <n v="-879.88534999999683"/>
    <n v="-1.1334700921927565"/>
    <n v="6.9696934965620407"/>
    <n v="8.2652013612474189"/>
    <n v="6.9696934965620407"/>
    <n v="8.2652013612474189"/>
    <n v="1.1172041034432012E-2"/>
    <n v="1.1666649693448022E-2"/>
    <n v="1.3278201545689766E-2"/>
    <n v="1.3975274119759093E-2"/>
    <m/>
    <m/>
    <m/>
    <n v="0"/>
    <m/>
    <n v="0"/>
    <m/>
    <n v="0"/>
    <m/>
    <n v="9.9313033604857317"/>
    <n v="76.819287827839602"/>
    <n v="69.087295295886491"/>
    <n v="5.3295869057736089"/>
    <n v="-19.211977733364073"/>
    <n v="-37.918223520678829"/>
    <n v="107.0397494179924"/>
    <n v="82.25498794658219"/>
    <s v="Grandes"/>
    <n v="2023"/>
    <n v="3"/>
    <d v="2024-11-12T00:00:00"/>
    <x v="16"/>
    <x v="5"/>
  </r>
  <r>
    <n v="2024"/>
    <n v="9"/>
    <n v="701"/>
    <x v="51"/>
    <s v="Salud Individual"/>
    <n v="243"/>
    <s v="72440a20f54075ac43f51a2cf0dbb2a14366b38a5c01b110ae174abc1cb44238"/>
    <s v="866d562d83a77144c090ae01fef5e5dc5d322dfdcb968ee04e0fa262fe1b2619"/>
    <x v="0"/>
    <n v="1577806.11845"/>
    <n v="1392241.18927"/>
    <n v="2047046.8134099999"/>
    <n v="1960124.6601199999"/>
    <n v="929135.37829999998"/>
    <n v="892385.75405999995"/>
    <n v="1168491.6627999998"/>
    <n v="1316103.4740300002"/>
    <n v="0"/>
    <n v="0"/>
    <n v="136.08000000000001"/>
    <n v="130.12"/>
    <n v="0"/>
    <n v="0"/>
    <n v="622248.75049000001"/>
    <n v="615964.32208000007"/>
    <n v="975410.22028999997"/>
    <n v="931207.18828"/>
    <n v="0"/>
    <n v="0"/>
    <n v="0"/>
    <n v="0"/>
    <n v="0"/>
    <n v="0"/>
    <s v="Salud Individual"/>
    <s v="Accidentes y Enfermedades"/>
    <s v="Salud"/>
    <x v="16"/>
    <x v="2"/>
    <n v="2340553.6933599999"/>
    <n v="2011777.3748599999"/>
    <n v="686962120.64980006"/>
    <n v="584624168.36260986"/>
    <n v="657838299.99713993"/>
    <n v="555463704.64566004"/>
    <n v="1809272.9015500003"/>
    <n v="1617688.3821599998"/>
    <n v="1106221.3626000001"/>
    <n v="1063822.5525199999"/>
    <n v="2340553.6933599999"/>
    <n v="2011777.3748599999"/>
    <n v="87.206640695181846"/>
    <n v="86.063620449015403"/>
    <n v="185564.92917999998"/>
    <n v="13.328504472511549"/>
    <n v="67.411660878626051"/>
    <n v="69.204535584703379"/>
    <n v="67.411660878626051"/>
    <n v="69.204535584703379"/>
    <n v="0.22967876554205743"/>
    <n v="0.23984710504950224"/>
    <n v="0.23814294115984447"/>
    <n v="0.25064485359275357"/>
    <m/>
    <m/>
    <m/>
    <n v="0"/>
    <m/>
    <n v="0"/>
    <m/>
    <n v="0"/>
    <m/>
    <n v="4.1181321051802833"/>
    <n v="58.887804238759131"/>
    <n v="64.0970660067821"/>
    <n v="83.99181300532949"/>
    <n v="1.0202585092556227"/>
    <n v="4.7468525336070266"/>
    <n v="63.793544249003133"/>
    <n v="66.146860745107233"/>
    <s v="Grandes"/>
    <n v="2023"/>
    <n v="3"/>
    <d v="2024-11-12T00:00:00"/>
    <x v="16"/>
    <x v="0"/>
  </r>
  <r>
    <n v="2024"/>
    <n v="9"/>
    <n v="714"/>
    <x v="48"/>
    <s v="Salud Individual"/>
    <n v="250"/>
    <s v="1e472b39b105d349bcd069c4a711b44a2fffb8e274714bb07ecfff69a9a7f67b"/>
    <s v="866d562d83a77144c090ae01fef5e5dc5d322dfdcb968ee04e0fa262fe1b2619"/>
    <x v="8"/>
    <n v="1017.5301899999999"/>
    <n v="1048.0890899999999"/>
    <n v="1104.0101900000002"/>
    <n v="1361.4077199999999"/>
    <n v="256.45735000000008"/>
    <n v="413.68874"/>
    <n v="380.29950000000002"/>
    <n v="895.36567000000002"/>
    <n v="0"/>
    <n v="0"/>
    <n v="136.08000000000001"/>
    <n v="130.12"/>
    <n v="0"/>
    <n v="0"/>
    <n v="256.45735000000002"/>
    <n v="413.68874"/>
    <n v="744.39572999999996"/>
    <n v="951.74652000000003"/>
    <n v="0"/>
    <n v="0"/>
    <n v="0"/>
    <n v="0"/>
    <n v="0"/>
    <n v="0"/>
    <s v="Salud Individual"/>
    <s v="Accidentes y Enfermedades"/>
    <s v="Salud"/>
    <x v="16"/>
    <x v="2"/>
    <n v="453031.13588000002"/>
    <n v="407667.88101999997"/>
    <n v="686962120.64980006"/>
    <n v="584624168.36260986"/>
    <n v="657838299.99713993"/>
    <n v="555463704.64566004"/>
    <n v="1809272.9015500003"/>
    <n v="1617688.3821599998"/>
    <n v="1106221.3626000001"/>
    <n v="1063822.5525199999"/>
    <n v="453031.13588000002"/>
    <n v="407667.88101999997"/>
    <n v="5.6239729734982716E-2"/>
    <n v="6.4789306862706841E-2"/>
    <n v="-30.558899999999994"/>
    <n v="-2.9156777120922017"/>
    <n v="0.22460491330766408"/>
    <n v="0.25709385968245591"/>
    <n v="0.22460491330766408"/>
    <n v="0.25709385968245591"/>
    <n v="1.4812027612781827E-4"/>
    <n v="1.5467785776602302E-4"/>
    <n v="1.7927570338657786E-4"/>
    <n v="1.8868723216912869E-4"/>
    <m/>
    <m/>
    <m/>
    <n v="0"/>
    <m/>
    <n v="0"/>
    <m/>
    <n v="0"/>
    <m/>
    <n v="-38.007171768803751"/>
    <n v="25.203905743573081"/>
    <n v="39.470761020897562"/>
    <n v="2.3183185451891585E-2"/>
    <n v="-38.007171768803758"/>
    <n v="-21.786346011540981"/>
    <n v="34.451749206030513"/>
    <n v="43.466272931578459"/>
    <s v="Medianas"/>
    <n v="2023"/>
    <n v="3"/>
    <d v="2024-11-12T00:00:00"/>
    <x v="16"/>
    <x v="8"/>
  </r>
  <r>
    <n v="2024"/>
    <n v="9"/>
    <n v="705"/>
    <x v="52"/>
    <s v="Salud Individual"/>
    <n v="36"/>
    <s v="76a50887d8f1c2e9301755428990ad81479ee21c25b43215cf524541e0503269"/>
    <s v="866d562d83a77144c090ae01fef5e5dc5d322dfdcb968ee04e0fa262fe1b2619"/>
    <x v="6"/>
    <n v="53724.597659999999"/>
    <n v="43575.436229999999"/>
    <n v="67546.489950000003"/>
    <n v="58183.50963"/>
    <n v="53235.26511"/>
    <n v="42921.78976"/>
    <n v="67805.089260000008"/>
    <n v="56624.34881000001"/>
    <n v="0"/>
    <n v="0"/>
    <n v="136.08000000000001"/>
    <n v="130.12"/>
    <n v="0"/>
    <n v="0"/>
    <n v="53235.26511"/>
    <n v="42921.78976"/>
    <n v="40791.624950000005"/>
    <n v="22615.93736"/>
    <n v="0"/>
    <n v="0"/>
    <n v="0"/>
    <n v="0"/>
    <n v="0"/>
    <n v="0"/>
    <s v="Salud Individual"/>
    <s v="Accidentes y Enfermedades"/>
    <s v="Salud"/>
    <x v="16"/>
    <x v="2"/>
    <n v="632166.95652999997"/>
    <n v="569036.86289999995"/>
    <n v="686962120.64980006"/>
    <n v="584624168.36260986"/>
    <n v="657838299.99713993"/>
    <n v="555463704.64566004"/>
    <n v="1809272.9015500003"/>
    <n v="1617688.3821599998"/>
    <n v="1106221.3626000001"/>
    <n v="1063822.5525199999"/>
    <n v="632166.95652999997"/>
    <n v="569036.86289999995"/>
    <n v="2.9694026597079"/>
    <n v="2.6936854285753355"/>
    <n v="10149.16143"/>
    <n v="23.291015094904989"/>
    <n v="8.4984824190902568"/>
    <n v="7.6577527873897617"/>
    <n v="8.4984824190902568"/>
    <n v="7.6577527873897617"/>
    <n v="7.8206055392372568E-3"/>
    <n v="8.1668394285090394E-3"/>
    <n v="7.4535810505481151E-3"/>
    <n v="7.8448755275193956E-3"/>
    <m/>
    <m/>
    <m/>
    <n v="0"/>
    <m/>
    <n v="0"/>
    <m/>
    <n v="0"/>
    <m/>
    <n v="24.028530514846835"/>
    <n v="99.089183407018183"/>
    <n v="98.499965745494961"/>
    <n v="4.8123519315228958"/>
    <n v="24.028530514846835"/>
    <n v="80.366722372280236"/>
    <n v="130.5053799039697"/>
    <n v="189.78558826358548"/>
    <s v="Grandes"/>
    <n v="2023"/>
    <n v="3"/>
    <d v="2024-11-12T00:00:00"/>
    <x v="16"/>
    <x v="6"/>
  </r>
  <r>
    <n v="2024"/>
    <n v="9"/>
    <n v="702"/>
    <x v="49"/>
    <s v="Salud Individual"/>
    <n v="244"/>
    <s v="82c01ce15b431d420eb6a1febfba7d7a2b69e5bcdcb929cb42cd3e9179d43fc4"/>
    <s v="866d562d83a77144c090ae01fef5e5dc5d322dfdcb968ee04e0fa262fe1b2619"/>
    <x v="4"/>
    <n v="81818.671549999999"/>
    <n v="86127.622069999998"/>
    <n v="112586.09646"/>
    <n v="119683.72020999998"/>
    <n v="60583.556850000001"/>
    <n v="72327.871159999995"/>
    <n v="81611.039680000016"/>
    <n v="97451.865099999995"/>
    <n v="0"/>
    <n v="0"/>
    <n v="136.08000000000001"/>
    <n v="130.12"/>
    <n v="0"/>
    <n v="0"/>
    <n v="56179.805070000002"/>
    <n v="64758.136039999998"/>
    <n v="86695.082720000006"/>
    <n v="88363.719680000009"/>
    <n v="0"/>
    <n v="0"/>
    <n v="0"/>
    <n v="0"/>
    <n v="0"/>
    <n v="0"/>
    <s v="Salud Individual"/>
    <s v="Accidentes y Enfermedades"/>
    <s v="Salud"/>
    <x v="16"/>
    <x v="2"/>
    <n v="206857.00487999999"/>
    <n v="209673.78633"/>
    <n v="686962120.64980006"/>
    <n v="584624168.36260986"/>
    <n v="657838299.99713993"/>
    <n v="555463704.64566004"/>
    <n v="1809272.9015500003"/>
    <n v="1617688.3821599998"/>
    <n v="1106221.3626000001"/>
    <n v="1063822.5525199999"/>
    <n v="206857.00487999999"/>
    <n v="209673.78633"/>
    <n v="4.5221852093128749"/>
    <n v="5.3241169943372579"/>
    <n v="-4308.9505199999985"/>
    <n v="-5.0029832665041134"/>
    <n v="39.553251579497591"/>
    <n v="41.076962255284514"/>
    <n v="39.553251579497591"/>
    <n v="41.076962255284514"/>
    <n v="1.1910215875164618E-2"/>
    <n v="1.243750501458424E-2"/>
    <n v="1.4732135058874237E-2"/>
    <n v="1.5505535528184023E-2"/>
    <m/>
    <m/>
    <m/>
    <n v="0"/>
    <m/>
    <n v="0"/>
    <m/>
    <n v="0"/>
    <m/>
    <n v="-16.237605395601683"/>
    <n v="74.04612627201719"/>
    <n v="83.977554960493066"/>
    <n v="5.4766214880905784"/>
    <n v="-13.246723106269309"/>
    <n v="-1.8883733799830993"/>
    <n v="64.801605013106098"/>
    <n v="73.285887324022596"/>
    <s v="Grandes"/>
    <n v="2023"/>
    <n v="3"/>
    <d v="2024-11-12T00:00:00"/>
    <x v="16"/>
    <x v="4"/>
  </r>
  <r>
    <n v="2024"/>
    <n v="9"/>
    <n v="704"/>
    <x v="50"/>
    <s v="Salud Individual"/>
    <n v="51"/>
    <s v="031b4af5197ec30a926f48cf40e11a7dbc470048a21e4003b7a3c07c5dab1baa"/>
    <s v="866d562d83a77144c090ae01fef5e5dc5d322dfdcb968ee04e0fa262fe1b2619"/>
    <x v="13"/>
    <n v="1263.16093"/>
    <n v="656.23991000000001"/>
    <n v="1555.36185"/>
    <n v="813.08902"/>
    <n v="2427.1238399999997"/>
    <n v="915.72843999999998"/>
    <n v="2710.4318899999998"/>
    <n v="1050.5773399999998"/>
    <n v="0"/>
    <n v="0"/>
    <n v="136.08000000000001"/>
    <n v="130.12"/>
    <n v="0"/>
    <n v="0"/>
    <n v="2427.1238399999997"/>
    <n v="915.72843999999998"/>
    <n v="984.89422999999999"/>
    <n v="555.55668000000003"/>
    <n v="0"/>
    <n v="0"/>
    <n v="0"/>
    <n v="0"/>
    <n v="0"/>
    <n v="0"/>
    <s v="Salud Individual"/>
    <s v="Accidentes y Enfermedades"/>
    <s v="Salud"/>
    <x v="16"/>
    <x v="2"/>
    <n v="1674526.54718"/>
    <n v="1544159.2500799999"/>
    <n v="686962120.64980006"/>
    <n v="584624168.36260986"/>
    <n v="657838299.99713993"/>
    <n v="555463704.64566004"/>
    <n v="1809272.9015500003"/>
    <n v="1617688.3821599998"/>
    <n v="1106221.3626000001"/>
    <n v="1063822.5525199999"/>
    <n v="1674526.54718"/>
    <n v="1544159.2500799999"/>
    <n v="6.9815942576592654E-2"/>
    <n v="4.0566521787327371E-2"/>
    <n v="606.92102"/>
    <n v="92.484625020748879"/>
    <n v="7.5433914865502522E-2"/>
    <n v="4.2498201527206569E-2"/>
    <n v="7.5433914865502522E-2"/>
    <n v="4.2498201527206569E-2"/>
    <n v="1.8387635824886113E-4"/>
    <n v="1.9201693334144451E-4"/>
    <n v="1.1224987701722431E-4"/>
    <n v="1.1814271652881926E-4"/>
    <m/>
    <m/>
    <m/>
    <n v="0"/>
    <m/>
    <n v="0"/>
    <m/>
    <n v="0"/>
    <m/>
    <n v="165.04842854940708"/>
    <n v="192.14684228715021"/>
    <n v="139.54171729665146"/>
    <n v="0.21940670484752031"/>
    <n v="165.04842854940708"/>
    <n v="77.280602584060347"/>
    <n v="246.43497403777053"/>
    <n v="164.83078558248997"/>
    <s v="Medianas"/>
    <n v="2023"/>
    <n v="3"/>
    <d v="2024-11-12T00:00:00"/>
    <x v="16"/>
    <x v="13"/>
  </r>
  <r>
    <n v="2024"/>
    <n v="9"/>
    <n v="715"/>
    <x v="46"/>
    <s v="Salud Individual"/>
    <n v="251"/>
    <s v="c75d3f1f5bcd6914d0331ce5ec17c0db8f2070a2d4285f8e3ff11c6ca19168ff"/>
    <s v="866d562d83a77144c090ae01fef5e5dc5d322dfdcb968ee04e0fa262fe1b2619"/>
    <x v="9"/>
    <n v="14359.76203"/>
    <n v="15969.5587"/>
    <n v="20235.651680000003"/>
    <n v="20817.967789999999"/>
    <n v="676.95728000000008"/>
    <n v="906.99201999999991"/>
    <n v="1082.80423"/>
    <n v="916.34068000000002"/>
    <n v="0"/>
    <n v="0"/>
    <n v="136.08000000000001"/>
    <n v="130.12"/>
    <n v="0"/>
    <n v="0"/>
    <n v="676.95728000000008"/>
    <n v="906.99202000000002"/>
    <n v="13768.6975"/>
    <n v="12092.867249999999"/>
    <n v="0"/>
    <n v="0"/>
    <n v="0"/>
    <n v="0"/>
    <n v="0"/>
    <n v="0"/>
    <s v="Salud Individual"/>
    <s v="Accidentes y Enfermedades"/>
    <s v="Salud"/>
    <x v="16"/>
    <x v="2"/>
    <n v="103938.11167"/>
    <n v="106585.73477"/>
    <n v="686962120.64980006"/>
    <n v="584624168.36260986"/>
    <n v="657838299.99713993"/>
    <n v="555463704.64566004"/>
    <n v="1809272.9015500003"/>
    <n v="1617688.3821599998"/>
    <n v="1106221.3626000001"/>
    <n v="1063822.5525199999"/>
    <n v="103938.11167"/>
    <n v="106585.73477"/>
    <n v="0.79367584722559115"/>
    <n v="0.98718386532991165"/>
    <n v="-1609.7966699999997"/>
    <n v="-10.080407982720274"/>
    <n v="13.815684929500893"/>
    <n v="14.98282930118229"/>
    <n v="13.815684929500893"/>
    <n v="14.98282930118229"/>
    <n v="2.0903280688048778E-3"/>
    <n v="2.1828710839825577E-3"/>
    <n v="2.7315939990518782E-3"/>
    <n v="2.8749958937798214E-3"/>
    <m/>
    <m/>
    <m/>
    <n v="0"/>
    <m/>
    <n v="0"/>
    <m/>
    <n v="0"/>
    <m/>
    <n v="-25.36237749919783"/>
    <n v="4.7142653101473444"/>
    <n v="5.6795058463324972"/>
    <n v="6.1195462579832847E-2"/>
    <n v="-25.362377499197841"/>
    <n v="13.858005842245568"/>
    <n v="4.9166399363483739"/>
    <n v="7.5002230757143229"/>
    <s v="Grandes"/>
    <n v="2023"/>
    <n v="3"/>
    <d v="2024-11-12T00:00:00"/>
    <x v="16"/>
    <x v="9"/>
  </r>
  <r>
    <n v="2024"/>
    <n v="9"/>
    <n v="65"/>
    <x v="69"/>
    <s v="Salud Individual"/>
    <n v="225"/>
    <s v="0e6523810856a138a75dec70a9cf3778a5c70b83ac915f22c33f05db97cb3e68"/>
    <s v="866d562d83a77144c090ae01fef5e5dc5d322dfdcb968ee04e0fa262fe1b2619"/>
    <x v="16"/>
    <n v="8.1990999999999996"/>
    <n v="0"/>
    <n v="8.1990999999999996"/>
    <n v="0"/>
    <n v="0.43440000000000001"/>
    <n v="0"/>
    <n v="0.43440000000000001"/>
    <n v="0"/>
    <n v="0"/>
    <n v="0"/>
    <n v="136.08000000000001"/>
    <n v="130.12"/>
    <n v="0"/>
    <n v="0"/>
    <n v="0.43439999999999995"/>
    <n v="0"/>
    <n v="1.50715"/>
    <n v="0"/>
    <n v="0"/>
    <n v="0"/>
    <n v="0"/>
    <n v="0"/>
    <n v="0"/>
    <n v="0"/>
    <s v="Salud Individual"/>
    <s v="Accidentes y Enfermedades"/>
    <s v="Salud"/>
    <x v="16"/>
    <x v="2"/>
    <n v="3560915.6343899998"/>
    <n v="3098553.8007"/>
    <n v="686962120.64980006"/>
    <n v="584624168.36260986"/>
    <n v="657838299.99713993"/>
    <n v="555463704.64566004"/>
    <n v="1809272.9015500003"/>
    <n v="1617688.3821599998"/>
    <n v="1106221.3626000001"/>
    <n v="1063822.5525199999"/>
    <n v="3560915.6343899998"/>
    <n v="3098553.8007"/>
    <n v="4.5317099443515946E-4"/>
    <m/>
    <m/>
    <m/>
    <n v="2.3025257663551865E-4"/>
    <m/>
    <n v="2.3025257663551865E-4"/>
    <m/>
    <n v="1.1935301457734585E-6"/>
    <n v="1.2463701186196739E-6"/>
    <m/>
    <m/>
    <m/>
    <m/>
    <m/>
    <n v="0"/>
    <m/>
    <n v="0"/>
    <m/>
    <n v="0"/>
    <m/>
    <m/>
    <n v="5.2981424790525793"/>
    <m/>
    <n v="3.9268813158607863E-5"/>
    <m/>
    <m/>
    <n v="28.822612215107984"/>
    <m/>
    <s v="Medianas"/>
    <n v="2023"/>
    <n v="3"/>
    <d v="2024-11-12T00:00:00"/>
    <x v="16"/>
    <x v="16"/>
  </r>
  <r>
    <n v="2024"/>
    <n v="9"/>
    <n v="718"/>
    <x v="44"/>
    <s v="Salud Individual"/>
    <n v="281"/>
    <s v="71a1c003a2b855d85582c8f6c7648c49d3fe836408a7e1b5d9b222448acb3c1b"/>
    <s v="866d562d83a77144c090ae01fef5e5dc5d322dfdcb968ee04e0fa262fe1b2619"/>
    <x v="15"/>
    <n v="2527.1716299999998"/>
    <n v="442.67153000000002"/>
    <n v="2787.8844199999999"/>
    <n v="858.55052999999998"/>
    <n v="949.16057999999998"/>
    <n v="319.93612000000002"/>
    <n v="978.10662999999988"/>
    <n v="332.31699000000003"/>
    <n v="0"/>
    <n v="0"/>
    <n v="136.08000000000001"/>
    <n v="130.12"/>
    <n v="0"/>
    <n v="0"/>
    <n v="949.16057999999998"/>
    <n v="319.93612000000002"/>
    <n v="1391.1773600000001"/>
    <n v="442.54558000000003"/>
    <n v="0"/>
    <n v="0"/>
    <n v="0"/>
    <n v="0"/>
    <n v="0"/>
    <n v="0"/>
    <s v="Salud Individual"/>
    <s v="Accidentes y Enfermedades"/>
    <s v="Salud"/>
    <x v="16"/>
    <x v="2"/>
    <n v="15298.178199999998"/>
    <n v="12852.044910000001"/>
    <n v="686962120.64980006"/>
    <n v="584624168.36260986"/>
    <n v="657838299.99713993"/>
    <n v="555463704.64566004"/>
    <n v="1809272.9015500003"/>
    <n v="1617688.3821599998"/>
    <n v="1106221.3626000001"/>
    <n v="1063822.5525199999"/>
    <n v="15298.178199999998"/>
    <n v="12852.044910000001"/>
    <n v="0.13967885263936564"/>
    <n v="2.7364450093220548E-2"/>
    <n v="2084.5000999999997"/>
    <n v="470.89093351000002"/>
    <n v="16.519428633665676"/>
    <n v="3.4443665043184168"/>
    <n v="16.519428633665676"/>
    <n v="3.4443665043184168"/>
    <n v="3.6787641618573361E-4"/>
    <n v="3.8416304280413402E-4"/>
    <n v="7.5718992466530314E-5"/>
    <n v="7.9694051348033247E-5"/>
    <m/>
    <m/>
    <m/>
    <n v="0"/>
    <m/>
    <n v="0"/>
    <m/>
    <n v="0"/>
    <m/>
    <n v="196.67190437891162"/>
    <n v="37.558216020334164"/>
    <n v="72.27393186998043"/>
    <n v="8.5802047591012592E-2"/>
    <n v="196.67190437891162"/>
    <n v="214.35798319350519"/>
    <n v="68.227143949496124"/>
    <n v="72.294501280523463"/>
    <s v="Medianas"/>
    <n v="2023"/>
    <n v="3"/>
    <d v="2024-11-12T00:00:00"/>
    <x v="16"/>
    <x v="15"/>
  </r>
  <r>
    <n v="2024"/>
    <n v="9"/>
    <n v="15.1"/>
    <x v="13"/>
    <s v="Salud Individual"/>
    <n v="15.1"/>
    <m/>
    <m/>
    <x v="7"/>
    <n v="4816.06185"/>
    <n v="2147.0005300000003"/>
    <n v="5455.4555599999994"/>
    <n v="3033.04727"/>
    <n v="3633.1761700000002"/>
    <n v="1649.3533"/>
    <n v="4069.2724199999998"/>
    <n v="2278.2599999999998"/>
    <n v="0"/>
    <n v="0"/>
    <n v="0"/>
    <n v="0"/>
    <n v="0"/>
    <n v="0"/>
    <n v="3633.1761700000002"/>
    <n v="1649.3533"/>
    <n v="3121.9744700000001"/>
    <n v="1949.8487800000003"/>
    <n v="0"/>
    <n v="0"/>
    <n v="0"/>
    <n v="0"/>
    <n v="0"/>
    <n v="0"/>
    <s v="Salud Individual"/>
    <s v="Accidentes y Enfermedades"/>
    <s v="Salud"/>
    <x v="16"/>
    <x v="2"/>
    <n v="5703771.4956499999"/>
    <n v="5063232.9767100001"/>
    <n v="686962120.64980006"/>
    <n v="584624168.36260986"/>
    <n v="657838299.99713993"/>
    <n v="555463704.64566004"/>
    <n v="1809272.9015500003"/>
    <n v="1617688.3821599998"/>
    <n v="1106221.3626000001"/>
    <n v="1063822.5525199999"/>
    <n v="5703771.4956499999"/>
    <n v="5063232.9767100001"/>
    <n v="0.26618769594537617"/>
    <n v="0.13272027874325479"/>
    <n v="2669.0613199999998"/>
    <n v="124.31582026670478"/>
    <n v="8.4436444441594219E-2"/>
    <n v="4.2403747563579099E-2"/>
    <n v="8.4436444441594219E-2"/>
    <n v="4.2403747563579099E-2"/>
    <n v="7.0106658070818648E-4"/>
    <n v="7.3210420403022123E-4"/>
    <n v="3.6724457287033252E-4"/>
    <n v="3.865240000459813E-4"/>
    <m/>
    <m/>
    <m/>
    <n v="0"/>
    <m/>
    <n v="0"/>
    <m/>
    <n v="0"/>
    <m/>
    <n v="120.2788311030754"/>
    <n v="75.438735696469521"/>
    <n v="76.821280523857155"/>
    <n v="0.32843120670358317"/>
    <n v="120.2788311030754"/>
    <n v="60.113671481744333"/>
    <n v="116.37430750674909"/>
    <n v="84.588780264282832"/>
    <s v="Resto"/>
    <n v="2023"/>
    <n v="3"/>
    <d v="2024-11-12T00:00:00"/>
    <x v="16"/>
    <x v="7"/>
  </r>
  <r>
    <n v="2024"/>
    <n v="9"/>
    <n v="5.0999999999999996"/>
    <x v="6"/>
    <s v="Salud Individual"/>
    <n v="5.0999999999999996"/>
    <m/>
    <m/>
    <x v="3"/>
    <n v="1804456.8396999999"/>
    <n v="1615541.38163"/>
    <n v="2352576.9120999998"/>
    <n v="2263828.9300199999"/>
    <n v="1102588.18643"/>
    <n v="1062173.1992199998"/>
    <n v="1404288.8783"/>
    <n v="1542290.0677200002"/>
    <n v="0"/>
    <n v="0"/>
    <n v="0"/>
    <n v="0"/>
    <n v="0"/>
    <n v="0"/>
    <n v="767474.41937000002"/>
    <n v="768039.91610999999"/>
    <n v="1149488.6109500001"/>
    <n v="1107150.2767699999"/>
    <n v="0"/>
    <n v="0"/>
    <n v="0"/>
    <n v="0"/>
    <n v="0"/>
    <n v="0"/>
    <s v="Salud Individual"/>
    <s v="Accidentes y Enfermedades"/>
    <s v="Salud"/>
    <x v="16"/>
    <x v="2"/>
    <n v="4384678.8240099996"/>
    <n v="3836283.4885100001"/>
    <n v="686962120.64980006"/>
    <n v="584624168.36260986"/>
    <n v="657838299.99713993"/>
    <n v="555463704.64566004"/>
    <n v="1809272.9015500003"/>
    <n v="1617688.3821599998"/>
    <n v="1106221.3626000001"/>
    <n v="1063822.5525199999"/>
    <n v="4384678.8240099996"/>
    <n v="3836283.4885100001"/>
    <n v="99.733812304054609"/>
    <n v="99.86727972125675"/>
    <n v="188915.45806999994"/>
    <n v="11.693631634455182"/>
    <n v="41.15368336259889"/>
    <n v="42.112148032560306"/>
    <n v="41.15368336259889"/>
    <n v="42.112148032560306"/>
    <n v="0.26267195605969618"/>
    <n v="0.27430097027002609"/>
    <n v="0.27633845281400843"/>
    <n v="0.29084553466199597"/>
    <m/>
    <m/>
    <m/>
    <n v="0"/>
    <m/>
    <n v="0"/>
    <m/>
    <n v="0"/>
    <m/>
    <n v="3.8049338130239585"/>
    <n v="61.103605371537228"/>
    <n v="65.747198511765788"/>
    <n v="99.671568793296402"/>
    <n v="-7.3628561242511381E-2"/>
    <n v="3.8240819758920352"/>
    <n v="66.766596211485492"/>
    <n v="69.370882365732641"/>
    <m/>
    <n v="2023"/>
    <n v="3"/>
    <d v="2024-11-12T00:00:00"/>
    <x v="16"/>
    <x v="3"/>
  </r>
  <r>
    <n v="2024"/>
    <n v="9"/>
    <n v="902"/>
    <x v="10"/>
    <s v="ISSSTE Muerte (invalidez y vida)"/>
    <n v="30"/>
    <s v="624b60c58c9d8bfb6ff1886c2fd605d2adeb6ea4da576068201b6c6958ce93f4"/>
    <s v="866d562d83a77144c090ae01fef5e5dc5d322dfdcb968ee04e0fa262fe1b2619"/>
    <x v="0"/>
    <n v="900325.62226999993"/>
    <n v="1040766.97386"/>
    <n v="1125927.7709299999"/>
    <n v="1525157.4722500001"/>
    <n v="595890.67476999993"/>
    <n v="522386.00624000002"/>
    <n v="767824.52102999995"/>
    <n v="685068.82524000003"/>
    <n v="0"/>
    <n v="0"/>
    <n v="136.08000000000001"/>
    <n v="130.12"/>
    <n v="0"/>
    <n v="0"/>
    <n v="595890.67476999993"/>
    <n v="522386.00624000002"/>
    <n v="-118906.97762000001"/>
    <n v="-53876.470689999995"/>
    <n v="0"/>
    <n v="0"/>
    <n v="0"/>
    <n v="0"/>
    <n v="900325.62226999993"/>
    <n v="1040766.97386"/>
    <s v="ISSSTE Muerte (invalidez y vida)"/>
    <s v="Pensiones"/>
    <s v="Pensiones ISSSTE"/>
    <x v="14"/>
    <x v="2"/>
    <n v="13199642.61585"/>
    <n v="12749688.19545"/>
    <n v="686962120.64980006"/>
    <n v="584624168.36260986"/>
    <n v="657838299.99713993"/>
    <n v="555463704.64566004"/>
    <n v="1933608.5258399998"/>
    <n v="2023977.33791"/>
    <n v="1277276.7202300001"/>
    <n v="1107772.1391000003"/>
    <n v="13199642.61585"/>
    <n v="12749688.19545"/>
    <n v="46.561938998426776"/>
    <n v="51.421868929358517"/>
    <n v="-140441.35159000009"/>
    <n v="-13.494024610440004"/>
    <n v="6.8208333245999997"/>
    <n v="8.1630778565347182"/>
    <n v="6.8208333245999997"/>
    <n v="8.1630778565347182"/>
    <n v="0.13105899076624175"/>
    <n v="0.13686123508982592"/>
    <n v="0.17802325496992971"/>
    <n v="0.18736903332395469"/>
    <m/>
    <m/>
    <n v="46.561938998426776"/>
    <n v="0"/>
    <m/>
    <n v="0"/>
    <m/>
    <n v="-140441.35159000009"/>
    <n v="-13.494024610440004"/>
    <n v="14.070949001690835"/>
    <n v="66.18612866615689"/>
    <n v="50.192408037562245"/>
    <n v="46.653216592149079"/>
    <n v="14.070949001690835"/>
    <n v="120.70298239129147"/>
    <n v="-501.14020783063944"/>
    <n v="-969.59952934882949"/>
    <s v="Grandes"/>
    <n v="2023"/>
    <n v="3"/>
    <d v="2024-11-12T00:00:00"/>
    <x v="14"/>
    <x v="0"/>
  </r>
  <r>
    <n v="2024"/>
    <n v="9"/>
    <n v="906"/>
    <x v="11"/>
    <s v="ISSSTE Muerte (invalidez y vida)"/>
    <n v="256"/>
    <s v="51e8ea280b44e16934d4d611901f3d3afc41789840acdff81942c2f65009cd52"/>
    <s v="866d562d83a77144c090ae01fef5e5dc5d322dfdcb968ee04e0fa262fe1b2619"/>
    <x v="4"/>
    <n v="523571.68867"/>
    <n v="264504.49553000001"/>
    <n v="695750.86314000003"/>
    <n v="384544.52639000007"/>
    <n v="292680.00115000003"/>
    <n v="230625.05871000001"/>
    <n v="380985.30057999992"/>
    <n v="303860.93295999995"/>
    <n v="0"/>
    <n v="0"/>
    <n v="136.08000000000001"/>
    <n v="130.12"/>
    <n v="0"/>
    <n v="0"/>
    <n v="292680.00114999997"/>
    <n v="230625.05871000001"/>
    <n v="-17726.084210000001"/>
    <n v="-24102.87457"/>
    <n v="0"/>
    <n v="0"/>
    <n v="0"/>
    <n v="0"/>
    <n v="524553.78205000004"/>
    <n v="265532.71181999997"/>
    <s v="ISSSTE Muerte (invalidez y vida)"/>
    <s v="Pensiones"/>
    <s v="Pensiones ISSSTE"/>
    <x v="14"/>
    <x v="2"/>
    <n v="8995707.5342000015"/>
    <n v="6397672.8354899995"/>
    <n v="686962120.64980006"/>
    <n v="584624168.36260986"/>
    <n v="657838299.99713993"/>
    <n v="555463704.64566004"/>
    <n v="1933608.5258399998"/>
    <n v="2023977.33791"/>
    <n v="1277276.7202300001"/>
    <n v="1107772.1391000003"/>
    <n v="8995707.5342000015"/>
    <n v="6397672.8354899995"/>
    <n v="27.077440012970026"/>
    <n v="13.068550253785585"/>
    <n v="259067.19313999999"/>
    <n v="97.944344053924297"/>
    <n v="5.8202391160392679"/>
    <n v="4.134386085870263"/>
    <n v="5.8202391160392679"/>
    <n v="4.134386085870263"/>
    <n v="7.6215510714732204E-2"/>
    <n v="7.9589724203087048E-2"/>
    <n v="4.5243510248783037E-2"/>
    <n v="4.7618682070097097E-2"/>
    <m/>
    <m/>
    <n v="27.128230716821182"/>
    <n v="0"/>
    <m/>
    <n v="0"/>
    <m/>
    <n v="259021.07023000007"/>
    <n v="97.547706440623401"/>
    <n v="26.90728526514161"/>
    <n v="55.900654577690922"/>
    <n v="87.191356898447353"/>
    <n v="22.914376854633108"/>
    <n v="26.907285265141589"/>
    <n v="-26.456555385045089"/>
    <n v="-1651.1260901315552"/>
    <n v="-956.83632273907654"/>
    <s v="Grandes"/>
    <n v="2023"/>
    <n v="3"/>
    <d v="2024-11-12T00:00:00"/>
    <x v="14"/>
    <x v="4"/>
  </r>
  <r>
    <n v="2024"/>
    <n v="9"/>
    <n v="5.0999999999999996"/>
    <x v="6"/>
    <s v="ISSSTE Muerte (invalidez y vida)"/>
    <n v="5.0999999999999996"/>
    <m/>
    <m/>
    <x v="3"/>
    <n v="1933608.52584"/>
    <n v="2023977.33791"/>
    <n v="2549531.6365999999"/>
    <n v="2872471.3632"/>
    <n v="1277276.7202300001"/>
    <n v="1107772.1391000003"/>
    <n v="1660388.9752799999"/>
    <n v="1449699.1902200002"/>
    <n v="0"/>
    <n v="0"/>
    <n v="0"/>
    <n v="0"/>
    <n v="0"/>
    <n v="0"/>
    <n v="1277276.7202299999"/>
    <n v="1107772.1391"/>
    <n v="-219272.99452000001"/>
    <n v="-84793.25159"/>
    <n v="0"/>
    <n v="0"/>
    <n v="0"/>
    <n v="0"/>
    <n v="1934590.61922"/>
    <n v="2025005.5542000001"/>
    <s v="ISSSTE Muerte (invalidez y vida)"/>
    <s v="Pensiones"/>
    <s v="Pensiones ISSSTE"/>
    <x v="14"/>
    <x v="2"/>
    <n v="29117164.059319999"/>
    <n v="29154256.643310003"/>
    <n v="686962120.64980006"/>
    <n v="584624168.36260986"/>
    <n v="657838299.99713993"/>
    <n v="555463704.64566004"/>
    <n v="1933608.5258399998"/>
    <n v="2023977.33791"/>
    <n v="1277276.7202300001"/>
    <n v="1107772.1391000003"/>
    <n v="29117164.059319999"/>
    <n v="29154256.643310003"/>
    <n v="100.00000000000003"/>
    <n v="100"/>
    <n v="-90368.812069999985"/>
    <n v="-4.4649122486379529"/>
    <n v="6.6407859017474564"/>
    <n v="6.9423047298804645"/>
    <n v="6.6407859017474564"/>
    <n v="6.9423047298804645"/>
    <n v="0.28147236473693665"/>
    <n v="0.2939337107383998"/>
    <n v="0.34620144828748156"/>
    <n v="0.36437616373172943"/>
    <m/>
    <m/>
    <n v="100.05079070385116"/>
    <n v="0"/>
    <m/>
    <n v="0"/>
    <m/>
    <n v="-90414.934980000136"/>
    <n v="-4.4649228142843"/>
    <n v="15.30139413577527"/>
    <n v="66.056634689026538"/>
    <n v="54.73243787620212"/>
    <n v="100"/>
    <n v="15.301394135775293"/>
    <n v="158.59722372748323"/>
    <n v="-582.5052569861715"/>
    <n v="-1306.4390365124809"/>
    <m/>
    <n v="2023"/>
    <n v="3"/>
    <d v="2024-11-12T00:00:00"/>
    <x v="14"/>
    <x v="3"/>
  </r>
  <r>
    <n v="2024"/>
    <n v="9"/>
    <n v="201.1"/>
    <x v="1"/>
    <s v="ISSSTE Muerte (invalidez y vida)"/>
    <n v="201.1"/>
    <m/>
    <m/>
    <x v="1"/>
    <n v="1933608.52584"/>
    <n v="2023977.33791"/>
    <n v="2549531.6365999999"/>
    <n v="2872471.3632"/>
    <n v="1277276.7202300001"/>
    <n v="1107772.1391000003"/>
    <n v="1660388.9752799999"/>
    <n v="1449699.1902200002"/>
    <n v="0"/>
    <n v="0"/>
    <n v="0"/>
    <n v="0"/>
    <n v="0"/>
    <n v="0"/>
    <n v="1277276.7202299999"/>
    <n v="1107772.1391"/>
    <n v="-219272.99452000001"/>
    <n v="-84793.25159"/>
    <n v="0"/>
    <n v="0"/>
    <n v="0"/>
    <n v="0"/>
    <n v="1934590.61922"/>
    <n v="2025005.5542000001"/>
    <s v="ISSSTE Muerte (invalidez y vida)"/>
    <s v="Pensiones"/>
    <s v="Pensiones ISSSTE"/>
    <x v="14"/>
    <x v="2"/>
    <n v="29117164.059319999"/>
    <n v="29154256.643310003"/>
    <n v="686962120.64980006"/>
    <n v="584624168.36260986"/>
    <n v="657838299.99713993"/>
    <n v="555463704.64566004"/>
    <n v="1933608.5258399998"/>
    <n v="2023977.33791"/>
    <n v="1277276.7202300001"/>
    <n v="1107772.1391000003"/>
    <n v="29117164.059319999"/>
    <n v="29154256.643310003"/>
    <n v="100.00000000000003"/>
    <n v="100"/>
    <n v="-90368.812069999985"/>
    <n v="-4.4649122486379529"/>
    <n v="6.6407859017474564"/>
    <n v="6.9423047298804645"/>
    <n v="6.6407859017474564"/>
    <n v="6.9423047298804645"/>
    <n v="0.28147236473693665"/>
    <n v="0.2939337107383998"/>
    <n v="0.34620144828748156"/>
    <n v="0.36437616373172943"/>
    <m/>
    <m/>
    <n v="100.05079070385116"/>
    <n v="0"/>
    <m/>
    <n v="0"/>
    <m/>
    <n v="-90414.934980000136"/>
    <n v="-4.4649228142843"/>
    <n v="15.30139413577527"/>
    <n v="66.056634689026538"/>
    <n v="54.73243787620212"/>
    <n v="100"/>
    <n v="15.301394135775293"/>
    <n v="158.59722372748323"/>
    <n v="-582.5052569861715"/>
    <n v="-1306.4390365124809"/>
    <m/>
    <n v="2023"/>
    <n v="3"/>
    <d v="2024-11-12T00:00:00"/>
    <x v="14"/>
    <x v="1"/>
  </r>
  <r>
    <n v="2024"/>
    <n v="9"/>
    <n v="905"/>
    <x v="12"/>
    <s v="ISSSTE Muerte (invalidez y vida)"/>
    <n v="51"/>
    <s v="031b4af5197ec30a926f48cf40e11a7dbc470048a21e4003b7a3c07c5dab1baa"/>
    <s v="866d562d83a77144c090ae01fef5e5dc5d322dfdcb968ee04e0fa262fe1b2619"/>
    <x v="5"/>
    <n v="509711.21489999996"/>
    <n v="718705.86852000002"/>
    <n v="727853.00252999994"/>
    <n v="962769.36456000002"/>
    <n v="388706.04431000003"/>
    <n v="354761.07415000012"/>
    <n v="511579.15367000003"/>
    <n v="460769.43202000012"/>
    <n v="0"/>
    <n v="0"/>
    <n v="136.08000000000001"/>
    <n v="130.12"/>
    <n v="0"/>
    <n v="0"/>
    <n v="388706.04431000003"/>
    <n v="354761.07415"/>
    <n v="-82639.932690000001"/>
    <n v="-6813.9063299999998"/>
    <n v="0"/>
    <n v="0"/>
    <n v="0"/>
    <n v="0"/>
    <n v="509711.21489999996"/>
    <n v="718705.86852000002"/>
    <s v="ISSSTE Muerte (invalidez y vida)"/>
    <s v="Pensiones"/>
    <s v="Pensiones ISSSTE"/>
    <x v="14"/>
    <x v="2"/>
    <n v="6921813.9092700006"/>
    <n v="10006895.612370001"/>
    <n v="686962120.64980006"/>
    <n v="584624168.36260986"/>
    <n v="657838299.99713993"/>
    <n v="555463704.64566004"/>
    <n v="1933608.5258399998"/>
    <n v="2023977.33791"/>
    <n v="1277276.7202300001"/>
    <n v="1107772.1391000003"/>
    <n v="6921813.9092700006"/>
    <n v="10006895.612370001"/>
    <n v="26.360620988603202"/>
    <n v="35.509580816855895"/>
    <n v="-208994.65362000006"/>
    <n v="-29.07930250387043"/>
    <n v="7.3638387506686946"/>
    <n v="7.1821061831760638"/>
    <n v="7.3638387506686946"/>
    <n v="7.1821061831760638"/>
    <n v="7.4197863255962671E-2"/>
    <n v="7.748275144548683E-2"/>
    <n v="0.12293468306876884"/>
    <n v="0.12938844833767763"/>
    <m/>
    <m/>
    <n v="26.360620988603202"/>
    <n v="0"/>
    <m/>
    <n v="0"/>
    <m/>
    <n v="-208994.65362000006"/>
    <n v="-29.07930250387043"/>
    <n v="9.568403253184222"/>
    <n v="76.260053329660423"/>
    <n v="49.361093277357575"/>
    <n v="30.432406553217806"/>
    <n v="9.5684032531842647"/>
    <n v="1112.8128666247751"/>
    <n v="-470.36103691918436"/>
    <n v="-5206.4272235160006"/>
    <s v="Grandes"/>
    <n v="2023"/>
    <n v="3"/>
    <d v="2024-11-12T00:00:00"/>
    <x v="14"/>
    <x v="5"/>
  </r>
  <r>
    <n v="2024"/>
    <n v="9"/>
    <n v="718"/>
    <x v="44"/>
    <s v="Salud Gpo y Col"/>
    <n v="281"/>
    <s v="71a1c003a2b855d85582c8f6c7648c49d3fe836408a7e1b5d9b222448acb3c1b"/>
    <s v="866d562d83a77144c090ae01fef5e5dc5d322dfdcb968ee04e0fa262fe1b2619"/>
    <x v="8"/>
    <n v="8881.4230700000007"/>
    <n v="12409.373380000001"/>
    <n v="4349.4167299999999"/>
    <n v="12727.511330000003"/>
    <n v="4306.7767300000005"/>
    <n v="11494.78291"/>
    <n v="3963.5616099999997"/>
    <n v="14513.11464"/>
    <n v="0"/>
    <n v="0"/>
    <n v="136.08000000000001"/>
    <n v="130.12"/>
    <n v="0"/>
    <n v="0"/>
    <n v="4277.2121699999998"/>
    <n v="11186.42087"/>
    <n v="8849.2095300000001"/>
    <n v="21617.578859999998"/>
    <n v="0"/>
    <n v="0"/>
    <n v="0"/>
    <n v="0"/>
    <n v="0"/>
    <n v="0"/>
    <s v="Salud Gpo y Col"/>
    <s v="Accidentes y Enfermedades"/>
    <s v="Salud"/>
    <x v="20"/>
    <x v="2"/>
    <n v="15298.178199999998"/>
    <n v="12852.044910000001"/>
    <n v="686962120.64980006"/>
    <n v="584624168.36260986"/>
    <n v="657838299.99713993"/>
    <n v="555463704.64566004"/>
    <n v="1967053.0159400001"/>
    <n v="1780064.7361699999"/>
    <n v="1319191.7466899999"/>
    <n v="1261843.9506099997"/>
    <n v="15298.178199999998"/>
    <n v="12852.044910000001"/>
    <n v="0.45150908481009172"/>
    <n v="0.6971304541822505"/>
    <n v="-3527.9503100000002"/>
    <n v="-28.429721646428529"/>
    <n v="58.055429567423936"/>
    <n v="96.555633495681576"/>
    <n v="58.055429567423936"/>
    <n v="96.555633495681576"/>
    <n v="1.292854846435933E-3"/>
    <n v="1.3500921229485444E-3"/>
    <n v="2.1226240808271128E-3"/>
    <n v="2.2340565686314565E-3"/>
    <m/>
    <m/>
    <m/>
    <n v="0"/>
    <m/>
    <n v="0"/>
    <m/>
    <n v="0"/>
    <m/>
    <n v="-62.532770181738037"/>
    <n v="48.491966839724029"/>
    <n v="92.629841636693499"/>
    <n v="0.3264708667868933"/>
    <n v="-61.764247745490017"/>
    <n v="-59.064751944196203"/>
    <n v="48.334398179856407"/>
    <n v="51.746872036159196"/>
    <s v="Medianas"/>
    <n v="2023"/>
    <n v="3"/>
    <d v="2024-11-12T00:00:00"/>
    <x v="20"/>
    <x v="8"/>
  </r>
  <r>
    <n v="2024"/>
    <n v="9"/>
    <n v="707"/>
    <x v="47"/>
    <s v="Salud Gpo y Col"/>
    <n v="9"/>
    <s v="19581e27de7ced00ff1ce50b2047e7a567c76b1cbaebabe5ef03f7c3017bb5b7"/>
    <s v="866d562d83a77144c090ae01fef5e5dc5d322dfdcb968ee04e0fa262fe1b2619"/>
    <x v="0"/>
    <n v="1021209.74557"/>
    <n v="859962.87315999996"/>
    <n v="1111373.8920700001"/>
    <n v="1034463.5465499999"/>
    <n v="679971.10340000002"/>
    <n v="565613.49786999973"/>
    <n v="987724.69198999996"/>
    <n v="788065.29606999981"/>
    <n v="0"/>
    <n v="0"/>
    <n v="136.08000000000001"/>
    <n v="130.12"/>
    <n v="0"/>
    <n v="0"/>
    <n v="379031.38797000004"/>
    <n v="381189.90210000001"/>
    <n v="397961.78292999999"/>
    <n v="464795.1924"/>
    <n v="0"/>
    <n v="0"/>
    <n v="0"/>
    <n v="0"/>
    <n v="0"/>
    <n v="0"/>
    <s v="Salud Gpo y Col"/>
    <s v="Accidentes y Enfermedades"/>
    <s v="Salud"/>
    <x v="20"/>
    <x v="2"/>
    <n v="1101163.0575699999"/>
    <n v="939209.72964999999"/>
    <n v="686962120.64980006"/>
    <n v="584624168.36260986"/>
    <n v="657838299.99713993"/>
    <n v="555463704.64566004"/>
    <n v="1967053.0159400001"/>
    <n v="1780064.7361699999"/>
    <n v="1319191.7466899999"/>
    <n v="1261843.9506099997"/>
    <n v="1101163.0575699999"/>
    <n v="939209.72964999999"/>
    <n v="51.915720486160474"/>
    <n v="48.310763967511782"/>
    <n v="161246.87241000007"/>
    <n v="18.750445797443092"/>
    <n v="92.739194122945108"/>
    <n v="91.562389742328193"/>
    <n v="92.739194122945108"/>
    <n v="91.562389742328193"/>
    <n v="0.14865590326931474"/>
    <n v="0.15523719819512485"/>
    <n v="0.14709670241114847"/>
    <n v="0.15481891363335526"/>
    <m/>
    <m/>
    <m/>
    <n v="0"/>
    <m/>
    <n v="0"/>
    <m/>
    <n v="0"/>
    <m/>
    <n v="20.218330354676972"/>
    <n v="66.58486235072759"/>
    <n v="65.771850799978054"/>
    <n v="51.544523766626327"/>
    <n v="-0.56625690190337252"/>
    <n v="-14.379109457845596"/>
    <n v="95.24316259198946"/>
    <n v="82.012445122700456"/>
    <s v="Grandes"/>
    <n v="2023"/>
    <n v="3"/>
    <d v="2024-11-12T00:00:00"/>
    <x v="20"/>
    <x v="0"/>
  </r>
  <r>
    <n v="2024"/>
    <n v="9"/>
    <n v="5.0999999999999996"/>
    <x v="6"/>
    <s v="Salud Gpo y Col"/>
    <n v="5.0999999999999996"/>
    <m/>
    <m/>
    <x v="3"/>
    <n v="1916895.6236900003"/>
    <n v="1697844.3014800001"/>
    <n v="2167732.21422"/>
    <n v="2024223.311"/>
    <n v="1275906.8375399997"/>
    <n v="1209840.0778899998"/>
    <n v="1730620.68096"/>
    <n v="1672459.0805199998"/>
    <n v="0"/>
    <n v="0"/>
    <n v="0"/>
    <n v="0"/>
    <n v="97.300740000000005"/>
    <n v="92.980289999999997"/>
    <n v="625151.82442000008"/>
    <n v="573396.14382"/>
    <n v="789750.92629999993"/>
    <n v="800444.74575"/>
    <n v="0"/>
    <n v="0"/>
    <n v="0"/>
    <n v="0"/>
    <n v="0"/>
    <n v="0"/>
    <s v="Salud Gpo y Col"/>
    <s v="Accidentes y Enfermedades"/>
    <s v="Salud"/>
    <x v="20"/>
    <x v="2"/>
    <n v="2497156.2665299997"/>
    <n v="2232173.9946699999"/>
    <n v="686962120.64980006"/>
    <n v="584624168.36260986"/>
    <n v="657838299.99713993"/>
    <n v="555463704.64566004"/>
    <n v="1967053.0159400001"/>
    <n v="1780064.7361699999"/>
    <n v="1319191.7466899999"/>
    <n v="1261843.9506099997"/>
    <n v="2497156.2665299997"/>
    <n v="2232173.9946699999"/>
    <n v="97.450125042713651"/>
    <n v="95.381042440798751"/>
    <n v="219051.32221000013"/>
    <n v="12.901732038624193"/>
    <n v="76.763142514652543"/>
    <n v="76.062363665830901"/>
    <n v="76.763142514652543"/>
    <n v="76.062363665830901"/>
    <n v="0.27903949374629294"/>
    <n v="0.29139313167055403"/>
    <n v="0.29041637232262379"/>
    <n v="0.30566250994978772"/>
    <m/>
    <m/>
    <m/>
    <n v="0"/>
    <m/>
    <n v="0"/>
    <m/>
    <n v="0"/>
    <m/>
    <n v="5.4607845166794622"/>
    <n v="66.561101281242159"/>
    <n v="71.257421945898685"/>
    <n v="96.718831113171603"/>
    <n v="9.0261647480222926"/>
    <n v="-1.3359847143452952"/>
    <n v="79.158099547771315"/>
    <n v="71.634693945394048"/>
    <m/>
    <n v="2023"/>
    <n v="3"/>
    <d v="2024-11-12T00:00:00"/>
    <x v="20"/>
    <x v="3"/>
  </r>
  <r>
    <n v="2024"/>
    <n v="9"/>
    <n v="15.1"/>
    <x v="13"/>
    <s v="Salud Gpo y Col"/>
    <n v="15.1"/>
    <m/>
    <m/>
    <x v="7"/>
    <n v="50157.392250000004"/>
    <n v="82220.434689999995"/>
    <n v="53819.110590000011"/>
    <n v="109833.74512000001"/>
    <n v="43284.909149999999"/>
    <n v="52003.872719999999"/>
    <n v="56476.490129999998"/>
    <n v="72464.597160000005"/>
    <n v="0"/>
    <n v="0"/>
    <n v="0"/>
    <n v="0"/>
    <n v="0"/>
    <n v="0"/>
    <n v="43223.199289999997"/>
    <n v="51695.510679999999"/>
    <n v="60842.943670000001"/>
    <n v="92990.88850999999"/>
    <n v="0"/>
    <n v="0"/>
    <n v="0"/>
    <n v="0"/>
    <n v="0"/>
    <n v="0"/>
    <s v="Salud Gpo y Col"/>
    <s v="Accidentes y Enfermedades"/>
    <s v="Salud"/>
    <x v="20"/>
    <x v="2"/>
    <n v="4030378.4187399996"/>
    <n v="3568788.6698499997"/>
    <n v="686962120.64980006"/>
    <n v="584624168.36260986"/>
    <n v="657838299.99713993"/>
    <n v="555463704.64566004"/>
    <n v="1967053.0159400001"/>
    <n v="1780064.7361699999"/>
    <n v="1319191.7466899999"/>
    <n v="1261843.9506099997"/>
    <n v="4030378.4187399996"/>
    <n v="3568788.6698499997"/>
    <n v="2.5498749572863537"/>
    <n v="4.6189575592012497"/>
    <n v="-32063.04243999999"/>
    <n v="-38.996439949373851"/>
    <n v="1.2444834464372827"/>
    <n v="2.3038751323276254"/>
    <n v="1.2444834464372827"/>
    <n v="2.3038751323276254"/>
    <n v="7.3013330345719704E-3"/>
    <n v="7.6245776888056033E-3"/>
    <n v="1.4063810416917837E-2"/>
    <n v="1.4802125503852648E-2"/>
    <m/>
    <m/>
    <m/>
    <n v="0"/>
    <m/>
    <n v="0"/>
    <m/>
    <n v="0"/>
    <m/>
    <n v="-16.765988981137557"/>
    <n v="86.298165052629898"/>
    <n v="63.249328364746447"/>
    <n v="3.2811688868283699"/>
    <n v="-16.388872609160199"/>
    <n v="-34.571069655434997"/>
    <n v="71.040611585846364"/>
    <n v="55.592017140949032"/>
    <s v="Resto"/>
    <n v="2023"/>
    <n v="3"/>
    <d v="2024-11-12T00:00:00"/>
    <x v="20"/>
    <x v="7"/>
  </r>
  <r>
    <n v="2024"/>
    <n v="9"/>
    <n v="704"/>
    <x v="50"/>
    <s v="Salud Gpo y Col"/>
    <n v="51"/>
    <s v="031b4af5197ec30a926f48cf40e11a7dbc470048a21e4003b7a3c07c5dab1baa"/>
    <s v="866d562d83a77144c090ae01fef5e5dc5d322dfdcb968ee04e0fa262fe1b2619"/>
    <x v="13"/>
    <n v="13376.489869999999"/>
    <n v="13550.54076"/>
    <n v="13530.44125"/>
    <n v="14108.04277"/>
    <n v="6219.6415399999996"/>
    <n v="5585.7447300000003"/>
    <n v="8345.4390999999996"/>
    <n v="7167.9554499999995"/>
    <n v="0"/>
    <n v="0"/>
    <n v="136.08000000000001"/>
    <n v="130.12"/>
    <n v="0"/>
    <n v="0"/>
    <n v="6219.6415399999996"/>
    <n v="5585.7447300000003"/>
    <n v="11677.609849999999"/>
    <n v="10987.85259"/>
    <n v="0"/>
    <n v="0"/>
    <n v="0"/>
    <n v="0"/>
    <n v="0"/>
    <n v="0"/>
    <s v="Salud Gpo y Col"/>
    <s v="Accidentes y Enfermedades"/>
    <s v="Salud"/>
    <x v="20"/>
    <x v="2"/>
    <n v="1674526.54718"/>
    <n v="1544159.2500799999"/>
    <n v="686962120.64980006"/>
    <n v="584624168.36260986"/>
    <n v="657838299.99713993"/>
    <n v="555463704.64566004"/>
    <n v="1967053.0159400001"/>
    <n v="1780064.7361699999"/>
    <n v="1319191.7466899999"/>
    <n v="1261843.9506099997"/>
    <n v="1674526.54718"/>
    <n v="1544159.2500799999"/>
    <n v="0.68002691140521931"/>
    <n v="0.76123864962099308"/>
    <n v="-174.05089000000044"/>
    <n v="-1.2844571525424509"/>
    <n v="0.79882220395530812"/>
    <n v="0.87753518682078757"/>
    <n v="0.79882220395530812"/>
    <n v="0.87753518682078757"/>
    <n v="1.9471946804500847E-3"/>
    <n v="2.0334008935110888E-3"/>
    <n v="2.3178208314500186E-3"/>
    <n v="2.4395006634401295E-3"/>
    <m/>
    <m/>
    <m/>
    <n v="0"/>
    <m/>
    <n v="0"/>
    <m/>
    <n v="0"/>
    <m/>
    <n v="11.348474386870144"/>
    <n v="46.496813442434132"/>
    <n v="41.22156324925885"/>
    <n v="0.47147365465299323"/>
    <n v="11.348474386870144"/>
    <n v="6.2774527993553875"/>
    <n v="53.261254827759132"/>
    <n v="50.835635846476166"/>
    <s v="Medianas"/>
    <n v="2023"/>
    <n v="3"/>
    <d v="2024-11-12T00:00:00"/>
    <x v="20"/>
    <x v="13"/>
  </r>
  <r>
    <n v="2024"/>
    <n v="9"/>
    <n v="701"/>
    <x v="51"/>
    <s v="Salud Gpo y Col"/>
    <n v="243"/>
    <s v="72440a20f54075ac43f51a2cf0dbb2a14366b38a5c01b110ae174abc1cb44238"/>
    <s v="866d562d83a77144c090ae01fef5e5dc5d322dfdcb968ee04e0fa262fe1b2619"/>
    <x v="15"/>
    <n v="27899.479309999999"/>
    <n v="56260.520549999994"/>
    <n v="35939.25261000001"/>
    <n v="82998.191019999998"/>
    <n v="32758.490879999998"/>
    <n v="34923.345079999999"/>
    <n v="44167.489419999998"/>
    <n v="50783.527069999996"/>
    <n v="0"/>
    <n v="0"/>
    <n v="136.08000000000001"/>
    <n v="130.12"/>
    <n v="0"/>
    <n v="0"/>
    <n v="32726.345579999997"/>
    <n v="34923.345079999999"/>
    <n v="40316.12429"/>
    <n v="60385.457060000001"/>
    <n v="0"/>
    <n v="0"/>
    <n v="0"/>
    <n v="0"/>
    <n v="0"/>
    <n v="0"/>
    <s v="Salud Gpo y Col"/>
    <s v="Accidentes y Enfermedades"/>
    <s v="Salud"/>
    <x v="20"/>
    <x v="2"/>
    <n v="2340553.6933599999"/>
    <n v="2011777.3748599999"/>
    <n v="686962120.64980006"/>
    <n v="584624168.36260986"/>
    <n v="657838299.99713993"/>
    <n v="555463704.64566004"/>
    <n v="1967053.0159400001"/>
    <n v="1780064.7361699999"/>
    <n v="1319191.7466899999"/>
    <n v="1261843.9506099997"/>
    <n v="2340553.6933599999"/>
    <n v="2011777.3748599999"/>
    <n v="1.4183389610710422"/>
    <n v="3.1605884553980066"/>
    <n v="-28361.041239999995"/>
    <n v="-50.410200550481754"/>
    <n v="1.1920033874526794"/>
    <n v="2.7965579717246389"/>
    <n v="1.1920033874526794"/>
    <n v="2.7965579717246389"/>
    <n v="4.0612835076859512E-3"/>
    <n v="4.2410846723459697E-3"/>
    <n v="9.6233655046407043E-3"/>
    <n v="1.0128568271781062E-2"/>
    <m/>
    <m/>
    <m/>
    <n v="0"/>
    <m/>
    <n v="0"/>
    <m/>
    <n v="0"/>
    <m/>
    <n v="-6.1988741199930919"/>
    <n v="117.41613711141335"/>
    <n v="62.07433692150579"/>
    <n v="2.4832243653884833"/>
    <n v="-6.2909194264388679"/>
    <n v="-33.235374454578981"/>
    <n v="81.174334478667703"/>
    <n v="57.834032862083959"/>
    <s v="Medianas"/>
    <n v="2023"/>
    <n v="3"/>
    <d v="2024-11-12T00:00:00"/>
    <x v="20"/>
    <x v="15"/>
  </r>
  <r>
    <n v="2024"/>
    <n v="9"/>
    <n v="715"/>
    <x v="46"/>
    <s v="Salud Gpo y Col"/>
    <n v="251"/>
    <s v="c75d3f1f5bcd6914d0331ce5ec17c0db8f2070a2d4285f8e3ff11c6ca19168ff"/>
    <s v="866d562d83a77144c090ae01fef5e5dc5d322dfdcb968ee04e0fa262fe1b2619"/>
    <x v="9"/>
    <n v="65037.327640000003"/>
    <n v="73142.332239999989"/>
    <n v="70009.795510000011"/>
    <n v="76114.744989999992"/>
    <n v="20714.762520000004"/>
    <n v="15108.275729999999"/>
    <n v="28244.51944"/>
    <n v="18589.28472"/>
    <n v="0"/>
    <n v="0"/>
    <n v="136.08000000000001"/>
    <n v="130.12"/>
    <n v="0"/>
    <n v="0"/>
    <n v="20714.76252"/>
    <n v="15108.275730000001"/>
    <n v="60900.032709999999"/>
    <n v="61247.999619999995"/>
    <n v="0"/>
    <n v="0"/>
    <n v="0"/>
    <n v="0"/>
    <n v="0"/>
    <n v="0"/>
    <s v="Salud Gpo y Col"/>
    <s v="Accidentes y Enfermedades"/>
    <s v="Salud"/>
    <x v="20"/>
    <x v="2"/>
    <n v="103938.11167"/>
    <n v="106585.73477"/>
    <n v="686962120.64980006"/>
    <n v="584624168.36260986"/>
    <n v="657838299.99713993"/>
    <n v="555463704.64566004"/>
    <n v="1967053.0159400001"/>
    <n v="1780064.7361699999"/>
    <n v="1319191.7466899999"/>
    <n v="1261843.9506099997"/>
    <n v="103938.11167"/>
    <n v="106585.73477"/>
    <n v="3.3063332362153171"/>
    <n v="4.1089703511218119"/>
    <n v="-8105.0045999999857"/>
    <n v="-11.081140499328423"/>
    <n v="62.573127984556166"/>
    <n v="68.623003254453224"/>
    <n v="62.573127984556166"/>
    <n v="68.623003254453224"/>
    <n v="9.4673819247094657E-3"/>
    <n v="9.8865219067182271E-3"/>
    <n v="1.2511000433809276E-2"/>
    <n v="1.3167796856620678E-2"/>
    <m/>
    <m/>
    <m/>
    <n v="0"/>
    <m/>
    <n v="0"/>
    <m/>
    <n v="0"/>
    <m/>
    <n v="37.108713728777062"/>
    <n v="31.850574541841681"/>
    <n v="20.655993960413536"/>
    <n v="1.570261682729267"/>
    <n v="37.10871372877704"/>
    <n v="-0.56812779545272196"/>
    <n v="34.014370104925348"/>
    <n v="24.667378238858475"/>
    <s v="Grandes"/>
    <n v="2023"/>
    <n v="3"/>
    <d v="2024-11-12T00:00:00"/>
    <x v="20"/>
    <x v="9"/>
  </r>
  <r>
    <n v="2024"/>
    <n v="9"/>
    <n v="714"/>
    <x v="48"/>
    <s v="Salud Gpo y Col"/>
    <n v="250"/>
    <s v="1e472b39b105d349bcd069c4a711b44a2fffb8e274714bb07ecfff69a9a7f67b"/>
    <s v="866d562d83a77144c090ae01fef5e5dc5d322dfdcb968ee04e0fa262fe1b2619"/>
    <x v="5"/>
    <n v="127180.47751000001"/>
    <n v="115741.43687000001"/>
    <n v="189074.13328000001"/>
    <n v="187842.00896000001"/>
    <n v="51983.26804000001"/>
    <n v="50618.514130000003"/>
    <n v="68445.151030000008"/>
    <n v="110537.63251000001"/>
    <n v="0"/>
    <n v="0"/>
    <n v="136.08000000000001"/>
    <n v="130.12"/>
    <n v="97.300740000000005"/>
    <n v="92.980289999999997"/>
    <n v="51983.268040000003"/>
    <n v="50618.514130000003"/>
    <n v="142170.20390999998"/>
    <n v="121525.35838999999"/>
    <n v="0"/>
    <n v="0"/>
    <n v="0"/>
    <n v="0"/>
    <n v="0"/>
    <n v="0"/>
    <s v="Salud Gpo y Col"/>
    <s v="Accidentes y Enfermedades"/>
    <s v="Salud"/>
    <x v="20"/>
    <x v="2"/>
    <n v="453031.13588000002"/>
    <n v="407667.88101999997"/>
    <n v="686962120.64980006"/>
    <n v="584624168.36260986"/>
    <n v="657838299.99713993"/>
    <n v="555463704.64566004"/>
    <n v="1967053.0159400001"/>
    <n v="1780064.7361699999"/>
    <n v="1319191.7466899999"/>
    <n v="1261843.9506099997"/>
    <n v="453031.13588000002"/>
    <n v="407667.88101999997"/>
    <n v="6.4655337949406508"/>
    <n v="6.5020914418556552"/>
    <n v="11439.040640000007"/>
    <n v="9.8832716694611698"/>
    <n v="28.073231051317382"/>
    <n v="28.391110082160676"/>
    <n v="28.073231051317382"/>
    <n v="28.391110082160676"/>
    <n v="1.8513462924229288E-2"/>
    <n v="1.9333091051486808E-2"/>
    <n v="1.9797579904054192E-2"/>
    <n v="2.0836903636005072E-2"/>
    <m/>
    <m/>
    <m/>
    <n v="0"/>
    <m/>
    <n v="0"/>
    <m/>
    <n v="0"/>
    <m/>
    <n v="2.6961556131319897"/>
    <n v="40.873622318262363"/>
    <n v="43.734133166891972"/>
    <n v="3.940539210500055"/>
    <n v="2.6961556131319897"/>
    <n v="16.988096800131558"/>
    <n v="36.564108800819973"/>
    <n v="41.652635137725518"/>
    <s v="Grandes"/>
    <n v="2023"/>
    <n v="3"/>
    <d v="2024-11-12T00:00:00"/>
    <x v="20"/>
    <x v="5"/>
  </r>
  <r>
    <n v="2024"/>
    <n v="9"/>
    <n v="201.1"/>
    <x v="1"/>
    <s v="Salud Gpo y Col"/>
    <n v="201.1"/>
    <m/>
    <m/>
    <x v="1"/>
    <n v="1967053.0159400001"/>
    <n v="1780064.7361700002"/>
    <n v="2221551.3248100001"/>
    <n v="2134057.0561199998"/>
    <n v="1319191.7466899999"/>
    <n v="1261843.9506099997"/>
    <n v="1787097.1710899998"/>
    <n v="1744923.67768"/>
    <n v="0"/>
    <n v="0"/>
    <n v="0"/>
    <n v="0"/>
    <n v="97.300740000000005"/>
    <n v="92.980289999999997"/>
    <n v="668375.02370999998"/>
    <n v="625091.65450000006"/>
    <n v="850593.86996999988"/>
    <n v="893435.63426000008"/>
    <n v="0"/>
    <n v="0"/>
    <n v="0"/>
    <n v="0"/>
    <n v="0"/>
    <n v="0"/>
    <s v="Salud Gpo y Col"/>
    <s v="Accidentes y Enfermedades"/>
    <s v="Salud"/>
    <x v="20"/>
    <x v="2"/>
    <n v="6527534.6852700002"/>
    <n v="5800962.6645200001"/>
    <n v="686962120.64980006"/>
    <n v="584624168.36260986"/>
    <n v="657838299.99713993"/>
    <n v="555463704.64566004"/>
    <n v="1967053.0159400001"/>
    <n v="1780064.7361699999"/>
    <n v="1319191.7466899999"/>
    <n v="1261843.9506099997"/>
    <n v="6527534.6852700002"/>
    <n v="5800962.6645200001"/>
    <n v="100"/>
    <n v="100.00000000000003"/>
    <n v="186988.27976999991"/>
    <n v="10.50457750049727"/>
    <n v="30.134700323827328"/>
    <n v="30.685678207468541"/>
    <n v="30.134700323827328"/>
    <n v="30.685678207468541"/>
    <n v="0.28634082678086492"/>
    <n v="0.29901770935935962"/>
    <n v="0.30448018273954169"/>
    <n v="0.3204646354536404"/>
    <m/>
    <m/>
    <m/>
    <n v="0"/>
    <m/>
    <n v="0"/>
    <m/>
    <n v="0"/>
    <m/>
    <n v="4.5447613432926692"/>
    <n v="67.064371727652443"/>
    <n v="70.88753150208413"/>
    <n v="100"/>
    <n v="6.9243236409261444"/>
    <n v="-4.7951707596131872"/>
    <n v="78.577455975972796"/>
    <n v="69.964934297448352"/>
    <m/>
    <n v="2023"/>
    <n v="3"/>
    <d v="2024-11-12T00:00:00"/>
    <x v="20"/>
    <x v="1"/>
  </r>
  <r>
    <n v="2024"/>
    <n v="9"/>
    <n v="702"/>
    <x v="49"/>
    <s v="Salud Gpo y Col"/>
    <n v="244"/>
    <s v="82c01ce15b431d420eb6a1febfba7d7a2b69e5bcdcb929cb42cd3e9179d43fc4"/>
    <s v="866d562d83a77144c090ae01fef5e5dc5d322dfdcb968ee04e0fa262fe1b2619"/>
    <x v="6"/>
    <n v="125025.7141"/>
    <n v="123536.23254000001"/>
    <n v="197711.82184999998"/>
    <n v="191354.44252000004"/>
    <n v="116265.98090000001"/>
    <n v="85070.46127"/>
    <n v="153347.99617999996"/>
    <n v="105348.92206999999"/>
    <n v="0"/>
    <n v="0"/>
    <n v="136.08000000000001"/>
    <n v="130.12"/>
    <n v="0"/>
    <n v="0"/>
    <n v="116140.231"/>
    <n v="83136.859530000002"/>
    <n v="166068.75847"/>
    <n v="137154.79686999999"/>
    <n v="0"/>
    <n v="0"/>
    <n v="0"/>
    <n v="0"/>
    <n v="0"/>
    <n v="0"/>
    <s v="Salud Gpo y Col"/>
    <s v="Accidentes y Enfermedades"/>
    <s v="Salud"/>
    <x v="20"/>
    <x v="2"/>
    <n v="206857.00487999999"/>
    <n v="209673.78633"/>
    <n v="686962120.64980006"/>
    <n v="584624168.36260986"/>
    <n v="657838299.99713993"/>
    <n v="555463704.64566004"/>
    <n v="1967053.0159400001"/>
    <n v="1780064.7361699999"/>
    <n v="1319191.7466899999"/>
    <n v="1261843.9506099997"/>
    <n v="206857.00487999999"/>
    <n v="209673.78633"/>
    <n v="6.3559910732885694"/>
    <n v="6.9399853853518527"/>
    <n v="1489.4815599999856"/>
    <n v="1.2057042127439743"/>
    <n v="60.440647959941593"/>
    <n v="58.918300996181571"/>
    <n v="60.440647959941593"/>
    <n v="58.918300996181571"/>
    <n v="1.8199797389372462E-2"/>
    <n v="1.9005538914432858E-2"/>
    <n v="2.1130880183416804E-2"/>
    <n v="2.224019886570373E-2"/>
    <m/>
    <m/>
    <m/>
    <n v="0"/>
    <m/>
    <n v="0"/>
    <m/>
    <n v="0"/>
    <m/>
    <n v="36.670213331735013"/>
    <n v="92.993654734902265"/>
    <n v="68.862761572767639"/>
    <n v="8.8134254320286942"/>
    <n v="39.697640320525586"/>
    <n v="21.081261654600137"/>
    <n v="69.935026955103368"/>
    <n v="60.6153495373552"/>
    <s v="Grandes"/>
    <n v="2023"/>
    <n v="3"/>
    <d v="2024-11-12T00:00:00"/>
    <x v="20"/>
    <x v="6"/>
  </r>
  <r>
    <n v="2024"/>
    <n v="9"/>
    <n v="61"/>
    <x v="2"/>
    <s v="Salud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40923.32879"/>
    <n v="43051.739759999997"/>
    <n v="228640.23301"/>
    <n v="50928.186270000006"/>
    <n v="0"/>
    <n v="0"/>
    <n v="0"/>
    <n v="0"/>
    <n v="0"/>
    <n v="0"/>
    <s v="Salud Gpo y Col"/>
    <s v="Accidentes y Enfermedades"/>
    <s v="Salud"/>
    <x v="20"/>
    <x v="2"/>
    <n v="0"/>
    <n v="0"/>
    <n v="686962120.64980006"/>
    <n v="584624168.36260986"/>
    <n v="657838299.99713993"/>
    <n v="555463704.64566004"/>
    <n v="1967053.0159400001"/>
    <n v="1780064.7361699999"/>
    <n v="1319191.7466899999"/>
    <n v="1261843.95060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91.89210631333617"/>
    <n v="348.9463492727678"/>
    <n v="149.10907161955572"/>
    <n v="84.53420966487522"/>
    <m/>
    <n v="2023"/>
    <n v="3"/>
    <d v="2024-11-12T00:00:00"/>
    <x v="20"/>
    <x v="2"/>
  </r>
  <r>
    <n v="2024"/>
    <n v="9"/>
    <n v="705"/>
    <x v="52"/>
    <s v="Salud Gpo y Col"/>
    <n v="36"/>
    <s v="76a50887d8f1c2e9301755428990ad81479ee21c25b43215cf524541e0503269"/>
    <s v="866d562d83a77144c090ae01fef5e5dc5d322dfdcb968ee04e0fa262fe1b2619"/>
    <x v="4"/>
    <n v="578442.35887"/>
    <n v="525461.42667000007"/>
    <n v="599562.57150999992"/>
    <n v="534448.56798000005"/>
    <n v="406971.72267999989"/>
    <n v="493429.32889000006"/>
    <n v="492858.32231999998"/>
    <n v="649917.94515000004"/>
    <n v="0"/>
    <n v="0"/>
    <n v="136.08000000000001"/>
    <n v="130.12"/>
    <n v="0"/>
    <n v="0"/>
    <n v="57282.174890000002"/>
    <n v="43342.592329999999"/>
    <n v="22650.148280000001"/>
    <n v="15721.39847"/>
    <n v="0"/>
    <n v="0"/>
    <n v="0"/>
    <n v="0"/>
    <n v="0"/>
    <n v="0"/>
    <s v="Salud Gpo y Col"/>
    <s v="Accidentes y Enfermedades"/>
    <s v="Salud"/>
    <x v="20"/>
    <x v="2"/>
    <n v="632166.95652999997"/>
    <n v="569036.86289999995"/>
    <n v="686962120.64980006"/>
    <n v="584624168.36260986"/>
    <n v="657838299.99713993"/>
    <n v="555463704.64566004"/>
    <n v="1967053.0159400001"/>
    <n v="1780064.7361699999"/>
    <n v="1319191.7466899999"/>
    <n v="1261843.9506099997"/>
    <n v="632166.95652999997"/>
    <n v="569036.86289999995"/>
    <n v="29.406546452108635"/>
    <n v="29.51923129495766"/>
    <n v="52980.932199999923"/>
    <n v="10.082744329256531"/>
    <n v="91.501517580909734"/>
    <n v="92.34224721261026"/>
    <n v="91.501517580909734"/>
    <n v="92.34224721261026"/>
    <n v="8.4202948238666961E-2"/>
    <n v="8.7930781602791275E-2"/>
    <n v="8.9880209390195032E-2"/>
    <n v="9.4598696958102968E-2"/>
    <m/>
    <m/>
    <m/>
    <n v="0"/>
    <m/>
    <n v="0"/>
    <m/>
    <n v="0"/>
    <m/>
    <n v="-17.521780961924559"/>
    <n v="70.356486941071921"/>
    <n v="93.904005859574397"/>
    <n v="30.850081021287284"/>
    <n v="32.161395547980611"/>
    <n v="44.072095896695387"/>
    <n v="252.89977876471545"/>
    <n v="275.69171033167004"/>
    <s v="Grandes"/>
    <n v="2023"/>
    <n v="3"/>
    <d v="2024-11-12T00:00:00"/>
    <x v="20"/>
    <x v="4"/>
  </r>
  <r>
    <n v="2024"/>
    <n v="9"/>
    <n v="718"/>
    <x v="44"/>
    <s v="AP Gpo y Col"/>
    <n v="281"/>
    <s v="71a1c003a2b855d85582c8f6c7648c49d3fe836408a7e1b5d9b222448acb3c1b"/>
    <s v="866d562d83a77144c090ae01fef5e5dc5d322dfdcb968ee04e0fa262fe1b2619"/>
    <x v="33"/>
    <n v="4719.2737100000004"/>
    <n v="0"/>
    <n v="4719.2737100000004"/>
    <n v="0"/>
    <n v="241.29909000000001"/>
    <n v="0"/>
    <n v="241.29909000000001"/>
    <n v="0"/>
    <n v="0"/>
    <n v="0"/>
    <n v="136.08000000000001"/>
    <n v="130.12"/>
    <n v="0"/>
    <n v="0"/>
    <n v="196.63580999999999"/>
    <n v="0"/>
    <n v="2089.1336699999997"/>
    <n v="0"/>
    <n v="0"/>
    <n v="0"/>
    <n v="0"/>
    <n v="0"/>
    <n v="0"/>
    <n v="0"/>
    <s v="AP Gpo y Col"/>
    <s v="Accidentes y Enfermedades"/>
    <s v="Accidentes Personales"/>
    <x v="21"/>
    <x v="2"/>
    <n v="15298.178199999998"/>
    <n v="12852.044910000001"/>
    <n v="686962120.64980006"/>
    <n v="584624168.36260986"/>
    <n v="657838299.99713993"/>
    <n v="555463704.64566004"/>
    <n v="2258296.9561299998"/>
    <n v="1831560.91992"/>
    <n v="837886.56105000025"/>
    <n v="609182.59134999989"/>
    <n v="15298.178199999998"/>
    <n v="12852.044910000001"/>
    <n v="0.20897489575894082"/>
    <m/>
    <m/>
    <m/>
    <n v="30.848599410353323"/>
    <m/>
    <n v="30.848599410353323"/>
    <m/>
    <n v="6.869772827555647E-4"/>
    <n v="7.1739114460506756E-4"/>
    <m/>
    <m/>
    <m/>
    <m/>
    <m/>
    <n v="0"/>
    <m/>
    <n v="0"/>
    <m/>
    <n v="0"/>
    <m/>
    <m/>
    <n v="5.1130556273668644"/>
    <m/>
    <n v="2.8798539231565581E-2"/>
    <m/>
    <m/>
    <n v="9.4123134782467055"/>
    <m/>
    <s v="Resto"/>
    <n v="2023"/>
    <n v="3"/>
    <d v="2024-11-12T00:00:00"/>
    <x v="21"/>
    <x v="33"/>
  </r>
  <r>
    <n v="2024"/>
    <n v="9"/>
    <n v="34"/>
    <x v="54"/>
    <s v="AP Gpo y Col"/>
    <n v="23"/>
    <s v="535fa30d7e25dd8a49f1536779734ec8286108d115da5045d77f3b4185d8f790"/>
    <s v="866d562d83a77144c090ae01fef5e5dc5d322dfdcb968ee04e0fa262fe1b2619"/>
    <x v="31"/>
    <n v="4035.5677900000001"/>
    <n v="3475.4162700000002"/>
    <n v="38428.409529999997"/>
    <n v="3763.6047900000003"/>
    <n v="256.21055999999999"/>
    <n v="497.30799000000002"/>
    <n v="602.5844800000001"/>
    <n v="299.55344999999994"/>
    <n v="0"/>
    <n v="0"/>
    <n v="136.08000000000001"/>
    <n v="130.12"/>
    <n v="0"/>
    <n v="0"/>
    <n v="256.21055999999999"/>
    <n v="497.30799000000002"/>
    <n v="5313.6012599999995"/>
    <n v="2510.0789399999999"/>
    <n v="0"/>
    <n v="0"/>
    <n v="0"/>
    <n v="0"/>
    <n v="0"/>
    <n v="0"/>
    <s v="AP Gpo y Col"/>
    <s v="Accidentes y Enfermedades"/>
    <s v="Accidentes Personales"/>
    <x v="21"/>
    <x v="2"/>
    <n v="62258031.00485"/>
    <n v="58609536.351640001"/>
    <n v="686962120.64980006"/>
    <n v="584624168.36260986"/>
    <n v="657838299.99713993"/>
    <n v="555463704.64566004"/>
    <n v="2258296.9561299998"/>
    <n v="1831560.91992"/>
    <n v="837886.56105000025"/>
    <n v="609182.59134999989"/>
    <n v="22594575.060660001"/>
    <n v="19382380.522060003"/>
    <n v="0.17869960719938599"/>
    <n v="0.18975160652323819"/>
    <n v="560.15151999999989"/>
    <n v="16.117537482783327"/>
    <n v="1.7860781976052436E-2"/>
    <n v="1.7930801977829629E-2"/>
    <n v="6.4820035662316771E-3"/>
    <n v="5.929779497228102E-3"/>
    <n v="5.8745128278437557E-4"/>
    <n v="6.1345892904343593E-4"/>
    <n v="5.9447016700212648E-4"/>
    <n v="6.2567837303015663E-4"/>
    <m/>
    <m/>
    <m/>
    <n v="0"/>
    <m/>
    <n v="0"/>
    <m/>
    <n v="0"/>
    <m/>
    <n v="-48.480506013989441"/>
    <n v="6.3488107084926453"/>
    <n v="14.309307184085892"/>
    <n v="3.0578191835291989E-2"/>
    <n v="-48.480506013989441"/>
    <n v="111.69060364292767"/>
    <n v="4.8217874745083904"/>
    <n v="19.812444225359702"/>
    <s v="Resto"/>
    <n v="2023"/>
    <n v="3"/>
    <d v="2024-11-12T00:00:00"/>
    <x v="21"/>
    <x v="31"/>
  </r>
  <r>
    <n v="2024"/>
    <n v="9"/>
    <n v="79"/>
    <x v="59"/>
    <s v="AP Gpo y Col"/>
    <n v="51"/>
    <s v="031b4af5197ec30a926f48cf40e11a7dbc470048a21e4003b7a3c07c5dab1baa"/>
    <s v="866d562d83a77144c090ae01fef5e5dc5d322dfdcb968ee04e0fa262fe1b2619"/>
    <x v="29"/>
    <n v="26457.06292"/>
    <n v="20727.14041"/>
    <n v="27196.45592"/>
    <n v="22752.879099999998"/>
    <n v="1428.9425000000006"/>
    <n v="-11553.975850000001"/>
    <n v="2816.5384700000013"/>
    <n v="-5795.3523699999987"/>
    <n v="0"/>
    <n v="0"/>
    <n v="136.08000000000001"/>
    <n v="130.12"/>
    <n v="0"/>
    <n v="0"/>
    <n v="1428.9425000000001"/>
    <n v="-11553.975849999999"/>
    <n v="29301.382899999997"/>
    <n v="12952.964250000001"/>
    <n v="0"/>
    <n v="0"/>
    <n v="0"/>
    <n v="0"/>
    <n v="0"/>
    <n v="0"/>
    <s v="AP Gpo y Col"/>
    <s v="Accidentes y Enfermedades"/>
    <s v="Accidentes Personales"/>
    <x v="21"/>
    <x v="2"/>
    <n v="61339841.861339994"/>
    <n v="52224009.604280002"/>
    <n v="686962120.64980006"/>
    <n v="584624168.36260986"/>
    <n v="657838299.99713993"/>
    <n v="555463704.64566004"/>
    <n v="2258296.9561299998"/>
    <n v="1831560.91992"/>
    <n v="837886.56105000025"/>
    <n v="609182.59134999989"/>
    <n v="440515.03126000002"/>
    <n v="435849.84804000001"/>
    <n v="1.1715493327033022"/>
    <n v="1.1316653562855736"/>
    <n v="5729.9225100000003"/>
    <n v="27.644539462064664"/>
    <n v="6.0059387404614029"/>
    <n v="4.7555690344298966"/>
    <n v="4.3131938585376124E-2"/>
    <n v="3.9688910459110577E-2"/>
    <n v="3.8513132128703345E-3"/>
    <n v="4.0218185715418251E-3"/>
    <n v="3.5453786435226723E-3"/>
    <n v="3.7315022091717409E-3"/>
    <m/>
    <m/>
    <m/>
    <n v="0"/>
    <m/>
    <n v="0"/>
    <m/>
    <n v="0"/>
    <m/>
    <n v="-112.36753926571519"/>
    <n v="5.4009868908003504"/>
    <n v="-55.743221792552134"/>
    <n v="0.17054128403841645"/>
    <n v="-112.36753926571519"/>
    <n v="126.21372478504287"/>
    <n v="4.8767066894989464"/>
    <n v="-89.199473008658998"/>
    <s v="Resto"/>
    <n v="2023"/>
    <n v="3"/>
    <d v="2024-11-12T00:00:00"/>
    <x v="21"/>
    <x v="29"/>
  </r>
  <r>
    <n v="2024"/>
    <n v="9"/>
    <n v="5.0999999999999996"/>
    <x v="6"/>
    <s v="AP Gpo y Col"/>
    <n v="5.0999999999999996"/>
    <m/>
    <m/>
    <x v="3"/>
    <n v="1181707.4612699999"/>
    <n v="817082.37519000005"/>
    <n v="1471386.9445199999"/>
    <n v="1092013.60932"/>
    <n v="373395.04533000005"/>
    <n v="203860.78894"/>
    <n v="452670.08840000001"/>
    <n v="202480.21455"/>
    <n v="0"/>
    <n v="0"/>
    <n v="0"/>
    <n v="0"/>
    <n v="15595.665130000001"/>
    <n v="-16827.760620000001"/>
    <n v="234899.59587999998"/>
    <n v="112337.59920000001"/>
    <n v="665310.42892999994"/>
    <n v="543533.25667000003"/>
    <n v="0"/>
    <n v="0"/>
    <n v="0"/>
    <n v="0"/>
    <n v="0"/>
    <n v="0"/>
    <s v="AP Gpo y Col"/>
    <s v="Accidentes y Enfermedades"/>
    <s v="Accidentes Personales"/>
    <x v="21"/>
    <x v="2"/>
    <n v="73962325.658240005"/>
    <n v="51185678.873999998"/>
    <n v="686962120.64980006"/>
    <n v="584624168.36260986"/>
    <n v="657838299.99713993"/>
    <n v="555463704.64566004"/>
    <n v="2258296.9561299998"/>
    <n v="1831560.91992"/>
    <n v="837886.56105000025"/>
    <n v="609182.59134999989"/>
    <n v="3616296.5426500002"/>
    <n v="3007867.51333"/>
    <n v="52.327372538953831"/>
    <n v="44.611258424627728"/>
    <n v="364625.0860799998"/>
    <n v="44.625254093286706"/>
    <n v="32.677283163400418"/>
    <n v="27.164839261334716"/>
    <n v="1.597715391928523"/>
    <n v="1.5963105172471217"/>
    <n v="0.17201930437623233"/>
    <n v="0.17963494391784995"/>
    <n v="0.1397619905927682"/>
    <n v="0.14709914767720622"/>
    <m/>
    <m/>
    <m/>
    <n v="0"/>
    <m/>
    <n v="0"/>
    <m/>
    <n v="0"/>
    <m/>
    <n v="83.161777834528607"/>
    <n v="31.597925676859688"/>
    <n v="24.949845343634451"/>
    <n v="44.563913862286903"/>
    <n v="109.10149188945812"/>
    <n v="22.404732510035807"/>
    <n v="35.306765934479998"/>
    <n v="20.668026808192987"/>
    <m/>
    <n v="2023"/>
    <n v="3"/>
    <d v="2024-11-12T00:00:00"/>
    <x v="21"/>
    <x v="3"/>
  </r>
  <r>
    <n v="2024"/>
    <n v="9"/>
    <n v="9"/>
    <x v="8"/>
    <s v="AP Gpo y Col"/>
    <n v="9"/>
    <s v="19581e27de7ced00ff1ce50b2047e7a567c76b1cbaebabe5ef03f7c3017bb5b7"/>
    <s v="866d562d83a77144c090ae01fef5e5dc5d322dfdcb968ee04e0fa262fe1b2619"/>
    <x v="23"/>
    <n v="32377.886449999998"/>
    <n v="37706.550329999998"/>
    <n v="40315.970140000005"/>
    <n v="45933.929219999998"/>
    <n v="17321.142530000001"/>
    <n v="19554.943299999999"/>
    <n v="26340.267210000002"/>
    <n v="28086.700920000003"/>
    <n v="0"/>
    <n v="0"/>
    <n v="136.08000000000001"/>
    <n v="130.12"/>
    <n v="0"/>
    <n v="0"/>
    <n v="17321.142530000001"/>
    <n v="19554.943299999999"/>
    <n v="36134.335719999995"/>
    <n v="35079.555030000003"/>
    <n v="0"/>
    <n v="0"/>
    <n v="0"/>
    <n v="0"/>
    <n v="0"/>
    <n v="0"/>
    <s v="AP Gpo y Col"/>
    <s v="Accidentes y Enfermedades"/>
    <s v="Accidentes Personales"/>
    <x v="21"/>
    <x v="2"/>
    <n v="2219668.6898400001"/>
    <n v="1971809.2153"/>
    <n v="686962120.64980006"/>
    <n v="584624168.36260986"/>
    <n v="657838299.99713993"/>
    <n v="555463704.64566004"/>
    <n v="2258296.9561299998"/>
    <n v="1831560.91992"/>
    <n v="837886.56105000025"/>
    <n v="609182.59134999989"/>
    <n v="43591.007850000002"/>
    <n v="46927.563710000002"/>
    <n v="1.4337302435852086"/>
    <n v="2.0587112293074568"/>
    <n v="-5328.6638800000001"/>
    <n v="-14.131931543364818"/>
    <n v="74.276526391440143"/>
    <n v="80.350538892273548"/>
    <n v="1.4586810454281753"/>
    <n v="1.9122818798807142"/>
    <n v="4.7131982210858485E-3"/>
    <n v="4.9218609573417607E-3"/>
    <n v="6.4497077559429123E-3"/>
    <n v="6.7883013803851791E-3"/>
    <m/>
    <m/>
    <m/>
    <n v="0"/>
    <m/>
    <n v="0"/>
    <m/>
    <n v="0"/>
    <m/>
    <n v="-11.42320249018568"/>
    <n v="53.496828944497089"/>
    <n v="51.860865363866871"/>
    <n v="2.0672419555570807"/>
    <n v="-11.42320249018568"/>
    <n v="3.0068245993939868"/>
    <n v="47.935411527194397"/>
    <n v="55.744559140720654"/>
    <s v="Resto"/>
    <n v="2023"/>
    <n v="3"/>
    <d v="2024-11-12T00:00:00"/>
    <x v="21"/>
    <x v="23"/>
  </r>
  <r>
    <n v="2024"/>
    <n v="9"/>
    <n v="18"/>
    <x v="64"/>
    <s v="AP Gpo y Col"/>
    <n v="5"/>
    <s v="ef2d127de37b942baad06145e54b0c619a1f22327b2ebbcfbec78f5564afe39d"/>
    <s v="866d562d83a77144c090ae01fef5e5dc5d322dfdcb968ee04e0fa262fe1b2619"/>
    <x v="11"/>
    <n v="47201.760759999997"/>
    <n v="46004.950189999996"/>
    <n v="44691.270590000007"/>
    <n v="47404.144629999995"/>
    <n v="1988.0220899999999"/>
    <n v="3080.2284799999998"/>
    <n v="2843.2133000000003"/>
    <n v="4312.4242300000005"/>
    <n v="0"/>
    <n v="0"/>
    <n v="136.08000000000001"/>
    <n v="130.12"/>
    <n v="0"/>
    <n v="0"/>
    <n v="1988.0220900000002"/>
    <n v="3080.2284799999998"/>
    <n v="43595.995849999999"/>
    <n v="42079.846850000002"/>
    <n v="0"/>
    <n v="0"/>
    <n v="0"/>
    <n v="0"/>
    <n v="0"/>
    <n v="0"/>
    <s v="AP Gpo y Col"/>
    <s v="Accidentes y Enfermedades"/>
    <s v="Accidentes Personales"/>
    <x v="21"/>
    <x v="2"/>
    <n v="16146107.356520001"/>
    <n v="15536856.45108"/>
    <n v="686962120.64980006"/>
    <n v="584624168.36260986"/>
    <n v="657838299.99713993"/>
    <n v="555463704.64566004"/>
    <n v="2258296.9561299998"/>
    <n v="1831560.91992"/>
    <n v="837886.56105000025"/>
    <n v="609182.59134999989"/>
    <n v="752979.82686999999"/>
    <n v="744920.90093"/>
    <n v="2.090148535686323"/>
    <n v="2.5117892443353416"/>
    <n v="1196.8105700000015"/>
    <n v="2.6014821558488554"/>
    <n v="6.2686620644551825"/>
    <n v="6.1758168058601797"/>
    <n v="0.29234142767506954"/>
    <n v="0.29610204828018538"/>
    <n v="6.8710863876092149E-3"/>
    <n v="7.1752831600417934E-3"/>
    <n v="7.8691495630173261E-3"/>
    <n v="8.2822603538690899E-3"/>
    <m/>
    <m/>
    <m/>
    <n v="0"/>
    <m/>
    <n v="0"/>
    <m/>
    <n v="0"/>
    <m/>
    <n v="-35.458616043963076"/>
    <n v="4.2117540913530958"/>
    <n v="6.6954283555980085"/>
    <n v="0.23726625803721013"/>
    <n v="-35.458616043963062"/>
    <n v="3.6030287976202446"/>
    <n v="4.5601024847331253"/>
    <n v="7.319961241731562"/>
    <s v="Medianas"/>
    <n v="2023"/>
    <n v="3"/>
    <d v="2024-11-12T00:00:00"/>
    <x v="21"/>
    <x v="11"/>
  </r>
  <r>
    <n v="2024"/>
    <n v="9"/>
    <n v="16"/>
    <x v="24"/>
    <s v="AP Gpo y Col"/>
    <n v="14"/>
    <s v="8527a891e224136950ff32ca212b45bc93f69fbb801c3b1ebedac52775f99e61"/>
    <s v="866d562d83a77144c090ae01fef5e5dc5d322dfdcb968ee04e0fa262fe1b2619"/>
    <x v="25"/>
    <n v="20187.41992"/>
    <n v="22639.835030000002"/>
    <n v="25809.815019999998"/>
    <n v="27277.165680000006"/>
    <n v="10891.99071"/>
    <n v="22975.154870000002"/>
    <n v="17042.624669999997"/>
    <n v="25812.247930000001"/>
    <n v="0"/>
    <n v="0"/>
    <n v="136.08000000000001"/>
    <n v="130.12"/>
    <n v="0"/>
    <n v="0"/>
    <n v="10891.99071"/>
    <n v="8389.7107400000004"/>
    <n v="19105.511770000001"/>
    <n v="14510.863369999999"/>
    <n v="0"/>
    <n v="0"/>
    <n v="0"/>
    <n v="0"/>
    <n v="0"/>
    <n v="0"/>
    <s v="AP Gpo y Col"/>
    <s v="Accidentes y Enfermedades"/>
    <s v="Accidentes Personales"/>
    <x v="21"/>
    <x v="2"/>
    <n v="3728743.9611599999"/>
    <n v="2931433.71942"/>
    <n v="686962120.64980006"/>
    <n v="584624168.36260986"/>
    <n v="657838299.99713993"/>
    <n v="555463704.64566004"/>
    <n v="2258296.9561299998"/>
    <n v="1831560.91992"/>
    <n v="837886.56105000025"/>
    <n v="609182.59134999989"/>
    <n v="1827603.65488"/>
    <n v="1672007.0972200001"/>
    <n v="0.89392229242494292"/>
    <n v="1.236095113395894"/>
    <n v="-2452.4151100000017"/>
    <n v="-10.832301148618406"/>
    <n v="1.1045841293924039"/>
    <n v="1.3540513714111997"/>
    <n v="0.5414000030648326"/>
    <n v="0.77231270419033782"/>
    <n v="2.938651100719301E-3"/>
    <n v="3.0687510775957811E-3"/>
    <n v="3.8725451760587785E-3"/>
    <n v="4.0758441713923226E-3"/>
    <m/>
    <m/>
    <m/>
    <n v="0"/>
    <m/>
    <n v="0"/>
    <m/>
    <n v="0"/>
    <m/>
    <n v="-52.592307770589585"/>
    <n v="53.954347574694928"/>
    <n v="101.48110549195994"/>
    <n v="1.2999361985649545"/>
    <n v="29.825580971102706"/>
    <n v="31.663508110062246"/>
    <n v="57.0096778412547"/>
    <n v="57.816757873587513"/>
    <s v="Resto"/>
    <n v="2023"/>
    <n v="3"/>
    <d v="2024-11-12T00:00:00"/>
    <x v="21"/>
    <x v="25"/>
  </r>
  <r>
    <n v="2024"/>
    <n v="9"/>
    <n v="48"/>
    <x v="3"/>
    <s v="AP Gpo y Col"/>
    <n v="36"/>
    <s v="76a50887d8f1c2e9301755428990ad81479ee21c25b43215cf524541e0503269"/>
    <s v="866d562d83a77144c090ae01fef5e5dc5d322dfdcb968ee04e0fa262fe1b2619"/>
    <x v="14"/>
    <n v="70740.386400000003"/>
    <n v="86771.772270000001"/>
    <n v="100179.78517"/>
    <n v="119640.74983"/>
    <n v="57802.934999999998"/>
    <n v="54739.35068000001"/>
    <n v="82346.433079999988"/>
    <n v="81154.139650000012"/>
    <n v="0"/>
    <n v="0"/>
    <n v="136.08000000000001"/>
    <n v="130.12"/>
    <n v="0"/>
    <n v="0"/>
    <n v="57802.934999999998"/>
    <n v="54739.350680000003"/>
    <n v="73770.623909999995"/>
    <n v="83860.959340000001"/>
    <n v="0"/>
    <n v="0"/>
    <n v="0"/>
    <n v="0"/>
    <n v="0"/>
    <n v="0"/>
    <s v="AP Gpo y Col"/>
    <s v="Accidentes y Enfermedades"/>
    <s v="Accidentes Personales"/>
    <x v="21"/>
    <x v="2"/>
    <n v="47053426.409630001"/>
    <n v="41806699.471960001"/>
    <n v="686962120.64980006"/>
    <n v="584624168.36260986"/>
    <n v="657838299.99713993"/>
    <n v="555463704.64566004"/>
    <n v="2258296.9561299998"/>
    <n v="1831560.91992"/>
    <n v="837886.56105000025"/>
    <n v="609182.59134999989"/>
    <n v="22530566.875999998"/>
    <n v="20384075.905619998"/>
    <n v="3.1324660916705325"/>
    <n v="4.7375859206359383"/>
    <n v="-16031.385869999998"/>
    <n v="-18.475346821448525"/>
    <n v="0.31397517332488445"/>
    <n v="0.42568411083122271"/>
    <n v="0.15034056347811944"/>
    <n v="0.20755470622166272"/>
    <n v="1.0297567256413847E-2"/>
    <n v="1.0753461207762997E-2"/>
    <n v="1.4842316990251471E-2"/>
    <n v="1.5621501737067271E-2"/>
    <m/>
    <m/>
    <m/>
    <n v="0"/>
    <m/>
    <n v="0"/>
    <m/>
    <n v="0"/>
    <m/>
    <n v="5.5966763981351475"/>
    <n v="81.711364528254819"/>
    <n v="63.084283342366746"/>
    <n v="6.8986588026383977"/>
    <n v="5.5966763981351475"/>
    <n v="-12.032220367394631"/>
    <n v="78.354949350190466"/>
    <n v="65.27393808848359"/>
    <s v="Medianas"/>
    <n v="2023"/>
    <n v="3"/>
    <d v="2024-11-12T00:00:00"/>
    <x v="21"/>
    <x v="14"/>
  </r>
  <r>
    <n v="2024"/>
    <n v="9"/>
    <n v="98"/>
    <x v="53"/>
    <s v="AP Gpo y Col"/>
    <n v="205"/>
    <s v="f8809aff4d69bece79dabe35be0c708b890d7eafb841f121330667b77d2e2590"/>
    <s v="866d562d83a77144c090ae01fef5e5dc5d322dfdcb968ee04e0fa262fe1b2619"/>
    <x v="4"/>
    <n v="303376.63229000004"/>
    <n v="235574.14095"/>
    <n v="304577.53807000001"/>
    <n v="238082.65249000001"/>
    <n v="150766.13481000002"/>
    <n v="97337.170129999999"/>
    <n v="219082.25024000002"/>
    <n v="108418.69683999999"/>
    <n v="0"/>
    <n v="0"/>
    <n v="136.08000000000001"/>
    <n v="130.12"/>
    <n v="0"/>
    <n v="0"/>
    <n v="38455.152520000003"/>
    <n v="33013.476350000004"/>
    <n v="51840.045180000001"/>
    <n v="72224.837889999995"/>
    <n v="0"/>
    <n v="0"/>
    <n v="0"/>
    <n v="0"/>
    <n v="0"/>
    <n v="0"/>
    <s v="AP Gpo y Col"/>
    <s v="Accidentes y Enfermedades"/>
    <s v="Accidentes Personales"/>
    <x v="21"/>
    <x v="2"/>
    <n v="2821244.0201900001"/>
    <n v="3540235.0162600004"/>
    <n v="686962120.64980006"/>
    <n v="584624168.36260986"/>
    <n v="657838299.99713993"/>
    <n v="555463704.64566004"/>
    <n v="2258296.9561299998"/>
    <n v="1831560.91992"/>
    <n v="837886.56105000025"/>
    <n v="609182.59134999989"/>
    <n v="416334.49706999998"/>
    <n v="329842.93442000001"/>
    <n v="13.433868006884744"/>
    <n v="12.861933140629009"/>
    <n v="67802.491340000037"/>
    <n v="28.781805620333746"/>
    <n v="72.868483016672087"/>
    <n v="71.420096163113683"/>
    <n v="10.753292877854953"/>
    <n v="6.6541949861528362"/>
    <n v="4.4162061221517564E-2"/>
    <n v="4.6117204226527861E-2"/>
    <n v="4.0294971316322051E-2"/>
    <n v="4.241035714480694E-2"/>
    <m/>
    <m/>
    <m/>
    <n v="0"/>
    <m/>
    <n v="0"/>
    <m/>
    <n v="0"/>
    <m/>
    <n v="54.890608190727377"/>
    <n v="49.696027565459133"/>
    <n v="41.31912345619444"/>
    <n v="17.993621310868974"/>
    <n v="16.483196475005577"/>
    <n v="-28.224075408859317"/>
    <n v="74.180399315770813"/>
    <n v="45.70931180251349"/>
    <s v="Grandes"/>
    <n v="2023"/>
    <n v="3"/>
    <d v="2024-11-12T00:00:00"/>
    <x v="21"/>
    <x v="4"/>
  </r>
  <r>
    <n v="2024"/>
    <n v="9"/>
    <n v="22"/>
    <x v="15"/>
    <s v="AP Gpo y Col"/>
    <n v="16"/>
    <s v="b17ef6d19c7a5b1ee83b907c595526dcb1eb06db8227d650d5dda0a9f4ce8cd9"/>
    <s v="866d562d83a77144c090ae01fef5e5dc5d322dfdcb968ee04e0fa262fe1b2619"/>
    <x v="12"/>
    <n v="48765.409599999999"/>
    <n v="41675.894090000002"/>
    <n v="57226.125909999995"/>
    <n v="50000.312210000004"/>
    <n v="23607.242880000005"/>
    <n v="20841.89185"/>
    <n v="31511.267110000008"/>
    <n v="27872.582289999998"/>
    <n v="0"/>
    <n v="0"/>
    <n v="136.08000000000001"/>
    <n v="130.12"/>
    <n v="-728.55509999999992"/>
    <n v="1296.2673400000001"/>
    <n v="23607.242879999998"/>
    <n v="20841.89185"/>
    <n v="41404.519899999999"/>
    <n v="27658.93204"/>
    <n v="0"/>
    <n v="0"/>
    <n v="0"/>
    <n v="0"/>
    <n v="0"/>
    <n v="0"/>
    <s v="AP Gpo y Col"/>
    <s v="Accidentes y Enfermedades"/>
    <s v="Accidentes Personales"/>
    <x v="21"/>
    <x v="2"/>
    <n v="23848282.467700001"/>
    <n v="20930115.52899"/>
    <n v="686962120.64980006"/>
    <n v="584624168.36260986"/>
    <n v="657838299.99713993"/>
    <n v="555463704.64566004"/>
    <n v="2258296.9561299998"/>
    <n v="1831560.91992"/>
    <n v="837886.56105000025"/>
    <n v="609182.59134999989"/>
    <n v="4680114.9022500003"/>
    <n v="4238751.0255000005"/>
    <n v="2.1593887140320267"/>
    <n v="2.2754304067494706"/>
    <n v="7089.5155099999974"/>
    <n v="17.011069983741756"/>
    <n v="1.0419703494150467"/>
    <n v="0.98321165454826265"/>
    <n v="0.20448185174780464"/>
    <n v="0.19911927400627732"/>
    <n v="7.0987043003000825E-3"/>
    <n v="7.4129781741519183E-3"/>
    <n v="7.1286642505259479E-3"/>
    <n v="7.5029014031773294E-3"/>
    <m/>
    <m/>
    <m/>
    <n v="0"/>
    <m/>
    <n v="0"/>
    <m/>
    <n v="0"/>
    <m/>
    <n v="13.268234236615161"/>
    <n v="48.409811531655848"/>
    <n v="50.009465435801999"/>
    <n v="2.81747482026881"/>
    <n v="13.268234236615118"/>
    <n v="49.696741147204463"/>
    <n v="57.016100988529992"/>
    <n v="75.353205322095292"/>
    <s v="Medianas"/>
    <n v="2023"/>
    <n v="3"/>
    <d v="2024-11-12T00:00:00"/>
    <x v="21"/>
    <x v="12"/>
  </r>
  <r>
    <n v="2024"/>
    <n v="9"/>
    <n v="128"/>
    <x v="65"/>
    <s v="AP Gpo y Col"/>
    <n v="267"/>
    <s v="8acc23987b8960d83c44541f9f0eb46454cea080ea94d916f56fccf033db866f"/>
    <s v="866d562d83a77144c090ae01fef5e5dc5d322dfdcb968ee04e0fa262fe1b2619"/>
    <x v="30"/>
    <n v="108.99811"/>
    <n v="64.418959999999998"/>
    <n v="241.85977"/>
    <n v="540.89587999999958"/>
    <n v="-19.927410000000002"/>
    <n v="510.04679999999996"/>
    <n v="-90.604940000000056"/>
    <n v="5129.8553599999996"/>
    <n v="0"/>
    <n v="0"/>
    <n v="136.08000000000001"/>
    <n v="130.12"/>
    <n v="0"/>
    <n v="0"/>
    <n v="-19.927409999999998"/>
    <n v="510.04679999999996"/>
    <n v="113.19025000000001"/>
    <n v="199.38182"/>
    <n v="0"/>
    <n v="0"/>
    <n v="0"/>
    <n v="0"/>
    <n v="0"/>
    <n v="0"/>
    <s v="AP Gpo y Col"/>
    <s v="Accidentes y Enfermedades"/>
    <s v="Accidentes Personales"/>
    <x v="21"/>
    <x v="2"/>
    <n v="71137.016310000006"/>
    <n v="54230.541290000001"/>
    <n v="686962120.64980006"/>
    <n v="584624168.36260986"/>
    <n v="657838299.99713993"/>
    <n v="555463704.64566004"/>
    <n v="2258296.9561299998"/>
    <n v="1831560.91992"/>
    <n v="837886.56105000025"/>
    <n v="609182.59134999989"/>
    <n v="108.99811"/>
    <n v="64.418959999999998"/>
    <n v="4.8265623218475204E-3"/>
    <n v="3.5171617443559415E-3"/>
    <n v="44.579149999999998"/>
    <n v="69.20190887900084"/>
    <n v="100"/>
    <n v="100"/>
    <n v="0.15322277437812318"/>
    <n v="0.11878723403389432"/>
    <n v="1.5866684162570459E-5"/>
    <n v="1.6569134086670522E-5"/>
    <n v="1.1018867074965758E-5"/>
    <n v="1.1597330205597136E-5"/>
    <m/>
    <m/>
    <m/>
    <n v="0"/>
    <m/>
    <n v="0"/>
    <m/>
    <n v="0"/>
    <m/>
    <n v="-103.90697677154333"/>
    <n v="-18.282344528726235"/>
    <n v="791.76503315173045"/>
    <n v="-2.3782945002755389E-3"/>
    <n v="-103.90697677154333"/>
    <n v="-43.229402760993949"/>
    <n v="-17.605235433263903"/>
    <n v="255.8140957886732"/>
    <s v="Resto"/>
    <n v="2023"/>
    <n v="3"/>
    <d v="2024-11-12T00:00:00"/>
    <x v="21"/>
    <x v="30"/>
  </r>
  <r>
    <n v="2024"/>
    <n v="9"/>
    <n v="91"/>
    <x v="60"/>
    <s v="AP Gpo y Col"/>
    <n v="218"/>
    <s v="5966abd0cbfc86f98a186531b2b4ee5f6e910120ce13222f98207203dfc9a9a2"/>
    <s v="866d562d83a77144c090ae01fef5e5dc5d322dfdcb968ee04e0fa262fe1b2619"/>
    <x v="10"/>
    <n v="71023.2166"/>
    <n v="60746.380509999995"/>
    <n v="76939.386150000006"/>
    <n v="67365.814240000007"/>
    <n v="35040.540730000008"/>
    <n v="27715.499639999998"/>
    <n v="49168.057630000003"/>
    <n v="34476.293299999998"/>
    <n v="0"/>
    <n v="0"/>
    <n v="136.08000000000001"/>
    <n v="130.12"/>
    <n v="0"/>
    <n v="0"/>
    <n v="35040.540729999993"/>
    <n v="27637.166860000001"/>
    <n v="63618.221270000002"/>
    <n v="49117.803009999996"/>
    <n v="0"/>
    <n v="0"/>
    <n v="0"/>
    <n v="0"/>
    <n v="0"/>
    <n v="0"/>
    <s v="AP Gpo y Col"/>
    <s v="Accidentes y Enfermedades"/>
    <s v="Accidentes Personales"/>
    <x v="21"/>
    <x v="2"/>
    <n v="3240513.8837199998"/>
    <n v="3256773.9065"/>
    <n v="686962120.64980006"/>
    <n v="584624168.36260986"/>
    <n v="657838299.99713993"/>
    <n v="555463704.64566004"/>
    <n v="2258296.9561299998"/>
    <n v="1831560.91992"/>
    <n v="837886.56105000025"/>
    <n v="609182.59134999989"/>
    <n v="71097.936709999994"/>
    <n v="60804.297490000004"/>
    <n v="3.1449901399022"/>
    <n v="3.3166453733165104"/>
    <n v="10276.836090000004"/>
    <n v="16.917610569914121"/>
    <n v="99.894905374955158"/>
    <n v="99.90474854181231"/>
    <n v="2.1917269651833049"/>
    <n v="1.8652317371113767"/>
    <n v="1.0338738405666221E-2"/>
    <n v="1.0796455086350062E-2"/>
    <n v="1.0390672127041178E-2"/>
    <n v="1.0936156584479479E-2"/>
    <m/>
    <m/>
    <m/>
    <n v="0"/>
    <m/>
    <n v="0"/>
    <m/>
    <n v="0"/>
    <m/>
    <n v="26.429402988024254"/>
    <n v="49.336741431111143"/>
    <n v="45.624939967308023"/>
    <n v="4.18201488827901"/>
    <n v="26.787745312328259"/>
    <n v="29.521715898098776"/>
    <n v="55.079409688751888"/>
    <n v="56.267107171656875"/>
    <s v="Medianas"/>
    <n v="2023"/>
    <n v="3"/>
    <d v="2024-11-12T00:00:00"/>
    <x v="21"/>
    <x v="10"/>
  </r>
  <r>
    <n v="2024"/>
    <n v="9"/>
    <n v="150.1"/>
    <x v="32"/>
    <s v="AP Gpo y Col"/>
    <n v="150.1"/>
    <m/>
    <m/>
    <x v="21"/>
    <n v="276108.41499000002"/>
    <n v="299845.46816999995"/>
    <n v="378471.74451000005"/>
    <n v="367371.97399000003"/>
    <n v="136871.88542999999"/>
    <n v="140157.18971999999"/>
    <n v="205249.40534000003"/>
    <n v="229422.35406000001"/>
    <n v="0"/>
    <n v="0"/>
    <n v="0"/>
    <n v="0"/>
    <n v="0"/>
    <n v="0"/>
    <n v="129138.25047999999"/>
    <n v="100615.26733"/>
    <n v="263140.33442999999"/>
    <n v="247269.65772000005"/>
    <n v="0"/>
    <n v="0"/>
    <n v="0"/>
    <n v="0"/>
    <n v="0"/>
    <n v="0"/>
    <s v="AP Gpo y Col"/>
    <s v="Accidentes y Enfermedades"/>
    <s v="Accidentes Personales"/>
    <x v="21"/>
    <x v="2"/>
    <n v="264619443.46599999"/>
    <n v="233193632.01980996"/>
    <n v="686962120.64980006"/>
    <n v="584624168.36260986"/>
    <n v="657838299.99713993"/>
    <n v="555463704.64566004"/>
    <n v="2258296.9561299998"/>
    <n v="1831560.91992"/>
    <n v="837886.56105000025"/>
    <n v="609182.59134999989"/>
    <n v="47973555.54569"/>
    <n v="41158693.763399996"/>
    <n v="12.226399820471871"/>
    <n v="16.371034395246696"/>
    <n v="-23737.05317999993"/>
    <n v="-7.9164288607963869"/>
    <n v="0.57554294621134439"/>
    <n v="0.72851065170740403"/>
    <n v="0.10434169589865236"/>
    <n v="0.12858218535938745"/>
    <n v="4.0192669535960443E-2"/>
    <n v="4.1972079611539863E-2"/>
    <n v="5.1288585795177477E-2"/>
    <n v="5.3981109055771082E-2"/>
    <m/>
    <m/>
    <m/>
    <n v="0"/>
    <m/>
    <n v="0"/>
    <m/>
    <n v="0"/>
    <m/>
    <n v="-2.3440141005703907"/>
    <n v="49.571790644250072"/>
    <n v="46.743140917019524"/>
    <n v="16.335371850155774"/>
    <n v="28.34856369903558"/>
    <n v="6.4183680506288976"/>
    <n v="49.075809970270093"/>
    <n v="40.69050293422309"/>
    <s v="Resto"/>
    <n v="2023"/>
    <n v="3"/>
    <d v="2024-11-12T00:00:00"/>
    <x v="21"/>
    <x v="21"/>
  </r>
  <r>
    <n v="2024"/>
    <n v="9"/>
    <n v="38"/>
    <x v="55"/>
    <s v="AP Gpo y Col"/>
    <n v="26"/>
    <s v="5f9c4ab08cac7457e9111a30e4664920607ea2c115a1433d7be98e97e64244ca"/>
    <s v="866d562d83a77144c090ae01fef5e5dc5d322dfdcb968ee04e0fa262fe1b2619"/>
    <x v="22"/>
    <n v="36057.89486"/>
    <n v="33180.366249999999"/>
    <n v="48137.707260000003"/>
    <n v="38666.626580000004"/>
    <n v="6847.5156100000031"/>
    <n v="8042.3451300000006"/>
    <n v="8282.8963099999983"/>
    <n v="11926.288939999999"/>
    <n v="0"/>
    <n v="0"/>
    <n v="136.08000000000001"/>
    <n v="130.12"/>
    <n v="0"/>
    <n v="0"/>
    <n v="6847.5156100000004"/>
    <n v="8042.3451299999997"/>
    <n v="33665.906060000001"/>
    <n v="29710.040270000001"/>
    <n v="0"/>
    <n v="0"/>
    <n v="0"/>
    <n v="0"/>
    <n v="0"/>
    <n v="0"/>
    <s v="AP Gpo y Col"/>
    <s v="Accidentes y Enfermedades"/>
    <s v="Accidentes Personales"/>
    <x v="21"/>
    <x v="2"/>
    <n v="30915868.760259997"/>
    <n v="28072029.511569999"/>
    <n v="686962120.64980006"/>
    <n v="584624168.36260986"/>
    <n v="657838299.99713993"/>
    <n v="555463704.64566004"/>
    <n v="2258296.9561299998"/>
    <n v="1831560.91992"/>
    <n v="837886.56105000025"/>
    <n v="609182.59134999989"/>
    <n v="11072149.02153"/>
    <n v="9447249.3528099991"/>
    <n v="1.5966852703814347"/>
    <n v="1.8115895512473192"/>
    <n v="2877.5286100000012"/>
    <n v="8.6723835063152741"/>
    <n v="0.32566301979755463"/>
    <n v="0.35121721689425711"/>
    <n v="0.11663231960134883"/>
    <n v="0.11819724767788728"/>
    <n v="5.2488912817918844E-3"/>
    <n v="5.4812702240287269E-3"/>
    <n v="5.6755036903332508E-3"/>
    <n v="5.9734535258548225E-3"/>
    <m/>
    <m/>
    <m/>
    <n v="0"/>
    <m/>
    <n v="0"/>
    <m/>
    <n v="0"/>
    <m/>
    <n v="-14.85673022838796"/>
    <n v="18.990336614454268"/>
    <n v="24.238265091483132"/>
    <n v="0.81723659601593523"/>
    <n v="-14.856730228387994"/>
    <n v="13.314912245320887"/>
    <n v="20.339614795443886"/>
    <n v="27.06945213440466"/>
    <s v="Resto"/>
    <n v="2023"/>
    <n v="3"/>
    <d v="2024-11-12T00:00:00"/>
    <x v="21"/>
    <x v="22"/>
  </r>
  <r>
    <n v="2024"/>
    <n v="9"/>
    <n v="119"/>
    <x v="62"/>
    <s v="AP Gpo y Col"/>
    <n v="217"/>
    <s v="16badfc6202cb3f8889e0f2779b19218af4cbb736e56acadce8148aba9a7a9f8"/>
    <s v="866d562d83a77144c090ae01fef5e5dc5d322dfdcb968ee04e0fa262fe1b2619"/>
    <x v="17"/>
    <n v="50455.832069999997"/>
    <n v="54591.143830000001"/>
    <n v="59815.446899999995"/>
    <n v="68726.816599999991"/>
    <n v="35722.456740000001"/>
    <n v="33909.967349999999"/>
    <n v="50441.860659999998"/>
    <n v="42348.089010000011"/>
    <n v="0"/>
    <n v="0"/>
    <n v="136.08000000000001"/>
    <n v="130.12"/>
    <n v="0"/>
    <n v="0"/>
    <n v="24146.279770000001"/>
    <n v="30312.940620000001"/>
    <n v="40438.643750000003"/>
    <n v="34200.234170000003"/>
    <n v="0"/>
    <n v="0"/>
    <n v="0"/>
    <n v="0"/>
    <n v="0"/>
    <n v="0"/>
    <s v="AP Gpo y Col"/>
    <s v="Accidentes y Enfermedades"/>
    <s v="Accidentes Personales"/>
    <x v="21"/>
    <x v="2"/>
    <n v="996928.28110999998"/>
    <n v="799499.22270000004"/>
    <n v="686962120.64980006"/>
    <n v="584624168.36260986"/>
    <n v="657838299.99713993"/>
    <n v="555463704.64566004"/>
    <n v="2258296.9561299998"/>
    <n v="1831560.91992"/>
    <n v="837886.56105000025"/>
    <n v="609182.59134999989"/>
    <n v="496364.63073000003"/>
    <n v="441151.22651999997"/>
    <n v="2.234242575275184"/>
    <n v="2.9805802928129994"/>
    <n v="-4135.3117600000041"/>
    <n v="-7.5750597438983931"/>
    <n v="10.165074009361819"/>
    <n v="12.374700680453637"/>
    <n v="5.0611295743181701"/>
    <n v="6.828167217679022"/>
    <n v="7.3447764517603443E-3"/>
    <n v="7.6699444331866E-3"/>
    <n v="9.3378185138832913E-3"/>
    <n v="9.828030773824303E-3"/>
    <m/>
    <m/>
    <m/>
    <n v="0"/>
    <m/>
    <n v="0"/>
    <m/>
    <n v="0"/>
    <m/>
    <n v="5.3450048220114343"/>
    <n v="70.79946019013299"/>
    <n v="62.116242619128137"/>
    <n v="4.2634001308284848"/>
    <n v="-20.343327713746561"/>
    <n v="18.240838787800605"/>
    <n v="59.710904053254751"/>
    <n v="88.633722416409995"/>
    <s v="Medianas"/>
    <n v="2023"/>
    <n v="3"/>
    <d v="2024-11-12T00:00:00"/>
    <x v="21"/>
    <x v="17"/>
  </r>
  <r>
    <n v="2024"/>
    <n v="9"/>
    <n v="12"/>
    <x v="31"/>
    <s v="AP Gpo y Col"/>
    <n v="12"/>
    <s v="6b51d431df5d7f141cbececcf79edf3dd861c3b4069f0b11661a3eefacbba918"/>
    <s v="866d562d83a77144c090ae01fef5e5dc5d322dfdcb968ee04e0fa262fe1b2619"/>
    <x v="13"/>
    <n v="119328.40435"/>
    <n v="126641.62643999999"/>
    <n v="148794.41585999998"/>
    <n v="168515.67631999997"/>
    <n v="33547.118719999991"/>
    <n v="42432.644259999994"/>
    <n v="57498.591739999996"/>
    <n v="53242.328950000003"/>
    <n v="0"/>
    <n v="0"/>
    <n v="136.08000000000001"/>
    <n v="130.12"/>
    <n v="0"/>
    <n v="536.94523000000004"/>
    <n v="26243.475780000001"/>
    <n v="35795.425279999996"/>
    <n v="74373.776040000012"/>
    <n v="89247.172940000004"/>
    <n v="0"/>
    <n v="0"/>
    <n v="0"/>
    <n v="0"/>
    <n v="0"/>
    <n v="0"/>
    <s v="AP Gpo y Col"/>
    <s v="Accidentes y Enfermedades"/>
    <s v="Accidentes Personales"/>
    <x v="21"/>
    <x v="2"/>
    <n v="5387062.6739699999"/>
    <n v="6304657.6626300002"/>
    <n v="686962120.64980006"/>
    <n v="584624168.36260986"/>
    <n v="657838299.99713993"/>
    <n v="555463704.64566004"/>
    <n v="2258296.9561299998"/>
    <n v="1831560.91992"/>
    <n v="837886.56105000025"/>
    <n v="609182.59134999989"/>
    <n v="199761.15912999999"/>
    <n v="188164.93210000001"/>
    <n v="5.2839996983607858"/>
    <n v="6.9144097290267323"/>
    <n v="-7313.2220899999957"/>
    <n v="-5.7747379716927778"/>
    <n v="59.73553861506371"/>
    <n v="67.303521982882799"/>
    <n v="2.2150921860736554"/>
    <n v="2.0086994919748138"/>
    <n v="1.7370448932049823E-2"/>
    <n v="1.813947353787683E-2"/>
    <n v="2.1662058001244183E-2"/>
    <n v="2.279926219856019E-2"/>
    <m/>
    <m/>
    <m/>
    <n v="0"/>
    <m/>
    <n v="0"/>
    <m/>
    <n v="0"/>
    <m/>
    <n v="-20.940305971872053"/>
    <n v="28.113271859065126"/>
    <n v="33.506079677603985"/>
    <n v="4.0037781102444594"/>
    <n v="-26.68483311842914"/>
    <n v="-16.665398365054351"/>
    <n v="35.285926273106838"/>
    <n v="40.108189537908281"/>
    <s v="Medianas"/>
    <n v="2023"/>
    <n v="3"/>
    <d v="2024-11-12T00:00:00"/>
    <x v="21"/>
    <x v="13"/>
  </r>
  <r>
    <n v="2024"/>
    <n v="9"/>
    <n v="3"/>
    <x v="40"/>
    <s v="AP Gpo y Col"/>
    <n v="3"/>
    <s v="4e07408562bedb8b60ce05c1decfe3ad16b72230967de01f640b7e4729b49fce"/>
    <s v="866d562d83a77144c090ae01fef5e5dc5d322dfdcb968ee04e0fa262fe1b2619"/>
    <x v="34"/>
    <n v="35.177030000000002"/>
    <n v="13.32616"/>
    <n v="63.369289999999999"/>
    <n v="233.53056000000001"/>
    <n v="-4.0869400000000002"/>
    <n v="392.49231000000003"/>
    <n v="-2.8522800000000199"/>
    <n v="680.03944999999999"/>
    <n v="0"/>
    <n v="0"/>
    <n v="136.08000000000001"/>
    <n v="130.12"/>
    <n v="0"/>
    <n v="0"/>
    <n v="-4.0869400000000002"/>
    <n v="392.49230999999997"/>
    <n v="34.583260000000003"/>
    <n v="147.19596999999999"/>
    <n v="0"/>
    <n v="0"/>
    <n v="0"/>
    <n v="0"/>
    <n v="0"/>
    <n v="0"/>
    <s v="AP Gpo y Col"/>
    <s v="Accidentes y Enfermedades"/>
    <s v="Accidentes Personales"/>
    <x v="21"/>
    <x v="2"/>
    <n v="18450547.527869999"/>
    <n v="15031312.08585"/>
    <n v="686962120.64980006"/>
    <n v="584624168.36260986"/>
    <n v="657838299.99713993"/>
    <n v="555463704.64566004"/>
    <n v="2258296.9561299998"/>
    <n v="1831560.91992"/>
    <n v="837886.56105000025"/>
    <n v="609182.59134999989"/>
    <n v="2107107.4433399998"/>
    <n v="2020110.9390100001"/>
    <n v="1.5576795560262458E-3"/>
    <n v="7.2758486245612115E-4"/>
    <n v="21.85087"/>
    <n v="163.96974072050767"/>
    <n v="1.669446430517112E-3"/>
    <n v="6.5967466155748746E-4"/>
    <n v="1.9065575125542614E-4"/>
    <n v="8.8655999715053644E-5"/>
    <n v="5.1206651637103243E-6"/>
    <n v="5.3473672785778721E-6"/>
    <n v="2.2794404886344904E-6"/>
    <n v="2.3991054480330066E-6"/>
    <m/>
    <m/>
    <m/>
    <n v="0"/>
    <m/>
    <n v="0"/>
    <m/>
    <n v="0"/>
    <m/>
    <n v="-101.04127899983568"/>
    <n v="-11.618206539892652"/>
    <n v="2945.2768839635728"/>
    <n v="-4.8776769911173157E-4"/>
    <n v="-101.04127899983568"/>
    <n v="-76.505294268586283"/>
    <n v="-11.817682890508298"/>
    <n v="266.64609771585458"/>
    <s v="Resto"/>
    <n v="2023"/>
    <n v="3"/>
    <d v="2024-11-12T00:00:00"/>
    <x v="21"/>
    <x v="34"/>
  </r>
  <r>
    <n v="2024"/>
    <n v="9"/>
    <n v="8"/>
    <x v="20"/>
    <s v="AP Gpo y Col"/>
    <n v="8"/>
    <s v="2c624232cdd221771294dfbb310aca000a0df6ac8b66b696d90ef06fdefb64a3"/>
    <s v="866d562d83a77144c090ae01fef5e5dc5d322dfdcb968ee04e0fa262fe1b2619"/>
    <x v="26"/>
    <n v="27192.98603"/>
    <n v="58485.442630000005"/>
    <n v="30957.957009999991"/>
    <n v="64128.504730000008"/>
    <n v="26453.386300000006"/>
    <n v="31420.132409999995"/>
    <n v="35802.081630000015"/>
    <n v="40272.562120000017"/>
    <n v="0"/>
    <n v="0"/>
    <n v="136.08000000000001"/>
    <n v="130.12"/>
    <n v="0"/>
    <n v="0"/>
    <n v="26815.131149999997"/>
    <n v="24034.015289999999"/>
    <n v="34070.99194"/>
    <n v="49498.627240000002"/>
    <n v="0"/>
    <n v="0"/>
    <n v="0"/>
    <n v="0"/>
    <n v="0"/>
    <n v="0"/>
    <s v="AP Gpo y Col"/>
    <s v="Accidentes y Enfermedades"/>
    <s v="Accidentes Personales"/>
    <x v="21"/>
    <x v="2"/>
    <n v="1891357.54091"/>
    <n v="1612866.84565"/>
    <n v="686962120.64980006"/>
    <n v="584624168.36260986"/>
    <n v="657838299.99713993"/>
    <n v="555463704.64566004"/>
    <n v="2258296.9561299998"/>
    <n v="1831560.91992"/>
    <n v="837886.56105000025"/>
    <n v="609182.59134999989"/>
    <n v="44703.092990000005"/>
    <n v="72839.212459999995"/>
    <n v="1.2041368588035517"/>
    <n v="3.1932021476279679"/>
    <n v="-31292.456600000005"/>
    <n v="-53.504693121615517"/>
    <n v="60.830211538344827"/>
    <n v="80.293897551566147"/>
    <n v="1.4377496291323364"/>
    <n v="3.6261792340600714"/>
    <n v="3.9584403874085598E-3"/>
    <n v="4.1336884809106168E-3"/>
    <n v="1.0003938563437004E-2"/>
    <n v="1.0529120470132047E-2"/>
    <m/>
    <m/>
    <m/>
    <n v="0"/>
    <m/>
    <n v="0"/>
    <m/>
    <n v="0"/>
    <m/>
    <n v="-15.80752762333757"/>
    <n v="97.280181995518817"/>
    <n v="53.722996692997739"/>
    <n v="3.1571560554509741"/>
    <n v="11.571582303008498"/>
    <n v="-31.167804361921537"/>
    <n v="78.703699608224554"/>
    <n v="48.5549127927694"/>
    <s v="Resto"/>
    <n v="2023"/>
    <n v="3"/>
    <d v="2024-11-12T00:00:00"/>
    <x v="21"/>
    <x v="26"/>
  </r>
  <r>
    <n v="2024"/>
    <n v="9"/>
    <n v="120"/>
    <x v="58"/>
    <s v="AP Gpo y Col"/>
    <n v="234"/>
    <s v="114bd151f8fb0c58642d2170da4ae7d7c57977260ac2cc8905306cab6b2acabc"/>
    <s v="866d562d83a77144c090ae01fef5e5dc5d322dfdcb968ee04e0fa262fe1b2619"/>
    <x v="8"/>
    <n v="102514.07009000001"/>
    <n v="0"/>
    <n v="217681.21886000002"/>
    <n v="0"/>
    <n v="51029.822219999995"/>
    <n v="0"/>
    <n v="102490.71932"/>
    <n v="0"/>
    <n v="0"/>
    <n v="0"/>
    <n v="136.08000000000001"/>
    <n v="130.12"/>
    <n v="-15.944240000000001"/>
    <n v="0"/>
    <n v="37141.633729999994"/>
    <n v="0"/>
    <n v="81837.747230000008"/>
    <n v="0"/>
    <n v="0"/>
    <n v="0"/>
    <n v="0"/>
    <n v="0"/>
    <n v="0"/>
    <n v="0"/>
    <s v="AP Gpo y Col"/>
    <s v="Accidentes y Enfermedades"/>
    <s v="Accidentes Personales"/>
    <x v="21"/>
    <x v="2"/>
    <n v="2019824.97291"/>
    <n v="0"/>
    <n v="686962120.64980006"/>
    <n v="584624168.36260986"/>
    <n v="657838299.99713993"/>
    <n v="555463704.64566004"/>
    <n v="2258296.9561299998"/>
    <n v="1831560.91992"/>
    <n v="837886.56105000025"/>
    <n v="609182.59134999989"/>
    <n v="103401.22211"/>
    <n v="0"/>
    <n v="4.5394415385333735"/>
    <m/>
    <m/>
    <m/>
    <n v="99.142029463581935"/>
    <m/>
    <n v="5.0753937328691432"/>
    <m/>
    <n v="1.4922812628013836E-2"/>
    <n v="1.5583475466607176E-2"/>
    <m/>
    <m/>
    <m/>
    <m/>
    <m/>
    <n v="0"/>
    <m/>
    <n v="0"/>
    <m/>
    <n v="0"/>
    <m/>
    <m/>
    <n v="49.778359375644207"/>
    <m/>
    <n v="6.0903020280038636"/>
    <m/>
    <m/>
    <n v="45.384477196831547"/>
    <m/>
    <s v="Medianas"/>
    <n v="2023"/>
    <n v="3"/>
    <d v="2024-11-12T00:00:00"/>
    <x v="21"/>
    <x v="8"/>
  </r>
  <r>
    <n v="2024"/>
    <n v="9"/>
    <n v="80"/>
    <x v="30"/>
    <s v="AP Gpo y Col"/>
    <n v="52"/>
    <s v="41cfc0d1f2d127b04555b7246d84019b4d27710a3f3aff6e7764375b1e06e05d"/>
    <s v="866d562d83a77144c090ae01fef5e5dc5d322dfdcb968ee04e0fa262fe1b2619"/>
    <x v="35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21"/>
    <x v="2"/>
    <n v="835205.63911999995"/>
    <n v="787883.69756"/>
    <n v="686962120.64980006"/>
    <n v="584624168.36260986"/>
    <n v="657838299.99713993"/>
    <n v="555463704.64566004"/>
    <n v="2258296.9561299998"/>
    <n v="1831560.91992"/>
    <n v="837886.56105000025"/>
    <n v="609182.591349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21"/>
    <x v="35"/>
  </r>
  <r>
    <n v="2024"/>
    <n v="9"/>
    <n v="82"/>
    <x v="66"/>
    <s v="AP Gpo y Col"/>
    <n v="25"/>
    <s v="b7a56873cd771f2c446d369b649430b65a756ba278ff97ec81bb6f55b2e73569"/>
    <s v="866d562d83a77144c090ae01fef5e5dc5d322dfdcb968ee04e0fa262fe1b2619"/>
    <x v="35"/>
    <n v="0"/>
    <n v="0"/>
    <n v="0"/>
    <n v="-1460.3906400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21"/>
    <x v="2"/>
    <n v="0"/>
    <n v="0"/>
    <n v="686962120.64980006"/>
    <n v="584624168.36260986"/>
    <n v="657838299.99713993"/>
    <n v="555463704.64566004"/>
    <n v="2258296.9561299998"/>
    <n v="1831560.91992"/>
    <n v="837886.56105000025"/>
    <n v="609182.591349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21"/>
    <x v="35"/>
  </r>
  <r>
    <n v="2024"/>
    <n v="9"/>
    <n v="50"/>
    <x v="56"/>
    <s v="AP Gpo y Col"/>
    <n v="38"/>
    <s v="aea92132c4cbeb263e6ac2bf6c183b5d81737f179f21efdc5863739672f0f470"/>
    <s v="866d562d83a77144c090ae01fef5e5dc5d322dfdcb968ee04e0fa262fe1b2619"/>
    <x v="6"/>
    <n v="157061.11686000001"/>
    <n v="153009.43747"/>
    <n v="295374.91264"/>
    <n v="278732.24038999993"/>
    <n v="20852.391"/>
    <n v="-16023.507250000001"/>
    <n v="14421.529599999996"/>
    <n v="-13316.96247"/>
    <n v="0"/>
    <n v="0"/>
    <n v="136.08000000000001"/>
    <n v="130.12"/>
    <n v="0"/>
    <n v="0"/>
    <n v="20852.391"/>
    <n v="-16023.507250000001"/>
    <n v="178667.76772999999"/>
    <n v="171397.71799"/>
    <n v="0"/>
    <n v="0"/>
    <n v="0"/>
    <n v="0"/>
    <n v="0"/>
    <n v="0"/>
    <s v="AP Gpo y Col"/>
    <s v="Accidentes y Enfermedades"/>
    <s v="Accidentes Personales"/>
    <x v="21"/>
    <x v="2"/>
    <n v="44827465.708169997"/>
    <n v="24659912.83171"/>
    <n v="686962120.64980006"/>
    <n v="584624168.36260986"/>
    <n v="657838299.99713993"/>
    <n v="555463704.64566004"/>
    <n v="2258296.9561299998"/>
    <n v="1831560.91992"/>
    <n v="837886.56105000025"/>
    <n v="609182.59134999989"/>
    <n v="676961.63794000004"/>
    <n v="615579.5840700001"/>
    <n v="6.9548478305152841"/>
    <n v="8.3540457653291291"/>
    <n v="4051.6793900000048"/>
    <n v="2.647993128394055"/>
    <n v="23.200888803380103"/>
    <n v="24.856158558468479"/>
    <n v="0.35036804864785148"/>
    <n v="0.62047841983142094"/>
    <n v="2.2863140796094448E-2"/>
    <n v="2.3875337884808903E-2"/>
    <n v="2.6172273701674402E-2"/>
    <n v="2.7546253011726012E-2"/>
    <m/>
    <m/>
    <m/>
    <n v="0"/>
    <m/>
    <n v="0"/>
    <m/>
    <n v="0"/>
    <m/>
    <n v="-230.13624716898357"/>
    <n v="13.27660939695676"/>
    <n v="-10.472234598693737"/>
    <n v="2.4886890385100289"/>
    <n v="-230.13624716898357"/>
    <n v="4.2416257493137488"/>
    <n v="11.67104244091291"/>
    <n v="-9.3487284649465838"/>
    <s v="Grandes"/>
    <n v="2023"/>
    <n v="3"/>
    <d v="2024-11-12T00:00:00"/>
    <x v="21"/>
    <x v="6"/>
  </r>
  <r>
    <n v="2024"/>
    <n v="9"/>
    <n v="27"/>
    <x v="21"/>
    <s v="AP Gpo y Col"/>
    <n v="21"/>
    <s v="6f4b6612125fb3a0daecd2799dfd6c9c299424fd920f9b308110a2c1fbd8f443"/>
    <s v="866d562d83a77144c090ae01fef5e5dc5d322dfdcb968ee04e0fa262fe1b2619"/>
    <x v="27"/>
    <n v="28691.134870000002"/>
    <n v="27703.142199999998"/>
    <n v="36276.624819999997"/>
    <n v="33163.555349999995"/>
    <n v="13048.620089999999"/>
    <n v="14825.199680000009"/>
    <n v="22415.132189999993"/>
    <n v="24968.524729999997"/>
    <n v="0"/>
    <n v="0"/>
    <n v="136.08000000000001"/>
    <n v="130.12"/>
    <n v="0"/>
    <n v="0"/>
    <n v="13048.62009"/>
    <n v="14825.19968"/>
    <n v="27904.139429999999"/>
    <n v="26849.752280000001"/>
    <n v="0"/>
    <n v="0"/>
    <n v="0"/>
    <n v="0"/>
    <n v="0"/>
    <n v="0"/>
    <s v="AP Gpo y Col"/>
    <s v="Accidentes y Enfermedades"/>
    <s v="Accidentes Personales"/>
    <x v="21"/>
    <x v="2"/>
    <n v="9306186.5952599999"/>
    <n v="8672700.5259799995"/>
    <n v="686962120.64980006"/>
    <n v="584624168.36260986"/>
    <n v="657838299.99713993"/>
    <n v="555463704.64566004"/>
    <n v="2258296.9561299998"/>
    <n v="1831560.91992"/>
    <n v="837886.56105000025"/>
    <n v="609182.59134999989"/>
    <n v="99787.645780000006"/>
    <n v="53235.213029999999"/>
    <n v="1.2704766214257071"/>
    <n v="1.5125427660473358"/>
    <n v="987.99267000000327"/>
    <n v="3.5663559854232085"/>
    <n v="28.75219136169904"/>
    <n v="52.039130912068032"/>
    <n v="0.30830173644501718"/>
    <n v="0.31942924948246837"/>
    <n v="4.1765235676838987E-3"/>
    <n v="4.361426640881922E-3"/>
    <n v="4.7386241792893649E-3"/>
    <n v="4.9873901693851114E-3"/>
    <m/>
    <m/>
    <m/>
    <n v="0"/>
    <m/>
    <n v="0"/>
    <m/>
    <n v="0"/>
    <m/>
    <n v="-11.983512049397294"/>
    <n v="45.479623406754413"/>
    <n v="53.514505946549306"/>
    <n v="1.5573253822866042"/>
    <n v="-11.983512049397227"/>
    <n v="3.9269902344141849"/>
    <n v="46.762309666397769"/>
    <n v="55.215405808578275"/>
    <s v="Resto"/>
    <n v="2023"/>
    <n v="3"/>
    <d v="2024-11-12T00:00:00"/>
    <x v="21"/>
    <x v="27"/>
  </r>
  <r>
    <n v="2024"/>
    <n v="9"/>
    <n v="37"/>
    <x v="35"/>
    <s v="AP Gpo y Col"/>
    <n v="25"/>
    <s v="b7a56873cd771f2c446d369b649430b65a756ba278ff97ec81bb6f55b2e73569"/>
    <s v="866d562d83a77144c090ae01fef5e5dc5d322dfdcb968ee04e0fa262fe1b2619"/>
    <x v="24"/>
    <n v="9992.3778000000002"/>
    <n v="7290.0182400000003"/>
    <n v="11016.42195"/>
    <n v="8202.1266500000002"/>
    <n v="8943.3432499999999"/>
    <n v="5134.4851800000006"/>
    <n v="11655.217389999996"/>
    <n v="5325.7785600000025"/>
    <n v="0"/>
    <n v="0"/>
    <n v="136.08000000000001"/>
    <n v="130.12"/>
    <n v="0"/>
    <n v="0"/>
    <n v="8943.3432499999999"/>
    <n v="5134.4851799999997"/>
    <n v="9395.7050099999997"/>
    <n v="6716.0293799999999"/>
    <n v="0"/>
    <n v="0"/>
    <n v="0"/>
    <n v="0"/>
    <n v="0"/>
    <n v="0"/>
    <s v="AP Gpo y Col"/>
    <s v="Accidentes y Enfermedades"/>
    <s v="Accidentes Personales"/>
    <x v="21"/>
    <x v="2"/>
    <n v="10496838.85248"/>
    <n v="8533878.8999300003"/>
    <n v="686962120.64980006"/>
    <n v="584624168.36260986"/>
    <n v="657838299.99713993"/>
    <n v="555463704.64566004"/>
    <n v="2258296.9561299998"/>
    <n v="1831560.91992"/>
    <n v="837886.56105000025"/>
    <n v="609182.59134999989"/>
    <n v="1634256.24627"/>
    <n v="846911.50760999997"/>
    <n v="0.44247404101911147"/>
    <n v="0.39802215480326025"/>
    <n v="2702.3595599999999"/>
    <n v="37.06931136567362"/>
    <n v="0.61143274335383091"/>
    <n v="0.86077685501907597"/>
    <n v="9.5194162170444144E-2"/>
    <n v="8.5424439759272858E-2"/>
    <n v="1.4545747865323596E-3"/>
    <n v="1.5189717290774107E-3"/>
    <n v="1.2469580688765516E-3"/>
    <n v="1.3124202677923717E-3"/>
    <m/>
    <m/>
    <m/>
    <n v="0"/>
    <m/>
    <n v="0"/>
    <m/>
    <n v="0"/>
    <m/>
    <n v="74.181888475136248"/>
    <n v="89.501652449530084"/>
    <n v="70.431719249031673"/>
    <n v="1.0673692198610538"/>
    <n v="74.18188847513629"/>
    <n v="39.899700825906748"/>
    <n v="95.185441012478108"/>
    <n v="76.451201885599858"/>
    <s v="Resto"/>
    <n v="2023"/>
    <n v="3"/>
    <d v="2024-11-12T00:00:00"/>
    <x v="21"/>
    <x v="24"/>
  </r>
  <r>
    <n v="2024"/>
    <n v="9"/>
    <n v="104"/>
    <x v="79"/>
    <s v="AP Gpo y Col"/>
    <n v="225"/>
    <s v="0e6523810856a138a75dec70a9cf3778a5c70b83ac915f22c33f05db97cb3e68"/>
    <s v="866d562d83a77144c090ae01fef5e5dc5d322dfdcb968ee04e0fa262fe1b2619"/>
    <x v="32"/>
    <n v="1044.24074"/>
    <n v="7303.7225099999996"/>
    <n v="2496.647750000001"/>
    <n v="9296.2613000000001"/>
    <n v="146.21296000000001"/>
    <n v="856.44617000000005"/>
    <n v="58.897960000000012"/>
    <n v="1086.8600900000001"/>
    <n v="0"/>
    <n v="0"/>
    <n v="136.08000000000001"/>
    <n v="130.12"/>
    <n v="0"/>
    <n v="0"/>
    <n v="146.21295999999998"/>
    <n v="856.44617000000005"/>
    <n v="1391.6806399999998"/>
    <n v="7440.4442199999994"/>
    <n v="0"/>
    <n v="0"/>
    <n v="0"/>
    <n v="0"/>
    <n v="0"/>
    <n v="0"/>
    <s v="AP Gpo y Col"/>
    <s v="Accidentes y Enfermedades"/>
    <s v="Accidentes Personales"/>
    <x v="21"/>
    <x v="2"/>
    <n v="2528072.3686799998"/>
    <n v="1796205.0709800001"/>
    <n v="686962120.64980006"/>
    <n v="584624168.36260986"/>
    <n v="657838299.99713993"/>
    <n v="555463704.64566004"/>
    <n v="2258296.9561299998"/>
    <n v="1831560.91992"/>
    <n v="837886.56105000025"/>
    <n v="609182.59134999989"/>
    <n v="39493.435319999997"/>
    <n v="-154629.29140000002"/>
    <n v="4.6240187197944739E-2"/>
    <n v="0.39877038380568941"/>
    <n v="-6259.4817699999994"/>
    <n v="-85.702623031334198"/>
    <n v="2.6440868755501312"/>
    <n v="-4.7233757872604452"/>
    <n v="4.1305808842222215E-2"/>
    <n v="0.40661963536352375"/>
    <n v="1.5200848905791905E-4"/>
    <n v="1.5873820967926921E-4"/>
    <n v="1.2493021851039704E-3"/>
    <n v="1.3148874442947035E-3"/>
    <m/>
    <m/>
    <m/>
    <n v="0"/>
    <m/>
    <n v="0"/>
    <m/>
    <n v="0"/>
    <m/>
    <n v="-82.927945138688642"/>
    <n v="14.00184405753026"/>
    <n v="11.726159760688939"/>
    <n v="1.7450209467111247E-2"/>
    <n v="-82.927945138688642"/>
    <n v="-81.295731829301985"/>
    <n v="10.506214989094049"/>
    <n v="11.51068598428388"/>
    <s v="Resto"/>
    <n v="2023"/>
    <n v="3"/>
    <d v="2024-11-12T00:00:00"/>
    <x v="21"/>
    <x v="32"/>
  </r>
  <r>
    <n v="2024"/>
    <n v="9"/>
    <n v="74"/>
    <x v="0"/>
    <s v="AP Gpo y Col"/>
    <n v="46"/>
    <s v="25fc0e7096fc653718202dc30b0c580b8ab87eac11a700cba03a7c021bc35b0c"/>
    <s v="866d562d83a77144c090ae01fef5e5dc5d322dfdcb968ee04e0fa262fe1b2619"/>
    <x v="35"/>
    <n v="0"/>
    <n v="0"/>
    <n v="0"/>
    <n v="0"/>
    <n v="-1.95505"/>
    <n v="-5.2163199999999996"/>
    <n v="-1.9558600000000004"/>
    <n v="-3.0901699999999988"/>
    <n v="0"/>
    <n v="0"/>
    <n v="0"/>
    <n v="0"/>
    <n v="0"/>
    <n v="0"/>
    <n v="-44.001169999999995"/>
    <n v="-106.72282000000001"/>
    <n v="0"/>
    <n v="0"/>
    <n v="0"/>
    <n v="0"/>
    <n v="0"/>
    <n v="0"/>
    <n v="0"/>
    <n v="0"/>
    <s v="AP Gpo y Col"/>
    <s v="Accidentes y Enfermedades"/>
    <s v="Accidentes Personales"/>
    <x v="21"/>
    <x v="2"/>
    <n v="6432910.42368"/>
    <n v="8513094.40955"/>
    <n v="686962120.64980006"/>
    <n v="584624168.36260986"/>
    <n v="657838299.99713993"/>
    <n v="555463704.64566004"/>
    <n v="2258296.9561299998"/>
    <n v="1831560.91992"/>
    <n v="837886.56105000025"/>
    <n v="609182.59134999989"/>
    <n v="0"/>
    <n v="0"/>
    <m/>
    <m/>
    <m/>
    <m/>
    <m/>
    <m/>
    <m/>
    <m/>
    <m/>
    <m/>
    <m/>
    <m/>
    <m/>
    <m/>
    <m/>
    <n v="0"/>
    <m/>
    <n v="0"/>
    <m/>
    <n v="0"/>
    <m/>
    <n v="-62.520512545242624"/>
    <m/>
    <m/>
    <n v="-2.3333110839610828E-4"/>
    <n v="-58.770607823144118"/>
    <m/>
    <m/>
    <m/>
    <s v="Resto"/>
    <n v="2023"/>
    <n v="3"/>
    <d v="2024-11-12T00:00:00"/>
    <x v="21"/>
    <x v="35"/>
  </r>
  <r>
    <n v="2024"/>
    <n v="9"/>
    <n v="112"/>
    <x v="57"/>
    <s v="AP Gpo y Col"/>
    <n v="231"/>
    <s v="138d9e809e386a7b800791d1f664f56d1c55f3d1ba411b950862729bc486c5ce"/>
    <s v="866d562d83a77144c090ae01fef5e5dc5d322dfdcb968ee04e0fa262fe1b2619"/>
    <x v="28"/>
    <n v="12655.0311"/>
    <n v="8528.8654900000001"/>
    <n v="23769.012220000001"/>
    <n v="26258.441460000005"/>
    <n v="2365.7186300000003"/>
    <n v="579.41908999999998"/>
    <n v="3015.5916200000001"/>
    <n v="282.01822999999996"/>
    <n v="0"/>
    <n v="0"/>
    <n v="136.08000000000001"/>
    <n v="130.12"/>
    <n v="0"/>
    <n v="0"/>
    <n v="2365.7186299999998"/>
    <n v="579.41908999999998"/>
    <n v="11239.00065"/>
    <n v="8306.644049999999"/>
    <n v="0"/>
    <n v="0"/>
    <n v="0"/>
    <n v="0"/>
    <n v="0"/>
    <n v="0"/>
    <s v="AP Gpo y Col"/>
    <s v="Accidentes y Enfermedades"/>
    <s v="Accidentes Personales"/>
    <x v="21"/>
    <x v="2"/>
    <n v="478354.15682999999"/>
    <n v="445468.87245999998"/>
    <n v="686962120.64980006"/>
    <n v="584624168.36260986"/>
    <n v="657838299.99713993"/>
    <n v="555463704.64566004"/>
    <n v="2258296.9561299998"/>
    <n v="1831560.91992"/>
    <n v="837886.56105000025"/>
    <n v="609182.59134999989"/>
    <n v="478354.15682999999"/>
    <n v="445468.87245999998"/>
    <n v="0.56037940739585834"/>
    <n v="0.46566103246909907"/>
    <n v="4126.16561"/>
    <n v="48.378833208682728"/>
    <n v="2.6455359317589062"/>
    <n v="1.9145816952150416"/>
    <n v="2.6455359317589062"/>
    <n v="1.9145816952150416"/>
    <n v="1.8421730572319708E-3"/>
    <n v="1.9237297524414463E-3"/>
    <n v="1.4588629672781538E-3"/>
    <n v="1.5354496466048512E-3"/>
    <m/>
    <m/>
    <m/>
    <n v="0"/>
    <m/>
    <n v="0"/>
    <m/>
    <n v="0"/>
    <m/>
    <n v="308.29145446346968"/>
    <n v="18.693898192000493"/>
    <n v="6.7936244355050786"/>
    <n v="0.2823435462475245"/>
    <n v="308.29145446346962"/>
    <n v="35.301339293574308"/>
    <n v="21.049190258744222"/>
    <n v="6.9753691925682082"/>
    <s v="Resto"/>
    <n v="2023"/>
    <n v="3"/>
    <d v="2024-11-12T00:00:00"/>
    <x v="21"/>
    <x v="28"/>
  </r>
  <r>
    <n v="2024"/>
    <n v="9"/>
    <n v="15.1"/>
    <x v="13"/>
    <s v="AP Gpo y Col"/>
    <n v="15.1"/>
    <m/>
    <m/>
    <x v="7"/>
    <n v="800481.07987000002"/>
    <n v="714633.07656000019"/>
    <n v="1064937.0487299999"/>
    <n v="871948.50248000002"/>
    <n v="327619.63029"/>
    <n v="265164.61268999998"/>
    <n v="499521.98710999999"/>
    <n v="364325.2365900001"/>
    <n v="0"/>
    <n v="0"/>
    <n v="0"/>
    <n v="0"/>
    <n v="8439.9849999999988"/>
    <n v="11321.42195"/>
    <n v="294851.62189000001"/>
    <n v="254852.03419999999"/>
    <n v="724745.74214999995"/>
    <n v="593894.88360000006"/>
    <n v="0"/>
    <n v="0"/>
    <n v="0"/>
    <n v="0"/>
    <n v="0"/>
    <n v="0"/>
    <s v="AP Gpo y Col"/>
    <s v="Accidentes y Enfermedades"/>
    <s v="Accidentes Personales"/>
    <x v="21"/>
    <x v="2"/>
    <n v="221932920.25864002"/>
    <n v="190506069.57967004"/>
    <n v="686962120.64980006"/>
    <n v="584624168.36260986"/>
    <n v="657838299.99713993"/>
    <n v="555463704.64566004"/>
    <n v="2258296.9561299998"/>
    <n v="1831560.91992"/>
    <n v="837886.56105000025"/>
    <n v="609182.59134999989"/>
    <n v="65192719.323369995"/>
    <n v="58207902.19145"/>
    <n v="35.446227640574293"/>
    <n v="39.017707180125591"/>
    <n v="85848.003309999825"/>
    <n v="12.012878514277968"/>
    <n v="1.227868829798985"/>
    <n v="1.2277251879126658"/>
    <n v="0.36068604826049311"/>
    <n v="0.37512352133281462"/>
    <n v="0.11652477710311333"/>
    <n v="0.12168356264350683"/>
    <n v="0.12223803175320541"/>
    <n v="0.12865522455978956"/>
    <m/>
    <m/>
    <m/>
    <n v="0"/>
    <m/>
    <n v="0"/>
    <m/>
    <n v="0"/>
    <m/>
    <n v="23.553300331600148"/>
    <n v="40.927841835213172"/>
    <n v="37.10500134788218"/>
    <n v="39.100714287557302"/>
    <n v="15.695220097246532"/>
    <n v="22.032663045827917"/>
    <n v="40.683456934194012"/>
    <n v="42.911976721397025"/>
    <s v="Resto"/>
    <n v="2023"/>
    <n v="3"/>
    <d v="2024-11-12T00:00:00"/>
    <x v="21"/>
    <x v="7"/>
  </r>
  <r>
    <n v="2024"/>
    <n v="9"/>
    <n v="61"/>
    <x v="2"/>
    <s v="AP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8764.5947300000007"/>
    <n v="1649.6452399999998"/>
    <n v="6747.8985800000009"/>
    <n v="13671.393179999999"/>
    <n v="0"/>
    <n v="0"/>
    <n v="0"/>
    <n v="0"/>
    <n v="0"/>
    <n v="0"/>
    <s v="AP Gpo y Col"/>
    <s v="Accidentes y Enfermedades"/>
    <s v="Accidentes Personales"/>
    <x v="21"/>
    <x v="2"/>
    <n v="0"/>
    <n v="0"/>
    <n v="686962120.64980006"/>
    <n v="584624168.36260986"/>
    <n v="657838299.99713993"/>
    <n v="555463704.64566004"/>
    <n v="2258296.9561299998"/>
    <n v="1831560.91992"/>
    <n v="837886.56105000025"/>
    <n v="609182.591349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31.30179249933775"/>
    <n v="-50.642202362583198"/>
    <n v="129.88628424228628"/>
    <n v="12.066401852982183"/>
    <m/>
    <n v="2023"/>
    <n v="3"/>
    <d v="2024-11-12T00:00:00"/>
    <x v="21"/>
    <x v="2"/>
  </r>
  <r>
    <n v="2024"/>
    <n v="9"/>
    <n v="23"/>
    <x v="16"/>
    <s v="AP Gpo y Col"/>
    <n v="17"/>
    <s v="4523540f1504cd17100c4835e85b7eefd49911580f8efff0599a8f283be6b9e3"/>
    <s v="866d562d83a77144c090ae01fef5e5dc5d322dfdcb968ee04e0fa262fe1b2619"/>
    <x v="20"/>
    <n v="27408.960190000002"/>
    <n v="28043.666679999998"/>
    <n v="33783.283840000004"/>
    <n v="34927.798780000012"/>
    <n v="11750.388650000003"/>
    <n v="27697.562369999996"/>
    <n v="15617.093869999997"/>
    <n v="53382.841479999995"/>
    <n v="0"/>
    <n v="0"/>
    <n v="136.08000000000001"/>
    <n v="130.12"/>
    <n v="0"/>
    <n v="0"/>
    <n v="3741.7182499999999"/>
    <n v="10228.70773"/>
    <n v="10036.801140000001"/>
    <n v="11019.272720000001"/>
    <n v="0"/>
    <n v="0"/>
    <n v="0"/>
    <n v="0"/>
    <n v="0"/>
    <n v="0"/>
    <s v="AP Gpo y Col"/>
    <s v="Accidentes y Enfermedades"/>
    <s v="Accidentes Personales"/>
    <x v="21"/>
    <x v="2"/>
    <n v="17823957.294020001"/>
    <n v="15095885.725"/>
    <n v="686962120.64980006"/>
    <n v="584624168.36260986"/>
    <n v="657838299.99713993"/>
    <n v="555463704.64566004"/>
    <n v="2258296.9561299998"/>
    <n v="1831560.91992"/>
    <n v="837886.56105000025"/>
    <n v="609182.59134999989"/>
    <n v="5210373.8563599996"/>
    <n v="4595006.7538900003"/>
    <n v="1.2137004442927741"/>
    <n v="1.5311348028339076"/>
    <n v="-634.70648999999685"/>
    <n v="-2.2632792538953339"/>
    <n v="0.5260459411476488"/>
    <n v="0.61030740936907302"/>
    <n v="0.15377595299331087"/>
    <n v="0.18577026344043815"/>
    <n v="3.9898794076264005E-3"/>
    <n v="4.1665193695957147E-3"/>
    <n v="4.7968709125631075E-3"/>
    <n v="5.0486947113654425E-3"/>
    <m/>
    <m/>
    <m/>
    <n v="0"/>
    <m/>
    <n v="0"/>
    <m/>
    <n v="0"/>
    <m/>
    <n v="-57.576091018294171"/>
    <n v="42.870610809552211"/>
    <n v="98.765837884363265"/>
    <n v="1.4023841885320329"/>
    <n v="-63.419443112781174"/>
    <n v="-8.9159385103230289"/>
    <n v="37.279987894629144"/>
    <n v="92.825615536630437"/>
    <s v="Resto"/>
    <n v="2023"/>
    <n v="3"/>
    <d v="2024-11-12T00:00:00"/>
    <x v="21"/>
    <x v="20"/>
  </r>
  <r>
    <n v="2024"/>
    <n v="9"/>
    <n v="41"/>
    <x v="7"/>
    <s v="AP Gpo y Col"/>
    <n v="29"/>
    <s v="35135aaa6cc23891b40cb3f378c53a17a1127210ce60e125ccf03efcfdaec458"/>
    <s v="866d562d83a77144c090ae01fef5e5dc5d322dfdcb968ee04e0fa262fe1b2619"/>
    <x v="16"/>
    <n v="85990.666870000001"/>
    <n v="71965.94170000001"/>
    <n v="101556.25956000001"/>
    <n v="88379.248760000002"/>
    <n v="39743.211220000012"/>
    <n v="40170.66921"/>
    <n v="50542.552800000012"/>
    <n v="60892.66219000001"/>
    <n v="0"/>
    <n v="0"/>
    <n v="136.08000000000001"/>
    <n v="130.12"/>
    <n v="0"/>
    <n v="0"/>
    <n v="39743.211219999997"/>
    <n v="40170.66921"/>
    <n v="85552.689910000001"/>
    <n v="59133.091"/>
    <n v="0"/>
    <n v="0"/>
    <n v="0"/>
    <n v="0"/>
    <n v="0"/>
    <n v="0"/>
    <s v="AP Gpo y Col"/>
    <s v="Accidentes y Enfermedades"/>
    <s v="Accidentes Personales"/>
    <x v="21"/>
    <x v="2"/>
    <n v="25680299.423299998"/>
    <n v="22376637.893310003"/>
    <n v="686962120.64980006"/>
    <n v="584624168.36260986"/>
    <n v="657838299.99713993"/>
    <n v="555463704.64566004"/>
    <n v="2258296.9561299998"/>
    <n v="1831560.91992"/>
    <n v="837886.56105000025"/>
    <n v="609182.59134999989"/>
    <n v="4276537.5586099997"/>
    <n v="3704035.5877299998"/>
    <n v="3.8077661414980852"/>
    <n v="3.9292136514434577"/>
    <n v="14024.725169999991"/>
    <n v="19.488003406478029"/>
    <n v="2.0107543939810384"/>
    <n v="1.9429063246150933"/>
    <n v="0.3348507174802634"/>
    <n v="0.32161195101394496"/>
    <n v="1.2517526699821688E-2"/>
    <n v="1.3071702707241863E-2"/>
    <n v="1.2309778759499306E-2"/>
    <n v="1.2956011544608181E-2"/>
    <m/>
    <m/>
    <m/>
    <n v="0"/>
    <m/>
    <n v="0"/>
    <m/>
    <n v="0"/>
    <m/>
    <n v="-1.0641047271713777"/>
    <n v="46.218052105681977"/>
    <n v="55.819000295246603"/>
    <n v="4.7432687272362601"/>
    <n v="-1.064104727171411"/>
    <n v="44.678197035226866"/>
    <n v="46.45466000170093"/>
    <n v="67.932638951682733"/>
    <s v="Medianas"/>
    <n v="2023"/>
    <n v="3"/>
    <d v="2024-11-12T00:00:00"/>
    <x v="21"/>
    <x v="16"/>
  </r>
  <r>
    <n v="2024"/>
    <n v="9"/>
    <n v="715"/>
    <x v="46"/>
    <s v="AP Gpo y Col"/>
    <n v="251"/>
    <s v="c75d3f1f5bcd6914d0331ce5ec17c0db8f2070a2d4285f8e3ff11c6ca19168ff"/>
    <s v="866d562d83a77144c090ae01fef5e5dc5d322dfdcb968ee04e0fa262fe1b2619"/>
    <x v="36"/>
    <n v="4.2513999999999994"/>
    <n v="30.08569"/>
    <n v="4.2513999999999994"/>
    <n v="29.188240000000008"/>
    <n v="-1.28278"/>
    <n v="-0.78820000000000001"/>
    <n v="-1.2230500000000002"/>
    <n v="-0.97344000000000008"/>
    <n v="0"/>
    <n v="0"/>
    <n v="136.08000000000001"/>
    <n v="130.12"/>
    <n v="0"/>
    <n v="0"/>
    <n v="-1.28278"/>
    <n v="-0.78820000000000001"/>
    <n v="4.4422299999999995"/>
    <n v="24.327110000000001"/>
    <n v="0"/>
    <n v="0"/>
    <n v="0"/>
    <n v="0"/>
    <n v="0"/>
    <n v="0"/>
    <s v="AP Gpo y Col"/>
    <s v="Accidentes y Enfermedades"/>
    <s v="Accidentes Personales"/>
    <x v="21"/>
    <x v="2"/>
    <n v="103938.11167"/>
    <n v="106585.73477"/>
    <n v="686962120.64980006"/>
    <n v="584624168.36260986"/>
    <n v="657838299.99713993"/>
    <n v="555463704.64566004"/>
    <n v="2258296.9561299998"/>
    <n v="1831560.91992"/>
    <n v="837886.56105000025"/>
    <n v="609182.59134999989"/>
    <n v="103938.11167"/>
    <n v="106585.73477"/>
    <n v="1.8825690697850216E-4"/>
    <n v="1.6426256791564489E-3"/>
    <n v="-25.834289999999999"/>
    <n v="-85.869029428941133"/>
    <n v="4.0903186826195675E-3"/>
    <n v="2.8226751042174199E-2"/>
    <n v="4.0903186826195675E-3"/>
    <n v="2.8226751042174199E-2"/>
    <n v="6.1886963956303497E-7"/>
    <n v="6.4626823947746468E-7"/>
    <n v="5.1461591271983679E-6"/>
    <n v="5.4163196890050965E-6"/>
    <m/>
    <m/>
    <m/>
    <n v="0"/>
    <m/>
    <n v="0"/>
    <m/>
    <n v="0"/>
    <m/>
    <n v="62.74803349403706"/>
    <n v="-30.173119443007014"/>
    <n v="-2.6198501679702209"/>
    <n v="-1.5309709686624884E-4"/>
    <n v="62.74803349403706"/>
    <n v="-81.739590111607995"/>
    <n v="-28.876937934325781"/>
    <n v="-3.240006725007615"/>
    <s v="Resto"/>
    <n v="2023"/>
    <n v="3"/>
    <d v="2024-11-12T00:00:00"/>
    <x v="21"/>
    <x v="36"/>
  </r>
  <r>
    <n v="2024"/>
    <n v="9"/>
    <n v="10"/>
    <x v="4"/>
    <s v="AP Gpo y Col"/>
    <n v="10"/>
    <s v="4a44dc15364204a80fe80e9039455cc1608281820fe2b24f1e5233ade6af1dd5"/>
    <s v="866d562d83a77144c090ae01fef5e5dc5d322dfdcb968ee04e0fa262fe1b2619"/>
    <x v="9"/>
    <n v="145272.73681999999"/>
    <n v="87008.01804000001"/>
    <n v="162949.99803999998"/>
    <n v="131510.38874999998"/>
    <n v="47783.39417"/>
    <n v="54130.055560000001"/>
    <n v="66437.153839999999"/>
    <n v="54130.055560000001"/>
    <n v="0"/>
    <n v="0"/>
    <n v="136.08000000000001"/>
    <n v="130.12"/>
    <n v="0"/>
    <n v="0"/>
    <n v="47783.39417"/>
    <n v="54130.055560000001"/>
    <n v="106623.31763999999"/>
    <n v="113461.44520999999"/>
    <n v="0"/>
    <n v="0"/>
    <n v="0"/>
    <n v="0"/>
    <n v="0"/>
    <n v="0"/>
    <s v="AP Gpo y Col"/>
    <s v="Accidentes y Enfermedades"/>
    <s v="Accidentes Personales"/>
    <x v="21"/>
    <x v="2"/>
    <n v="4592296.0130699994"/>
    <n v="4306787.9967099996"/>
    <n v="686962120.64980006"/>
    <n v="584624168.36260986"/>
    <n v="657838299.99713993"/>
    <n v="555463704.64566004"/>
    <n v="2258296.9561299998"/>
    <n v="1831560.91992"/>
    <n v="837886.56105000025"/>
    <n v="609182.59134999989"/>
    <n v="623285.96061000007"/>
    <n v="574187.58960000006"/>
    <n v="6.4328447339782588"/>
    <n v="4.7504845235396482"/>
    <n v="58264.718779999981"/>
    <n v="66.96476956090882"/>
    <n v="23.307558007214517"/>
    <n v="15.153239048690159"/>
    <n v="3.163400974295723"/>
    <n v="2.0202531006045885"/>
    <n v="2.1147124776339336E-2"/>
    <n v="2.2083350394866277E-2"/>
    <n v="1.4882726843758154E-2"/>
    <n v="1.5664033007431861E-2"/>
    <m/>
    <m/>
    <m/>
    <n v="0"/>
    <m/>
    <n v="0"/>
    <m/>
    <n v="0"/>
    <m/>
    <n v="-11.724838122445858"/>
    <n v="32.892196578636742"/>
    <n v="62.212721056483446"/>
    <n v="5.7028476635452998"/>
    <n v="-11.724838122445858"/>
    <n v="-6.0268292523012139"/>
    <n v="44.815144780370204"/>
    <n v="47.70788478836441"/>
    <s v="Grandes"/>
    <n v="2023"/>
    <n v="3"/>
    <d v="2024-11-12T00:00:00"/>
    <x v="21"/>
    <x v="9"/>
  </r>
  <r>
    <n v="2024"/>
    <n v="9"/>
    <n v="77"/>
    <x v="63"/>
    <s v="AP Gpo y Col"/>
    <n v="49"/>
    <s v="0e17daca5f3e175f448bacace3bc0da47d0655a74c8dd0dc497a3afbdad95f1f"/>
    <s v="866d562d83a77144c090ae01fef5e5dc5d322dfdcb968ee04e0fa262fe1b2619"/>
    <x v="18"/>
    <n v="76170.69803"/>
    <n v="74352.025760000004"/>
    <n v="75765.758000000002"/>
    <n v="79387.325330000007"/>
    <n v="2741.8547800000001"/>
    <n v="915.98298"/>
    <n v="3434.4056700000001"/>
    <n v="2377.6708399999998"/>
    <n v="0"/>
    <n v="0"/>
    <n v="136.08000000000001"/>
    <n v="130.12"/>
    <n v="0"/>
    <n v="0"/>
    <n v="2741.8547799999997"/>
    <n v="915.98298"/>
    <n v="71828.189259999999"/>
    <n v="68778.089749999999"/>
    <n v="0"/>
    <n v="0"/>
    <n v="0"/>
    <n v="0"/>
    <n v="0"/>
    <n v="0"/>
    <s v="AP Gpo y Col"/>
    <s v="Accidentes y Enfermedades"/>
    <s v="Accidentes Personales"/>
    <x v="21"/>
    <x v="2"/>
    <n v="12695334.40454"/>
    <n v="6120455.9873400005"/>
    <n v="686962120.64980006"/>
    <n v="584624168.36260986"/>
    <n v="657838299.99713993"/>
    <n v="555463704.64566004"/>
    <n v="2258296.9561299998"/>
    <n v="1831560.91992"/>
    <n v="837886.56105000025"/>
    <n v="609182.59134999989"/>
    <n v="346403.66811999999"/>
    <n v="342587.51479000004"/>
    <n v="3.3729265685471348"/>
    <n v="4.0594896381195769"/>
    <n v="1818.6722699999955"/>
    <n v="2.4460292122644667"/>
    <n v="21.988998685664381"/>
    <n v="21.703075141420857"/>
    <n v="0.59998969387336865"/>
    <n v="1.2148118688181924"/>
    <n v="1.1088049215573902E-2"/>
    <n v="1.1578939388346827E-2"/>
    <n v="1.2717918584899074E-2"/>
    <n v="1.3385577696283586E-2"/>
    <m/>
    <m/>
    <m/>
    <n v="0"/>
    <m/>
    <n v="0"/>
    <m/>
    <n v="0"/>
    <m/>
    <n v="199.33468632790539"/>
    <n v="3.5996188178820612"/>
    <n v="1.2319543020343391"/>
    <n v="0.32723460519095043"/>
    <n v="199.3346863279053"/>
    <n v="4.434696457966103"/>
    <n v="3.8172405684280499"/>
    <n v="1.3317947377275043"/>
    <s v="Medianas"/>
    <n v="2023"/>
    <n v="3"/>
    <d v="2024-11-12T00:00:00"/>
    <x v="21"/>
    <x v="18"/>
  </r>
  <r>
    <n v="2024"/>
    <n v="9"/>
    <n v="43"/>
    <x v="9"/>
    <s v="AP Gpo y Col"/>
    <n v="31"/>
    <s v="eb1e33e8a81b697b75855af6bfcdbcbf7cbbde9f94962ceaec1ed8af21f5a50f"/>
    <s v="866d562d83a77144c090ae01fef5e5dc5d322dfdcb968ee04e0fa262fe1b2619"/>
    <x v="15"/>
    <n v="128290.6351"/>
    <n v="151883.34177"/>
    <n v="182287.38173000002"/>
    <n v="182528.41456"/>
    <n v="46396.425910000005"/>
    <n v="41358.378240000005"/>
    <n v="69244.885799999989"/>
    <n v="57649.046130000002"/>
    <n v="0"/>
    <n v="0"/>
    <n v="136.08000000000001"/>
    <n v="130.12"/>
    <n v="9184.4843399999991"/>
    <n v="9488.2093800000002"/>
    <n v="46396.425909999998"/>
    <n v="41358.378240000005"/>
    <n v="148325.33502999999"/>
    <n v="139818.75450000001"/>
    <n v="0"/>
    <n v="0"/>
    <n v="0"/>
    <n v="0"/>
    <n v="0"/>
    <n v="0"/>
    <s v="AP Gpo y Col"/>
    <s v="Accidentes y Enfermedades"/>
    <s v="Accidentes Personales"/>
    <x v="21"/>
    <x v="2"/>
    <n v="84865140.385240003"/>
    <n v="73374373.455160007"/>
    <n v="686962120.64980006"/>
    <n v="584624168.36260986"/>
    <n v="657838299.99713993"/>
    <n v="555463704.64566004"/>
    <n v="2258296.9561299998"/>
    <n v="1831560.91992"/>
    <n v="837886.56105000025"/>
    <n v="609182.59134999989"/>
    <n v="31735491.54284"/>
    <n v="28103410.80077"/>
    <n v="5.6808576370686525"/>
    <n v="8.2925629236855549"/>
    <n v="-23592.70667"/>
    <n v="-15.533439279817074"/>
    <n v="0.40424971810132332"/>
    <n v="0.54044451346752043"/>
    <n v="0.15117000280401666"/>
    <n v="0.20699780402597617"/>
    <n v="1.8675066825904377E-2"/>
    <n v="1.9501849481940739E-2"/>
    <n v="2.5979654962843615E-2"/>
    <n v="2.7343522267920101E-2"/>
    <m/>
    <m/>
    <m/>
    <n v="0"/>
    <m/>
    <n v="0"/>
    <m/>
    <n v="0"/>
    <m/>
    <n v="12.181443964665473"/>
    <n v="36.165091765143195"/>
    <n v="27.230358351365375"/>
    <n v="5.5373159168298605"/>
    <n v="12.181443964665451"/>
    <n v="6.0840053685358608"/>
    <n v="31.280176040469382"/>
    <n v="29.579993319136598"/>
    <s v="Medianas"/>
    <n v="2023"/>
    <n v="3"/>
    <d v="2024-11-12T00:00:00"/>
    <x v="21"/>
    <x v="15"/>
  </r>
  <r>
    <n v="2024"/>
    <n v="9"/>
    <n v="201.1"/>
    <x v="1"/>
    <s v="AP Gpo y Col"/>
    <n v="201.1"/>
    <m/>
    <m/>
    <x v="1"/>
    <n v="2258296.9561300003"/>
    <n v="1831560.9199200002"/>
    <n v="2914795.7377600004"/>
    <n v="2331334.0857900004"/>
    <n v="837886.56105000002"/>
    <n v="609182.59135"/>
    <n v="1157441.4808500002"/>
    <n v="796227.80520000029"/>
    <n v="0"/>
    <n v="0"/>
    <n v="0"/>
    <n v="0"/>
    <n v="24035.650130000002"/>
    <n v="-5506.338670000001"/>
    <n v="658889.46825000003"/>
    <n v="467804.90072999999"/>
    <n v="1653196.5055099998"/>
    <n v="1384697.7979900001"/>
    <n v="0"/>
    <n v="0"/>
    <n v="0"/>
    <n v="0"/>
    <n v="0"/>
    <n v="0"/>
    <s v="AP Gpo y Col"/>
    <s v="Accidentes y Enfermedades"/>
    <s v="Accidentes Personales"/>
    <x v="21"/>
    <x v="2"/>
    <n v="560514689.38287997"/>
    <n v="474885380.47347999"/>
    <n v="686962120.64980006"/>
    <n v="584624168.36260986"/>
    <n v="657838299.99713993"/>
    <n v="555463704.64566004"/>
    <n v="2258296.9561299998"/>
    <n v="1831560.91992"/>
    <n v="837886.56105000025"/>
    <n v="609182.59134999989"/>
    <n v="116782571.41171002"/>
    <n v="102374463.46817999"/>
    <n v="100.00000000000003"/>
    <n v="100.00000000000003"/>
    <n v="426736.03621000005"/>
    <n v="23.299035897131894"/>
    <n v="1.9337619722111687"/>
    <n v="1.7890798719441257"/>
    <n v="0.4028970157082517"/>
    <n v="0.3856848400121014"/>
    <n v="0.32873675101530614"/>
    <n v="0.34329058617289671"/>
    <n v="0.31328860814115111"/>
    <n v="0.32973548129276692"/>
    <m/>
    <m/>
    <m/>
    <n v="0"/>
    <m/>
    <n v="0"/>
    <m/>
    <n v="0"/>
    <m/>
    <n v="37.542761882471524"/>
    <n v="37.102585591129255"/>
    <n v="33.260296434835929"/>
    <n v="99.999999999999972"/>
    <n v="40.84706406919134"/>
    <n v="19.390419188197395"/>
    <n v="39.8554839702336"/>
    <n v="33.783898653486439"/>
    <m/>
    <n v="2023"/>
    <n v="3"/>
    <d v="2024-11-12T00:00:00"/>
    <x v="21"/>
    <x v="1"/>
  </r>
  <r>
    <n v="2024"/>
    <n v="9"/>
    <n v="13"/>
    <x v="23"/>
    <s v="AP Gpo y Col"/>
    <n v="13"/>
    <s v="3fdba35f04dc8c462986c992bcf875546257113072a909c162f7e470e581e278"/>
    <s v="866d562d83a77144c090ae01fef5e5dc5d322dfdcb968ee04e0fa262fe1b2619"/>
    <x v="5"/>
    <n v="171182.17225999999"/>
    <n v="46808.390070000001"/>
    <n v="213176.75921999998"/>
    <n v="65558.973720000009"/>
    <n v="83379.921390000018"/>
    <n v="28797.405829999996"/>
    <n v="96279.618310000005"/>
    <n v="37336.354450000013"/>
    <n v="0"/>
    <n v="0"/>
    <n v="136.08000000000001"/>
    <n v="130.12"/>
    <n v="0"/>
    <n v="0"/>
    <n v="83249.072010000004"/>
    <n v="28639.19037"/>
    <n v="147831.63342"/>
    <n v="48209.757109999999"/>
    <n v="0"/>
    <n v="0"/>
    <n v="0"/>
    <n v="0"/>
    <n v="0"/>
    <n v="0"/>
    <s v="AP Gpo y Col"/>
    <s v="Accidentes y Enfermedades"/>
    <s v="Accidentes Personales"/>
    <x v="21"/>
    <x v="2"/>
    <n v="1151107.1503699999"/>
    <n v="957883.89023000002"/>
    <n v="686962120.64980006"/>
    <n v="584624168.36260986"/>
    <n v="657838299.99713993"/>
    <n v="555463704.64566004"/>
    <n v="2258296.9561299998"/>
    <n v="1831560.91992"/>
    <n v="837886.56105000025"/>
    <n v="609182.59134999989"/>
    <n v="550326.33033999999"/>
    <n v="388875.63393999997"/>
    <n v="7.5801444887634091"/>
    <n v="2.5556556465533524"/>
    <n v="124373.78219"/>
    <n v="265.70830999315331"/>
    <n v="31.105575514484478"/>
    <n v="12.036853426826459"/>
    <n v="14.871089299113205"/>
    <n v="4.8866455055174498"/>
    <n v="2.4918720714626613E-2"/>
    <n v="2.6021922448228423E-2"/>
    <n v="8.006578003967731E-3"/>
    <n v="8.4269034463484681E-3"/>
    <m/>
    <m/>
    <m/>
    <n v="0"/>
    <m/>
    <n v="0"/>
    <m/>
    <n v="0"/>
    <m/>
    <n v="189.53969632618129"/>
    <n v="48.70829730058481"/>
    <n v="61.521889103501906"/>
    <n v="9.9512183708391504"/>
    <n v="190.68235147179547"/>
    <n v="206.64256009980133"/>
    <n v="56.313435821603605"/>
    <n v="59.405381994881409"/>
    <s v="Grandes"/>
    <n v="2023"/>
    <n v="3"/>
    <d v="2024-11-12T00:00:00"/>
    <x v="21"/>
    <x v="5"/>
  </r>
  <r>
    <n v="2024"/>
    <n v="9"/>
    <n v="39"/>
    <x v="17"/>
    <s v="AP Gpo y Col"/>
    <n v="27"/>
    <s v="670671cd97404156226e507973f2ab8330d3022ca96e0c93bdbdb320c41adcaf"/>
    <s v="866d562d83a77144c090ae01fef5e5dc5d322dfdcb968ee04e0fa262fe1b2619"/>
    <x v="0"/>
    <n v="404814.80304000003"/>
    <n v="294682.38866000006"/>
    <n v="495307.73654999997"/>
    <n v="378129.35397000005"/>
    <n v="70613.203959999999"/>
    <n v="39619.664669999998"/>
    <n v="56449.536410000008"/>
    <n v="15912.070169999997"/>
    <n v="0"/>
    <n v="0"/>
    <n v="136.08000000000001"/>
    <n v="130.12"/>
    <n v="15595.665130000001"/>
    <n v="-16827.760620000001"/>
    <n v="44559.586179999998"/>
    <n v="12578.384169999999"/>
    <n v="180347.66495999999"/>
    <n v="138239.49846999999"/>
    <n v="0"/>
    <n v="0"/>
    <n v="0"/>
    <n v="0"/>
    <n v="0"/>
    <n v="0"/>
    <s v="AP Gpo y Col"/>
    <s v="Accidentes y Enfermedades"/>
    <s v="Accidentes Personales"/>
    <x v="21"/>
    <x v="2"/>
    <n v="20570212.76644"/>
    <n v="17720859.139090002"/>
    <n v="686962120.64980006"/>
    <n v="584624168.36260986"/>
    <n v="657838299.99713993"/>
    <n v="555463704.64566004"/>
    <n v="2258296.9561299998"/>
    <n v="1831560.91992"/>
    <n v="837886.56105000025"/>
    <n v="609182.59134999989"/>
    <n v="1349388.1166900001"/>
    <n v="1099381.7712999999"/>
    <n v="17.925667478812148"/>
    <n v="16.089139348576591"/>
    <n v="110132.41437999997"/>
    <n v="37.373259691833518"/>
    <n v="29.999879058739303"/>
    <n v="26.804372816873546"/>
    <n v="1.967966047003896"/>
    <n v="1.6629125390990076"/>
    <n v="5.8928256867654391E-2"/>
    <n v="6.1537128963418522E-2"/>
    <n v="5.0405440727045857E-2"/>
    <n v="5.3051601066892946E-2"/>
    <m/>
    <m/>
    <m/>
    <n v="0"/>
    <m/>
    <n v="0"/>
    <m/>
    <n v="0"/>
    <m/>
    <n v="78.227666862279889"/>
    <n v="17.443335428873301"/>
    <n v="13.444870204209098"/>
    <n v="8.427537478523444"/>
    <n v="254.25524914620254"/>
    <n v="30.460300388848772"/>
    <n v="24.707603610993822"/>
    <n v="9.098979893022177"/>
    <s v="Grandes"/>
    <n v="2023"/>
    <n v="3"/>
    <d v="2024-11-12T00:00:00"/>
    <x v="21"/>
    <x v="0"/>
  </r>
  <r>
    <n v="2024"/>
    <n v="9"/>
    <n v="1"/>
    <x v="14"/>
    <s v="AP Gpo y Col"/>
    <n v="30"/>
    <s v="624b60c58c9d8bfb6ff1886c2fd605d2adeb6ea4da576068201b6c6958ce93f4"/>
    <s v="866d562d83a77144c090ae01fef5e5dc5d322dfdcb968ee04e0fa262fe1b2619"/>
    <x v="19"/>
    <n v="45140.152070000004"/>
    <n v="44653.471319999997"/>
    <n v="55254.684880000008"/>
    <n v="53657.856310000003"/>
    <n v="37204.366729999987"/>
    <n v="19231.634789999993"/>
    <n v="61466.813569999991"/>
    <n v="37968.498780000009"/>
    <n v="0"/>
    <n v="0"/>
    <n v="136.08000000000001"/>
    <n v="130.12"/>
    <n v="0"/>
    <n v="0"/>
    <n v="37204.366729999994"/>
    <n v="19231.63479"/>
    <n v="43339.928500000002"/>
    <n v="42304.481070000002"/>
    <n v="0"/>
    <n v="0"/>
    <n v="0"/>
    <n v="0"/>
    <n v="0"/>
    <n v="0"/>
    <s v="AP Gpo y Col"/>
    <s v="Accidentes y Enfermedades"/>
    <s v="Accidentes Personales"/>
    <x v="21"/>
    <x v="2"/>
    <n v="35723485.483519994"/>
    <n v="28721849.16367"/>
    <n v="686962120.64980006"/>
    <n v="584624168.36260986"/>
    <n v="657838299.99713993"/>
    <n v="555463704.64566004"/>
    <n v="2258296.9561299998"/>
    <n v="1831560.91992"/>
    <n v="837886.56105000025"/>
    <n v="609182.59134999989"/>
    <n v="2261700.60464"/>
    <n v="2175833.9738600003"/>
    <n v="1.9988581194988551"/>
    <n v="2.4380008786139857"/>
    <n v="486.68075000000681"/>
    <n v="1.0899057466603468"/>
    <n v="1.9958500244193489"/>
    <n v="2.0522462585131569"/>
    <n v="0.12635987630832976"/>
    <n v="0.15546865059260095"/>
    <n v="6.5709812394461817E-3"/>
    <n v="6.8618917551921581E-3"/>
    <n v="7.6379790190787894E-3"/>
    <n v="8.038953931019709E-3"/>
    <m/>
    <m/>
    <m/>
    <n v="0"/>
    <m/>
    <n v="0"/>
    <m/>
    <n v="0"/>
    <m/>
    <n v="93.453999809446259"/>
    <n v="82.41967522020353"/>
    <n v="43.068622038766939"/>
    <n v="4.4402629734718762"/>
    <n v="93.453999809446216"/>
    <n v="2.4476069764020503"/>
    <n v="85.843165915698251"/>
    <n v="45.460041829086542"/>
    <s v="Resto"/>
    <n v="2023"/>
    <n v="3"/>
    <d v="2024-11-12T00:00:00"/>
    <x v="21"/>
    <x v="19"/>
  </r>
  <r>
    <n v="2024"/>
    <n v="9"/>
    <n v="5.0999999999999996"/>
    <x v="6"/>
    <s v="AP Individual"/>
    <n v="5.0999999999999996"/>
    <m/>
    <m/>
    <x v="3"/>
    <n v="2229517.1174699999"/>
    <n v="2064888.11521"/>
    <n v="2684162.2503400003"/>
    <n v="2673727.9417099999"/>
    <n v="196483.72967999999"/>
    <n v="214164.79297000004"/>
    <n v="233818.95765999996"/>
    <n v="284511.72585999995"/>
    <n v="0"/>
    <n v="0"/>
    <n v="0"/>
    <n v="0"/>
    <n v="-5137.2332200000001"/>
    <n v="17020.664820000002"/>
    <n v="155779.93345999997"/>
    <n v="170333.53045000002"/>
    <n v="1821458.18093"/>
    <n v="1708263.7483600001"/>
    <n v="0"/>
    <n v="0"/>
    <n v="0"/>
    <n v="0"/>
    <n v="0"/>
    <n v="0"/>
    <s v="AP Individual"/>
    <s v="Accidentes y Enfermedades"/>
    <s v="Accidentes Personales"/>
    <x v="19"/>
    <x v="2"/>
    <n v="155578962.09700999"/>
    <n v="116262094.01350001"/>
    <n v="686962120.64980006"/>
    <n v="584624168.36260986"/>
    <n v="657838299.99713993"/>
    <n v="555463704.64566004"/>
    <n v="2813051.1417699996"/>
    <n v="2609201.9379100003"/>
    <n v="315618.19761999993"/>
    <n v="333314.18455000006"/>
    <n v="3566248.28088"/>
    <n v="3238319.6191299995"/>
    <n v="79.25618856922614"/>
    <n v="79.138685481124483"/>
    <n v="164629.00225999998"/>
    <n v="7.9727807549154761"/>
    <n v="62.517159262950948"/>
    <n v="63.764185073391509"/>
    <n v="1.4330453728569053"/>
    <n v="1.7760630691635673"/>
    <n v="0.32454731497583761"/>
    <n v="0.3389156753992118"/>
    <n v="0.35319923926396157"/>
    <n v="0.37174132133929938"/>
    <m/>
    <m/>
    <m/>
    <n v="0"/>
    <m/>
    <n v="0"/>
    <m/>
    <n v="0"/>
    <m/>
    <n v="-8.2558216244613014"/>
    <n v="8.8128379073834964"/>
    <n v="10.371738371317004"/>
    <n v="62.253612485476438"/>
    <n v="-8.5441762121358344"/>
    <n v="6.6262854713548203"/>
    <n v="8.5524847669278827"/>
    <n v="9.9711493973648313"/>
    <m/>
    <n v="2023"/>
    <n v="3"/>
    <d v="2024-11-12T00:00:00"/>
    <x v="19"/>
    <x v="3"/>
  </r>
  <r>
    <n v="2024"/>
    <n v="9"/>
    <n v="41"/>
    <x v="7"/>
    <s v="AP Individual"/>
    <n v="29"/>
    <s v="35135aaa6cc23891b40cb3f378c53a17a1127210ce60e125ccf03efcfdaec458"/>
    <s v="866d562d83a77144c090ae01fef5e5dc5d322dfdcb968ee04e0fa262fe1b2619"/>
    <x v="8"/>
    <n v="87587.134909999993"/>
    <n v="72945.003620000003"/>
    <n v="111393.50122999999"/>
    <n v="93567.052690000011"/>
    <n v="5917.0711499999998"/>
    <n v="28173.643820000005"/>
    <n v="-2360.9754100000027"/>
    <n v="45692.830509999978"/>
    <n v="0"/>
    <n v="0"/>
    <n v="136.08000000000001"/>
    <n v="130.12"/>
    <n v="0"/>
    <n v="0"/>
    <n v="5161.5221500000007"/>
    <n v="15469.36742"/>
    <n v="46588.641329999999"/>
    <n v="37478.366990000002"/>
    <n v="0"/>
    <n v="0"/>
    <n v="0"/>
    <n v="0"/>
    <n v="0"/>
    <n v="0"/>
    <s v="AP Individual"/>
    <s v="Accidentes y Enfermedades"/>
    <s v="Accidentes Personales"/>
    <x v="19"/>
    <x v="2"/>
    <n v="25680299.423299998"/>
    <n v="22376637.893310003"/>
    <n v="686962120.64980006"/>
    <n v="584624168.36260986"/>
    <n v="657838299.99713993"/>
    <n v="555463704.64566004"/>
    <n v="2813051.1417699996"/>
    <n v="2609201.9379100003"/>
    <n v="315618.19761999993"/>
    <n v="333314.18455000006"/>
    <n v="4276537.5586099997"/>
    <n v="3704035.5877299998"/>
    <n v="3.113599095638528"/>
    <n v="2.7956825633216322"/>
    <n v="14642.13128999999"/>
    <n v="20.072836470441157"/>
    <n v="2.0480852490973653"/>
    <n v="1.9693386278910996"/>
    <n v="0.34106742085153136"/>
    <n v="0.32598732645983669"/>
    <n v="1.2749922052055941E-2"/>
    <n v="1.3314386667723785E-2"/>
    <n v="1.2477247361206641E-2"/>
    <n v="1.3132271831610112E-2"/>
    <m/>
    <m/>
    <m/>
    <n v="0"/>
    <m/>
    <n v="0"/>
    <m/>
    <n v="0"/>
    <m/>
    <n v="-78.99784923879966"/>
    <n v="6.755639576611423"/>
    <n v="38.62313033359748"/>
    <n v="1.8747560168010571"/>
    <n v="-66.633915855364691"/>
    <n v="24.308087762817433"/>
    <n v="11.078928259443192"/>
    <n v="41.275457450234008"/>
    <s v="Medianas"/>
    <n v="2023"/>
    <n v="3"/>
    <d v="2024-11-12T00:00:00"/>
    <x v="19"/>
    <x v="8"/>
  </r>
  <r>
    <n v="2024"/>
    <n v="9"/>
    <n v="112"/>
    <x v="57"/>
    <s v="AP Individual"/>
    <n v="231"/>
    <s v="138d9e809e386a7b800791d1f664f56d1c55f3d1ba411b950862729bc486c5ce"/>
    <s v="866d562d83a77144c090ae01fef5e5dc5d322dfdcb968ee04e0fa262fe1b2619"/>
    <x v="27"/>
    <n v="1300.93533"/>
    <n v="1167.5652700000001"/>
    <n v="1743.3052099999998"/>
    <n v="1684.12437"/>
    <n v="1147.76226"/>
    <n v="777.92607999999996"/>
    <n v="1368.6986100000001"/>
    <n v="221.7184499999999"/>
    <n v="0"/>
    <n v="0"/>
    <n v="136.08000000000001"/>
    <n v="130.12"/>
    <n v="0"/>
    <n v="0"/>
    <n v="1024.7873999999999"/>
    <n v="752.92607999999996"/>
    <n v="1115.0140100000001"/>
    <n v="1035.0471700000001"/>
    <n v="0"/>
    <n v="0"/>
    <n v="0"/>
    <n v="0"/>
    <n v="0"/>
    <n v="0"/>
    <s v="AP Individual"/>
    <s v="Accidentes y Enfermedades"/>
    <s v="Accidentes Personales"/>
    <x v="19"/>
    <x v="2"/>
    <n v="478354.15682999999"/>
    <n v="445468.87245999998"/>
    <n v="686962120.64980006"/>
    <n v="584624168.36260986"/>
    <n v="657838299.99713993"/>
    <n v="555463704.64566004"/>
    <n v="2813051.1417699996"/>
    <n v="2609201.9379100003"/>
    <n v="315618.19761999993"/>
    <n v="333314.18455000006"/>
    <n v="478354.15682999999"/>
    <n v="445468.87245999998"/>
    <n v="4.6246415882131409E-2"/>
    <n v="4.4747984164661199E-2"/>
    <n v="133.37005999999997"/>
    <n v="11.42292113570662"/>
    <n v="0.27196070347149365"/>
    <n v="0.26209805941151126"/>
    <n v="0.27196070347149365"/>
    <n v="0.26209805941151126"/>
    <n v="1.8937511849553514E-4"/>
    <n v="1.9775913473047346E-4"/>
    <n v="1.9971211133300673E-4"/>
    <n v="2.101965007317283E-4"/>
    <m/>
    <m/>
    <m/>
    <n v="0"/>
    <m/>
    <n v="0"/>
    <m/>
    <n v="0"/>
    <m/>
    <n v="47.541301096371534"/>
    <n v="88.22592741792937"/>
    <n v="66.628059260447159"/>
    <n v="0.36365528624616578"/>
    <n v="36.107305513975561"/>
    <n v="7.7259126267646305"/>
    <n v="91.908029030056753"/>
    <n v="72.743165898419875"/>
    <s v="Resto"/>
    <n v="2023"/>
    <n v="3"/>
    <d v="2024-11-12T00:00:00"/>
    <x v="19"/>
    <x v="27"/>
  </r>
  <r>
    <n v="2024"/>
    <n v="9"/>
    <n v="8"/>
    <x v="20"/>
    <s v="AP Individual"/>
    <n v="8"/>
    <s v="2c624232cdd221771294dfbb310aca000a0df6ac8b66b696d90ef06fdefb64a3"/>
    <s v="866d562d83a77144c090ae01fef5e5dc5d322dfdcb968ee04e0fa262fe1b2619"/>
    <x v="14"/>
    <n v="17510.106960000001"/>
    <n v="14353.769829999999"/>
    <n v="23036.50333"/>
    <n v="19979.947209999998"/>
    <n v="1146.23758"/>
    <n v="1734.8301299999998"/>
    <n v="1256.4481100000005"/>
    <n v="1950.5089199999995"/>
    <n v="0"/>
    <n v="0"/>
    <n v="136.08000000000001"/>
    <n v="130.12"/>
    <n v="0"/>
    <n v="0"/>
    <n v="1146.23758"/>
    <n v="1745.9412399999999"/>
    <n v="17217.18102"/>
    <n v="15501.700570000001"/>
    <n v="0"/>
    <n v="0"/>
    <n v="0"/>
    <n v="0"/>
    <n v="0"/>
    <n v="0"/>
    <s v="AP Individual"/>
    <s v="Accidentes y Enfermedades"/>
    <s v="Accidentes Personales"/>
    <x v="19"/>
    <x v="2"/>
    <n v="1891357.54091"/>
    <n v="1612866.84565"/>
    <n v="686962120.64980006"/>
    <n v="584624168.36260986"/>
    <n v="657838299.99713993"/>
    <n v="555463704.64566004"/>
    <n v="2813051.1417699996"/>
    <n v="2609201.9379100003"/>
    <n v="315618.19761999993"/>
    <n v="333314.18455000006"/>
    <n v="44703.092990000005"/>
    <n v="72839.212459999995"/>
    <n v="0.62245960267122868"/>
    <n v="0.55012107807560229"/>
    <n v="3156.3371300000017"/>
    <n v="21.989603897668196"/>
    <n v="39.169788461655166"/>
    <n v="19.70610244843386"/>
    <n v="0.92579570923302323"/>
    <n v="0.88995380298832416"/>
    <n v="2.5489188462730849E-3"/>
    <n v="2.6617645947455675E-3"/>
    <n v="2.4552132133369405E-3"/>
    <n v="2.584105803844829E-3"/>
    <m/>
    <m/>
    <m/>
    <n v="0"/>
    <m/>
    <n v="0"/>
    <m/>
    <n v="0"/>
    <m/>
    <n v="-33.927964463010561"/>
    <n v="6.5461483623056065"/>
    <n v="12.086233446311295"/>
    <n v="0.36317220890414392"/>
    <n v="-34.348444624631234"/>
    <n v="11.066401665117432"/>
    <n v="6.6575218014406401"/>
    <n v="11.262901332121395"/>
    <s v="Medianas"/>
    <n v="2023"/>
    <n v="3"/>
    <d v="2024-11-12T00:00:00"/>
    <x v="19"/>
    <x v="14"/>
  </r>
  <r>
    <n v="2024"/>
    <n v="9"/>
    <n v="98"/>
    <x v="53"/>
    <s v="AP Individual"/>
    <n v="205"/>
    <s v="f8809aff4d69bece79dabe35be0c708b890d7eafb841f121330667b77d2e2590"/>
    <s v="866d562d83a77144c090ae01fef5e5dc5d322dfdcb968ee04e0fa262fe1b2619"/>
    <x v="18"/>
    <n v="61961.677520000005"/>
    <n v="55431.792329999997"/>
    <n v="80673.569920000009"/>
    <n v="70120.166310000001"/>
    <n v="1640.81654"/>
    <n v="1074.3946900000001"/>
    <n v="2508.20937"/>
    <n v="-1104.6122700000001"/>
    <n v="0"/>
    <n v="0"/>
    <n v="136.08000000000001"/>
    <n v="130.12"/>
    <n v="0"/>
    <n v="0"/>
    <n v="1640.81654"/>
    <n v="1074.3946899999999"/>
    <n v="60958.352180000002"/>
    <n v="53557.066829999996"/>
    <n v="0"/>
    <n v="0"/>
    <n v="0"/>
    <n v="0"/>
    <n v="0"/>
    <n v="0"/>
    <s v="AP Individual"/>
    <s v="Accidentes y Enfermedades"/>
    <s v="Accidentes Personales"/>
    <x v="19"/>
    <x v="2"/>
    <n v="2821244.0201900001"/>
    <n v="3540235.0162600004"/>
    <n v="686962120.64980006"/>
    <n v="584624168.36260986"/>
    <n v="657838299.99713993"/>
    <n v="555463704.64566004"/>
    <n v="2813051.1417699996"/>
    <n v="2609201.9379100003"/>
    <n v="315618.19761999993"/>
    <n v="333314.18455000006"/>
    <n v="416334.49706999998"/>
    <n v="329842.93442000001"/>
    <n v="2.2026502326940669"/>
    <n v="2.1244730629934101"/>
    <n v="6529.8851900000082"/>
    <n v="11.780036176939568"/>
    <n v="14.882667171724215"/>
    <n v="16.805511516404607"/>
    <n v="2.1962537475162152"/>
    <n v="1.5657658905526457"/>
    <n v="9.0196643537478055E-3"/>
    <n v="9.4189829811169995E-3"/>
    <n v="9.4816114915760273E-3"/>
    <n v="9.9793725254039602E-3"/>
    <m/>
    <m/>
    <m/>
    <n v="0"/>
    <m/>
    <n v="0"/>
    <m/>
    <n v="0"/>
    <m/>
    <n v="52.720090230527838"/>
    <n v="2.6481151022264964"/>
    <n v="1.9382283069684032"/>
    <n v="0.51987387050968492"/>
    <n v="52.72009023052788"/>
    <n v="13.81943744883014"/>
    <n v="2.6917009422350171"/>
    <n v="2.0060745548488059"/>
    <s v="Medianas"/>
    <n v="2023"/>
    <n v="3"/>
    <d v="2024-11-12T00:00:00"/>
    <x v="19"/>
    <x v="18"/>
  </r>
  <r>
    <n v="2024"/>
    <n v="9"/>
    <n v="50"/>
    <x v="56"/>
    <s v="AP Individual"/>
    <n v="38"/>
    <s v="aea92132c4cbeb263e6ac2bf6c183b5d81737f179f21efdc5863739672f0f470"/>
    <s v="866d562d83a77144c090ae01fef5e5dc5d322dfdcb968ee04e0fa262fe1b2619"/>
    <x v="4"/>
    <n v="519900.52107999998"/>
    <n v="462450.65205000003"/>
    <n v="646339.02567999996"/>
    <n v="579008.00771000003"/>
    <n v="120079.15497"/>
    <n v="46417.67194"/>
    <n v="123528.70299000002"/>
    <n v="57468.204369999992"/>
    <n v="0"/>
    <n v="0"/>
    <n v="136.08000000000001"/>
    <n v="130.12"/>
    <n v="0"/>
    <n v="0"/>
    <n v="120082.15497"/>
    <n v="46172.906940000001"/>
    <n v="485035.95735000004"/>
    <n v="425375.76045999996"/>
    <n v="0"/>
    <n v="0"/>
    <n v="0"/>
    <n v="0"/>
    <n v="0"/>
    <n v="0"/>
    <s v="AP Individual"/>
    <s v="Accidentes y Enfermedades"/>
    <s v="Accidentes Personales"/>
    <x v="19"/>
    <x v="2"/>
    <n v="44827465.708169997"/>
    <n v="24659912.83171"/>
    <n v="686962120.64980006"/>
    <n v="584624168.36260986"/>
    <n v="657838299.99713993"/>
    <n v="555463704.64566004"/>
    <n v="2813051.1417699996"/>
    <n v="2609201.9379100003"/>
    <n v="315618.19761999993"/>
    <n v="333314.18455000006"/>
    <n v="676961.63794000004"/>
    <n v="615579.5840700001"/>
    <n v="18.481730152722122"/>
    <n v="17.723835220681622"/>
    <n v="57449.869029999943"/>
    <n v="12.422918807732252"/>
    <n v="76.79911119661989"/>
    <n v="75.124429727255688"/>
    <n v="1.1597812030342949"/>
    <n v="1.8753134092807422"/>
    <n v="7.5681104598347301E-2"/>
    <n v="7.9031658856326903E-2"/>
    <n v="7.9102212511195327E-2"/>
    <n v="8.3254882035002697E-2"/>
    <m/>
    <m/>
    <m/>
    <n v="0"/>
    <m/>
    <n v="0"/>
    <m/>
    <n v="0"/>
    <m/>
    <n v="158.69275633904186"/>
    <n v="23.096563688868233"/>
    <n v="10.037324357579527"/>
    <n v="38.04570074713299"/>
    <n v="160.07059751737606"/>
    <n v="14.025293031620745"/>
    <n v="24.757371726844816"/>
    <n v="10.854616372608719"/>
    <s v="Grandes"/>
    <n v="2023"/>
    <n v="3"/>
    <d v="2024-11-12T00:00:00"/>
    <x v="19"/>
    <x v="4"/>
  </r>
  <r>
    <n v="2024"/>
    <n v="9"/>
    <n v="104"/>
    <x v="79"/>
    <s v="AP Individual"/>
    <n v="225"/>
    <s v="0e6523810856a138a75dec70a9cf3778a5c70b83ac915f22c33f05db97cb3e68"/>
    <s v="866d562d83a77144c090ae01fef5e5dc5d322dfdcb968ee04e0fa262fe1b2619"/>
    <x v="10"/>
    <n v="21974.356670000001"/>
    <n v="-2096.5958700000001"/>
    <n v="33236.796950000004"/>
    <n v="17466.66905"/>
    <n v="6769.8616400000001"/>
    <n v="4661.5955500000009"/>
    <n v="7445.1930499999989"/>
    <n v="4868.3694300000016"/>
    <n v="0"/>
    <n v="0"/>
    <n v="136.08000000000001"/>
    <n v="130.12"/>
    <n v="0"/>
    <n v="0"/>
    <n v="6076.7266399999999"/>
    <n v="3486.91255"/>
    <n v="20093.2533"/>
    <n v="153.32330999999999"/>
    <n v="0"/>
    <n v="0"/>
    <n v="0"/>
    <n v="0"/>
    <n v="0"/>
    <n v="0"/>
    <s v="AP Individual"/>
    <s v="Accidentes y Enfermedades"/>
    <s v="Accidentes Personales"/>
    <x v="19"/>
    <x v="2"/>
    <n v="2528072.3686799998"/>
    <n v="1796205.0709800001"/>
    <n v="686962120.64980006"/>
    <n v="584624168.36260986"/>
    <n v="657838299.99713993"/>
    <n v="555463704.64566004"/>
    <n v="2813051.1417699996"/>
    <n v="2609201.9379100003"/>
    <n v="315618.19761999993"/>
    <n v="333314.18455000006"/>
    <n v="39493.435319999997"/>
    <n v="-154629.29140000002"/>
    <n v="0.78115738259111489"/>
    <n v="-8.0353913567893356E-2"/>
    <n v="24070.952540000002"/>
    <n v="-1148.0969167415176"/>
    <n v="55.640529855026053"/>
    <n v="1.3558853248421467"/>
    <n v="0.86921390946864496"/>
    <n v="-0.11672363606323127"/>
    <n v="3.1987726847608968E-3"/>
    <n v="3.3403887657644043E-3"/>
    <n v="-3.5862285267337739E-4"/>
    <n v="-3.7744966097063984E-4"/>
    <m/>
    <m/>
    <m/>
    <n v="0"/>
    <m/>
    <n v="0"/>
    <m/>
    <n v="0"/>
    <m/>
    <n v="45.226276440906553"/>
    <n v="30.808008360228367"/>
    <n v="-222.34115867069798"/>
    <n v="2.1449528864463074"/>
    <n v="74.272412997567145"/>
    <n v="13005.152308543302"/>
    <n v="30.242621984962483"/>
    <n v="2274.2220670816459"/>
    <s v="Medianas"/>
    <n v="2023"/>
    <n v="3"/>
    <d v="2024-11-12T00:00:00"/>
    <x v="19"/>
    <x v="10"/>
  </r>
  <r>
    <n v="2024"/>
    <n v="9"/>
    <n v="715"/>
    <x v="46"/>
    <s v="AP Individual"/>
    <n v="251"/>
    <s v="c75d3f1f5bcd6914d0331ce5ec17c0db8f2070a2d4285f8e3ff11c6ca19168ff"/>
    <s v="866d562d83a77144c090ae01fef5e5dc5d322dfdcb968ee04e0fa262fe1b2619"/>
    <x v="24"/>
    <n v="24.466390000000001"/>
    <n v="24.793800000000001"/>
    <n v="29.747599999999998"/>
    <n v="37.906360000000006"/>
    <n v="-1.04931"/>
    <n v="-2.9674699999999996"/>
    <n v="-2.29603"/>
    <n v="-5.4668499999999991"/>
    <n v="0"/>
    <n v="0"/>
    <n v="136.08000000000001"/>
    <n v="130.12"/>
    <n v="0"/>
    <n v="0"/>
    <n v="-1.04931"/>
    <n v="-2.9674699999999996"/>
    <n v="20.046410000000002"/>
    <n v="23.779630000000001"/>
    <n v="0"/>
    <n v="0"/>
    <n v="0"/>
    <n v="0"/>
    <n v="0"/>
    <n v="0"/>
    <s v="AP Individual"/>
    <s v="Accidentes y Enfermedades"/>
    <s v="Accidentes Personales"/>
    <x v="19"/>
    <x v="2"/>
    <n v="103938.11167"/>
    <n v="106585.73477"/>
    <n v="686962120.64980006"/>
    <n v="584624168.36260986"/>
    <n v="657838299.99713993"/>
    <n v="555463704.64566004"/>
    <n v="2813051.1417699996"/>
    <n v="2609201.9379100003"/>
    <n v="315618.19761999993"/>
    <n v="333314.18455000006"/>
    <n v="103938.11167"/>
    <n v="106585.73477"/>
    <n v="8.6974565221041469E-4"/>
    <n v="9.5024458014392361E-4"/>
    <n v="-0.32741000000000042"/>
    <n v="-1.3205317458396926"/>
    <n v="2.3539382818190853E-2"/>
    <n v="2.3261837105596005E-2"/>
    <n v="2.3539382818190853E-2"/>
    <n v="2.3261837105596005E-2"/>
    <n v="3.5615340736483622E-6"/>
    <n v="3.7192103287550105E-6"/>
    <n v="4.2409810168199866E-6"/>
    <n v="4.4636219779321855E-6"/>
    <m/>
    <m/>
    <m/>
    <n v="0"/>
    <m/>
    <n v="0"/>
    <m/>
    <n v="0"/>
    <m/>
    <n v="-64.639575126286019"/>
    <n v="-4.2887814671473805"/>
    <n v="-11.968596987956664"/>
    <n v="-3.3246181871406382E-4"/>
    <n v="-64.639575126286019"/>
    <n v="-15.699235017533908"/>
    <n v="-5.2344035665238806"/>
    <n v="-12.479041936312715"/>
    <s v="Resto"/>
    <n v="2023"/>
    <n v="3"/>
    <d v="2024-11-12T00:00:00"/>
    <x v="19"/>
    <x v="24"/>
  </r>
  <r>
    <n v="2024"/>
    <n v="9"/>
    <n v="77"/>
    <x v="63"/>
    <s v="AP Individual"/>
    <n v="49"/>
    <s v="0e17daca5f3e175f448bacace3bc0da47d0655a74c8dd0dc497a3afbdad95f1f"/>
    <s v="866d562d83a77144c090ae01fef5e5dc5d322dfdcb968ee04e0fa262fe1b2619"/>
    <x v="9"/>
    <n v="186691.63887"/>
    <n v="156660.44327000002"/>
    <n v="247122.93436999997"/>
    <n v="193904.33941000004"/>
    <n v="23486.33599"/>
    <n v="34321.460570000003"/>
    <n v="16405.678759999999"/>
    <n v="32830.887459999998"/>
    <n v="0"/>
    <n v="0"/>
    <n v="136.08000000000001"/>
    <n v="130.12"/>
    <n v="0"/>
    <n v="0"/>
    <n v="23044.498489999998"/>
    <n v="31367.209699999999"/>
    <n v="175007.05288999999"/>
    <n v="149921.93791000001"/>
    <n v="0"/>
    <n v="0"/>
    <n v="0"/>
    <n v="0"/>
    <n v="0"/>
    <n v="0"/>
    <s v="AP Individual"/>
    <s v="Accidentes y Enfermedades"/>
    <s v="Accidentes Personales"/>
    <x v="19"/>
    <x v="2"/>
    <n v="12695334.40454"/>
    <n v="6120455.9873400005"/>
    <n v="686962120.64980006"/>
    <n v="584624168.36260986"/>
    <n v="657838299.99713993"/>
    <n v="555463704.64566004"/>
    <n v="2813051.1417699996"/>
    <n v="2609201.9379100003"/>
    <n v="315618.19761999993"/>
    <n v="333314.18455000006"/>
    <n v="346403.66811999999"/>
    <n v="342587.51479000004"/>
    <n v="6.636624414603844"/>
    <n v="6.0041517290718698"/>
    <n v="30031.195599999977"/>
    <n v="19.16960974522588"/>
    <n v="53.894244216064969"/>
    <n v="45.728590945887227"/>
    <n v="1.4705531411857642"/>
    <n v="2.559620453019317"/>
    <n v="2.7176409478503367E-2"/>
    <n v="2.8379563620849022E-2"/>
    <n v="2.6796778468595957E-2"/>
    <n v="2.8203542726511075E-2"/>
    <m/>
    <m/>
    <m/>
    <n v="0"/>
    <m/>
    <n v="0"/>
    <m/>
    <n v="0"/>
    <m/>
    <n v="-31.569532298607538"/>
    <n v="12.5802827229742"/>
    <n v="21.908185534013779"/>
    <n v="7.441375740405574"/>
    <n v="-26.53315768153902"/>
    <n v="16.732117613807063"/>
    <n v="13.167754161590578"/>
    <n v="20.922361421735438"/>
    <s v="Grandes"/>
    <n v="2023"/>
    <n v="3"/>
    <d v="2024-11-12T00:00:00"/>
    <x v="19"/>
    <x v="9"/>
  </r>
  <r>
    <n v="2024"/>
    <n v="9"/>
    <n v="3"/>
    <x v="40"/>
    <s v="AP Individual"/>
    <n v="3"/>
    <s v="4e07408562bedb8b60ce05c1decfe3ad16b72230967de01f640b7e4729b49fce"/>
    <s v="866d562d83a77144c090ae01fef5e5dc5d322dfdcb968ee04e0fa262fe1b2619"/>
    <x v="33"/>
    <n v="0"/>
    <n v="0"/>
    <n v="0"/>
    <n v="0"/>
    <n v="-0.53346000000000005"/>
    <n v="-0.57150999999999996"/>
    <n v="-0.98507000000000011"/>
    <n v="-1.2304099999999998"/>
    <n v="0"/>
    <n v="0"/>
    <n v="0"/>
    <n v="0"/>
    <n v="0"/>
    <n v="0"/>
    <n v="-0.53346000000000005"/>
    <n v="-0.57150999999999996"/>
    <n v="0"/>
    <n v="0"/>
    <n v="0"/>
    <n v="0"/>
    <n v="0"/>
    <n v="0"/>
    <n v="0"/>
    <n v="0"/>
    <s v="AP Individual"/>
    <s v="Accidentes y Enfermedades"/>
    <s v="Accidentes Personales"/>
    <x v="19"/>
    <x v="2"/>
    <n v="18450547.527869999"/>
    <n v="15031312.08585"/>
    <n v="686962120.64980006"/>
    <n v="584624168.36260986"/>
    <n v="657838299.99713993"/>
    <n v="555463704.64566004"/>
    <n v="2813051.1417699996"/>
    <n v="2609201.9379100003"/>
    <n v="315618.19761999993"/>
    <n v="333314.18455000006"/>
    <n v="2107107.4433399998"/>
    <n v="2020110.9390100001"/>
    <m/>
    <m/>
    <m/>
    <m/>
    <m/>
    <m/>
    <m/>
    <m/>
    <m/>
    <m/>
    <m/>
    <m/>
    <m/>
    <m/>
    <m/>
    <n v="0"/>
    <m/>
    <n v="0"/>
    <m/>
    <n v="0"/>
    <m/>
    <n v="-6.6578012633199624"/>
    <m/>
    <m/>
    <n v="-1.6902067245256838E-4"/>
    <n v="-6.6578012633199624"/>
    <m/>
    <m/>
    <m/>
    <s v="Resto"/>
    <n v="2023"/>
    <n v="3"/>
    <d v="2024-11-12T00:00:00"/>
    <x v="19"/>
    <x v="33"/>
  </r>
  <r>
    <n v="2024"/>
    <n v="9"/>
    <n v="38"/>
    <x v="55"/>
    <s v="AP Individual"/>
    <n v="26"/>
    <s v="5f9c4ab08cac7457e9111a30e4664920607ea2c115a1433d7be98e97e64244ca"/>
    <s v="866d562d83a77144c090ae01fef5e5dc5d322dfdcb968ee04e0fa262fe1b2619"/>
    <x v="11"/>
    <n v="9370.4098900000008"/>
    <n v="9073.7709500000001"/>
    <n v="12162.688560000001"/>
    <n v="11943.230829999999"/>
    <n v="5688.6738400000022"/>
    <n v="6479.0743200000015"/>
    <n v="6606.2568500000016"/>
    <n v="10090.29702"/>
    <n v="0"/>
    <n v="0"/>
    <n v="136.08000000000001"/>
    <n v="130.12"/>
    <n v="0"/>
    <n v="0"/>
    <n v="4502.9189299999998"/>
    <n v="6033.8243499999999"/>
    <n v="7253.3074900000001"/>
    <n v="7622.9852999999994"/>
    <n v="0"/>
    <n v="0"/>
    <n v="0"/>
    <n v="0"/>
    <n v="0"/>
    <n v="0"/>
    <s v="AP Individual"/>
    <s v="Accidentes y Enfermedades"/>
    <s v="Accidentes Personales"/>
    <x v="19"/>
    <x v="2"/>
    <n v="30915868.760259997"/>
    <n v="28072029.511569999"/>
    <n v="686962120.64980006"/>
    <n v="584624168.36260986"/>
    <n v="657838299.99713993"/>
    <n v="555463704.64566004"/>
    <n v="2813051.1417699996"/>
    <n v="2609201.9379100003"/>
    <n v="315618.19761999993"/>
    <n v="333314.18455000006"/>
    <n v="11072149.02153"/>
    <n v="9447249.3528099991"/>
    <n v="0.33310485368936615"/>
    <n v="0.34776039440121648"/>
    <n v="296.63894000000073"/>
    <n v="3.2691914049252091"/>
    <n v="8.4630453146711304E-2"/>
    <n v="9.6046696886444391E-2"/>
    <n v="3.0309385651309764E-2"/>
    <n v="3.232317402010499E-2"/>
    <n v="1.3640358919843347E-3"/>
    <n v="1.4244244961171674E-3"/>
    <n v="1.5520690797668228E-3"/>
    <n v="1.6335488483065364E-3"/>
    <m/>
    <m/>
    <m/>
    <n v="0"/>
    <m/>
    <n v="0"/>
    <m/>
    <n v="0"/>
    <m/>
    <n v="-12.199280961481529"/>
    <n v="60.708911422016797"/>
    <n v="71.404428827906457"/>
    <n v="1.8023909530239093"/>
    <n v="-25.372058104409355"/>
    <n v="-4.8495149269145106"/>
    <n v="62.080904969327314"/>
    <n v="79.153036671866602"/>
    <s v="Medianas"/>
    <n v="2023"/>
    <n v="3"/>
    <d v="2024-11-12T00:00:00"/>
    <x v="19"/>
    <x v="11"/>
  </r>
  <r>
    <n v="2024"/>
    <n v="9"/>
    <n v="82"/>
    <x v="66"/>
    <s v="AP Individual"/>
    <n v="25"/>
    <s v="b7a56873cd771f2c446d369b649430b65a756ba278ff97ec81bb6f55b2e73569"/>
    <s v="866d562d83a77144c090ae01fef5e5dc5d322dfdcb968ee04e0fa262fe1b2619"/>
    <x v="33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AP Individual"/>
    <s v="Accidentes y Enfermedades"/>
    <s v="Accidentes Personales"/>
    <x v="19"/>
    <x v="2"/>
    <n v="0"/>
    <n v="0"/>
    <n v="686962120.64980006"/>
    <n v="584624168.36260986"/>
    <n v="657838299.99713993"/>
    <n v="555463704.64566004"/>
    <n v="2813051.1417699996"/>
    <n v="2609201.9379100003"/>
    <n v="315618.19761999993"/>
    <n v="333314.184550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19"/>
    <x v="33"/>
  </r>
  <r>
    <n v="2024"/>
    <n v="9"/>
    <n v="18"/>
    <x v="64"/>
    <s v="AP Individual"/>
    <n v="5"/>
    <s v="ef2d127de37b942baad06145e54b0c619a1f22327b2ebbcfbec78f5564afe39d"/>
    <s v="866d562d83a77144c090ae01fef5e5dc5d322dfdcb968ee04e0fa262fe1b2619"/>
    <x v="5"/>
    <n v="482525.34914000001"/>
    <n v="483307.58431999997"/>
    <n v="641061.18726000015"/>
    <n v="639411.66446999996"/>
    <n v="15780.67743"/>
    <n v="23940.834320000002"/>
    <n v="31681.665369999999"/>
    <n v="29731.318229999997"/>
    <n v="0"/>
    <n v="0"/>
    <n v="136.08000000000001"/>
    <n v="130.12"/>
    <n v="0"/>
    <n v="0"/>
    <n v="11701.02435"/>
    <n v="23060.303339999999"/>
    <n v="476838.15547000006"/>
    <n v="480247.31757000001"/>
    <n v="0"/>
    <n v="0"/>
    <n v="0"/>
    <n v="0"/>
    <n v="0"/>
    <n v="0"/>
    <s v="AP Individual"/>
    <s v="Accidentes y Enfermedades"/>
    <s v="Accidentes Personales"/>
    <x v="19"/>
    <x v="2"/>
    <n v="16146107.356520001"/>
    <n v="15536856.45108"/>
    <n v="686962120.64980006"/>
    <n v="584624168.36260986"/>
    <n v="657838299.99713993"/>
    <n v="555463704.64566004"/>
    <n v="2813051.1417699996"/>
    <n v="2609201.9379100003"/>
    <n v="315618.19761999993"/>
    <n v="333314.18455000006"/>
    <n v="752979.82686999999"/>
    <n v="744920.90093"/>
    <n v="17.153095511672436"/>
    <n v="18.523195820831511"/>
    <n v="-782.23517999995966"/>
    <n v="-0.16185038376762551"/>
    <n v="64.082108433870005"/>
    <n v="64.880389812745534"/>
    <n v="2.9884933779109937"/>
    <n v="3.1107166745201162"/>
    <n v="7.0240459355106435E-2"/>
    <n v="7.3350145338466594E-2"/>
    <n v="8.2669792060363664E-2"/>
    <n v="8.7009750642179279E-2"/>
    <m/>
    <m/>
    <m/>
    <n v="0"/>
    <m/>
    <n v="0"/>
    <m/>
    <n v="0"/>
    <m/>
    <n v="-34.084680512504384"/>
    <n v="3.2704349021508898"/>
    <n v="4.9535399602065162"/>
    <n v="4.9999263505711173"/>
    <n v="-49.259018073263562"/>
    <n v="-0.70987634397416954"/>
    <n v="2.4538775296760331"/>
    <n v="4.8017557821421395"/>
    <s v="Grandes"/>
    <n v="2023"/>
    <n v="3"/>
    <d v="2024-11-12T00:00:00"/>
    <x v="19"/>
    <x v="5"/>
  </r>
  <r>
    <n v="2024"/>
    <n v="9"/>
    <n v="12"/>
    <x v="31"/>
    <s v="AP Individual"/>
    <n v="12"/>
    <s v="6b51d431df5d7f141cbececcf79edf3dd861c3b4069f0b11661a3eefacbba918"/>
    <s v="866d562d83a77144c090ae01fef5e5dc5d322dfdcb968ee04e0fa262fe1b2619"/>
    <x v="16"/>
    <n v="80432.754780000003"/>
    <n v="61523.305659999998"/>
    <n v="96622.666790000003"/>
    <n v="73079.933779999992"/>
    <n v="22804.242420000002"/>
    <n v="19578.505570000001"/>
    <n v="30828.513500000005"/>
    <n v="26280.9588"/>
    <n v="0"/>
    <n v="0"/>
    <n v="136.08000000000001"/>
    <n v="130.12"/>
    <n v="0"/>
    <n v="0"/>
    <n v="22178.646089999998"/>
    <n v="19594.600589999998"/>
    <n v="73046.370200000005"/>
    <n v="55442.979159999995"/>
    <n v="0"/>
    <n v="0"/>
    <n v="0"/>
    <n v="0"/>
    <n v="0"/>
    <n v="0"/>
    <s v="AP Individual"/>
    <s v="Accidentes y Enfermedades"/>
    <s v="Accidentes Personales"/>
    <x v="19"/>
    <x v="2"/>
    <n v="5387062.6739699999"/>
    <n v="6304657.6626300002"/>
    <n v="686962120.64980006"/>
    <n v="584624168.36260986"/>
    <n v="657838299.99713993"/>
    <n v="555463704.64566004"/>
    <n v="2813051.1417699996"/>
    <n v="2609201.9379100003"/>
    <n v="315618.19761999993"/>
    <n v="333314.18455000006"/>
    <n v="199761.15912999999"/>
    <n v="188164.93210000001"/>
    <n v="2.8592709739855962"/>
    <n v="2.3579357644230807"/>
    <n v="18909.449120000005"/>
    <n v="30.735424433304104"/>
    <n v="40.264461384936304"/>
    <n v="32.696478017117201"/>
    <n v="1.4930725638045161"/>
    <n v="0.9758389583096797"/>
    <n v="1.1708470141544101E-2"/>
    <n v="1.2226827592791374E-2"/>
    <n v="1.0523565221792288E-2"/>
    <n v="1.1076026236358104E-2"/>
    <m/>
    <m/>
    <m/>
    <n v="0"/>
    <m/>
    <n v="0"/>
    <m/>
    <n v="0"/>
    <m/>
    <n v="16.475909453185089"/>
    <n v="28.351935082136947"/>
    <n v="31.822908993541233"/>
    <n v="7.2252622288452475"/>
    <n v="13.187538516701158"/>
    <n v="31.750442178078675"/>
    <n v="30.362420513538396"/>
    <n v="35.341897002780037"/>
    <s v="Medianas"/>
    <n v="2023"/>
    <n v="3"/>
    <d v="2024-11-12T00:00:00"/>
    <x v="19"/>
    <x v="16"/>
  </r>
  <r>
    <n v="2024"/>
    <n v="9"/>
    <n v="37"/>
    <x v="35"/>
    <s v="AP Individual"/>
    <n v="25"/>
    <s v="b7a56873cd771f2c446d369b649430b65a756ba278ff97ec81bb6f55b2e73569"/>
    <s v="866d562d83a77144c090ae01fef5e5dc5d322dfdcb968ee04e0fa262fe1b2619"/>
    <x v="33"/>
    <n v="0"/>
    <n v="0"/>
    <n v="0"/>
    <n v="0"/>
    <n v="1626.7611099999995"/>
    <n v="1275.1350599999998"/>
    <n v="1972.2196799999997"/>
    <n v="1275.1350599999998"/>
    <n v="0"/>
    <n v="0"/>
    <n v="0"/>
    <n v="0"/>
    <n v="0"/>
    <n v="0"/>
    <n v="1626.7611100000001"/>
    <n v="1275.1350600000001"/>
    <n v="0"/>
    <n v="0"/>
    <n v="0"/>
    <n v="0"/>
    <n v="0"/>
    <n v="0"/>
    <n v="0"/>
    <n v="0"/>
    <s v="AP Individual"/>
    <s v="Accidentes y Enfermedades"/>
    <s v="Accidentes Personales"/>
    <x v="19"/>
    <x v="2"/>
    <n v="10496838.85248"/>
    <n v="8533878.8999300003"/>
    <n v="686962120.64980006"/>
    <n v="584624168.36260986"/>
    <n v="657838299.99713993"/>
    <n v="555463704.64566004"/>
    <n v="2813051.1417699996"/>
    <n v="2609201.9379100003"/>
    <n v="315618.19761999993"/>
    <n v="333314.18455000006"/>
    <n v="1634256.24627"/>
    <n v="846911.50760999997"/>
    <m/>
    <m/>
    <m/>
    <m/>
    <m/>
    <m/>
    <m/>
    <m/>
    <m/>
    <m/>
    <m/>
    <m/>
    <m/>
    <m/>
    <m/>
    <n v="0"/>
    <m/>
    <n v="0"/>
    <m/>
    <n v="0"/>
    <m/>
    <n v="27.575592659180725"/>
    <m/>
    <m/>
    <n v="0.51542056898715261"/>
    <n v="27.575592659180749"/>
    <m/>
    <m/>
    <m/>
    <s v="Resto"/>
    <n v="2023"/>
    <n v="3"/>
    <d v="2024-11-12T00:00:00"/>
    <x v="19"/>
    <x v="33"/>
  </r>
  <r>
    <n v="2024"/>
    <n v="9"/>
    <n v="119"/>
    <x v="62"/>
    <s v="AP Individual"/>
    <n v="217"/>
    <s v="16badfc6202cb3f8889e0f2779b19218af4cbb736e56acadce8148aba9a7a9f8"/>
    <s v="866d562d83a77144c090ae01fef5e5dc5d322dfdcb968ee04e0fa262fe1b2619"/>
    <x v="26"/>
    <n v="171.68528000000001"/>
    <n v="236.40473"/>
    <n v="272.90048000000002"/>
    <n v="359.18646999999987"/>
    <n v="-28.433389999999999"/>
    <n v="408.47374000000002"/>
    <n v="-99.958770000000001"/>
    <n v="1198.6356300000002"/>
    <n v="0"/>
    <n v="0"/>
    <n v="136.08000000000001"/>
    <n v="130.12"/>
    <n v="0"/>
    <n v="0"/>
    <n v="-28.433389999999999"/>
    <n v="408.47373999999996"/>
    <n v="201.08226999999999"/>
    <n v="700.61014999999998"/>
    <n v="0"/>
    <n v="0"/>
    <n v="0"/>
    <n v="0"/>
    <n v="0"/>
    <n v="0"/>
    <s v="AP Individual"/>
    <s v="Accidentes y Enfermedades"/>
    <s v="Accidentes Personales"/>
    <x v="19"/>
    <x v="2"/>
    <n v="996928.28110999998"/>
    <n v="799499.22270000004"/>
    <n v="686962120.64980006"/>
    <n v="584624168.36260986"/>
    <n v="657838299.99713993"/>
    <n v="555463704.64566004"/>
    <n v="2813051.1417699996"/>
    <n v="2609201.9379100003"/>
    <n v="315618.19761999993"/>
    <n v="333314.18455000006"/>
    <n v="496364.63073000003"/>
    <n v="441151.22651999997"/>
    <n v="6.1031695247450758E-3"/>
    <n v="9.0604229042295908E-3"/>
    <n v="-64.719449999999995"/>
    <n v="-27.376546146094448"/>
    <n v="3.4588540232510852E-2"/>
    <n v="5.358813844061304E-2"/>
    <n v="1.7221427383807605E-2"/>
    <n v="2.9569100667994935E-2"/>
    <n v="2.4991957320383581E-5"/>
    <n v="2.6098401385377904E-5"/>
    <n v="4.0437043624472828E-5"/>
    <n v="4.2559887895970936E-5"/>
    <m/>
    <m/>
    <m/>
    <n v="0"/>
    <m/>
    <n v="0"/>
    <m/>
    <n v="0"/>
    <m/>
    <n v="-106.96088566182982"/>
    <n v="-16.561344105912866"/>
    <n v="172.78577294117594"/>
    <n v="-9.0087929702435659E-3"/>
    <n v="-106.96088566182982"/>
    <n v="-71.298978468981645"/>
    <n v="-14.14017755021365"/>
    <n v="58.302572407779131"/>
    <s v="Resto"/>
    <n v="2023"/>
    <n v="3"/>
    <d v="2024-11-12T00:00:00"/>
    <x v="19"/>
    <x v="26"/>
  </r>
  <r>
    <n v="2024"/>
    <n v="9"/>
    <n v="79"/>
    <x v="59"/>
    <s v="AP Individual"/>
    <n v="51"/>
    <s v="031b4af5197ec30a926f48cf40e11a7dbc470048a21e4003b7a3c07c5dab1baa"/>
    <s v="866d562d83a77144c090ae01fef5e5dc5d322dfdcb968ee04e0fa262fe1b2619"/>
    <x v="6"/>
    <n v="414052.90801000001"/>
    <n v="415117.71085999999"/>
    <n v="552851.63702999998"/>
    <n v="552644.62202999997"/>
    <n v="-16454.378720000004"/>
    <n v="17519.626229999998"/>
    <n v="-11005.617390000003"/>
    <n v="18408.687049999997"/>
    <n v="0"/>
    <n v="0"/>
    <n v="136.08000000000001"/>
    <n v="130.12"/>
    <n v="0"/>
    <n v="0"/>
    <n v="-16454.378720000001"/>
    <n v="17519.626230000002"/>
    <n v="423655.24916000001"/>
    <n v="421135.39461000002"/>
    <n v="0"/>
    <n v="0"/>
    <n v="0"/>
    <n v="0"/>
    <n v="0"/>
    <n v="0"/>
    <s v="AP Individual"/>
    <s v="Accidentes y Enfermedades"/>
    <s v="Accidentes Personales"/>
    <x v="19"/>
    <x v="2"/>
    <n v="61339841.861339994"/>
    <n v="52224009.604280002"/>
    <n v="686962120.64980006"/>
    <n v="584624168.36260986"/>
    <n v="657838299.99713993"/>
    <n v="555463704.64566004"/>
    <n v="2813051.1417699996"/>
    <n v="2609201.9379100003"/>
    <n v="315618.19761999993"/>
    <n v="333314.18455000006"/>
    <n v="440515.03126000002"/>
    <n v="435849.84804000001"/>
    <n v="14.718996816725976"/>
    <n v="15.909757877633416"/>
    <n v="-1064.8028499999782"/>
    <n v="-0.25650624440812786"/>
    <n v="93.992912529156897"/>
    <n v="95.243284522586933"/>
    <n v="0.67501463232653147"/>
    <n v="0.79487904893840078"/>
    <n v="6.0273033339646995E-2"/>
    <n v="6.2941441386401523E-2"/>
    <n v="7.1005910005849354E-2"/>
    <n v="7.4733543773991634E-2"/>
    <m/>
    <m/>
    <m/>
    <n v="0"/>
    <m/>
    <n v="0"/>
    <m/>
    <n v="0"/>
    <m/>
    <n v="-193.91969043166057"/>
    <n v="-3.9739797503372696"/>
    <n v="4.2203996051396029"/>
    <n v="-5.213380864626461"/>
    <n v="-193.91969043166054"/>
    <n v="0.59834784305734523"/>
    <n v="-3.8839076708301916"/>
    <n v="4.1600935124971778"/>
    <s v="Grandes"/>
    <n v="2023"/>
    <n v="3"/>
    <d v="2024-11-12T00:00:00"/>
    <x v="19"/>
    <x v="6"/>
  </r>
  <r>
    <n v="2024"/>
    <n v="9"/>
    <n v="68"/>
    <x v="61"/>
    <s v="AP Individual"/>
    <n v="213"/>
    <s v="d48ff4b2f68a10fd7c86f185a6ccede0dc0f2c48538d697cb33b6ada3f1e85db"/>
    <s v="866d562d83a77144c090ae01fef5e5dc5d322dfdcb968ee04e0fa262fe1b2619"/>
    <x v="33"/>
    <n v="0"/>
    <n v="0"/>
    <n v="0"/>
    <n v="0"/>
    <n v="0"/>
    <n v="0"/>
    <n v="0"/>
    <n v="8.9999999999999998E-4"/>
    <n v="0"/>
    <n v="0"/>
    <n v="0"/>
    <n v="0"/>
    <n v="0"/>
    <n v="0"/>
    <n v="0"/>
    <n v="0"/>
    <n v="0"/>
    <n v="0"/>
    <n v="0"/>
    <n v="0"/>
    <n v="0"/>
    <n v="0"/>
    <n v="0"/>
    <n v="0"/>
    <s v="AP Individual"/>
    <s v="Accidentes y Enfermedades"/>
    <s v="Accidentes Personales"/>
    <x v="19"/>
    <x v="2"/>
    <n v="1097528.57672"/>
    <n v="598107.31757000007"/>
    <n v="686962120.64980006"/>
    <n v="584624168.36260986"/>
    <n v="657838299.99713993"/>
    <n v="555463704.64566004"/>
    <n v="2813051.1417699996"/>
    <n v="2609201.9379100003"/>
    <n v="315618.19761999993"/>
    <n v="333314.184550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19"/>
    <x v="33"/>
  </r>
  <r>
    <n v="2024"/>
    <n v="9"/>
    <n v="15.1"/>
    <x v="13"/>
    <s v="AP Individual"/>
    <n v="15.1"/>
    <m/>
    <m/>
    <x v="7"/>
    <n v="560171.73288999998"/>
    <n v="496469.63789000001"/>
    <n v="713046.78946"/>
    <n v="656039.75984000007"/>
    <n v="107220.08865999999"/>
    <n v="118725.03371"/>
    <n v="120697.82199999999"/>
    <n v="154594.84710999997"/>
    <n v="0"/>
    <n v="0"/>
    <n v="0"/>
    <n v="0"/>
    <n v="0"/>
    <n v="0"/>
    <n v="86930.793290000016"/>
    <n v="85315.967469999989"/>
    <n v="385234.2831"/>
    <n v="341338.07192999998"/>
    <n v="0"/>
    <n v="0"/>
    <n v="0"/>
    <n v="0"/>
    <n v="0"/>
    <n v="0"/>
    <s v="AP Individual"/>
    <s v="Accidentes y Enfermedades"/>
    <s v="Accidentes Personales"/>
    <x v="19"/>
    <x v="2"/>
    <n v="178068767.838"/>
    <n v="157133105.38031998"/>
    <n v="686962120.64980006"/>
    <n v="584624168.36260986"/>
    <n v="657838299.99713993"/>
    <n v="555463704.64566004"/>
    <n v="2813051.1417699996"/>
    <n v="2609201.9379100003"/>
    <n v="315618.19761999993"/>
    <n v="333314.18455000006"/>
    <n v="45564952.155389994"/>
    <n v="40433091.196809985"/>
    <n v="19.913314925996488"/>
    <n v="19.027643306430996"/>
    <n v="63702.094999999972"/>
    <n v="12.831015260214972"/>
    <n v="1.229391684599269"/>
    <n v="1.2278794996736968"/>
    <n v="0.31458168644128676"/>
    <n v="0.31595483121673223"/>
    <n v="8.1543321829758444E-2"/>
    <n v="8.5153408199619182E-2"/>
    <n v="8.492116213404087E-2"/>
    <n v="8.9379312048247436E-2"/>
    <m/>
    <m/>
    <m/>
    <n v="0"/>
    <m/>
    <n v="0"/>
    <m/>
    <n v="0"/>
    <m/>
    <n v="-9.6904121148554072"/>
    <n v="19.140574642500681"/>
    <n v="23.913855883429722"/>
    <n v="33.971453315594793"/>
    <n v="1.8927591960647305"/>
    <n v="12.860039585329952"/>
    <n v="22.565694981885688"/>
    <n v="24.994565354988058"/>
    <s v="Resto"/>
    <n v="2023"/>
    <n v="3"/>
    <d v="2024-11-12T00:00:00"/>
    <x v="19"/>
    <x v="7"/>
  </r>
  <r>
    <n v="2024"/>
    <n v="9"/>
    <n v="34"/>
    <x v="54"/>
    <s v="AP Individual"/>
    <n v="23"/>
    <s v="535fa30d7e25dd8a49f1536779734ec8286108d115da5045d77f3b4185d8f790"/>
    <s v="866d562d83a77144c090ae01fef5e5dc5d322dfdcb968ee04e0fa262fe1b2619"/>
    <x v="33"/>
    <n v="0"/>
    <n v="0"/>
    <n v="0"/>
    <n v="0"/>
    <n v="0"/>
    <n v="0"/>
    <n v="0"/>
    <n v="0"/>
    <n v="0"/>
    <n v="0"/>
    <n v="0"/>
    <n v="0"/>
    <n v="0"/>
    <n v="0"/>
    <n v="0"/>
    <n v="0"/>
    <n v="27.771249999999998"/>
    <n v="22.166930000000001"/>
    <n v="0"/>
    <n v="0"/>
    <n v="0"/>
    <n v="0"/>
    <n v="0"/>
    <n v="0"/>
    <s v="AP Individual"/>
    <s v="Accidentes y Enfermedades"/>
    <s v="Accidentes Personales"/>
    <x v="19"/>
    <x v="2"/>
    <n v="62258031.00485"/>
    <n v="58609536.351640001"/>
    <n v="686962120.64980006"/>
    <n v="584624168.36260986"/>
    <n v="657838299.99713993"/>
    <n v="555463704.64566004"/>
    <n v="2813051.1417699996"/>
    <n v="2609201.9379100003"/>
    <n v="315618.19761999993"/>
    <n v="333314.18455000006"/>
    <n v="22594575.060660001"/>
    <n v="19382380.522060003"/>
    <m/>
    <m/>
    <m/>
    <m/>
    <m/>
    <m/>
    <m/>
    <m/>
    <m/>
    <m/>
    <m/>
    <m/>
    <m/>
    <m/>
    <m/>
    <n v="0"/>
    <m/>
    <n v="0"/>
    <m/>
    <n v="0"/>
    <m/>
    <m/>
    <m/>
    <m/>
    <m/>
    <m/>
    <n v="25.282346269871358"/>
    <m/>
    <m/>
    <s v="Resto"/>
    <n v="2023"/>
    <n v="3"/>
    <d v="2024-11-12T00:00:00"/>
    <x v="19"/>
    <x v="33"/>
  </r>
  <r>
    <n v="2024"/>
    <n v="9"/>
    <n v="23"/>
    <x v="16"/>
    <s v="AP Individual"/>
    <n v="17"/>
    <s v="4523540f1504cd17100c4835e85b7eefd49911580f8efff0599a8f283be6b9e3"/>
    <s v="866d562d83a77144c090ae01fef5e5dc5d322dfdcb968ee04e0fa262fe1b2619"/>
    <x v="23"/>
    <n v="4626.2710299999999"/>
    <n v="4882.65074"/>
    <n v="5219.2454900000002"/>
    <n v="3545.5193599999998"/>
    <n v="325.66615000000007"/>
    <n v="448.75250000000011"/>
    <n v="477.79925000000014"/>
    <n v="551.59381000000019"/>
    <n v="0"/>
    <n v="0"/>
    <n v="136.08000000000001"/>
    <n v="130.12"/>
    <n v="0"/>
    <n v="0"/>
    <n v="102.58196000000001"/>
    <n v="131.94692000000001"/>
    <n v="766.78403000000003"/>
    <n v="411.82981999999998"/>
    <n v="0"/>
    <n v="0"/>
    <n v="0"/>
    <n v="0"/>
    <n v="0"/>
    <n v="0"/>
    <s v="AP Individual"/>
    <s v="Accidentes y Enfermedades"/>
    <s v="Accidentes Personales"/>
    <x v="19"/>
    <x v="2"/>
    <n v="17823957.294020001"/>
    <n v="15095885.725"/>
    <n v="686962120.64980006"/>
    <n v="584624168.36260986"/>
    <n v="657838299.99713993"/>
    <n v="555463704.64566004"/>
    <n v="2813051.1417699996"/>
    <n v="2609201.9379100003"/>
    <n v="315618.19761999993"/>
    <n v="333314.18455000006"/>
    <n v="5210373.8563599996"/>
    <n v="4595006.7538900003"/>
    <n v="0.16445740929861319"/>
    <n v="0.18713196050709119"/>
    <n v="-256.37971000000016"/>
    <n v="-5.2508304126622889"/>
    <n v="8.8789617742169896E-2"/>
    <n v="0.10625992520830331"/>
    <n v="2.5955352976255897E-2"/>
    <n v="3.2344248154408971E-2"/>
    <n v="6.7343902828644942E-4"/>
    <n v="7.0325352446339983E-4"/>
    <n v="8.3517770975413447E-4"/>
    <n v="8.790224634235513E-4"/>
    <m/>
    <m/>
    <m/>
    <n v="0"/>
    <m/>
    <n v="0"/>
    <m/>
    <n v="0"/>
    <m/>
    <n v="-27.428560286572225"/>
    <n v="7.0394956950890109"/>
    <n v="9.1907556754714772"/>
    <n v="0.10318357827773217"/>
    <n v="-22.255131078467006"/>
    <n v="86.189535765040048"/>
    <n v="13.378207681242396"/>
    <n v="32.039185506285101"/>
    <s v="Resto"/>
    <n v="2023"/>
    <n v="3"/>
    <d v="2024-11-12T00:00:00"/>
    <x v="19"/>
    <x v="23"/>
  </r>
  <r>
    <n v="2024"/>
    <n v="9"/>
    <n v="13"/>
    <x v="23"/>
    <s v="AP Individual"/>
    <n v="13"/>
    <s v="3fdba35f04dc8c462986c992bcf875546257113072a909c162f7e470e581e278"/>
    <s v="866d562d83a77144c090ae01fef5e5dc5d322dfdcb968ee04e0fa262fe1b2619"/>
    <x v="25"/>
    <n v="101.643"/>
    <n v="171.73048"/>
    <n v="108.81831"/>
    <n v="184.81740000000002"/>
    <n v="-0.42126999999999987"/>
    <n v="-3195.1342499999996"/>
    <n v="3214.7271899999996"/>
    <n v="-3217.1674399999997"/>
    <n v="0"/>
    <n v="0"/>
    <n v="136.08000000000001"/>
    <n v="130.12"/>
    <n v="0"/>
    <n v="0"/>
    <n v="-0.42126999999999998"/>
    <n v="-3195.1342500000001"/>
    <n v="121.1968"/>
    <n v="106.13616999999999"/>
    <n v="0"/>
    <n v="0"/>
    <n v="0"/>
    <n v="0"/>
    <n v="0"/>
    <n v="0"/>
    <s v="AP Individual"/>
    <s v="Accidentes y Enfermedades"/>
    <s v="Accidentes Personales"/>
    <x v="19"/>
    <x v="2"/>
    <n v="1151107.1503699999"/>
    <n v="957883.89023000002"/>
    <n v="686962120.64980006"/>
    <n v="584624168.36260986"/>
    <n v="657838299.99713993"/>
    <n v="555463704.64566004"/>
    <n v="2813051.1417699996"/>
    <n v="2609201.9379100003"/>
    <n v="315618.19761999993"/>
    <n v="333314.18455000006"/>
    <n v="550326.33033999999"/>
    <n v="388875.63393999997"/>
    <n v="3.6132652723848174E-3"/>
    <n v="6.5817243772844205E-3"/>
    <n v="-70.087479999999999"/>
    <n v="-40.81248710188197"/>
    <n v="1.8469586933484248E-2"/>
    <n v="4.4160771468262389E-2"/>
    <n v="8.8300207298103329E-3"/>
    <n v="1.7928110259664704E-2"/>
    <n v="1.479601231926085E-5"/>
    <n v="1.5451061453922932E-5"/>
    <n v="2.9374509179286124E-5"/>
    <n v="3.0916597891765015E-5"/>
    <m/>
    <m/>
    <m/>
    <n v="0"/>
    <m/>
    <n v="0"/>
    <m/>
    <n v="0"/>
    <m/>
    <n v="-99.986815264491625"/>
    <n v="-0.41446041537538236"/>
    <n v="-1860.5516330007345"/>
    <n v="-1.3347455982471685E-4"/>
    <n v="-99.986815264491625"/>
    <n v="14.189912826136464"/>
    <n v="-0.34759168558905845"/>
    <n v="-3010.4103530398734"/>
    <s v="Resto"/>
    <n v="2023"/>
    <n v="3"/>
    <d v="2024-11-12T00:00:00"/>
    <x v="19"/>
    <x v="25"/>
  </r>
  <r>
    <n v="2024"/>
    <n v="9"/>
    <n v="43"/>
    <x v="9"/>
    <s v="AP Individual"/>
    <n v="31"/>
    <s v="eb1e33e8a81b697b75855af6bfcdbcbf7cbbde9f94962ceaec1ed8af21f5a50f"/>
    <s v="866d562d83a77144c090ae01fef5e5dc5d322dfdcb968ee04e0fa262fe1b2619"/>
    <x v="19"/>
    <n v="8809.5350899999994"/>
    <n v="5868.8180199999997"/>
    <n v="10750.825440000001"/>
    <n v="6919.43066"/>
    <n v="2130.7365100000002"/>
    <n v="505.24354999999997"/>
    <n v="2336.5458200000003"/>
    <n v="590.32186999999999"/>
    <n v="0"/>
    <n v="0"/>
    <n v="136.08000000000001"/>
    <n v="130.12"/>
    <n v="0"/>
    <n v="0"/>
    <n v="2130.7365099999997"/>
    <n v="505.24354999999997"/>
    <n v="7338.6338900000001"/>
    <n v="4337.3171700000003"/>
    <n v="0"/>
    <n v="0"/>
    <n v="0"/>
    <n v="0"/>
    <n v="0"/>
    <n v="0"/>
    <s v="AP Individual"/>
    <s v="Accidentes y Enfermedades"/>
    <s v="Accidentes Personales"/>
    <x v="19"/>
    <x v="2"/>
    <n v="84865140.385240003"/>
    <n v="73374373.455160007"/>
    <n v="686962120.64980006"/>
    <n v="584624168.36260986"/>
    <n v="657838299.99713993"/>
    <n v="555463704.64566004"/>
    <n v="2813051.1417699996"/>
    <n v="2609201.9379100003"/>
    <n v="315618.19761999993"/>
    <n v="333314.18455000006"/>
    <n v="31735491.54284"/>
    <n v="28103410.80077"/>
    <n v="0.31316654571935554"/>
    <n v="0.22492770431946665"/>
    <n v="2940.7170699999997"/>
    <n v="50.107484334639494"/>
    <n v="2.7759252060450792E-2"/>
    <n v="2.0882938592774659E-2"/>
    <n v="1.0380628665680236E-2"/>
    <n v="7.9984574227219898E-3"/>
    <n v="1.2823902257764993E-3"/>
    <n v="1.3391642125486309E-3"/>
    <n v="1.0038616837270229E-3"/>
    <n v="1.0565619267137933E-3"/>
    <m/>
    <m/>
    <m/>
    <n v="0"/>
    <m/>
    <n v="0"/>
    <m/>
    <n v="0"/>
    <m/>
    <n v="321.72463359502564"/>
    <n v="24.186707791409688"/>
    <n v="8.6089489958320424"/>
    <n v="0.67509938465759134"/>
    <n v="321.72463359502552"/>
    <n v="69.197538532788457"/>
    <n v="29.034511626250371"/>
    <n v="11.648757289289959"/>
    <s v="Resto"/>
    <n v="2023"/>
    <n v="3"/>
    <d v="2024-11-12T00:00:00"/>
    <x v="19"/>
    <x v="19"/>
  </r>
  <r>
    <n v="2024"/>
    <n v="9"/>
    <n v="1"/>
    <x v="14"/>
    <s v="AP Individual"/>
    <n v="30"/>
    <s v="624b60c58c9d8bfb6ff1886c2fd605d2adeb6ea4da576068201b6c6958ce93f4"/>
    <s v="866d562d83a77144c090ae01fef5e5dc5d322dfdcb968ee04e0fa262fe1b2619"/>
    <x v="13"/>
    <n v="113776.62273999999"/>
    <n v="124864.74673"/>
    <n v="155855.51092999999"/>
    <n v="171996.73988000001"/>
    <n v="4300.8700399999998"/>
    <n v="5812.2245199999998"/>
    <n v="8952.381690000002"/>
    <n v="1199.5387800000017"/>
    <n v="0"/>
    <n v="0"/>
    <n v="136.08000000000001"/>
    <n v="130.12"/>
    <n v="0"/>
    <n v="0"/>
    <n v="3832.9450400000001"/>
    <n v="5356.6745199999996"/>
    <n v="80361.917749999993"/>
    <n v="92474.252489999999"/>
    <n v="0"/>
    <n v="0"/>
    <n v="0"/>
    <n v="0"/>
    <n v="0"/>
    <n v="0"/>
    <s v="AP Individual"/>
    <s v="Accidentes y Enfermedades"/>
    <s v="Accidentes Personales"/>
    <x v="19"/>
    <x v="2"/>
    <n v="35723485.483519994"/>
    <n v="28721849.16367"/>
    <n v="686962120.64980006"/>
    <n v="584624168.36260986"/>
    <n v="657838299.99713993"/>
    <n v="555463704.64566004"/>
    <n v="2813051.1417699996"/>
    <n v="2609201.9379100003"/>
    <n v="315618.19761999993"/>
    <n v="333314.18455000006"/>
    <n v="2261700.60464"/>
    <n v="2175833.9738600003"/>
    <n v="4.0445984451036541"/>
    <n v="4.7855531960097366"/>
    <n v="-11088.123990000007"/>
    <n v="-8.8801077008359268"/>
    <n v="5.0305784287531763"/>
    <n v="5.7387074671182692"/>
    <n v="0.31849250206138918"/>
    <n v="0.4347378402360676"/>
    <n v="1.6562284778144427E-2"/>
    <n v="1.7295530336329558E-2"/>
    <n v="2.1358122617427158E-2"/>
    <n v="2.2479370962618234E-2"/>
    <m/>
    <m/>
    <m/>
    <n v="0"/>
    <m/>
    <n v="0"/>
    <m/>
    <n v="0"/>
    <m/>
    <n v="-26.003029903600495"/>
    <n v="3.7800999330312868"/>
    <n v="4.6548162489513576"/>
    <n v="1.3626812624974778"/>
    <n v="-28.445437076882541"/>
    <n v="-13.098061799753191"/>
    <n v="4.7696037467946066"/>
    <n v="5.7926118630472425"/>
    <s v="Medianas"/>
    <n v="2023"/>
    <n v="3"/>
    <d v="2024-11-12T00:00:00"/>
    <x v="19"/>
    <x v="13"/>
  </r>
  <r>
    <n v="2024"/>
    <n v="9"/>
    <n v="9"/>
    <x v="8"/>
    <s v="AP Individual"/>
    <n v="9"/>
    <s v="19581e27de7ced00ff1ce50b2047e7a567c76b1cbaebabe5ef03f7c3017bb5b7"/>
    <s v="866d562d83a77144c090ae01fef5e5dc5d322dfdcb968ee04e0fa262fe1b2619"/>
    <x v="17"/>
    <n v="11213.1214"/>
    <n v="9221.0133800000003"/>
    <n v="14746.2804"/>
    <n v="12007.667660000001"/>
    <n v="13544.13752"/>
    <n v="3075.7214399999998"/>
    <n v="11444.309869999995"/>
    <n v="1155.3764300000005"/>
    <n v="0"/>
    <n v="0"/>
    <n v="136.08000000000001"/>
    <n v="130.12"/>
    <n v="0"/>
    <n v="0"/>
    <n v="13544.13752"/>
    <n v="3075.7214399999998"/>
    <n v="3698.3370199999999"/>
    <n v="7988.3659800000005"/>
    <n v="0"/>
    <n v="0"/>
    <n v="0"/>
    <n v="0"/>
    <n v="0"/>
    <n v="0"/>
    <s v="AP Individual"/>
    <s v="Accidentes y Enfermedades"/>
    <s v="Accidentes Personales"/>
    <x v="19"/>
    <x v="2"/>
    <n v="2219668.6898400001"/>
    <n v="1971809.2153"/>
    <n v="686962120.64980006"/>
    <n v="584624168.36260986"/>
    <n v="657838299.99713993"/>
    <n v="555463704.64566004"/>
    <n v="2813051.1417699996"/>
    <n v="2609201.9379100003"/>
    <n v="315618.19761999993"/>
    <n v="333314.18455000006"/>
    <n v="43591.007850000002"/>
    <n v="46927.563710000002"/>
    <n v="0.39861064854102124"/>
    <n v="0.35340359234081109"/>
    <n v="1992.1080199999997"/>
    <n v="21.604003138318827"/>
    <n v="25.723473608559843"/>
    <n v="19.649461107726445"/>
    <n v="0.50517094967034348"/>
    <n v="0.46764227027902772"/>
    <n v="1.632276520486088E-3"/>
    <n v="1.7045406751246852E-3"/>
    <n v="1.5772549064856174E-3"/>
    <n v="1.6600568683209005E-3"/>
    <m/>
    <m/>
    <m/>
    <n v="0"/>
    <m/>
    <n v="0"/>
    <m/>
    <n v="0"/>
    <m/>
    <n v="340.35644268227367"/>
    <n v="120.78828933395833"/>
    <n v="33.355568561163935"/>
    <n v="4.2913043741245112"/>
    <n v="340.35644268227367"/>
    <n v="-53.703460391533042"/>
    <n v="366.22237094011518"/>
    <n v="38.502510371964696"/>
    <s v="Medianas"/>
    <n v="2023"/>
    <n v="3"/>
    <d v="2024-11-12T00:00:00"/>
    <x v="19"/>
    <x v="17"/>
  </r>
  <r>
    <n v="2024"/>
    <n v="9"/>
    <n v="16"/>
    <x v="24"/>
    <s v="AP Individual"/>
    <n v="14"/>
    <s v="8527a891e224136950ff32ca212b45bc93f69fbb801c3b1ebedac52775f99e61"/>
    <s v="866d562d83a77144c090ae01fef5e5dc5d322dfdcb968ee04e0fa262fe1b2619"/>
    <x v="29"/>
    <n v="137.88242000000002"/>
    <n v="96.686240000000012"/>
    <n v="152.21441000000002"/>
    <n v="112.50581"/>
    <n v="4.6999399999999998"/>
    <n v="69.556779999999989"/>
    <n v="4.6999399999999998"/>
    <n v="69.556779999999989"/>
    <n v="0"/>
    <n v="0"/>
    <n v="136.08000000000001"/>
    <n v="130.12"/>
    <n v="0"/>
    <n v="0"/>
    <n v="4.6999399999999998"/>
    <n v="69.556780000000003"/>
    <n v="117.49066999999999"/>
    <n v="52.118279999999999"/>
    <n v="0"/>
    <n v="0"/>
    <n v="0"/>
    <n v="0"/>
    <n v="0"/>
    <n v="0"/>
    <s v="AP Individual"/>
    <s v="Accidentes y Enfermedades"/>
    <s v="Accidentes Personales"/>
    <x v="19"/>
    <x v="2"/>
    <n v="3728743.9611599999"/>
    <n v="2931433.71942"/>
    <n v="686962120.64980006"/>
    <n v="584624168.36260986"/>
    <n v="657838299.99713993"/>
    <n v="555463704.64566004"/>
    <n v="2813051.1417699996"/>
    <n v="2609201.9379100003"/>
    <n v="315618.19761999993"/>
    <n v="333314.18455000006"/>
    <n v="1827603.65488"/>
    <n v="1672007.0972200001"/>
    <n v="4.901525534059187E-3"/>
    <n v="3.7055867004853892E-3"/>
    <n v="41.196180000000012"/>
    <n v="42.608110523276132"/>
    <n v="7.5444377467637179E-3"/>
    <n v="5.7826453105825652E-3"/>
    <n v="3.6978248288494784E-3"/>
    <n v="3.2982577555643964E-3"/>
    <n v="2.0071327931382375E-5"/>
    <n v="2.0959925866371645E-5"/>
    <n v="1.6538187306008004E-5"/>
    <n v="1.7406401028790503E-5"/>
    <m/>
    <m/>
    <m/>
    <n v="0"/>
    <m/>
    <n v="0"/>
    <m/>
    <n v="0"/>
    <m/>
    <n v="-93.243016712389505"/>
    <n v="3.4086578985196221"/>
    <n v="71.9407228991426"/>
    <n v="1.4891219946888692E-3"/>
    <n v="-93.243016712389505"/>
    <n v="125.43082772493644"/>
    <n v="4.0002665743586272"/>
    <n v="133.45946949899346"/>
    <s v="Resto"/>
    <n v="2023"/>
    <n v="3"/>
    <d v="2024-11-12T00:00:00"/>
    <x v="19"/>
    <x v="29"/>
  </r>
  <r>
    <n v="2024"/>
    <n v="9"/>
    <n v="61"/>
    <x v="2"/>
    <s v="AP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542.2061299999996"/>
    <n v="1780.1146200000001"/>
    <n v="15349.14337"/>
    <n v="443.70794000000001"/>
    <n v="0"/>
    <n v="0"/>
    <n v="0"/>
    <n v="0"/>
    <n v="0"/>
    <n v="0"/>
    <s v="AP Individual"/>
    <s v="Accidentes y Enfermedades"/>
    <s v="Accidentes Personales"/>
    <x v="19"/>
    <x v="2"/>
    <n v="0"/>
    <n v="0"/>
    <n v="686962120.64980006"/>
    <n v="584624168.36260986"/>
    <n v="657838299.99713993"/>
    <n v="555463704.64566004"/>
    <n v="2813051.1417699996"/>
    <n v="2609201.9379100003"/>
    <n v="315618.19761999993"/>
    <n v="333314.184550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23.692162586699"/>
    <n v="3359.2897684003583"/>
    <n v="49.137635555227725"/>
    <n v="401.19061651229407"/>
    <m/>
    <n v="2023"/>
    <n v="3"/>
    <d v="2024-11-12T00:00:00"/>
    <x v="19"/>
    <x v="2"/>
  </r>
  <r>
    <n v="2024"/>
    <n v="9"/>
    <n v="48"/>
    <x v="3"/>
    <s v="AP Individual"/>
    <n v="36"/>
    <s v="76a50887d8f1c2e9301755428990ad81479ee21c25b43215cf524541e0503269"/>
    <s v="866d562d83a77144c090ae01fef5e5dc5d322dfdcb968ee04e0fa262fe1b2619"/>
    <x v="15"/>
    <n v="145859.97337999998"/>
    <n v="148480.17016000001"/>
    <n v="173669.25695999997"/>
    <n v="182155.69644"/>
    <n v="43144.006509999992"/>
    <n v="47978.372880000003"/>
    <n v="51413.531549999985"/>
    <n v="64382.555240000009"/>
    <n v="0"/>
    <n v="0"/>
    <n v="136.08000000000001"/>
    <n v="130.12"/>
    <n v="0"/>
    <n v="0"/>
    <n v="26593.49336"/>
    <n v="29340.87068"/>
    <n v="64190.366719999998"/>
    <n v="68816.252229999998"/>
    <n v="0"/>
    <n v="0"/>
    <n v="0"/>
    <n v="0"/>
    <n v="0"/>
    <n v="0"/>
    <s v="AP Individual"/>
    <s v="Accidentes y Enfermedades"/>
    <s v="Accidentes Personales"/>
    <x v="19"/>
    <x v="2"/>
    <n v="47053426.409630001"/>
    <n v="41806699.471960001"/>
    <n v="686962120.64980006"/>
    <n v="584624168.36260986"/>
    <n v="657838299.99713993"/>
    <n v="555463704.64566004"/>
    <n v="2813051.1417699996"/>
    <n v="2609201.9379100003"/>
    <n v="315618.19761999993"/>
    <n v="333314.18455000006"/>
    <n v="22530566.875999998"/>
    <n v="20384075.905619998"/>
    <n v="5.1851163035814354"/>
    <n v="5.6906354392383394"/>
    <n v="-2620.1967800000275"/>
    <n v="-1.7646779210830243"/>
    <n v="0.64738705502955141"/>
    <n v="0.72841256502122442"/>
    <n v="0.30998799558229012"/>
    <n v="0.35515879520598492"/>
    <n v="2.1232607882663235E-2"/>
    <n v="2.2172618009719737E-2"/>
    <n v="2.5397542249383367E-2"/>
    <n v="2.67308500840245E-2"/>
    <m/>
    <m/>
    <m/>
    <n v="0"/>
    <m/>
    <n v="0"/>
    <m/>
    <n v="0"/>
    <m/>
    <n v="-10.076136558635229"/>
    <n v="29.579058264051355"/>
    <n v="32.31298349692031"/>
    <n v="13.669682811491368"/>
    <n v="-9.3636530079958753"/>
    <n v="-6.7220828802754484"/>
    <n v="41.429103335709996"/>
    <n v="42.636542574181391"/>
    <s v="Medianas"/>
    <n v="2023"/>
    <n v="3"/>
    <d v="2024-11-12T00:00:00"/>
    <x v="19"/>
    <x v="15"/>
  </r>
  <r>
    <n v="2024"/>
    <n v="9"/>
    <n v="39"/>
    <x v="17"/>
    <s v="AP Individual"/>
    <n v="27"/>
    <s v="670671cd97404156226e507973f2ab8330d3022ca96e0c93bdbdb320c41adcaf"/>
    <s v="866d562d83a77144c090ae01fef5e5dc5d322dfdcb968ee04e0fa262fe1b2619"/>
    <x v="0"/>
    <n v="626346.70036999998"/>
    <n v="547351.72470999998"/>
    <n v="596787.46600000001"/>
    <n v="708759.30809000006"/>
    <n v="53591.940009999998"/>
    <n v="91965.199910000039"/>
    <n v="73208.527929999967"/>
    <n v="146072.62874999995"/>
    <n v="0"/>
    <n v="0"/>
    <n v="136.08000000000001"/>
    <n v="130.12"/>
    <n v="-5137.2332200000001"/>
    <n v="17020.664820000002"/>
    <n v="17406.63437"/>
    <n v="52213.484240000005"/>
    <n v="260921.76605999999"/>
    <n v="231583.33781"/>
    <n v="0"/>
    <n v="0"/>
    <n v="0"/>
    <n v="0"/>
    <n v="0"/>
    <n v="0"/>
    <s v="AP Individual"/>
    <s v="Accidentes y Enfermedades"/>
    <s v="Accidentes Personales"/>
    <x v="19"/>
    <x v="2"/>
    <n v="20570212.76644"/>
    <n v="17720859.139090002"/>
    <n v="686962120.64980006"/>
    <n v="584624168.36260986"/>
    <n v="657838299.99713993"/>
    <n v="555463704.64566004"/>
    <n v="2813051.1417699996"/>
    <n v="2609201.9379100003"/>
    <n v="315618.19761999993"/>
    <n v="333314.18455000006"/>
    <n v="1349388.1166900001"/>
    <n v="1099381.7712999999"/>
    <n v="22.265741673501761"/>
    <n v="20.977744832906065"/>
    <n v="78994.975659999996"/>
    <n v="14.432214624308237"/>
    <n v="46.417090281364388"/>
    <n v="49.787229422838806"/>
    <n v="3.0449208643669228"/>
    <n v="3.088742596585571"/>
    <n v="9.1176308204233489E-2"/>
    <n v="9.5212866197167775E-2"/>
    <n v="9.3624546217957266E-2"/>
    <n v="9.8539602161614712E-2"/>
    <m/>
    <m/>
    <m/>
    <n v="0"/>
    <m/>
    <n v="0"/>
    <m/>
    <n v="0"/>
    <m/>
    <n v="-41.725848405215551"/>
    <n v="8.5562740217744881"/>
    <n v="16.801847104569809"/>
    <n v="16.979990511993222"/>
    <n v="-66.662568829940241"/>
    <n v="12.668626563311047"/>
    <n v="6.6712082448488701"/>
    <n v="22.546304381724553"/>
    <s v="Grandes"/>
    <n v="2023"/>
    <n v="3"/>
    <d v="2024-11-12T00:00:00"/>
    <x v="19"/>
    <x v="0"/>
  </r>
  <r>
    <n v="2024"/>
    <n v="9"/>
    <n v="150.1"/>
    <x v="32"/>
    <s v="AP Individual"/>
    <n v="150.1"/>
    <m/>
    <m/>
    <x v="21"/>
    <n v="23362.291409999998"/>
    <n v="47844.184809999999"/>
    <n v="31004.61045"/>
    <n v="63192.559540000002"/>
    <n v="11914.379279999999"/>
    <n v="424.35787000000045"/>
    <n v="19128.226329999998"/>
    <n v="820.58539000000042"/>
    <n v="0"/>
    <n v="0"/>
    <n v="0"/>
    <n v="0"/>
    <n v="0"/>
    <n v="0"/>
    <n v="11353.16627"/>
    <n v="82.552289999999843"/>
    <n v="18732.758289999998"/>
    <n v="45637.562530000003"/>
    <n v="0"/>
    <n v="0"/>
    <n v="0"/>
    <n v="0"/>
    <n v="0"/>
    <n v="0"/>
    <s v="AP Individual"/>
    <s v="Accidentes y Enfermedades"/>
    <s v="Accidentes Personales"/>
    <x v="19"/>
    <x v="2"/>
    <n v="211319048.35021996"/>
    <n v="184060379.22284999"/>
    <n v="686962120.64980006"/>
    <n v="584624168.36260986"/>
    <n v="657838299.99713993"/>
    <n v="555463704.64566004"/>
    <n v="2813051.1417699996"/>
    <n v="2609201.9379100003"/>
    <n v="315618.19761999993"/>
    <n v="333314.18455000006"/>
    <n v="67551474.331550017"/>
    <n v="58649753.02025"/>
    <n v="0.83049650477737891"/>
    <n v="1.8336712124445116"/>
    <n v="-24481.893400000001"/>
    <n v="-51.170050231231023"/>
    <n v="3.4584428602306025E-2"/>
    <n v="8.1576106200278178E-2"/>
    <n v="1.1055459312537493E-2"/>
    <n v="2.599374455926386E-2"/>
    <n v="3.4008121711138189E-3"/>
    <n v="3.5513729453121789E-3"/>
    <n v="8.1837507580297137E-3"/>
    <n v="8.6133773295809912E-3"/>
    <m/>
    <m/>
    <m/>
    <n v="0"/>
    <m/>
    <n v="0"/>
    <m/>
    <n v="0"/>
    <m/>
    <n v="2707.6253846782638"/>
    <n v="50.998333472118951"/>
    <n v="0.88695809466755648"/>
    <n v="3.7749341989287801"/>
    <n v="13652.696951229362"/>
    <n v="-58.95320159203078"/>
    <n v="60.605950785478271"/>
    <n v="0.18088672011291976"/>
    <s v="Resto"/>
    <n v="2023"/>
    <n v="3"/>
    <d v="2024-11-12T00:00:00"/>
    <x v="19"/>
    <x v="21"/>
  </r>
  <r>
    <n v="2024"/>
    <n v="9"/>
    <n v="201.1"/>
    <x v="1"/>
    <s v="AP Individual"/>
    <n v="201.1"/>
    <m/>
    <m/>
    <x v="1"/>
    <n v="2813051.1417699996"/>
    <n v="2609201.9379099994"/>
    <n v="3428213.6502499999"/>
    <n v="3392960.2610899997"/>
    <n v="315618.19762000005"/>
    <n v="333314.18455000006"/>
    <n v="373645.00598999992"/>
    <n v="439927.15835999994"/>
    <n v="0"/>
    <n v="0"/>
    <n v="0"/>
    <n v="0"/>
    <n v="-5137.2332200000001"/>
    <n v="17020.664820000002"/>
    <n v="254063.89301999993"/>
    <n v="255732.0502099999"/>
    <n v="2225425.2223200006"/>
    <n v="2095239.3828200004"/>
    <n v="0"/>
    <n v="0"/>
    <n v="0"/>
    <n v="0"/>
    <n v="0"/>
    <n v="0"/>
    <s v="AP Individual"/>
    <s v="Accidentes y Enfermedades"/>
    <s v="Accidentes Personales"/>
    <x v="19"/>
    <x v="2"/>
    <n v="544966778.28522992"/>
    <n v="457455578.61667007"/>
    <n v="686962120.64980006"/>
    <n v="584624168.36260986"/>
    <n v="657838299.99713993"/>
    <n v="555463704.64566004"/>
    <n v="2813051.1417699996"/>
    <n v="2609201.9379100003"/>
    <n v="315618.19761999993"/>
    <n v="333314.18455000006"/>
    <n v="116682674.76782005"/>
    <n v="102321163.83619"/>
    <n v="100"/>
    <n v="99.999999999999972"/>
    <n v="203849.20386000024"/>
    <n v="7.8127032215561609"/>
    <n v="2.410855893874154"/>
    <n v="2.5500119819660907"/>
    <n v="0.5161876381935484"/>
    <n v="0.57037274434386309"/>
    <n v="0.4094914489767098"/>
    <n v="0.4276204565441431"/>
    <n v="0.44630415215603209"/>
    <n v="0.46973401071712773"/>
    <m/>
    <m/>
    <m/>
    <n v="0"/>
    <m/>
    <n v="0"/>
    <m/>
    <n v="0"/>
    <m/>
    <n v="-5.3091010674781058"/>
    <n v="11.219781714363357"/>
    <n v="12.774564502163008"/>
    <n v="100.00000000000004"/>
    <n v="-0.65230665793752918"/>
    <n v="6.2134112487319815"/>
    <n v="11.416420128245825"/>
    <n v="12.205385804929266"/>
    <m/>
    <n v="2023"/>
    <n v="3"/>
    <d v="2024-11-12T00:00:00"/>
    <x v="19"/>
    <x v="1"/>
  </r>
  <r>
    <n v="2024"/>
    <n v="9"/>
    <n v="10"/>
    <x v="4"/>
    <s v="AP Individual"/>
    <n v="10"/>
    <s v="4a44dc15364204a80fe80e9039455cc1608281820fe2b24f1e5233ade6af1dd5"/>
    <s v="866d562d83a77144c090ae01fef5e5dc5d322dfdcb968ee04e0fa262fe1b2619"/>
    <x v="22"/>
    <n v="7394.9622399999998"/>
    <n v="35337.618549999999"/>
    <n v="11195.176950000001"/>
    <n v="50293.544380000007"/>
    <n v="145.60792999999998"/>
    <n v="73.401769999999999"/>
    <n v="76.771849999999972"/>
    <n v="73.401769999999999"/>
    <n v="0"/>
    <n v="0"/>
    <n v="136.08000000000001"/>
    <n v="130.12"/>
    <n v="0"/>
    <n v="0"/>
    <n v="145.60792999999998"/>
    <n v="73.401769999999999"/>
    <n v="8480.15"/>
    <n v="38904.075990000005"/>
    <n v="0"/>
    <n v="0"/>
    <n v="0"/>
    <n v="0"/>
    <n v="0"/>
    <n v="0"/>
    <s v="AP Individual"/>
    <s v="Accidentes y Enfermedades"/>
    <s v="Accidentes Personales"/>
    <x v="19"/>
    <x v="2"/>
    <n v="4592296.0130699994"/>
    <n v="4306787.9967099996"/>
    <n v="686962120.64980006"/>
    <n v="584624168.36260986"/>
    <n v="657838299.99713993"/>
    <n v="555463704.64566004"/>
    <n v="2813051.1417699996"/>
    <n v="2609201.9379100003"/>
    <n v="315618.19761999993"/>
    <n v="333314.18455000006"/>
    <n v="623285.96061000007"/>
    <n v="574187.58960000006"/>
    <n v="0.26288047629830918"/>
    <n v="1.3543458647859898"/>
    <n v="-27942.656309999998"/>
    <n v="-79.073399557084755"/>
    <n v="1.1864477474773645"/>
    <n v="6.1543682221723861"/>
    <n v="0.16102973804287471"/>
    <n v="0.8205098225637012"/>
    <n v="1.0764730714708224E-3"/>
    <n v="1.1241306929122476E-3"/>
    <n v="6.0445018290933945E-3"/>
    <n v="6.3618231496407997E-3"/>
    <m/>
    <m/>
    <m/>
    <n v="0"/>
    <m/>
    <n v="0"/>
    <m/>
    <n v="0"/>
    <m/>
    <n v="98.371142821215329"/>
    <n v="1.969015192699618"/>
    <n v="0.20771566679328479"/>
    <n v="4.6134199833214297E-2"/>
    <n v="98.371142821215329"/>
    <n v="-78.202412512818057"/>
    <n v="1.7170442739810028"/>
    <n v="0.18867372667806676"/>
    <s v="Resto"/>
    <n v="2023"/>
    <n v="3"/>
    <d v="2024-11-12T00:00:00"/>
    <x v="19"/>
    <x v="22"/>
  </r>
  <r>
    <n v="2024"/>
    <n v="9"/>
    <n v="91"/>
    <x v="60"/>
    <s v="AP Individual"/>
    <n v="218"/>
    <s v="5966abd0cbfc86f98a186531b2b4ee5f6e910120ce13222f98207203dfc9a9a2"/>
    <s v="866d562d83a77144c090ae01fef5e5dc5d322dfdcb968ee04e0fa262fe1b2619"/>
    <x v="28"/>
    <n v="74.720110000000005"/>
    <n v="57.916980000000002"/>
    <n v="79.806110000000004"/>
    <n v="55.524730000000005"/>
    <n v="2.8247900000000001"/>
    <n v="64.54034"/>
    <n v="4.2466400000000002"/>
    <n v="64.080889999999997"/>
    <n v="0"/>
    <n v="0"/>
    <n v="136.08000000000001"/>
    <n v="130.12"/>
    <n v="0"/>
    <n v="0"/>
    <n v="2.8247900000000001"/>
    <n v="64.54034"/>
    <n v="64.70123000000001"/>
    <n v="44.377519999999997"/>
    <n v="0"/>
    <n v="0"/>
    <n v="0"/>
    <n v="0"/>
    <n v="0"/>
    <n v="0"/>
    <s v="AP Individual"/>
    <s v="Accidentes y Enfermedades"/>
    <s v="Accidentes Personales"/>
    <x v="19"/>
    <x v="2"/>
    <n v="3240513.8837199998"/>
    <n v="3256773.9065"/>
    <n v="686962120.64980006"/>
    <n v="584624168.36260986"/>
    <n v="657838299.99713993"/>
    <n v="555463704.64566004"/>
    <n v="2813051.1417699996"/>
    <n v="2609201.9379100003"/>
    <n v="315618.19761999993"/>
    <n v="333314.18455000006"/>
    <n v="71097.936709999994"/>
    <n v="60804.297490000004"/>
    <n v="2.6561945103132883E-3"/>
    <n v="2.2197201051595166E-3"/>
    <n v="16.803130000000003"/>
    <n v="29.012441601754801"/>
    <n v="0.10509462504485105"/>
    <n v="9.5251458187680146E-2"/>
    <n v="2.3058105189854598E-3"/>
    <n v="1.7783543366153534E-3"/>
    <n v="1.0876889387921705E-5"/>
    <n v="1.1358431091702149E-5"/>
    <n v="9.9067029955691667E-6"/>
    <n v="1.0426780276660246E-5"/>
    <m/>
    <m/>
    <m/>
    <n v="0"/>
    <m/>
    <n v="0"/>
    <m/>
    <n v="0"/>
    <m/>
    <n v="-95.623217974990524"/>
    <n v="3.7804949698280685"/>
    <n v="111.43595539684561"/>
    <n v="8.9500225947079554E-4"/>
    <n v="-95.623217974990524"/>
    <n v="45.797309088024775"/>
    <n v="4.3658984535533554"/>
    <n v="145.43476066260575"/>
    <s v="Resto"/>
    <n v="2023"/>
    <n v="3"/>
    <d v="2024-11-12T00:00:00"/>
    <x v="19"/>
    <x v="28"/>
  </r>
  <r>
    <n v="2024"/>
    <n v="9"/>
    <n v="718"/>
    <x v="44"/>
    <s v="AP Individual"/>
    <n v="281"/>
    <s v="71a1c003a2b855d85582c8f6c7648c49d3fe836408a7e1b5d9b222448acb3c1b"/>
    <s v="866d562d83a77144c090ae01fef5e5dc5d322dfdcb968ee04e0fa262fe1b2619"/>
    <x v="33"/>
    <n v="0"/>
    <n v="0"/>
    <n v="0"/>
    <n v="0"/>
    <n v="-4.1899999999999993E-3"/>
    <n v="1.2799999999999995E-3"/>
    <n v="-7.2299999999999994E-3"/>
    <n v="4.9300000000000056E-3"/>
    <n v="0"/>
    <n v="0"/>
    <n v="136.08000000000001"/>
    <n v="130.12"/>
    <n v="0"/>
    <n v="0"/>
    <n v="-4.1900000000000001E-3"/>
    <n v="1.2800000000000001E-3"/>
    <n v="0"/>
    <n v="0.1037"/>
    <n v="0"/>
    <n v="0"/>
    <n v="0"/>
    <n v="0"/>
    <n v="0"/>
    <n v="0"/>
    <s v="AP Individual"/>
    <s v="Accidentes y Enfermedades"/>
    <s v="Accidentes Personales"/>
    <x v="19"/>
    <x v="2"/>
    <n v="15298.178199999998"/>
    <n v="12852.044910000001"/>
    <n v="686962120.64980006"/>
    <n v="584624168.36260986"/>
    <n v="657838299.99713993"/>
    <n v="555463704.64566004"/>
    <n v="2813051.1417699996"/>
    <n v="2609201.9379100003"/>
    <n v="315618.19761999993"/>
    <n v="333314.18455000006"/>
    <n v="15298.178199999998"/>
    <n v="12852.044910000001"/>
    <m/>
    <m/>
    <m/>
    <m/>
    <m/>
    <m/>
    <m/>
    <m/>
    <m/>
    <m/>
    <m/>
    <m/>
    <m/>
    <m/>
    <m/>
    <n v="0"/>
    <m/>
    <n v="0"/>
    <m/>
    <n v="0"/>
    <m/>
    <n v="-427.34375000000011"/>
    <m/>
    <m/>
    <n v="-1.3275533640315325E-6"/>
    <n v="-427.34375"/>
    <m/>
    <m/>
    <n v="1.2343297974927676"/>
    <s v="Resto"/>
    <n v="2023"/>
    <n v="3"/>
    <d v="2024-11-12T00:00:00"/>
    <x v="19"/>
    <x v="33"/>
  </r>
  <r>
    <n v="2024"/>
    <n v="9"/>
    <n v="22"/>
    <x v="15"/>
    <s v="AP Individual"/>
    <n v="16"/>
    <s v="b17ef6d19c7a5b1ee83b907c595526dcb1eb06db8227d650d5dda0a9f4ce8cd9"/>
    <s v="866d562d83a77144c090ae01fef5e5dc5d322dfdcb968ee04e0fa262fe1b2619"/>
    <x v="12"/>
    <n v="10485.574640000001"/>
    <n v="2672.6611000000003"/>
    <n v="11650.01439"/>
    <n v="3722.6559900000002"/>
    <n v="2264.1714199999997"/>
    <n v="156.67078999999998"/>
    <n v="2603.9534199999998"/>
    <n v="79.024250000000009"/>
    <n v="0"/>
    <n v="0"/>
    <n v="136.08000000000001"/>
    <n v="130.12"/>
    <n v="0"/>
    <n v="0"/>
    <n v="2253.34944"/>
    <n v="137.65998999999999"/>
    <n v="11826.55609"/>
    <n v="2302.77907"/>
    <n v="0"/>
    <n v="0"/>
    <n v="0"/>
    <n v="0"/>
    <n v="0"/>
    <n v="0"/>
    <s v="AP Individual"/>
    <s v="Accidentes y Enfermedades"/>
    <s v="Accidentes Personales"/>
    <x v="19"/>
    <x v="2"/>
    <n v="23848282.467700001"/>
    <n v="20930115.52899"/>
    <n v="686962120.64980006"/>
    <n v="584624168.36260986"/>
    <n v="657838299.99713993"/>
    <n v="555463704.64566004"/>
    <n v="2813051.1417699996"/>
    <n v="2609201.9379100003"/>
    <n v="315618.19761999993"/>
    <n v="333314.18455000006"/>
    <n v="4680114.9022500003"/>
    <n v="4238751.0255000005"/>
    <n v="0.37274738750047653"/>
    <n v="0.10243212919506074"/>
    <n v="7812.9135400000005"/>
    <n v="292.32713193603183"/>
    <n v="0.22404523946535976"/>
    <n v="6.305303340350675E-2"/>
    <n v="4.3967839840045556E-2"/>
    <n v="1.2769452210132983E-2"/>
    <n v="1.5263686780985328E-3"/>
    <n v="1.5939440801859043E-3"/>
    <n v="4.5715884573938742E-4"/>
    <n v="4.8115854873090894E-4"/>
    <m/>
    <m/>
    <m/>
    <n v="0"/>
    <m/>
    <n v="0"/>
    <m/>
    <n v="0"/>
    <m/>
    <n v="1345.177764151186"/>
    <n v="21.593203021632391"/>
    <n v="5.8619774126992743"/>
    <n v="0.71737670295108635"/>
    <n v="1536.8949612737879"/>
    <n v="413.57753959436502"/>
    <n v="19.053301932126548"/>
    <n v="5.9779937985974483"/>
    <s v="Medianas"/>
    <n v="2023"/>
    <n v="3"/>
    <d v="2024-11-12T00:00:00"/>
    <x v="19"/>
    <x v="12"/>
  </r>
  <r>
    <n v="2024"/>
    <n v="9"/>
    <n v="120"/>
    <x v="58"/>
    <s v="AP Individual"/>
    <n v="234"/>
    <s v="114bd151f8fb0c58642d2170da4ae7d7c57977260ac2cc8905306cab6b2acabc"/>
    <s v="866d562d83a77144c090ae01fef5e5dc5d322dfdcb968ee04e0fa262fe1b2619"/>
    <x v="20"/>
    <n v="720.19051999999999"/>
    <n v="0"/>
    <n v="1452.5704500000002"/>
    <n v="0"/>
    <n v="6560.7622099999999"/>
    <n v="0"/>
    <n v="9775.7644499999988"/>
    <n v="0"/>
    <n v="0"/>
    <n v="0"/>
    <n v="136.08000000000001"/>
    <n v="130.12"/>
    <n v="0"/>
    <n v="0"/>
    <n v="6345.6082500000002"/>
    <n v="0"/>
    <n v="479.88772999999998"/>
    <n v="0"/>
    <n v="0"/>
    <n v="0"/>
    <n v="0"/>
    <n v="0"/>
    <n v="0"/>
    <n v="0"/>
    <s v="AP Individual"/>
    <s v="Accidentes y Enfermedades"/>
    <s v="Accidentes Personales"/>
    <x v="19"/>
    <x v="2"/>
    <n v="2019824.97291"/>
    <n v="0"/>
    <n v="686962120.64980006"/>
    <n v="584624168.36260986"/>
    <n v="657838299.99713993"/>
    <n v="555463704.64566004"/>
    <n v="2813051.1417699996"/>
    <n v="2609201.9379100003"/>
    <n v="315618.19761999993"/>
    <n v="333314.18455000006"/>
    <n v="103401.22211"/>
    <n v="0"/>
    <n v="2.5601757085256867E-2"/>
    <m/>
    <m/>
    <m/>
    <n v="0.69650097484713369"/>
    <m/>
    <n v="3.5656085535095049E-2"/>
    <m/>
    <n v="1.0483700605191579E-4"/>
    <n v="1.0947835053129791E-4"/>
    <m/>
    <m/>
    <m/>
    <m/>
    <m/>
    <n v="0"/>
    <m/>
    <n v="0"/>
    <m/>
    <n v="0"/>
    <m/>
    <m/>
    <n v="910.97591926092002"/>
    <m/>
    <n v="2.0787021342473637"/>
    <m/>
    <m/>
    <n v="1322.311001783688"/>
    <m/>
    <s v="Resto"/>
    <n v="2023"/>
    <n v="3"/>
    <d v="2024-11-12T00:00:00"/>
    <x v="19"/>
    <x v="20"/>
  </r>
  <r>
    <n v="2024"/>
    <n v="9"/>
    <n v="9"/>
    <x v="8"/>
    <s v="Otros Automoviles y Obligatorios"/>
    <n v="9"/>
    <s v="19581e27de7ced00ff1ce50b2047e7a567c76b1cbaebabe5ef03f7c3017bb5b7"/>
    <s v="866d562d83a77144c090ae01fef5e5dc5d322dfdcb968ee04e0fa262fe1b2619"/>
    <x v="19"/>
    <n v="0"/>
    <n v="0"/>
    <n v="0"/>
    <n v="0"/>
    <n v="2.9999999999999997E-5"/>
    <n v="0"/>
    <n v="2.9999999999999997E-5"/>
    <n v="0"/>
    <n v="0"/>
    <n v="0"/>
    <n v="0"/>
    <n v="0"/>
    <n v="0"/>
    <n v="0"/>
    <n v="2.9999999999999997E-5"/>
    <n v="0"/>
    <n v="0"/>
    <n v="0"/>
    <n v="0"/>
    <n v="0"/>
    <n v="0"/>
    <n v="0"/>
    <n v="0"/>
    <n v="0"/>
    <s v="Otros Automoviles y Obligatorios"/>
    <s v="Automóviles"/>
    <s v="Automóviles"/>
    <x v="24"/>
    <x v="2"/>
    <n v="2219668.6898400001"/>
    <n v="1971809.2153"/>
    <n v="686962120.64980006"/>
    <n v="584624168.36260986"/>
    <n v="657838299.99713993"/>
    <n v="555463704.64566004"/>
    <n v="3140508.0659900005"/>
    <n v="2506451.6657200004"/>
    <n v="1827367.6446699991"/>
    <n v="1602063.9434499997"/>
    <n v="1189241.9350899998"/>
    <n v="1077592.6575999998"/>
    <m/>
    <m/>
    <m/>
    <m/>
    <m/>
    <m/>
    <m/>
    <m/>
    <m/>
    <m/>
    <m/>
    <m/>
    <m/>
    <m/>
    <m/>
    <n v="0"/>
    <m/>
    <n v="0"/>
    <m/>
    <n v="0"/>
    <m/>
    <m/>
    <m/>
    <m/>
    <n v="1.6417057666257213E-9"/>
    <m/>
    <m/>
    <m/>
    <m/>
    <s v="Resto"/>
    <n v="2023"/>
    <n v="3"/>
    <d v="2024-11-12T00:00:00"/>
    <x v="24"/>
    <x v="19"/>
  </r>
  <r>
    <n v="2024"/>
    <n v="9"/>
    <n v="201.1"/>
    <x v="1"/>
    <s v="Otros Automoviles y Obligatorios"/>
    <n v="201.1"/>
    <m/>
    <m/>
    <x v="1"/>
    <n v="3140508.06599"/>
    <n v="2506451.6657199999"/>
    <n v="3871856.8616199996"/>
    <n v="3038401.3824299998"/>
    <n v="1827367.6446699991"/>
    <n v="1602063.9434499997"/>
    <n v="2488506.6078499998"/>
    <n v="2007020.2775700004"/>
    <n v="0"/>
    <n v="0"/>
    <n v="0"/>
    <n v="0"/>
    <n v="28747.231960000001"/>
    <n v="16589.985799999999"/>
    <n v="1817243.5155099998"/>
    <n v="1596536.9146499999"/>
    <n v="2816372.6251799995"/>
    <n v="2197078.2760900003"/>
    <n v="0"/>
    <n v="0"/>
    <n v="0"/>
    <n v="0"/>
    <n v="0"/>
    <n v="0"/>
    <s v="Otros Automoviles y Obligatorios"/>
    <s v="Automóviles"/>
    <s v="Automóviles"/>
    <x v="24"/>
    <x v="2"/>
    <n v="287231548.79241997"/>
    <n v="247704765.66649002"/>
    <n v="686962120.64980006"/>
    <n v="584624168.36260986"/>
    <n v="657838299.99713993"/>
    <n v="555463704.64566004"/>
    <n v="3140508.0659900005"/>
    <n v="2506451.6657200004"/>
    <n v="1827367.6446699991"/>
    <n v="1602063.9434499997"/>
    <n v="119306161.53839001"/>
    <n v="92978561.125709996"/>
    <n v="99.999999999999986"/>
    <n v="99.999999999999972"/>
    <n v="634056.4002700001"/>
    <n v="25.296972965479547"/>
    <n v="2.6323100378847206"/>
    <n v="2.6957307527390073"/>
    <n v="1.0933715600508846"/>
    <n v="1.011870586734972"/>
    <n v="0.45715884058052314"/>
    <n v="0.47739817915795635"/>
    <n v="0.42872871177049726"/>
    <n v="0.45123590340054875"/>
    <m/>
    <m/>
    <m/>
    <n v="0"/>
    <m/>
    <n v="0"/>
    <m/>
    <n v="0"/>
    <m/>
    <n v="14.06334011455337"/>
    <n v="58.187006887815386"/>
    <n v="63.917607722540815"/>
    <n v="100"/>
    <n v="13.824083792536946"/>
    <n v="28.187177299486919"/>
    <n v="64.524257169054692"/>
    <n v="72.666364782016529"/>
    <m/>
    <n v="2023"/>
    <n v="3"/>
    <d v="2024-11-12T00:00:00"/>
    <x v="24"/>
    <x v="1"/>
  </r>
  <r>
    <n v="2024"/>
    <n v="9"/>
    <n v="94"/>
    <x v="19"/>
    <s v="Otros Automoviles y Obligatorios"/>
    <n v="7"/>
    <s v="7902699be42c8a8e46fbbb4501726517e86b22c56a189f7625a6da49081b2451"/>
    <s v="866d562d83a77144c090ae01fef5e5dc5d322dfdcb968ee04e0fa262fe1b2619"/>
    <x v="6"/>
    <n v="73193.610680000013"/>
    <n v="29245.686899999997"/>
    <n v="95383.956030000016"/>
    <n v="36958.496520000001"/>
    <n v="32257.830750000001"/>
    <n v="13243.124539999999"/>
    <n v="38557.799289999981"/>
    <n v="19712.6031"/>
    <n v="0"/>
    <n v="0"/>
    <n v="136.08000000000001"/>
    <n v="130.12"/>
    <n v="0.44055"/>
    <n v="-0.20818"/>
    <n v="32252.18291"/>
    <n v="13238.124539999999"/>
    <n v="58533.842450000004"/>
    <n v="21509.686610000001"/>
    <n v="0"/>
    <n v="0"/>
    <n v="0"/>
    <n v="0"/>
    <n v="0"/>
    <n v="0"/>
    <s v="Otros Automoviles y Obligatorios"/>
    <s v="Automóviles"/>
    <s v="Automóviles"/>
    <x v="24"/>
    <x v="2"/>
    <n v="5391455.1856499994"/>
    <n v="5692551.0252200002"/>
    <n v="686962120.64980006"/>
    <n v="584624168.36260986"/>
    <n v="657838299.99713993"/>
    <n v="555463704.64566004"/>
    <n v="3140508.0659900005"/>
    <n v="2506451.6657200004"/>
    <n v="1827367.6446699991"/>
    <n v="1602063.9434499997"/>
    <n v="1844688.9734200002"/>
    <n v="1750660.3618299998"/>
    <n v="2.3306296033004061"/>
    <n v="1.166816312478099"/>
    <n v="43947.923780000012"/>
    <n v="150.27147055998887"/>
    <n v="3.9678022547237957"/>
    <n v="1.67055172651701"/>
    <n v="1.3575854414001907"/>
    <n v="0.51375361890356952"/>
    <n v="1.0654679272674585E-2"/>
    <n v="1.1126383289072441E-2"/>
    <n v="5.0024765452153733E-3"/>
    <n v="5.2650941286355212E-3"/>
    <m/>
    <m/>
    <m/>
    <n v="0"/>
    <m/>
    <n v="0"/>
    <m/>
    <n v="0"/>
    <m/>
    <n v="143.58172161386321"/>
    <n v="44.071921647683354"/>
    <n v="45.282316620848455"/>
    <n v="1.7652622253703842"/>
    <n v="143.63105825562812"/>
    <n v="172.12782552948593"/>
    <n v="55.100061024611577"/>
    <n v="61.544943820081066"/>
    <s v="Grandes"/>
    <n v="2023"/>
    <n v="3"/>
    <d v="2024-11-12T00:00:00"/>
    <x v="24"/>
    <x v="6"/>
  </r>
  <r>
    <n v="2024"/>
    <n v="9"/>
    <n v="89"/>
    <x v="29"/>
    <s v="Otros Automoviles y Obligatorios"/>
    <n v="61"/>
    <s v="d029fa3a95e174a19934857f535eb9427d967218a36ea014b70ad704bc6c8d1c"/>
    <s v="866d562d83a77144c090ae01fef5e5dc5d322dfdcb968ee04e0fa262fe1b2619"/>
    <x v="15"/>
    <n v="54287.427389999997"/>
    <n v="37456.224710000002"/>
    <n v="72969.490239999999"/>
    <n v="51540.207300000009"/>
    <n v="27351.301369999994"/>
    <n v="22427.74409"/>
    <n v="35282.370419999992"/>
    <n v="30448.532990000003"/>
    <n v="0"/>
    <n v="0"/>
    <n v="136.08000000000001"/>
    <n v="130.12"/>
    <n v="0"/>
    <n v="0"/>
    <n v="23659.446840000001"/>
    <n v="19110.377800000002"/>
    <n v="47268.603940000001"/>
    <n v="31175.65958"/>
    <n v="0"/>
    <n v="0"/>
    <n v="0"/>
    <n v="0"/>
    <n v="0"/>
    <n v="0"/>
    <s v="Otros Automoviles y Obligatorios"/>
    <s v="Automóviles"/>
    <s v="Automóviles"/>
    <x v="24"/>
    <x v="2"/>
    <n v="2784750.4692699998"/>
    <n v="2392641.0795800001"/>
    <n v="686962120.64980006"/>
    <n v="584624168.36260986"/>
    <n v="657838299.99713993"/>
    <n v="555463704.64566004"/>
    <n v="3140508.0659900005"/>
    <n v="2506451.6657200004"/>
    <n v="1827367.6446699991"/>
    <n v="1602063.9434499997"/>
    <n v="2784750.4692699998"/>
    <n v="2392641.0795800001"/>
    <n v="1.728619263166473"/>
    <n v="1.4943924601570311"/>
    <n v="16831.202679999995"/>
    <n v="44.935662390733235"/>
    <n v="1.949453927347071"/>
    <n v="1.5654761188240989"/>
    <n v="1.949453927347071"/>
    <n v="1.5654761188240989"/>
    <n v="7.9025357815434294E-3"/>
    <n v="8.2523968869304236E-3"/>
    <n v="6.4068895432266822E-3"/>
    <n v="6.7432353179392663E-3"/>
    <m/>
    <m/>
    <m/>
    <n v="0"/>
    <m/>
    <n v="0"/>
    <m/>
    <n v="0"/>
    <m/>
    <n v="21.95297601150752"/>
    <n v="50.382386281649872"/>
    <n v="59.877214705016115"/>
    <n v="1.4967596394615663"/>
    <n v="23.804181621150367"/>
    <n v="51.620220957005984"/>
    <n v="50.053195711114959"/>
    <n v="61.299032827070668"/>
    <s v="Medianas"/>
    <n v="2023"/>
    <n v="3"/>
    <d v="2024-11-12T00:00:00"/>
    <x v="24"/>
    <x v="15"/>
  </r>
  <r>
    <n v="2024"/>
    <n v="9"/>
    <n v="22"/>
    <x v="15"/>
    <s v="Otros Automoviles y Obligatorios"/>
    <n v="16"/>
    <s v="b17ef6d19c7a5b1ee83b907c595526dcb1eb06db8227d650d5dda0a9f4ce8cd9"/>
    <s v="866d562d83a77144c090ae01fef5e5dc5d322dfdcb968ee04e0fa262fe1b2619"/>
    <x v="14"/>
    <n v="6060.5654599999998"/>
    <n v="6809.7687800000003"/>
    <n v="7953.0554200000006"/>
    <n v="8801.0867799999996"/>
    <n v="49.379440000000002"/>
    <n v="98.225999999999999"/>
    <n v="103.26165999999999"/>
    <n v="124.73500000000001"/>
    <n v="0"/>
    <n v="0"/>
    <n v="136.08000000000001"/>
    <n v="130.12"/>
    <n v="0"/>
    <n v="0"/>
    <n v="49.379440000000002"/>
    <n v="98.225999999999999"/>
    <n v="6301.6736500000006"/>
    <n v="5228.8355499999998"/>
    <n v="0"/>
    <n v="0"/>
    <n v="0"/>
    <n v="0"/>
    <n v="0"/>
    <n v="0"/>
    <s v="Otros Automoviles y Obligatorios"/>
    <s v="Automóviles"/>
    <s v="Automóviles"/>
    <x v="24"/>
    <x v="2"/>
    <n v="23848282.467700001"/>
    <n v="20930115.52899"/>
    <n v="686962120.64980006"/>
    <n v="584624168.36260986"/>
    <n v="657838299.99713993"/>
    <n v="555463704.64566004"/>
    <n v="3140508.0659900005"/>
    <n v="2506451.6657200004"/>
    <n v="1827367.6446699991"/>
    <n v="1602063.9434499997"/>
    <n v="4901338.1621700004"/>
    <n v="3826948.4877499999"/>
    <n v="0.19298041376274869"/>
    <n v="0.27168961098014371"/>
    <n v="-749.20332000000053"/>
    <n v="-11.001890727925723"/>
    <n v="0.12365124093614401"/>
    <n v="0.17794252527302001"/>
    <n v="2.5413006023424958E-2"/>
    <n v="3.2535743869009648E-2"/>
    <n v="8.8222702210527819E-4"/>
    <n v="9.2128498143485241E-4"/>
    <n v="1.1648113691694456E-3"/>
    <n v="1.225961070551688E-3"/>
    <m/>
    <m/>
    <m/>
    <n v="0"/>
    <m/>
    <n v="0"/>
    <m/>
    <n v="0"/>
    <m/>
    <n v="-49.728747989330721"/>
    <n v="0.81476621820037243"/>
    <n v="1.4424278293924686"/>
    <n v="2.7022170466916274E-3"/>
    <n v="-49.728747989330721"/>
    <n v="20.517725021969781"/>
    <n v="0.7835924667409585"/>
    <n v="1.8785444495381005"/>
    <s v="Medianas"/>
    <n v="2023"/>
    <n v="3"/>
    <d v="2024-11-12T00:00:00"/>
    <x v="24"/>
    <x v="14"/>
  </r>
  <r>
    <n v="2024"/>
    <n v="9"/>
    <n v="12"/>
    <x v="31"/>
    <s v="Otros Automoviles y Obligatorios"/>
    <n v="12"/>
    <s v="6b51d431df5d7f141cbececcf79edf3dd861c3b4069f0b11661a3eefacbba918"/>
    <s v="866d562d83a77144c090ae01fef5e5dc5d322dfdcb968ee04e0fa262fe1b2619"/>
    <x v="10"/>
    <n v="8407.9679500000002"/>
    <n v="11307.532509999999"/>
    <n v="11479.709130000003"/>
    <n v="14283.041929999999"/>
    <n v="1067.7113400000001"/>
    <n v="-79.01533000000002"/>
    <n v="1394.96739"/>
    <n v="-66.136440000000022"/>
    <n v="0"/>
    <n v="0"/>
    <n v="136.08000000000001"/>
    <n v="130.12"/>
    <n v="0"/>
    <n v="0"/>
    <n v="972.90887999999995"/>
    <n v="-138.21887000000001"/>
    <n v="9098.0424199999998"/>
    <n v="9453.50713"/>
    <n v="0"/>
    <n v="0"/>
    <n v="0"/>
    <n v="0"/>
    <n v="0"/>
    <n v="0"/>
    <s v="Otros Automoviles y Obligatorios"/>
    <s v="Automóviles"/>
    <s v="Automóviles"/>
    <x v="24"/>
    <x v="2"/>
    <n v="5387062.6739699999"/>
    <n v="6304657.6626300002"/>
    <n v="686962120.64980006"/>
    <n v="584624168.36260986"/>
    <n v="657838299.99713993"/>
    <n v="555463704.64566004"/>
    <n v="3140508.0659900005"/>
    <n v="2506451.6657200004"/>
    <n v="1827367.6446699991"/>
    <n v="1602063.9434499997"/>
    <n v="377548.67845000001"/>
    <n v="394640.64455000003"/>
    <n v="0.26772636061832583"/>
    <n v="0.45113706618203664"/>
    <n v="-2899.5645599999989"/>
    <n v="-25.642770051164764"/>
    <n v="2.2269891089324778"/>
    <n v="2.8652731709613253"/>
    <n v="0.15607703973125939"/>
    <n v="0.17935204598060667"/>
    <n v="1.223934726131169E-3"/>
    <n v="1.2781207707177515E-3"/>
    <n v="1.9341541321614615E-3"/>
    <n v="2.0356924161612452E-3"/>
    <m/>
    <m/>
    <m/>
    <n v="0"/>
    <m/>
    <n v="0"/>
    <m/>
    <n v="0"/>
    <m/>
    <n v="-1451.27112675477"/>
    <n v="12.698803638993414"/>
    <n v="-0.6987849022774999"/>
    <n v="5.8428928798989213E-2"/>
    <n v="-803.89005495414631"/>
    <n v="-3.7601358428340226"/>
    <n v="10.693606768212891"/>
    <n v="-1.4620909266717823"/>
    <s v="Medianas"/>
    <n v="2023"/>
    <n v="3"/>
    <d v="2024-11-12T00:00:00"/>
    <x v="24"/>
    <x v="10"/>
  </r>
  <r>
    <n v="2024"/>
    <n v="9"/>
    <n v="27"/>
    <x v="21"/>
    <s v="Otros Automoviles y Obligatorios"/>
    <n v="21"/>
    <s v="6f4b6612125fb3a0daecd2799dfd6c9c299424fd920f9b308110a2c1fbd8f443"/>
    <s v="866d562d83a77144c090ae01fef5e5dc5d322dfdcb968ee04e0fa262fe1b2619"/>
    <x v="5"/>
    <n v="122751.44890999999"/>
    <n v="141695.20430000001"/>
    <n v="152827.61294000002"/>
    <n v="177801.77477000002"/>
    <n v="66201.70971999997"/>
    <n v="71422.04969999996"/>
    <n v="88827.074780000068"/>
    <n v="92310.538759999938"/>
    <n v="0"/>
    <n v="0"/>
    <n v="136.08000000000001"/>
    <n v="130.12"/>
    <n v="0"/>
    <n v="0"/>
    <n v="65410.60903"/>
    <n v="71335.013349999994"/>
    <n v="124367.12173"/>
    <n v="131064.03141"/>
    <n v="0"/>
    <n v="0"/>
    <n v="0"/>
    <n v="0"/>
    <n v="0"/>
    <n v="0"/>
    <s v="Otros Automoviles y Obligatorios"/>
    <s v="Automóviles"/>
    <s v="Automóviles"/>
    <x v="24"/>
    <x v="2"/>
    <n v="9306186.5952599999"/>
    <n v="8672700.5259799995"/>
    <n v="686962120.64980006"/>
    <n v="584624168.36260986"/>
    <n v="657838299.99713993"/>
    <n v="555463704.64566004"/>
    <n v="3140508.0659900005"/>
    <n v="2506451.6657200004"/>
    <n v="1827367.6446699991"/>
    <n v="1602063.9434499997"/>
    <n v="7413539.4558900008"/>
    <n v="7084407.1026099995"/>
    <n v="3.9086493755367684"/>
    <n v="5.6532191000498235"/>
    <n v="-18943.75539000002"/>
    <n v="-13.369369474136828"/>
    <n v="1.6557738667253588"/>
    <n v="2.000099687210203"/>
    <n v="1.319030600273178"/>
    <n v="1.6338071846887472"/>
    <n v="1.7868736167561749E-2"/>
    <n v="1.8659820948481363E-2"/>
    <n v="2.4236973421207307E-2"/>
    <n v="2.5509354277322194E-2"/>
    <m/>
    <m/>
    <m/>
    <n v="0"/>
    <m/>
    <n v="0"/>
    <m/>
    <n v="0"/>
    <m/>
    <n v="-7.3091433274841915"/>
    <n v="53.931509817483573"/>
    <n v="50.405410721441015"/>
    <n v="3.6227909535935341"/>
    <n v="-8.3050441035629206"/>
    <n v="-5.1096472525329562"/>
    <n v="52.594775950516805"/>
    <n v="54.427605028298586"/>
    <s v="Grandes"/>
    <n v="2023"/>
    <n v="3"/>
    <d v="2024-11-12T00:00:00"/>
    <x v="24"/>
    <x v="5"/>
  </r>
  <r>
    <n v="2024"/>
    <n v="9"/>
    <n v="48"/>
    <x v="3"/>
    <s v="Otros Automoviles y Obligatorios"/>
    <n v="36"/>
    <s v="76a50887d8f1c2e9301755428990ad81479ee21c25b43215cf524541e0503269"/>
    <s v="866d562d83a77144c090ae01fef5e5dc5d322dfdcb968ee04e0fa262fe1b2619"/>
    <x v="8"/>
    <n v="14852.03615"/>
    <n v="5718.5555000000004"/>
    <n v="16896.46487"/>
    <n v="7196.8849600000003"/>
    <n v="0"/>
    <n v="0"/>
    <n v="0"/>
    <n v="0"/>
    <n v="0"/>
    <n v="0"/>
    <n v="136.08000000000001"/>
    <n v="130.12"/>
    <n v="0"/>
    <n v="0"/>
    <n v="0"/>
    <n v="0"/>
    <n v="14852.03615"/>
    <n v="5718.5555000000004"/>
    <n v="0"/>
    <n v="0"/>
    <n v="0"/>
    <n v="0"/>
    <n v="0"/>
    <n v="0"/>
    <s v="Otros Automoviles y Obligatorios"/>
    <s v="Automóviles"/>
    <s v="Automóviles"/>
    <x v="24"/>
    <x v="2"/>
    <n v="47053426.409630001"/>
    <n v="41806699.471960001"/>
    <n v="686962120.64980006"/>
    <n v="584624168.36260986"/>
    <n v="657838299.99713993"/>
    <n v="555463704.64566004"/>
    <n v="3140508.0659900005"/>
    <n v="2506451.6657200004"/>
    <n v="1827367.6446699991"/>
    <n v="1602063.9434499997"/>
    <n v="11338288.819490001"/>
    <n v="9078412.7988600004"/>
    <n v="0.47291826156536576"/>
    <n v="0.2281534321292126"/>
    <n v="9133.4806499999995"/>
    <n v="159.71656915806798"/>
    <n v="0.13099010253178617"/>
    <n v="6.2990697016091779E-2"/>
    <n v="3.1564196878466573E-2"/>
    <n v="1.367856246063019E-2"/>
    <n v="2.1619876414657917E-3"/>
    <n v="2.2577031696185174E-3"/>
    <n v="9.7815927042774913E-4"/>
    <n v="1.0295102006076106E-3"/>
    <m/>
    <m/>
    <m/>
    <n v="0"/>
    <m/>
    <n v="0"/>
    <m/>
    <n v="0"/>
    <m/>
    <m/>
    <m/>
    <m/>
    <m/>
    <m/>
    <n v="159.71656915806798"/>
    <m/>
    <m/>
    <s v="Medianas"/>
    <n v="2023"/>
    <n v="3"/>
    <d v="2024-11-12T00:00:00"/>
    <x v="24"/>
    <x v="8"/>
  </r>
  <r>
    <n v="2024"/>
    <n v="9"/>
    <n v="150.1"/>
    <x v="32"/>
    <s v="Otros Automoviles y Obligatorios"/>
    <n v="150.1"/>
    <m/>
    <m/>
    <x v="21"/>
    <n v="0"/>
    <n v="62.5625"/>
    <n v="-62.5625"/>
    <n v="-3321.9663700000001"/>
    <n v="68.453739999999996"/>
    <n v="0"/>
    <n v="68.453739999999996"/>
    <n v="1.9999999999999185E-5"/>
    <n v="0"/>
    <n v="0"/>
    <n v="0"/>
    <n v="0"/>
    <n v="0"/>
    <n v="0"/>
    <n v="68.453739999999996"/>
    <n v="0"/>
    <n v="0"/>
    <n v="12.512499999999999"/>
    <n v="0"/>
    <n v="0"/>
    <n v="0"/>
    <n v="0"/>
    <n v="0"/>
    <n v="0"/>
    <s v="Otros Automoviles y Obligatorios"/>
    <s v="Automóviles"/>
    <s v="Automóviles"/>
    <x v="24"/>
    <x v="2"/>
    <n v="24072344.02733"/>
    <n v="20905349.465520002"/>
    <n v="686962120.64980006"/>
    <n v="584624168.36260986"/>
    <n v="657838299.99713993"/>
    <n v="555463704.64566004"/>
    <n v="3140508.0659900005"/>
    <n v="2506451.6657200004"/>
    <n v="1827367.6446699991"/>
    <n v="1602063.9434499997"/>
    <n v="15135944.10048"/>
    <n v="12193251.737399999"/>
    <m/>
    <n v="2.4960585059607908E-3"/>
    <m/>
    <m/>
    <m/>
    <n v="5.1309118639865283E-4"/>
    <m/>
    <n v="2.9926550667419717E-4"/>
    <m/>
    <m/>
    <n v="1.0701319477643619E-5"/>
    <n v="1.1263112148778417E-5"/>
    <m/>
    <m/>
    <m/>
    <n v="0"/>
    <m/>
    <n v="0"/>
    <m/>
    <n v="0"/>
    <m/>
    <m/>
    <m/>
    <m/>
    <n v="3.7460299901699271E-3"/>
    <m/>
    <m/>
    <m/>
    <m/>
    <s v="Resto"/>
    <n v="2023"/>
    <n v="3"/>
    <d v="2024-11-12T00:00:00"/>
    <x v="24"/>
    <x v="21"/>
  </r>
  <r>
    <n v="2024"/>
    <n v="9"/>
    <n v="25"/>
    <x v="36"/>
    <s v="Otros Automoviles y Obligatorios"/>
    <n v="25"/>
    <s v="b7a56873cd771f2c446d369b649430b65a756ba278ff97ec81bb6f55b2e73569"/>
    <s v="866d562d83a77144c090ae01fef5e5dc5d322dfdcb968ee04e0fa262fe1b2619"/>
    <x v="19"/>
    <n v="0"/>
    <n v="0"/>
    <n v="0"/>
    <n v="-3321.9663700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Otros Automoviles y Obligatorios"/>
    <s v="Automóviles"/>
    <s v="Automóviles"/>
    <x v="24"/>
    <x v="2"/>
    <n v="0"/>
    <n v="0"/>
    <n v="686962120.64980006"/>
    <n v="584624168.36260986"/>
    <n v="657838299.99713993"/>
    <n v="555463704.64566004"/>
    <n v="3140508.0659900005"/>
    <n v="2506451.6657200004"/>
    <n v="1827367.6446699991"/>
    <n v="1602063.94344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24"/>
    <x v="19"/>
  </r>
  <r>
    <n v="2024"/>
    <n v="9"/>
    <n v="23"/>
    <x v="16"/>
    <s v="Otros Automoviles y Obligatorios"/>
    <n v="17"/>
    <s v="4523540f1504cd17100c4835e85b7eefd49911580f8efff0599a8f283be6b9e3"/>
    <s v="866d562d83a77144c090ae01fef5e5dc5d322dfdcb968ee04e0fa262fe1b2619"/>
    <x v="9"/>
    <n v="68108.849399999992"/>
    <n v="52510.411220000002"/>
    <n v="90426.505499999999"/>
    <n v="72369.033900000009"/>
    <n v="21595.798999999995"/>
    <n v="15884.626480000001"/>
    <n v="27316.749419999975"/>
    <n v="23150.728320000013"/>
    <n v="0"/>
    <n v="0"/>
    <n v="136.08000000000001"/>
    <n v="130.12"/>
    <n v="0"/>
    <n v="0"/>
    <n v="21595.798999999999"/>
    <n v="15884.626480000001"/>
    <n v="65176.440159999998"/>
    <n v="51683.875169999999"/>
    <n v="0"/>
    <n v="0"/>
    <n v="0"/>
    <n v="0"/>
    <n v="0"/>
    <n v="0"/>
    <s v="Otros Automoviles y Obligatorios"/>
    <s v="Automóviles"/>
    <s v="Automóviles"/>
    <x v="24"/>
    <x v="2"/>
    <n v="17823957.294020001"/>
    <n v="15095885.725"/>
    <n v="686962120.64980006"/>
    <n v="584624168.36260986"/>
    <n v="657838299.99713993"/>
    <n v="555463704.64566004"/>
    <n v="3140508.0659900005"/>
    <n v="2506451.6657200004"/>
    <n v="1827367.6446699991"/>
    <n v="1602063.9434499997"/>
    <n v="3767003.25385"/>
    <n v="2944133.8407700001"/>
    <n v="2.1687207282662926"/>
    <n v="2.0950099273075717"/>
    <n v="15598.43817999999"/>
    <n v="29.705419968333647"/>
    <n v="1.808037976351375"/>
    <n v="1.7835606008409788"/>
    <n v="0.38211968462722218"/>
    <n v="0.3478458447326383"/>
    <n v="9.9144985367716609E-3"/>
    <n v="1.0353433267764452E-2"/>
    <n v="8.981909072809784E-3"/>
    <n v="9.4534369718175023E-3"/>
    <m/>
    <m/>
    <m/>
    <n v="0"/>
    <m/>
    <n v="0"/>
    <m/>
    <n v="0"/>
    <m/>
    <n v="35.95408760282033"/>
    <n v="31.707772470459616"/>
    <n v="30.250432458906197"/>
    <n v="1.181798258439666"/>
    <n v="35.954087602820351"/>
    <n v="26.105946865671136"/>
    <n v="33.1343641152923"/>
    <n v="30.734201775218782"/>
    <s v="Grandes"/>
    <n v="2023"/>
    <n v="3"/>
    <d v="2024-11-12T00:00:00"/>
    <x v="24"/>
    <x v="9"/>
  </r>
  <r>
    <n v="2024"/>
    <n v="9"/>
    <n v="43"/>
    <x v="9"/>
    <s v="Otros Automoviles y Obligatorios"/>
    <n v="31"/>
    <s v="eb1e33e8a81b697b75855af6bfcdbcbf7cbbde9f94962ceaec1ed8af21f5a50f"/>
    <s v="866d562d83a77144c090ae01fef5e5dc5d322dfdcb968ee04e0fa262fe1b2619"/>
    <x v="0"/>
    <n v="1824031.6871199999"/>
    <n v="1390110.6261700001"/>
    <n v="2055274.6480199997"/>
    <n v="1578960.6306900003"/>
    <n v="1182388.5942999995"/>
    <n v="1128113.89053"/>
    <n v="1653153.7714999998"/>
    <n v="1401005.1992000006"/>
    <n v="0"/>
    <n v="0"/>
    <n v="136.08000000000001"/>
    <n v="130.12"/>
    <n v="28746.791410000002"/>
    <n v="16590.19398"/>
    <n v="1182388.5943"/>
    <n v="1128113.89053"/>
    <n v="1518501.3664599999"/>
    <n v="1182246.2280599999"/>
    <n v="0"/>
    <n v="0"/>
    <n v="0"/>
    <n v="0"/>
    <n v="0"/>
    <n v="0"/>
    <s v="Otros Automoviles y Obligatorios"/>
    <s v="Automóviles"/>
    <s v="Automóviles"/>
    <x v="24"/>
    <x v="2"/>
    <n v="84865140.385240003"/>
    <n v="73374373.455160007"/>
    <n v="686962120.64980006"/>
    <n v="584624168.36260986"/>
    <n v="657838299.99713993"/>
    <n v="555463704.64566004"/>
    <n v="3140508.0659900005"/>
    <n v="2506451.6657200004"/>
    <n v="1827367.6446699991"/>
    <n v="1602063.9434499997"/>
    <n v="21151401.852540001"/>
    <n v="14669738.197180001"/>
    <n v="58.080783388945058"/>
    <n v="55.46129794490485"/>
    <n v="433921.06094999984"/>
    <n v="31.214858212078344"/>
    <n v="8.6236917053370519"/>
    <n v="9.476042499771566"/>
    <n v="2.1493297234175563"/>
    <n v="1.8945451398225757"/>
    <n v="0.26552143594098632"/>
    <n v="0.27727660233950052"/>
    <n v="0.23777850821038787"/>
    <n v="0.25026128881936144"/>
    <m/>
    <m/>
    <m/>
    <n v="0"/>
    <m/>
    <n v="0"/>
    <m/>
    <n v="0"/>
    <m/>
    <n v="4.8111014522213447"/>
    <n v="64.822809968114996"/>
    <n v="81.152813976982003"/>
    <n v="64.704472455159674"/>
    <n v="4.8111014522213891"/>
    <n v="28.442056351643096"/>
    <n v="77.865494257436112"/>
    <n v="95.421229838150708"/>
    <s v="Grandes"/>
    <n v="2023"/>
    <n v="3"/>
    <d v="2024-11-12T00:00:00"/>
    <x v="24"/>
    <x v="0"/>
  </r>
  <r>
    <n v="2024"/>
    <n v="9"/>
    <n v="80"/>
    <x v="30"/>
    <s v="Otros Automoviles y Obligatorios"/>
    <n v="52"/>
    <s v="41cfc0d1f2d127b04555b7246d84019b4d27710a3f3aff6e7764375b1e06e05d"/>
    <s v="866d562d83a77144c090ae01fef5e5dc5d322dfdcb968ee04e0fa262fe1b2619"/>
    <x v="11"/>
    <n v="6.7205399999999997"/>
    <n v="1.14208"/>
    <n v="6.7205399999999997"/>
    <n v="1.1420799999999998"/>
    <n v="73.735370000000003"/>
    <n v="450.29746999999998"/>
    <n v="205.93579999999997"/>
    <n v="461.10662999999977"/>
    <n v="0"/>
    <n v="0"/>
    <n v="136.08000000000001"/>
    <n v="130.12"/>
    <n v="0"/>
    <n v="0"/>
    <n v="73.735369999999989"/>
    <n v="450.29746999999998"/>
    <n v="-260.29277999999999"/>
    <n v="-203.12204"/>
    <n v="0"/>
    <n v="0"/>
    <n v="0"/>
    <n v="0"/>
    <n v="0"/>
    <n v="0"/>
    <s v="Otros Automoviles y Obligatorios"/>
    <s v="Automóviles"/>
    <s v="Automóviles"/>
    <x v="24"/>
    <x v="2"/>
    <n v="835205.63911999995"/>
    <n v="787883.69756"/>
    <n v="686962120.64980006"/>
    <n v="584624168.36260986"/>
    <n v="657838299.99713993"/>
    <n v="555463704.64566004"/>
    <n v="3140508.0659900005"/>
    <n v="2506451.6657200004"/>
    <n v="1827367.6446699991"/>
    <n v="1602063.9434499997"/>
    <n v="22590.777429999998"/>
    <n v="19065.77245"/>
    <n v="2.1399531091098936E-4"/>
    <n v="4.5565610365437759E-5"/>
    <n v="5.5784599999999998"/>
    <n v="488.4473942280751"/>
    <n v="2.974904259414856E-2"/>
    <n v="5.9902110076846113E-3"/>
    <n v="8.0465692342319203E-4"/>
    <n v="1.4495540440002909E-4"/>
    <n v="9.7829848225736463E-7"/>
    <n v="1.0216097177724706E-6"/>
    <n v="1.9535285433010551E-7"/>
    <n v="2.0560839357245723E-7"/>
    <m/>
    <m/>
    <m/>
    <n v="0"/>
    <m/>
    <n v="0"/>
    <m/>
    <n v="0"/>
    <m/>
    <n v="-83.625186701581953"/>
    <n v="1097.1643647683075"/>
    <n v="39427.839555898012"/>
    <n v="4.0350594044427082E-3"/>
    <n v="-83.625186701581953"/>
    <n v="28.146005229171589"/>
    <n v="-28.327858344745476"/>
    <n v="-221.68813881546282"/>
    <s v="Medianas"/>
    <n v="2023"/>
    <n v="3"/>
    <d v="2024-11-12T00:00:00"/>
    <x v="24"/>
    <x v="11"/>
  </r>
  <r>
    <n v="2024"/>
    <n v="9"/>
    <n v="81"/>
    <x v="34"/>
    <s v="Otros Automoviles y Obligatorios"/>
    <n v="53"/>
    <s v="2858dcd1057d3eae7f7d5f782167e24b61153c01551450a628cee722509f6529"/>
    <s v="866d562d83a77144c090ae01fef5e5dc5d322dfdcb968ee04e0fa262fe1b2619"/>
    <x v="19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Otros Automoviles y Obligatorios"/>
    <s v="Automóviles"/>
    <s v="Automóviles"/>
    <x v="24"/>
    <x v="2"/>
    <n v="1282462.5710499999"/>
    <n v="1212681.1111300001"/>
    <n v="686962120.64980006"/>
    <n v="584624168.36260986"/>
    <n v="657838299.99713993"/>
    <n v="555463704.64566004"/>
    <n v="3140508.0659900005"/>
    <n v="2506451.6657200004"/>
    <n v="1827367.6446699991"/>
    <n v="1602063.9434499997"/>
    <n v="734097.73840999999"/>
    <n v="631571.1889099999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24"/>
    <x v="19"/>
  </r>
  <r>
    <n v="2024"/>
    <n v="9"/>
    <n v="125"/>
    <x v="67"/>
    <s v="Otros Automoviles y Obligatorios"/>
    <n v="238"/>
    <s v="8ae4c23b80d1e7c8ff79e515fe791ebd68190bae842dda7af193db125f700452"/>
    <s v="866d562d83a77144c090ae01fef5e5dc5d322dfdcb968ee04e0fa262fe1b2619"/>
    <x v="12"/>
    <n v="1682.0222099999999"/>
    <n v="1311.6667600000001"/>
    <n v="2001.1691799999999"/>
    <n v="1631.7533400000002"/>
    <n v="324.12795999999997"/>
    <n v="211.11377000000002"/>
    <n v="382.50011999999998"/>
    <n v="223.27596000000005"/>
    <n v="0"/>
    <n v="0"/>
    <n v="136.08000000000001"/>
    <n v="130.12"/>
    <n v="0"/>
    <n v="0"/>
    <n v="324.12796000000003"/>
    <n v="211.11376999999999"/>
    <n v="1490.9088000000002"/>
    <n v="1167.88345"/>
    <n v="0"/>
    <n v="0"/>
    <n v="0"/>
    <n v="0"/>
    <n v="0"/>
    <n v="0"/>
    <s v="Otros Automoviles y Obligatorios"/>
    <s v="Automóviles"/>
    <s v="Automóviles"/>
    <x v="24"/>
    <x v="2"/>
    <n v="95399.785930000013"/>
    <n v="93997.07677"/>
    <n v="686962120.64980006"/>
    <n v="584624168.36260986"/>
    <n v="657838299.99713993"/>
    <n v="555463704.64566004"/>
    <n v="3140508.0659900005"/>
    <n v="2506451.6657200004"/>
    <n v="1827367.6446699991"/>
    <n v="1602063.9434499997"/>
    <n v="1682.0222099999999"/>
    <n v="1311.6667600000001"/>
    <n v="5.3558920233811473E-2"/>
    <n v="5.2331619952591911E-2"/>
    <n v="370.35544999999979"/>
    <n v="28.235483378415395"/>
    <n v="100"/>
    <n v="100"/>
    <n v="1.763129962612485"/>
    <n v="1.3954335656730019"/>
    <n v="2.4484933876833977E-4"/>
    <n v="2.5568930997287828E-4"/>
    <n v="2.2436068007137983E-4"/>
    <n v="2.3613905805721996E-4"/>
    <m/>
    <m/>
    <m/>
    <n v="0"/>
    <m/>
    <n v="0"/>
    <m/>
    <n v="0"/>
    <m/>
    <n v="53.532363142394715"/>
    <n v="19.270135559030461"/>
    <n v="16.095076618393531"/>
    <n v="1.7737424701887706E-2"/>
    <n v="53.532363142394757"/>
    <n v="27.659039949577171"/>
    <n v="21.74029424200863"/>
    <n v="18.076612867491185"/>
    <s v="Medianas"/>
    <n v="2023"/>
    <n v="3"/>
    <d v="2024-11-12T00:00:00"/>
    <x v="24"/>
    <x v="12"/>
  </r>
  <r>
    <n v="2024"/>
    <n v="9"/>
    <n v="46"/>
    <x v="33"/>
    <s v="Otros Automoviles y Obligatorios"/>
    <n v="34"/>
    <s v="86e50149658661312a9e0b35558d84f6c6d3da797f552a9657fe0558ca40cdef"/>
    <s v="866d562d83a77144c090ae01fef5e5dc5d322dfdcb968ee04e0fa262fe1b2619"/>
    <x v="4"/>
    <n v="916249.93540999992"/>
    <n v="790067.10084000009"/>
    <n v="1227347.66279"/>
    <n v="1044405.06649"/>
    <n v="449665.19828000013"/>
    <n v="338373.58414000005"/>
    <n v="589969.06837000023"/>
    <n v="425468.27478000004"/>
    <n v="0"/>
    <n v="0"/>
    <n v="136.08000000000001"/>
    <n v="130.12"/>
    <n v="0"/>
    <n v="0"/>
    <n v="449665.19827999995"/>
    <n v="338373.58413999999"/>
    <n v="877921.63835000002"/>
    <n v="719550.58120000002"/>
    <n v="0"/>
    <n v="0"/>
    <n v="0"/>
    <n v="0"/>
    <n v="0"/>
    <n v="0"/>
    <s v="Otros Automoviles y Obligatorios"/>
    <s v="Automóviles"/>
    <s v="Automóviles"/>
    <x v="24"/>
    <x v="2"/>
    <n v="45799351.88222"/>
    <n v="34917926.445830002"/>
    <n v="686962120.64980006"/>
    <n v="584624168.36260986"/>
    <n v="657838299.99713993"/>
    <n v="555463704.64566004"/>
    <n v="3140508.0659900005"/>
    <n v="2506451.6657200004"/>
    <n v="1827367.6446699991"/>
    <n v="1602063.9434499997"/>
    <n v="45797354.238739997"/>
    <n v="34915869.099160001"/>
    <n v="29.175213569182958"/>
    <n v="31.521337979324105"/>
    <n v="126182.83456999983"/>
    <n v="15.971154150811007"/>
    <n v="2.0006612841292561"/>
    <n v="2.2627736935209422"/>
    <n v="2.000574020711638"/>
    <n v="2.2626403720326072"/>
    <n v="0.13337706808976829"/>
    <n v="0.13928193834472444"/>
    <n v="0.13514102625158073"/>
    <n v="0.14223559419494342"/>
    <m/>
    <m/>
    <m/>
    <n v="0"/>
    <m/>
    <n v="0"/>
    <m/>
    <n v="0"/>
    <m/>
    <n v="32.890160271480838"/>
    <n v="49.076696314176075"/>
    <n v="42.828461504122991"/>
    <n v="24.607264968905824"/>
    <n v="32.890160271480816"/>
    <n v="22.009718467030261"/>
    <n v="51.219286396120523"/>
    <n v="47.02568422301762"/>
    <s v="Grandes"/>
    <n v="2023"/>
    <n v="3"/>
    <d v="2024-11-12T00:00:00"/>
    <x v="24"/>
    <x v="4"/>
  </r>
  <r>
    <n v="2024"/>
    <n v="9"/>
    <n v="39"/>
    <x v="17"/>
    <s v="Otros Automoviles y Obligatorios"/>
    <n v="27"/>
    <s v="670671cd97404156226e507973f2ab8330d3022ca96e0c93bdbdb320c41adcaf"/>
    <s v="866d562d83a77144c090ae01fef5e5dc5d322dfdcb968ee04e0fa262fe1b2619"/>
    <x v="19"/>
    <n v="0"/>
    <n v="62.5625"/>
    <n v="-62.5625"/>
    <n v="0"/>
    <n v="68.453710000000001"/>
    <n v="0"/>
    <n v="68.453710000000001"/>
    <n v="1.9999999999999185E-5"/>
    <n v="0"/>
    <n v="0"/>
    <n v="136.08000000000001"/>
    <n v="130.12"/>
    <n v="0"/>
    <n v="0"/>
    <n v="68.453710000000001"/>
    <n v="0"/>
    <n v="0"/>
    <n v="12.512499999999999"/>
    <n v="0"/>
    <n v="0"/>
    <n v="0"/>
    <n v="0"/>
    <n v="0"/>
    <n v="0"/>
    <s v="Otros Automoviles y Obligatorios"/>
    <s v="Automóviles"/>
    <s v="Automóviles"/>
    <x v="24"/>
    <x v="2"/>
    <n v="20570212.76644"/>
    <n v="17720859.139090002"/>
    <n v="686962120.64980006"/>
    <n v="584624168.36260986"/>
    <n v="657838299.99713993"/>
    <n v="555463704.64566004"/>
    <n v="3140508.0659900005"/>
    <n v="2506451.6657200004"/>
    <n v="1827367.6446699991"/>
    <n v="1602063.9434499997"/>
    <n v="13212604.42698"/>
    <n v="10484087.890889999"/>
    <m/>
    <n v="2.4960585059607908E-3"/>
    <m/>
    <m/>
    <m/>
    <n v="5.9673765282302531E-4"/>
    <m/>
    <n v="3.5304439535888496E-4"/>
    <m/>
    <m/>
    <n v="1.0701319477643619E-5"/>
    <n v="1.1263112148778417E-5"/>
    <m/>
    <m/>
    <m/>
    <n v="0"/>
    <m/>
    <n v="0"/>
    <m/>
    <n v="0"/>
    <m/>
    <m/>
    <m/>
    <m/>
    <n v="3.7460283484641609E-3"/>
    <m/>
    <m/>
    <m/>
    <m/>
    <s v="Resto"/>
    <n v="2023"/>
    <n v="3"/>
    <d v="2024-11-12T00:00:00"/>
    <x v="24"/>
    <x v="19"/>
  </r>
  <r>
    <n v="2024"/>
    <n v="9"/>
    <n v="10"/>
    <x v="4"/>
    <s v="Otros Automoviles y Obligatorios"/>
    <n v="10"/>
    <s v="4a44dc15364204a80fe80e9039455cc1608281820fe2b24f1e5233ade6af1dd5"/>
    <s v="866d562d83a77144c090ae01fef5e5dc5d322dfdcb968ee04e0fa262fe1b2619"/>
    <x v="13"/>
    <n v="21810.718260000001"/>
    <n v="13976.710289999999"/>
    <n v="101085.56606000001"/>
    <n v="16252.395049999999"/>
    <n v="33171.75149000001"/>
    <n v="4773.2848800000002"/>
    <n v="35194.861850000001"/>
    <n v="4773.2848800000002"/>
    <n v="0"/>
    <n v="0"/>
    <n v="136.08000000000001"/>
    <n v="130.12"/>
    <n v="0"/>
    <n v="0"/>
    <n v="27290.825719999997"/>
    <n v="4773.2848799999992"/>
    <n v="65901.201329999996"/>
    <n v="16796.51269"/>
    <n v="0"/>
    <n v="0"/>
    <n v="0"/>
    <n v="0"/>
    <n v="0"/>
    <n v="0"/>
    <s v="Otros Automoviles y Obligatorios"/>
    <s v="Automóviles"/>
    <s v="Automóviles"/>
    <x v="24"/>
    <x v="2"/>
    <n v="4592296.0130699994"/>
    <n v="4306787.9967099996"/>
    <n v="686962120.64980006"/>
    <n v="584624168.36260986"/>
    <n v="657838299.99713993"/>
    <n v="555463704.64566004"/>
    <n v="3140508.0659900005"/>
    <n v="2506451.6657200004"/>
    <n v="1827367.6446699991"/>
    <n v="1602063.9434499997"/>
    <n v="1298426.08024"/>
    <n v="805233.40048000007"/>
    <n v="0.69449648915722439"/>
    <n v="0.55762935631894839"/>
    <n v="7834.0079700000024"/>
    <n v="56.050442539436808"/>
    <n v="1.6797812822712654"/>
    <n v="1.7357340470065541"/>
    <n v="0.47494147149759408"/>
    <n v="0.32452747385469066"/>
    <n v="3.1749520977036056E-3"/>
    <n v="3.3155135935525231E-3"/>
    <n v="2.3907171558003436E-3"/>
    <n v="2.5162238636124725E-3"/>
    <m/>
    <m/>
    <m/>
    <n v="0"/>
    <m/>
    <n v="0"/>
    <m/>
    <n v="0"/>
    <m/>
    <n v="594.9459821472044"/>
    <n v="152.08922097185444"/>
    <n v="34.151705093402207"/>
    <n v="1.8152751903402795"/>
    <n v="471.74097934837704"/>
    <n v="292.35049885822457"/>
    <n v="41.411727205610866"/>
    <n v="28.418309015072101"/>
    <s v="Medianas"/>
    <n v="2023"/>
    <n v="3"/>
    <d v="2024-11-12T00:00:00"/>
    <x v="24"/>
    <x v="13"/>
  </r>
  <r>
    <n v="2024"/>
    <n v="9"/>
    <n v="37"/>
    <x v="35"/>
    <s v="Otros Automoviles y Obligatorios"/>
    <n v="25"/>
    <s v="b7a56873cd771f2c446d369b649430b65a756ba278ff97ec81bb6f55b2e73569"/>
    <s v="866d562d83a77144c090ae01fef5e5dc5d322dfdcb968ee04e0fa262fe1b2619"/>
    <x v="16"/>
    <n v="13533.31604"/>
    <n v="9440.9049600000017"/>
    <n v="18367.61073"/>
    <n v="12999.794800000001"/>
    <n v="641.45452999999986"/>
    <n v="395.39934000000011"/>
    <n v="759.85737999999992"/>
    <n v="543.78130999999985"/>
    <n v="0"/>
    <n v="0"/>
    <n v="136.08000000000001"/>
    <n v="130.12"/>
    <n v="0"/>
    <n v="0"/>
    <n v="641.45452999999998"/>
    <n v="395.39934000000005"/>
    <n v="13533.31604"/>
    <n v="9440.9049600000017"/>
    <n v="0"/>
    <n v="0"/>
    <n v="0"/>
    <n v="0"/>
    <n v="0"/>
    <n v="0"/>
    <s v="Otros Automoviles y Obligatorios"/>
    <s v="Automóviles"/>
    <s v="Automóviles"/>
    <x v="24"/>
    <x v="2"/>
    <n v="10496838.85248"/>
    <n v="8533878.8999300003"/>
    <n v="686962120.64980006"/>
    <n v="584624168.36260986"/>
    <n v="657838299.99713993"/>
    <n v="555463704.64566004"/>
    <n v="3140508.0659900005"/>
    <n v="2506451.6657200004"/>
    <n v="1827367.6446699991"/>
    <n v="1602063.9434499997"/>
    <n v="3005009.8894799999"/>
    <n v="2495146.5093499999"/>
    <n v="0.43092760010899112"/>
    <n v="0.3766641539160907"/>
    <n v="4092.411079999998"/>
    <n v="43.347656790732024"/>
    <n v="0.45035845264196006"/>
    <n v="0.37837076598998637"/>
    <n v="0.12892753933059187"/>
    <n v="0.11062853212127771"/>
    <n v="1.9700236203997368E-3"/>
    <n v="2.0572405164094028E-3"/>
    <n v="1.6148673747856987E-3"/>
    <n v="1.6996438977093056E-3"/>
    <m/>
    <m/>
    <m/>
    <n v="0"/>
    <m/>
    <n v="0"/>
    <m/>
    <n v="0"/>
    <m/>
    <n v="62.229539887446371"/>
    <n v="4.7398178547229133"/>
    <n v="4.1881508359130866"/>
    <n v="3.5102653364306388E-2"/>
    <n v="62.229539887446414"/>
    <n v="43.347656790732024"/>
    <n v="4.7398178547229133"/>
    <n v="4.1881508359130866"/>
    <s v="Medianas"/>
    <n v="2023"/>
    <n v="3"/>
    <d v="2024-11-12T00:00:00"/>
    <x v="24"/>
    <x v="16"/>
  </r>
  <r>
    <n v="2024"/>
    <n v="9"/>
    <n v="16"/>
    <x v="24"/>
    <s v="Otros Automoviles y Obligatorios"/>
    <n v="14"/>
    <s v="8527a891e224136950ff32ca212b45bc93f69fbb801c3b1ebedac52775f99e61"/>
    <s v="866d562d83a77144c090ae01fef5e5dc5d322dfdcb968ee04e0fa262fe1b2619"/>
    <x v="17"/>
    <n v="3589.1314199999997"/>
    <n v="2680.86481"/>
    <n v="3945.6555599999997"/>
    <n v="3108.4177099999997"/>
    <n v="4263.7677599999997"/>
    <n v="1618.1298000000002"/>
    <n v="5648.0295399999995"/>
    <n v="2762.5414099999998"/>
    <n v="0"/>
    <n v="0"/>
    <n v="136.08000000000001"/>
    <n v="130.12"/>
    <n v="0"/>
    <n v="0"/>
    <n v="4263.7677599999997"/>
    <n v="1618.1298000000002"/>
    <n v="3054.56268"/>
    <n v="2445.59049"/>
    <n v="0"/>
    <n v="0"/>
    <n v="0"/>
    <n v="0"/>
    <n v="0"/>
    <n v="0"/>
    <s v="Otros Automoviles y Obligatorios"/>
    <s v="Automóviles"/>
    <s v="Automóviles"/>
    <x v="24"/>
    <x v="2"/>
    <n v="3728743.9611599999"/>
    <n v="2931433.71942"/>
    <n v="686962120.64980006"/>
    <n v="584624168.36260986"/>
    <n v="657838299.99713993"/>
    <n v="555463704.64566004"/>
    <n v="3140508.0659900005"/>
    <n v="2506451.6657200004"/>
    <n v="1827367.6446699991"/>
    <n v="1602063.9434499997"/>
    <n v="232455.48631000001"/>
    <n v="165216.29803000001"/>
    <n v="0.11428505657630199"/>
    <n v="0.10695856802927409"/>
    <n v="908.26660999999967"/>
    <n v="33.879612526974071"/>
    <n v="1.5440080494437438"/>
    <n v="1.6226394380978129"/>
    <n v="9.6255775601267954E-2"/>
    <n v="9.1452342662225489E-2"/>
    <n v="5.2246423960101713E-4"/>
    <n v="5.4559477914490598E-4"/>
    <n v="4.5856209084007779E-4"/>
    <n v="4.8263546071118554E-4"/>
    <m/>
    <m/>
    <m/>
    <n v="0"/>
    <m/>
    <n v="0"/>
    <m/>
    <n v="0"/>
    <m/>
    <n v="163.4997365477108"/>
    <n v="118.79664634849175"/>
    <n v="60.358500509393465"/>
    <n v="0.23332840397149451"/>
    <n v="163.4997365477108"/>
    <n v="24.900824258602672"/>
    <n v="139.58684782988314"/>
    <n v="66.165198409812277"/>
    <s v="Medianas"/>
    <n v="2023"/>
    <n v="3"/>
    <d v="2024-11-12T00:00:00"/>
    <x v="24"/>
    <x v="17"/>
  </r>
  <r>
    <n v="2024"/>
    <n v="9"/>
    <n v="13"/>
    <x v="23"/>
    <s v="Otros Automoviles y Obligatorios"/>
    <n v="13"/>
    <s v="3fdba35f04dc8c462986c992bcf875546257113072a909c162f7e470e581e278"/>
    <s v="866d562d83a77144c090ae01fef5e5dc5d322dfdcb968ee04e0fa262fe1b2619"/>
    <x v="18"/>
    <n v="11942.629050000001"/>
    <n v="14056.703390000001"/>
    <n v="15953.597109999999"/>
    <n v="15413.62248"/>
    <n v="8246.8296200000004"/>
    <n v="5131.4880400000011"/>
    <n v="11641.906590000002"/>
    <n v="6101.8116499999978"/>
    <n v="0"/>
    <n v="0"/>
    <n v="136.08000000000001"/>
    <n v="130.12"/>
    <n v="0"/>
    <n v="0"/>
    <n v="8587.0317500000001"/>
    <n v="3073.0654199999999"/>
    <n v="10632.1638"/>
    <n v="9787.0338300000003"/>
    <n v="0"/>
    <n v="0"/>
    <n v="0"/>
    <n v="0"/>
    <n v="0"/>
    <n v="0"/>
    <s v="Otros Automoviles y Obligatorios"/>
    <s v="Automóviles"/>
    <s v="Automóviles"/>
    <x v="24"/>
    <x v="2"/>
    <n v="1151107.1503699999"/>
    <n v="957883.89023000002"/>
    <n v="686962120.64980006"/>
    <n v="584624168.36260986"/>
    <n v="657838299.99713993"/>
    <n v="555463704.64566004"/>
    <n v="3140508.0659900005"/>
    <n v="2506451.6657200004"/>
    <n v="1827367.6446699991"/>
    <n v="1602063.9434499997"/>
    <n v="234139.27841999999"/>
    <n v="241884.12894999998"/>
    <n v="0.38027697426834206"/>
    <n v="0.56082084415388422"/>
    <n v="-2114.0743399999992"/>
    <n v="-15.039616909779575"/>
    <n v="5.100651685010007"/>
    <n v="5.8113376231086544"/>
    <n v="1.0374906494292286"/>
    <n v="1.4674746629912325"/>
    <n v="1.7384698065598468E-3"/>
    <n v="1.8154353509140353E-3"/>
    <n v="2.4043999804813764E-3"/>
    <n v="2.5306250025763639E-3"/>
    <m/>
    <m/>
    <m/>
    <n v="0"/>
    <m/>
    <n v="0"/>
    <m/>
    <n v="0"/>
    <m/>
    <n v="60.710296033350964"/>
    <n v="69.053719959592982"/>
    <n v="36.505629361508504"/>
    <n v="0.45129559145112697"/>
    <n v="179.42886259805039"/>
    <n v="8.6352002524957108"/>
    <n v="80.764667583469702"/>
    <n v="31.39935422088962"/>
    <s v="Medianas"/>
    <n v="2023"/>
    <n v="3"/>
    <d v="2024-11-12T00:00:00"/>
    <x v="24"/>
    <x v="18"/>
  </r>
  <r>
    <n v="2024"/>
    <n v="9"/>
    <n v="15.1"/>
    <x v="13"/>
    <s v="Otros Automoviles y Obligatorios"/>
    <n v="15.1"/>
    <m/>
    <m/>
    <x v="7"/>
    <n v="136172.53447000001"/>
    <n v="102760.07379000001"/>
    <n v="250659.03883999999"/>
    <n v="131228.34643000001"/>
    <n v="75190.058880000011"/>
    <n v="35026.668060000004"/>
    <n v="90613.690749999994"/>
    <n v="45372.933389999998"/>
    <n v="0"/>
    <n v="0"/>
    <n v="0"/>
    <n v="0"/>
    <n v="0"/>
    <n v="0"/>
    <n v="65862.678249999997"/>
    <n v="29591.675610000002"/>
    <n v="171872.21603000001"/>
    <n v="91011.361140000008"/>
    <n v="0"/>
    <n v="0"/>
    <n v="0"/>
    <n v="0"/>
    <n v="0"/>
    <n v="0"/>
    <s v="Otros Automoviles y Obligatorios"/>
    <s v="Automóviles"/>
    <s v="Automóviles"/>
    <x v="24"/>
    <x v="2"/>
    <n v="99973113.422699988"/>
    <n v="89045979.023780003"/>
    <n v="686962120.64980006"/>
    <n v="584624168.36260986"/>
    <n v="657838299.99713993"/>
    <n v="555463704.64566004"/>
    <n v="3140508.0659900005"/>
    <n v="2506451.6657200004"/>
    <n v="1827367.6446699991"/>
    <n v="1602063.9434499997"/>
    <n v="24196229.66347"/>
    <n v="19420500.786760002"/>
    <n v="4.3360033347684954"/>
    <n v="4.0998226774295796"/>
    <n v="33412.460680000004"/>
    <n v="32.515022077817449"/>
    <n v="0.56278410464744866"/>
    <n v="0.52913194627842486"/>
    <n v="0.13620915645013867"/>
    <n v="0.11540113873368454"/>
    <n v="1.9822422572760477E-2"/>
    <n v="2.0700000968413065E-2"/>
    <n v="1.7577116949818544E-2"/>
    <n v="1.8499871896319929E-2"/>
    <m/>
    <m/>
    <m/>
    <n v="0"/>
    <m/>
    <n v="0"/>
    <m/>
    <n v="0"/>
    <m/>
    <n v="114.66517669108836"/>
    <n v="55.216758043498871"/>
    <n v="34.085872818250728"/>
    <n v="4.1146651085407857"/>
    <n v="122.57164182937595"/>
    <n v="88.846989955038921"/>
    <n v="38.320724414528861"/>
    <n v="32.514265515137204"/>
    <s v="Resto"/>
    <n v="2023"/>
    <n v="3"/>
    <d v="2024-11-12T00:00:00"/>
    <x v="24"/>
    <x v="7"/>
  </r>
  <r>
    <n v="2024"/>
    <n v="9"/>
    <n v="61"/>
    <x v="2"/>
    <s v="Otros Automoviles y Obligatori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636.0530599999993"/>
    <n v="8267.2407200000016"/>
    <n v="5371.2296799999995"/>
    <n v="1110.8572399999998"/>
    <n v="0"/>
    <n v="0"/>
    <n v="0"/>
    <n v="0"/>
    <n v="0"/>
    <n v="0"/>
    <s v="Otros Automoviles y Obligatorios"/>
    <s v="Automóviles"/>
    <s v="Automóviles"/>
    <x v="24"/>
    <x v="2"/>
    <n v="0"/>
    <n v="0"/>
    <n v="686962120.64980006"/>
    <n v="584624168.36260986"/>
    <n v="657838299.99713993"/>
    <n v="555463704.64566004"/>
    <n v="3140508.0659900005"/>
    <n v="2506451.6657200004"/>
    <n v="1827367.6446699991"/>
    <n v="1602063.94344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3.922607106570396"/>
    <n v="383.52114804599012"/>
    <n v="86.312694414512535"/>
    <n v="744.22170755262869"/>
    <m/>
    <n v="2023"/>
    <n v="3"/>
    <d v="2024-11-12T00:00:00"/>
    <x v="24"/>
    <x v="2"/>
  </r>
  <r>
    <n v="2024"/>
    <n v="9"/>
    <n v="5.0999999999999996"/>
    <x v="6"/>
    <s v="Otros Automoviles y Obligatorios"/>
    <n v="5.0999999999999996"/>
    <m/>
    <m/>
    <x v="3"/>
    <n v="3004335.5315199997"/>
    <n v="2403629.0294300001"/>
    <n v="3621260.3852799996"/>
    <n v="2910495.0023700004"/>
    <n v="1752109.1320499994"/>
    <n v="1567037.2753899998"/>
    <n v="2397824.4633599999"/>
    <n v="1961647.3441600006"/>
    <n v="0"/>
    <n v="0"/>
    <n v="0"/>
    <n v="0"/>
    <n v="28747.231960000001"/>
    <n v="16589.985799999999"/>
    <n v="1751312.3835199997"/>
    <n v="1566945.2390399999"/>
    <n v="2644500.4091499993"/>
    <n v="2106054.4024499999"/>
    <n v="0"/>
    <n v="0"/>
    <n v="0"/>
    <n v="0"/>
    <n v="0"/>
    <n v="0"/>
    <s v="Otros Automoviles y Obligatorios"/>
    <s v="Automóviles"/>
    <s v="Automóviles"/>
    <x v="24"/>
    <x v="2"/>
    <n v="163186091.34239"/>
    <n v="137753437.17719001"/>
    <n v="686962120.64980006"/>
    <n v="584624168.36260986"/>
    <n v="657838299.99713993"/>
    <n v="555463704.64566004"/>
    <n v="3140508.0659900005"/>
    <n v="2506451.6657200004"/>
    <n v="1827367.6446699991"/>
    <n v="1602063.9434499997"/>
    <n v="79973987.774439991"/>
    <n v="61364808.601549998"/>
    <n v="95.66399666523148"/>
    <n v="95.897681264064445"/>
    <n v="600706.50208999962"/>
    <n v="24.991647826472295"/>
    <n v="3.7566408967794369"/>
    <n v="3.9169502589620846"/>
    <n v="1.8410487724817386"/>
    <n v="1.7448777167993645"/>
    <n v="0.43733641800776257"/>
    <n v="0.45669817818954317"/>
    <n v="0.41114089350120103"/>
    <n v="0.43272476839208002"/>
    <m/>
    <m/>
    <m/>
    <n v="0"/>
    <m/>
    <n v="0"/>
    <m/>
    <n v="0"/>
    <m/>
    <n v="11.810303402893819"/>
    <n v="58.319355933042047"/>
    <n v="65.194639280987928"/>
    <n v="95.881588861469055"/>
    <n v="11.766023463139884"/>
    <n v="25.566576346442815"/>
    <n v="66.224697014999151"/>
    <n v="74.401935544359759"/>
    <m/>
    <n v="2023"/>
    <n v="3"/>
    <d v="2024-11-12T00:00:00"/>
    <x v="24"/>
    <x v="3"/>
  </r>
  <r>
    <n v="2024"/>
    <n v="9"/>
    <n v="5.0999999999999996"/>
    <x v="6"/>
    <s v="IMSS Incapacidad Permanente RT"/>
    <n v="5.0999999999999996"/>
    <m/>
    <m/>
    <x v="3"/>
    <n v="3308507.4316599998"/>
    <n v="3085541.1757100001"/>
    <n v="4198930.2496100003"/>
    <n v="3893972.0229500001"/>
    <n v="2069149.4791699999"/>
    <n v="1810199.52862"/>
    <n v="2700171.5567600001"/>
    <n v="2352460.1654499997"/>
    <n v="0"/>
    <n v="0"/>
    <n v="0"/>
    <n v="0"/>
    <n v="0"/>
    <n v="0"/>
    <n v="2069149.4791699999"/>
    <n v="1810199.52862"/>
    <n v="-929477.15495999996"/>
    <n v="-620121.91543000005"/>
    <n v="0"/>
    <n v="0"/>
    <n v="0"/>
    <n v="0"/>
    <n v="3320153.6987399999"/>
    <n v="3085569.3311199998"/>
    <s v="IMSS Incapacidad Permanente RT"/>
    <s v="Pensiones"/>
    <s v="Pensiones IMSS"/>
    <x v="17"/>
    <x v="2"/>
    <n v="29123820.652660001"/>
    <n v="29160463.716949999"/>
    <n v="686962120.64980006"/>
    <n v="584624168.36260986"/>
    <n v="657838299.99713993"/>
    <n v="555463704.64566004"/>
    <n v="3308507.4316600002"/>
    <n v="3085541.1757100001"/>
    <n v="2069149.4791700002"/>
    <n v="1810199.52862"/>
    <n v="29123820.652660001"/>
    <n v="29160463.716949999"/>
    <n v="99.999999999999986"/>
    <n v="100"/>
    <n v="222966.25594999967"/>
    <n v="7.2261636858141687"/>
    <n v="11.360142170624924"/>
    <n v="10.581248657978229"/>
    <n v="11.360142170624924"/>
    <n v="10.581248657978229"/>
    <n v="0.48161424512467588"/>
    <n v="0.50293627349979231"/>
    <n v="0.52778200811503406"/>
    <n v="0.55548925157554996"/>
    <m/>
    <m/>
    <n v="100.35200969985902"/>
    <n v="0"/>
    <m/>
    <n v="0"/>
    <m/>
    <n v="234584.36762000015"/>
    <n v="7.6026283141351625"/>
    <n v="14.305050159161725"/>
    <n v="62.540269952841896"/>
    <n v="58.667164867876473"/>
    <n v="99.999999999999986"/>
    <n v="14.305050159161725"/>
    <n v="49.886196864287434"/>
    <n v="-222.61434486348895"/>
    <n v="-291.91026531690716"/>
    <m/>
    <n v="2023"/>
    <n v="3"/>
    <d v="2024-11-12T00:00:00"/>
    <x v="17"/>
    <x v="3"/>
  </r>
  <r>
    <n v="2024"/>
    <n v="9"/>
    <n v="908"/>
    <x v="27"/>
    <s v="IMSS Incapacidad Permanente RT"/>
    <n v="38"/>
    <s v="aea92132c4cbeb263e6ac2bf6c183b5d81737f179f21efdc5863739672f0f470"/>
    <s v="866d562d83a77144c090ae01fef5e5dc5d322dfdcb968ee04e0fa262fe1b2619"/>
    <x v="6"/>
    <n v="508.12302"/>
    <n v="890.72958999999992"/>
    <n v="839.89729000000011"/>
    <n v="1410.8764299999998"/>
    <n v="50791.954829999995"/>
    <n v="49073.035880000003"/>
    <n v="67327.81998"/>
    <n v="65107.154210000008"/>
    <n v="0"/>
    <n v="0"/>
    <n v="136.08000000000001"/>
    <n v="130.12"/>
    <n v="0"/>
    <n v="0"/>
    <n v="50791.954829999995"/>
    <n v="49073.035880000003"/>
    <n v="-2821.7030099999997"/>
    <n v="-3112.23065"/>
    <n v="0"/>
    <n v="0"/>
    <n v="0"/>
    <n v="0"/>
    <n v="508.12302"/>
    <n v="890.72958999999992"/>
    <s v="IMSS Incapacidad Permanente RT"/>
    <s v="Pensiones"/>
    <s v="Pensiones IMSS"/>
    <x v="17"/>
    <x v="2"/>
    <n v="6656.5933399999994"/>
    <n v="6207.0736399999996"/>
    <n v="686962120.64980006"/>
    <n v="584624168.36260986"/>
    <n v="657838299.99713993"/>
    <n v="555463704.64566004"/>
    <n v="3308507.4316600002"/>
    <n v="3085541.1757100001"/>
    <n v="2069149.4791700002"/>
    <n v="1810199.52862"/>
    <n v="6656.5933399999994"/>
    <n v="6207.0736399999996"/>
    <n v="1.5358074010583556E-2"/>
    <n v="2.8867856213101357E-2"/>
    <n v="-382.60656999999992"/>
    <n v="-42.95428986478376"/>
    <n v="7.6333793285320333"/>
    <n v="14.350233969513528"/>
    <n v="7.6333793285320333"/>
    <n v="14.350233969513528"/>
    <n v="7.3966672211761043E-5"/>
    <n v="7.7241325110169039E-5"/>
    <n v="1.5235935122126696E-4"/>
    <n v="1.6035783842406262E-4"/>
    <m/>
    <m/>
    <n v="1.5358074010583556E-2"/>
    <n v="0"/>
    <m/>
    <n v="0"/>
    <m/>
    <n v="-382.60656999999992"/>
    <n v="-42.95428986478376"/>
    <n v="3.5027768695691242"/>
    <n v="9995.9956212965899"/>
    <n v="5509.3079236314588"/>
    <n v="2.4547262216345151"/>
    <n v="3.5027768695691242"/>
    <n v="-9.335029201643529"/>
    <n v="-1800.0460945037585"/>
    <n v="-1576.7801746955997"/>
    <s v="Grandes"/>
    <n v="2023"/>
    <n v="3"/>
    <d v="2024-11-12T00:00:00"/>
    <x v="17"/>
    <x v="6"/>
  </r>
  <r>
    <n v="2024"/>
    <n v="9"/>
    <n v="902"/>
    <x v="10"/>
    <s v="IMSS Incapacidad Permanente RT"/>
    <n v="30"/>
    <s v="624b60c58c9d8bfb6ff1886c2fd605d2adeb6ea4da576068201b6c6958ce93f4"/>
    <s v="866d562d83a77144c090ae01fef5e5dc5d322dfdcb968ee04e0fa262fe1b2619"/>
    <x v="5"/>
    <n v="332779.36900000001"/>
    <n v="336037.06141000002"/>
    <n v="412667.00887999998"/>
    <n v="362100.32682999998"/>
    <n v="580131.14987000008"/>
    <n v="539300.71268"/>
    <n v="763876.10824999993"/>
    <n v="708084.88139"/>
    <n v="0"/>
    <n v="0"/>
    <n v="136.08000000000001"/>
    <n v="130.12"/>
    <n v="0"/>
    <n v="0"/>
    <n v="580131.14986999996"/>
    <n v="539300.71268"/>
    <n v="-214787.56185"/>
    <n v="-160035.53268999999"/>
    <n v="0"/>
    <n v="0"/>
    <n v="0"/>
    <n v="0"/>
    <n v="332779.36900000001"/>
    <n v="336037.06140999997"/>
    <s v="IMSS Incapacidad Permanente RT"/>
    <s v="Pensiones"/>
    <s v="Pensiones IMSS"/>
    <x v="17"/>
    <x v="2"/>
    <n v="13199642.61585"/>
    <n v="12749688.19545"/>
    <n v="686962120.64980006"/>
    <n v="584624168.36260986"/>
    <n v="657838299.99713993"/>
    <n v="555463704.64566004"/>
    <n v="3308507.4316600002"/>
    <n v="3085541.1757100001"/>
    <n v="2069149.4791700002"/>
    <n v="1810199.52862"/>
    <n v="13199642.61585"/>
    <n v="12749688.19545"/>
    <n v="10.058292927364903"/>
    <n v="10.890700926480946"/>
    <n v="-3257.6924100000178"/>
    <n v="-0.96944438102477548"/>
    <n v="2.5211240840748359"/>
    <n v="2.635649250857147"/>
    <n v="2.5211240840748359"/>
    <n v="2.635649250857147"/>
    <n v="4.8442171554557149E-2"/>
    <n v="5.0586803626582216E-2"/>
    <n v="5.7479160047583751E-2"/>
    <n v="6.0496673067840477E-2"/>
    <m/>
    <m/>
    <n v="10.058292927364903"/>
    <n v="0"/>
    <m/>
    <n v="0"/>
    <m/>
    <n v="-3257.6924099999596"/>
    <n v="-0.96944438102475328"/>
    <n v="7.5709963346974662"/>
    <n v="174.32906120751736"/>
    <n v="160.48846231933842"/>
    <n v="28.037179319819298"/>
    <n v="7.570996334697444"/>
    <n v="34.212420354208774"/>
    <n v="-270.09531877602063"/>
    <n v="-336.98810733780181"/>
    <s v="Grandes"/>
    <n v="2023"/>
    <n v="3"/>
    <d v="2024-11-12T00:00:00"/>
    <x v="17"/>
    <x v="5"/>
  </r>
  <r>
    <n v="2024"/>
    <n v="9"/>
    <n v="906"/>
    <x v="11"/>
    <s v="IMSS Incapacidad Permanente RT"/>
    <n v="256"/>
    <s v="51e8ea280b44e16934d4d611901f3d3afc41789840acdff81942c2f65009cd52"/>
    <s v="866d562d83a77144c090ae01fef5e5dc5d322dfdcb968ee04e0fa262fe1b2619"/>
    <x v="0"/>
    <n v="1557997.29733"/>
    <n v="1073802.3841500001"/>
    <n v="1619492.0344899998"/>
    <n v="1513796.83757"/>
    <n v="609436.69869000011"/>
    <n v="517113.12450999999"/>
    <n v="779099.10806999984"/>
    <n v="673108.20815999981"/>
    <n v="0"/>
    <n v="0"/>
    <n v="136.08000000000001"/>
    <n v="130.12"/>
    <n v="0"/>
    <n v="0"/>
    <n v="609436.69869000011"/>
    <n v="517113.12450999999"/>
    <n v="-288069.30456999998"/>
    <n v="-225285.30241999999"/>
    <n v="0"/>
    <n v="0"/>
    <n v="0"/>
    <n v="0"/>
    <n v="1569643.5644100001"/>
    <n v="1073830.5395600002"/>
    <s v="IMSS Incapacidad Permanente RT"/>
    <s v="Pensiones"/>
    <s v="Pensiones IMSS"/>
    <x v="17"/>
    <x v="2"/>
    <n v="8995707.5342000015"/>
    <n v="6397672.8354899995"/>
    <n v="686962120.64980006"/>
    <n v="584624168.36260986"/>
    <n v="657838299.99713993"/>
    <n v="555463704.64566004"/>
    <n v="3308507.4316600002"/>
    <n v="3085541.1757100001"/>
    <n v="2069149.4791700002"/>
    <n v="1810199.52862"/>
    <n v="8995707.5342000015"/>
    <n v="6397672.8354899995"/>
    <n v="47.090639193404968"/>
    <n v="34.80110369627176"/>
    <n v="484194.91317999992"/>
    <n v="45.091622101703436"/>
    <n v="17.31934137928323"/>
    <n v="16.784265337753197"/>
    <n v="17.31934137928323"/>
    <n v="16.784265337753197"/>
    <n v="0.22679522647570211"/>
    <n v="0.23683590592654358"/>
    <n v="0.18367396393437846"/>
    <n v="0.19331639046245105"/>
    <m/>
    <m/>
    <n v="47.442648893263993"/>
    <n v="0"/>
    <m/>
    <n v="0"/>
    <m/>
    <n v="495813.02484999993"/>
    <n v="46.172371392338896"/>
    <n v="17.85365132000527"/>
    <n v="39.116672393104615"/>
    <n v="48.157196532892421"/>
    <n v="29.453488248440319"/>
    <n v="17.85365132000527"/>
    <n v="27.868663190886544"/>
    <n v="-211.55905506826008"/>
    <n v="-229.53699995303936"/>
    <s v="Grandes"/>
    <n v="2023"/>
    <n v="3"/>
    <d v="2024-11-12T00:00:00"/>
    <x v="17"/>
    <x v="0"/>
  </r>
  <r>
    <n v="2024"/>
    <n v="9"/>
    <n v="905"/>
    <x v="12"/>
    <s v="IMSS Incapacidad Permanente RT"/>
    <n v="51"/>
    <s v="031b4af5197ec30a926f48cf40e11a7dbc470048a21e4003b7a3c07c5dab1baa"/>
    <s v="866d562d83a77144c090ae01fef5e5dc5d322dfdcb968ee04e0fa262fe1b2619"/>
    <x v="4"/>
    <n v="1417222.64231"/>
    <n v="1674811.0005599998"/>
    <n v="2165931.3089500004"/>
    <n v="2016663.9821200001"/>
    <n v="828789.67578000005"/>
    <n v="704712.65554999991"/>
    <n v="1089868.52046"/>
    <n v="906159.9216900001"/>
    <n v="0"/>
    <n v="0"/>
    <n v="136.08000000000001"/>
    <n v="130.12"/>
    <n v="0"/>
    <n v="0"/>
    <n v="828789.67577999993"/>
    <n v="704712.65554999991"/>
    <n v="-423798.58552999998"/>
    <n v="-231688.84967"/>
    <n v="0"/>
    <n v="0"/>
    <n v="0"/>
    <n v="0"/>
    <n v="1417222.64231"/>
    <n v="1674811.0005599998"/>
    <s v="IMSS Incapacidad Permanente RT"/>
    <s v="Pensiones"/>
    <s v="Pensiones IMSS"/>
    <x v="17"/>
    <x v="2"/>
    <n v="6921813.9092700006"/>
    <n v="10006895.612370001"/>
    <n v="686962120.64980006"/>
    <n v="584624168.36260986"/>
    <n v="657838299.99713993"/>
    <n v="555463704.64566004"/>
    <n v="3308507.4316600002"/>
    <n v="3085541.1757100001"/>
    <n v="2069149.4791700002"/>
    <n v="1810199.52862"/>
    <n v="6921813.9092700006"/>
    <n v="10006895.612370001"/>
    <n v="42.835709805219544"/>
    <n v="54.279327521034183"/>
    <n v="-257588.35824999982"/>
    <n v="-15.380144873891499"/>
    <n v="20.474729036156152"/>
    <n v="16.736569116297026"/>
    <n v="20.474729036156152"/>
    <n v="16.736569116297026"/>
    <n v="0.2063028804222049"/>
    <n v="0.21543632262155635"/>
    <n v="0.28647652478185059"/>
    <n v="0.30151583020683431"/>
    <m/>
    <m/>
    <n v="42.835709805219544"/>
    <n v="0"/>
    <m/>
    <n v="0"/>
    <m/>
    <n v="-257588.35824999982"/>
    <n v="-15.380144873891499"/>
    <n v="17.606753511920825"/>
    <n v="58.479850027594502"/>
    <n v="42.077145141414043"/>
    <n v="40.054606210105867"/>
    <n v="17.606753511920804"/>
    <n v="82.91712619473337"/>
    <n v="-195.56216185656223"/>
    <n v="-304.16338833471661"/>
    <s v="Grandes"/>
    <n v="2023"/>
    <n v="3"/>
    <d v="2024-11-12T00:00:00"/>
    <x v="17"/>
    <x v="4"/>
  </r>
  <r>
    <n v="2024"/>
    <n v="9"/>
    <n v="201.1"/>
    <x v="1"/>
    <s v="IMSS Incapacidad Permanente RT"/>
    <n v="201.1"/>
    <m/>
    <m/>
    <x v="1"/>
    <n v="3308507.4316599998"/>
    <n v="3085541.1757100001"/>
    <n v="4198930.2496100003"/>
    <n v="3893972.0229500001"/>
    <n v="2069149.4791699999"/>
    <n v="1810199.52862"/>
    <n v="2700171.5567600001"/>
    <n v="2352460.1654499997"/>
    <n v="0"/>
    <n v="0"/>
    <n v="0"/>
    <n v="0"/>
    <n v="0"/>
    <n v="0"/>
    <n v="2069149.4791699999"/>
    <n v="1810199.52862"/>
    <n v="-929477.15495999996"/>
    <n v="-620121.91543000005"/>
    <n v="0"/>
    <n v="0"/>
    <n v="0"/>
    <n v="0"/>
    <n v="3320153.6987399999"/>
    <n v="3085569.3311199998"/>
    <s v="IMSS Incapacidad Permanente RT"/>
    <s v="Pensiones"/>
    <s v="Pensiones IMSS"/>
    <x v="17"/>
    <x v="2"/>
    <n v="29123820.652660001"/>
    <n v="29160463.716949999"/>
    <n v="686962120.64980006"/>
    <n v="584624168.36260986"/>
    <n v="657838299.99713993"/>
    <n v="555463704.64566004"/>
    <n v="3308507.4316600002"/>
    <n v="3085541.1757100001"/>
    <n v="2069149.4791700002"/>
    <n v="1810199.52862"/>
    <n v="29123820.652660001"/>
    <n v="29160463.716949999"/>
    <n v="99.999999999999986"/>
    <n v="100"/>
    <n v="222966.25594999967"/>
    <n v="7.2261636858141687"/>
    <n v="11.360142170624924"/>
    <n v="10.581248657978229"/>
    <n v="11.360142170624924"/>
    <n v="10.581248657978229"/>
    <n v="0.48161424512467588"/>
    <n v="0.50293627349979231"/>
    <n v="0.52778200811503406"/>
    <n v="0.55548925157554996"/>
    <m/>
    <m/>
    <n v="100.35200969985902"/>
    <n v="0"/>
    <m/>
    <n v="0"/>
    <m/>
    <n v="234584.36762000015"/>
    <n v="7.6026283141351625"/>
    <n v="14.305050159161725"/>
    <n v="62.540269952841896"/>
    <n v="58.667164867876473"/>
    <n v="99.999999999999986"/>
    <n v="14.305050159161725"/>
    <n v="49.886196864287434"/>
    <n v="-222.61434486348895"/>
    <n v="-291.91026531690716"/>
    <m/>
    <n v="2023"/>
    <n v="3"/>
    <d v="2024-11-12T00:00:00"/>
    <x v="17"/>
    <x v="1"/>
  </r>
  <r>
    <n v="2024"/>
    <n v="9"/>
    <n v="704"/>
    <x v="50"/>
    <s v="Salud"/>
    <n v="51"/>
    <s v="031b4af5197ec30a926f48cf40e11a7dbc470048a21e4003b7a3c07c5dab1baa"/>
    <s v="866d562d83a77144c090ae01fef5e5dc5d322dfdcb968ee04e0fa262fe1b2619"/>
    <x v="13"/>
    <n v="14639.650800000001"/>
    <n v="14206.78067"/>
    <n v="15085.803100000001"/>
    <n v="14921.131790000001"/>
    <n v="8646.7653799999989"/>
    <n v="6501.4731699999993"/>
    <n v="11055.870989999998"/>
    <n v="8218.5327900000011"/>
    <n v="0"/>
    <n v="0"/>
    <n v="136.08000000000001"/>
    <n v="130.12"/>
    <n v="0"/>
    <n v="0"/>
    <n v="8646.7653800000007"/>
    <n v="6501.4731700000002"/>
    <n v="12662.504080000001"/>
    <n v="11543.40927"/>
    <n v="0"/>
    <n v="0"/>
    <n v="0"/>
    <n v="0"/>
    <n v="0"/>
    <n v="0"/>
    <s v="Salud"/>
    <s v="Accidentes y Enfermedades"/>
    <s v="Salud"/>
    <x v="22"/>
    <x v="2"/>
    <n v="1674526.54718"/>
    <n v="1544159.2500799999"/>
    <n v="686962120.64980006"/>
    <n v="584624168.36260986"/>
    <n v="657838299.99713993"/>
    <n v="555463704.64566004"/>
    <n v="3776325.9174899999"/>
    <n v="3397753.1183299995"/>
    <n v="2425413.1092900005"/>
    <n v="2325666.5031300001"/>
    <n v="1674526.54718"/>
    <n v="1544159.2500799999"/>
    <n v="0.38766915567845101"/>
    <n v="0.41812280572588073"/>
    <n v="432.87013000000115"/>
    <n v="3.0469262534198016"/>
    <n v="0.87425611882081078"/>
    <n v="0.9200333883479942"/>
    <n v="0.87425611882081078"/>
    <n v="0.9200333883479942"/>
    <n v="2.131071038698946E-3"/>
    <n v="2.2254178268525334E-3"/>
    <n v="2.4300707084672427E-3"/>
    <n v="2.5576433799689492E-3"/>
    <m/>
    <m/>
    <m/>
    <n v="0"/>
    <m/>
    <n v="0"/>
    <m/>
    <n v="0"/>
    <m/>
    <n v="32.997017043754106"/>
    <n v="59.064013876615128"/>
    <n v="45.763169862465396"/>
    <n v="0.35650691203409862"/>
    <n v="32.997017043754106"/>
    <n v="9.694664581532253"/>
    <n v="68.286377839413888"/>
    <n v="56.321949763113608"/>
    <s v="Medianas"/>
    <n v="2023"/>
    <n v="3"/>
    <d v="2024-11-12T00:00:00"/>
    <x v="22"/>
    <x v="13"/>
  </r>
  <r>
    <n v="2024"/>
    <n v="9"/>
    <n v="702"/>
    <x v="49"/>
    <s v="Salud"/>
    <n v="244"/>
    <s v="82c01ce15b431d420eb6a1febfba7d7a2b69e5bcdcb929cb42cd3e9179d43fc4"/>
    <s v="866d562d83a77144c090ae01fef5e5dc5d322dfdcb968ee04e0fa262fe1b2619"/>
    <x v="6"/>
    <n v="206844.38565000001"/>
    <n v="209663.85461000001"/>
    <n v="310297.91830999998"/>
    <n v="311038.16272999998"/>
    <n v="176849.53774999999"/>
    <n v="157398.33242999998"/>
    <n v="234959.03586"/>
    <n v="202800.78717"/>
    <n v="0"/>
    <n v="0"/>
    <n v="136.08000000000001"/>
    <n v="130.12"/>
    <n v="0"/>
    <n v="0"/>
    <n v="172320.03607"/>
    <n v="147894.99557"/>
    <n v="252763.84119000001"/>
    <n v="225518.51655"/>
    <n v="0"/>
    <n v="0"/>
    <n v="0"/>
    <n v="0"/>
    <n v="0"/>
    <n v="0"/>
    <s v="Salud"/>
    <s v="Accidentes y Enfermedades"/>
    <s v="Salud"/>
    <x v="22"/>
    <x v="2"/>
    <n v="206857.00487999999"/>
    <n v="209673.78633"/>
    <n v="686962120.64980006"/>
    <n v="584624168.36260986"/>
    <n v="657838299.99713993"/>
    <n v="555463704.64566004"/>
    <n v="3776325.9174899999"/>
    <n v="3397753.1183299995"/>
    <n v="2425413.1092900005"/>
    <n v="2325666.5031300001"/>
    <n v="206857.00487999999"/>
    <n v="209673.78633"/>
    <n v="5.4773976126372776"/>
    <n v="6.1706618258671515"/>
    <n v="-2819.4689599999983"/>
    <n v="-1.3447568085803607"/>
    <n v="99.993899539439184"/>
    <n v="99.995263251466085"/>
    <n v="99.993899539439184"/>
    <n v="99.995263251466085"/>
    <n v="3.0110013264537081E-2"/>
    <n v="3.1443043929017103E-2"/>
    <n v="3.5863015242291039E-2"/>
    <n v="3.7745734393887759E-2"/>
    <m/>
    <m/>
    <m/>
    <n v="0"/>
    <m/>
    <n v="0"/>
    <m/>
    <n v="0"/>
    <m/>
    <n v="12.357948791262174"/>
    <n v="85.498833915292195"/>
    <n v="75.071753651949123"/>
    <n v="7.2915223007832166"/>
    <n v="16.515123047851475"/>
    <n v="12.081191849255269"/>
    <n v="68.174322426311278"/>
    <n v="65.579978900406616"/>
    <s v="Grandes"/>
    <n v="2023"/>
    <n v="3"/>
    <d v="2024-11-12T00:00:00"/>
    <x v="22"/>
    <x v="6"/>
  </r>
  <r>
    <n v="2024"/>
    <n v="9"/>
    <n v="714"/>
    <x v="48"/>
    <s v="Salud"/>
    <n v="250"/>
    <s v="1e472b39b105d349bcd069c4a711b44a2fffb8e274714bb07ecfff69a9a7f67b"/>
    <s v="866d562d83a77144c090ae01fef5e5dc5d322dfdcb968ee04e0fa262fe1b2619"/>
    <x v="9"/>
    <n v="128198.0077"/>
    <n v="116789.52596"/>
    <n v="190178.14347000001"/>
    <n v="189203.41667999999"/>
    <n v="52239.725390000007"/>
    <n v="51032.202870000001"/>
    <n v="68825.450530000002"/>
    <n v="111432.99818"/>
    <n v="0"/>
    <n v="0"/>
    <n v="136.08000000000001"/>
    <n v="130.12"/>
    <n v="97.300740000000005"/>
    <n v="92.980289999999997"/>
    <n v="52239.72539"/>
    <n v="51032.202869999994"/>
    <n v="142914.59963999997"/>
    <n v="122477.10490999999"/>
    <n v="0"/>
    <n v="0"/>
    <n v="0"/>
    <n v="0"/>
    <n v="0"/>
    <n v="0"/>
    <s v="Salud"/>
    <s v="Accidentes y Enfermedades"/>
    <s v="Salud"/>
    <x v="22"/>
    <x v="2"/>
    <n v="453031.13588000002"/>
    <n v="407667.88101999997"/>
    <n v="686962120.64980006"/>
    <n v="584624168.36260986"/>
    <n v="657838299.99713993"/>
    <n v="555463704.64566004"/>
    <n v="3776325.9174899999"/>
    <n v="3397753.1183299995"/>
    <n v="2425413.1092900005"/>
    <n v="2325666.5031300001"/>
    <n v="453031.13588000002"/>
    <n v="407667.88101999997"/>
    <n v="3.3947813430576201"/>
    <n v="3.437257560884889"/>
    <n v="11408.481740000003"/>
    <n v="9.7684117186222394"/>
    <n v="28.297835964625044"/>
    <n v="28.648203941843132"/>
    <n v="28.297835964625044"/>
    <n v="28.648203941843132"/>
    <n v="1.8661583200357105E-2"/>
    <n v="1.9487768909252832E-2"/>
    <n v="1.997685560744077E-2"/>
    <n v="2.1025590868174199E-2"/>
    <m/>
    <m/>
    <m/>
    <n v="0"/>
    <m/>
    <n v="0"/>
    <m/>
    <n v="0"/>
    <m/>
    <n v="2.3661971306158547"/>
    <n v="40.749249015045343"/>
    <n v="43.695872939392146"/>
    <n v="2.1538485625359023"/>
    <n v="2.3661971306158547"/>
    <n v="16.68678790621161"/>
    <n v="36.553106205797867"/>
    <n v="41.66672857551626"/>
    <s v="Grandes"/>
    <n v="2023"/>
    <n v="3"/>
    <d v="2024-11-12T00:00:00"/>
    <x v="22"/>
    <x v="9"/>
  </r>
  <r>
    <n v="2024"/>
    <n v="9"/>
    <n v="15.1"/>
    <x v="13"/>
    <s v="Salud"/>
    <n v="15.1"/>
    <m/>
    <m/>
    <x v="7"/>
    <n v="105453.53427"/>
    <n v="116170.71652"/>
    <n v="112476.75053999999"/>
    <n v="125439.90643"/>
    <n v="35294.856890000003"/>
    <n v="34331.459950000004"/>
    <n v="45325.297299999998"/>
    <n v="42569.589819999994"/>
    <n v="0"/>
    <n v="0"/>
    <n v="0"/>
    <n v="0"/>
    <n v="0"/>
    <n v="0"/>
    <n v="35265.292329999997"/>
    <n v="34023.097910000004"/>
    <n v="97573.128329999992"/>
    <n v="106944.40058"/>
    <n v="0"/>
    <n v="0"/>
    <n v="0"/>
    <n v="0"/>
    <n v="0"/>
    <n v="0"/>
    <s v="Salud"/>
    <s v="Accidentes y Enfermedades"/>
    <s v="Salud"/>
    <x v="22"/>
    <x v="2"/>
    <n v="5354678.4714399995"/>
    <n v="4762150.8304599999"/>
    <n v="686962120.64980006"/>
    <n v="584624168.36260986"/>
    <n v="657838299.99713993"/>
    <n v="555463704.64566004"/>
    <n v="3776325.9174899999"/>
    <n v="3397753.1183299995"/>
    <n v="2425413.1092900005"/>
    <n v="2325666.5031300001"/>
    <n v="5354678.4714399995"/>
    <n v="4762150.8304599999"/>
    <n v="2.792490282197134"/>
    <n v="3.4190452476752662"/>
    <n v="-10717.182249999998"/>
    <n v="-9.2253732877294663"/>
    <n v="1.9693719208810134"/>
    <n v="2.4394589893486951"/>
    <n v="1.9693719208810134"/>
    <n v="2.4394589893486951"/>
    <n v="1.5350705824980729E-2"/>
    <n v="1.6030312353424617E-2"/>
    <n v="1.9871008214622041E-2"/>
    <n v="2.0914186750348941E-2"/>
    <m/>
    <m/>
    <m/>
    <n v="0"/>
    <m/>
    <n v="0"/>
    <m/>
    <n v="0"/>
    <m/>
    <n v="2.8061636219464114"/>
    <n v="33.469581777726034"/>
    <n v="29.552593784759416"/>
    <n v="1.4552101147145191"/>
    <n v="3.6510326698818707"/>
    <n v="-8.7627516720614196"/>
    <n v="36.142422543561388"/>
    <n v="31.813818886711086"/>
    <s v="Resto"/>
    <n v="2023"/>
    <n v="3"/>
    <d v="2024-11-12T00:00:00"/>
    <x v="22"/>
    <x v="7"/>
  </r>
  <r>
    <n v="2024"/>
    <n v="9"/>
    <n v="5.0999999999999996"/>
    <x v="6"/>
    <s v="Salud"/>
    <n v="5.0999999999999996"/>
    <m/>
    <m/>
    <x v="3"/>
    <n v="3670872.3832200002"/>
    <n v="3281582.4018100002"/>
    <n v="4467106.9419299997"/>
    <n v="4275479.1269800002"/>
    <n v="2390118.2524000001"/>
    <n v="2291335.04318"/>
    <n v="3150130.0245099999"/>
    <n v="3246922.4155800007"/>
    <n v="0"/>
    <n v="0"/>
    <n v="0"/>
    <n v="0"/>
    <n v="97.300740000000005"/>
    <n v="92.980289999999997"/>
    <n v="1404217.3269200001"/>
    <n v="1360757.8259999999"/>
    <n v="1905631.32706"/>
    <n v="1895591.3592300001"/>
    <n v="0"/>
    <n v="0"/>
    <n v="0"/>
    <n v="0"/>
    <n v="0"/>
    <n v="0"/>
    <s v="Salud"/>
    <s v="Accidentes y Enfermedades"/>
    <s v="Salud"/>
    <x v="22"/>
    <x v="2"/>
    <n v="4733771.84822"/>
    <n v="4137365.6347599998"/>
    <n v="686962120.64980006"/>
    <n v="584624168.36260986"/>
    <n v="657838299.99713993"/>
    <n v="555463704.64566004"/>
    <n v="3776325.9174899999"/>
    <n v="3397753.1183299995"/>
    <n v="2425413.1092900005"/>
    <n v="2325666.5031300001"/>
    <n v="4733771.84822"/>
    <n v="4137365.6347599998"/>
    <n v="97.207509717802878"/>
    <n v="96.580954752324757"/>
    <n v="389289.98141000001"/>
    <n v="11.862873874362624"/>
    <n v="77.546457685752785"/>
    <n v="79.315745609714725"/>
    <n v="77.546457685752785"/>
    <n v="79.315745609714725"/>
    <n v="0.53436314359628856"/>
    <n v="0.55802047147999134"/>
    <n v="0.56131487191179841"/>
    <n v="0.59078250736533333"/>
    <m/>
    <m/>
    <m/>
    <n v="0"/>
    <m/>
    <n v="0"/>
    <m/>
    <n v="0"/>
    <m/>
    <n v="4.3111639004527635"/>
    <n v="65.110360777604754"/>
    <n v="69.824089802413127"/>
    <n v="98.544789885285468"/>
    <n v="3.1937718886946298"/>
    <n v="0.52964832220370184"/>
    <n v="73.687775121036694"/>
    <n v="71.785399283142297"/>
    <m/>
    <n v="2023"/>
    <n v="3"/>
    <d v="2024-11-12T00:00:00"/>
    <x v="22"/>
    <x v="3"/>
  </r>
  <r>
    <n v="2024"/>
    <n v="9"/>
    <n v="707"/>
    <x v="47"/>
    <s v="Salud"/>
    <n v="9"/>
    <s v="19581e27de7ced00ff1ce50b2047e7a567c76b1cbaebabe5ef03f7c3017bb5b7"/>
    <s v="866d562d83a77144c090ae01fef5e5dc5d322dfdcb968ee04e0fa262fe1b2619"/>
    <x v="4"/>
    <n v="1097957.4355799998"/>
    <n v="937590.44851999998"/>
    <n v="1216535.7526699998"/>
    <n v="1139482.61882"/>
    <n v="738928.1322900001"/>
    <n v="619244.29009000002"/>
    <n v="1073022.9743199998"/>
    <n v="859259.33517000009"/>
    <n v="0"/>
    <n v="0"/>
    <n v="136.08000000000001"/>
    <n v="130.12"/>
    <n v="0"/>
    <n v="0"/>
    <n v="414165.02938999998"/>
    <n v="424678.57831000001"/>
    <n v="430784.76842000004"/>
    <n v="517665.75660000002"/>
    <n v="0"/>
    <n v="0"/>
    <n v="0"/>
    <n v="0"/>
    <n v="0"/>
    <n v="0"/>
    <s v="Salud"/>
    <s v="Accidentes y Enfermedades"/>
    <s v="Salud"/>
    <x v="22"/>
    <x v="2"/>
    <n v="1101163.0575699999"/>
    <n v="939209.72964999999"/>
    <n v="686962120.64980006"/>
    <n v="584624168.36260986"/>
    <n v="657838299.99713993"/>
    <n v="555463704.64566004"/>
    <n v="3776325.9174899999"/>
    <n v="3397753.1183299995"/>
    <n v="2425413.1092900005"/>
    <n v="2325666.5031300001"/>
    <n v="1101163.0575699999"/>
    <n v="939209.72964999999"/>
    <n v="29.074753068712251"/>
    <n v="27.594425370752862"/>
    <n v="160366.98705999984"/>
    <n v="17.104161770540792"/>
    <n v="99.708887619507124"/>
    <n v="99.827591103575614"/>
    <n v="99.708887619507124"/>
    <n v="99.827591103575614"/>
    <n v="0.15982794430374672"/>
    <n v="0.16690384788857282"/>
    <n v="0.16037490395683826"/>
    <n v="0.16879418775311436"/>
    <m/>
    <m/>
    <m/>
    <n v="0"/>
    <m/>
    <n v="0"/>
    <m/>
    <n v="0"/>
    <m/>
    <n v="19.327403435985737"/>
    <n v="67.300253028448125"/>
    <n v="66.046352228468834"/>
    <n v="30.466073159236331"/>
    <n v="-2.4756485155993713"/>
    <n v="-16.783221040276931"/>
    <n v="96.141985453441933"/>
    <n v="82.037216658730799"/>
    <s v="Grandes"/>
    <n v="2023"/>
    <n v="3"/>
    <d v="2024-11-12T00:00:00"/>
    <x v="22"/>
    <x v="4"/>
  </r>
  <r>
    <n v="2024"/>
    <n v="9"/>
    <n v="65"/>
    <x v="69"/>
    <s v="Salud"/>
    <n v="225"/>
    <s v="0e6523810856a138a75dec70a9cf3778a5c70b83ac915f22c33f05db97cb3e68"/>
    <s v="866d562d83a77144c090ae01fef5e5dc5d322dfdcb968ee04e0fa262fe1b2619"/>
    <x v="16"/>
    <n v="8.1990999999999996"/>
    <n v="0"/>
    <n v="8.1990999999999996"/>
    <n v="0"/>
    <n v="0.43440000000000001"/>
    <n v="0"/>
    <n v="0.43440000000000001"/>
    <n v="0"/>
    <n v="0"/>
    <n v="0"/>
    <n v="136.08000000000001"/>
    <n v="130.12"/>
    <n v="0"/>
    <n v="0"/>
    <n v="0.43439999999999995"/>
    <n v="0"/>
    <n v="1.50715"/>
    <n v="0"/>
    <n v="0"/>
    <n v="0"/>
    <n v="0"/>
    <n v="0"/>
    <n v="0"/>
    <n v="0"/>
    <s v="Salud"/>
    <s v="Accidentes y Enfermedades"/>
    <s v="Salud"/>
    <x v="22"/>
    <x v="2"/>
    <n v="3560915.6343899998"/>
    <n v="3098553.8007"/>
    <n v="686962120.64980006"/>
    <n v="584624168.36260986"/>
    <n v="657838299.99713993"/>
    <n v="555463704.64566004"/>
    <n v="3776325.9174899999"/>
    <n v="3397753.1183299995"/>
    <n v="2425413.1092900005"/>
    <n v="2325666.5031300001"/>
    <n v="3560915.6343899998"/>
    <n v="3098553.8007"/>
    <n v="2.1711844208218323E-4"/>
    <m/>
    <m/>
    <m/>
    <n v="2.3025257663551865E-4"/>
    <m/>
    <n v="2.3025257663551865E-4"/>
    <m/>
    <n v="1.1935301457734585E-6"/>
    <n v="1.2463701186196739E-6"/>
    <m/>
    <m/>
    <m/>
    <m/>
    <m/>
    <n v="0"/>
    <m/>
    <n v="0"/>
    <m/>
    <n v="0"/>
    <m/>
    <m/>
    <n v="5.2981424790525793"/>
    <m/>
    <n v="1.7910350955724957E-5"/>
    <m/>
    <m/>
    <n v="28.822612215107984"/>
    <m/>
    <s v="Medianas"/>
    <n v="2023"/>
    <n v="3"/>
    <d v="2024-11-12T00:00:00"/>
    <x v="22"/>
    <x v="16"/>
  </r>
  <r>
    <n v="2024"/>
    <n v="9"/>
    <n v="715"/>
    <x v="46"/>
    <s v="Salud"/>
    <n v="251"/>
    <s v="c75d3f1f5bcd6914d0331ce5ec17c0db8f2070a2d4285f8e3ff11c6ca19168ff"/>
    <s v="866d562d83a77144c090ae01fef5e5dc5d322dfdcb968ee04e0fa262fe1b2619"/>
    <x v="15"/>
    <n v="79397.089670000001"/>
    <n v="89111.890939999997"/>
    <n v="90245.447189999992"/>
    <n v="96932.712780000002"/>
    <n v="21391.719800000003"/>
    <n v="16015.267749999999"/>
    <n v="29327.323670000002"/>
    <n v="19505.625399999997"/>
    <n v="0"/>
    <n v="0"/>
    <n v="136.08000000000001"/>
    <n v="130.12"/>
    <n v="0"/>
    <n v="0"/>
    <n v="21391.719799999999"/>
    <n v="16015.267750000001"/>
    <n v="74668.730209999994"/>
    <n v="73340.866869999998"/>
    <n v="0"/>
    <n v="0"/>
    <n v="0"/>
    <n v="0"/>
    <n v="0"/>
    <n v="0"/>
    <s v="Salud"/>
    <s v="Accidentes y Enfermedades"/>
    <s v="Salud"/>
    <x v="22"/>
    <x v="2"/>
    <n v="103938.11167"/>
    <n v="106585.73477"/>
    <n v="686962120.64980006"/>
    <n v="584624168.36260986"/>
    <n v="657838299.99713993"/>
    <n v="555463704.64566004"/>
    <n v="3776325.9174899999"/>
    <n v="3397753.1183299995"/>
    <n v="2425413.1092900005"/>
    <n v="2325666.5031300001"/>
    <n v="103938.11167"/>
    <n v="106585.73477"/>
    <n v="2.102495690381847"/>
    <n v="2.622671154630523"/>
    <n v="-9714.8012699999963"/>
    <n v="-10.901801283221646"/>
    <n v="76.388812914057056"/>
    <n v="83.60583255563553"/>
    <n v="76.388812914057056"/>
    <n v="83.60583255563553"/>
    <n v="1.1557709993514343E-2"/>
    <n v="1.2069392990700784E-2"/>
    <n v="1.5242594432861155E-2"/>
    <n v="1.6042792750400502E-2"/>
    <m/>
    <m/>
    <m/>
    <n v="0"/>
    <m/>
    <n v="0"/>
    <m/>
    <n v="0"/>
    <m/>
    <n v="33.570790909817937"/>
    <n v="26.942700153004239"/>
    <n v="17.972088327452564"/>
    <n v="0.88198252570103708"/>
    <n v="33.570790909817894"/>
    <n v="1.8105367398420391"/>
    <n v="28.648832971764023"/>
    <n v="21.836758186111691"/>
    <s v="Medianas"/>
    <n v="2023"/>
    <n v="3"/>
    <d v="2024-11-12T00:00:00"/>
    <x v="22"/>
    <x v="15"/>
  </r>
  <r>
    <n v="2024"/>
    <n v="9"/>
    <n v="718"/>
    <x v="44"/>
    <s v="Salud"/>
    <n v="281"/>
    <s v="71a1c003a2b855d85582c8f6c7648c49d3fe836408a7e1b5d9b222448acb3c1b"/>
    <s v="866d562d83a77144c090ae01fef5e5dc5d322dfdcb968ee04e0fa262fe1b2619"/>
    <x v="8"/>
    <n v="11408.5947"/>
    <n v="12852.044910000001"/>
    <n v="7137.3011499999993"/>
    <n v="13586.06186"/>
    <n v="5255.9373099999993"/>
    <n v="11814.719030000002"/>
    <n v="4941.66824"/>
    <n v="14845.431629999999"/>
    <n v="0"/>
    <n v="0"/>
    <n v="136.08000000000001"/>
    <n v="130.12"/>
    <n v="0"/>
    <n v="0"/>
    <n v="5226.3727500000005"/>
    <n v="11506.35699"/>
    <n v="10240.38689"/>
    <n v="22060.12444"/>
    <n v="0"/>
    <n v="0"/>
    <n v="0"/>
    <n v="0"/>
    <n v="0"/>
    <n v="0"/>
    <s v="Salud"/>
    <s v="Accidentes y Enfermedades"/>
    <s v="Salud"/>
    <x v="22"/>
    <x v="2"/>
    <n v="15298.178199999998"/>
    <n v="12852.044910000001"/>
    <n v="686962120.64980006"/>
    <n v="584624168.36260986"/>
    <n v="657838299.99713993"/>
    <n v="555463704.64566004"/>
    <n v="3776325.9174899999"/>
    <n v="3397753.1183299995"/>
    <n v="2425413.1092900005"/>
    <n v="2325666.5031300001"/>
    <n v="15298.178199999998"/>
    <n v="12852.044910000001"/>
    <n v="0.30210831769475338"/>
    <n v="0.37825128731886204"/>
    <n v="-1443.4502100000009"/>
    <n v="-11.231288251077242"/>
    <n v="74.574858201089597"/>
    <n v="100"/>
    <n v="74.574858201089597"/>
    <n v="100"/>
    <n v="1.6607312626216665E-3"/>
    <n v="1.7342551657526782E-3"/>
    <n v="2.1983430732936435E-3"/>
    <n v="2.3137506199794895E-3"/>
    <m/>
    <m/>
    <m/>
    <n v="0"/>
    <m/>
    <n v="0"/>
    <m/>
    <n v="0"/>
    <m/>
    <n v="-55.51364957004823"/>
    <n v="46.069980117708973"/>
    <n v="91.92870949903957"/>
    <n v="0.21670276662842758"/>
    <n v="-54.578388672086554"/>
    <n v="-53.579650387502532"/>
    <n v="51.036868100205155"/>
    <n v="52.159075626683091"/>
    <s v="Medianas"/>
    <n v="2023"/>
    <n v="3"/>
    <d v="2024-11-12T00:00:00"/>
    <x v="22"/>
    <x v="8"/>
  </r>
  <r>
    <n v="2024"/>
    <n v="9"/>
    <n v="61"/>
    <x v="2"/>
    <s v="Salud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61320.85152999999"/>
    <n v="48391.78"/>
    <n v="244029.56164"/>
    <n v="56649.307919999999"/>
    <n v="0"/>
    <n v="0"/>
    <n v="0"/>
    <n v="0"/>
    <n v="0"/>
    <n v="0"/>
    <s v="Salud"/>
    <s v="Accidentes y Enfermedades"/>
    <s v="Salud"/>
    <x v="22"/>
    <x v="2"/>
    <n v="0"/>
    <n v="0"/>
    <n v="686962120.64980006"/>
    <n v="584624168.36260986"/>
    <n v="657838299.99713993"/>
    <n v="555463704.64566004"/>
    <n v="3776325.9174899999"/>
    <n v="3397753.1183299995"/>
    <n v="2425413.1092900005"/>
    <n v="2325666.50313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46.65749333874464"/>
    <n v="330.77236174644514"/>
    <n v="148.06437757038296"/>
    <n v="85.423426652164466"/>
    <m/>
    <n v="2023"/>
    <n v="3"/>
    <d v="2024-11-12T00:00:00"/>
    <x v="22"/>
    <x v="2"/>
  </r>
  <r>
    <n v="2024"/>
    <n v="9"/>
    <n v="701"/>
    <x v="51"/>
    <s v="Salud"/>
    <n v="243"/>
    <s v="72440a20f54075ac43f51a2cf0dbb2a14366b38a5c01b110ae174abc1cb44238"/>
    <s v="866d562d83a77144c090ae01fef5e5dc5d322dfdcb968ee04e0fa262fe1b2619"/>
    <x v="0"/>
    <n v="1605705.59776"/>
    <n v="1448501.70982"/>
    <n v="2082986.06602"/>
    <n v="2043122.8511400002"/>
    <n v="961893.86917999992"/>
    <n v="927309.09913999995"/>
    <n v="1212659.1522199998"/>
    <n v="1366887.0011"/>
    <n v="0"/>
    <n v="0"/>
    <n v="136.08000000000001"/>
    <n v="130.12"/>
    <n v="0"/>
    <n v="0"/>
    <n v="654975.09607000009"/>
    <n v="650887.66715999995"/>
    <n v="1015726.34458"/>
    <n v="991592.64534000005"/>
    <n v="0"/>
    <n v="0"/>
    <n v="0"/>
    <n v="0"/>
    <n v="0"/>
    <n v="0"/>
    <s v="Salud"/>
    <s v="Accidentes y Enfermedades"/>
    <s v="Salud"/>
    <x v="22"/>
    <x v="2"/>
    <n v="2340553.6933599999"/>
    <n v="2011777.3748599999"/>
    <n v="686962120.64980006"/>
    <n v="584624168.36260986"/>
    <n v="657838299.99713993"/>
    <n v="555463704.64566004"/>
    <n v="3776325.9174899999"/>
    <n v="3397753.1183299995"/>
    <n v="2425413.1092900005"/>
    <n v="2325666.5031300001"/>
    <n v="2340553.6933599999"/>
    <n v="2011777.3748599999"/>
    <n v="42.520312940236366"/>
    <n v="42.631164165686663"/>
    <n v="157203.88794000004"/>
    <n v="10.852861744949905"/>
    <n v="68.603664266078724"/>
    <n v="72.001093556428003"/>
    <n v="68.603664266078724"/>
    <n v="72.001093556428003"/>
    <n v="0.23374004904974338"/>
    <n v="0.24408818972184826"/>
    <n v="0.24776630666448518"/>
    <n v="0.26077342186453467"/>
    <m/>
    <m/>
    <m/>
    <n v="0"/>
    <m/>
    <n v="0"/>
    <m/>
    <n v="0"/>
    <m/>
    <n v="3.7295838110587232"/>
    <n v="59.904746581307698"/>
    <n v="64.018502211863677"/>
    <n v="39.658970486127963"/>
    <n v="0.62797762443935756"/>
    <n v="2.4338320129154489"/>
    <n v="64.483421106974475"/>
    <n v="65.640630779065717"/>
    <s v="Grandes"/>
    <n v="2023"/>
    <n v="3"/>
    <d v="2024-11-12T00:00:00"/>
    <x v="22"/>
    <x v="0"/>
  </r>
  <r>
    <n v="2024"/>
    <n v="9"/>
    <n v="705"/>
    <x v="52"/>
    <s v="Salud"/>
    <n v="36"/>
    <s v="76a50887d8f1c2e9301755428990ad81479ee21c25b43215cf524541e0503269"/>
    <s v="866d562d83a77144c090ae01fef5e5dc5d322dfdcb968ee04e0fa262fe1b2619"/>
    <x v="5"/>
    <n v="632166.95652999997"/>
    <n v="569036.86289999995"/>
    <n v="667109.06146000011"/>
    <n v="592632.07760999992"/>
    <n v="460206.98779000004"/>
    <n v="536351.11864999984"/>
    <n v="560663.41158000007"/>
    <n v="706542.29396000016"/>
    <n v="0"/>
    <n v="0"/>
    <n v="136.08000000000001"/>
    <n v="130.12"/>
    <n v="0"/>
    <n v="0"/>
    <n v="110517.44"/>
    <n v="86264.382089999999"/>
    <n v="63441.773229999999"/>
    <n v="38337.335829999996"/>
    <n v="0"/>
    <n v="0"/>
    <n v="0"/>
    <n v="0"/>
    <n v="0"/>
    <n v="0"/>
    <s v="Salud"/>
    <s v="Accidentes y Enfermedades"/>
    <s v="Salud"/>
    <x v="22"/>
    <x v="2"/>
    <n v="632166.95652999997"/>
    <n v="569036.86289999995"/>
    <n v="686962120.64980006"/>
    <n v="584624168.36260986"/>
    <n v="657838299.99713993"/>
    <n v="555463704.64566004"/>
    <n v="3776325.9174899999"/>
    <n v="3397753.1183299995"/>
    <n v="2425413.1092900005"/>
    <n v="2325666.5031300001"/>
    <n v="632166.95652999997"/>
    <n v="569036.86289999995"/>
    <n v="16.740264753159352"/>
    <n v="16.747445829133177"/>
    <n v="63130.093630000018"/>
    <n v="11.094201051978981"/>
    <n v="100"/>
    <n v="100"/>
    <n v="100"/>
    <n v="100"/>
    <n v="9.2023553777904221E-2"/>
    <n v="9.6097621031300318E-2"/>
    <n v="9.7333790440743126E-2"/>
    <n v="0.10244357248562234"/>
    <m/>
    <m/>
    <m/>
    <n v="0"/>
    <m/>
    <n v="0"/>
    <m/>
    <n v="0"/>
    <m/>
    <n v="-14.196694704702995"/>
    <n v="72.798330098760957"/>
    <n v="94.255953105845762"/>
    <n v="18.974375376602051"/>
    <n v="28.114799320879257"/>
    <n v="65.482999422080624"/>
    <n v="174.20294921349884"/>
    <n v="225.01402411613535"/>
    <s v="Grandes"/>
    <n v="2023"/>
    <n v="3"/>
    <d v="2024-11-12T00:00:00"/>
    <x v="22"/>
    <x v="5"/>
  </r>
  <r>
    <n v="2024"/>
    <n v="9"/>
    <n v="201.1"/>
    <x v="1"/>
    <s v="Salud"/>
    <n v="201.1"/>
    <m/>
    <m/>
    <x v="1"/>
    <n v="3776325.9174900004"/>
    <n v="3397753.11833"/>
    <n v="4579583.6924700001"/>
    <n v="4400919.0334100006"/>
    <n v="2425413.1092900001"/>
    <n v="2325666.5031300001"/>
    <n v="3195455.3218099996"/>
    <n v="3289492.0054000001"/>
    <n v="0"/>
    <n v="0"/>
    <n v="0"/>
    <n v="0"/>
    <n v="97.300740000000005"/>
    <n v="92.980289999999997"/>
    <n v="1439482.6192500002"/>
    <n v="1394780.9239099999"/>
    <n v="2003204.45539"/>
    <n v="2002535.75981"/>
    <n v="0"/>
    <n v="0"/>
    <n v="0"/>
    <n v="0"/>
    <n v="0"/>
    <n v="0"/>
    <s v="Salud"/>
    <s v="Accidentes y Enfermedades"/>
    <s v="Salud"/>
    <x v="22"/>
    <x v="2"/>
    <n v="10088450.319659999"/>
    <n v="8899516.4652199987"/>
    <n v="686962120.64980006"/>
    <n v="584624168.36260986"/>
    <n v="657838299.99713993"/>
    <n v="555463704.64566004"/>
    <n v="3776325.9174899999"/>
    <n v="3397753.1183299995"/>
    <n v="2425413.1092900005"/>
    <n v="2325666.5031300001"/>
    <n v="10088450.319659999"/>
    <n v="8899516.4652199987"/>
    <n v="100.00000000000003"/>
    <n v="100.00000000000003"/>
    <n v="378572.7991600004"/>
    <n v="11.141857161949108"/>
    <n v="37.432170430882096"/>
    <n v="38.179075589204011"/>
    <n v="37.432170430882096"/>
    <n v="38.179075589204011"/>
    <n v="0.54971384942126933"/>
    <n v="0.57405078383341601"/>
    <n v="0.58118588012642036"/>
    <n v="0.61169669411568228"/>
    <m/>
    <m/>
    <m/>
    <n v="0"/>
    <m/>
    <n v="0"/>
    <m/>
    <n v="0"/>
    <m/>
    <n v="4.2889471050882033"/>
    <n v="64.226795098821682"/>
    <n v="68.447189131653801"/>
    <n v="99.999999999999972"/>
    <n v="3.2049259187376666"/>
    <n v="3.3392441394575201E-2"/>
    <n v="71.858996488191721"/>
    <n v="69.650737425150226"/>
    <m/>
    <n v="2023"/>
    <n v="3"/>
    <d v="2024-11-12T00:00:00"/>
    <x v="22"/>
    <x v="1"/>
  </r>
  <r>
    <n v="2024"/>
    <n v="9"/>
    <n v="5.0999999999999996"/>
    <x v="6"/>
    <s v="ISSSTE Jubilacion (retiro, cesantia y vejez)"/>
    <n v="5.0999999999999996"/>
    <m/>
    <m/>
    <x v="3"/>
    <n v="4897662.7135399999"/>
    <n v="4973907.8159999996"/>
    <n v="5647338.4754099995"/>
    <n v="5704754.2091499995"/>
    <n v="2660196.1327600004"/>
    <n v="2300735.8068799996"/>
    <n v="3458211.7463000007"/>
    <n v="2966645.5104099996"/>
    <n v="0"/>
    <n v="0"/>
    <n v="0"/>
    <n v="0"/>
    <n v="0"/>
    <n v="0"/>
    <n v="2660196.1327600004"/>
    <n v="2300735.80688"/>
    <n v="-676775.63795999996"/>
    <n v="-370405.88548000006"/>
    <n v="0"/>
    <n v="0"/>
    <n v="0"/>
    <n v="0"/>
    <n v="4899782.5743199997"/>
    <n v="4974761.5513899997"/>
    <s v="ISSSTE Jubilacion (retiro, cesantia y vejez)"/>
    <s v="Pensiones"/>
    <s v="Pensiones ISSSTE"/>
    <x v="26"/>
    <x v="2"/>
    <n v="29117164.059319999"/>
    <n v="29154256.643310003"/>
    <n v="686962120.64980006"/>
    <n v="584624168.36260986"/>
    <n v="657838299.99713993"/>
    <n v="555463704.64566004"/>
    <n v="4897662.7135399999"/>
    <n v="4973907.8159999996"/>
    <n v="2660196.1327600004"/>
    <n v="2300735.80688"/>
    <n v="29117164.059319999"/>
    <n v="29154256.643310003"/>
    <n v="100"/>
    <n v="100"/>
    <n v="-76245.102459999733"/>
    <n v="-1.5329013982674833"/>
    <n v="16.820534800580369"/>
    <n v="17.060657305907874"/>
    <n v="16.820534800580369"/>
    <n v="17.060657305907874"/>
    <n v="0.71294509061246092"/>
    <n v="0.74450859938700642"/>
    <n v="0.85078723822361058"/>
    <n v="0.89545145333536103"/>
    <m/>
    <m/>
    <n v="100.04328311082222"/>
    <n v="0"/>
    <m/>
    <n v="0"/>
    <m/>
    <n v="-74978.977070000023"/>
    <n v="-1.5071873555236093"/>
    <n v="15.623711545023532"/>
    <n v="54.315625398328571"/>
    <n v="46.256100675589998"/>
    <n v="100"/>
    <n v="15.623711545023511"/>
    <n v="82.711901859491974"/>
    <n v="-393.0691330406944"/>
    <n v="-621.13910633426678"/>
    <m/>
    <n v="2023"/>
    <n v="3"/>
    <d v="2024-11-12T00:00:00"/>
    <x v="26"/>
    <x v="3"/>
  </r>
  <r>
    <n v="2024"/>
    <n v="9"/>
    <n v="902"/>
    <x v="10"/>
    <s v="ISSSTE Jubilacion (retiro, cesantia y vejez)"/>
    <n v="30"/>
    <s v="624b60c58c9d8bfb6ff1886c2fd605d2adeb6ea4da576068201b6c6958ce93f4"/>
    <s v="866d562d83a77144c090ae01fef5e5dc5d322dfdcb968ee04e0fa262fe1b2619"/>
    <x v="5"/>
    <n v="1250463.23407"/>
    <n v="1056026.7262500001"/>
    <n v="1340354.0496799999"/>
    <n v="1259846.6281600001"/>
    <n v="965961.75224000006"/>
    <n v="867869.29072999989"/>
    <n v="1260002.0041100003"/>
    <n v="1126469.9829099998"/>
    <n v="0"/>
    <n v="0"/>
    <n v="136.08000000000001"/>
    <n v="130.12"/>
    <n v="0"/>
    <n v="0"/>
    <n v="965961.75224000006"/>
    <n v="867869.29073000001"/>
    <n v="-257396.67009999999"/>
    <n v="-171696.82081"/>
    <n v="0"/>
    <n v="0"/>
    <n v="0"/>
    <n v="0"/>
    <n v="1250463.23407"/>
    <n v="1056026.7262500001"/>
    <s v="ISSSTE Jubilacion (retiro, cesantia y vejez)"/>
    <s v="Pensiones"/>
    <s v="Pensiones ISSSTE"/>
    <x v="26"/>
    <x v="2"/>
    <n v="13199642.61585"/>
    <n v="12749688.19545"/>
    <n v="686962120.64980006"/>
    <n v="584624168.36260986"/>
    <n v="657838299.99713993"/>
    <n v="555463704.64566004"/>
    <n v="4897662.7135399999"/>
    <n v="4973907.8159999996"/>
    <n v="2660196.1327600004"/>
    <n v="2300735.80688"/>
    <n v="13199642.61585"/>
    <n v="12749688.19545"/>
    <n v="25.531836453600391"/>
    <n v="21.231328872903262"/>
    <n v="194436.50781999994"/>
    <n v="18.412082098570835"/>
    <n v="9.4734628085191943"/>
    <n v="8.2827651159882159"/>
    <n v="9.4734628085191943"/>
    <n v="8.2827651159882159"/>
    <n v="0.18202797453914665"/>
    <n v="0.19008671797848142"/>
    <n v="0.18063343655594569"/>
    <n v="0.19011624295482238"/>
    <m/>
    <m/>
    <n v="25.531836453600391"/>
    <n v="0"/>
    <m/>
    <n v="0"/>
    <m/>
    <n v="194436.50781999994"/>
    <n v="18.412082098570835"/>
    <n v="11.302676861338256"/>
    <n v="77.248312938877362"/>
    <n v="82.182511972196394"/>
    <n v="36.311674178617714"/>
    <n v="11.302676861338234"/>
    <n v="49.913474743271792"/>
    <n v="-375.28137091467374"/>
    <n v="-505.46613888115354"/>
    <s v="Grandes"/>
    <n v="2023"/>
    <n v="3"/>
    <d v="2024-11-12T00:00:00"/>
    <x v="26"/>
    <x v="5"/>
  </r>
  <r>
    <n v="2024"/>
    <n v="9"/>
    <n v="906"/>
    <x v="11"/>
    <s v="ISSSTE Jubilacion (retiro, cesantia y vejez)"/>
    <n v="256"/>
    <s v="51e8ea280b44e16934d4d611901f3d3afc41789840acdff81942c2f65009cd52"/>
    <s v="866d562d83a77144c090ae01fef5e5dc5d322dfdcb968ee04e0fa262fe1b2619"/>
    <x v="4"/>
    <n v="1750940.43294"/>
    <n v="1664219.4353499999"/>
    <n v="2033846.5557700002"/>
    <n v="1869582.1712799999"/>
    <n v="785899.16541000002"/>
    <n v="670353.76031000004"/>
    <n v="1020266.7952000001"/>
    <n v="862029.95627999981"/>
    <n v="0"/>
    <n v="0"/>
    <n v="136.08000000000001"/>
    <n v="130.12"/>
    <n v="0"/>
    <n v="0"/>
    <n v="785899.16541000002"/>
    <n v="670353.76030999993"/>
    <n v="-207246.71303000001"/>
    <n v="-95911.880170000004"/>
    <n v="0"/>
    <n v="0"/>
    <n v="0"/>
    <n v="0"/>
    <n v="1753060.29372"/>
    <n v="1665073.17074"/>
    <s v="ISSSTE Jubilacion (retiro, cesantia y vejez)"/>
    <s v="Pensiones"/>
    <s v="Pensiones ISSSTE"/>
    <x v="26"/>
    <x v="2"/>
    <n v="8995707.5342000015"/>
    <n v="6397672.8354899995"/>
    <n v="686962120.64980006"/>
    <n v="584624168.36260986"/>
    <n v="657838299.99713993"/>
    <n v="555463704.64566004"/>
    <n v="4897662.7135399999"/>
    <n v="4973907.8159999996"/>
    <n v="2660196.1327600004"/>
    <n v="2300735.80688"/>
    <n v="8995707.5342000015"/>
    <n v="6397672.8354899995"/>
    <n v="35.750531127825077"/>
    <n v="33.458992343938526"/>
    <n v="86720.997590000043"/>
    <n v="5.2109112385027467"/>
    <n v="19.46417695643451"/>
    <n v="26.012887469300182"/>
    <n v="19.46417695643451"/>
    <n v="26.012887469300182"/>
    <n v="0.25488165654370853"/>
    <n v="0.26616577857318624"/>
    <n v="0.28466483690044392"/>
    <n v="0.29960903321516469"/>
    <m/>
    <m/>
    <n v="35.793814238647293"/>
    <n v="0"/>
    <m/>
    <n v="0"/>
    <m/>
    <n v="87987.122979999986"/>
    <n v="5.2842796656735747"/>
    <n v="17.236481980285578"/>
    <n v="44.884403296941322"/>
    <n v="40.28037084959405"/>
    <n v="29.542903086420765"/>
    <n v="17.2364819802856"/>
    <n v="116.08033609878507"/>
    <n v="-379.20947160992472"/>
    <n v="-698.92672223902241"/>
    <s v="Grandes"/>
    <n v="2023"/>
    <n v="3"/>
    <d v="2024-11-12T00:00:00"/>
    <x v="26"/>
    <x v="4"/>
  </r>
  <r>
    <n v="2024"/>
    <n v="9"/>
    <n v="201.1"/>
    <x v="1"/>
    <s v="ISSSTE Jubilacion (retiro, cesantia y vejez)"/>
    <n v="201.1"/>
    <m/>
    <m/>
    <x v="1"/>
    <n v="4897662.7135399999"/>
    <n v="4973907.8159999996"/>
    <n v="5647338.4754099995"/>
    <n v="5704754.2091499995"/>
    <n v="2660196.1327600004"/>
    <n v="2300735.8068799996"/>
    <n v="3458211.7463000007"/>
    <n v="2966645.5104099996"/>
    <n v="0"/>
    <n v="0"/>
    <n v="0"/>
    <n v="0"/>
    <n v="0"/>
    <n v="0"/>
    <n v="2660196.1327600004"/>
    <n v="2300735.80688"/>
    <n v="-676775.63795999996"/>
    <n v="-370405.88548000006"/>
    <n v="0"/>
    <n v="0"/>
    <n v="0"/>
    <n v="0"/>
    <n v="4899782.5743199997"/>
    <n v="4974761.5513899997"/>
    <s v="ISSSTE Jubilacion (retiro, cesantia y vejez)"/>
    <s v="Pensiones"/>
    <s v="Pensiones ISSSTE"/>
    <x v="26"/>
    <x v="2"/>
    <n v="29117164.059319999"/>
    <n v="29154256.643310003"/>
    <n v="686962120.64980006"/>
    <n v="584624168.36260986"/>
    <n v="657838299.99713993"/>
    <n v="555463704.64566004"/>
    <n v="4897662.7135399999"/>
    <n v="4973907.8159999996"/>
    <n v="2660196.1327600004"/>
    <n v="2300735.80688"/>
    <n v="29117164.059319999"/>
    <n v="29154256.643310003"/>
    <n v="100"/>
    <n v="100"/>
    <n v="-76245.102459999733"/>
    <n v="-1.5329013982674833"/>
    <n v="16.820534800580369"/>
    <n v="17.060657305907874"/>
    <n v="16.820534800580369"/>
    <n v="17.060657305907874"/>
    <n v="0.71294509061246092"/>
    <n v="0.74450859938700642"/>
    <n v="0.85078723822361058"/>
    <n v="0.89545145333536103"/>
    <m/>
    <m/>
    <n v="100.04328311082222"/>
    <n v="0"/>
    <m/>
    <n v="0"/>
    <m/>
    <n v="-74978.977070000023"/>
    <n v="-1.5071873555236093"/>
    <n v="15.623711545023532"/>
    <n v="54.315625398328571"/>
    <n v="46.256100675589998"/>
    <n v="100"/>
    <n v="15.623711545023511"/>
    <n v="82.711901859491974"/>
    <n v="-393.0691330406944"/>
    <n v="-621.13910633426678"/>
    <m/>
    <n v="2023"/>
    <n v="3"/>
    <d v="2024-11-12T00:00:00"/>
    <x v="26"/>
    <x v="1"/>
  </r>
  <r>
    <n v="2024"/>
    <n v="9"/>
    <n v="905"/>
    <x v="12"/>
    <s v="ISSSTE Jubilacion (retiro, cesantia y vejez)"/>
    <n v="51"/>
    <s v="031b4af5197ec30a926f48cf40e11a7dbc470048a21e4003b7a3c07c5dab1baa"/>
    <s v="866d562d83a77144c090ae01fef5e5dc5d322dfdcb968ee04e0fa262fe1b2619"/>
    <x v="0"/>
    <n v="1896259.0465299999"/>
    <n v="2253661.6543999999"/>
    <n v="2273137.8699599998"/>
    <n v="2575325.4097099998"/>
    <n v="908335.21510999999"/>
    <n v="762512.75583999988"/>
    <n v="1177942.9469899999"/>
    <n v="978145.57121999993"/>
    <n v="0"/>
    <n v="0"/>
    <n v="136.08000000000001"/>
    <n v="130.12"/>
    <n v="0"/>
    <n v="0"/>
    <n v="908335.21510999999"/>
    <n v="762512.75584"/>
    <n v="-212132.25483000002"/>
    <n v="-102797.1845"/>
    <n v="0"/>
    <n v="0"/>
    <n v="0"/>
    <n v="0"/>
    <n v="1896259.0465299999"/>
    <n v="2253661.6543999999"/>
    <s v="ISSSTE Jubilacion (retiro, cesantia y vejez)"/>
    <s v="Pensiones"/>
    <s v="Pensiones ISSSTE"/>
    <x v="26"/>
    <x v="2"/>
    <n v="6921813.9092700006"/>
    <n v="10006895.612370001"/>
    <n v="686962120.64980006"/>
    <n v="584624168.36260986"/>
    <n v="657838299.99713993"/>
    <n v="555463704.64566004"/>
    <n v="4897662.7135399999"/>
    <n v="4973907.8159999996"/>
    <n v="2660196.1327600004"/>
    <n v="2300735.80688"/>
    <n v="6921813.9092700006"/>
    <n v="10006895.612370001"/>
    <n v="38.717632418574524"/>
    <n v="45.309678783158212"/>
    <n v="-357402.60786999995"/>
    <n v="-15.858751786108394"/>
    <n v="27.395406339809941"/>
    <n v="22.521086875475561"/>
    <n v="27.395406339809941"/>
    <n v="22.521086875475561"/>
    <n v="0.27603545952960568"/>
    <n v="0.28825610283533876"/>
    <n v="0.385488964767221"/>
    <n v="0.40572617716537385"/>
    <m/>
    <m/>
    <n v="38.717632418574524"/>
    <n v="0"/>
    <m/>
    <n v="0"/>
    <m/>
    <n v="-357402.60786999995"/>
    <n v="-15.858751786108394"/>
    <n v="19.123937029664372"/>
    <n v="47.901430807788614"/>
    <n v="33.834393656709146"/>
    <n v="34.145422734961507"/>
    <n v="19.123937029664372"/>
    <n v="106.35998530679602"/>
    <n v="-428.19288176516477"/>
    <n v="-741.76424145157398"/>
    <s v="Grandes"/>
    <n v="2023"/>
    <n v="3"/>
    <d v="2024-11-12T00:00:00"/>
    <x v="26"/>
    <x v="0"/>
  </r>
  <r>
    <n v="2024"/>
    <n v="9"/>
    <n v="9"/>
    <x v="8"/>
    <s v="Accidentes Personales"/>
    <n v="9"/>
    <s v="19581e27de7ced00ff1ce50b2047e7a567c76b1cbaebabe5ef03f7c3017bb5b7"/>
    <s v="866d562d83a77144c090ae01fef5e5dc5d322dfdcb968ee04e0fa262fe1b2619"/>
    <x v="20"/>
    <n v="43591.007850000002"/>
    <n v="46927.563710000002"/>
    <n v="55062.250540000001"/>
    <n v="57941.596880000005"/>
    <n v="30865.280050000001"/>
    <n v="22630.664739999997"/>
    <n v="37784.577080000003"/>
    <n v="29242.077349999981"/>
    <n v="0"/>
    <n v="0"/>
    <n v="136.08000000000001"/>
    <n v="130.12"/>
    <n v="0"/>
    <n v="0"/>
    <n v="30865.280050000001"/>
    <n v="22630.66474"/>
    <n v="39832.672740000002"/>
    <n v="43067.921009999998"/>
    <n v="0"/>
    <n v="0"/>
    <n v="0"/>
    <n v="0"/>
    <n v="0"/>
    <n v="0"/>
    <s v="Accidentes Personales"/>
    <s v="Accidentes y Enfermedades"/>
    <s v="Accidentes Personales"/>
    <x v="25"/>
    <x v="2"/>
    <n v="2219668.6898400001"/>
    <n v="1971809.2153"/>
    <n v="686962120.64980006"/>
    <n v="584624168.36260986"/>
    <n v="657838299.99713993"/>
    <n v="555463704.64566004"/>
    <n v="5071348.0979000004"/>
    <n v="4440762.8578300001"/>
    <n v="1153504.7586699999"/>
    <n v="942496.77590000012"/>
    <n v="43591.007850000002"/>
    <n v="46927.563710000002"/>
    <n v="0.85955463928912013"/>
    <n v="1.0567455460328583"/>
    <n v="-3336.5558600000004"/>
    <n v="-7.1100129566048604"/>
    <n v="100"/>
    <n v="100"/>
    <n v="1.9638519950985189"/>
    <n v="2.3799241501597419"/>
    <n v="6.3454747415719369E-3"/>
    <n v="6.6264016324664469E-3"/>
    <n v="8.026962662428529E-3"/>
    <n v="8.4483582487060813E-3"/>
    <m/>
    <m/>
    <m/>
    <n v="0"/>
    <m/>
    <n v="0"/>
    <m/>
    <n v="0"/>
    <m/>
    <n v="36.386979368949838"/>
    <n v="70.806529998594641"/>
    <n v="48.224674265750409"/>
    <n v="2.675782637046761"/>
    <n v="36.38697936894981"/>
    <n v="-7.5119675947413427"/>
    <n v="77.487343747850147"/>
    <n v="52.546452694443637"/>
    <s v="Resto"/>
    <n v="2023"/>
    <n v="3"/>
    <d v="2024-11-12T00:00:00"/>
    <x v="25"/>
    <x v="20"/>
  </r>
  <r>
    <n v="2024"/>
    <n v="9"/>
    <n v="43"/>
    <x v="9"/>
    <s v="Accidentes Personales"/>
    <n v="31"/>
    <s v="eb1e33e8a81b697b75855af6bfcdbcbf7cbbde9f94962ceaec1ed8af21f5a50f"/>
    <s v="866d562d83a77144c090ae01fef5e5dc5d322dfdcb968ee04e0fa262fe1b2619"/>
    <x v="17"/>
    <n v="137100.17019"/>
    <n v="157752.15979000001"/>
    <n v="193038.20717000001"/>
    <n v="189447.84522000002"/>
    <n v="48527.162420000001"/>
    <n v="41863.621789999997"/>
    <n v="71581.431619999988"/>
    <n v="58239.367999999995"/>
    <n v="0"/>
    <n v="0"/>
    <n v="136.08000000000001"/>
    <n v="130.12"/>
    <n v="9184.4843399999991"/>
    <n v="9488.2093800000002"/>
    <n v="48527.162420000001"/>
    <n v="41863.621789999997"/>
    <n v="155663.96891999998"/>
    <n v="144156.07166999998"/>
    <n v="0"/>
    <n v="0"/>
    <n v="0"/>
    <n v="0"/>
    <n v="0"/>
    <n v="0"/>
    <s v="Accidentes Personales"/>
    <s v="Accidentes y Enfermedades"/>
    <s v="Accidentes Personales"/>
    <x v="25"/>
    <x v="2"/>
    <n v="84865140.385240003"/>
    <n v="73374373.455160007"/>
    <n v="686962120.64980006"/>
    <n v="584624168.36260986"/>
    <n v="657838299.99713993"/>
    <n v="555463704.64566004"/>
    <n v="5071348.0979000004"/>
    <n v="4440762.8578300001"/>
    <n v="1153504.7586699999"/>
    <n v="942496.77590000012"/>
    <n v="31735491.54284"/>
    <n v="28103410.80077"/>
    <n v="2.7034265355748692"/>
    <n v="3.5523662226603645"/>
    <n v="-20651.989600000001"/>
    <n v="-13.091414803760514"/>
    <n v="0.43200897016177414"/>
    <n v="0.56132745206029511"/>
    <n v="0.16155063146969689"/>
    <n v="0.21499626144869818"/>
    <n v="1.9957457051680876E-2"/>
    <n v="2.0841013694489371E-2"/>
    <n v="2.698351664657064E-2"/>
    <n v="2.8400084194633895E-2"/>
    <m/>
    <m/>
    <m/>
    <n v="0"/>
    <m/>
    <n v="0"/>
    <m/>
    <n v="0"/>
    <m/>
    <n v="15.917257860359623"/>
    <n v="35.395406404491496"/>
    <n v="26.537590259131115"/>
    <n v="4.2069321392269075"/>
    <n v="15.917257860359623"/>
    <n v="7.9829431509091942"/>
    <n v="31.174306267971009"/>
    <n v="29.040484597716841"/>
    <s v="Medianas"/>
    <n v="2023"/>
    <n v="3"/>
    <d v="2024-11-12T00:00:00"/>
    <x v="25"/>
    <x v="17"/>
  </r>
  <r>
    <n v="2024"/>
    <n v="9"/>
    <n v="23"/>
    <x v="16"/>
    <s v="Accidentes Personales"/>
    <n v="17"/>
    <s v="4523540f1504cd17100c4835e85b7eefd49911580f8efff0599a8f283be6b9e3"/>
    <s v="866d562d83a77144c090ae01fef5e5dc5d322dfdcb968ee04e0fa262fe1b2619"/>
    <x v="26"/>
    <n v="32035.231219999998"/>
    <n v="32926.317419999999"/>
    <n v="39002.529330000005"/>
    <n v="38473.31814000001"/>
    <n v="12076.054799999993"/>
    <n v="28146.314870000006"/>
    <n v="16094.893119999988"/>
    <n v="53934.435290000023"/>
    <n v="0"/>
    <n v="0"/>
    <n v="136.08000000000001"/>
    <n v="130.12"/>
    <n v="0"/>
    <n v="0"/>
    <n v="3844.3002099999999"/>
    <n v="10360.65465"/>
    <n v="10803.58517"/>
    <n v="11431.10254"/>
    <n v="0"/>
    <n v="0"/>
    <n v="0"/>
    <n v="0"/>
    <n v="0"/>
    <n v="0"/>
    <s v="Accidentes Personales"/>
    <s v="Accidentes y Enfermedades"/>
    <s v="Accidentes Personales"/>
    <x v="25"/>
    <x v="2"/>
    <n v="17823957.294020001"/>
    <n v="15095885.725"/>
    <n v="686962120.64980006"/>
    <n v="584624168.36260986"/>
    <n v="657838299.99713993"/>
    <n v="555463704.64566004"/>
    <n v="5071348.0979000004"/>
    <n v="4440762.8578300001"/>
    <n v="1153504.7586699999"/>
    <n v="942496.77590000012"/>
    <n v="5210373.8563599996"/>
    <n v="4595006.7538900003"/>
    <n v="0.63169063928515379"/>
    <n v="0.74145633248449572"/>
    <n v="-891.08620000000155"/>
    <n v="-2.7063038621462754"/>
    <n v="0.61483555888981856"/>
    <n v="0.71656733457737642"/>
    <n v="0.17973130596956674"/>
    <n v="0.21811451159484715"/>
    <n v="4.6633184359128497E-3"/>
    <n v="4.8697728940591137E-3"/>
    <n v="5.6320486223172418E-3"/>
    <n v="5.9277171747889939E-3"/>
    <m/>
    <m/>
    <m/>
    <n v="0"/>
    <m/>
    <n v="0"/>
    <m/>
    <n v="0"/>
    <m/>
    <n v="-57.095432010279403"/>
    <n v="37.696168687119574"/>
    <n v="85.482729547226739"/>
    <n v="1.0469011687410616"/>
    <n v="-62.89519977388688"/>
    <n v="-5.4895612020290692"/>
    <n v="35.5835599896511"/>
    <n v="90.635654905077956"/>
    <s v="Resto"/>
    <n v="2023"/>
    <n v="3"/>
    <d v="2024-11-12T00:00:00"/>
    <x v="25"/>
    <x v="26"/>
  </r>
  <r>
    <n v="2024"/>
    <n v="9"/>
    <n v="150.1"/>
    <x v="32"/>
    <s v="Accidentes Personales"/>
    <n v="150.1"/>
    <m/>
    <m/>
    <x v="21"/>
    <n v="380547.25168000004"/>
    <n v="370364.61452999996"/>
    <n v="515311.87333999999"/>
    <n v="480547.78049999999"/>
    <n v="190056.22693"/>
    <n v="206315.58866999997"/>
    <n v="255995.51275000002"/>
    <n v="288923.40330000001"/>
    <n v="0"/>
    <n v="0"/>
    <n v="0"/>
    <n v="0"/>
    <n v="-728.55509999999992"/>
    <n v="1296.2673400000001"/>
    <n v="168510.64406999998"/>
    <n v="161207.00131000002"/>
    <n v="334679.01023999997"/>
    <n v="289686.18851999997"/>
    <n v="0"/>
    <n v="0"/>
    <n v="0"/>
    <n v="0"/>
    <n v="0"/>
    <n v="0"/>
    <s v="Accidentes Personales"/>
    <s v="Accidentes y Enfermedades"/>
    <s v="Accidentes Personales"/>
    <x v="25"/>
    <x v="2"/>
    <n v="193498855.44667"/>
    <n v="174575495.32111999"/>
    <n v="686962120.64980006"/>
    <n v="584624168.36260986"/>
    <n v="657838299.99713993"/>
    <n v="555463704.64566004"/>
    <n v="5071348.0979000004"/>
    <n v="4440762.8578300001"/>
    <n v="1153504.7586699999"/>
    <n v="942496.77590000012"/>
    <n v="50447819.442770004"/>
    <n v="43226912.193520002"/>
    <n v="7.5038676961966244"/>
    <n v="8.3401124173286831"/>
    <n v="10182.637150000082"/>
    <n v="2.749354757587219"/>
    <n v="0.75433835571764962"/>
    <n v="0.85679174323610385"/>
    <n v="0.1966664096289098"/>
    <n v="0.21215154729977362"/>
    <n v="5.5395667423414688E-2"/>
    <n v="5.7848144700856509E-2"/>
    <n v="6.3350890122675085E-2"/>
    <n v="6.667665437587178E-2"/>
    <m/>
    <m/>
    <m/>
    <n v="0"/>
    <m/>
    <n v="0"/>
    <m/>
    <n v="0"/>
    <m/>
    <n v="-7.8808207585354451"/>
    <n v="49.942872032568815"/>
    <n v="55.706074656138128"/>
    <n v="16.47641463994794"/>
    <n v="4.5305989818364756"/>
    <n v="15.531572958264706"/>
    <n v="50.349929010833449"/>
    <n v="55.64883922619952"/>
    <s v="Resto"/>
    <n v="2023"/>
    <n v="3"/>
    <d v="2024-11-12T00:00:00"/>
    <x v="25"/>
    <x v="21"/>
  </r>
  <r>
    <n v="2024"/>
    <n v="9"/>
    <n v="128"/>
    <x v="65"/>
    <s v="Accidentes Personales"/>
    <n v="267"/>
    <s v="8acc23987b8960d83c44541f9f0eb46454cea080ea94d916f56fccf033db866f"/>
    <s v="866d562d83a77144c090ae01fef5e5dc5d322dfdcb968ee04e0fa262fe1b2619"/>
    <x v="30"/>
    <n v="108.99811"/>
    <n v="64.418959999999998"/>
    <n v="241.85977"/>
    <n v="540.89587999999958"/>
    <n v="-19.927410000000002"/>
    <n v="510.04679999999996"/>
    <n v="-90.604940000000056"/>
    <n v="5129.8553599999996"/>
    <n v="0"/>
    <n v="0"/>
    <n v="136.08000000000001"/>
    <n v="130.12"/>
    <n v="0"/>
    <n v="0"/>
    <n v="-19.927409999999998"/>
    <n v="510.04679999999996"/>
    <n v="113.19025000000001"/>
    <n v="199.38182"/>
    <n v="0"/>
    <n v="0"/>
    <n v="0"/>
    <n v="0"/>
    <n v="0"/>
    <n v="0"/>
    <s v="Accidentes Personales"/>
    <s v="Accidentes y Enfermedades"/>
    <s v="Accidentes Personales"/>
    <x v="25"/>
    <x v="2"/>
    <n v="71137.016310000006"/>
    <n v="54230.541290000001"/>
    <n v="686962120.64980006"/>
    <n v="584624168.36260986"/>
    <n v="657838299.99713993"/>
    <n v="555463704.64566004"/>
    <n v="5071348.0979000004"/>
    <n v="4440762.8578300001"/>
    <n v="1153504.7586699999"/>
    <n v="942496.77590000012"/>
    <n v="108.99811"/>
    <n v="64.418959999999998"/>
    <n v="2.1492926120598018E-3"/>
    <n v="1.4506282380383317E-3"/>
    <n v="44.579149999999998"/>
    <n v="69.20190887900084"/>
    <n v="100"/>
    <n v="100"/>
    <n v="0.15322277437812318"/>
    <n v="0.11878723403389432"/>
    <n v="1.5866684162570459E-5"/>
    <n v="1.6569134086670522E-5"/>
    <n v="1.1018867074965758E-5"/>
    <n v="1.1597330205597136E-5"/>
    <m/>
    <m/>
    <m/>
    <n v="0"/>
    <m/>
    <n v="0"/>
    <m/>
    <n v="0"/>
    <m/>
    <n v="-103.90697677154333"/>
    <n v="-18.282344528726235"/>
    <n v="791.76503315173045"/>
    <n v="-1.727553341260288E-3"/>
    <n v="-103.90697677154333"/>
    <n v="-43.229402760993949"/>
    <n v="-17.605235433263903"/>
    <n v="255.8140957886732"/>
    <s v="Resto"/>
    <n v="2023"/>
    <n v="3"/>
    <d v="2024-11-12T00:00:00"/>
    <x v="25"/>
    <x v="30"/>
  </r>
  <r>
    <n v="2024"/>
    <n v="9"/>
    <n v="10"/>
    <x v="4"/>
    <s v="Accidentes Personales"/>
    <n v="10"/>
    <s v="4a44dc15364204a80fe80e9039455cc1608281820fe2b24f1e5233ade6af1dd5"/>
    <s v="866d562d83a77144c090ae01fef5e5dc5d322dfdcb968ee04e0fa262fe1b2619"/>
    <x v="14"/>
    <n v="152667.69906000001"/>
    <n v="122345.63659000001"/>
    <n v="174145.17499000003"/>
    <n v="181803.93313000002"/>
    <n v="47929.002099999998"/>
    <n v="54203.457330000005"/>
    <n v="66513.925690000004"/>
    <n v="54203.457330000005"/>
    <n v="0"/>
    <n v="0"/>
    <n v="136.08000000000001"/>
    <n v="130.12"/>
    <n v="0"/>
    <n v="0"/>
    <n v="47929.002099999998"/>
    <n v="54203.457329999997"/>
    <n v="115103.46764"/>
    <n v="152365.52119999999"/>
    <n v="0"/>
    <n v="0"/>
    <n v="0"/>
    <n v="0"/>
    <n v="0"/>
    <n v="0"/>
    <s v="Accidentes Personales"/>
    <s v="Accidentes y Enfermedades"/>
    <s v="Accidentes Personales"/>
    <x v="25"/>
    <x v="2"/>
    <n v="4592296.0130699994"/>
    <n v="4306787.9967099996"/>
    <n v="686962120.64980006"/>
    <n v="584624168.36260986"/>
    <n v="657838299.99713993"/>
    <n v="555463704.64566004"/>
    <n v="5071348.0979000004"/>
    <n v="4440762.8578300001"/>
    <n v="1153504.7586699999"/>
    <n v="942496.77590000012"/>
    <n v="623285.96061000007"/>
    <n v="574187.58960000006"/>
    <n v="3.0103967645845162"/>
    <n v="2.7550589956470852"/>
    <n v="30322.062470000004"/>
    <n v="24.783934527729933"/>
    <n v="24.494005754691887"/>
    <n v="21.307607270862547"/>
    <n v="3.3244307123385983"/>
    <n v="2.8407629231682896"/>
    <n v="2.2223597847810164E-2"/>
    <n v="2.3207481087778526E-2"/>
    <n v="2.0927228672851551E-2"/>
    <n v="2.202585615707266E-2"/>
    <m/>
    <m/>
    <m/>
    <n v="0"/>
    <m/>
    <n v="0"/>
    <m/>
    <n v="0"/>
    <m/>
    <n v="-11.575747266083125"/>
    <n v="31.394330559186194"/>
    <n v="44.303547589232416"/>
    <n v="4.1550762352521646"/>
    <n v="-11.575747266083114"/>
    <n v="-24.455699207098558"/>
    <n v="41.639928911528315"/>
    <n v="35.5746214124459"/>
    <s v="Medianas"/>
    <n v="2023"/>
    <n v="3"/>
    <d v="2024-11-12T00:00:00"/>
    <x v="25"/>
    <x v="14"/>
  </r>
  <r>
    <n v="2024"/>
    <n v="9"/>
    <n v="38"/>
    <x v="55"/>
    <s v="Accidentes Personales"/>
    <n v="26"/>
    <s v="5f9c4ab08cac7457e9111a30e4664920607ea2c115a1433d7be98e97e64244ca"/>
    <s v="866d562d83a77144c090ae01fef5e5dc5d322dfdcb968ee04e0fa262fe1b2619"/>
    <x v="23"/>
    <n v="45428.304750000003"/>
    <n v="42254.137200000005"/>
    <n v="60300.395820000005"/>
    <n v="50609.857410000004"/>
    <n v="12536.18945"/>
    <n v="14521.419449999996"/>
    <n v="14889.153159999994"/>
    <n v="22016.585959999993"/>
    <n v="0"/>
    <n v="0"/>
    <n v="136.08000000000001"/>
    <n v="130.12"/>
    <n v="0"/>
    <n v="0"/>
    <n v="11350.434539999998"/>
    <n v="14076.16948"/>
    <n v="40919.21355"/>
    <n v="37333.025569999998"/>
    <n v="0"/>
    <n v="0"/>
    <n v="0"/>
    <n v="0"/>
    <n v="0"/>
    <n v="0"/>
    <s v="Accidentes Personales"/>
    <s v="Accidentes y Enfermedades"/>
    <s v="Accidentes Personales"/>
    <x v="25"/>
    <x v="2"/>
    <n v="30915868.760259997"/>
    <n v="28072029.511569999"/>
    <n v="686962120.64980006"/>
    <n v="584624168.36260986"/>
    <n v="657838299.99713993"/>
    <n v="555463704.64566004"/>
    <n v="5071348.0979000004"/>
    <n v="4440762.8578300001"/>
    <n v="1153504.7586699999"/>
    <n v="942496.77590000012"/>
    <n v="11072149.02153"/>
    <n v="9447249.3528099991"/>
    <n v="0.8957836037485073"/>
    <n v="0.95150627387132514"/>
    <n v="3174.1675499999983"/>
    <n v="7.5120870057666211"/>
    <n v="0.41029347294426599"/>
    <n v="0.44726391378070163"/>
    <n v="0.14694170525265859"/>
    <n v="0.15052042169799226"/>
    <n v="6.6129271737762193E-3"/>
    <n v="6.9056947201458947E-3"/>
    <n v="7.2275727701000747E-3"/>
    <n v="7.6070023741613597E-3"/>
    <m/>
    <m/>
    <m/>
    <n v="0"/>
    <m/>
    <n v="0"/>
    <m/>
    <n v="0"/>
    <m/>
    <n v="-13.671046462334624"/>
    <n v="27.595547575435329"/>
    <n v="34.366858282459482"/>
    <n v="1.0867913076019144"/>
    <n v="-19.364181028601834"/>
    <n v="9.6059398488232528"/>
    <n v="27.73864293880105"/>
    <n v="37.704336214612354"/>
    <s v="Resto"/>
    <n v="2023"/>
    <n v="3"/>
    <d v="2024-11-12T00:00:00"/>
    <x v="25"/>
    <x v="23"/>
  </r>
  <r>
    <n v="2024"/>
    <n v="9"/>
    <n v="16"/>
    <x v="24"/>
    <s v="Accidentes Personales"/>
    <n v="14"/>
    <s v="8527a891e224136950ff32ca212b45bc93f69fbb801c3b1ebedac52775f99e61"/>
    <s v="866d562d83a77144c090ae01fef5e5dc5d322dfdcb968ee04e0fa262fe1b2619"/>
    <x v="28"/>
    <n v="20325.302339999998"/>
    <n v="22736.521270000001"/>
    <n v="25962.029429999995"/>
    <n v="27389.671490000004"/>
    <n v="10896.69065"/>
    <n v="23044.711650000001"/>
    <n v="17047.324609999996"/>
    <n v="25881.80471"/>
    <n v="0"/>
    <n v="0"/>
    <n v="136.08000000000001"/>
    <n v="130.12"/>
    <n v="0"/>
    <n v="0"/>
    <n v="10896.69065"/>
    <n v="8459.2675199999994"/>
    <n v="19223.00244"/>
    <n v="14562.98165"/>
    <n v="0"/>
    <n v="0"/>
    <n v="0"/>
    <n v="0"/>
    <n v="0"/>
    <n v="0"/>
    <s v="Accidentes Personales"/>
    <s v="Accidentes y Enfermedades"/>
    <s v="Accidentes Personales"/>
    <x v="25"/>
    <x v="2"/>
    <n v="3728743.9611599999"/>
    <n v="2931433.71942"/>
    <n v="686962120.64980006"/>
    <n v="584624168.36260986"/>
    <n v="657838299.99713993"/>
    <n v="555463704.64566004"/>
    <n v="5071348.0979000004"/>
    <n v="4440762.8578300001"/>
    <n v="1153504.7586699999"/>
    <n v="942496.77590000012"/>
    <n v="1827603.65488"/>
    <n v="1672007.0972200001"/>
    <n v="0.40078696921665702"/>
    <n v="0.5119958439102581"/>
    <n v="-2411.2189300000027"/>
    <n v="-10.605047717574623"/>
    <n v="1.1121285671391674"/>
    <n v="1.3598340167217822"/>
    <n v="0.545097827893682"/>
    <n v="0.77561096194590218"/>
    <n v="2.9587224286506827E-3"/>
    <n v="3.0897110034621531E-3"/>
    <n v="3.8890833633647864E-3"/>
    <n v="4.0932505724211136E-3"/>
    <m/>
    <m/>
    <m/>
    <n v="0"/>
    <m/>
    <n v="0"/>
    <m/>
    <n v="0"/>
    <m/>
    <n v="-52.715005440304566"/>
    <n v="53.61145663528665"/>
    <n v="101.35548607608081"/>
    <n v="0.9446593581949303"/>
    <n v="28.813642838901508"/>
    <n v="31.999084404531963"/>
    <n v="56.685685204542899"/>
    <n v="58.087469470923899"/>
    <s v="Resto"/>
    <n v="2023"/>
    <n v="3"/>
    <d v="2024-11-12T00:00:00"/>
    <x v="25"/>
    <x v="28"/>
  </r>
  <r>
    <n v="2024"/>
    <n v="9"/>
    <n v="12"/>
    <x v="31"/>
    <s v="Accidentes Personales"/>
    <n v="12"/>
    <s v="6b51d431df5d7f141cbececcf79edf3dd861c3b4069f0b11661a3eefacbba918"/>
    <s v="866d562d83a77144c090ae01fef5e5dc5d322dfdcb968ee04e0fa262fe1b2619"/>
    <x v="8"/>
    <n v="199761.15912999999"/>
    <n v="188164.93210000001"/>
    <n v="245417.08265"/>
    <n v="241595.61010000002"/>
    <n v="56351.361140000001"/>
    <n v="62011.149829999988"/>
    <n v="88327.105240000004"/>
    <n v="79523.287749999989"/>
    <n v="0"/>
    <n v="0"/>
    <n v="136.08000000000001"/>
    <n v="130.12"/>
    <n v="0"/>
    <n v="536.94523000000004"/>
    <n v="48422.121869999995"/>
    <n v="55390.025869999998"/>
    <n v="147420.14624"/>
    <n v="144690.15210000001"/>
    <n v="0"/>
    <n v="0"/>
    <n v="0"/>
    <n v="0"/>
    <n v="0"/>
    <n v="0"/>
    <s v="Accidentes Personales"/>
    <s v="Accidentes y Enfermedades"/>
    <s v="Accidentes Personales"/>
    <x v="25"/>
    <x v="2"/>
    <n v="5387062.6739699999"/>
    <n v="6304657.6626300002"/>
    <n v="686962120.64980006"/>
    <n v="584624168.36260986"/>
    <n v="657838299.99713993"/>
    <n v="555463704.64566004"/>
    <n v="5071348.0979000004"/>
    <n v="4440762.8578300001"/>
    <n v="1153504.7586699999"/>
    <n v="942496.77590000012"/>
    <n v="199761.15912999999"/>
    <n v="188164.93210000001"/>
    <n v="3.9390149379160007"/>
    <n v="4.2372209037964188"/>
    <n v="11596.22702999998"/>
    <n v="6.1627992530707942"/>
    <n v="100"/>
    <n v="100"/>
    <n v="3.7081647498781711"/>
    <n v="2.9845384502844938"/>
    <n v="2.9078919073593921E-2"/>
    <n v="3.03663011306682E-2"/>
    <n v="3.2185623223036475E-2"/>
    <n v="3.3875288434918299E-2"/>
    <m/>
    <m/>
    <m/>
    <n v="0"/>
    <m/>
    <n v="0"/>
    <m/>
    <n v="0"/>
    <m/>
    <n v="-9.1270500636030363"/>
    <n v="28.20936832035893"/>
    <n v="32.955742144898842"/>
    <n v="4.8852300535780682"/>
    <n v="-12.579708874579021"/>
    <n v="1.8867864193778727"/>
    <n v="32.846339598095895"/>
    <n v="38.281821579479839"/>
    <s v="Medianas"/>
    <n v="2023"/>
    <n v="3"/>
    <d v="2024-11-12T00:00:00"/>
    <x v="25"/>
    <x v="8"/>
  </r>
  <r>
    <n v="2024"/>
    <n v="9"/>
    <n v="50"/>
    <x v="56"/>
    <s v="Accidentes Personales"/>
    <n v="38"/>
    <s v="aea92132c4cbeb263e6ac2bf6c183b5d81737f179f21efdc5863739672f0f470"/>
    <s v="866d562d83a77144c090ae01fef5e5dc5d322dfdcb968ee04e0fa262fe1b2619"/>
    <x v="4"/>
    <n v="676961.63794000004"/>
    <n v="615460.08952000004"/>
    <n v="941713.93831999996"/>
    <n v="857740.24810000008"/>
    <n v="140931.54597000001"/>
    <n v="30394.164689999998"/>
    <n v="137950.23259"/>
    <n v="44151.241900000023"/>
    <n v="0"/>
    <n v="0"/>
    <n v="136.08000000000001"/>
    <n v="130.12"/>
    <n v="0"/>
    <n v="0"/>
    <n v="140934.54597000001"/>
    <n v="30149.399690000002"/>
    <n v="663703.72508"/>
    <n v="596773.47845000005"/>
    <n v="0"/>
    <n v="0"/>
    <n v="0"/>
    <n v="0"/>
    <n v="0"/>
    <n v="0"/>
    <s v="Accidentes Personales"/>
    <s v="Accidentes y Enfermedades"/>
    <s v="Accidentes Personales"/>
    <x v="25"/>
    <x v="2"/>
    <n v="44827465.708169997"/>
    <n v="24659912.83171"/>
    <n v="686962120.64980006"/>
    <n v="584624168.36260986"/>
    <n v="657838299.99713993"/>
    <n v="555463704.64566004"/>
    <n v="5071348.0979000004"/>
    <n v="4440762.8578300001"/>
    <n v="1153504.7586699999"/>
    <n v="942496.77590000012"/>
    <n v="676961.63794000004"/>
    <n v="615579.5840700001"/>
    <n v="13.348751157908559"/>
    <n v="13.859332489119844"/>
    <n v="61501.548420000006"/>
    <n v="9.9927760495347897"/>
    <n v="100"/>
    <n v="99.980588285724153"/>
    <n v="1.5101492516821464"/>
    <n v="2.4957918291121635"/>
    <n v="9.854424539444176E-2"/>
    <n v="0.10290699674113582"/>
    <n v="0.10527448621286972"/>
    <n v="0.1108011350467287"/>
    <m/>
    <m/>
    <m/>
    <n v="0"/>
    <m/>
    <n v="0"/>
    <m/>
    <n v="0"/>
    <m/>
    <n v="363.67961550319546"/>
    <n v="20.8182470130591"/>
    <n v="4.9384460840839477"/>
    <n v="12.217682234141384"/>
    <n v="367.45390428700767"/>
    <n v="11.21535206353974"/>
    <n v="21.23455702361959"/>
    <n v="5.0520676234317659"/>
    <s v="Grandes"/>
    <n v="2023"/>
    <n v="3"/>
    <d v="2024-11-12T00:00:00"/>
    <x v="25"/>
    <x v="4"/>
  </r>
  <r>
    <n v="2024"/>
    <n v="9"/>
    <n v="104"/>
    <x v="79"/>
    <s v="Accidentes Personales"/>
    <n v="225"/>
    <s v="0e6523810856a138a75dec70a9cf3778a5c70b83ac915f22c33f05db97cb3e68"/>
    <s v="866d562d83a77144c090ae01fef5e5dc5d322dfdcb968ee04e0fa262fe1b2619"/>
    <x v="25"/>
    <n v="23018.597409999998"/>
    <n v="5207.1266399999995"/>
    <n v="35733.4447"/>
    <n v="26762.930350000002"/>
    <n v="6916.0745999999999"/>
    <n v="5518.0417200000011"/>
    <n v="7504.0910100000001"/>
    <n v="5955.2295200000008"/>
    <n v="0"/>
    <n v="0"/>
    <n v="136.08000000000001"/>
    <n v="130.12"/>
    <n v="0"/>
    <n v="0"/>
    <n v="6222.9395999999997"/>
    <n v="4343.3587200000002"/>
    <n v="21484.933940000003"/>
    <n v="7593.7675300000001"/>
    <n v="0"/>
    <n v="0"/>
    <n v="0"/>
    <n v="0"/>
    <n v="0"/>
    <n v="0"/>
    <s v="Accidentes Personales"/>
    <s v="Accidentes y Enfermedades"/>
    <s v="Accidentes Personales"/>
    <x v="25"/>
    <x v="2"/>
    <n v="2528072.3686799998"/>
    <n v="1796205.0709800001"/>
    <n v="686962120.64980006"/>
    <n v="584624168.36260986"/>
    <n v="657838299.99713993"/>
    <n v="555463704.64566004"/>
    <n v="5071348.0979000004"/>
    <n v="4440762.8578300001"/>
    <n v="1153504.7586699999"/>
    <n v="942496.77590000012"/>
    <n v="39493.435319999997"/>
    <n v="-154629.29140000002"/>
    <n v="0.45389503866894471"/>
    <n v="0.1172574804533581"/>
    <n v="17811.47077"/>
    <n v="342.0594888777278"/>
    <n v="58.284616730576175"/>
    <n v="-3.3674904624182989"/>
    <n v="0.91051971831086698"/>
    <n v="0.28989599930029253"/>
    <n v="3.3507811738188158E-3"/>
    <n v="3.4991269754436729E-3"/>
    <n v="8.9067933243059305E-4"/>
    <n v="9.3743778332406366E-4"/>
    <m/>
    <m/>
    <m/>
    <n v="0"/>
    <m/>
    <n v="0"/>
    <m/>
    <n v="0"/>
    <m/>
    <n v="25.335670713268875"/>
    <n v="30.045595206402286"/>
    <n v="105.97095291694312"/>
    <n v="0.59957053042193675"/>
    <n v="43.274824880225403"/>
    <n v="182.92851809225721"/>
    <n v="28.964201693049279"/>
    <n v="57.196361395593051"/>
    <s v="Resto"/>
    <n v="2023"/>
    <n v="3"/>
    <d v="2024-11-12T00:00:00"/>
    <x v="25"/>
    <x v="25"/>
  </r>
  <r>
    <n v="2024"/>
    <n v="9"/>
    <n v="15.1"/>
    <x v="13"/>
    <s v="Accidentes Personales"/>
    <n v="15.1"/>
    <m/>
    <m/>
    <x v="7"/>
    <n v="1647102.3142300001"/>
    <n v="1356740.72135"/>
    <n v="2142836.7150099999"/>
    <n v="1728701.5271900001"/>
    <n v="543161.62714999996"/>
    <n v="442803.87995999999"/>
    <n v="759556.41779999982"/>
    <n v="587124.45773000002"/>
    <n v="0"/>
    <n v="0"/>
    <n v="0"/>
    <n v="0"/>
    <n v="9168.5400999999983"/>
    <n v="10025.15461"/>
    <n v="502782.37140000006"/>
    <n v="401194.62828999996"/>
    <n v="1352780.3807499998"/>
    <n v="1141457.2495599999"/>
    <n v="0"/>
    <n v="0"/>
    <n v="0"/>
    <n v="0"/>
    <n v="0"/>
    <n v="0"/>
    <s v="Accidentes Personales"/>
    <s v="Accidentes y Enfermedades"/>
    <s v="Accidentes Personales"/>
    <x v="25"/>
    <x v="2"/>
    <n v="222408490.80026999"/>
    <n v="187226119.42751002"/>
    <n v="686962120.64980006"/>
    <n v="584624168.36260986"/>
    <n v="657838299.99713993"/>
    <n v="555463704.64566004"/>
    <n v="5071348.0979000004"/>
    <n v="4440762.8578300001"/>
    <n v="1153504.7586699999"/>
    <n v="942496.77590000012"/>
    <n v="62698572.85910999"/>
    <n v="55921976.2359"/>
    <n v="32.47858917261172"/>
    <n v="30.551974171684947"/>
    <n v="290361.59288000013"/>
    <n v="21.40140620170088"/>
    <n v="2.627017233599886"/>
    <n v="2.4261315723656756"/>
    <n v="0.74057528482990842"/>
    <n v="0.72465355020900335"/>
    <n v="0.23976610423177333"/>
    <n v="0.25038103045036464"/>
    <n v="0.23207058393598418"/>
    <n v="0.24425371270936388"/>
    <m/>
    <m/>
    <m/>
    <n v="0"/>
    <m/>
    <n v="0"/>
    <m/>
    <n v="0"/>
    <m/>
    <n v="22.664152626455227"/>
    <n v="32.976799465182054"/>
    <n v="32.637325097708874"/>
    <n v="47.087939869122827"/>
    <n v="25.321311888694666"/>
    <n v="18.51345122837138"/>
    <n v="37.166592490146158"/>
    <n v="35.147582482361855"/>
    <s v="Resto"/>
    <n v="2023"/>
    <n v="3"/>
    <d v="2024-11-12T00:00:00"/>
    <x v="25"/>
    <x v="7"/>
  </r>
  <r>
    <n v="2024"/>
    <n v="9"/>
    <n v="77"/>
    <x v="63"/>
    <s v="Accidentes Personales"/>
    <n v="49"/>
    <s v="0e17daca5f3e175f448bacace3bc0da47d0655a74c8dd0dc497a3afbdad95f1f"/>
    <s v="866d562d83a77144c090ae01fef5e5dc5d322dfdcb968ee04e0fa262fe1b2619"/>
    <x v="15"/>
    <n v="262862.33689999999"/>
    <n v="231012.46903000001"/>
    <n v="322888.69236999995"/>
    <n v="273291.66474000004"/>
    <n v="26228.190770000001"/>
    <n v="35237.443550000004"/>
    <n v="19840.084429999995"/>
    <n v="35208.558300000004"/>
    <n v="0"/>
    <n v="0"/>
    <n v="136.08000000000001"/>
    <n v="130.12"/>
    <n v="0"/>
    <n v="0"/>
    <n v="25786.35327"/>
    <n v="32283.19268"/>
    <n v="246835.24215000001"/>
    <n v="218700.02765999999"/>
    <n v="0"/>
    <n v="0"/>
    <n v="0"/>
    <n v="0"/>
    <n v="0"/>
    <n v="0"/>
    <s v="Accidentes Personales"/>
    <s v="Accidentes y Enfermedades"/>
    <s v="Accidentes Personales"/>
    <x v="25"/>
    <x v="2"/>
    <n v="12695334.40454"/>
    <n v="6120455.9873400005"/>
    <n v="686962120.64980006"/>
    <n v="584624168.36260986"/>
    <n v="657838299.99713993"/>
    <n v="555463704.64566004"/>
    <n v="5071348.0979000004"/>
    <n v="4440762.8578300001"/>
    <n v="1153504.7586699999"/>
    <n v="942496.77590000012"/>
    <n v="346403.66811999999"/>
    <n v="342587.51479000004"/>
    <n v="5.1832832577367132"/>
    <n v="5.2020897405651008"/>
    <n v="31849.867869999987"/>
    <n v="13.787077383196955"/>
    <n v="75.883242901729346"/>
    <n v="67.431666087308074"/>
    <n v="2.0705428350591326"/>
    <n v="3.7744323218375091"/>
    <n v="3.8264458694077269E-2"/>
    <n v="3.9958503009195852E-2"/>
    <n v="3.9514697053495029E-2"/>
    <n v="4.1589120422794661E-2"/>
    <m/>
    <m/>
    <m/>
    <n v="0"/>
    <m/>
    <n v="0"/>
    <m/>
    <n v="0"/>
    <m/>
    <n v="-25.567271267044013"/>
    <n v="9.977918890669347"/>
    <n v="15.253481207295334"/>
    <n v="2.2737826240302046"/>
    <n v="-20.124525707226304"/>
    <n v="12.864751226159044"/>
    <n v="10.446787519235125"/>
    <n v="14.761403107908505"/>
    <s v="Medianas"/>
    <n v="2023"/>
    <n v="3"/>
    <d v="2024-11-12T00:00:00"/>
    <x v="25"/>
    <x v="15"/>
  </r>
  <r>
    <n v="2024"/>
    <n v="9"/>
    <n v="61"/>
    <x v="2"/>
    <s v="Accidentes Person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6306.800859999999"/>
    <n v="3429.7598599999997"/>
    <n v="22097.041949999999"/>
    <n v="14115.101119999999"/>
    <n v="0"/>
    <n v="0"/>
    <n v="0"/>
    <n v="0"/>
    <n v="0"/>
    <n v="0"/>
    <s v="Accidentes Personales"/>
    <s v="Accidentes y Enfermedades"/>
    <s v="Accidentes Personales"/>
    <x v="25"/>
    <x v="2"/>
    <n v="0"/>
    <n v="0"/>
    <n v="686962120.64980006"/>
    <n v="584624168.36260986"/>
    <n v="657838299.99713993"/>
    <n v="555463704.64566004"/>
    <n v="5071348.0979000004"/>
    <n v="4440762.8578300001"/>
    <n v="1153504.7586699999"/>
    <n v="942496.775900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75.45022175400942"/>
    <n v="56.548945431855337"/>
    <n v="73.796306749555683"/>
    <n v="24.298514270934248"/>
    <m/>
    <n v="2023"/>
    <n v="3"/>
    <d v="2024-11-12T00:00:00"/>
    <x v="25"/>
    <x v="2"/>
  </r>
  <r>
    <n v="2024"/>
    <n v="9"/>
    <n v="119"/>
    <x v="62"/>
    <s v="Accidentes Personales"/>
    <n v="217"/>
    <s v="16badfc6202cb3f8889e0f2779b19218af4cbb736e56acadce8148aba9a7a9f8"/>
    <s v="866d562d83a77144c090ae01fef5e5dc5d322dfdcb968ee04e0fa262fe1b2619"/>
    <x v="22"/>
    <n v="50627.517350000002"/>
    <n v="54827.548560000003"/>
    <n v="60088.347379999999"/>
    <n v="69086.003070000006"/>
    <n v="35694.023350000003"/>
    <n v="34318.44109"/>
    <n v="50341.901890000001"/>
    <n v="43546.72464"/>
    <n v="0"/>
    <n v="0"/>
    <n v="136.08000000000001"/>
    <n v="130.12"/>
    <n v="0"/>
    <n v="0"/>
    <n v="24117.846379999999"/>
    <n v="30721.414359999999"/>
    <n v="40639.726020000002"/>
    <n v="34900.844320000004"/>
    <n v="0"/>
    <n v="0"/>
    <n v="0"/>
    <n v="0"/>
    <n v="0"/>
    <n v="0"/>
    <s v="Accidentes Personales"/>
    <s v="Accidentes y Enfermedades"/>
    <s v="Accidentes Personales"/>
    <x v="25"/>
    <x v="2"/>
    <n v="996928.28110999998"/>
    <n v="799499.22270000004"/>
    <n v="686962120.64980006"/>
    <n v="584624168.36260986"/>
    <n v="657838299.99713993"/>
    <n v="555463704.64566004"/>
    <n v="5071348.0979000004"/>
    <n v="4440762.8578300001"/>
    <n v="1153504.7586699999"/>
    <n v="942496.77590000012"/>
    <n v="496364.63073000003"/>
    <n v="441151.22651999997"/>
    <n v="0.99830491562912826"/>
    <n v="1.2346425673986956"/>
    <n v="-4200.031210000001"/>
    <n v="-7.6604395423657046"/>
    <n v="10.199662549594329"/>
    <n v="12.42828881889425"/>
    <n v="5.0783510017019786"/>
    <n v="6.8577363183470172"/>
    <n v="7.3697684090807281E-3"/>
    <n v="7.6960428345719785E-3"/>
    <n v="9.3782555575077642E-3"/>
    <n v="9.8705906617202743E-3"/>
    <m/>
    <m/>
    <m/>
    <n v="0"/>
    <m/>
    <n v="0"/>
    <m/>
    <n v="0"/>
    <m/>
    <n v="4.0082888858282928"/>
    <n v="70.503206987691641"/>
    <n v="62.593426099370362"/>
    <n v="3.0943975810863145"/>
    <n v="-21.494999880597941"/>
    <n v="16.443389298497046"/>
    <n v="59.345494524571599"/>
    <n v="88.024845698059593"/>
    <s v="Resto"/>
    <n v="2023"/>
    <n v="3"/>
    <d v="2024-11-12T00:00:00"/>
    <x v="25"/>
    <x v="22"/>
  </r>
  <r>
    <n v="2024"/>
    <n v="9"/>
    <n v="34"/>
    <x v="54"/>
    <s v="Accidentes Personales"/>
    <n v="23"/>
    <s v="535fa30d7e25dd8a49f1536779734ec8286108d115da5045d77f3b4185d8f790"/>
    <s v="866d562d83a77144c090ae01fef5e5dc5d322dfdcb968ee04e0fa262fe1b2619"/>
    <x v="32"/>
    <n v="4035.5677900000001"/>
    <n v="3475.4162700000002"/>
    <n v="38428.409529999997"/>
    <n v="3763.6047900000003"/>
    <n v="256.21055999999999"/>
    <n v="497.30799000000002"/>
    <n v="602.5844800000001"/>
    <n v="299.55344999999994"/>
    <n v="0"/>
    <n v="0"/>
    <n v="136.08000000000001"/>
    <n v="130.12"/>
    <n v="0"/>
    <n v="0"/>
    <n v="256.21055999999999"/>
    <n v="497.30799000000002"/>
    <n v="5341.3725100000001"/>
    <n v="2532.2458700000002"/>
    <n v="0"/>
    <n v="0"/>
    <n v="0"/>
    <n v="0"/>
    <n v="0"/>
    <n v="0"/>
    <s v="Accidentes Personales"/>
    <s v="Accidentes y Enfermedades"/>
    <s v="Accidentes Personales"/>
    <x v="25"/>
    <x v="2"/>
    <n v="62258031.00485"/>
    <n v="58609536.351640001"/>
    <n v="686962120.64980006"/>
    <n v="584624168.36260986"/>
    <n v="657838299.99713993"/>
    <n v="555463704.64566004"/>
    <n v="5071348.0979000004"/>
    <n v="4440762.8578300001"/>
    <n v="1153504.7586699999"/>
    <n v="942496.77590000012"/>
    <n v="22594575.060660001"/>
    <n v="19382380.522060003"/>
    <n v="7.9575838851825065E-2"/>
    <n v="7.8261694696714318E-2"/>
    <n v="560.15151999999989"/>
    <n v="16.117537482783327"/>
    <n v="1.7860781976052436E-2"/>
    <n v="1.7930801977829629E-2"/>
    <n v="6.4820035662316771E-3"/>
    <n v="5.929779497228102E-3"/>
    <n v="5.8745128278437557E-4"/>
    <n v="6.1345892904343593E-4"/>
    <n v="5.9447016700212648E-4"/>
    <n v="6.2567837303015663E-4"/>
    <m/>
    <m/>
    <m/>
    <n v="0"/>
    <m/>
    <n v="0"/>
    <m/>
    <n v="0"/>
    <m/>
    <n v="-48.480506013989441"/>
    <n v="6.3488107084926453"/>
    <n v="14.309307184085892"/>
    <n v="2.2211487041927141E-2"/>
    <n v="-48.480506013989441"/>
    <n v="110.93419771279952"/>
    <n v="4.796717688577762"/>
    <n v="19.639008829738955"/>
    <s v="Resto"/>
    <n v="2023"/>
    <n v="3"/>
    <d v="2024-11-12T00:00:00"/>
    <x v="25"/>
    <x v="32"/>
  </r>
  <r>
    <n v="2024"/>
    <n v="9"/>
    <n v="39"/>
    <x v="17"/>
    <s v="Accidentes Personales"/>
    <n v="27"/>
    <s v="670671cd97404156226e507973f2ab8330d3022ca96e0c93bdbdb320c41adcaf"/>
    <s v="866d562d83a77144c090ae01fef5e5dc5d322dfdcb968ee04e0fa262fe1b2619"/>
    <x v="0"/>
    <n v="1031161.50341"/>
    <n v="842034.11337000004"/>
    <n v="1092095.20255"/>
    <n v="1086888.66206"/>
    <n v="124205.14396999999"/>
    <n v="131584.86458000005"/>
    <n v="129658.06434"/>
    <n v="161984.69891999994"/>
    <n v="0"/>
    <n v="0"/>
    <n v="136.08000000000001"/>
    <n v="130.12"/>
    <n v="10458.431910000001"/>
    <n v="192.90420000000086"/>
    <n v="61966.220549999998"/>
    <n v="64791.868409999995"/>
    <n v="441269.43101999996"/>
    <n v="369822.83627999999"/>
    <n v="0"/>
    <n v="0"/>
    <n v="0"/>
    <n v="0"/>
    <n v="0"/>
    <n v="0"/>
    <s v="Accidentes Personales"/>
    <s v="Accidentes y Enfermedades"/>
    <s v="Accidentes Personales"/>
    <x v="25"/>
    <x v="2"/>
    <n v="20570212.76644"/>
    <n v="17720859.139090002"/>
    <n v="686962120.64980006"/>
    <n v="584624168.36260986"/>
    <n v="657838299.99713993"/>
    <n v="555463704.64566004"/>
    <n v="5071348.0979000004"/>
    <n v="4440762.8578300001"/>
    <n v="1153504.7586699999"/>
    <n v="942496.77590000012"/>
    <n v="1349388.1166900001"/>
    <n v="1099381.7712999999"/>
    <n v="20.333084684859134"/>
    <n v="18.961474420668885"/>
    <n v="189127.39003999997"/>
    <n v="22.460775286534627"/>
    <n v="76.416969340103691"/>
    <n v="76.591602239712358"/>
    <n v="5.0128869113708188"/>
    <n v="4.7516551356845786"/>
    <n v="0.15010456507188785"/>
    <n v="0.1567499951605863"/>
    <n v="0.14402998694500313"/>
    <n v="0.15159120322850766"/>
    <m/>
    <m/>
    <m/>
    <n v="0"/>
    <m/>
    <n v="0"/>
    <m/>
    <n v="0"/>
    <m/>
    <n v="-5.6083354522232227"/>
    <n v="12.045168827507595"/>
    <n v="15.627023001879268"/>
    <n v="10.767631692582656"/>
    <n v="-4.3611149505975444"/>
    <n v="19.319140878013918"/>
    <n v="14.042717712569457"/>
    <n v="17.519704586588812"/>
    <s v="Grandes"/>
    <n v="2023"/>
    <n v="3"/>
    <d v="2024-11-12T00:00:00"/>
    <x v="25"/>
    <x v="0"/>
  </r>
  <r>
    <n v="2024"/>
    <n v="9"/>
    <n v="79"/>
    <x v="59"/>
    <s v="Accidentes Personales"/>
    <n v="51"/>
    <s v="031b4af5197ec30a926f48cf40e11a7dbc470048a21e4003b7a3c07c5dab1baa"/>
    <s v="866d562d83a77144c090ae01fef5e5dc5d322dfdcb968ee04e0fa262fe1b2619"/>
    <x v="6"/>
    <n v="440509.97093000001"/>
    <n v="435844.85126999998"/>
    <n v="580048.09294999996"/>
    <n v="575397.50109999999"/>
    <n v="-15025.43622"/>
    <n v="5965.6503799999982"/>
    <n v="-8189.078919999999"/>
    <n v="12613.33468"/>
    <n v="0"/>
    <n v="0"/>
    <n v="136.08000000000001"/>
    <n v="130.12"/>
    <n v="0"/>
    <n v="0"/>
    <n v="-15025.436220000001"/>
    <n v="5965.65038"/>
    <n v="452956.63205999997"/>
    <n v="434088.35886000004"/>
    <n v="0"/>
    <n v="0"/>
    <n v="0"/>
    <n v="0"/>
    <n v="0"/>
    <n v="0"/>
    <s v="Accidentes Personales"/>
    <s v="Accidentes y Enfermedades"/>
    <s v="Accidentes Personales"/>
    <x v="25"/>
    <x v="2"/>
    <n v="61339841.861339994"/>
    <n v="52224009.604280002"/>
    <n v="686962120.64980006"/>
    <n v="584624168.36260986"/>
    <n v="657838299.99713993"/>
    <n v="555463704.64566004"/>
    <n v="5071348.0979000004"/>
    <n v="4440762.8578300001"/>
    <n v="1153504.7586699999"/>
    <n v="942496.77590000012"/>
    <n v="440515.03126000002"/>
    <n v="435849.84804000001"/>
    <n v="8.6862499364303396"/>
    <n v="9.8146391785256828"/>
    <n v="4665.1196600000258"/>
    <n v="1.0703624572841575"/>
    <n v="99.998851269618299"/>
    <n v="99.99885355701683"/>
    <n v="0.7181465709119077"/>
    <n v="0.83456795939751138"/>
    <n v="6.4124346552517336E-2"/>
    <n v="6.6963259957943333E-2"/>
    <n v="7.4551288649372022E-2"/>
    <n v="7.8465045983163381E-2"/>
    <m/>
    <m/>
    <m/>
    <n v="0"/>
    <m/>
    <n v="0"/>
    <m/>
    <n v="0"/>
    <m/>
    <n v="-351.86585305724878"/>
    <n v="-3.4109185288765334"/>
    <n v="1.3687555015544646"/>
    <n v="-1.3025898772471858"/>
    <n v="-351.86585305724873"/>
    <n v="4.3466434459453529"/>
    <n v="-3.3171909089101685"/>
    <n v="1.3742940252226417"/>
    <s v="Grandes"/>
    <n v="2023"/>
    <n v="3"/>
    <d v="2024-11-12T00:00:00"/>
    <x v="25"/>
    <x v="6"/>
  </r>
  <r>
    <n v="2024"/>
    <n v="9"/>
    <n v="82"/>
    <x v="66"/>
    <s v="Accidentes Personales"/>
    <n v="25"/>
    <s v="b7a56873cd771f2c446d369b649430b65a756ba278ff97ec81bb6f55b2e73569"/>
    <s v="866d562d83a77144c090ae01fef5e5dc5d322dfdcb968ee04e0fa262fe1b2619"/>
    <x v="35"/>
    <n v="0"/>
    <n v="0"/>
    <n v="0"/>
    <n v="-1460.3906400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2"/>
    <n v="0"/>
    <n v="0"/>
    <n v="686962120.64980006"/>
    <n v="584624168.36260986"/>
    <n v="657838299.99713993"/>
    <n v="555463704.64566004"/>
    <n v="5071348.0979000004"/>
    <n v="4440762.8578300001"/>
    <n v="1153504.7586699999"/>
    <n v="942496.775900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25"/>
    <x v="35"/>
  </r>
  <r>
    <n v="2024"/>
    <n v="9"/>
    <n v="68"/>
    <x v="61"/>
    <s v="Accidentes Personales"/>
    <n v="213"/>
    <s v="d48ff4b2f68a10fd7c86f185a6ccede0dc0f2c48538d697cb33b6ada3f1e85db"/>
    <s v="866d562d83a77144c090ae01fef5e5dc5d322dfdcb968ee04e0fa262fe1b2619"/>
    <x v="35"/>
    <n v="0"/>
    <n v="0"/>
    <n v="0"/>
    <n v="0"/>
    <n v="0"/>
    <n v="0"/>
    <n v="0"/>
    <n v="8.9999999999999998E-4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2"/>
    <n v="1097528.57672"/>
    <n v="598107.31757000007"/>
    <n v="686962120.64980006"/>
    <n v="584624168.36260986"/>
    <n v="657838299.99713993"/>
    <n v="555463704.64566004"/>
    <n v="5071348.0979000004"/>
    <n v="4440762.8578300001"/>
    <n v="1153504.7586699999"/>
    <n v="942496.775900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25"/>
    <x v="35"/>
  </r>
  <r>
    <n v="2024"/>
    <n v="9"/>
    <n v="715"/>
    <x v="46"/>
    <s v="Accidentes Personales"/>
    <n v="251"/>
    <s v="c75d3f1f5bcd6914d0331ce5ec17c0db8f2070a2d4285f8e3ff11c6ca19168ff"/>
    <s v="866d562d83a77144c090ae01fef5e5dc5d322dfdcb968ee04e0fa262fe1b2619"/>
    <x v="36"/>
    <n v="28.717790000000001"/>
    <n v="54.879489999999997"/>
    <n v="33.999000000000002"/>
    <n v="67.094599999999986"/>
    <n v="-2.33209"/>
    <n v="-3.7556699999999994"/>
    <n v="-3.5190799999999998"/>
    <n v="-6.4402899999999992"/>
    <n v="0"/>
    <n v="0"/>
    <n v="136.08000000000001"/>
    <n v="130.12"/>
    <n v="0"/>
    <n v="0"/>
    <n v="-2.33209"/>
    <n v="-3.7556700000000003"/>
    <n v="24.48864"/>
    <n v="48.106739999999995"/>
    <n v="0"/>
    <n v="0"/>
    <n v="0"/>
    <n v="0"/>
    <n v="0"/>
    <n v="0"/>
    <s v="Accidentes Personales"/>
    <s v="Accidentes y Enfermedades"/>
    <s v="Accidentes Personales"/>
    <x v="25"/>
    <x v="2"/>
    <n v="103938.11167"/>
    <n v="106585.73477"/>
    <n v="686962120.64980006"/>
    <n v="584624168.36260986"/>
    <n v="657838299.99713993"/>
    <n v="555463704.64566004"/>
    <n v="5071348.0979000004"/>
    <n v="4440762.8578300001"/>
    <n v="1153504.7586699999"/>
    <n v="942496.77590000012"/>
    <n v="103938.11167"/>
    <n v="106585.73477"/>
    <n v="5.6627526735724928E-4"/>
    <n v="1.2358122186875145E-3"/>
    <n v="-26.161699999999996"/>
    <n v="-47.671179160010411"/>
    <n v="2.762970150081042E-2"/>
    <n v="5.1488588147770201E-2"/>
    <n v="2.762970150081042E-2"/>
    <n v="5.1488588147770201E-2"/>
    <n v="4.1804037132113975E-6"/>
    <n v="4.3654785682324751E-6"/>
    <n v="9.3871401440183537E-6"/>
    <n v="9.8799416669372803E-6"/>
    <m/>
    <m/>
    <m/>
    <n v="0"/>
    <m/>
    <n v="0"/>
    <m/>
    <n v="0"/>
    <m/>
    <n v="-37.904821243612986"/>
    <n v="-8.1207154171682419"/>
    <n v="-6.8434856081935154"/>
    <n v="-2.0217428514893323E-4"/>
    <n v="-37.904821243612993"/>
    <n v="-49.095199550000679"/>
    <n v="-9.5231503260287216"/>
    <n v="-7.8069517909548649"/>
    <s v="Resto"/>
    <n v="2023"/>
    <n v="3"/>
    <d v="2024-11-12T00:00:00"/>
    <x v="25"/>
    <x v="36"/>
  </r>
  <r>
    <n v="2024"/>
    <n v="9"/>
    <n v="201.1"/>
    <x v="1"/>
    <s v="Accidentes Personales"/>
    <n v="201.1"/>
    <m/>
    <m/>
    <x v="1"/>
    <n v="5071348.0979000013"/>
    <n v="4440762.8578299992"/>
    <n v="6343009.3880100008"/>
    <n v="5724294.3468500003"/>
    <n v="1153504.7586699999"/>
    <n v="942496.77589999989"/>
    <n v="1531086.4868399999"/>
    <n v="1236154.9635599998"/>
    <n v="0"/>
    <n v="0"/>
    <n v="0"/>
    <n v="0"/>
    <n v="18898.41691"/>
    <n v="11514.326150000001"/>
    <n v="912953.36127000011"/>
    <n v="723536.95094000001"/>
    <n v="3878621.7278299988"/>
    <n v="3479937.1808099998"/>
    <n v="0"/>
    <n v="0"/>
    <n v="0"/>
    <n v="0"/>
    <n v="0"/>
    <n v="0"/>
    <s v="Accidentes Personales"/>
    <s v="Accidentes y Enfermedades"/>
    <s v="Accidentes Personales"/>
    <x v="25"/>
    <x v="2"/>
    <n v="561612217.95960009"/>
    <n v="475483487.79105008"/>
    <n v="686962120.64980006"/>
    <n v="584624168.36260986"/>
    <n v="657838299.99713993"/>
    <n v="555463704.64566004"/>
    <n v="5071348.0979000004"/>
    <n v="4440762.8578300001"/>
    <n v="1153504.7586699999"/>
    <n v="942496.77590000012"/>
    <n v="116782571.41171002"/>
    <n v="102374463.46818"/>
    <n v="100.00000000000003"/>
    <n v="99.999999999999972"/>
    <n v="630585.24007000215"/>
    <n v="14.199930513248372"/>
    <n v="4.342555602771637"/>
    <n v="4.3377642308330886"/>
    <n v="0.90299817840943275"/>
    <n v="0.93394680821839193"/>
    <n v="0.73822819999201617"/>
    <n v="0.77091104271704003"/>
    <n v="0.75959276029718314"/>
    <n v="0.79946949200989448"/>
    <m/>
    <m/>
    <m/>
    <n v="0"/>
    <m/>
    <n v="0"/>
    <m/>
    <n v="0"/>
    <m/>
    <n v="22.388191468188978"/>
    <n v="22.745525181906871"/>
    <n v="21.223758306259921"/>
    <n v="100"/>
    <n v="26.179231079202701"/>
    <n v="11.456659310361461"/>
    <n v="23.538087117889088"/>
    <n v="20.791667014276033"/>
    <m/>
    <n v="2023"/>
    <n v="3"/>
    <d v="2024-11-12T00:00:00"/>
    <x v="25"/>
    <x v="1"/>
  </r>
  <r>
    <n v="2024"/>
    <n v="9"/>
    <n v="120"/>
    <x v="58"/>
    <s v="Accidentes Personales"/>
    <n v="234"/>
    <s v="114bd151f8fb0c58642d2170da4ae7d7c57977260ac2cc8905306cab6b2acabc"/>
    <s v="866d562d83a77144c090ae01fef5e5dc5d322dfdcb968ee04e0fa262fe1b2619"/>
    <x v="12"/>
    <n v="103234.26061"/>
    <n v="0"/>
    <n v="219133.78931000002"/>
    <n v="0"/>
    <n v="57590.584430000003"/>
    <n v="0"/>
    <n v="112266.48376999999"/>
    <n v="0"/>
    <n v="0"/>
    <n v="0"/>
    <n v="136.08000000000001"/>
    <n v="130.12"/>
    <n v="-15.944240000000001"/>
    <n v="0"/>
    <n v="43487.241979999999"/>
    <n v="0"/>
    <n v="82317.634959999996"/>
    <n v="0"/>
    <n v="0"/>
    <n v="0"/>
    <n v="0"/>
    <n v="0"/>
    <n v="0"/>
    <n v="0"/>
    <s v="Accidentes Personales"/>
    <s v="Accidentes y Enfermedades"/>
    <s v="Accidentes Personales"/>
    <x v="25"/>
    <x v="2"/>
    <n v="2019824.97291"/>
    <n v="0"/>
    <n v="686962120.64980006"/>
    <n v="584624168.36260986"/>
    <n v="657838299.99713993"/>
    <n v="555463704.64566004"/>
    <n v="5071348.0979000004"/>
    <n v="4440762.8578300001"/>
    <n v="1153504.7586699999"/>
    <n v="942496.77590000012"/>
    <n v="103401.22211"/>
    <n v="0"/>
    <n v="2.0356374403237747"/>
    <m/>
    <m/>
    <m/>
    <n v="99.838530438429061"/>
    <m/>
    <n v="5.1110498184042372"/>
    <m/>
    <n v="1.502764963406575E-2"/>
    <n v="1.5692953817138471E-2"/>
    <m/>
    <m/>
    <m/>
    <m/>
    <m/>
    <n v="0"/>
    <m/>
    <n v="0"/>
    <m/>
    <n v="0"/>
    <m/>
    <m/>
    <n v="55.786309786793176"/>
    <m/>
    <n v="4.9926611916540686"/>
    <m/>
    <m/>
    <n v="52.82858527353396"/>
    <m/>
    <s v="Medianas"/>
    <n v="2023"/>
    <n v="3"/>
    <d v="2024-11-12T00:00:00"/>
    <x v="25"/>
    <x v="12"/>
  </r>
  <r>
    <n v="2024"/>
    <n v="9"/>
    <n v="8"/>
    <x v="20"/>
    <s v="Accidentes Personales"/>
    <n v="8"/>
    <s v="2c624232cdd221771294dfbb310aca000a0df6ac8b66b696d90ef06fdefb64a3"/>
    <s v="866d562d83a77144c090ae01fef5e5dc5d322dfdcb968ee04e0fa262fe1b2619"/>
    <x v="27"/>
    <n v="44703.092990000005"/>
    <n v="72839.212459999995"/>
    <n v="53994.460340000005"/>
    <n v="84108.451939999999"/>
    <n v="27599.623879999999"/>
    <n v="33154.962539999993"/>
    <n v="37058.529740000005"/>
    <n v="42223.071039999973"/>
    <n v="0"/>
    <n v="0"/>
    <n v="136.08000000000001"/>
    <n v="130.12"/>
    <n v="0"/>
    <n v="0"/>
    <n v="27961.368730000002"/>
    <n v="25779.956529999999"/>
    <n v="51288.172960000004"/>
    <n v="65000.327810000003"/>
    <n v="0"/>
    <n v="0"/>
    <n v="0"/>
    <n v="0"/>
    <n v="0"/>
    <n v="0"/>
    <s v="Accidentes Personales"/>
    <s v="Accidentes y Enfermedades"/>
    <s v="Accidentes Personales"/>
    <x v="25"/>
    <x v="2"/>
    <n v="1891357.54091"/>
    <n v="1612866.84565"/>
    <n v="686962120.64980006"/>
    <n v="584624168.36260986"/>
    <n v="657838299.99713993"/>
    <n v="555463704.64566004"/>
    <n v="5071348.0979000004"/>
    <n v="4440762.8578300001"/>
    <n v="1153504.7586699999"/>
    <n v="942496.77590000012"/>
    <n v="44703.092990000005"/>
    <n v="72839.212459999995"/>
    <n v="0.88148342663583179"/>
    <n v="1.6402409854326969"/>
    <n v="-28136.119469999991"/>
    <n v="-38.627709608270507"/>
    <n v="100"/>
    <n v="100"/>
    <n v="2.3635453383653595"/>
    <n v="4.5161330370483945"/>
    <n v="6.5073592336816442E-3"/>
    <n v="6.7954530756561852E-3"/>
    <n v="1.2459151776773942E-2"/>
    <n v="1.3113226273976875E-2"/>
    <m/>
    <m/>
    <m/>
    <n v="0"/>
    <m/>
    <n v="0"/>
    <m/>
    <n v="0"/>
    <m/>
    <n v="-16.755677685648784"/>
    <n v="61.739852958662119"/>
    <n v="45.518013471393857"/>
    <n v="2.3926753377092771"/>
    <n v="8.4616597295713127"/>
    <n v="-21.095516456596151"/>
    <n v="54.518161042326987"/>
    <n v="39.661271563670283"/>
    <s v="Resto"/>
    <n v="2023"/>
    <n v="3"/>
    <d v="2024-11-12T00:00:00"/>
    <x v="25"/>
    <x v="27"/>
  </r>
  <r>
    <n v="2024"/>
    <n v="9"/>
    <n v="5.0999999999999996"/>
    <x v="6"/>
    <s v="Accidentes Personales"/>
    <n v="5.0999999999999996"/>
    <m/>
    <m/>
    <x v="3"/>
    <n v="3043698.53199"/>
    <n v="2713657.52195"/>
    <n v="3684860.7996599996"/>
    <n v="3515045.0391600002"/>
    <n v="420286.90458999999"/>
    <n v="293377.30727000011"/>
    <n v="515534.55628999998"/>
    <n v="360107.10252999997"/>
    <n v="0"/>
    <n v="0"/>
    <n v="0"/>
    <n v="0"/>
    <n v="10458.431910000001"/>
    <n v="192.90420000000086"/>
    <n v="241660.34580000001"/>
    <n v="161135.32134000002"/>
    <n v="2191162.33684"/>
    <n v="2048793.7427300001"/>
    <n v="0"/>
    <n v="0"/>
    <n v="0"/>
    <n v="0"/>
    <n v="0"/>
    <n v="0"/>
    <s v="Accidentes Personales"/>
    <s v="Accidentes y Enfermedades"/>
    <s v="Accidentes Personales"/>
    <x v="25"/>
    <x v="2"/>
    <n v="145704871.71265998"/>
    <n v="113681873.04242"/>
    <n v="686962120.64980006"/>
    <n v="584624168.36260986"/>
    <n v="657838299.99713993"/>
    <n v="555463704.64566004"/>
    <n v="5071348.0979000004"/>
    <n v="4440762.8578300001"/>
    <n v="1153504.7586699999"/>
    <n v="942496.77590000012"/>
    <n v="3636179.10983"/>
    <n v="3225575.0387599999"/>
    <n v="60.017543131191651"/>
    <n v="61.107913410986356"/>
    <n v="330041.01004000008"/>
    <n v="12.162220448615656"/>
    <n v="83.705957271513512"/>
    <n v="84.129418455358731"/>
    <n v="2.08894767636348"/>
    <n v="2.3870626418491607"/>
    <n v="0.44306642833682791"/>
    <n v="0.46268186756581869"/>
    <n v="0.46417128623852399"/>
    <n v="0.48853912492465895"/>
    <m/>
    <m/>
    <m/>
    <n v="0"/>
    <m/>
    <n v="0"/>
    <m/>
    <n v="0"/>
    <m/>
    <n v="43.258150570999291"/>
    <n v="13.808427482967975"/>
    <n v="10.811139758681961"/>
    <n v="36.435645490929232"/>
    <n v="49.973540121653357"/>
    <n v="6.9488983268903848"/>
    <n v="11.028865444470544"/>
    <n v="7.8648874203065748"/>
    <m/>
    <n v="2023"/>
    <n v="3"/>
    <d v="2024-11-12T00:00:00"/>
    <x v="25"/>
    <x v="3"/>
  </r>
  <r>
    <n v="2024"/>
    <n v="9"/>
    <n v="18"/>
    <x v="64"/>
    <s v="Accidentes Personales"/>
    <n v="5"/>
    <s v="ef2d127de37b942baad06145e54b0c619a1f22327b2ebbcfbec78f5564afe39d"/>
    <s v="866d562d83a77144c090ae01fef5e5dc5d322dfdcb968ee04e0fa262fe1b2619"/>
    <x v="5"/>
    <n v="529727.10989999992"/>
    <n v="529312.53451000003"/>
    <n v="685752.45784999989"/>
    <n v="686815.80910000007"/>
    <n v="17768.699520000002"/>
    <n v="27021.0628"/>
    <n v="34524.878669999998"/>
    <n v="34043.742460000001"/>
    <n v="0"/>
    <n v="0"/>
    <n v="136.08000000000001"/>
    <n v="130.12"/>
    <n v="0"/>
    <n v="0"/>
    <n v="13689.04644"/>
    <n v="26140.53182"/>
    <n v="520434.15132"/>
    <n v="522327.16442000004"/>
    <n v="0"/>
    <n v="0"/>
    <n v="0"/>
    <n v="0"/>
    <n v="0"/>
    <n v="0"/>
    <s v="Accidentes Personales"/>
    <s v="Accidentes y Enfermedades"/>
    <s v="Accidentes Personales"/>
    <x v="25"/>
    <x v="2"/>
    <n v="16146107.356520001"/>
    <n v="15536856.45108"/>
    <n v="686962120.64980006"/>
    <n v="584624168.36260986"/>
    <n v="657838299.99713993"/>
    <n v="555463704.64566004"/>
    <n v="5071348.0979000004"/>
    <n v="4440762.8578300001"/>
    <n v="1153504.7586699999"/>
    <n v="942496.77590000012"/>
    <n v="752979.82686999999"/>
    <n v="744920.90093"/>
    <n v="10.445489043028918"/>
    <n v="11.919405549357597"/>
    <n v="414.57538999989629"/>
    <n v="7.8323365303201165E-2"/>
    <n v="70.350770498325176"/>
    <n v="71.056206618605728"/>
    <n v="3.2808348055860623"/>
    <n v="3.4068187228003026"/>
    <n v="7.7111545742715629E-2"/>
    <n v="8.052542849850837E-2"/>
    <n v="9.0538941623381011E-2"/>
    <n v="9.5292010996048379E-2"/>
    <m/>
    <m/>
    <m/>
    <n v="0"/>
    <m/>
    <n v="0"/>
    <m/>
    <n v="0"/>
    <m/>
    <n v="-34.241300382899809"/>
    <n v="3.3543119066257185"/>
    <n v="5.1049353715029975"/>
    <n v="1.5404097283904969"/>
    <n v="-47.632869391254793"/>
    <n v="-0.36241904096679933"/>
    <n v="2.6303128657640684"/>
    <n v="5.0046280570199411"/>
    <s v="Grandes"/>
    <n v="2023"/>
    <n v="3"/>
    <d v="2024-11-12T00:00:00"/>
    <x v="25"/>
    <x v="5"/>
  </r>
  <r>
    <n v="2024"/>
    <n v="9"/>
    <n v="27"/>
    <x v="21"/>
    <s v="Accidentes Personales"/>
    <n v="21"/>
    <s v="6f4b6612125fb3a0daecd2799dfd6c9c299424fd920f9b308110a2c1fbd8f443"/>
    <s v="866d562d83a77144c090ae01fef5e5dc5d322dfdcb968ee04e0fa262fe1b2619"/>
    <x v="29"/>
    <n v="28691.134870000002"/>
    <n v="27703.142199999998"/>
    <n v="36276.624819999997"/>
    <n v="33163.555349999995"/>
    <n v="13048.620089999999"/>
    <n v="14825.199680000009"/>
    <n v="22415.132189999993"/>
    <n v="24968.524729999997"/>
    <n v="0"/>
    <n v="0"/>
    <n v="136.08000000000001"/>
    <n v="130.12"/>
    <n v="0"/>
    <n v="0"/>
    <n v="13048.62009"/>
    <n v="14825.19968"/>
    <n v="27904.139429999999"/>
    <n v="26849.752280000001"/>
    <n v="0"/>
    <n v="0"/>
    <n v="0"/>
    <n v="0"/>
    <n v="0"/>
    <n v="0"/>
    <s v="Accidentes Personales"/>
    <s v="Accidentes y Enfermedades"/>
    <s v="Accidentes Personales"/>
    <x v="25"/>
    <x v="2"/>
    <n v="9306186.5952599999"/>
    <n v="8672700.5259799995"/>
    <n v="686962120.64980006"/>
    <n v="584624168.36260986"/>
    <n v="657838299.99713993"/>
    <n v="555463704.64566004"/>
    <n v="5071348.0979000004"/>
    <n v="4440762.8578300001"/>
    <n v="1153504.7586699999"/>
    <n v="942496.77590000012"/>
    <n v="99787.645780000006"/>
    <n v="53235.213029999999"/>
    <n v="0.56574966490430312"/>
    <n v="0.62383745961920767"/>
    <n v="987.99267000000327"/>
    <n v="3.5663559854232085"/>
    <n v="28.75219136169904"/>
    <n v="52.039130912068032"/>
    <n v="0.30830173644501718"/>
    <n v="0.31942924948246837"/>
    <n v="4.1765235676838987E-3"/>
    <n v="4.361426640881922E-3"/>
    <n v="4.7386241792893649E-3"/>
    <n v="4.9873901693851114E-3"/>
    <m/>
    <m/>
    <m/>
    <n v="0"/>
    <m/>
    <n v="0"/>
    <m/>
    <n v="0"/>
    <m/>
    <n v="-11.983512049397294"/>
    <n v="45.479623406754413"/>
    <n v="53.514505946549306"/>
    <n v="1.131215106996625"/>
    <n v="-11.983512049397227"/>
    <n v="3.9269902344141849"/>
    <n v="46.762309666397769"/>
    <n v="55.215405808578275"/>
    <s v="Resto"/>
    <n v="2023"/>
    <n v="3"/>
    <d v="2024-11-12T00:00:00"/>
    <x v="25"/>
    <x v="29"/>
  </r>
  <r>
    <n v="2024"/>
    <n v="9"/>
    <n v="718"/>
    <x v="44"/>
    <s v="Accidentes Personales"/>
    <n v="281"/>
    <s v="71a1c003a2b855d85582c8f6c7648c49d3fe836408a7e1b5d9b222448acb3c1b"/>
    <s v="866d562d83a77144c090ae01fef5e5dc5d322dfdcb968ee04e0fa262fe1b2619"/>
    <x v="31"/>
    <n v="4719.2737100000004"/>
    <n v="0"/>
    <n v="4719.2737100000004"/>
    <n v="0"/>
    <n v="241.29489999999998"/>
    <n v="1.2799999999999995E-3"/>
    <n v="241.29185999999999"/>
    <n v="4.9300000000000056E-3"/>
    <n v="0"/>
    <n v="0"/>
    <n v="136.08000000000001"/>
    <n v="130.12"/>
    <n v="0"/>
    <n v="0"/>
    <n v="196.63162"/>
    <n v="1.2800000000000001E-3"/>
    <n v="2089.1336699999997"/>
    <n v="0.1037"/>
    <n v="0"/>
    <n v="0"/>
    <n v="0"/>
    <n v="0"/>
    <n v="0"/>
    <n v="0"/>
    <s v="Accidentes Personales"/>
    <s v="Accidentes y Enfermedades"/>
    <s v="Accidentes Personales"/>
    <x v="25"/>
    <x v="2"/>
    <n v="15298.178199999998"/>
    <n v="12852.044910000001"/>
    <n v="686962120.64980006"/>
    <n v="584624168.36260986"/>
    <n v="657838299.99713993"/>
    <n v="555463704.64566004"/>
    <n v="5071348.0979000004"/>
    <n v="4440762.8578300001"/>
    <n v="1153504.7586699999"/>
    <n v="942496.77590000012"/>
    <n v="15298.178199999998"/>
    <n v="12852.044910000001"/>
    <n v="9.3057577963425717E-2"/>
    <m/>
    <m/>
    <m/>
    <n v="30.848599410353323"/>
    <m/>
    <n v="30.848599410353323"/>
    <m/>
    <n v="6.869772827555647E-4"/>
    <n v="7.1739114460506756E-4"/>
    <m/>
    <m/>
    <m/>
    <m/>
    <m/>
    <n v="0"/>
    <m/>
    <n v="0"/>
    <m/>
    <n v="0"/>
    <m/>
    <n v="18851064.062500007"/>
    <n v="5.1129668425186541"/>
    <m/>
    <n v="2.0918413919524259E-2"/>
    <n v="15361745.3125"/>
    <n v="2014493.7029893922"/>
    <n v="9.4121129166426201"/>
    <n v="1.2343297974927676"/>
    <s v="Resto"/>
    <n v="2023"/>
    <n v="3"/>
    <d v="2024-11-12T00:00:00"/>
    <x v="25"/>
    <x v="31"/>
  </r>
  <r>
    <n v="2024"/>
    <n v="9"/>
    <n v="22"/>
    <x v="15"/>
    <s v="Accidentes Personales"/>
    <n v="16"/>
    <s v="b17ef6d19c7a5b1ee83b907c595526dcb1eb06db8227d650d5dda0a9f4ce8cd9"/>
    <s v="866d562d83a77144c090ae01fef5e5dc5d322dfdcb968ee04e0fa262fe1b2619"/>
    <x v="19"/>
    <n v="59250.984240000005"/>
    <n v="44348.555189999999"/>
    <n v="68876.140299999999"/>
    <n v="53722.968199999996"/>
    <n v="25871.4143"/>
    <n v="20998.562639999996"/>
    <n v="34115.220530000006"/>
    <n v="27951.606539999993"/>
    <n v="0"/>
    <n v="0"/>
    <n v="136.08000000000001"/>
    <n v="130.12"/>
    <n v="-728.55509999999992"/>
    <n v="1296.2673400000001"/>
    <n v="25860.59232"/>
    <n v="20979.55184"/>
    <n v="53231.075990000005"/>
    <n v="29961.71111"/>
    <n v="0"/>
    <n v="0"/>
    <n v="0"/>
    <n v="0"/>
    <n v="0"/>
    <n v="0"/>
    <s v="Accidentes Personales"/>
    <s v="Accidentes y Enfermedades"/>
    <s v="Accidentes Personales"/>
    <x v="25"/>
    <x v="2"/>
    <n v="23848282.467700001"/>
    <n v="20930115.52899"/>
    <n v="686962120.64980006"/>
    <n v="584624168.36260986"/>
    <n v="657838299.99713993"/>
    <n v="555463704.64566004"/>
    <n v="5071348.0979000004"/>
    <n v="4440762.8578300001"/>
    <n v="1153504.7586699999"/>
    <n v="942496.77590000012"/>
    <n v="4680114.9022500003"/>
    <n v="4238751.0255000005"/>
    <n v="1.1683478060702499"/>
    <n v="0.99866974683874776"/>
    <n v="14902.429050000006"/>
    <n v="33.602964033787288"/>
    <n v="1.2660155888804066"/>
    <n v="1.0462646879517692"/>
    <n v="0.24844969158785021"/>
    <n v="0.21188872621641033"/>
    <n v="8.6250729783986166E-3"/>
    <n v="9.0069222543378222E-3"/>
    <n v="7.5858230962653362E-3"/>
    <n v="7.9840599519082379E-3"/>
    <m/>
    <m/>
    <m/>
    <n v="0"/>
    <m/>
    <n v="0"/>
    <m/>
    <n v="0"/>
    <m/>
    <n v="23.20564385067836"/>
    <n v="43.664108928901733"/>
    <n v="47.348921627856974"/>
    <n v="2.2428528452565679"/>
    <n v="23.265704230600946"/>
    <n v="77.663671459116472"/>
    <n v="48.581757627552321"/>
    <n v="70.021207276769587"/>
    <s v="Resto"/>
    <n v="2023"/>
    <n v="3"/>
    <d v="2024-11-12T00:00:00"/>
    <x v="25"/>
    <x v="19"/>
  </r>
  <r>
    <n v="2024"/>
    <n v="9"/>
    <n v="74"/>
    <x v="0"/>
    <s v="Accidentes Personales"/>
    <n v="46"/>
    <s v="25fc0e7096fc653718202dc30b0c580b8ab87eac11a700cba03a7c021bc35b0c"/>
    <s v="866d562d83a77144c090ae01fef5e5dc5d322dfdcb968ee04e0fa262fe1b2619"/>
    <x v="35"/>
    <n v="0"/>
    <n v="0"/>
    <n v="0"/>
    <n v="0"/>
    <n v="-1.95505"/>
    <n v="-5.2163199999999996"/>
    <n v="-1.9558600000000004"/>
    <n v="-3.0901699999999988"/>
    <n v="0"/>
    <n v="0"/>
    <n v="0"/>
    <n v="0"/>
    <n v="0"/>
    <n v="0"/>
    <n v="-44.001169999999995"/>
    <n v="-106.72282000000001"/>
    <n v="0"/>
    <n v="0"/>
    <n v="0"/>
    <n v="0"/>
    <n v="0"/>
    <n v="0"/>
    <n v="0"/>
    <n v="0"/>
    <s v="Accidentes Personales"/>
    <s v="Accidentes y Enfermedades"/>
    <s v="Accidentes Personales"/>
    <x v="25"/>
    <x v="2"/>
    <n v="6432910.42368"/>
    <n v="8513094.40955"/>
    <n v="686962120.64980006"/>
    <n v="584624168.36260986"/>
    <n v="657838299.99713993"/>
    <n v="555463704.64566004"/>
    <n v="5071348.0979000004"/>
    <n v="4440762.8578300001"/>
    <n v="1153504.7586699999"/>
    <n v="942496.77590000012"/>
    <n v="0"/>
    <n v="0"/>
    <m/>
    <m/>
    <m/>
    <m/>
    <m/>
    <m/>
    <m/>
    <m/>
    <m/>
    <m/>
    <m/>
    <m/>
    <m/>
    <m/>
    <m/>
    <n v="0"/>
    <m/>
    <n v="0"/>
    <m/>
    <n v="0"/>
    <m/>
    <n v="-62.520512545242624"/>
    <m/>
    <m/>
    <n v="-1.6948781401250463E-4"/>
    <n v="-58.770607823144118"/>
    <m/>
    <m/>
    <m/>
    <s v="Resto"/>
    <n v="2023"/>
    <n v="3"/>
    <d v="2024-11-12T00:00:00"/>
    <x v="25"/>
    <x v="35"/>
  </r>
  <r>
    <n v="2024"/>
    <n v="9"/>
    <n v="91"/>
    <x v="60"/>
    <s v="Accidentes Personales"/>
    <n v="218"/>
    <s v="5966abd0cbfc86f98a186531b2b4ee5f6e910120ce13222f98207203dfc9a9a2"/>
    <s v="866d562d83a77144c090ae01fef5e5dc5d322dfdcb968ee04e0fa262fe1b2619"/>
    <x v="11"/>
    <n v="71097.936709999994"/>
    <n v="60804.297490000004"/>
    <n v="77019.192259999982"/>
    <n v="67421.338969999997"/>
    <n v="35043.365520000007"/>
    <n v="27780.039979999998"/>
    <n v="49172.304270000001"/>
    <n v="34540.374190000002"/>
    <n v="0"/>
    <n v="0"/>
    <n v="136.08000000000001"/>
    <n v="130.12"/>
    <n v="0"/>
    <n v="0"/>
    <n v="35043.365520000007"/>
    <n v="27701.707200000001"/>
    <n v="63682.922500000001"/>
    <n v="49162.180529999998"/>
    <n v="0"/>
    <n v="0"/>
    <n v="0"/>
    <n v="0"/>
    <n v="0"/>
    <n v="0"/>
    <s v="Accidentes Personales"/>
    <s v="Accidentes y Enfermedades"/>
    <s v="Accidentes Personales"/>
    <x v="25"/>
    <x v="2"/>
    <n v="3240513.8837199998"/>
    <n v="3256773.9065"/>
    <n v="686962120.64980006"/>
    <n v="584624168.36260986"/>
    <n v="657838299.99713993"/>
    <n v="555463704.64566004"/>
    <n v="5071348.0979000004"/>
    <n v="4440762.8578300001"/>
    <n v="1153504.7586699999"/>
    <n v="942496.77590000012"/>
    <n v="71097.936709999994"/>
    <n v="60804.297490000004"/>
    <n v="1.4019533926184442"/>
    <n v="1.3692309055141105"/>
    <n v="10293.63921999999"/>
    <n v="16.929131072837244"/>
    <n v="100"/>
    <n v="100"/>
    <n v="2.1940327757022904"/>
    <n v="1.8670100914479923"/>
    <n v="1.0349615295054142E-2"/>
    <n v="1.0807813517441764E-2"/>
    <n v="1.040057883003675E-2"/>
    <n v="1.0946583364756141E-2"/>
    <m/>
    <m/>
    <m/>
    <n v="0"/>
    <m/>
    <n v="0"/>
    <m/>
    <n v="0"/>
    <m/>
    <n v="26.145842645400009"/>
    <n v="49.288864264708153"/>
    <n v="45.687625919152772"/>
    <n v="3.0379905463420265"/>
    <n v="26.502548261718715"/>
    <n v="29.536407485300774"/>
    <n v="55.027885254480914"/>
    <n v="56.347596671583197"/>
    <s v="Medianas"/>
    <n v="2023"/>
    <n v="3"/>
    <d v="2024-11-12T00:00:00"/>
    <x v="25"/>
    <x v="11"/>
  </r>
  <r>
    <n v="2024"/>
    <n v="9"/>
    <n v="80"/>
    <x v="30"/>
    <s v="Accidentes Personales"/>
    <n v="52"/>
    <s v="41cfc0d1f2d127b04555b7246d84019b4d27710a3f3aff6e7764375b1e06e05d"/>
    <s v="866d562d83a77144c090ae01fef5e5dc5d322dfdcb968ee04e0fa262fe1b2619"/>
    <x v="35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25"/>
    <x v="2"/>
    <n v="835205.63911999995"/>
    <n v="787883.69756"/>
    <n v="686962120.64980006"/>
    <n v="584624168.36260986"/>
    <n v="657838299.99713993"/>
    <n v="555463704.64566004"/>
    <n v="5071348.0979000004"/>
    <n v="4440762.8578300001"/>
    <n v="1153504.7586699999"/>
    <n v="942496.775900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25"/>
    <x v="35"/>
  </r>
  <r>
    <n v="2024"/>
    <n v="9"/>
    <n v="98"/>
    <x v="53"/>
    <s v="Accidentes Personales"/>
    <n v="205"/>
    <s v="f8809aff4d69bece79dabe35be0c708b890d7eafb841f121330667b77d2e2590"/>
    <s v="866d562d83a77144c090ae01fef5e5dc5d322dfdcb968ee04e0fa262fe1b2619"/>
    <x v="9"/>
    <n v="365338.30981000001"/>
    <n v="291005.93328"/>
    <n v="385251.10798999999"/>
    <n v="308202.81880000001"/>
    <n v="152406.95134999999"/>
    <n v="98411.56482"/>
    <n v="221590.45961000002"/>
    <n v="107314.08456999999"/>
    <n v="0"/>
    <n v="0"/>
    <n v="136.08000000000001"/>
    <n v="130.12"/>
    <n v="0"/>
    <n v="0"/>
    <n v="40095.969060000003"/>
    <n v="34087.871039999998"/>
    <n v="112798.39736"/>
    <n v="125781.90472000001"/>
    <n v="0"/>
    <n v="0"/>
    <n v="0"/>
    <n v="0"/>
    <n v="0"/>
    <n v="0"/>
    <s v="Accidentes Personales"/>
    <s v="Accidentes y Enfermedades"/>
    <s v="Accidentes Personales"/>
    <x v="25"/>
    <x v="2"/>
    <n v="2821244.0201900001"/>
    <n v="3540235.0162600004"/>
    <n v="686962120.64980006"/>
    <n v="584624168.36260986"/>
    <n v="657838299.99713993"/>
    <n v="555463704.64566004"/>
    <n v="5071348.0979000004"/>
    <n v="4440762.8578300001"/>
    <n v="1153504.7586699999"/>
    <n v="942496.77590000012"/>
    <n v="416334.49706999998"/>
    <n v="329842.93442000001"/>
    <n v="7.203968308964698"/>
    <n v="6.5530617733143588"/>
    <n v="74332.376530000009"/>
    <n v="25.543251194977845"/>
    <n v="87.751150188396281"/>
    <n v="88.225607679518291"/>
    <n v="12.949546625371166"/>
    <n v="8.2199608767054819"/>
    <n v="5.3181725575265362E-2"/>
    <n v="5.553618720764486E-2"/>
    <n v="4.9776582807898075E-2"/>
    <n v="5.2389729670210904E-2"/>
    <m/>
    <m/>
    <m/>
    <n v="0"/>
    <m/>
    <n v="0"/>
    <m/>
    <n v="0"/>
    <m/>
    <n v="54.866911860166454"/>
    <n v="41.716662955292492"/>
    <n v="33.817717635781122"/>
    <n v="13.212511713061886"/>
    <n v="17.625324893273266"/>
    <n v="-10.322237836119807"/>
    <n v="35.546576900407835"/>
    <n v="27.100775040640517"/>
    <s v="Grandes"/>
    <n v="2023"/>
    <n v="3"/>
    <d v="2024-11-12T00:00:00"/>
    <x v="25"/>
    <x v="9"/>
  </r>
  <r>
    <n v="2024"/>
    <n v="9"/>
    <n v="3"/>
    <x v="40"/>
    <s v="Accidentes Personales"/>
    <n v="3"/>
    <s v="4e07408562bedb8b60ce05c1decfe3ad16b72230967de01f640b7e4729b49fce"/>
    <s v="866d562d83a77144c090ae01fef5e5dc5d322dfdcb968ee04e0fa262fe1b2619"/>
    <x v="34"/>
    <n v="35.177030000000002"/>
    <n v="13.32616"/>
    <n v="63.369289999999999"/>
    <n v="233.53056000000001"/>
    <n v="-4.6204000000000001"/>
    <n v="391.92080000000004"/>
    <n v="-3.8373500000000202"/>
    <n v="678.80903999999998"/>
    <n v="0"/>
    <n v="0"/>
    <n v="136.08000000000001"/>
    <n v="130.12"/>
    <n v="0"/>
    <n v="0"/>
    <n v="-4.6204000000000001"/>
    <n v="391.92079999999999"/>
    <n v="34.583260000000003"/>
    <n v="147.19596999999999"/>
    <n v="0"/>
    <n v="0"/>
    <n v="0"/>
    <n v="0"/>
    <n v="0"/>
    <n v="0"/>
    <s v="Accidentes Personales"/>
    <s v="Accidentes y Enfermedades"/>
    <s v="Accidentes Personales"/>
    <x v="25"/>
    <x v="2"/>
    <n v="18450547.527869999"/>
    <n v="15031312.08585"/>
    <n v="686962120.64980006"/>
    <n v="584624168.36260986"/>
    <n v="657838299.99713993"/>
    <n v="555463704.64566004"/>
    <n v="5071348.0979000004"/>
    <n v="4440762.8578300001"/>
    <n v="1153504.7586699999"/>
    <n v="942496.77590000012"/>
    <n v="2107107.4433399998"/>
    <n v="2020110.9390100001"/>
    <n v="6.9364258419899231E-4"/>
    <n v="3.0008717931206741E-4"/>
    <n v="21.85087"/>
    <n v="163.96974072050767"/>
    <n v="1.669446430517112E-3"/>
    <n v="6.5967466155748746E-4"/>
    <n v="1.9065575125542614E-4"/>
    <n v="8.8655999715053644E-5"/>
    <n v="5.1206651637103243E-6"/>
    <n v="5.3473672785778721E-6"/>
    <n v="2.2794404886344904E-6"/>
    <n v="2.3991054480330066E-6"/>
    <m/>
    <m/>
    <m/>
    <n v="0"/>
    <m/>
    <n v="0"/>
    <m/>
    <n v="0"/>
    <m/>
    <n v="-101.17891165766144"/>
    <n v="-13.134707506574603"/>
    <n v="2940.9882516794037"/>
    <n v="-4.005531806671832E-4"/>
    <n v="-101.17891165766144"/>
    <n v="-76.505294268586283"/>
    <n v="-13.360221101191733"/>
    <n v="266.25783300996625"/>
    <s v="Resto"/>
    <n v="2023"/>
    <n v="3"/>
    <d v="2024-11-12T00:00:00"/>
    <x v="25"/>
    <x v="34"/>
  </r>
  <r>
    <n v="2024"/>
    <n v="9"/>
    <n v="1"/>
    <x v="14"/>
    <s v="Accidentes Personales"/>
    <n v="30"/>
    <s v="624b60c58c9d8bfb6ff1886c2fd605d2adeb6ea4da576068201b6c6958ce93f4"/>
    <s v="866d562d83a77144c090ae01fef5e5dc5d322dfdcb968ee04e0fa262fe1b2619"/>
    <x v="10"/>
    <n v="158916.77481"/>
    <n v="169518.21805000002"/>
    <n v="211110.19580999998"/>
    <n v="225654.59619000001"/>
    <n v="41505.236770000003"/>
    <n v="25043.859310000003"/>
    <n v="70419.195259999964"/>
    <n v="39168.03755999999"/>
    <n v="0"/>
    <n v="0"/>
    <n v="136.08000000000001"/>
    <n v="130.12"/>
    <n v="0"/>
    <n v="0"/>
    <n v="41037.31177"/>
    <n v="24588.309309999997"/>
    <n v="123701.84625"/>
    <n v="134778.73355999999"/>
    <n v="0"/>
    <n v="0"/>
    <n v="0"/>
    <n v="0"/>
    <n v="0"/>
    <n v="0"/>
    <s v="Accidentes Personales"/>
    <s v="Accidentes y Enfermedades"/>
    <s v="Accidentes Personales"/>
    <x v="25"/>
    <x v="2"/>
    <n v="35723485.483519994"/>
    <n v="28721849.16367"/>
    <n v="686962120.64980006"/>
    <n v="584624168.36260986"/>
    <n v="657838299.99713993"/>
    <n v="555463704.64566004"/>
    <n v="5071348.0979000004"/>
    <n v="4440762.8578300001"/>
    <n v="1153504.7586699999"/>
    <n v="942496.77590000012"/>
    <n v="2261700.60464"/>
    <n v="2175833.9738600003"/>
    <n v="3.1336199318639948"/>
    <n v="3.8173220114896185"/>
    <n v="-10601.443240000022"/>
    <n v="-6.2538666120670827"/>
    <n v="7.0264284531725254"/>
    <n v="7.7909537256314279"/>
    <n v="0.44485237836971897"/>
    <n v="0.59020649082866861"/>
    <n v="2.3133266017590609E-2"/>
    <n v="2.4157422091521719E-2"/>
    <n v="2.8996101636505952E-2"/>
    <n v="3.0518324893637948E-2"/>
    <m/>
    <m/>
    <m/>
    <n v="0"/>
    <m/>
    <n v="0"/>
    <m/>
    <n v="0"/>
    <m/>
    <n v="65.730194600745804"/>
    <n v="26.117593199096461"/>
    <n v="14.773550358235376"/>
    <n v="3.5981851360419066"/>
    <n v="66.897655518389953"/>
    <n v="-8.2185720383467284"/>
    <n v="33.174372908763274"/>
    <n v="18.243463683425929"/>
    <s v="Medianas"/>
    <n v="2023"/>
    <n v="3"/>
    <d v="2024-11-12T00:00:00"/>
    <x v="25"/>
    <x v="10"/>
  </r>
  <r>
    <n v="2024"/>
    <n v="9"/>
    <n v="13"/>
    <x v="23"/>
    <s v="Accidentes Personales"/>
    <n v="13"/>
    <s v="3fdba35f04dc8c462986c992bcf875546257113072a909c162f7e470e581e278"/>
    <s v="866d562d83a77144c090ae01fef5e5dc5d322dfdcb968ee04e0fa262fe1b2619"/>
    <x v="18"/>
    <n v="171283.81526"/>
    <n v="46980.12055"/>
    <n v="213285.57753000001"/>
    <n v="65743.79111999998"/>
    <n v="83379.500119999968"/>
    <n v="25602.271580000004"/>
    <n v="99494.345499999981"/>
    <n v="34119.187010000009"/>
    <n v="0"/>
    <n v="0"/>
    <n v="136.08000000000001"/>
    <n v="130.12"/>
    <n v="0"/>
    <n v="0"/>
    <n v="83248.650739999997"/>
    <n v="25444.056120000001"/>
    <n v="147952.83022"/>
    <n v="48315.893280000004"/>
    <n v="0"/>
    <n v="0"/>
    <n v="0"/>
    <n v="0"/>
    <n v="0"/>
    <n v="0"/>
    <s v="Accidentes Personales"/>
    <s v="Accidentes y Enfermedades"/>
    <s v="Accidentes Personales"/>
    <x v="25"/>
    <x v="2"/>
    <n v="1151107.1503699999"/>
    <n v="957883.89023000002"/>
    <n v="686962120.64980006"/>
    <n v="584624168.36260986"/>
    <n v="657838299.99713993"/>
    <n v="555463704.64566004"/>
    <n v="5071348.0979000004"/>
    <n v="4440762.8578300001"/>
    <n v="1153504.7586699999"/>
    <n v="942496.77590000012"/>
    <n v="550326.33033999999"/>
    <n v="388875.63393999997"/>
    <n v="3.3774809370890368"/>
    <n v="1.0579290553010312"/>
    <n v="124303.69471000001"/>
    <n v="264.58785812970842"/>
    <n v="31.124045101417963"/>
    <n v="12.081014198294721"/>
    <n v="14.879919319843015"/>
    <n v="4.9045736157771147"/>
    <n v="2.4933516726945874E-2"/>
    <n v="2.6037373509682347E-2"/>
    <n v="8.0359525131470169E-3"/>
    <n v="8.4578200442402326E-3"/>
    <m/>
    <m/>
    <m/>
    <n v="0"/>
    <m/>
    <n v="0"/>
    <m/>
    <n v="0"/>
    <m/>
    <n v="225.67227427246888"/>
    <n v="48.679146943004618"/>
    <n v="54.49596825268258"/>
    <n v="7.2283620412747318"/>
    <n v="227.18309670195774"/>
    <n v="206.219796791471"/>
    <n v="56.267021466377187"/>
    <n v="52.661876646979792"/>
    <s v="Medianas"/>
    <n v="2023"/>
    <n v="3"/>
    <d v="2024-11-12T00:00:00"/>
    <x v="25"/>
    <x v="18"/>
  </r>
  <r>
    <n v="2024"/>
    <n v="9"/>
    <n v="48"/>
    <x v="3"/>
    <s v="Accidentes Personales"/>
    <n v="36"/>
    <s v="76a50887d8f1c2e9301755428990ad81479ee21c25b43215cf524541e0503269"/>
    <s v="866d562d83a77144c090ae01fef5e5dc5d322dfdcb968ee04e0fa262fe1b2619"/>
    <x v="13"/>
    <n v="216600.35978"/>
    <n v="235251.94243"/>
    <n v="273849.04212999996"/>
    <n v="301796.44627000001"/>
    <n v="100946.94151"/>
    <n v="102717.72356000001"/>
    <n v="133759.96462999997"/>
    <n v="145536.69489000001"/>
    <n v="0"/>
    <n v="0"/>
    <n v="136.08000000000001"/>
    <n v="130.12"/>
    <n v="0"/>
    <n v="0"/>
    <n v="84396.428360000005"/>
    <n v="84080.221359999996"/>
    <n v="137960.99062999999"/>
    <n v="152677.21156999998"/>
    <n v="0"/>
    <n v="0"/>
    <n v="0"/>
    <n v="0"/>
    <n v="0"/>
    <n v="0"/>
    <s v="Accidentes Personales"/>
    <s v="Accidentes y Enfermedades"/>
    <s v="Accidentes Personales"/>
    <x v="25"/>
    <x v="2"/>
    <n v="47053426.409630001"/>
    <n v="41806699.471960001"/>
    <n v="686962120.64980006"/>
    <n v="584624168.36260986"/>
    <n v="657838299.99713993"/>
    <n v="555463704.64566004"/>
    <n v="5071348.0979000004"/>
    <n v="4440762.8578300001"/>
    <n v="1153504.7586699999"/>
    <n v="942496.77590000012"/>
    <n v="22530566.875999998"/>
    <n v="20384075.905619998"/>
    <n v="4.2710607830232021"/>
    <n v="5.2975569730142489"/>
    <n v="-18651.582649999997"/>
    <n v="-7.9283437396270751"/>
    <n v="0.96136222835443585"/>
    <n v="1.1540966758524471"/>
    <n v="0.46032855906040954"/>
    <n v="0.56271350142764764"/>
    <n v="3.1530175139077091E-2"/>
    <n v="3.292607921748273E-2"/>
    <n v="4.0239859239634836E-2"/>
    <n v="4.2352351821091767E-2"/>
    <m/>
    <m/>
    <m/>
    <n v="0"/>
    <m/>
    <n v="0"/>
    <m/>
    <n v="0"/>
    <m/>
    <n v="-1.7239303876956047"/>
    <n v="46.605158741440391"/>
    <n v="43.662858847834599"/>
    <n v="8.7513242360952752"/>
    <n v="0.37607774442711683"/>
    <n v="-9.6387802663351998"/>
    <n v="61.174124638133598"/>
    <n v="55.070577000583086"/>
    <s v="Medianas"/>
    <n v="2023"/>
    <n v="3"/>
    <d v="2024-11-12T00:00:00"/>
    <x v="25"/>
    <x v="13"/>
  </r>
  <r>
    <n v="2024"/>
    <n v="9"/>
    <n v="112"/>
    <x v="57"/>
    <s v="Accidentes Personales"/>
    <n v="231"/>
    <s v="138d9e809e386a7b800791d1f664f56d1c55f3d1ba411b950862729bc486c5ce"/>
    <s v="866d562d83a77144c090ae01fef5e5dc5d322dfdcb968ee04e0fa262fe1b2619"/>
    <x v="24"/>
    <n v="13955.96643"/>
    <n v="9696.4307599999993"/>
    <n v="25512.317430000003"/>
    <n v="27942.565829999996"/>
    <n v="3513.4808899999998"/>
    <n v="1357.3451699999998"/>
    <n v="4384.2902300000005"/>
    <n v="503.73667999999986"/>
    <n v="0"/>
    <n v="0"/>
    <n v="136.08000000000001"/>
    <n v="130.12"/>
    <n v="0"/>
    <n v="0"/>
    <n v="3390.50603"/>
    <n v="1332.3451699999998"/>
    <n v="12354.014660000001"/>
    <n v="9341.6912200000006"/>
    <n v="0"/>
    <n v="0"/>
    <n v="0"/>
    <n v="0"/>
    <n v="0"/>
    <n v="0"/>
    <s v="Accidentes Personales"/>
    <s v="Accidentes y Enfermedades"/>
    <s v="Accidentes Personales"/>
    <x v="25"/>
    <x v="2"/>
    <n v="478354.15682999999"/>
    <n v="445468.87245999998"/>
    <n v="686962120.64980006"/>
    <n v="584624168.36260986"/>
    <n v="657838299.99713993"/>
    <n v="555463704.64566004"/>
    <n v="5071348.0979000004"/>
    <n v="4440762.8578300001"/>
    <n v="1153504.7586699999"/>
    <n v="942496.77590000012"/>
    <n v="478354.15682999999"/>
    <n v="445468.87245999998"/>
    <n v="0.27519243720972419"/>
    <n v="0.21835056431583932"/>
    <n v="4259.5356700000011"/>
    <n v="43.928903071958828"/>
    <n v="2.9174966352303997"/>
    <n v="2.1766797546265528"/>
    <n v="2.9174966352303997"/>
    <n v="2.1766797546265528"/>
    <n v="2.0315481757275057E-3"/>
    <n v="2.1214888871719201E-3"/>
    <n v="1.6585750786111604E-3"/>
    <n v="1.7456461473365791E-3"/>
    <m/>
    <m/>
    <m/>
    <n v="0"/>
    <m/>
    <n v="0"/>
    <m/>
    <n v="0"/>
    <m/>
    <n v="158.84947820604839"/>
    <n v="25.175475361185718"/>
    <n v="13.998400066954119"/>
    <n v="0.30459179848127121"/>
    <n v="154.47655054733306"/>
    <n v="32.246018082366021"/>
    <n v="27.44456861442643"/>
    <n v="14.262355055661963"/>
    <s v="Resto"/>
    <n v="2023"/>
    <n v="3"/>
    <d v="2024-11-12T00:00:00"/>
    <x v="25"/>
    <x v="24"/>
  </r>
  <r>
    <n v="2024"/>
    <n v="9"/>
    <n v="41"/>
    <x v="7"/>
    <s v="Accidentes Personales"/>
    <n v="29"/>
    <s v="35135aaa6cc23891b40cb3f378c53a17a1127210ce60e125ccf03efcfdaec458"/>
    <s v="866d562d83a77144c090ae01fef5e5dc5d322dfdcb968ee04e0fa262fe1b2619"/>
    <x v="16"/>
    <n v="173577.80178000001"/>
    <n v="144910.94532"/>
    <n v="212949.76079000003"/>
    <n v="181946.30145"/>
    <n v="45660.282370000001"/>
    <n v="68344.31302999999"/>
    <n v="48181.577389999991"/>
    <n v="106585.49269999999"/>
    <n v="0"/>
    <n v="0"/>
    <n v="136.08000000000001"/>
    <n v="130.12"/>
    <n v="0"/>
    <n v="0"/>
    <n v="44904.733369999994"/>
    <n v="55640.036630000002"/>
    <n v="132141.33124"/>
    <n v="96611.457989999995"/>
    <n v="0"/>
    <n v="0"/>
    <n v="0"/>
    <n v="0"/>
    <n v="0"/>
    <n v="0"/>
    <s v="Accidentes Personales"/>
    <s v="Accidentes y Enfermedades"/>
    <s v="Accidentes Personales"/>
    <x v="25"/>
    <x v="2"/>
    <n v="25680299.423299998"/>
    <n v="22376637.893310003"/>
    <n v="686962120.64980006"/>
    <n v="584624168.36260986"/>
    <n v="657838299.99713993"/>
    <n v="555463704.64566004"/>
    <n v="5071348.0979000004"/>
    <n v="4440762.8578300001"/>
    <n v="1153504.7586699999"/>
    <n v="942496.77590000012"/>
    <n v="4276537.5586099997"/>
    <n v="3704035.5877299998"/>
    <n v="3.4227151918811689"/>
    <n v="3.2631993636969709"/>
    <n v="28666.85646000001"/>
    <n v="19.782395592476696"/>
    <n v="4.0588396430784037"/>
    <n v="3.9122449525061929"/>
    <n v="0.67591813833179493"/>
    <n v="0.64759927747378154"/>
    <n v="2.5267448751877631E-2"/>
    <n v="2.638608937496565E-2"/>
    <n v="2.4787026120705942E-2"/>
    <n v="2.6088283376218293E-2"/>
    <m/>
    <m/>
    <m/>
    <n v="0"/>
    <m/>
    <n v="0"/>
    <m/>
    <n v="0"/>
    <m/>
    <n v="-33.190809380208051"/>
    <n v="26.305369639299737"/>
    <n v="47.162975080369854"/>
    <n v="3.9583956656274801"/>
    <n v="-19.294205953508925"/>
    <n v="36.776044983895815"/>
    <n v="33.982352795010328"/>
    <n v="57.591550513355429"/>
    <s v="Medianas"/>
    <n v="2023"/>
    <n v="3"/>
    <d v="2024-11-12T00:00:00"/>
    <x v="25"/>
    <x v="16"/>
  </r>
  <r>
    <n v="2024"/>
    <n v="9"/>
    <n v="37"/>
    <x v="35"/>
    <s v="Accidentes Personales"/>
    <n v="25"/>
    <s v="b7a56873cd771f2c446d369b649430b65a756ba278ff97ec81bb6f55b2e73569"/>
    <s v="866d562d83a77144c090ae01fef5e5dc5d322dfdcb968ee04e0fa262fe1b2619"/>
    <x v="33"/>
    <n v="9992.3778000000002"/>
    <n v="7290.0182400000003"/>
    <n v="11016.42195"/>
    <n v="8202.1266500000002"/>
    <n v="10570.104359999998"/>
    <n v="6409.6202400000011"/>
    <n v="13627.437069999998"/>
    <n v="6600.9136200000012"/>
    <n v="0"/>
    <n v="0"/>
    <n v="136.08000000000001"/>
    <n v="130.12"/>
    <n v="0"/>
    <n v="0"/>
    <n v="10570.104359999999"/>
    <n v="6409.6202400000002"/>
    <n v="9395.7050099999997"/>
    <n v="6716.0293799999999"/>
    <n v="0"/>
    <n v="0"/>
    <n v="0"/>
    <n v="0"/>
    <n v="0"/>
    <n v="0"/>
    <s v="Accidentes Personales"/>
    <s v="Accidentes y Enfermedades"/>
    <s v="Accidentes Personales"/>
    <x v="25"/>
    <x v="2"/>
    <n v="10496838.85248"/>
    <n v="8533878.8999300003"/>
    <n v="686962120.64980006"/>
    <n v="584624168.36260986"/>
    <n v="657838299.99713993"/>
    <n v="555463704.64566004"/>
    <n v="5071348.0979000004"/>
    <n v="4440762.8578300001"/>
    <n v="1153504.7586699999"/>
    <n v="942496.77590000012"/>
    <n v="1634256.24627"/>
    <n v="846911.50760999997"/>
    <n v="0.19703592826013569"/>
    <n v="0.16416139463844961"/>
    <n v="2702.3595599999999"/>
    <n v="37.06931136567362"/>
    <n v="0.61143274335383091"/>
    <n v="0.86077685501907597"/>
    <n v="9.5194162170444144E-2"/>
    <n v="8.5424439759272858E-2"/>
    <n v="1.4545747865323596E-3"/>
    <n v="1.5189717290774107E-3"/>
    <n v="1.2469580688765516E-3"/>
    <n v="1.3124202677923717E-3"/>
    <m/>
    <m/>
    <m/>
    <n v="0"/>
    <m/>
    <n v="0"/>
    <m/>
    <n v="0"/>
    <m/>
    <n v="64.909994105984595"/>
    <n v="105.78167250641781"/>
    <n v="87.923240093292293"/>
    <n v="0.91634683607091583"/>
    <n v="64.909994105984651"/>
    <n v="39.899700825906748"/>
    <n v="112.49932121911095"/>
    <n v="95.437644437463732"/>
    <s v="Resto"/>
    <n v="2023"/>
    <n v="3"/>
    <d v="2024-11-12T00:00:00"/>
    <x v="25"/>
    <x v="33"/>
  </r>
  <r>
    <n v="2024"/>
    <n v="9"/>
    <n v="25"/>
    <x v="36"/>
    <s v="MyT Cascos"/>
    <n v="25"/>
    <s v="b7a56873cd771f2c446d369b649430b65a756ba278ff97ec81bb6f55b2e73569"/>
    <s v="866d562d83a77144c090ae01fef5e5dc5d322dfdcb968ee04e0fa262fe1b2619"/>
    <x v="26"/>
    <n v="0"/>
    <n v="0"/>
    <n v="0"/>
    <n v="-438.23504000000003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MyT Cascos"/>
    <s v="Daños Sin Autos"/>
    <s v="Maritimo y Transportes"/>
    <x v="27"/>
    <x v="2"/>
    <n v="0"/>
    <n v="0"/>
    <n v="686962120.64980006"/>
    <n v="584624168.36260986"/>
    <n v="657838299.99713993"/>
    <n v="555463704.64566004"/>
    <n v="5743535.6412700005"/>
    <n v="6721376.2503400017"/>
    <n v="5844440.7108500004"/>
    <n v="1963666.00476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27"/>
    <x v="26"/>
  </r>
  <r>
    <n v="2024"/>
    <n v="9"/>
    <n v="94"/>
    <x v="19"/>
    <s v="MyT Cascos"/>
    <n v="7"/>
    <s v="7902699be42c8a8e46fbbb4501726517e86b22c56a189f7625a6da49081b2451"/>
    <s v="866d562d83a77144c090ae01fef5e5dc5d322dfdcb968ee04e0fa262fe1b2619"/>
    <x v="18"/>
    <n v="47589.907829999996"/>
    <n v="167753.50472"/>
    <n v="113715.20213000001"/>
    <n v="217078.66787"/>
    <n v="49025.754249999998"/>
    <n v="352656.74895000004"/>
    <n v="123951.73738000001"/>
    <n v="380745.82957999996"/>
    <n v="0"/>
    <n v="0"/>
    <n v="136.08000000000001"/>
    <n v="130.12"/>
    <n v="0"/>
    <n v="0"/>
    <n v="19655.555"/>
    <n v="5786.4679999999998"/>
    <n v="647.22001999999998"/>
    <n v="983.82366000000002"/>
    <n v="0"/>
    <n v="0"/>
    <n v="0"/>
    <n v="0"/>
    <n v="0"/>
    <n v="0"/>
    <s v="MyT Cascos"/>
    <s v="Daños Sin Autos"/>
    <s v="Maritimo y Transportes"/>
    <x v="27"/>
    <x v="2"/>
    <n v="5391455.1856499994"/>
    <n v="5692551.0252200002"/>
    <n v="686962120.64980006"/>
    <n v="584624168.36260986"/>
    <n v="657838299.99713993"/>
    <n v="555463704.64566004"/>
    <n v="5743535.6412700005"/>
    <n v="6721376.2503400017"/>
    <n v="5844440.7108500004"/>
    <n v="1963666.0047699995"/>
    <n v="132637.81528000001"/>
    <n v="259828.51330000002"/>
    <n v="0.82858209302374941"/>
    <n v="2.4958207734839153"/>
    <n v="-120163.59689"/>
    <n v="-71.63105002817494"/>
    <n v="35.87959265578759"/>
    <n v="64.563162290933988"/>
    <n v="0.88269133640702813"/>
    <n v="2.9468950559563374"/>
    <n v="6.9275883486828241E-3"/>
    <n v="7.2342865762311049E-3"/>
    <n v="2.869424731273713E-2"/>
    <n v="3.0200623968223608E-2"/>
    <m/>
    <m/>
    <m/>
    <n v="0"/>
    <m/>
    <n v="0"/>
    <m/>
    <n v="0"/>
    <m/>
    <n v="-86.098166447694751"/>
    <n v="103.01712376735234"/>
    <n v="210.22317807227034"/>
    <n v="0.83884423977448175"/>
    <n v="239.68139113531782"/>
    <n v="-34.213818358464778"/>
    <n v="3036.9201187565245"/>
    <n v="588.16109382854233"/>
    <s v="Medianas"/>
    <n v="2023"/>
    <n v="3"/>
    <d v="2024-11-12T00:00:00"/>
    <x v="27"/>
    <x v="18"/>
  </r>
  <r>
    <n v="2024"/>
    <n v="9"/>
    <n v="5.0999999999999996"/>
    <x v="6"/>
    <s v="MyT Cascos"/>
    <n v="5.0999999999999996"/>
    <m/>
    <m/>
    <x v="3"/>
    <n v="5099107.3528800001"/>
    <n v="6062519.2792600002"/>
    <n v="5459458.310730001"/>
    <n v="6467411.9036999997"/>
    <n v="5413596.9490799997"/>
    <n v="1436840.0076100002"/>
    <n v="20737156.815990008"/>
    <n v="2120591.3614300005"/>
    <n v="0"/>
    <n v="0"/>
    <n v="0"/>
    <n v="0"/>
    <n v="0"/>
    <n v="0"/>
    <n v="206299.88182999997"/>
    <n v="146020.2052"/>
    <n v="237171.58768999999"/>
    <n v="193848.87899999999"/>
    <n v="0"/>
    <n v="0"/>
    <n v="0"/>
    <n v="0"/>
    <n v="0"/>
    <n v="0"/>
    <s v="MyT Cascos"/>
    <s v="Daños Sin Autos"/>
    <s v="Maritimo y Transportes"/>
    <x v="27"/>
    <x v="2"/>
    <n v="123189453.53038"/>
    <n v="110013432.54875001"/>
    <n v="686962120.64980006"/>
    <n v="584624168.36260986"/>
    <n v="657838299.99713993"/>
    <n v="555463704.64566004"/>
    <n v="5743535.6412700005"/>
    <n v="6721376.2503400017"/>
    <n v="5844440.7108500004"/>
    <n v="1963666.0047699995"/>
    <n v="7866893.2270400003"/>
    <n v="8883853.6945999991"/>
    <n v="88.779937504705629"/>
    <n v="90.197588313157254"/>
    <n v="-963411.92638000008"/>
    <n v="-15.891280208804471"/>
    <n v="64.81729452426535"/>
    <n v="68.241998210135634"/>
    <n v="4.1392401758016559"/>
    <n v="5.510708227900742"/>
    <n v="0.74226907126359976"/>
    <n v="0.77513081146266027"/>
    <n v="1.0369942960517082"/>
    <n v="1.0914339188241629"/>
    <m/>
    <m/>
    <m/>
    <n v="0"/>
    <m/>
    <n v="0"/>
    <m/>
    <n v="0"/>
    <m/>
    <n v="276.77103368556857"/>
    <n v="106.16754216838315"/>
    <n v="23.700378364576235"/>
    <n v="92.628143853522985"/>
    <n v="41.281736693518887"/>
    <n v="22.348702202193294"/>
    <n v="86.983387782371508"/>
    <n v="75.326824665310554"/>
    <m/>
    <n v="2023"/>
    <n v="3"/>
    <d v="2024-11-12T00:00:00"/>
    <x v="27"/>
    <x v="3"/>
  </r>
  <r>
    <n v="2024"/>
    <n v="9"/>
    <n v="41"/>
    <x v="7"/>
    <s v="MyT Cascos"/>
    <n v="29"/>
    <s v="35135aaa6cc23891b40cb3f378c53a17a1127210ce60e125ccf03efcfdaec458"/>
    <s v="866d562d83a77144c090ae01fef5e5dc5d322dfdcb968ee04e0fa262fe1b2619"/>
    <x v="0"/>
    <n v="2348246.5491200001"/>
    <n v="2194607.0316999997"/>
    <n v="2361875.5404700004"/>
    <n v="2223607.5409399997"/>
    <n v="4095438.08843"/>
    <n v="-24504.437320000001"/>
    <n v="17591693.795290008"/>
    <n v="-7509.0400300000219"/>
    <n v="0"/>
    <n v="0"/>
    <n v="136.08000000000001"/>
    <n v="130.12"/>
    <n v="0"/>
    <n v="0"/>
    <n v="-1815.7679800000001"/>
    <n v="-199.27870999999999"/>
    <n v="7172.8830399999997"/>
    <n v="-7595.4329100000004"/>
    <n v="0"/>
    <n v="0"/>
    <n v="0"/>
    <n v="0"/>
    <n v="0"/>
    <n v="0"/>
    <s v="MyT Cascos"/>
    <s v="Daños Sin Autos"/>
    <s v="Maritimo y Transportes"/>
    <x v="27"/>
    <x v="2"/>
    <n v="25680299.423299998"/>
    <n v="22376637.893310003"/>
    <n v="686962120.64980006"/>
    <n v="584624168.36260986"/>
    <n v="657838299.99713993"/>
    <n v="555463704.64566004"/>
    <n v="5743535.6412700005"/>
    <n v="6721376.2503400017"/>
    <n v="5844440.7108500004"/>
    <n v="1963666.0047699995"/>
    <n v="3077035.3174200002"/>
    <n v="2996401.1441100002"/>
    <n v="40.88503485983"/>
    <n v="32.65115580442302"/>
    <n v="153639.5174200004"/>
    <n v="7.0007757744668941"/>
    <n v="76.315229007151359"/>
    <n v="73.24142950665734"/>
    <n v="9.1441556440319864"/>
    <n v="9.8075816490560737"/>
    <n v="0.34183057239004455"/>
    <n v="0.35696409727591255"/>
    <n v="0.3753876679177599"/>
    <n v="0.39509458734121566"/>
    <m/>
    <m/>
    <m/>
    <n v="0"/>
    <m/>
    <n v="0"/>
    <m/>
    <n v="0"/>
    <m/>
    <n v="-16813.046845141758"/>
    <n v="174.40409270333029"/>
    <n v="-1.11657517569413"/>
    <n v="70.07408049887411"/>
    <n v="811.17007933260913"/>
    <n v="-194.43679017368871"/>
    <n v="-25.314339713533094"/>
    <n v="2.6236649360385171"/>
    <s v="Grandes"/>
    <n v="2023"/>
    <n v="3"/>
    <d v="2024-11-12T00:00:00"/>
    <x v="27"/>
    <x v="0"/>
  </r>
  <r>
    <n v="2024"/>
    <n v="9"/>
    <n v="81"/>
    <x v="34"/>
    <s v="MyT Cascos"/>
    <n v="53"/>
    <s v="2858dcd1057d3eae7f7d5f782167e24b61153c01551450a628cee722509f6529"/>
    <s v="866d562d83a77144c090ae01fef5e5dc5d322dfdcb968ee04e0fa262fe1b2619"/>
    <x v="23"/>
    <n v="11201.279140000001"/>
    <n v="8571.7616799999996"/>
    <n v="12338.662100000001"/>
    <n v="8667.9045000000006"/>
    <n v="-14.13654"/>
    <n v="2968.1002800000001"/>
    <n v="-12.705500000000001"/>
    <n v="7275.20622"/>
    <n v="0"/>
    <n v="0"/>
    <n v="136.08000000000001"/>
    <n v="130.12"/>
    <n v="0"/>
    <n v="0"/>
    <n v="-14.13654"/>
    <n v="31.755389999999998"/>
    <n v="534.37833000000001"/>
    <n v="-315.79439000000002"/>
    <n v="0"/>
    <n v="0"/>
    <n v="0"/>
    <n v="0"/>
    <n v="0"/>
    <n v="0"/>
    <s v="MyT Cascos"/>
    <s v="Daños Sin Autos"/>
    <s v="Maritimo y Transportes"/>
    <x v="27"/>
    <x v="2"/>
    <n v="1282462.5710499999"/>
    <n v="1212681.1111300001"/>
    <n v="686962120.64980006"/>
    <n v="584624168.36260986"/>
    <n v="657838299.99713993"/>
    <n v="555463704.64566004"/>
    <n v="5743535.6412700005"/>
    <n v="6721376.2503400017"/>
    <n v="5844440.7108500004"/>
    <n v="1963666.0047699995"/>
    <n v="69124.861000000004"/>
    <n v="59955.848149999998"/>
    <n v="0.19502410779021812"/>
    <n v="0.12752985937316627"/>
    <n v="2629.5174600000009"/>
    <n v="30.67651152895796"/>
    <n v="16.20441470399485"/>
    <n v="14.296789962098133"/>
    <n v="0.87341957518721935"/>
    <n v="0.70684383564057196"/>
    <n v="1.6305526612449416E-3"/>
    <n v="1.7027404971782123E-3"/>
    <n v="1.466200363219232E-3"/>
    <n v="1.5431722375934672E-3"/>
    <m/>
    <m/>
    <m/>
    <n v="0"/>
    <m/>
    <n v="0"/>
    <m/>
    <n v="0"/>
    <m/>
    <n v="-100.47628242533639"/>
    <n v="-0.12620469344003868"/>
    <n v="34.626490922225457"/>
    <n v="-2.4188011649696448E-4"/>
    <n v="-144.51697806262183"/>
    <n v="-269.2171700706906"/>
    <n v="-2.6454179008344147"/>
    <n v="-10.055716949246628"/>
    <s v="Resto"/>
    <n v="2023"/>
    <n v="3"/>
    <d v="2024-11-12T00:00:00"/>
    <x v="27"/>
    <x v="23"/>
  </r>
  <r>
    <n v="2024"/>
    <n v="9"/>
    <n v="43"/>
    <x v="9"/>
    <s v="MyT Cascos"/>
    <n v="31"/>
    <s v="eb1e33e8a81b697b75855af6bfcdbcbf7cbbde9f94962ceaec1ed8af21f5a50f"/>
    <s v="866d562d83a77144c090ae01fef5e5dc5d322dfdcb968ee04e0fa262fe1b2619"/>
    <x v="10"/>
    <n v="39420.279950000004"/>
    <n v="15946.975269999999"/>
    <n v="52503.699630000003"/>
    <n v="29232.128099999998"/>
    <n v="188.47278000000011"/>
    <n v="-296.51380000000012"/>
    <n v="117850.72806999995"/>
    <n v="297.74383999999975"/>
    <n v="0"/>
    <n v="0"/>
    <n v="136.08000000000001"/>
    <n v="130.12"/>
    <n v="0"/>
    <n v="0"/>
    <n v="3992.85133"/>
    <n v="281.20327000000003"/>
    <n v="7950.9052699999993"/>
    <n v="6570.6327999999994"/>
    <n v="0"/>
    <n v="0"/>
    <n v="0"/>
    <n v="0"/>
    <n v="0"/>
    <n v="0"/>
    <s v="MyT Cascos"/>
    <s v="Daños Sin Autos"/>
    <s v="Maritimo y Transportes"/>
    <x v="27"/>
    <x v="2"/>
    <n v="84865140.385240003"/>
    <n v="73374373.455160007"/>
    <n v="686962120.64980006"/>
    <n v="584624168.36260986"/>
    <n v="657838299.99713993"/>
    <n v="555463704.64566004"/>
    <n v="5743535.6412700005"/>
    <n v="6721376.2503400017"/>
    <n v="5844440.7108500004"/>
    <n v="1963666.0047699995"/>
    <n v="478792.4509"/>
    <n v="466198.47668999998"/>
    <n v="0.68634169633677877"/>
    <n v="0.23725758945860706"/>
    <n v="23473.304680000005"/>
    <n v="147.19596840511065"/>
    <n v="8.2332709874394556"/>
    <n v="3.4206407929994134"/>
    <n v="4.6450497543578093E-2"/>
    <n v="2.1733712356324777E-2"/>
    <n v="5.7383484132592652E-3"/>
    <n v="5.992396604176344E-3"/>
    <n v="2.7277311019596739E-3"/>
    <n v="2.8709302041927029E-3"/>
    <m/>
    <m/>
    <m/>
    <n v="0"/>
    <m/>
    <n v="0"/>
    <m/>
    <n v="0"/>
    <m/>
    <n v="-163.56290331175143"/>
    <n v="0.47811121645776161"/>
    <n v="-1.8593732979432915"/>
    <n v="3.2248214897638875E-3"/>
    <n v="1319.9163935753661"/>
    <n v="21.006690101446559"/>
    <n v="50.218826591553643"/>
    <n v="4.279698448526907"/>
    <s v="Medianas"/>
    <n v="2023"/>
    <n v="3"/>
    <d v="2024-11-12T00:00:00"/>
    <x v="27"/>
    <x v="10"/>
  </r>
  <r>
    <n v="2024"/>
    <n v="9"/>
    <n v="48"/>
    <x v="3"/>
    <s v="MyT Cascos"/>
    <n v="36"/>
    <s v="76a50887d8f1c2e9301755428990ad81479ee21c25b43215cf524541e0503269"/>
    <s v="866d562d83a77144c090ae01fef5e5dc5d322dfdcb968ee04e0fa262fe1b2619"/>
    <x v="9"/>
    <n v="153433.27353999999"/>
    <n v="123841.96179"/>
    <n v="188163.11403999999"/>
    <n v="147793.96000000002"/>
    <n v="49200.82877"/>
    <n v="36329.237419999998"/>
    <n v="223060.17707999996"/>
    <n v="33689.322650000009"/>
    <n v="0"/>
    <n v="0"/>
    <n v="136.08000000000001"/>
    <n v="130.12"/>
    <n v="0"/>
    <n v="0"/>
    <n v="35270.609649999999"/>
    <n v="28979.380260000002"/>
    <n v="113586.92750000001"/>
    <n v="96191.713730000003"/>
    <n v="0"/>
    <n v="0"/>
    <n v="0"/>
    <n v="0"/>
    <n v="0"/>
    <n v="0"/>
    <s v="MyT Cascos"/>
    <s v="Daños Sin Autos"/>
    <s v="Maritimo y Transportes"/>
    <x v="27"/>
    <x v="2"/>
    <n v="47053426.409630001"/>
    <n v="41806699.471960001"/>
    <n v="686962120.64980006"/>
    <n v="584624168.36260986"/>
    <n v="657838299.99713993"/>
    <n v="555463704.64566004"/>
    <n v="5743535.6412700005"/>
    <n v="6721376.2503400017"/>
    <n v="5844440.7108500004"/>
    <n v="1963666.0047699995"/>
    <n v="822198.00448999996"/>
    <n v="757525.71562000003"/>
    <n v="2.6714080511228988"/>
    <n v="1.8425089918710538"/>
    <n v="29591.311749999993"/>
    <n v="23.894414560533427"/>
    <n v="18.661353190120291"/>
    <n v="16.348218844114228"/>
    <n v="0.32608310435092602"/>
    <n v="0.29622515853723763"/>
    <n v="2.2335041325840046E-2"/>
    <n v="2.3323858392049698E-2"/>
    <n v="2.1183175190456326E-2"/>
    <n v="2.2295239230617405E-2"/>
    <m/>
    <m/>
    <m/>
    <n v="0"/>
    <m/>
    <n v="0"/>
    <m/>
    <n v="0"/>
    <m/>
    <n v="35.430392334395442"/>
    <n v="32.06659653075404"/>
    <n v="29.335159823779144"/>
    <n v="0.84183981332311875"/>
    <n v="21.709330336107048"/>
    <n v="18.083900468627199"/>
    <n v="31.051645137597365"/>
    <n v="30.126690892878848"/>
    <s v="Grandes"/>
    <n v="2023"/>
    <n v="3"/>
    <d v="2024-11-12T00:00:00"/>
    <x v="27"/>
    <x v="9"/>
  </r>
  <r>
    <n v="2024"/>
    <n v="9"/>
    <n v="150.1"/>
    <x v="32"/>
    <s v="MyT Cascos"/>
    <n v="150.1"/>
    <m/>
    <m/>
    <x v="21"/>
    <n v="52675.48029"/>
    <n v="48072.470520000003"/>
    <n v="69625.346449999997"/>
    <n v="67491.104160000003"/>
    <n v="45249.88863999999"/>
    <n v="15816.286819999999"/>
    <n v="158714.37726999997"/>
    <n v="40449.068619999998"/>
    <n v="0"/>
    <n v="0"/>
    <n v="0"/>
    <n v="0"/>
    <n v="0"/>
    <n v="0"/>
    <n v="27744.66173"/>
    <n v="10584.162740000002"/>
    <n v="79803.890190000006"/>
    <n v="34041.928079999998"/>
    <n v="0"/>
    <n v="0"/>
    <n v="0"/>
    <n v="0"/>
    <n v="0"/>
    <n v="0"/>
    <s v="MyT Cascos"/>
    <s v="Daños Sin Autos"/>
    <s v="Maritimo y Transportes"/>
    <x v="27"/>
    <x v="2"/>
    <n v="90032061.243939996"/>
    <n v="78919737.019249991"/>
    <n v="686962120.64980006"/>
    <n v="584624168.36260986"/>
    <n v="657838299.99713993"/>
    <n v="555463704.64566004"/>
    <n v="5743535.6412700005"/>
    <n v="6721376.2503400017"/>
    <n v="5844440.7108500004"/>
    <n v="1963666.0047699995"/>
    <n v="2000559.8888600001"/>
    <n v="1789892.6420100001"/>
    <n v="0.91712637615586368"/>
    <n v="0.71521766866671466"/>
    <n v="4603.0097699999969"/>
    <n v="9.5751471064607898"/>
    <n v="2.6330369104829261"/>
    <n v="2.6857739616168232"/>
    <n v="5.8507468964058132E-2"/>
    <n v="6.091311544572714E-2"/>
    <n v="7.667887166787896E-3"/>
    <n v="8.0073599074771129E-3"/>
    <n v="8.2227990427832121E-3"/>
    <n v="8.6544755522174523E-3"/>
    <m/>
    <m/>
    <m/>
    <n v="0"/>
    <m/>
    <n v="0"/>
    <m/>
    <n v="0"/>
    <m/>
    <n v="186.09678842432623"/>
    <n v="85.903134420191137"/>
    <n v="32.900923644895293"/>
    <n v="0.77423813293195276"/>
    <n v="162.13374086876519"/>
    <n v="134.42823215670225"/>
    <n v="34.766051709941081"/>
    <n v="31.091548971981737"/>
    <s v="Resto"/>
    <n v="2023"/>
    <n v="3"/>
    <d v="2024-11-12T00:00:00"/>
    <x v="27"/>
    <x v="21"/>
  </r>
  <r>
    <n v="2024"/>
    <n v="9"/>
    <n v="74"/>
    <x v="0"/>
    <s v="MyT Cascos"/>
    <n v="46"/>
    <s v="25fc0e7096fc653718202dc30b0c580b8ab87eac11a700cba03a7c021bc35b0c"/>
    <s v="866d562d83a77144c090ae01fef5e5dc5d322dfdcb968ee04e0fa262fe1b2619"/>
    <x v="8"/>
    <n v="74838.695290000003"/>
    <n v="96376.466809999998"/>
    <n v="74838.695290000003"/>
    <n v="98979.184519999995"/>
    <n v="39739.976190000001"/>
    <n v="74147.441810000004"/>
    <n v="39469.604229999997"/>
    <n v="86561.249480000013"/>
    <n v="0"/>
    <n v="0"/>
    <n v="136.08000000000001"/>
    <n v="130.12"/>
    <n v="0"/>
    <n v="0"/>
    <n v="11276.476490000001"/>
    <n v="31020.42727"/>
    <n v="8992.0809000000008"/>
    <n v="6852.7870400000002"/>
    <n v="0"/>
    <n v="0"/>
    <n v="0"/>
    <n v="0"/>
    <n v="0"/>
    <n v="0"/>
    <s v="MyT Cascos"/>
    <s v="Daños Sin Autos"/>
    <s v="Maritimo y Transportes"/>
    <x v="27"/>
    <x v="2"/>
    <n v="6432910.42368"/>
    <n v="8513094.40955"/>
    <n v="686962120.64980006"/>
    <n v="584624168.36260986"/>
    <n v="657838299.99713993"/>
    <n v="555463704.64566004"/>
    <n v="5743535.6412700005"/>
    <n v="6721376.2503400017"/>
    <n v="5844440.7108500004"/>
    <n v="1963666.0047699995"/>
    <n v="84738.821559999997"/>
    <n v="439852.35115"/>
    <n v="1.3030074150188751"/>
    <n v="1.4338799558367943"/>
    <n v="-21537.771519999995"/>
    <n v="-22.347542126088026"/>
    <n v="88.316894089694017"/>
    <n v="21.911095065883451"/>
    <n v="1.1633722586049613"/>
    <n v="1.1320967696761914"/>
    <n v="1.0894151662861673E-2"/>
    <n v="1.1376457602168401E-2"/>
    <n v="1.6485200582782446E-2"/>
    <n v="1.7350632634310501E-2"/>
    <m/>
    <m/>
    <m/>
    <n v="0"/>
    <m/>
    <n v="0"/>
    <m/>
    <n v="0"/>
    <m/>
    <n v="-46.40411695951402"/>
    <n v="53.100840462287003"/>
    <n v="76.935214855071322"/>
    <n v="0.67996200416960551"/>
    <n v="-63.648223179357899"/>
    <n v="31.217865775090559"/>
    <n v="125.40452666523495"/>
    <n v="452.66877679012191"/>
    <s v="Medianas"/>
    <n v="2023"/>
    <n v="3"/>
    <d v="2024-11-12T00:00:00"/>
    <x v="27"/>
    <x v="8"/>
  </r>
  <r>
    <n v="2024"/>
    <n v="9"/>
    <n v="37"/>
    <x v="35"/>
    <s v="MyT Cascos"/>
    <n v="25"/>
    <s v="b7a56873cd771f2c446d369b649430b65a756ba278ff97ec81bb6f55b2e73569"/>
    <s v="866d562d83a77144c090ae01fef5e5dc5d322dfdcb968ee04e0fa262fe1b2619"/>
    <x v="27"/>
    <n v="1559.21624"/>
    <n v="790.42899999999997"/>
    <n v="1816.9387000000002"/>
    <n v="992.80983999999989"/>
    <n v="399.59374000000003"/>
    <n v="40.039190000000005"/>
    <n v="416.24155000000002"/>
    <n v="8973.9315600000027"/>
    <n v="0"/>
    <n v="0"/>
    <n v="136.08000000000001"/>
    <n v="130.12"/>
    <n v="0"/>
    <n v="0"/>
    <n v="399.59373999999997"/>
    <n v="40.039190000000005"/>
    <n v="1604.8973100000001"/>
    <n v="765.56517000000008"/>
    <n v="0"/>
    <n v="0"/>
    <n v="0"/>
    <n v="0"/>
    <n v="0"/>
    <n v="0"/>
    <s v="MyT Cascos"/>
    <s v="Daños Sin Autos"/>
    <s v="Maritimo y Transportes"/>
    <x v="27"/>
    <x v="2"/>
    <n v="10496838.85248"/>
    <n v="8533878.8999300003"/>
    <n v="686962120.64980006"/>
    <n v="584624168.36260986"/>
    <n v="657838299.99713993"/>
    <n v="555463704.64566004"/>
    <n v="5743535.6412700005"/>
    <n v="6721376.2503400017"/>
    <n v="5844440.7108500004"/>
    <n v="1963666.0047699995"/>
    <n v="637651.03194000002"/>
    <n v="553166.78482000006"/>
    <n v="2.714732418122905E-2"/>
    <n v="1.1759927886197652E-2"/>
    <n v="768.78724"/>
    <n v="97.262023534055558"/>
    <n v="0.24452500849190423"/>
    <n v="0.14289162359182589"/>
    <n v="1.4854150491522665E-2"/>
    <n v="9.262247675045911E-3"/>
    <n v="2.2697266605109631E-4"/>
    <n v="2.3702120110774623E-4"/>
    <n v="1.3520292912518473E-4"/>
    <n v="1.4230074681553285E-4"/>
    <m/>
    <m/>
    <m/>
    <n v="0"/>
    <m/>
    <n v="0"/>
    <m/>
    <n v="0"/>
    <m/>
    <n v="898.00655307962018"/>
    <n v="25.62785903256113"/>
    <n v="5.06550113925476"/>
    <n v="6.837159614916927E-3"/>
    <n v="898.00655307961995"/>
    <n v="109.63562252969265"/>
    <n v="24.898399262691765"/>
    <n v="5.2300171910903419"/>
    <s v="Resto"/>
    <n v="2023"/>
    <n v="3"/>
    <d v="2024-11-12T00:00:00"/>
    <x v="27"/>
    <x v="27"/>
  </r>
  <r>
    <n v="2024"/>
    <n v="9"/>
    <n v="16"/>
    <x v="24"/>
    <s v="MyT Cascos"/>
    <n v="14"/>
    <s v="8527a891e224136950ff32ca212b45bc93f69fbb801c3b1ebedac52775f99e61"/>
    <s v="866d562d83a77144c090ae01fef5e5dc5d322dfdcb968ee04e0fa262fe1b2619"/>
    <x v="13"/>
    <n v="112271.27460999999"/>
    <n v="23669.288190000003"/>
    <n v="113352.59785999999"/>
    <n v="25569.259400000006"/>
    <n v="264.95568000000003"/>
    <n v="-108.3366"/>
    <n v="4789.4050100000004"/>
    <n v="81.086520000000036"/>
    <n v="0"/>
    <n v="0"/>
    <n v="136.08000000000001"/>
    <n v="130.12"/>
    <n v="0"/>
    <n v="0"/>
    <n v="6.2856800000000002"/>
    <n v="-171.91120000000001"/>
    <n v="-948.56898999999999"/>
    <n v="1242.2009599999999"/>
    <n v="0"/>
    <n v="0"/>
    <n v="0"/>
    <n v="0"/>
    <n v="0"/>
    <n v="0"/>
    <s v="MyT Cascos"/>
    <s v="Daños Sin Autos"/>
    <s v="Maritimo y Transportes"/>
    <x v="27"/>
    <x v="2"/>
    <n v="3728743.9611599999"/>
    <n v="2931433.71942"/>
    <n v="686962120.64980006"/>
    <n v="584624168.36260986"/>
    <n v="657838299.99713993"/>
    <n v="555463704.64566004"/>
    <n v="5743535.6412700005"/>
    <n v="6721376.2503400017"/>
    <n v="5844440.7108500004"/>
    <n v="1963666.0047699995"/>
    <n v="122593.67677999999"/>
    <n v="31186.209170000002"/>
    <n v="1.9547414976113002"/>
    <n v="0.35214943053965603"/>
    <n v="88601.986419999987"/>
    <n v="374.33312615388792"/>
    <n v="91.579988102874154"/>
    <n v="75.896650538626531"/>
    <n v="3.0109676550457696"/>
    <n v="0.8074304403745175"/>
    <n v="1.6343153608499139E-2"/>
    <n v="1.7066697790397444E-2"/>
    <n v="4.0486332024712432E-3"/>
    <n v="4.2611763814701543E-3"/>
    <m/>
    <m/>
    <m/>
    <n v="0"/>
    <m/>
    <n v="0"/>
    <m/>
    <n v="0"/>
    <m/>
    <n v="-344.56709920747011"/>
    <n v="0.23599596684048019"/>
    <n v="-0.45770958184442134"/>
    <n v="4.5334651014273964E-3"/>
    <n v="-103.656352814709"/>
    <n v="-176.36195917929416"/>
    <n v="-0.66264869147788608"/>
    <n v="-13.839242243058644"/>
    <s v="Medianas"/>
    <n v="2023"/>
    <n v="3"/>
    <d v="2024-11-12T00:00:00"/>
    <x v="27"/>
    <x v="13"/>
  </r>
  <r>
    <n v="2024"/>
    <n v="9"/>
    <n v="1"/>
    <x v="14"/>
    <s v="MyT Cascos"/>
    <n v="30"/>
    <s v="624b60c58c9d8bfb6ff1886c2fd605d2adeb6ea4da576068201b6c6958ce93f4"/>
    <s v="866d562d83a77144c090ae01fef5e5dc5d322dfdcb968ee04e0fa262fe1b2619"/>
    <x v="15"/>
    <n v="135006.02399000002"/>
    <n v="135301.86403999999"/>
    <n v="135641.77181000003"/>
    <n v="135470.15549999999"/>
    <n v="280098.14038000006"/>
    <n v="2751.4474900000009"/>
    <n v="304446.79772999999"/>
    <n v="2751.4479600000009"/>
    <n v="0"/>
    <n v="0"/>
    <n v="136.08000000000001"/>
    <n v="130.12"/>
    <n v="0"/>
    <n v="0"/>
    <n v="-1644.23305"/>
    <n v="0.47341"/>
    <n v="-1452.2693999999999"/>
    <n v="-2184.04045"/>
    <n v="0"/>
    <n v="0"/>
    <n v="0"/>
    <n v="0"/>
    <n v="0"/>
    <n v="0"/>
    <s v="MyT Cascos"/>
    <s v="Daños Sin Autos"/>
    <s v="Maritimo y Transportes"/>
    <x v="27"/>
    <x v="2"/>
    <n v="35723485.483519994"/>
    <n v="28721849.16367"/>
    <n v="686962120.64980006"/>
    <n v="584624168.36260986"/>
    <n v="657838299.99713993"/>
    <n v="555463704.64566004"/>
    <n v="5743535.6412700005"/>
    <n v="6721376.2503400017"/>
    <n v="5844440.7108500004"/>
    <n v="1963666.0047699995"/>
    <n v="193403.598"/>
    <n v="198172.77786"/>
    <n v="2.3505734520026014"/>
    <n v="2.0130083334221278"/>
    <n v="-295.84004999996978"/>
    <n v="-0.21865186566277783"/>
    <n v="69.805332158298327"/>
    <n v="68.274697211735386"/>
    <n v="0.37791951754618452"/>
    <n v="0.47107643825085632"/>
    <n v="1.9652615469146584E-2"/>
    <n v="2.0522676163821259E-2"/>
    <n v="2.3143392176027823E-2"/>
    <n v="2.4358362735205426E-2"/>
    <m/>
    <m/>
    <m/>
    <n v="0"/>
    <m/>
    <n v="0"/>
    <m/>
    <n v="0"/>
    <m/>
    <n v="10080.028563074629"/>
    <n v="207.47084619035004"/>
    <n v="2.0335621460370836"/>
    <n v="4.7925567943568597"/>
    <n v="-347416.92401934898"/>
    <n v="-33.505379902647867"/>
    <n v="113.21818458751525"/>
    <n v="-2.1675880590947848E-2"/>
    <s v="Medianas"/>
    <n v="2023"/>
    <n v="3"/>
    <d v="2024-11-12T00:00:00"/>
    <x v="27"/>
    <x v="15"/>
  </r>
  <r>
    <n v="2024"/>
    <n v="9"/>
    <n v="22"/>
    <x v="15"/>
    <s v="MyT Cascos"/>
    <n v="16"/>
    <s v="b17ef6d19c7a5b1ee83b907c595526dcb1eb06db8227d650d5dda0a9f4ce8cd9"/>
    <s v="866d562d83a77144c090ae01fef5e5dc5d322dfdcb968ee04e0fa262fe1b2619"/>
    <x v="6"/>
    <n v="280914.27354999998"/>
    <n v="334959.42512000003"/>
    <n v="378128.92933999997"/>
    <n v="443961.05648999999"/>
    <n v="369871.57366000005"/>
    <n v="626927.95745999995"/>
    <n v="409577.08299999993"/>
    <n v="978886.20448999992"/>
    <n v="0"/>
    <n v="0"/>
    <n v="136.08000000000001"/>
    <n v="130.12"/>
    <n v="0"/>
    <n v="0"/>
    <n v="21774.011770000001"/>
    <n v="3743.4253599999997"/>
    <n v="14081.691199999999"/>
    <n v="22393.895680000001"/>
    <n v="0"/>
    <n v="0"/>
    <n v="0"/>
    <n v="0"/>
    <n v="0"/>
    <n v="0"/>
    <s v="MyT Cascos"/>
    <s v="Daños Sin Autos"/>
    <s v="Maritimo y Transportes"/>
    <x v="27"/>
    <x v="2"/>
    <n v="23848282.467700001"/>
    <n v="20930115.52899"/>
    <n v="686962120.64980006"/>
    <n v="584624168.36260986"/>
    <n v="657838299.99713993"/>
    <n v="555463704.64566004"/>
    <n v="5743535.6412700005"/>
    <n v="6721376.2503400017"/>
    <n v="5844440.7108500004"/>
    <n v="1963666.0047699995"/>
    <n v="768691.25127000001"/>
    <n v="672491.11291999999"/>
    <n v="4.890964226486191"/>
    <n v="4.9834946392571915"/>
    <n v="-54045.151570000045"/>
    <n v="-16.134835301510996"/>
    <n v="36.544486890657986"/>
    <n v="49.808751176738156"/>
    <n v="1.1779224517760092"/>
    <n v="1.6003706460963034"/>
    <n v="4.0892250839723462E-2"/>
    <n v="4.2702632782436252E-2"/>
    <n v="5.7294830293817635E-2"/>
    <n v="6.0302666460210291E-2"/>
    <m/>
    <m/>
    <m/>
    <n v="0"/>
    <m/>
    <n v="0"/>
    <m/>
    <n v="0"/>
    <m/>
    <n v="-41.002539564747508"/>
    <n v="131.66706304589627"/>
    <n v="187.16534315623497"/>
    <n v="6.3286051131179484"/>
    <n v="481.66010207293147"/>
    <n v="-37.118170946128124"/>
    <n v="154.62639721853867"/>
    <n v="16.716275781097142"/>
    <s v="Grandes"/>
    <n v="2023"/>
    <n v="3"/>
    <d v="2024-11-12T00:00:00"/>
    <x v="27"/>
    <x v="6"/>
  </r>
  <r>
    <n v="2024"/>
    <n v="9"/>
    <n v="27"/>
    <x v="21"/>
    <s v="MyT Cascos"/>
    <n v="21"/>
    <s v="6f4b6612125fb3a0daecd2799dfd6c9c299424fd920f9b308110a2c1fbd8f443"/>
    <s v="866d562d83a77144c090ae01fef5e5dc5d322dfdcb968ee04e0fa262fe1b2619"/>
    <x v="22"/>
    <n v="18760.749390000001"/>
    <n v="27021.991289999998"/>
    <n v="28105.222859999998"/>
    <n v="34383.479059999998"/>
    <n v="14571.885289999997"/>
    <n v="9590.8320599999988"/>
    <n v="96253.359099999987"/>
    <n v="10346.125980000001"/>
    <n v="0"/>
    <n v="0"/>
    <n v="136.08000000000001"/>
    <n v="130.12"/>
    <n v="0"/>
    <n v="0"/>
    <n v="13308.330260000001"/>
    <n v="9590.8320600000006"/>
    <n v="18715.033889999999"/>
    <n v="27021.991289999998"/>
    <n v="0"/>
    <n v="0"/>
    <n v="0"/>
    <n v="0"/>
    <n v="0"/>
    <n v="0"/>
    <s v="MyT Cascos"/>
    <s v="Daños Sin Autos"/>
    <s v="Maritimo y Transportes"/>
    <x v="27"/>
    <x v="2"/>
    <n v="9306186.5952599999"/>
    <n v="8672700.5259799995"/>
    <n v="686962120.64980006"/>
    <n v="584624168.36260986"/>
    <n v="657838299.99713993"/>
    <n v="555463704.64566004"/>
    <n v="5743535.6412700005"/>
    <n v="6721376.2503400017"/>
    <n v="5844440.7108500004"/>
    <n v="1963666.0047699995"/>
    <n v="387303.88331"/>
    <n v="375091.38545999996"/>
    <n v="0.32664112424401454"/>
    <n v="0.40203063009057244"/>
    <n v="-8261.2418999999973"/>
    <n v="-30.572291328719459"/>
    <n v="4.8439352659378843"/>
    <n v="7.2041087418899528"/>
    <n v="0.2015943823816683"/>
    <n v="0.31157528395051509"/>
    <n v="2.7309729060831095E-3"/>
    <n v="2.8518785528421752E-3"/>
    <n v="4.6221132741881034E-3"/>
    <n v="4.8647627313899468E-3"/>
    <m/>
    <m/>
    <m/>
    <n v="0"/>
    <m/>
    <n v="0"/>
    <m/>
    <n v="0"/>
    <m/>
    <n v="51.935569289907882"/>
    <n v="77.672192016845628"/>
    <n v="35.49269170088612"/>
    <n v="0.24932899503878619"/>
    <n v="38.76095605410903"/>
    <n v="-30.7414702005109"/>
    <n v="71.110372218513788"/>
    <n v="35.492691700886127"/>
    <s v="Resto"/>
    <n v="2023"/>
    <n v="3"/>
    <d v="2024-11-12T00:00:00"/>
    <x v="27"/>
    <x v="22"/>
  </r>
  <r>
    <n v="2024"/>
    <n v="9"/>
    <n v="9"/>
    <x v="8"/>
    <s v="MyT Cascos"/>
    <n v="9"/>
    <s v="19581e27de7ced00ff1ce50b2047e7a567c76b1cbaebabe5ef03f7c3017bb5b7"/>
    <s v="866d562d83a77144c090ae01fef5e5dc5d322dfdcb968ee04e0fa262fe1b2619"/>
    <x v="19"/>
    <n v="20424.47206"/>
    <n v="11344.85871"/>
    <n v="26160.182119999998"/>
    <n v="23186.91749"/>
    <n v="30021.838929999994"/>
    <n v="3224.1807200000003"/>
    <n v="61741.314539999992"/>
    <n v="13846.867229999996"/>
    <n v="0"/>
    <n v="0"/>
    <n v="136.08000000000001"/>
    <n v="130.12"/>
    <n v="0"/>
    <n v="0"/>
    <n v="13780.16705"/>
    <n v="928.40152999999998"/>
    <n v="58139.131939999999"/>
    <n v="5817.2788700000001"/>
    <n v="0"/>
    <n v="0"/>
    <n v="0"/>
    <n v="0"/>
    <n v="0"/>
    <n v="0"/>
    <s v="MyT Cascos"/>
    <s v="Daños Sin Autos"/>
    <s v="Maritimo y Transportes"/>
    <x v="27"/>
    <x v="2"/>
    <n v="2219668.6898400001"/>
    <n v="1971809.2153"/>
    <n v="686962120.64980006"/>
    <n v="584624168.36260986"/>
    <n v="657838299.99713993"/>
    <n v="555463704.64566004"/>
    <n v="5743535.6412700005"/>
    <n v="6721376.2503400017"/>
    <n v="5844440.7108500004"/>
    <n v="1963666.0047699995"/>
    <n v="96706.940099999993"/>
    <n v="89715.713340000002"/>
    <n v="0.3556079971584154"/>
    <n v="0.16878773464625074"/>
    <n v="9079.6133499999996"/>
    <n v="80.032846438155431"/>
    <n v="21.119965163699771"/>
    <n v="12.645341922440986"/>
    <n v="0.9201585873372955"/>
    <n v="0.5753527583688639"/>
    <n v="2.9731584094739335E-3"/>
    <n v="3.1047860941037938E-3"/>
    <n v="1.9405387809700359E-3"/>
    <n v="2.0424122431612489E-3"/>
    <m/>
    <m/>
    <m/>
    <n v="0"/>
    <m/>
    <n v="0"/>
    <m/>
    <n v="0"/>
    <m/>
    <n v="831.14628295401474"/>
    <n v="146.98954686224576"/>
    <n v="28.419752086978615"/>
    <n v="0.51368198285022371"/>
    <n v="1384.2895670367971"/>
    <n v="899.42143464750211"/>
    <n v="23.702051596197258"/>
    <n v="15.959378100090978"/>
    <s v="Resto"/>
    <n v="2023"/>
    <n v="3"/>
    <d v="2024-11-12T00:00:00"/>
    <x v="27"/>
    <x v="19"/>
  </r>
  <r>
    <n v="2024"/>
    <n v="9"/>
    <n v="10"/>
    <x v="4"/>
    <s v="MyT Cascos"/>
    <n v="10"/>
    <s v="4a44dc15364204a80fe80e9039455cc1608281820fe2b24f1e5233ade6af1dd5"/>
    <s v="866d562d83a77144c090ae01fef5e5dc5d322dfdcb968ee04e0fa262fe1b2619"/>
    <x v="14"/>
    <n v="36454.268509999994"/>
    <n v="43254.679750000003"/>
    <n v="36841.956519999992"/>
    <n v="47965.615240000006"/>
    <n v="18440.43374"/>
    <n v="-383.72787999999986"/>
    <n v="33518.133380000007"/>
    <n v="-383.72787999999986"/>
    <n v="0"/>
    <n v="0"/>
    <n v="136.08000000000001"/>
    <n v="130.12"/>
    <n v="0"/>
    <n v="0"/>
    <n v="214.99914000000001"/>
    <n v="600.55641000000003"/>
    <n v="-262.80732"/>
    <n v="-239.82341"/>
    <n v="0"/>
    <n v="0"/>
    <n v="0"/>
    <n v="0"/>
    <n v="0"/>
    <n v="0"/>
    <s v="MyT Cascos"/>
    <s v="Daños Sin Autos"/>
    <s v="Maritimo y Transportes"/>
    <x v="27"/>
    <x v="2"/>
    <n v="4592296.0130699994"/>
    <n v="4306787.9967099996"/>
    <n v="686962120.64980006"/>
    <n v="584624168.36260986"/>
    <n v="657838299.99713993"/>
    <n v="555463704.64566004"/>
    <n v="5743535.6412700005"/>
    <n v="6721376.2503400017"/>
    <n v="5844440.7108500004"/>
    <n v="1963666.0047699995"/>
    <n v="193907.30196000001"/>
    <n v="209161.04922999998"/>
    <n v="0.63470083215047812"/>
    <n v="0.6435390333610912"/>
    <n v="-6800.4112400000085"/>
    <n v="-15.721793062171518"/>
    <n v="18.799843090756806"/>
    <n v="20.680083557257266"/>
    <n v="0.79381356093441213"/>
    <n v="1.0043373340652642"/>
    <n v="5.3065907732318292E-3"/>
    <n v="5.5415241876550034E-3"/>
    <n v="7.3987156348917019E-3"/>
    <n v="7.7871298139259902E-3"/>
    <m/>
    <m/>
    <m/>
    <n v="0"/>
    <m/>
    <n v="0"/>
    <m/>
    <n v="0"/>
    <m/>
    <n v="-4905.6017561194685"/>
    <n v="50.585115251843526"/>
    <n v="-0.88713610230809725"/>
    <n v="0.31552093095522343"/>
    <n v="-64.200009121541129"/>
    <n v="9.5836807591052064"/>
    <n v="-81.808657384429011"/>
    <n v="-250.41609157337894"/>
    <s v="Medianas"/>
    <n v="2023"/>
    <n v="3"/>
    <d v="2024-11-12T00:00:00"/>
    <x v="27"/>
    <x v="14"/>
  </r>
  <r>
    <n v="2024"/>
    <n v="9"/>
    <n v="3"/>
    <x v="40"/>
    <s v="MyT Cascos"/>
    <n v="3"/>
    <s v="4e07408562bedb8b60ce05c1decfe3ad16b72230967de01f640b7e4729b49fce"/>
    <s v="866d562d83a77144c090ae01fef5e5dc5d322dfdcb968ee04e0fa262fe1b2619"/>
    <x v="16"/>
    <n v="61089.925029999999"/>
    <n v="45748.882640000003"/>
    <n v="78452.843029999989"/>
    <n v="54887.472900000001"/>
    <n v="9516.558979999998"/>
    <n v="52021.238330000007"/>
    <n v="241038.24460000006"/>
    <n v="58368.344859999997"/>
    <n v="0"/>
    <n v="0"/>
    <n v="136.08000000000001"/>
    <n v="130.12"/>
    <n v="0"/>
    <n v="0"/>
    <n v="16743.292079999999"/>
    <n v="41843.757250000002"/>
    <n v="33675.687570000002"/>
    <n v="30055.507989999998"/>
    <n v="0"/>
    <n v="0"/>
    <n v="0"/>
    <n v="0"/>
    <n v="0"/>
    <n v="0"/>
    <s v="MyT Cascos"/>
    <s v="Daños Sin Autos"/>
    <s v="Maritimo y Transportes"/>
    <x v="27"/>
    <x v="2"/>
    <n v="18450547.527869999"/>
    <n v="15031312.08585"/>
    <n v="686962120.64980006"/>
    <n v="584624168.36260986"/>
    <n v="657838299.99713993"/>
    <n v="555463704.64566004"/>
    <n v="5743535.6412700005"/>
    <n v="6721376.2503400017"/>
    <n v="5844440.7108500004"/>
    <n v="1963666.0047699995"/>
    <n v="236910.38503999999"/>
    <n v="217615.12443"/>
    <n v="1.0636292493954456"/>
    <n v="0.68064754800307137"/>
    <n v="15341.042389999995"/>
    <n v="33.53315207874985"/>
    <n v="25.786089968021269"/>
    <n v="21.022841477507686"/>
    <n v="0.33110087891821194"/>
    <n v="0.30435721365313512"/>
    <n v="8.8927647090955766E-3"/>
    <n v="9.2864652347340662E-3"/>
    <n v="7.8253491928210045E-3"/>
    <n v="8.2361605731168363E-3"/>
    <m/>
    <m/>
    <m/>
    <n v="0"/>
    <m/>
    <n v="0"/>
    <m/>
    <n v="0"/>
    <m/>
    <n v="-81.706396684309766"/>
    <n v="15.577951643133648"/>
    <n v="113.71040193343617"/>
    <n v="0.16283096109321182"/>
    <n v="-59.986164770134266"/>
    <n v="12.044978847818854"/>
    <n v="49.719228583519012"/>
    <n v="139.22159380544213"/>
    <s v="Medianas"/>
    <n v="2023"/>
    <n v="3"/>
    <d v="2024-11-12T00:00:00"/>
    <x v="27"/>
    <x v="16"/>
  </r>
  <r>
    <n v="2024"/>
    <n v="9"/>
    <n v="8"/>
    <x v="20"/>
    <s v="MyT Cascos"/>
    <n v="8"/>
    <s v="2c624232cdd221771294dfbb310aca000a0df6ac8b66b696d90ef06fdefb64a3"/>
    <s v="866d562d83a77144c090ae01fef5e5dc5d322dfdcb968ee04e0fa262fe1b2619"/>
    <x v="12"/>
    <n v="31178.886460000002"/>
    <n v="37054.539570000001"/>
    <n v="87768.251700000008"/>
    <n v="79899.45306"/>
    <n v="2651.6832000000004"/>
    <n v="8905.5756200000014"/>
    <n v="2955.9124700000002"/>
    <n v="60828.81845999998"/>
    <n v="0"/>
    <n v="0"/>
    <n v="136.08000000000001"/>
    <n v="130.12"/>
    <n v="0"/>
    <n v="0"/>
    <n v="4885.5969000000005"/>
    <n v="4024.6779799999999"/>
    <n v="2146.1187400000003"/>
    <n v="-2323.1995299999999"/>
    <n v="0"/>
    <n v="0"/>
    <n v="0"/>
    <n v="0"/>
    <n v="0"/>
    <n v="0"/>
    <s v="MyT Cascos"/>
    <s v="Daños Sin Autos"/>
    <s v="Maritimo y Transportes"/>
    <x v="27"/>
    <x v="2"/>
    <n v="1891357.54091"/>
    <n v="1612866.84565"/>
    <n v="686962120.64980006"/>
    <n v="584624168.36260986"/>
    <n v="657838299.99713993"/>
    <n v="555463704.64566004"/>
    <n v="5743535.6412700005"/>
    <n v="6721376.2503400017"/>
    <n v="5844440.7108500004"/>
    <n v="1963666.0047699995"/>
    <n v="104988.33859"/>
    <n v="123407.40536"/>
    <n v="0.54285179734874567"/>
    <n v="0.5512939343058737"/>
    <n v="-5875.6531099999993"/>
    <n v="-15.85676998873582"/>
    <n v="29.697475813727898"/>
    <n v="30.026188024864247"/>
    <n v="1.6484924603414073"/>
    <n v="2.2974332735487959"/>
    <n v="4.5386616703855191E-3"/>
    <n v="4.7395973235574091E-3"/>
    <n v="6.3381812752936221E-3"/>
    <n v="6.670920036735385E-3"/>
    <m/>
    <m/>
    <m/>
    <n v="0"/>
    <m/>
    <n v="0"/>
    <m/>
    <n v="0"/>
    <m/>
    <n v="-70.224460347684968"/>
    <n v="8.5047399091750648"/>
    <n v="24.033696608687887"/>
    <n v="4.537103430747861E-2"/>
    <n v="21.391001324284844"/>
    <n v="-192.37771927407374"/>
    <n v="227.64802379946599"/>
    <n v="-173.23858446200703"/>
    <s v="Medianas"/>
    <n v="2023"/>
    <n v="3"/>
    <d v="2024-11-12T00:00:00"/>
    <x v="27"/>
    <x v="12"/>
  </r>
  <r>
    <n v="2024"/>
    <n v="9"/>
    <n v="39"/>
    <x v="17"/>
    <s v="MyT Cascos"/>
    <n v="27"/>
    <s v="670671cd97404156226e507973f2ab8330d3022ca96e0c93bdbdb320c41adcaf"/>
    <s v="866d562d83a77144c090ae01fef5e5dc5d322dfdcb968ee04e0fa262fe1b2619"/>
    <x v="17"/>
    <n v="31485.096219999999"/>
    <n v="23257.098000000002"/>
    <n v="39863.976979999999"/>
    <n v="31611.894580000004"/>
    <n v="-15047.106699999998"/>
    <n v="21674.197030000007"/>
    <n v="63670.219979999994"/>
    <n v="24702.907829999989"/>
    <n v="0"/>
    <n v="0"/>
    <n v="136.08000000000001"/>
    <n v="130.12"/>
    <n v="0"/>
    <n v="0"/>
    <n v="3629.2311800000002"/>
    <n v="2882.0840200000002"/>
    <n v="4436.1196"/>
    <n v="5191.9096"/>
    <n v="0"/>
    <n v="0"/>
    <n v="0"/>
    <n v="0"/>
    <n v="0"/>
    <n v="0"/>
    <s v="MyT Cascos"/>
    <s v="Daños Sin Autos"/>
    <s v="Maritimo y Transportes"/>
    <x v="27"/>
    <x v="2"/>
    <n v="20570212.76644"/>
    <n v="17720859.139090002"/>
    <n v="686962120.64980006"/>
    <n v="584624168.36260986"/>
    <n v="657838299.99713993"/>
    <n v="555463704.64566004"/>
    <n v="5743535.6412700005"/>
    <n v="6721376.2503400017"/>
    <n v="5844440.7108500004"/>
    <n v="1963666.0047699995"/>
    <n v="1269333.10925"/>
    <n v="1227938.6670599999"/>
    <n v="0.54818317821107954"/>
    <n v="0.34601690388666367"/>
    <n v="8227.9982199999977"/>
    <n v="35.378438960871208"/>
    <n v="2.4804439426151363"/>
    <n v="1.8939950849241893"/>
    <n v="0.15306159725954546"/>
    <n v="0.13124136825114618"/>
    <n v="4.5832361455706069E-3"/>
    <n v="4.7861452001406552E-3"/>
    <n v="3.9781280450887748E-3"/>
    <n v="4.1869698785874966E-3"/>
    <m/>
    <m/>
    <m/>
    <n v="0"/>
    <m/>
    <n v="0"/>
    <m/>
    <n v="0"/>
    <m/>
    <n v="-169.42405607540053"/>
    <n v="-47.791204431643941"/>
    <n v="93.193901620915923"/>
    <n v="-0.25746016504309077"/>
    <n v="25.923850755745836"/>
    <n v="-14.557071640846752"/>
    <n v="81.810940805112651"/>
    <n v="55.511059360509677"/>
    <s v="Medianas"/>
    <n v="2023"/>
    <n v="3"/>
    <d v="2024-11-12T00:00:00"/>
    <x v="27"/>
    <x v="17"/>
  </r>
  <r>
    <n v="2024"/>
    <n v="9"/>
    <n v="12"/>
    <x v="31"/>
    <s v="MyT Cascos"/>
    <n v="12"/>
    <s v="6b51d431df5d7f141cbececcf79edf3dd861c3b4069f0b11661a3eefacbba918"/>
    <s v="866d562d83a77144c090ae01fef5e5dc5d322dfdcb968ee04e0fa262fe1b2619"/>
    <x v="20"/>
    <n v="729.76346000000001"/>
    <n v="623.73996"/>
    <n v="1158.45724"/>
    <n v="937.01586999999984"/>
    <n v="270.70722000000001"/>
    <n v="-6.8654299999999999"/>
    <n v="316.16757999999999"/>
    <n v="6.9376299999999986"/>
    <n v="0"/>
    <n v="0"/>
    <n v="136.08000000000001"/>
    <n v="130.12"/>
    <n v="0"/>
    <n v="0"/>
    <n v="270.70721999999995"/>
    <n v="-6.8654299999999999"/>
    <n v="777.79177000000004"/>
    <n v="706.55318"/>
    <n v="0"/>
    <n v="0"/>
    <n v="0"/>
    <n v="0"/>
    <n v="0"/>
    <n v="0"/>
    <s v="MyT Cascos"/>
    <s v="Daños Sin Autos"/>
    <s v="Maritimo y Transportes"/>
    <x v="27"/>
    <x v="2"/>
    <n v="5387062.6739699999"/>
    <n v="6304657.6626300002"/>
    <n v="686962120.64980006"/>
    <n v="584624168.36260986"/>
    <n v="657838299.99713993"/>
    <n v="555463704.64566004"/>
    <n v="5743535.6412700005"/>
    <n v="6721376.2503400017"/>
    <n v="5844440.7108500004"/>
    <n v="1963666.0047699995"/>
    <n v="809773.17250999995"/>
    <n v="712200.54053999996"/>
    <n v="1.2705822781986533E-2"/>
    <n v="9.2799441181178922E-3"/>
    <n v="106.02350000000001"/>
    <n v="16.998029114568848"/>
    <n v="9.0119490836921751E-2"/>
    <n v="8.7579259561790274E-2"/>
    <n v="1.3546593091002602E-2"/>
    <n v="9.8933200401527532E-3"/>
    <n v="1.0623052393481522E-4"/>
    <n v="1.109335622451859E-4"/>
    <n v="1.0669075856835407E-4"/>
    <n v="1.1229175818029273E-4"/>
    <m/>
    <m/>
    <m/>
    <n v="0"/>
    <m/>
    <n v="0"/>
    <m/>
    <n v="0"/>
    <m/>
    <n v="-4043.0482868516615"/>
    <n v="37.095200683246048"/>
    <n v="-1.1006878571640657"/>
    <n v="4.6318755445228744E-3"/>
    <n v="-4043.0482868516606"/>
    <n v="10.082551747909484"/>
    <n v="34.804587865464292"/>
    <n v="-0.971679159380473"/>
    <s v="Resto"/>
    <n v="2023"/>
    <n v="3"/>
    <d v="2024-11-12T00:00:00"/>
    <x v="27"/>
    <x v="20"/>
  </r>
  <r>
    <n v="2024"/>
    <n v="9"/>
    <n v="61"/>
    <x v="2"/>
    <s v="MyT Cas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70823.71588"/>
    <n v="111700.66201999999"/>
    <n v="327569.06368999998"/>
    <n v="219574.00756999999"/>
    <n v="0"/>
    <n v="0"/>
    <n v="0"/>
    <n v="0"/>
    <n v="0"/>
    <n v="0"/>
    <s v="MyT Cascos"/>
    <s v="Daños Sin Autos"/>
    <s v="Maritimo y Transportes"/>
    <x v="27"/>
    <x v="2"/>
    <n v="0"/>
    <n v="0"/>
    <n v="686962120.64980006"/>
    <n v="584624168.36260986"/>
    <n v="657838299.99713993"/>
    <n v="555463704.64566004"/>
    <n v="5743535.6412700005"/>
    <n v="6721376.2503400017"/>
    <n v="5844440.7108500004"/>
    <n v="1963666.00476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2.929904613648617"/>
    <n v="49.183898092114234"/>
    <n v="52.148916004370193"/>
    <n v="50.871532225593654"/>
    <m/>
    <n v="2023"/>
    <n v="3"/>
    <d v="2024-11-12T00:00:00"/>
    <x v="27"/>
    <x v="2"/>
  </r>
  <r>
    <n v="2024"/>
    <n v="9"/>
    <n v="79"/>
    <x v="59"/>
    <s v="MyT Cascos"/>
    <n v="51"/>
    <s v="031b4af5197ec30a926f48cf40e11a7dbc470048a21e4003b7a3c07c5dab1baa"/>
    <s v="866d562d83a77144c090ae01fef5e5dc5d322dfdcb968ee04e0fa262fe1b2619"/>
    <x v="26"/>
    <n v="0"/>
    <n v="-280.31011999999998"/>
    <n v="45.883429999999976"/>
    <n v="-238.78755999999998"/>
    <n v="0"/>
    <n v="0"/>
    <n v="0"/>
    <n v="0"/>
    <n v="0"/>
    <n v="0"/>
    <n v="136.08000000000001"/>
    <n v="130.12"/>
    <n v="0"/>
    <n v="0"/>
    <n v="0"/>
    <n v="0"/>
    <n v="32.656950000000002"/>
    <n v="46.333959999999998"/>
    <n v="0"/>
    <n v="0"/>
    <n v="0"/>
    <n v="0"/>
    <n v="0"/>
    <n v="0"/>
    <s v="MyT Cascos"/>
    <s v="Daños Sin Autos"/>
    <s v="Maritimo y Transportes"/>
    <x v="27"/>
    <x v="2"/>
    <n v="61339841.861339994"/>
    <n v="52224009.604280002"/>
    <n v="686962120.64980006"/>
    <n v="584624168.36260986"/>
    <n v="657838299.99713993"/>
    <n v="555463704.64566004"/>
    <n v="5743535.6412700005"/>
    <n v="6721376.2503400017"/>
    <n v="5844440.7108500004"/>
    <n v="1963666.0047699995"/>
    <n v="0"/>
    <n v="-237.63029999999998"/>
    <m/>
    <n v="-4.1704274475903719E-3"/>
    <m/>
    <m/>
    <m/>
    <n v="117.96059677574789"/>
    <m/>
    <n v="-5.3674568866697516E-4"/>
    <m/>
    <m/>
    <n v="-4.7947063287698223E-5"/>
    <n v="-5.0464164923037537E-5"/>
    <m/>
    <m/>
    <m/>
    <n v="0"/>
    <m/>
    <n v="0"/>
    <m/>
    <n v="0"/>
    <m/>
    <m/>
    <m/>
    <m/>
    <m/>
    <m/>
    <n v="-29.518327378018196"/>
    <m/>
    <m/>
    <s v="Resto"/>
    <n v="2023"/>
    <n v="3"/>
    <d v="2024-11-12T00:00:00"/>
    <x v="27"/>
    <x v="26"/>
  </r>
  <r>
    <n v="2024"/>
    <n v="9"/>
    <n v="92"/>
    <x v="22"/>
    <s v="MyT Cascos"/>
    <n v="219"/>
    <s v="314f04b30f62e0056bd059354a5536fb2e302107eed143b5fa2aa0bbba07f608"/>
    <s v="866d562d83a77144c090ae01fef5e5dc5d322dfdcb968ee04e0fa262fe1b2619"/>
    <x v="4"/>
    <n v="1565200.5572200001"/>
    <n v="2042812.5508699999"/>
    <n v="1674915.4319900002"/>
    <n v="2186373.71997"/>
    <n v="743990.84220000007"/>
    <n v="480279.13141999999"/>
    <n v="1813338.0327400002"/>
    <n v="792352.12042000005"/>
    <n v="0"/>
    <n v="0"/>
    <n v="136.08000000000001"/>
    <n v="130.12"/>
    <n v="0"/>
    <n v="0"/>
    <n v="141367.92413999999"/>
    <n v="92929.544139999998"/>
    <n v="120144.09185"/>
    <n v="65843.645279999997"/>
    <n v="0"/>
    <n v="0"/>
    <n v="0"/>
    <n v="0"/>
    <n v="0"/>
    <n v="0"/>
    <s v="MyT Cascos"/>
    <s v="Daños Sin Autos"/>
    <s v="Maritimo y Transportes"/>
    <x v="27"/>
    <x v="2"/>
    <n v="8783487.9357299991"/>
    <n v="9804093.92949"/>
    <n v="686962120.64980006"/>
    <n v="584624168.36260986"/>
    <n v="657838299.99713993"/>
    <n v="555463704.64566004"/>
    <n v="5743535.6412700005"/>
    <n v="6721376.2503400017"/>
    <n v="5844440.7108500004"/>
    <n v="1963666.0047699995"/>
    <n v="2047867.8155999999"/>
    <n v="2467405.2215399998"/>
    <n v="27.25151639999061"/>
    <n v="30.392771878626256"/>
    <n v="-477611.99364999984"/>
    <n v="-23.38011842773302"/>
    <n v="76.430741539898449"/>
    <n v="82.791935959145135"/>
    <n v="17.819806535544764"/>
    <n v="20.836321699503191"/>
    <n v="0.22784379373632291"/>
    <n v="0.23793089536240214"/>
    <n v="0.34942321262417547"/>
    <n v="0.36776706268740733"/>
    <m/>
    <m/>
    <m/>
    <n v="0"/>
    <m/>
    <n v="0"/>
    <m/>
    <n v="0"/>
    <m/>
    <n v="54.908009431995588"/>
    <n v="47.533259477074594"/>
    <n v="23.510680469211778"/>
    <n v="12.7298894626274"/>
    <n v="52.123768009694224"/>
    <n v="82.468773317588102"/>
    <n v="117.665315008996"/>
    <n v="141.13669397375747"/>
    <s v="Grandes"/>
    <n v="2023"/>
    <n v="3"/>
    <d v="2024-11-12T00:00:00"/>
    <x v="27"/>
    <x v="4"/>
  </r>
  <r>
    <n v="2024"/>
    <n v="9"/>
    <n v="201.1"/>
    <x v="1"/>
    <s v="MyT Cascos"/>
    <n v="201.1"/>
    <m/>
    <m/>
    <x v="1"/>
    <n v="5743535.6412700005"/>
    <n v="6721376.2503400007"/>
    <n v="6291483.9307400007"/>
    <n v="7280463.4397500008"/>
    <n v="5844440.7108499995"/>
    <n v="1963666.0047699995"/>
    <n v="21826780.925130006"/>
    <n v="2823156.5994899999"/>
    <n v="0"/>
    <n v="0"/>
    <n v="0"/>
    <n v="0"/>
    <n v="0"/>
    <n v="0"/>
    <n v="292798.57484000002"/>
    <n v="242885.48474000001"/>
    <n v="372218.50469999993"/>
    <n v="273956.25571999996"/>
    <n v="0"/>
    <n v="0"/>
    <n v="0"/>
    <n v="0"/>
    <n v="0"/>
    <n v="0"/>
    <s v="MyT Cascos"/>
    <s v="Daños Sin Autos"/>
    <s v="Maritimo y Transportes"/>
    <x v="27"/>
    <x v="2"/>
    <n v="396623849.37678999"/>
    <n v="348499491.94323009"/>
    <n v="686962120.64980006"/>
    <n v="584624168.36260986"/>
    <n v="657838299.99713993"/>
    <n v="555463704.64566004"/>
    <n v="5743535.6412700005"/>
    <n v="6721376.2503400017"/>
    <n v="5844440.7108500004"/>
    <n v="1963666.0047699995"/>
    <n v="12710916.796469998"/>
    <n v="13872711.225039998"/>
    <n v="100"/>
    <n v="99.999999999999986"/>
    <n v="-977840.60907000024"/>
    <n v="-14.548220076513886"/>
    <n v="45.185848772647638"/>
    <n v="48.450343565200406"/>
    <n v="1.4481064742563377"/>
    <n v="1.9286617070405661"/>
    <n v="0.83607748791697101"/>
    <n v="0.87309231482797101"/>
    <n v="1.1496918215278273"/>
    <n v="1.2100477842431998"/>
    <m/>
    <m/>
    <m/>
    <n v="0"/>
    <m/>
    <n v="0"/>
    <m/>
    <n v="0"/>
    <m/>
    <n v="197.62906200204591"/>
    <n v="101.75684588522354"/>
    <n v="29.215237053135766"/>
    <n v="99.999999999999986"/>
    <n v="20.550050635356044"/>
    <n v="35.867860991803745"/>
    <n v="78.663089325983222"/>
    <n v="88.658491882822275"/>
    <m/>
    <n v="2023"/>
    <n v="3"/>
    <d v="2024-11-12T00:00:00"/>
    <x v="27"/>
    <x v="1"/>
  </r>
  <r>
    <n v="2024"/>
    <n v="9"/>
    <n v="103"/>
    <x v="18"/>
    <s v="MyT Cascos"/>
    <n v="205"/>
    <s v="f8809aff4d69bece79dabe35be0c708b890d7eafb841f121330667b77d2e2590"/>
    <s v="866d562d83a77144c090ae01fef5e5dc5d322dfdcb968ee04e0fa262fe1b2619"/>
    <x v="11"/>
    <n v="22418.450210000003"/>
    <n v="22421.201570000001"/>
    <n v="29421.278610000001"/>
    <n v="24866.600720000002"/>
    <n v="715.00463000000002"/>
    <n v="-358.36061000000001"/>
    <n v="-781.05097999999964"/>
    <n v="48162.468789999999"/>
    <n v="0"/>
    <n v="0"/>
    <n v="136.08000000000001"/>
    <n v="130.12"/>
    <n v="0"/>
    <n v="0"/>
    <n v="-6.0234700000000005"/>
    <n v="13.38039"/>
    <n v="58.540430000000001"/>
    <n v="-84.350020000000001"/>
    <n v="0"/>
    <n v="0"/>
    <n v="0"/>
    <n v="0"/>
    <n v="0"/>
    <n v="0"/>
    <s v="MyT Cascos"/>
    <s v="Daños Sin Autos"/>
    <s v="Maritimo y Transportes"/>
    <x v="27"/>
    <x v="2"/>
    <n v="1756185.3149300001"/>
    <n v="1661194.5349100002"/>
    <n v="686962120.64980006"/>
    <n v="584624168.36260986"/>
    <n v="657838299.99713993"/>
    <n v="555463704.64566004"/>
    <n v="5743535.6412700005"/>
    <n v="6721376.2503400017"/>
    <n v="5844440.7108500004"/>
    <n v="1963666.0047699995"/>
    <n v="26158.183209999999"/>
    <n v="25604.314180000001"/>
    <n v="0.39032490803944719"/>
    <n v="0.33358051587821502"/>
    <n v="-2.7513599999983853"/>
    <n v="-1.2271242428329998E-2"/>
    <n v="85.703391669149497"/>
    <n v="87.568061430497565"/>
    <n v="1.2765424024111933"/>
    <n v="1.3497035475869015"/>
    <n v="3.2634186858504378E-3"/>
    <n v="3.4078967749517582E-3"/>
    <n v="3.8351479092621735E-3"/>
    <n v="4.0364836410513765E-3"/>
    <m/>
    <m/>
    <m/>
    <n v="0"/>
    <m/>
    <n v="0"/>
    <m/>
    <n v="0"/>
    <m/>
    <n v="-299.52098809073908"/>
    <n v="3.1893579765878024"/>
    <n v="-1.5983113522314227"/>
    <n v="1.2233927340089511E-2"/>
    <n v="-145.01714822961065"/>
    <n v="-169.40179741510434"/>
    <n v="-10.289418782882191"/>
    <n v="-15.862936369191139"/>
    <s v="Medianas"/>
    <n v="2023"/>
    <n v="3"/>
    <d v="2024-11-12T00:00:00"/>
    <x v="27"/>
    <x v="11"/>
  </r>
  <r>
    <n v="2024"/>
    <n v="9"/>
    <n v="15.1"/>
    <x v="13"/>
    <s v="MyT Cascos"/>
    <n v="15.1"/>
    <m/>
    <m/>
    <x v="7"/>
    <n v="591752.80810000002"/>
    <n v="610784.50056000007"/>
    <n v="762400.27356000023"/>
    <n v="745560.43188999989"/>
    <n v="385593.87313000008"/>
    <n v="511009.71034000005"/>
    <n v="930909.73187000013"/>
    <n v="662116.16943999997"/>
    <n v="0"/>
    <n v="0"/>
    <n v="0"/>
    <n v="0"/>
    <n v="0"/>
    <n v="0"/>
    <n v="58754.031280000003"/>
    <n v="86281.116800000003"/>
    <n v="55243.026820000006"/>
    <n v="46065.448640000002"/>
    <n v="0"/>
    <n v="0"/>
    <n v="0"/>
    <n v="0"/>
    <n v="0"/>
    <n v="0"/>
    <s v="MyT Cascos"/>
    <s v="Daños Sin Autos"/>
    <s v="Maritimo y Transportes"/>
    <x v="27"/>
    <x v="2"/>
    <n v="183402334.60246998"/>
    <n v="159566322.37523001"/>
    <n v="686962120.64980006"/>
    <n v="584624168.36260986"/>
    <n v="657838299.99713993"/>
    <n v="555463704.64566004"/>
    <n v="5743535.6412700005"/>
    <n v="6721376.2503400017"/>
    <n v="5844440.7108500004"/>
    <n v="1963666.0047699995"/>
    <n v="2843463.6805699999"/>
    <n v="3198964.8884299998"/>
    <n v="10.302936119138502"/>
    <n v="9.0871940181760156"/>
    <n v="-19031.692460000049"/>
    <n v="-3.1159422746567356"/>
    <n v="20.810985283320989"/>
    <n v="19.093191762406722"/>
    <n v="0.32265282194070316"/>
    <n v="0.3827778264662281"/>
    <n v="8.6140529486583448E-2"/>
    <n v="8.9954143457833452E-2"/>
    <n v="0.10447472643333562"/>
    <n v="0.10995938986681951"/>
    <m/>
    <m/>
    <m/>
    <n v="0"/>
    <m/>
    <n v="0"/>
    <m/>
    <n v="0"/>
    <m/>
    <n v="-24.542750298532411"/>
    <n v="65.161308548423264"/>
    <n v="83.664485570848456"/>
    <n v="6.597618013545052"/>
    <n v="-31.903951340602021"/>
    <n v="19.922910665046345"/>
    <n v="106.35556134793266"/>
    <n v="187.30115378726506"/>
    <s v="Resto"/>
    <n v="2023"/>
    <n v="3"/>
    <d v="2024-11-12T00:00:00"/>
    <x v="27"/>
    <x v="7"/>
  </r>
  <r>
    <n v="2024"/>
    <n v="9"/>
    <n v="23"/>
    <x v="16"/>
    <s v="MyT Cascos"/>
    <n v="17"/>
    <s v="4523540f1504cd17100c4835e85b7eefd49911580f8efff0599a8f283be6b9e3"/>
    <s v="866d562d83a77144c090ae01fef5e5dc5d322dfdcb968ee04e0fa262fe1b2619"/>
    <x v="5"/>
    <n v="751312.69945000007"/>
    <n v="1366298.30978"/>
    <n v="856375.29489000014"/>
    <n v="1465675.6263000001"/>
    <n v="155095.61602000002"/>
    <n v="317808.11863000016"/>
    <n v="699487.72788000049"/>
    <n v="323172.75390000013"/>
    <n v="0"/>
    <n v="0"/>
    <n v="136.08000000000001"/>
    <n v="130.12"/>
    <n v="0"/>
    <n v="0"/>
    <n v="9703.1042500000003"/>
    <n v="20567.134149999998"/>
    <n v="-17814.0059"/>
    <n v="17015.057219999999"/>
    <n v="0"/>
    <n v="0"/>
    <n v="0"/>
    <n v="0"/>
    <n v="0"/>
    <n v="0"/>
    <s v="MyT Cascos"/>
    <s v="Daños Sin Autos"/>
    <s v="Maritimo y Transportes"/>
    <x v="27"/>
    <x v="2"/>
    <n v="17823957.294020001"/>
    <n v="15095885.725"/>
    <n v="686962120.64980006"/>
    <n v="584624168.36260986"/>
    <n v="657838299.99713993"/>
    <n v="555463704.64566004"/>
    <n v="5743535.6412700005"/>
    <n v="6721376.2503400017"/>
    <n v="5844440.7108500004"/>
    <n v="1963666.0047699995"/>
    <n v="1151100.8382600001"/>
    <n v="1990030.5004100001"/>
    <n v="13.081013967275934"/>
    <n v="20.32765699897972"/>
    <n v="-614985.61032999994"/>
    <n v="-45.011078907725818"/>
    <n v="65.269060231567693"/>
    <n v="68.657154224445577"/>
    <n v="4.2151845802619157"/>
    <n v="9.050799235432077"/>
    <n v="0.10936741297166874"/>
    <n v="0.11420932764985962"/>
    <n v="0.23370541002549883"/>
    <n v="0.24597436310471185"/>
    <m/>
    <m/>
    <m/>
    <n v="0"/>
    <m/>
    <n v="0"/>
    <m/>
    <n v="0"/>
    <m/>
    <n v="-51.198346760749033"/>
    <n v="20.643284232189615"/>
    <n v="23.260521977896122"/>
    <n v="2.653728965580409"/>
    <n v="-52.822283458485629"/>
    <n v="-204.69553919019967"/>
    <n v="-54.468962817622057"/>
    <n v="120.87607983959516"/>
    <s v="Grandes"/>
    <n v="2023"/>
    <n v="3"/>
    <d v="2024-11-12T00:00:00"/>
    <x v="27"/>
    <x v="5"/>
  </r>
  <r>
    <n v="2024"/>
    <n v="9"/>
    <n v="5.0999999999999996"/>
    <x v="6"/>
    <s v="IMSS Invalidez (invalidez y vida)"/>
    <n v="5.0999999999999996"/>
    <m/>
    <m/>
    <x v="3"/>
    <n v="6636278.7365199998"/>
    <n v="6229506.8310700003"/>
    <n v="8466030.4678000007"/>
    <n v="7846614.0515800007"/>
    <n v="4013065.9130599997"/>
    <n v="3526244.44325"/>
    <n v="5315409.9773399998"/>
    <n v="4584452.9681700002"/>
    <n v="0"/>
    <n v="0"/>
    <n v="0"/>
    <n v="0"/>
    <n v="0"/>
    <n v="0"/>
    <n v="4013065.9130599997"/>
    <n v="3526244.44325"/>
    <n v="670347.85881999996"/>
    <n v="773122.85447000002"/>
    <n v="0"/>
    <n v="0"/>
    <n v="0"/>
    <n v="0"/>
    <n v="6640194.0910699992"/>
    <n v="6229859.4973499998"/>
    <s v="IMSS Invalidez (invalidez y vida)"/>
    <s v="Pensiones"/>
    <s v="Pensiones IMSS"/>
    <x v="23"/>
    <x v="2"/>
    <n v="29123820.652660001"/>
    <n v="29160463.716949999"/>
    <n v="686962120.64980006"/>
    <n v="584624168.36260986"/>
    <n v="657838299.99713993"/>
    <n v="555463704.64566004"/>
    <n v="6636278.7365200007"/>
    <n v="6229506.8310700003"/>
    <n v="4013065.9130599997"/>
    <n v="3526244.44325"/>
    <n v="29123820.652660001"/>
    <n v="29160463.716949999"/>
    <n v="99.999999999999986"/>
    <n v="100"/>
    <n v="406771.9054499995"/>
    <n v="6.529760966328868"/>
    <n v="22.786429073528446"/>
    <n v="21.362852427648455"/>
    <n v="22.786429073528446"/>
    <n v="21.362852427648455"/>
    <n v="0.96603270210047654"/>
    <n v="1.0088009069324257"/>
    <n v="1.0655575270720221"/>
    <n v="1.1214966484702922"/>
    <m/>
    <m/>
    <n v="100.05899924800403"/>
    <n v="0"/>
    <m/>
    <n v="0"/>
    <m/>
    <n v="410334.59371999931"/>
    <n v="6.5865786201846799"/>
    <n v="13.805664288018438"/>
    <n v="60.471629845439743"/>
    <n v="56.605515314032019"/>
    <n v="100"/>
    <n v="13.805664288018438"/>
    <n v="-13.293488228394901"/>
    <n v="598.65424499514631"/>
    <n v="456.10402316554871"/>
    <m/>
    <n v="2023"/>
    <n v="3"/>
    <d v="2024-11-12T00:00:00"/>
    <x v="23"/>
    <x v="3"/>
  </r>
  <r>
    <n v="2024"/>
    <n v="9"/>
    <n v="201.1"/>
    <x v="1"/>
    <s v="IMSS Invalidez (invalidez y vida)"/>
    <n v="201.1"/>
    <m/>
    <m/>
    <x v="1"/>
    <n v="6636278.7365199998"/>
    <n v="6229506.8310700003"/>
    <n v="8466030.4678000007"/>
    <n v="7846614.0515800007"/>
    <n v="4013065.9130599997"/>
    <n v="3526244.44325"/>
    <n v="5315409.9773399998"/>
    <n v="4584452.9681700002"/>
    <n v="0"/>
    <n v="0"/>
    <n v="0"/>
    <n v="0"/>
    <n v="0"/>
    <n v="0"/>
    <n v="4013065.9130599997"/>
    <n v="3526244.44325"/>
    <n v="670347.85881999996"/>
    <n v="773122.85447000002"/>
    <n v="0"/>
    <n v="0"/>
    <n v="0"/>
    <n v="0"/>
    <n v="6640194.0910699992"/>
    <n v="6229859.4973499998"/>
    <s v="IMSS Invalidez (invalidez y vida)"/>
    <s v="Pensiones"/>
    <s v="Pensiones IMSS"/>
    <x v="23"/>
    <x v="2"/>
    <n v="29123820.652660001"/>
    <n v="29160463.716949999"/>
    <n v="686962120.64980006"/>
    <n v="584624168.36260986"/>
    <n v="657838299.99713993"/>
    <n v="555463704.64566004"/>
    <n v="6636278.7365200007"/>
    <n v="6229506.8310700003"/>
    <n v="4013065.9130599997"/>
    <n v="3526244.44325"/>
    <n v="29123820.652660001"/>
    <n v="29160463.716949999"/>
    <n v="99.999999999999986"/>
    <n v="100"/>
    <n v="406771.9054499995"/>
    <n v="6.529760966328868"/>
    <n v="22.786429073528446"/>
    <n v="21.362852427648455"/>
    <n v="22.786429073528446"/>
    <n v="21.362852427648455"/>
    <n v="0.96603270210047654"/>
    <n v="1.0088009069324257"/>
    <n v="1.0655575270720221"/>
    <n v="1.1214966484702922"/>
    <m/>
    <m/>
    <n v="100.05899924800403"/>
    <n v="0"/>
    <m/>
    <n v="0"/>
    <m/>
    <n v="410334.59371999931"/>
    <n v="6.5865786201846799"/>
    <n v="13.805664288018438"/>
    <n v="60.471629845439743"/>
    <n v="56.605515314032019"/>
    <n v="100"/>
    <n v="13.805664288018438"/>
    <n v="-13.293488228394901"/>
    <n v="598.65424499514631"/>
    <n v="456.10402316554871"/>
    <m/>
    <n v="2023"/>
    <n v="3"/>
    <d v="2024-11-12T00:00:00"/>
    <x v="23"/>
    <x v="1"/>
  </r>
  <r>
    <n v="2024"/>
    <n v="9"/>
    <n v="905"/>
    <x v="12"/>
    <s v="IMSS Invalidez (invalidez y vida)"/>
    <n v="51"/>
    <s v="031b4af5197ec30a926f48cf40e11a7dbc470048a21e4003b7a3c07c5dab1baa"/>
    <s v="866d562d83a77144c090ae01fef5e5dc5d322dfdcb968ee04e0fa262fe1b2619"/>
    <x v="5"/>
    <n v="231614.67125000001"/>
    <n v="1293462.99532"/>
    <n v="708527.50231000024"/>
    <n v="1624900.8702100001"/>
    <n v="1034636.3204399999"/>
    <n v="993210.02343000018"/>
    <n v="1445610.4298899998"/>
    <n v="1293802.0607700001"/>
    <n v="0"/>
    <n v="0"/>
    <n v="136.08000000000001"/>
    <n v="130.12"/>
    <n v="0"/>
    <n v="0"/>
    <n v="1034636.32044"/>
    <n v="993210.02342999994"/>
    <n v="-258151.10915"/>
    <n v="-108357.19867"/>
    <n v="0"/>
    <n v="0"/>
    <n v="0"/>
    <n v="0"/>
    <n v="231614.67125000001"/>
    <n v="1293462.99532"/>
    <s v="IMSS Invalidez (invalidez y vida)"/>
    <s v="Pensiones"/>
    <s v="Pensiones IMSS"/>
    <x v="23"/>
    <x v="2"/>
    <n v="6921813.9092700006"/>
    <n v="10006895.612370001"/>
    <n v="686962120.64980006"/>
    <n v="584624168.36260986"/>
    <n v="657838299.99713993"/>
    <n v="555463704.64566004"/>
    <n v="6636278.7365200007"/>
    <n v="6229506.8310700003"/>
    <n v="4013065.9130599997"/>
    <n v="3526244.44325"/>
    <n v="6921813.9092700006"/>
    <n v="10006895.612370001"/>
    <n v="3.4901287369893756"/>
    <n v="20.763489476707591"/>
    <n v="-1061848.3240700001"/>
    <n v="-82.093444336016816"/>
    <n v="3.3461557084019744"/>
    <n v="12.925716879879198"/>
    <n v="3.3461557084019744"/>
    <n v="12.925716879879198"/>
    <n v="3.3715784944723708E-2"/>
    <n v="3.5208450351858045E-2"/>
    <n v="0.22124692500186494"/>
    <n v="0.23286183858675746"/>
    <m/>
    <m/>
    <n v="3.4901287369893756"/>
    <n v="0"/>
    <m/>
    <n v="0"/>
    <m/>
    <n v="-1061848.3240700001"/>
    <n v="-82.093444336016816"/>
    <n v="4.1709503561931482"/>
    <n v="446.70586489887557"/>
    <n v="76.786891238761896"/>
    <n v="25.781692672251182"/>
    <n v="4.1709503561931927"/>
    <n v="138.24084815647072"/>
    <n v="-400.78709088126345"/>
    <n v="-916.60732800485562"/>
    <s v="Grandes"/>
    <n v="2023"/>
    <n v="3"/>
    <d v="2024-11-12T00:00:00"/>
    <x v="23"/>
    <x v="5"/>
  </r>
  <r>
    <n v="2024"/>
    <n v="9"/>
    <n v="902"/>
    <x v="10"/>
    <s v="IMSS Invalidez (invalidez y vida)"/>
    <n v="30"/>
    <s v="624b60c58c9d8bfb6ff1886c2fd605d2adeb6ea4da576068201b6c6958ce93f4"/>
    <s v="866d562d83a77144c090ae01fef5e5dc5d322dfdcb968ee04e0fa262fe1b2619"/>
    <x v="0"/>
    <n v="5572800.1720900005"/>
    <n v="4046412.1598"/>
    <n v="6896946.1366700009"/>
    <n v="4883230.93377"/>
    <n v="2396298.3463499998"/>
    <n v="1999963.8021799999"/>
    <n v="3114083.4110900005"/>
    <n v="2589991.2933"/>
    <n v="0"/>
    <n v="0"/>
    <n v="136.08000000000001"/>
    <n v="130.12"/>
    <n v="0"/>
    <n v="0"/>
    <n v="2396298.3463499998"/>
    <n v="1999963.8021800001"/>
    <n v="750321.89324"/>
    <n v="697306.83123000001"/>
    <n v="0"/>
    <n v="0"/>
    <n v="0"/>
    <n v="0"/>
    <n v="5572800.1720899995"/>
    <n v="4046412.1598"/>
    <s v="IMSS Invalidez (invalidez y vida)"/>
    <s v="Pensiones"/>
    <s v="Pensiones IMSS"/>
    <x v="23"/>
    <x v="2"/>
    <n v="13199642.61585"/>
    <n v="12749688.19545"/>
    <n v="686962120.64980006"/>
    <n v="584624168.36260986"/>
    <n v="657838299.99713993"/>
    <n v="555463704.64566004"/>
    <n v="6636278.7365200007"/>
    <n v="6229506.8310700003"/>
    <n v="4013065.9130599997"/>
    <n v="3526244.44325"/>
    <n v="13199642.61585"/>
    <n v="12749688.19545"/>
    <n v="83.97477552325239"/>
    <n v="64.955577857597035"/>
    <n v="1526388.0122900004"/>
    <n v="37.72201031457567"/>
    <n v="42.219326191439741"/>
    <n v="31.737342104131212"/>
    <n v="42.219326191439741"/>
    <n v="31.737342104131212"/>
    <n v="0.81122379307008474"/>
    <n v="0.847138297073039"/>
    <n v="0.69213904911475288"/>
    <n v="0.72847462866746204"/>
    <m/>
    <m/>
    <n v="83.974775523252376"/>
    <n v="0"/>
    <m/>
    <n v="0"/>
    <m/>
    <n v="1526388.0122899995"/>
    <n v="37.722010314575648"/>
    <n v="19.81708587615374"/>
    <n v="42.999897221351503"/>
    <n v="49.425607753186739"/>
    <n v="59.712409371387579"/>
    <n v="19.817085876153719"/>
    <n v="7.602831298308832"/>
    <n v="319.36937572252248"/>
    <n v="286.81259276525446"/>
    <s v="Grandes"/>
    <n v="2023"/>
    <n v="3"/>
    <d v="2024-11-12T00:00:00"/>
    <x v="23"/>
    <x v="0"/>
  </r>
  <r>
    <n v="2024"/>
    <n v="9"/>
    <n v="908"/>
    <x v="27"/>
    <s v="IMSS Invalidez (invalidez y vida)"/>
    <n v="38"/>
    <s v="aea92132c4cbeb263e6ac2bf6c183b5d81737f179f21efdc5863739672f0f470"/>
    <s v="866d562d83a77144c090ae01fef5e5dc5d322dfdcb968ee04e0fa262fe1b2619"/>
    <x v="6"/>
    <n v="1770.3936899999999"/>
    <n v="515.70033000000001"/>
    <n v="2392.6536900000001"/>
    <n v="1324.1453200000001"/>
    <n v="91154.181589999978"/>
    <n v="91117.279110000018"/>
    <n v="121214.13636999998"/>
    <n v="120961.95425"/>
    <n v="0"/>
    <n v="0"/>
    <n v="136.08000000000001"/>
    <n v="130.12"/>
    <n v="0"/>
    <n v="0"/>
    <n v="91154.181590000007"/>
    <n v="91117.279110000003"/>
    <n v="39810.081630000001"/>
    <n v="34654.861469999996"/>
    <n v="0"/>
    <n v="0"/>
    <n v="0"/>
    <n v="0"/>
    <n v="1770.3936899999999"/>
    <n v="793.33708000000001"/>
    <s v="IMSS Invalidez (invalidez y vida)"/>
    <s v="Pensiones"/>
    <s v="Pensiones IMSS"/>
    <x v="23"/>
    <x v="2"/>
    <n v="6656.5933399999994"/>
    <n v="6207.0736399999996"/>
    <n v="686962120.64980006"/>
    <n v="584624168.36260986"/>
    <n v="657838299.99713993"/>
    <n v="555463704.64566004"/>
    <n v="6636278.7365200007"/>
    <n v="6229506.8310700003"/>
    <n v="4013065.9130599997"/>
    <n v="3526244.44325"/>
    <n v="6656.5933399999994"/>
    <n v="6207.0736399999996"/>
    <n v="2.6677506480512553E-2"/>
    <n v="8.2783492174359104E-3"/>
    <n v="1254.6933599999998"/>
    <n v="243.29892517229914"/>
    <n v="26.59609201844378"/>
    <n v="8.3082682743876717"/>
    <n v="26.59609201844378"/>
    <n v="8.3082682743876717"/>
    <n v="2.5771343670672522E-4"/>
    <n v="2.6912292732236739E-4"/>
    <n v="8.8210573203696189E-5"/>
    <n v="9.2841409022210403E-5"/>
    <m/>
    <m/>
    <n v="2.6677506480512553E-2"/>
    <n v="0"/>
    <m/>
    <n v="0"/>
    <m/>
    <n v="977.05660999999986"/>
    <n v="123.15781458242188"/>
    <n v="4.0499980201791352E-2"/>
    <n v="5148.8085449513765"/>
    <n v="17668.648594814746"/>
    <n v="2.2714349468657016"/>
    <n v="4.0499980201835761E-2"/>
    <n v="14.875893139733876"/>
    <n v="228.97260658041009"/>
    <n v="262.92784113097196"/>
    <s v="Grandes"/>
    <n v="2023"/>
    <n v="3"/>
    <d v="2024-11-12T00:00:00"/>
    <x v="23"/>
    <x v="6"/>
  </r>
  <r>
    <n v="2024"/>
    <n v="9"/>
    <n v="906"/>
    <x v="11"/>
    <s v="IMSS Invalidez (invalidez y vida)"/>
    <n v="256"/>
    <s v="51e8ea280b44e16934d4d611901f3d3afc41789840acdff81942c2f65009cd52"/>
    <s v="866d562d83a77144c090ae01fef5e5dc5d322dfdcb968ee04e0fa262fe1b2619"/>
    <x v="4"/>
    <n v="830093.49948999996"/>
    <n v="889115.97562000004"/>
    <n v="858164.17512999987"/>
    <n v="1337158.1022800002"/>
    <n v="490977.06467999995"/>
    <n v="441953.33853000001"/>
    <n v="634501.99998999992"/>
    <n v="579697.65984999994"/>
    <n v="0"/>
    <n v="0"/>
    <n v="136.08000000000001"/>
    <n v="130.12"/>
    <n v="0"/>
    <n v="0"/>
    <n v="490977.06468000001"/>
    <n v="441953.33852999995"/>
    <n v="138366.99309999999"/>
    <n v="149518.36043999999"/>
    <n v="0"/>
    <n v="0"/>
    <n v="0"/>
    <n v="0"/>
    <n v="834008.85404000001"/>
    <n v="889191.0051500001"/>
    <s v="IMSS Invalidez (invalidez y vida)"/>
    <s v="Pensiones"/>
    <s v="Pensiones IMSS"/>
    <x v="23"/>
    <x v="2"/>
    <n v="8995707.5342000015"/>
    <n v="6397672.8354899995"/>
    <n v="686962120.64980006"/>
    <n v="584624168.36260986"/>
    <n v="657838299.99713993"/>
    <n v="555463704.64566004"/>
    <n v="6636278.7365200007"/>
    <n v="6229506.8310700003"/>
    <n v="4013065.9130599997"/>
    <n v="3526244.44325"/>
    <n v="8995707.5342000015"/>
    <n v="6397672.8354899995"/>
    <n v="12.508418233277718"/>
    <n v="14.272654316477931"/>
    <n v="-59022.476130000083"/>
    <n v="-6.638332652705115"/>
    <n v="9.2276621525782083"/>
    <n v="13.897490516985814"/>
    <n v="9.2276621525782083"/>
    <n v="13.897490516985814"/>
    <n v="0.12083541064896147"/>
    <n v="0.12618503658020655"/>
    <n v="0.15208334238220048"/>
    <n v="0.16006733980705051"/>
    <m/>
    <m/>
    <n v="12.567417481281776"/>
    <n v="0"/>
    <m/>
    <n v="0"/>
    <m/>
    <n v="-55182.151110000093"/>
    <n v="-6.2058827395235827"/>
    <n v="11.092511782592229"/>
    <n v="59.147200283058552"/>
    <n v="49.707051796231219"/>
    <n v="12.234463009495537"/>
    <n v="11.092511782592251"/>
    <n v="-7.4581926307805579"/>
    <n v="354.83683910451333"/>
    <n v="295.58466079311427"/>
    <s v="Grandes"/>
    <n v="2023"/>
    <n v="3"/>
    <d v="2024-11-12T00:00:00"/>
    <x v="23"/>
    <x v="4"/>
  </r>
  <r>
    <n v="2024"/>
    <n v="9"/>
    <n v="906"/>
    <x v="11"/>
    <s v="Pensiones ISSSTE"/>
    <n v="256"/>
    <s v="51e8ea280b44e16934d4d611901f3d3afc41789840acdff81942c2f65009cd52"/>
    <s v="866d562d83a77144c090ae01fef5e5dc5d322dfdcb968ee04e0fa262fe1b2619"/>
    <x v="4"/>
    <n v="2504796.9422999998"/>
    <n v="2201086.8318400001"/>
    <n v="3108674.6894299998"/>
    <n v="2627858.9577300004"/>
    <n v="1314699.2170099998"/>
    <n v="1111858.46655"/>
    <n v="1719722.10354"/>
    <n v="1441512.7565900001"/>
    <n v="0"/>
    <n v="0"/>
    <n v="136.08000000000001"/>
    <n v="130.12"/>
    <n v="0"/>
    <n v="0"/>
    <n v="1314699.21701"/>
    <n v="1111858.46655"/>
    <n v="-269770.86614000006"/>
    <n v="-125947.03991000001"/>
    <n v="0"/>
    <n v="0"/>
    <n v="0"/>
    <n v="0"/>
    <n v="2507898.89646"/>
    <n v="2202968.7835200001"/>
    <s v="Pensiones ISSSTE"/>
    <s v="Pensiones"/>
    <s v="Pensiones ISSSTE"/>
    <x v="28"/>
    <x v="2"/>
    <n v="8995707.5342000015"/>
    <n v="6397672.8354899995"/>
    <n v="686962120.64980006"/>
    <n v="584624168.36260986"/>
    <n v="657838299.99713993"/>
    <n v="555463704.64566004"/>
    <n v="7650776.4381099995"/>
    <n v="7943000.9882200006"/>
    <n v="5063460.5881500002"/>
    <n v="4430640.1439900007"/>
    <n v="8995707.5342000015"/>
    <n v="6397672.8354899995"/>
    <n v="32.739120827307424"/>
    <n v="27.71102301390065"/>
    <n v="303710.11045999965"/>
    <n v="13.79818851608472"/>
    <n v="27.844357242353968"/>
    <n v="34.404491890079875"/>
    <n v="27.844357242353968"/>
    <n v="34.404491890079875"/>
    <n v="0.36461936793992411"/>
    <n v="0.38076179850137792"/>
    <n v="0.37649603813073773"/>
    <n v="0.39626114423517761"/>
    <m/>
    <m/>
    <n v="32.779665132648098"/>
    <n v="0"/>
    <m/>
    <n v="0"/>
    <m/>
    <n v="304930.1129399999"/>
    <n v="13.841780928587166"/>
    <n v="18.243396669847467"/>
    <n v="52.487257342417273"/>
    <n v="50.514066526877599"/>
    <n v="25.964440605833605"/>
    <n v="18.243396669847488"/>
    <n v="114.19389160140211"/>
    <n v="-487.33921339294096"/>
    <n v="-882.79841062125683"/>
    <s v="Grandes"/>
    <n v="2023"/>
    <n v="3"/>
    <d v="2024-11-12T00:00:00"/>
    <x v="28"/>
    <x v="4"/>
  </r>
  <r>
    <n v="2024"/>
    <n v="9"/>
    <n v="5.0999999999999996"/>
    <x v="6"/>
    <s v="Pensiones ISSSTE"/>
    <n v="5.0999999999999996"/>
    <m/>
    <m/>
    <x v="3"/>
    <n v="7650776.4381099986"/>
    <n v="7943000.9882199997"/>
    <n v="9386570.4909599982"/>
    <n v="9973106.9489999991"/>
    <n v="5063460.5881500002"/>
    <n v="4430640.1439900007"/>
    <n v="6604960.8564900011"/>
    <n v="5758791.8781100009"/>
    <n v="0"/>
    <n v="0"/>
    <n v="0"/>
    <n v="0"/>
    <n v="0"/>
    <n v="0"/>
    <n v="5063460.5881500002"/>
    <n v="4430640.1439899998"/>
    <n v="-1085929.8083300001"/>
    <n v="-532020.14800000004"/>
    <n v="0"/>
    <n v="0"/>
    <n v="0"/>
    <n v="0"/>
    <n v="7653878.3922700007"/>
    <n v="7944882.9399000015"/>
    <s v="Pensiones ISSSTE"/>
    <s v="Pensiones"/>
    <s v="Pensiones ISSSTE"/>
    <x v="28"/>
    <x v="2"/>
    <n v="29117164.059319999"/>
    <n v="29154256.643310003"/>
    <n v="686962120.64980006"/>
    <n v="584624168.36260986"/>
    <n v="657838299.99713993"/>
    <n v="555463704.64566004"/>
    <n v="7650776.4381099995"/>
    <n v="7943000.9882200006"/>
    <n v="5063460.5881500002"/>
    <n v="4430640.1439900007"/>
    <n v="29117164.059319999"/>
    <n v="29154256.643310003"/>
    <n v="99.999999999999986"/>
    <n v="99.999999999999986"/>
    <n v="-292224.55011000112"/>
    <n v="-3.6790194353921057"/>
    <n v="26.275829687682418"/>
    <n v="27.244738514170525"/>
    <n v="26.275829687682418"/>
    <n v="27.244738514170525"/>
    <n v="1.113711543639859"/>
    <n v="1.1630177869156086"/>
    <n v="1.3586508081707285"/>
    <n v="1.4299765982526218"/>
    <m/>
    <m/>
    <n v="100.04054430534069"/>
    <n v="0"/>
    <m/>
    <n v="0"/>
    <m/>
    <n v="-291004.54763000086"/>
    <n v="-3.6627921371697791"/>
    <n v="14.28282197592592"/>
    <n v="66.182310110748006"/>
    <n v="55.780430476603684"/>
    <n v="100"/>
    <n v="14.282821975925941"/>
    <n v="104.11441416500642"/>
    <n v="-466.27881003992843"/>
    <n v="-832.79555495142631"/>
    <m/>
    <n v="2023"/>
    <n v="3"/>
    <d v="2024-11-12T00:00:00"/>
    <x v="28"/>
    <x v="3"/>
  </r>
  <r>
    <n v="2024"/>
    <n v="9"/>
    <n v="902"/>
    <x v="10"/>
    <s v="Pensiones ISSSTE"/>
    <n v="30"/>
    <s v="624b60c58c9d8bfb6ff1886c2fd605d2adeb6ea4da576068201b6c6958ce93f4"/>
    <s v="866d562d83a77144c090ae01fef5e5dc5d322dfdcb968ee04e0fa262fe1b2619"/>
    <x v="5"/>
    <n v="2483852.2675599996"/>
    <n v="2410850.1477000001"/>
    <n v="2898630.0087599996"/>
    <n v="3261515.4222900001"/>
    <n v="2023548.8572999998"/>
    <n v="1803853.4751599999"/>
    <n v="2632961.3754700003"/>
    <n v="2356916.4164900007"/>
    <n v="0"/>
    <n v="0"/>
    <n v="136.08000000000001"/>
    <n v="130.12"/>
    <n v="0"/>
    <n v="0"/>
    <n v="2023548.8573"/>
    <n v="1803853.4751599999"/>
    <n v="-438397.21249000001"/>
    <n v="-271101.92113999999"/>
    <n v="0"/>
    <n v="0"/>
    <n v="0"/>
    <n v="0"/>
    <n v="2483852.2675600001"/>
    <n v="2410850.1477000001"/>
    <s v="Pensiones ISSSTE"/>
    <s v="Pensiones"/>
    <s v="Pensiones ISSSTE"/>
    <x v="28"/>
    <x v="2"/>
    <n v="13199642.61585"/>
    <n v="12749688.19545"/>
    <n v="686962120.64980006"/>
    <n v="584624168.36260986"/>
    <n v="657838299.99713993"/>
    <n v="555463704.64566004"/>
    <n v="7650776.4381099995"/>
    <n v="7943000.9882200006"/>
    <n v="5063460.5881500002"/>
    <n v="4430640.1439900007"/>
    <n v="13199642.61585"/>
    <n v="12749688.19545"/>
    <n v="32.465362014598284"/>
    <n v="30.351880243694435"/>
    <n v="73002.119859999511"/>
    <n v="3.0280654286889197"/>
    <n v="18.817572110455586"/>
    <n v="18.909091036127172"/>
    <n v="18.817572110455586"/>
    <n v="18.909091036127172"/>
    <n v="0.361570484441051"/>
    <n v="0.37757793481632163"/>
    <n v="0.41237606622596618"/>
    <n v="0.43402478461449129"/>
    <m/>
    <m/>
    <n v="32.465362014598291"/>
    <n v="0"/>
    <m/>
    <n v="0"/>
    <m/>
    <n v="73002.119859999977"/>
    <n v="3.0280654286889419"/>
    <n v="12.179225483960842"/>
    <n v="81.46816474265691"/>
    <n v="74.822297722689754"/>
    <n v="39.963752498354673"/>
    <n v="12.179225483960842"/>
    <n v="61.709371385681507"/>
    <n v="-461.57886036881627"/>
    <n v="-665.37834463683873"/>
    <s v="Grandes"/>
    <n v="2023"/>
    <n v="3"/>
    <d v="2024-11-12T00:00:00"/>
    <x v="28"/>
    <x v="5"/>
  </r>
  <r>
    <n v="2024"/>
    <n v="9"/>
    <n v="201.1"/>
    <x v="1"/>
    <s v="Pensiones ISSSTE"/>
    <n v="201.1"/>
    <m/>
    <m/>
    <x v="1"/>
    <n v="7650776.4381099986"/>
    <n v="7943000.9882199997"/>
    <n v="9386570.4909599982"/>
    <n v="9973106.9489999991"/>
    <n v="5063460.5881500002"/>
    <n v="4430640.1439900007"/>
    <n v="6604960.8564900011"/>
    <n v="5758791.8781100009"/>
    <n v="0"/>
    <n v="0"/>
    <n v="0"/>
    <n v="0"/>
    <n v="0"/>
    <n v="0"/>
    <n v="5063460.5881500002"/>
    <n v="4430640.1439899998"/>
    <n v="-1085929.8083300001"/>
    <n v="-532020.14800000004"/>
    <n v="0"/>
    <n v="0"/>
    <n v="0"/>
    <n v="0"/>
    <n v="7653878.3922700007"/>
    <n v="7944882.9399000015"/>
    <s v="Pensiones ISSSTE"/>
    <s v="Pensiones"/>
    <s v="Pensiones ISSSTE"/>
    <x v="28"/>
    <x v="2"/>
    <n v="29117164.059319999"/>
    <n v="29154256.643310003"/>
    <n v="686962120.64980006"/>
    <n v="584624168.36260986"/>
    <n v="657838299.99713993"/>
    <n v="555463704.64566004"/>
    <n v="7650776.4381099995"/>
    <n v="7943000.9882200006"/>
    <n v="5063460.5881500002"/>
    <n v="4430640.1439900007"/>
    <n v="29117164.059319999"/>
    <n v="29154256.643310003"/>
    <n v="99.999999999999986"/>
    <n v="99.999999999999986"/>
    <n v="-292224.55011000112"/>
    <n v="-3.6790194353921057"/>
    <n v="26.275829687682418"/>
    <n v="27.244738514170525"/>
    <n v="26.275829687682418"/>
    <n v="27.244738514170525"/>
    <n v="1.113711543639859"/>
    <n v="1.1630177869156086"/>
    <n v="1.3586508081707285"/>
    <n v="1.4299765982526218"/>
    <m/>
    <m/>
    <n v="100.04054430534069"/>
    <n v="0"/>
    <m/>
    <n v="0"/>
    <m/>
    <n v="-291004.54763000086"/>
    <n v="-3.6627921371697791"/>
    <n v="14.28282197592592"/>
    <n v="66.182310110748006"/>
    <n v="55.780430476603684"/>
    <n v="100"/>
    <n v="14.282821975925941"/>
    <n v="104.11441416500642"/>
    <n v="-466.27881003992843"/>
    <n v="-832.79555495142631"/>
    <m/>
    <n v="2023"/>
    <n v="3"/>
    <d v="2024-11-12T00:00:00"/>
    <x v="28"/>
    <x v="1"/>
  </r>
  <r>
    <n v="2024"/>
    <n v="9"/>
    <n v="905"/>
    <x v="12"/>
    <s v="Pensiones ISSSTE"/>
    <n v="51"/>
    <s v="031b4af5197ec30a926f48cf40e11a7dbc470048a21e4003b7a3c07c5dab1baa"/>
    <s v="866d562d83a77144c090ae01fef5e5dc5d322dfdcb968ee04e0fa262fe1b2619"/>
    <x v="0"/>
    <n v="2662127.2282499997"/>
    <n v="3331064.00868"/>
    <n v="3379265.7927699992"/>
    <n v="4083732.5689799991"/>
    <n v="1725212.5138400001"/>
    <n v="1514928.2022800003"/>
    <n v="2252277.3774800003"/>
    <n v="1960362.7050300001"/>
    <n v="0"/>
    <n v="0"/>
    <n v="136.08000000000001"/>
    <n v="130.12"/>
    <n v="0"/>
    <n v="0"/>
    <n v="1725212.5138399999"/>
    <n v="1514928.2022800001"/>
    <n v="-377761.72970000003"/>
    <n v="-134971.18695000003"/>
    <n v="0"/>
    <n v="0"/>
    <n v="0"/>
    <n v="0"/>
    <n v="2662127.2282500002"/>
    <n v="3331064.0086800004"/>
    <s v="Pensiones ISSSTE"/>
    <s v="Pensiones"/>
    <s v="Pensiones ISSSTE"/>
    <x v="28"/>
    <x v="2"/>
    <n v="6921813.9092700006"/>
    <n v="10006895.612370001"/>
    <n v="686962120.64980006"/>
    <n v="584624168.36260986"/>
    <n v="657838299.99713993"/>
    <n v="555463704.64566004"/>
    <n v="7650776.4381099995"/>
    <n v="7943000.9882200006"/>
    <n v="5063460.5881500002"/>
    <n v="4430640.1439900007"/>
    <n v="6921813.9092700006"/>
    <n v="10006895.612370001"/>
    <n v="34.795517158094285"/>
    <n v="41.937096742404911"/>
    <n v="-668936.78043000028"/>
    <n v="-20.081775033049563"/>
    <n v="38.459965308873166"/>
    <n v="33.287686188734824"/>
    <n v="38.459965308873166"/>
    <n v="33.287686188734824"/>
    <n v="0.38752169125888392"/>
    <n v="0.40467805359790909"/>
    <n v="0.56977870381402473"/>
    <n v="0.5996906694029529"/>
    <m/>
    <m/>
    <n v="34.795517158094292"/>
    <n v="0"/>
    <m/>
    <n v="0"/>
    <m/>
    <n v="-668936.78043000028"/>
    <n v="-20.081775033049563"/>
    <n v="13.880810406956412"/>
    <n v="64.805787474481519"/>
    <n v="45.478807922406766"/>
    <n v="34.071806895811712"/>
    <n v="13.880810406956412"/>
    <n v="179.88323896117291"/>
    <n v="-456.6933011478107"/>
    <n v="-1122.4085943922269"/>
    <s v="Grandes"/>
    <n v="2023"/>
    <n v="3"/>
    <d v="2024-11-12T00:00:00"/>
    <x v="28"/>
    <x v="0"/>
  </r>
  <r>
    <n v="2024"/>
    <n v="9"/>
    <n v="92"/>
    <x v="22"/>
    <s v="MyT Carga"/>
    <n v="219"/>
    <s v="314f04b30f62e0056bd059354a5536fb2e302107eed143b5fa2aa0bbba07f608"/>
    <s v="866d562d83a77144c090ae01fef5e5dc5d322dfdcb968ee04e0fa262fe1b2619"/>
    <x v="8"/>
    <n v="482667.25838000001"/>
    <n v="424592.67067000002"/>
    <n v="731666.33175999997"/>
    <n v="578964.02525000006"/>
    <n v="287173.04299000005"/>
    <n v="268111.60307000007"/>
    <n v="345047.39681000001"/>
    <n v="320201.19591000001"/>
    <n v="0"/>
    <n v="0"/>
    <n v="136.08000000000001"/>
    <n v="130.12"/>
    <n v="0"/>
    <n v="0"/>
    <n v="127604.61626000001"/>
    <n v="130108.94647"/>
    <n v="213160.79877000002"/>
    <n v="176111.14221000002"/>
    <n v="0"/>
    <n v="0"/>
    <n v="0"/>
    <n v="0"/>
    <n v="0"/>
    <n v="0"/>
    <s v="MyT Carga"/>
    <s v="Daños Sin Autos"/>
    <s v="Maritimo y Transportes"/>
    <x v="30"/>
    <x v="2"/>
    <n v="8783487.9357299991"/>
    <n v="9804093.92949"/>
    <n v="686962120.64980006"/>
    <n v="584624168.36260986"/>
    <n v="657838299.99713993"/>
    <n v="555463704.64566004"/>
    <n v="8966667.9990099985"/>
    <n v="8648629.173010001"/>
    <n v="5296850.8747800011"/>
    <n v="4896237.9254900012"/>
    <n v="2047867.8155999999"/>
    <n v="2467405.2215399998"/>
    <n v="5.3829054274485335"/>
    <n v="4.9093638098744865"/>
    <n v="58074.587709999993"/>
    <n v="13.677717898040797"/>
    <n v="23.569258460101562"/>
    <n v="17.208064040854865"/>
    <n v="5.4951661789911181"/>
    <n v="4.3307691024140045"/>
    <n v="7.0261116860918515E-2"/>
    <n v="7.337171739348386E-2"/>
    <n v="7.2626602464824677E-2"/>
    <n v="7.6439318558330485E-2"/>
    <m/>
    <m/>
    <m/>
    <n v="0"/>
    <m/>
    <n v="0"/>
    <m/>
    <n v="0"/>
    <m/>
    <n v="7.1095169704473049"/>
    <n v="59.497104476042793"/>
    <n v="63.145603207640043"/>
    <n v="5.4215806670586595"/>
    <n v="-1.9247947800249299"/>
    <n v="21.037656161369345"/>
    <n v="59.86307848174517"/>
    <n v="73.878884003179266"/>
    <s v="Medianas"/>
    <n v="2023"/>
    <n v="3"/>
    <d v="2024-11-12T00:00:00"/>
    <x v="30"/>
    <x v="8"/>
  </r>
  <r>
    <n v="2024"/>
    <n v="9"/>
    <n v="127"/>
    <x v="5"/>
    <s v="MyT Carga"/>
    <n v="263"/>
    <s v="4be84111a613654b362415e563cb7607df7b203b5d303802a8a546061bbc7847"/>
    <s v="866d562d83a77144c090ae01fef5e5dc5d322dfdcb968ee04e0fa262fe1b2619"/>
    <x v="31"/>
    <n v="0"/>
    <n v="0"/>
    <n v="0"/>
    <n v="0"/>
    <n v="-68.353179999999995"/>
    <n v="-183.80252999999999"/>
    <n v="-106.66387000000002"/>
    <n v="-932.38648000000001"/>
    <n v="0"/>
    <n v="0"/>
    <n v="0"/>
    <n v="0"/>
    <n v="0"/>
    <n v="0"/>
    <n v="-68.353179999999995"/>
    <n v="-183.80252999999999"/>
    <n v="0"/>
    <n v="0"/>
    <n v="0"/>
    <n v="0"/>
    <n v="0"/>
    <n v="0"/>
    <n v="0"/>
    <n v="0"/>
    <s v="MyT Carga"/>
    <s v="Daños Sin Autos"/>
    <s v="Maritimo y Transportes"/>
    <x v="30"/>
    <x v="2"/>
    <n v="1289086.5757000002"/>
    <n v="654924.37927999999"/>
    <n v="686962120.64980006"/>
    <n v="584624168.36260986"/>
    <n v="657838299.99713993"/>
    <n v="555463704.64566004"/>
    <n v="8966667.9990099985"/>
    <n v="8648629.173010001"/>
    <n v="5296850.8747800011"/>
    <n v="4896237.9254900012"/>
    <n v="0"/>
    <n v="0"/>
    <m/>
    <m/>
    <m/>
    <m/>
    <m/>
    <m/>
    <m/>
    <m/>
    <m/>
    <m/>
    <m/>
    <m/>
    <m/>
    <m/>
    <m/>
    <n v="0"/>
    <m/>
    <n v="0"/>
    <m/>
    <n v="0"/>
    <m/>
    <n v="-62.811621798677095"/>
    <m/>
    <m/>
    <n v="-1.2904493937228121E-3"/>
    <n v="-62.811621798677095"/>
    <m/>
    <m/>
    <m/>
    <s v="Resto"/>
    <n v="2023"/>
    <n v="3"/>
    <d v="2024-11-12T00:00:00"/>
    <x v="30"/>
    <x v="31"/>
  </r>
  <r>
    <n v="2024"/>
    <n v="9"/>
    <n v="39"/>
    <x v="17"/>
    <s v="MyT Carga"/>
    <n v="27"/>
    <s v="670671cd97404156226e507973f2ab8330d3022ca96e0c93bdbdb320c41adcaf"/>
    <s v="866d562d83a77144c090ae01fef5e5dc5d322dfdcb968ee04e0fa262fe1b2619"/>
    <x v="0"/>
    <n v="1237848.01303"/>
    <n v="1204681.5690599999"/>
    <n v="1508361.0267200002"/>
    <n v="1587702.5180599999"/>
    <n v="622412.69558000017"/>
    <n v="640018.31594999984"/>
    <n v="964661.64740999986"/>
    <n v="886113.40389999992"/>
    <n v="0"/>
    <n v="0"/>
    <n v="136.08000000000001"/>
    <n v="130.12"/>
    <n v="0"/>
    <n v="0"/>
    <n v="129026.51682999999"/>
    <n v="130910.6802"/>
    <n v="349223.79439"/>
    <n v="348812.61642000003"/>
    <n v="0"/>
    <n v="0"/>
    <n v="0"/>
    <n v="0"/>
    <n v="0"/>
    <n v="0"/>
    <s v="MyT Carga"/>
    <s v="Daños Sin Autos"/>
    <s v="Maritimo y Transportes"/>
    <x v="30"/>
    <x v="2"/>
    <n v="20570212.76644"/>
    <n v="17720859.139090002"/>
    <n v="686962120.64980006"/>
    <n v="584624168.36260986"/>
    <n v="657838299.99713993"/>
    <n v="555463704.64566004"/>
    <n v="8966667.9990099985"/>
    <n v="8648629.173010001"/>
    <n v="5296850.8747800011"/>
    <n v="4896237.9254900012"/>
    <n v="1269333.10925"/>
    <n v="1227938.6670599999"/>
    <n v="13.804994376580796"/>
    <n v="13.929162008928312"/>
    <n v="33166.443970000139"/>
    <n v="2.753129525828113"/>
    <n v="97.519556057384875"/>
    <n v="98.1060049150758"/>
    <n v="6.0176723842620188"/>
    <n v="6.7980991192612263"/>
    <n v="0.18019159656999936"/>
    <n v="0.18816903987429462"/>
    <n v="0.20606085657286802"/>
    <n v="0.21687853931491116"/>
    <m/>
    <m/>
    <m/>
    <n v="0"/>
    <m/>
    <n v="0"/>
    <m/>
    <n v="0"/>
    <m/>
    <n v="-2.7507994585853512"/>
    <n v="50.281835009490429"/>
    <n v="53.127592584436997"/>
    <n v="11.750617683867707"/>
    <n v="-1.4392739898085205"/>
    <n v="0.11787932851168303"/>
    <n v="36.946656815116107"/>
    <n v="37.530374200218844"/>
    <s v="Grandes"/>
    <n v="2023"/>
    <n v="3"/>
    <d v="2024-11-12T00:00:00"/>
    <x v="30"/>
    <x v="0"/>
  </r>
  <r>
    <n v="2024"/>
    <n v="9"/>
    <n v="3"/>
    <x v="40"/>
    <s v="MyT Carga"/>
    <n v="3"/>
    <s v="4e07408562bedb8b60ce05c1decfe3ad16b72230967de01f640b7e4729b49fce"/>
    <s v="866d562d83a77144c090ae01fef5e5dc5d322dfdcb968ee04e0fa262fe1b2619"/>
    <x v="19"/>
    <n v="175820.46000999998"/>
    <n v="171866.24179"/>
    <n v="278898.44897999999"/>
    <n v="273941.66876000003"/>
    <n v="294615.30718"/>
    <n v="170202.13654000012"/>
    <n v="344911.80039999989"/>
    <n v="222881.34996000005"/>
    <n v="0"/>
    <n v="0"/>
    <n v="136.08000000000001"/>
    <n v="130.12"/>
    <n v="680.14733000000001"/>
    <n v="-2234.0467400000002"/>
    <n v="34207.312560000006"/>
    <n v="13836.859779999999"/>
    <n v="44949.451270000005"/>
    <n v="31469.391940000001"/>
    <n v="0"/>
    <n v="0"/>
    <n v="0"/>
    <n v="0"/>
    <n v="0"/>
    <n v="0"/>
    <s v="MyT Carga"/>
    <s v="Daños Sin Autos"/>
    <s v="Maritimo y Transportes"/>
    <x v="30"/>
    <x v="2"/>
    <n v="18450547.527869999"/>
    <n v="15031312.08585"/>
    <n v="686962120.64980006"/>
    <n v="584624168.36260986"/>
    <n v="657838299.99713993"/>
    <n v="555463704.64566004"/>
    <n v="8966667.9990099985"/>
    <n v="8648629.173010001"/>
    <n v="5296850.8747800011"/>
    <n v="4896237.9254900012"/>
    <n v="236910.38503999999"/>
    <n v="217615.12443"/>
    <n v="1.9608226827335657"/>
    <n v="1.9872078956321471"/>
    <n v="3954.2182199999806"/>
    <n v="2.3007532944320452"/>
    <n v="74.213910031978727"/>
    <n v="78.977158522492317"/>
    <n v="0.95292814342999266"/>
    <n v="1.143388154064005"/>
    <n v="2.559390899802317E-2"/>
    <n v="2.6727002670833305E-2"/>
    <n v="2.9397731241825934E-2"/>
    <n v="3.0941039054862542E-2"/>
    <m/>
    <m/>
    <m/>
    <n v="0"/>
    <m/>
    <n v="0"/>
    <m/>
    <n v="0"/>
    <m/>
    <n v="73.097302518738275"/>
    <n v="167.56599724698901"/>
    <n v="99.03174396980576"/>
    <n v="5.5620842297591873"/>
    <n v="147.21875558386276"/>
    <n v="42.835461694656438"/>
    <n v="76.101735601899378"/>
    <n v="43.969263233244405"/>
    <s v="Resto"/>
    <n v="2023"/>
    <n v="3"/>
    <d v="2024-11-12T00:00:00"/>
    <x v="30"/>
    <x v="19"/>
  </r>
  <r>
    <n v="2024"/>
    <n v="9"/>
    <n v="27"/>
    <x v="21"/>
    <s v="MyT Carga"/>
    <n v="21"/>
    <s v="6f4b6612125fb3a0daecd2799dfd6c9c299424fd920f9b308110a2c1fbd8f443"/>
    <s v="866d562d83a77144c090ae01fef5e5dc5d322dfdcb968ee04e0fa262fe1b2619"/>
    <x v="14"/>
    <n v="368543.13391999999"/>
    <n v="348069.39417000004"/>
    <n v="494719.66816"/>
    <n v="489243.18134000007"/>
    <n v="149557.92105"/>
    <n v="151648.70123000001"/>
    <n v="208933.35716000001"/>
    <n v="264800.35505999991"/>
    <n v="0"/>
    <n v="0"/>
    <n v="136.08000000000001"/>
    <n v="130.12"/>
    <n v="0"/>
    <n v="0"/>
    <n v="149557.92105"/>
    <n v="151648.70122999998"/>
    <n v="357658.70961999998"/>
    <n v="341391.80612999998"/>
    <n v="0"/>
    <n v="0"/>
    <n v="0"/>
    <n v="0"/>
    <n v="0"/>
    <n v="0"/>
    <s v="MyT Carga"/>
    <s v="Daños Sin Autos"/>
    <s v="Maritimo y Transportes"/>
    <x v="30"/>
    <x v="2"/>
    <n v="9306186.5952599999"/>
    <n v="8672700.5259799995"/>
    <n v="686962120.64980006"/>
    <n v="584624168.36260986"/>
    <n v="657838299.99713993"/>
    <n v="555463704.64566004"/>
    <n v="8966667.9990099985"/>
    <n v="8648629.173010001"/>
    <n v="5296850.8747800011"/>
    <n v="4896237.9254900012"/>
    <n v="387303.88331"/>
    <n v="375091.38545999996"/>
    <n v="4.110145864223929"/>
    <n v="4.0245614328826713"/>
    <n v="20473.73974999995"/>
    <n v="5.8820856107792086"/>
    <n v="95.156064734062113"/>
    <n v="92.795891258110061"/>
    <n v="3.9601949751116452"/>
    <n v="4.0133911360979324"/>
    <n v="5.3648246801642228E-2"/>
    <n v="5.6023362264192016E-2"/>
    <n v="5.9537291307141443E-2"/>
    <n v="6.2662851102402731E-2"/>
    <m/>
    <m/>
    <m/>
    <n v="0"/>
    <m/>
    <n v="0"/>
    <m/>
    <n v="0"/>
    <m/>
    <n v="-1.3786996941233198"/>
    <n v="40.580845845432215"/>
    <n v="43.568525061394361"/>
    <n v="2.8235252338723189"/>
    <n v="-1.3786996941233087"/>
    <n v="4.7648781247566552"/>
    <n v="41.815819670350017"/>
    <n v="44.420720857094345"/>
    <s v="Medianas"/>
    <n v="2023"/>
    <n v="3"/>
    <d v="2024-11-12T00:00:00"/>
    <x v="30"/>
    <x v="14"/>
  </r>
  <r>
    <n v="2024"/>
    <n v="9"/>
    <n v="8"/>
    <x v="20"/>
    <s v="MyT Carga"/>
    <n v="8"/>
    <s v="2c624232cdd221771294dfbb310aca000a0df6ac8b66b696d90ef06fdefb64a3"/>
    <s v="866d562d83a77144c090ae01fef5e5dc5d322dfdcb968ee04e0fa262fe1b2619"/>
    <x v="20"/>
    <n v="73809.452129999991"/>
    <n v="86352.865790000011"/>
    <n v="94076.499809999979"/>
    <n v="114935.26293000001"/>
    <n v="16099.35392"/>
    <n v="18749.666860000001"/>
    <n v="24714.611560000001"/>
    <n v="30901.173659999989"/>
    <n v="0"/>
    <n v="0"/>
    <n v="136.08000000000001"/>
    <n v="130.12"/>
    <n v="0"/>
    <n v="0"/>
    <n v="9993.4629399999994"/>
    <n v="11548.6409"/>
    <n v="41561.568079999997"/>
    <n v="50665.737740000004"/>
    <n v="0"/>
    <n v="0"/>
    <n v="0"/>
    <n v="0"/>
    <n v="0"/>
    <n v="0"/>
    <s v="MyT Carga"/>
    <s v="Daños Sin Autos"/>
    <s v="Maritimo y Transportes"/>
    <x v="30"/>
    <x v="2"/>
    <n v="1891357.54091"/>
    <n v="1612866.84565"/>
    <n v="686962120.64980006"/>
    <n v="584624168.36260986"/>
    <n v="657838299.99713993"/>
    <n v="555463704.64566004"/>
    <n v="8966667.9990099985"/>
    <n v="8648629.173010001"/>
    <n v="5296850.8747800011"/>
    <n v="4896237.9254900012"/>
    <n v="104988.33859"/>
    <n v="123407.40536"/>
    <n v="0.82315361891562422"/>
    <n v="0.99845725909354066"/>
    <n v="-12543.41366000002"/>
    <n v="-14.525764194675517"/>
    <n v="70.302524186272095"/>
    <n v="69.97381197513576"/>
    <n v="3.9024589763439232"/>
    <n v="5.3539984421466"/>
    <n v="1.0744326348035516E-2"/>
    <n v="1.1219999220221882E-2"/>
    <n v="1.477066301105091E-2"/>
    <n v="1.5546086102076823E-2"/>
    <m/>
    <m/>
    <m/>
    <n v="0"/>
    <m/>
    <n v="0"/>
    <m/>
    <n v="0"/>
    <m/>
    <n v="-14.135253494311961"/>
    <n v="21.81204907420846"/>
    <n v="21.712848425432664"/>
    <n v="0.30394198931773153"/>
    <n v="-13.466328838746733"/>
    <n v="-17.96908535452425"/>
    <n v="24.044961250653564"/>
    <n v="22.793788100478967"/>
    <s v="Resto"/>
    <n v="2023"/>
    <n v="3"/>
    <d v="2024-11-12T00:00:00"/>
    <x v="30"/>
    <x v="20"/>
  </r>
  <r>
    <n v="2024"/>
    <n v="9"/>
    <n v="61"/>
    <x v="2"/>
    <s v="MyT Carg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26652.73561999999"/>
    <n v="257268.10509"/>
    <n v="573111.79719000007"/>
    <n v="325425.32680000004"/>
    <n v="0"/>
    <n v="0"/>
    <n v="0"/>
    <n v="0"/>
    <n v="0"/>
    <n v="0"/>
    <s v="MyT Carga"/>
    <s v="Daños Sin Autos"/>
    <s v="Maritimo y Transportes"/>
    <x v="30"/>
    <x v="2"/>
    <n v="0"/>
    <n v="0"/>
    <n v="686962120.64980006"/>
    <n v="584624168.36260986"/>
    <n v="657838299.99713993"/>
    <n v="555463704.64566004"/>
    <n v="8966667.9990099985"/>
    <n v="8648629.173010001"/>
    <n v="5296850.8747800011"/>
    <n v="4896237.92549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6.969775559907518"/>
    <n v="76.111614552429472"/>
    <n v="56.996337751481832"/>
    <n v="79.055956590653395"/>
    <m/>
    <n v="2023"/>
    <n v="3"/>
    <d v="2024-11-12T00:00:00"/>
    <x v="30"/>
    <x v="2"/>
  </r>
  <r>
    <n v="2024"/>
    <n v="9"/>
    <n v="126"/>
    <x v="41"/>
    <s v="MyT Carga"/>
    <n v="239"/>
    <s v="79bf08685d3138f9b109c3546780f056bc954fd69377b84a2cf23622e464897b"/>
    <s v="866d562d83a77144c090ae01fef5e5dc5d322dfdcb968ee04e0fa262fe1b2619"/>
    <x v="12"/>
    <n v="242974.35852000001"/>
    <n v="166359.15669"/>
    <n v="325396.53489000001"/>
    <n v="245995.82209"/>
    <n v="102258.10902"/>
    <n v="101301.74561999999"/>
    <n v="144900.94546000002"/>
    <n v="131589.52737"/>
    <n v="0"/>
    <n v="0"/>
    <n v="136.08000000000001"/>
    <n v="130.12"/>
    <n v="7405.4090500000002"/>
    <n v="3452.6490899999999"/>
    <n v="11347.72169"/>
    <n v="9119.7107599999999"/>
    <n v="5919.0341399999998"/>
    <n v="9518.6092799999988"/>
    <n v="0"/>
    <n v="0"/>
    <n v="0"/>
    <n v="0"/>
    <n v="0"/>
    <n v="0"/>
    <s v="MyT Carga"/>
    <s v="Daños Sin Autos"/>
    <s v="Maritimo y Transportes"/>
    <x v="30"/>
    <x v="2"/>
    <n v="673928.03742999991"/>
    <n v="570550.37566999998"/>
    <n v="686962120.64980006"/>
    <n v="584624168.36260986"/>
    <n v="657838299.99713993"/>
    <n v="555463704.64566004"/>
    <n v="8966667.9990099985"/>
    <n v="8648629.173010001"/>
    <n v="5296850.8747800011"/>
    <n v="4896237.9254900012"/>
    <n v="242974.35852000001"/>
    <n v="166359.15669"/>
    <n v="2.709750807622481"/>
    <n v="1.923532080773694"/>
    <n v="76615.201830000005"/>
    <n v="46.054093657596319"/>
    <n v="100"/>
    <n v="100"/>
    <n v="36.053457494745864"/>
    <n v="29.157663158953085"/>
    <n v="3.5369396829357878E-2"/>
    <n v="3.6935270950483781E-2"/>
    <n v="2.8455743996340682E-2"/>
    <n v="2.9949599820590152E-2"/>
    <m/>
    <m/>
    <m/>
    <n v="0"/>
    <m/>
    <n v="0"/>
    <m/>
    <n v="0"/>
    <m/>
    <n v="0.94407395859446019"/>
    <n v="42.085967277729353"/>
    <n v="60.893399338859069"/>
    <n v="1.9305453643575947"/>
    <n v="24.430719226011945"/>
    <n v="-37.816187576511176"/>
    <n v="191.71576682272692"/>
    <n v="95.809277298122282"/>
    <s v="Medianas"/>
    <n v="2023"/>
    <n v="3"/>
    <d v="2024-11-12T00:00:00"/>
    <x v="30"/>
    <x v="12"/>
  </r>
  <r>
    <n v="2024"/>
    <n v="9"/>
    <n v="12"/>
    <x v="31"/>
    <s v="MyT Carga"/>
    <n v="12"/>
    <s v="6b51d431df5d7f141cbececcf79edf3dd861c3b4069f0b11661a3eefacbba918"/>
    <s v="866d562d83a77144c090ae01fef5e5dc5d322dfdcb968ee04e0fa262fe1b2619"/>
    <x v="5"/>
    <n v="809043.4090499999"/>
    <n v="711576.80058000004"/>
    <n v="1226751.87335"/>
    <n v="1042766.31203"/>
    <n v="470872.39106000005"/>
    <n v="284216.37901000003"/>
    <n v="517320.18671999994"/>
    <n v="558931.37505000003"/>
    <n v="0"/>
    <n v="0"/>
    <n v="136.08000000000001"/>
    <n v="130.12"/>
    <n v="3869.7341000000001"/>
    <n v="4203.8938899999994"/>
    <n v="141430.2365"/>
    <n v="52978.925950000004"/>
    <n v="134098.34914000001"/>
    <n v="57370.390960000004"/>
    <n v="0"/>
    <n v="0"/>
    <n v="0"/>
    <n v="0"/>
    <n v="0"/>
    <n v="0"/>
    <s v="MyT Carga"/>
    <s v="Daños Sin Autos"/>
    <s v="Maritimo y Transportes"/>
    <x v="30"/>
    <x v="2"/>
    <n v="5387062.6739699999"/>
    <n v="6304657.6626300002"/>
    <n v="686962120.64980006"/>
    <n v="584624168.36260986"/>
    <n v="657838299.99713993"/>
    <n v="555463704.64566004"/>
    <n v="8966667.9990099985"/>
    <n v="8648629.173010001"/>
    <n v="5296850.8747800011"/>
    <n v="4896237.9254900012"/>
    <n v="809773.17250999995"/>
    <n v="712200.54053999996"/>
    <n v="9.0227876078307521"/>
    <n v="8.227625284254712"/>
    <n v="97466.608469999861"/>
    <n v="13.697271804049205"/>
    <n v="99.909880509163074"/>
    <n v="99.912420740438222"/>
    <n v="15.018266131546131"/>
    <n v="11.286525591988516"/>
    <n v="0.11777118195173887"/>
    <n v="0.12298514833409932"/>
    <n v="0.12171525555861873"/>
    <n v="0.1281050039145091"/>
    <m/>
    <m/>
    <m/>
    <n v="0"/>
    <m/>
    <n v="0"/>
    <m/>
    <n v="0"/>
    <m/>
    <n v="65.673911088506486"/>
    <n v="58.201128121531923"/>
    <n v="39.941771398159375"/>
    <n v="8.8896667508986127"/>
    <n v="166.95565069302805"/>
    <n v="133.74138975886805"/>
    <n v="105.46754483334126"/>
    <n v="92.345415576718253"/>
    <s v="Grandes"/>
    <n v="2023"/>
    <n v="3"/>
    <d v="2024-11-12T00:00:00"/>
    <x v="30"/>
    <x v="5"/>
  </r>
  <r>
    <n v="2024"/>
    <n v="9"/>
    <n v="94"/>
    <x v="19"/>
    <s v="MyT Carga"/>
    <n v="7"/>
    <s v="7902699be42c8a8e46fbbb4501726517e86b22c56a189f7625a6da49081b2451"/>
    <s v="866d562d83a77144c090ae01fef5e5dc5d322dfdcb968ee04e0fa262fe1b2619"/>
    <x v="23"/>
    <n v="85047.907449999999"/>
    <n v="92075.008579999994"/>
    <n v="121335.9152"/>
    <n v="138705.86721"/>
    <n v="27355.908459999999"/>
    <n v="66873.106110000008"/>
    <n v="28895.31996999999"/>
    <n v="122375.90858999998"/>
    <n v="0"/>
    <n v="0"/>
    <n v="136.08000000000001"/>
    <n v="130.12"/>
    <n v="0"/>
    <n v="0"/>
    <n v="36294.454250000003"/>
    <n v="71999.734989999997"/>
    <n v="73393.688319999987"/>
    <n v="83589.487129999994"/>
    <n v="0"/>
    <n v="0"/>
    <n v="0"/>
    <n v="0"/>
    <n v="0"/>
    <n v="0"/>
    <s v="MyT Carga"/>
    <s v="Daños Sin Autos"/>
    <s v="Maritimo y Transportes"/>
    <x v="30"/>
    <x v="2"/>
    <n v="5391455.1856499994"/>
    <n v="5692551.0252200002"/>
    <n v="686962120.64980006"/>
    <n v="584624168.36260986"/>
    <n v="657838299.99713993"/>
    <n v="555463704.64566004"/>
    <n v="8966667.9990099985"/>
    <n v="8648629.173010001"/>
    <n v="5296850.8747800011"/>
    <n v="4896237.9254900012"/>
    <n v="132637.81528000001"/>
    <n v="259828.51330000002"/>
    <n v="0.9484895332289548"/>
    <n v="1.0646196840921429"/>
    <n v="-7027.1011299999955"/>
    <n v="-7.6319310075268154"/>
    <n v="64.120407344212396"/>
    <n v="35.436837709066012"/>
    <n v="1.5774573750768648"/>
    <n v="1.617464791656243"/>
    <n v="1.2380290687578649E-2"/>
    <n v="1.2928390981548164E-2"/>
    <n v="1.5749435887654064E-2"/>
    <n v="1.657624212165874E-2"/>
    <m/>
    <m/>
    <m/>
    <n v="0"/>
    <m/>
    <n v="0"/>
    <m/>
    <n v="0"/>
    <m/>
    <n v="-59.092810172444977"/>
    <n v="32.165292809917332"/>
    <n v="72.628943663792171"/>
    <n v="0.51645608129634568"/>
    <n v="-49.590850223211348"/>
    <n v="-12.197465446992517"/>
    <n v="49.451737718582081"/>
    <n v="86.134916557179736"/>
    <s v="Resto"/>
    <n v="2023"/>
    <n v="3"/>
    <d v="2024-11-12T00:00:00"/>
    <x v="30"/>
    <x v="23"/>
  </r>
  <r>
    <n v="2024"/>
    <n v="9"/>
    <n v="201.1"/>
    <x v="1"/>
    <s v="MyT Carga"/>
    <n v="201.1"/>
    <m/>
    <m/>
    <x v="1"/>
    <n v="8966667.9990100004"/>
    <n v="8648629.173010001"/>
    <n v="11723077.663530001"/>
    <n v="10945956.214879997"/>
    <n v="5296850.8747800002"/>
    <n v="4896237.9254900003"/>
    <n v="6935555.5673500011"/>
    <n v="6738076.9304600004"/>
    <n v="0"/>
    <n v="0"/>
    <n v="0"/>
    <n v="0"/>
    <n v="32199.836520000001"/>
    <n v="17895.353709999999"/>
    <n v="1794163.62109"/>
    <n v="1818534.0877600003"/>
    <n v="3549057.6779000005"/>
    <n v="3262695.1152299996"/>
    <n v="0"/>
    <n v="0"/>
    <n v="0"/>
    <n v="0"/>
    <n v="0"/>
    <n v="0"/>
    <s v="MyT Carga"/>
    <s v="Daños Sin Autos"/>
    <s v="Maritimo y Transportes"/>
    <x v="30"/>
    <x v="2"/>
    <n v="406916518.40625"/>
    <n v="356513298.10934997"/>
    <n v="686962120.64980006"/>
    <n v="584624168.36260986"/>
    <n v="657838299.99713993"/>
    <n v="555463704.64566004"/>
    <n v="8966667.9990099985"/>
    <n v="8648629.173010001"/>
    <n v="5296850.8747800011"/>
    <n v="4896237.9254900012"/>
    <n v="14710203.640279995"/>
    <n v="15370005.423350001"/>
    <n v="100.00000000000003"/>
    <n v="100"/>
    <n v="318038.82599999942"/>
    <n v="3.6773322065017044"/>
    <n v="60.955430789939278"/>
    <n v="56.269525838104563"/>
    <n v="2.2035645134607242"/>
    <n v="2.4258924474557153"/>
    <n v="1.3052638172434305"/>
    <n v="1.3630504637764302"/>
    <n v="1.4793485526321479"/>
    <n v="1.5570106742666674"/>
    <m/>
    <m/>
    <m/>
    <n v="0"/>
    <m/>
    <n v="0"/>
    <m/>
    <n v="0"/>
    <m/>
    <n v="8.1820564152814903"/>
    <n v="59.072677558317309"/>
    <n v="56.612878498361518"/>
    <n v="99.999999999999972"/>
    <n v="-1.340116021691895"/>
    <n v="8.7768716523123338"/>
    <n v="50.553239308063816"/>
    <n v="55.737175051117362"/>
    <m/>
    <n v="2023"/>
    <n v="3"/>
    <d v="2024-11-12T00:00:00"/>
    <x v="30"/>
    <x v="1"/>
  </r>
  <r>
    <n v="2024"/>
    <n v="9"/>
    <n v="37"/>
    <x v="35"/>
    <s v="MyT Carga"/>
    <n v="25"/>
    <s v="b7a56873cd771f2c446d369b649430b65a756ba278ff97ec81bb6f55b2e73569"/>
    <s v="866d562d83a77144c090ae01fef5e5dc5d322dfdcb968ee04e0fa262fe1b2619"/>
    <x v="15"/>
    <n v="636091.81570000004"/>
    <n v="552376.35582000006"/>
    <n v="759522.95705999993"/>
    <n v="688904.0583700001"/>
    <n v="557874.10602000018"/>
    <n v="379774.1812600001"/>
    <n v="649787.02177000022"/>
    <n v="533362.37757999997"/>
    <n v="0"/>
    <n v="0"/>
    <n v="136.08000000000001"/>
    <n v="130.12"/>
    <n v="2649.0868399999999"/>
    <n v="5878.8384800000003"/>
    <n v="225421.71161000003"/>
    <n v="171773.76318000001"/>
    <n v="395594.33094000001"/>
    <n v="348166.40833000001"/>
    <n v="0"/>
    <n v="0"/>
    <n v="0"/>
    <n v="0"/>
    <n v="0"/>
    <n v="0"/>
    <s v="MyT Carga"/>
    <s v="Daños Sin Autos"/>
    <s v="Maritimo y Transportes"/>
    <x v="30"/>
    <x v="2"/>
    <n v="10496838.85248"/>
    <n v="8533878.8999300003"/>
    <n v="686962120.64980006"/>
    <n v="584624168.36260986"/>
    <n v="657838299.99713993"/>
    <n v="555463704.64566004"/>
    <n v="8966667.9990099985"/>
    <n v="8648629.173010001"/>
    <n v="5296850.8747800011"/>
    <n v="4896237.9254900012"/>
    <n v="637651.03194000002"/>
    <n v="553166.78482000006"/>
    <n v="7.0939597158078156"/>
    <n v="6.3868659965652714"/>
    <n v="83715.45987999998"/>
    <n v="15.155511092744867"/>
    <n v="99.755474991508095"/>
    <n v="99.857108376408178"/>
    <n v="6.0598416784279383"/>
    <n v="6.4727465938675426"/>
    <n v="9.2594889380264278E-2"/>
    <n v="9.6694250806431542E-2"/>
    <n v="9.4484009678743167E-2"/>
    <n v="9.9444185317629441E-2"/>
    <m/>
    <m/>
    <m/>
    <n v="0"/>
    <m/>
    <n v="0"/>
    <m/>
    <n v="0"/>
    <m/>
    <n v="46.896269822531657"/>
    <n v="87.703393165981296"/>
    <n v="68.752794586261231"/>
    <n v="10.532184484864715"/>
    <n v="31.231747757533192"/>
    <n v="13.622199464184593"/>
    <n v="56.983049042780607"/>
    <n v="49.336684720367671"/>
    <s v="Medianas"/>
    <n v="2023"/>
    <n v="3"/>
    <d v="2024-11-12T00:00:00"/>
    <x v="30"/>
    <x v="15"/>
  </r>
  <r>
    <n v="2024"/>
    <n v="9"/>
    <n v="107"/>
    <x v="28"/>
    <s v="MyT Carga"/>
    <n v="70"/>
    <s v="ff5a1ae012afa5d4c889c50ad427aaf545d31a4fac04ffc1c4d03d403ba4250a"/>
    <s v="866d562d83a77144c090ae01fef5e5dc5d322dfdcb968ee04e0fa262fe1b2619"/>
    <x v="11"/>
    <n v="205684.08649000002"/>
    <n v="159227.05716999999"/>
    <n v="293514.92323000001"/>
    <n v="225127.74732999998"/>
    <n v="103446.92935000001"/>
    <n v="94061.680769999977"/>
    <n v="140137.92005999997"/>
    <n v="118146.17487999999"/>
    <n v="0"/>
    <n v="0"/>
    <n v="136.08000000000001"/>
    <n v="130.12"/>
    <n v="0"/>
    <n v="0"/>
    <n v="33121.50877"/>
    <n v="24757.204389999999"/>
    <n v="38561.412929999999"/>
    <n v="37764.019110000001"/>
    <n v="0"/>
    <n v="0"/>
    <n v="0"/>
    <n v="0"/>
    <n v="0"/>
    <n v="0"/>
    <s v="MyT Carga"/>
    <s v="Daños Sin Autos"/>
    <s v="Maritimo y Transportes"/>
    <x v="30"/>
    <x v="2"/>
    <n v="1478140.9423199999"/>
    <n v="1040269.57398"/>
    <n v="686962120.64980006"/>
    <n v="584624168.36260986"/>
    <n v="657838299.99713993"/>
    <n v="555463704.64566004"/>
    <n v="8966667.9990099985"/>
    <n v="8648629.173010001"/>
    <n v="5296850.8747800011"/>
    <n v="4896237.9254900012"/>
    <n v="205684.08649000002"/>
    <n v="159227.05716999999"/>
    <n v="2.2938742296771708"/>
    <n v="1.8410669943729803"/>
    <n v="46457.029320000031"/>
    <n v="29.176592311443539"/>
    <n v="100"/>
    <n v="100"/>
    <n v="13.915052387844071"/>
    <n v="15.306326470821229"/>
    <n v="2.9941110333047572E-2"/>
    <n v="3.1266663326062691E-2"/>
    <n v="2.7235797934244875E-2"/>
    <n v="2.8665609622787809E-2"/>
    <m/>
    <m/>
    <m/>
    <n v="0"/>
    <m/>
    <n v="0"/>
    <m/>
    <n v="0"/>
    <m/>
    <n v="9.9777598094902054"/>
    <n v="50.294085028804311"/>
    <n v="59.073930299154057"/>
    <n v="1.9529892722210451"/>
    <n v="33.785334758469475"/>
    <n v="2.1115173617440641"/>
    <n v="85.892881648618584"/>
    <n v="65.557652425412087"/>
    <s v="Medianas"/>
    <n v="2023"/>
    <n v="3"/>
    <d v="2024-11-12T00:00:00"/>
    <x v="30"/>
    <x v="11"/>
  </r>
  <r>
    <n v="2024"/>
    <n v="9"/>
    <n v="23"/>
    <x v="16"/>
    <s v="MyT Carga"/>
    <n v="17"/>
    <s v="4523540f1504cd17100c4835e85b7eefd49911580f8efff0599a8f283be6b9e3"/>
    <s v="866d562d83a77144c090ae01fef5e5dc5d322dfdcb968ee04e0fa262fe1b2619"/>
    <x v="18"/>
    <n v="399788.13880999997"/>
    <n v="623732.19062999997"/>
    <n v="516068.43412000005"/>
    <n v="839025.00523999997"/>
    <n v="214606.91078000006"/>
    <n v="186809.29336000007"/>
    <n v="297502.98905000009"/>
    <n v="269571.50858999998"/>
    <n v="0"/>
    <n v="0"/>
    <n v="136.08000000000001"/>
    <n v="130.12"/>
    <n v="6209.5814800000007"/>
    <n v="-70.600139999999996"/>
    <n v="129512.29212"/>
    <n v="134817.73387"/>
    <n v="236081.57431999999"/>
    <n v="271133.09367999999"/>
    <n v="0"/>
    <n v="0"/>
    <n v="0"/>
    <n v="0"/>
    <n v="0"/>
    <n v="0"/>
    <s v="MyT Carga"/>
    <s v="Daños Sin Autos"/>
    <s v="Maritimo y Transportes"/>
    <x v="30"/>
    <x v="2"/>
    <n v="17823957.294020001"/>
    <n v="15095885.725"/>
    <n v="686962120.64980006"/>
    <n v="584624168.36260986"/>
    <n v="657838299.99713993"/>
    <n v="555463704.64566004"/>
    <n v="8966667.9990099985"/>
    <n v="8648629.173010001"/>
    <n v="5296850.8747800011"/>
    <n v="4896237.9254900012"/>
    <n v="1151100.8382600001"/>
    <n v="1990030.5004100001"/>
    <n v="4.458603116053145"/>
    <n v="7.2119196944701596"/>
    <n v="-223944.05181999999"/>
    <n v="-35.903879130209006"/>
    <n v="34.7309397684323"/>
    <n v="31.342845775554405"/>
    <n v="2.2429819159414741"/>
    <n v="4.1318025453587621"/>
    <n v="5.8196533228329801E-2"/>
    <n v="6.0773010451312753E-2"/>
    <n v="0.10668942961713714"/>
    <n v="0.11229035946244041"/>
    <m/>
    <m/>
    <m/>
    <n v="0"/>
    <m/>
    <n v="0"/>
    <m/>
    <n v="0"/>
    <m/>
    <n v="14.880211214348549"/>
    <n v="53.680159551204788"/>
    <n v="29.95024085117582"/>
    <n v="4.0515943501791245"/>
    <n v="-3.9352699364579524"/>
    <n v="-12.927790880949763"/>
    <n v="54.859127610039906"/>
    <n v="49.72382088817097"/>
    <s v="Medianas"/>
    <n v="2023"/>
    <n v="3"/>
    <d v="2024-11-12T00:00:00"/>
    <x v="30"/>
    <x v="18"/>
  </r>
  <r>
    <n v="2024"/>
    <n v="9"/>
    <n v="22"/>
    <x v="15"/>
    <s v="MyT Carga"/>
    <n v="16"/>
    <s v="b17ef6d19c7a5b1ee83b907c595526dcb1eb06db8227d650d5dda0a9f4ce8cd9"/>
    <s v="866d562d83a77144c090ae01fef5e5dc5d322dfdcb968ee04e0fa262fe1b2619"/>
    <x v="13"/>
    <n v="487776.97772000002"/>
    <n v="337531.68780000001"/>
    <n v="572930.27587999997"/>
    <n v="462218.04219000007"/>
    <n v="141842.18198999995"/>
    <n v="320433.89360000001"/>
    <n v="197420.75860999996"/>
    <n v="412406.25394999998"/>
    <n v="0"/>
    <n v="0"/>
    <n v="136.08000000000001"/>
    <n v="130.12"/>
    <n v="0"/>
    <n v="0"/>
    <n v="83885.144459999996"/>
    <n v="131727.39655999999"/>
    <n v="166522.49919999999"/>
    <n v="150367.68367"/>
    <n v="0"/>
    <n v="0"/>
    <n v="0"/>
    <n v="0"/>
    <n v="0"/>
    <n v="0"/>
    <s v="MyT Carga"/>
    <s v="Daños Sin Autos"/>
    <s v="Maritimo y Transportes"/>
    <x v="30"/>
    <x v="2"/>
    <n v="23848282.467700001"/>
    <n v="20930115.52899"/>
    <n v="686962120.64980006"/>
    <n v="584624168.36260986"/>
    <n v="657838299.99713993"/>
    <n v="555463704.64566004"/>
    <n v="8966667.9990099985"/>
    <n v="8648629.173010001"/>
    <n v="5296850.8747800011"/>
    <n v="4896237.9254900012"/>
    <n v="768691.25127000001"/>
    <n v="672491.11291999999"/>
    <n v="5.4398911365275824"/>
    <n v="3.9027189286059785"/>
    <n v="150245.28992000001"/>
    <n v="44.5129436288737"/>
    <n v="63.455513109342007"/>
    <n v="50.191248823261844"/>
    <n v="2.0453337819217916"/>
    <n v="1.6126604142843348"/>
    <n v="7.1004930702526933E-2"/>
    <n v="7.414846136537212E-2"/>
    <n v="5.7734815983633413E-2"/>
    <n v="6.0765750305020801E-2"/>
    <m/>
    <m/>
    <m/>
    <n v="0"/>
    <m/>
    <n v="0"/>
    <m/>
    <n v="0"/>
    <m/>
    <n v="-55.734338712913242"/>
    <n v="29.079310518714564"/>
    <n v="94.93446250589335"/>
    <n v="2.6778587002582213"/>
    <n v="-36.319135843703187"/>
    <n v="10.743542186533706"/>
    <n v="50.374660999562991"/>
    <n v="87.603528461003393"/>
    <s v="Medianas"/>
    <n v="2023"/>
    <n v="3"/>
    <d v="2024-11-12T00:00:00"/>
    <x v="30"/>
    <x v="13"/>
  </r>
  <r>
    <n v="2024"/>
    <n v="9"/>
    <n v="79"/>
    <x v="59"/>
    <s v="MyT Carga"/>
    <n v="51"/>
    <s v="031b4af5197ec30a926f48cf40e11a7dbc470048a21e4003b7a3c07c5dab1baa"/>
    <s v="866d562d83a77144c090ae01fef5e5dc5d322dfdcb968ee04e0fa262fe1b2619"/>
    <x v="31"/>
    <n v="0"/>
    <n v="42.679819999999999"/>
    <n v="-7.512830000000001"/>
    <n v="93.622460000000018"/>
    <n v="0"/>
    <n v="0"/>
    <n v="0"/>
    <n v="-3.7219999999999996E-2"/>
    <n v="0"/>
    <n v="0"/>
    <n v="136.08000000000001"/>
    <n v="130.12"/>
    <n v="0"/>
    <n v="0"/>
    <n v="0"/>
    <n v="0"/>
    <n v="0"/>
    <n v="52.793379999999999"/>
    <n v="0"/>
    <n v="0"/>
    <n v="0"/>
    <n v="0"/>
    <n v="0"/>
    <n v="0"/>
    <s v="MyT Carga"/>
    <s v="Daños Sin Autos"/>
    <s v="Maritimo y Transportes"/>
    <x v="30"/>
    <x v="2"/>
    <n v="61339841.861339994"/>
    <n v="52224009.604280002"/>
    <n v="686962120.64980006"/>
    <n v="584624168.36260986"/>
    <n v="657838299.99713993"/>
    <n v="555463704.64566004"/>
    <n v="8966667.9990099985"/>
    <n v="8648629.173010001"/>
    <n v="5296850.8747800011"/>
    <n v="4896237.9254900012"/>
    <n v="0"/>
    <n v="-237.63029999999998"/>
    <m/>
    <n v="4.9348653001786695E-4"/>
    <m/>
    <m/>
    <m/>
    <n v="-17.960596775747874"/>
    <m/>
    <n v="8.1724517752275751E-5"/>
    <m/>
    <m/>
    <n v="7.3003858392539257E-6"/>
    <n v="7.6836379484463707E-6"/>
    <m/>
    <m/>
    <m/>
    <n v="0"/>
    <m/>
    <n v="0"/>
    <m/>
    <n v="0"/>
    <m/>
    <m/>
    <m/>
    <m/>
    <m/>
    <m/>
    <m/>
    <m/>
    <m/>
    <s v="Resto"/>
    <n v="2023"/>
    <n v="3"/>
    <d v="2024-11-12T00:00:00"/>
    <x v="30"/>
    <x v="31"/>
  </r>
  <r>
    <n v="2024"/>
    <n v="9"/>
    <n v="16"/>
    <x v="24"/>
    <s v="MyT Carga"/>
    <n v="14"/>
    <s v="8527a891e224136950ff32ca212b45bc93f69fbb801c3b1ebedac52775f99e61"/>
    <s v="866d562d83a77144c090ae01fef5e5dc5d322dfdcb968ee04e0fa262fe1b2619"/>
    <x v="25"/>
    <n v="10322.402169999999"/>
    <n v="7516.9209800000008"/>
    <n v="11464.682459999998"/>
    <n v="9239.3564700000006"/>
    <n v="12750.86896"/>
    <n v="49186.672030000009"/>
    <n v="18999.597069999993"/>
    <n v="-41205.342779999984"/>
    <n v="0"/>
    <n v="0"/>
    <n v="136.08000000000001"/>
    <n v="130.12"/>
    <n v="0"/>
    <n v="0"/>
    <n v="9879.6553399999993"/>
    <n v="1899.23197"/>
    <n v="6856.7568000000001"/>
    <n v="6978.9592300000004"/>
    <n v="0"/>
    <n v="0"/>
    <n v="0"/>
    <n v="0"/>
    <n v="0"/>
    <n v="0"/>
    <s v="MyT Carga"/>
    <s v="Daños Sin Autos"/>
    <s v="Maritimo y Transportes"/>
    <x v="30"/>
    <x v="2"/>
    <n v="3728743.9611599999"/>
    <n v="2931433.71942"/>
    <n v="686962120.64980006"/>
    <n v="584624168.36260986"/>
    <n v="657838299.99713993"/>
    <n v="555463704.64566004"/>
    <n v="8966667.9990099985"/>
    <n v="8648629.173010001"/>
    <n v="5296850.8747800011"/>
    <n v="4896237.9254900012"/>
    <n v="122593.67677999999"/>
    <n v="31186.209170000002"/>
    <n v="0.11511970969751179"/>
    <n v="8.6914594551680505E-2"/>
    <n v="2805.4811899999986"/>
    <n v="37.322212079446373"/>
    <n v="8.4200118971258409"/>
    <n v="24.103349461373476"/>
    <n v="0.27683322527698401"/>
    <n v="0.25642472931256532"/>
    <n v="1.5026159171972976E-3"/>
    <n v="1.5691397369300144E-3"/>
    <n v="1.2857697965263854E-3"/>
    <n v="1.3532695146652608E-3"/>
    <m/>
    <m/>
    <m/>
    <n v="0"/>
    <m/>
    <n v="0"/>
    <m/>
    <n v="0"/>
    <m/>
    <n v="-74.076577182894241"/>
    <n v="123.52617879060995"/>
    <n v="654.34600364789264"/>
    <n v="0.24072546615784407"/>
    <n v="420.19213535037528"/>
    <n v="-1.7510122351008572"/>
    <n v="144.0864191070624"/>
    <n v="27.213684840511672"/>
    <s v="Resto"/>
    <n v="2023"/>
    <n v="3"/>
    <d v="2024-11-12T00:00:00"/>
    <x v="30"/>
    <x v="25"/>
  </r>
  <r>
    <n v="2024"/>
    <n v="9"/>
    <n v="41"/>
    <x v="7"/>
    <s v="MyT Carga"/>
    <n v="29"/>
    <s v="35135aaa6cc23891b40cb3f378c53a17a1127210ce60e125ccf03efcfdaec458"/>
    <s v="866d562d83a77144c090ae01fef5e5dc5d322dfdcb968ee04e0fa262fe1b2619"/>
    <x v="6"/>
    <n v="728788.7683"/>
    <n v="801794.11240999994"/>
    <n v="949733.42431000003"/>
    <n v="1035755.0851899998"/>
    <n v="443530.63404000015"/>
    <n v="436099.6169399998"/>
    <n v="667061.6555600001"/>
    <n v="630550.60195000004"/>
    <n v="0"/>
    <n v="0"/>
    <n v="136.08000000000001"/>
    <n v="130.12"/>
    <n v="789.98082999999997"/>
    <n v="-808.71177"/>
    <n v="110888.34354"/>
    <n v="147734.84328"/>
    <n v="212738.20871000001"/>
    <n v="224382.03052999999"/>
    <n v="0"/>
    <n v="0"/>
    <n v="0"/>
    <n v="0"/>
    <n v="0"/>
    <n v="0"/>
    <s v="MyT Carga"/>
    <s v="Daños Sin Autos"/>
    <s v="Maritimo y Transportes"/>
    <x v="30"/>
    <x v="2"/>
    <n v="25680299.423299998"/>
    <n v="22376637.893310003"/>
    <n v="686962120.64980006"/>
    <n v="584624168.36260986"/>
    <n v="657838299.99713993"/>
    <n v="555463704.64566004"/>
    <n v="8966667.9990099985"/>
    <n v="8648629.173010001"/>
    <n v="5296850.8747800011"/>
    <n v="4896237.9254900012"/>
    <n v="3077035.3174200002"/>
    <n v="2996401.1441100002"/>
    <n v="8.1277545726067348"/>
    <n v="9.2707653013055467"/>
    <n v="-73005.344109999947"/>
    <n v="-9.1052482152261582"/>
    <n v="23.68477099284863"/>
    <n v="26.758570493342642"/>
    <n v="2.8379294037310268"/>
    <n v="3.5831750785479448"/>
    <n v="0.10608863959058411"/>
    <n v="0.1107853963965261"/>
    <n v="0.13714693230278699"/>
    <n v="0.14434680532753769"/>
    <m/>
    <m/>
    <m/>
    <n v="0"/>
    <m/>
    <n v="0"/>
    <m/>
    <n v="0"/>
    <m/>
    <n v="1.7039723978988786"/>
    <n v="60.858598997703595"/>
    <n v="54.39047383737821"/>
    <n v="8.3734778366480196"/>
    <n v="-24.940967832595383"/>
    <n v="-5.1892844504957791"/>
    <n v="52.124319468704613"/>
    <n v="65.840764044716039"/>
    <s v="Grandes"/>
    <n v="2023"/>
    <n v="3"/>
    <d v="2024-11-12T00:00:00"/>
    <x v="30"/>
    <x v="6"/>
  </r>
  <r>
    <n v="2024"/>
    <n v="9"/>
    <n v="76"/>
    <x v="42"/>
    <s v="MyT Carga"/>
    <n v="48"/>
    <s v="98010bd9270f9b100b6214a21754fd33bdc8d41b2bc9f9dd16ff54d3c34ffd71"/>
    <s v="866d562d83a77144c090ae01fef5e5dc5d322dfdcb968ee04e0fa262fe1b2619"/>
    <x v="4"/>
    <n v="877841.4209400001"/>
    <n v="666914.71476999996"/>
    <n v="949933.47863000014"/>
    <n v="704948.14731999999"/>
    <n v="771555.05764999997"/>
    <n v="345148.43127"/>
    <n v="927408.33464999998"/>
    <n v="426993.86482999992"/>
    <n v="0"/>
    <n v="0"/>
    <n v="136.08000000000001"/>
    <n v="130.12"/>
    <n v="0"/>
    <n v="0"/>
    <n v="1996.3391999999999"/>
    <n v="2271.2731899999999"/>
    <n v="-7587.8026399999999"/>
    <n v="-5339.0171399999999"/>
    <n v="0"/>
    <n v="0"/>
    <n v="0"/>
    <n v="0"/>
    <n v="0"/>
    <n v="0"/>
    <s v="MyT Carga"/>
    <s v="Daños Sin Autos"/>
    <s v="Maritimo y Transportes"/>
    <x v="30"/>
    <x v="2"/>
    <n v="2103649.43671"/>
    <n v="1569411.9180699999"/>
    <n v="686962120.64980006"/>
    <n v="584624168.36260986"/>
    <n v="657838299.99713993"/>
    <n v="555463704.64566004"/>
    <n v="8966667.9990099985"/>
    <n v="8648629.173010001"/>
    <n v="5296850.8747800011"/>
    <n v="4896237.9254900012"/>
    <n v="877841.4209400001"/>
    <n v="666914.71476999996"/>
    <n v="9.7900515669468504"/>
    <n v="7.7112187541958424"/>
    <n v="210926.70617000014"/>
    <n v="31.627238310785021"/>
    <n v="100"/>
    <n v="100"/>
    <n v="41.729453853912993"/>
    <n v="42.494561631094598"/>
    <n v="0.1277860007928307"/>
    <n v="0.13344334328722068"/>
    <n v="0.11407580303049494"/>
    <n v="0.12006449911888238"/>
    <m/>
    <m/>
    <m/>
    <n v="0"/>
    <m/>
    <n v="0"/>
    <m/>
    <n v="0"/>
    <m/>
    <n v="123.54297100844533"/>
    <n v="87.892304833806108"/>
    <n v="51.753008836974303"/>
    <n v="14.566297520732933"/>
    <n v="-12.104840193178168"/>
    <n v="42.11984043190391"/>
    <n v="-26.309846140120481"/>
    <n v="-42.541035745766493"/>
    <s v="Grandes"/>
    <n v="2023"/>
    <n v="3"/>
    <d v="2024-11-12T00:00:00"/>
    <x v="30"/>
    <x v="4"/>
  </r>
  <r>
    <n v="2024"/>
    <n v="9"/>
    <n v="43"/>
    <x v="9"/>
    <s v="MyT Carga"/>
    <n v="31"/>
    <s v="eb1e33e8a81b697b75855af6bfcdbcbf7cbbde9f94962ceaec1ed8af21f5a50f"/>
    <s v="866d562d83a77144c090ae01fef5e5dc5d322dfdcb968ee04e0fa262fe1b2619"/>
    <x v="16"/>
    <n v="439372.17095"/>
    <n v="450251.50142000004"/>
    <n v="586166.00048000005"/>
    <n v="573797.66815000004"/>
    <n v="118740.78651000002"/>
    <n v="288461.11995999992"/>
    <n v="169166.1535000001"/>
    <n v="381934.27012999979"/>
    <n v="0"/>
    <n v="0"/>
    <n v="136.08000000000001"/>
    <n v="130.12"/>
    <n v="0"/>
    <n v="34.731569999999998"/>
    <n v="81634.380680000002"/>
    <n v="158853.54558000001"/>
    <n v="281170.66914999997"/>
    <n v="249223.93265999999"/>
    <n v="0"/>
    <n v="0"/>
    <n v="0"/>
    <n v="0"/>
    <n v="0"/>
    <n v="0"/>
    <s v="MyT Carga"/>
    <s v="Daños Sin Autos"/>
    <s v="Maritimo y Transportes"/>
    <x v="30"/>
    <x v="2"/>
    <n v="84865140.385240003"/>
    <n v="73374373.455160007"/>
    <n v="686962120.64980006"/>
    <n v="584624168.36260986"/>
    <n v="657838299.99713993"/>
    <n v="555463704.64566004"/>
    <n v="8966667.9990099985"/>
    <n v="8648629.173010001"/>
    <n v="5296850.8747800011"/>
    <n v="4896237.9254900012"/>
    <n v="478792.4509"/>
    <n v="466198.47668999998"/>
    <n v="4.9000606579669359"/>
    <n v="5.2060447085083892"/>
    <n v="-10879.330470000044"/>
    <n v="-2.4162785544720844"/>
    <n v="91.766729012560546"/>
    <n v="96.579359207000607"/>
    <n v="0.51772985816731998"/>
    <n v="0.61363590613166097"/>
    <n v="6.3958718791422758E-2"/>
    <n v="6.6790299523744698E-2"/>
    <n v="7.7015547044701385E-2"/>
    <n v="8.1058671818570627E-2"/>
    <m/>
    <m/>
    <m/>
    <n v="0"/>
    <m/>
    <n v="0"/>
    <m/>
    <n v="0"/>
    <m/>
    <n v="-58.836467622927671"/>
    <n v="27.025104082778284"/>
    <n v="64.066664752977672"/>
    <n v="2.241724173798489"/>
    <n v="-48.610287304611511"/>
    <n v="12.818486631291082"/>
    <n v="29.033746986051874"/>
    <n v="63.739282132552475"/>
    <s v="Medianas"/>
    <n v="2023"/>
    <n v="3"/>
    <d v="2024-11-12T00:00:00"/>
    <x v="30"/>
    <x v="16"/>
  </r>
  <r>
    <n v="2024"/>
    <n v="9"/>
    <n v="109"/>
    <x v="68"/>
    <s v="MyT Carga"/>
    <n v="228"/>
    <s v="9d693eeee1d1899cbc50b6d45df953d3835acf28ee869879b45565fccc814765"/>
    <s v="866d562d83a77144c090ae01fef5e5dc5d322dfdcb968ee04e0fa262fe1b2619"/>
    <x v="24"/>
    <n v="4972.4188700000004"/>
    <n v="3544.1189300000001"/>
    <n v="7949.7827600000001"/>
    <n v="7720.8497000000007"/>
    <n v="4090.3371900000006"/>
    <n v="102225.60746000001"/>
    <n v="8348.5435099999813"/>
    <n v="107801.95778"/>
    <n v="0"/>
    <n v="0"/>
    <n v="136.08000000000001"/>
    <n v="130.12"/>
    <n v="0"/>
    <n v="0"/>
    <n v="-2.6619099999999998"/>
    <n v="0.77551000000000003"/>
    <n v="24.184169999999998"/>
    <n v="83.04007"/>
    <n v="0"/>
    <n v="0"/>
    <n v="0"/>
    <n v="0"/>
    <n v="0"/>
    <n v="0"/>
    <s v="MyT Carga"/>
    <s v="Daños Sin Autos"/>
    <s v="Maritimo y Transportes"/>
    <x v="30"/>
    <x v="2"/>
    <n v="3245561.4989299998"/>
    <n v="2851934.3307800004"/>
    <n v="686962120.64980006"/>
    <n v="584624168.36260986"/>
    <n v="657838299.99713993"/>
    <n v="555463704.64566004"/>
    <n v="8966667.9990099985"/>
    <n v="8648629.173010001"/>
    <n v="5296850.8747800011"/>
    <n v="4896237.9254900012"/>
    <n v="4972.4188700000004"/>
    <n v="3544.1189300000001"/>
    <n v="5.545447729913721E-2"/>
    <n v="4.0978967407461785E-2"/>
    <n v="1428.2999400000003"/>
    <n v="40.300564631447067"/>
    <n v="100"/>
    <n v="100"/>
    <n v="0.1532067370049624"/>
    <n v="0.12427070608707488"/>
    <n v="7.2382722722710976E-4"/>
    <n v="7.5587251001068482E-4"/>
    <n v="6.062217612258856E-4"/>
    <n v="6.3804689673843857E-4"/>
    <m/>
    <m/>
    <m/>
    <n v="0"/>
    <m/>
    <n v="0"/>
    <m/>
    <n v="0"/>
    <m/>
    <n v="-95.998715692053466"/>
    <n v="82.260511371601325"/>
    <n v="2884.3729423041682"/>
    <n v="7.7222056778592771E-2"/>
    <n v="-443.24637980167887"/>
    <n v="-70.876505764024529"/>
    <n v="-11.006828020147063"/>
    <n v="0.93389853838032666"/>
    <s v="Resto"/>
    <n v="2023"/>
    <n v="3"/>
    <d v="2024-11-12T00:00:00"/>
    <x v="30"/>
    <x v="24"/>
  </r>
  <r>
    <n v="2024"/>
    <n v="9"/>
    <n v="9"/>
    <x v="8"/>
    <s v="MyT Carga"/>
    <n v="9"/>
    <s v="19581e27de7ced00ff1ce50b2047e7a567c76b1cbaebabe5ef03f7c3017bb5b7"/>
    <s v="866d562d83a77144c090ae01fef5e5dc5d322dfdcb968ee04e0fa262fe1b2619"/>
    <x v="27"/>
    <n v="76282.468040000007"/>
    <n v="78370.854630000002"/>
    <n v="95004.453720000005"/>
    <n v="97189.103029999998"/>
    <n v="39643.911730000014"/>
    <n v="41794.238600000004"/>
    <n v="50284.162430000004"/>
    <n v="42720.066129999985"/>
    <n v="0"/>
    <n v="0"/>
    <n v="136.08000000000001"/>
    <n v="130.12"/>
    <n v="446.17955999999998"/>
    <n v="1661.3627099999999"/>
    <n v="31733.441729999999"/>
    <n v="17670.608899999999"/>
    <n v="58605.036619999999"/>
    <n v="36002.286249999997"/>
    <n v="0"/>
    <n v="0"/>
    <n v="0"/>
    <n v="0"/>
    <n v="0"/>
    <n v="0"/>
    <s v="MyT Carga"/>
    <s v="Daños Sin Autos"/>
    <s v="Maritimo y Transportes"/>
    <x v="30"/>
    <x v="2"/>
    <n v="2219668.6898400001"/>
    <n v="1971809.2153"/>
    <n v="686962120.64980006"/>
    <n v="584624168.36260986"/>
    <n v="657838299.99713993"/>
    <n v="555463704.64566004"/>
    <n v="8966667.9990099985"/>
    <n v="8648629.173010001"/>
    <n v="5296850.8747800011"/>
    <n v="4896237.9254900012"/>
    <n v="96706.940099999993"/>
    <n v="89715.713340000002"/>
    <n v="0.85073371790304142"/>
    <n v="0.90616504722591107"/>
    <n v="-2088.3865899999946"/>
    <n v="-2.6647490318429834"/>
    <n v="78.880034836300254"/>
    <n v="87.354658077559009"/>
    <n v="3.4366600920743111"/>
    <n v="3.9745657958128726"/>
    <n v="1.1104319400878193E-2"/>
    <n v="1.1595929887379871E-2"/>
    <n v="1.3405339510594937E-2"/>
    <n v="1.4109086511781022E-2"/>
    <m/>
    <m/>
    <m/>
    <n v="0"/>
    <m/>
    <n v="0"/>
    <m/>
    <n v="0"/>
    <m/>
    <n v="-5.1450318082837176"/>
    <n v="51.969886067676853"/>
    <n v="53.328802904238536"/>
    <n v="0.74844304034983011"/>
    <n v="79.583181935513252"/>
    <n v="62.781430637616808"/>
    <n v="54.14797696614766"/>
    <n v="49.081907680237947"/>
    <s v="Resto"/>
    <n v="2023"/>
    <n v="3"/>
    <d v="2024-11-12T00:00:00"/>
    <x v="30"/>
    <x v="27"/>
  </r>
  <r>
    <n v="2024"/>
    <n v="9"/>
    <n v="74"/>
    <x v="0"/>
    <s v="MyT Carga"/>
    <n v="46"/>
    <s v="25fc0e7096fc653718202dc30b0c580b8ab87eac11a700cba03a7c021bc35b0c"/>
    <s v="866d562d83a77144c090ae01fef5e5dc5d322dfdcb968ee04e0fa262fe1b2619"/>
    <x v="28"/>
    <n v="9900.1262699999988"/>
    <n v="343475.88433999999"/>
    <n v="26825.966070000017"/>
    <n v="343675.37565"/>
    <n v="20706.226000000002"/>
    <n v="5805.9812299999994"/>
    <n v="20836.36665"/>
    <n v="6696.3893900000003"/>
    <n v="0"/>
    <n v="0"/>
    <n v="136.08000000000001"/>
    <n v="130.12"/>
    <n v="-114.67787"/>
    <n v="-637.70772999999997"/>
    <n v="14992.630300000001"/>
    <n v="2728.3279199999997"/>
    <n v="100179.00311000001"/>
    <n v="16701.271059999999"/>
    <n v="0"/>
    <n v="0"/>
    <n v="0"/>
    <n v="0"/>
    <n v="0"/>
    <n v="0"/>
    <s v="MyT Carga"/>
    <s v="Daños Sin Autos"/>
    <s v="Maritimo y Transportes"/>
    <x v="30"/>
    <x v="2"/>
    <n v="6432910.42368"/>
    <n v="8513094.40955"/>
    <n v="686962120.64980006"/>
    <n v="584624168.36260986"/>
    <n v="657838299.99713993"/>
    <n v="555463704.64566004"/>
    <n v="8966667.9990099985"/>
    <n v="8648629.173010001"/>
    <n v="5296850.8747800011"/>
    <n v="4896237.9254900012"/>
    <n v="84738.821559999997"/>
    <n v="439852.35115"/>
    <n v="0.11041031374299866"/>
    <n v="3.9714488558706393"/>
    <n v="-333575.75806999998"/>
    <n v="-97.11766481392911"/>
    <n v="11.683105910305981"/>
    <n v="78.088904934116542"/>
    <n v="0.15389808994630069"/>
    <n v="4.0346772608875137"/>
    <n v="1.4411458757923119E-3"/>
    <n v="1.5049482935309544E-3"/>
    <n v="5.87515711678483E-2"/>
    <n v="6.1835882608947283E-2"/>
    <m/>
    <m/>
    <m/>
    <n v="0"/>
    <m/>
    <n v="0"/>
    <m/>
    <n v="0"/>
    <m/>
    <n v="256.63611678606827"/>
    <n v="209.15113035219909"/>
    <n v="1.6903606613187356"/>
    <n v="0.39091578165035679"/>
    <n v="449.51716727657879"/>
    <n v="499.82861633765981"/>
    <n v="14.96584097920956"/>
    <n v="16.336049574899839"/>
    <s v="Resto"/>
    <n v="2023"/>
    <n v="3"/>
    <d v="2024-11-12T00:00:00"/>
    <x v="30"/>
    <x v="28"/>
  </r>
  <r>
    <n v="2024"/>
    <n v="9"/>
    <n v="1"/>
    <x v="14"/>
    <s v="MyT Carga"/>
    <n v="30"/>
    <s v="624b60c58c9d8bfb6ff1886c2fd605d2adeb6ea4da576068201b6c6958ce93f4"/>
    <s v="866d562d83a77144c090ae01fef5e5dc5d322dfdcb968ee04e0fa262fe1b2619"/>
    <x v="26"/>
    <n v="58397.574009999997"/>
    <n v="62870.913820000002"/>
    <n v="88721.757719999994"/>
    <n v="91769.123539999986"/>
    <n v="37960.074779999995"/>
    <n v="54547.207120000006"/>
    <n v="41211.469879999997"/>
    <n v="41467.241810000036"/>
    <n v="0"/>
    <n v="0"/>
    <n v="136.08000000000001"/>
    <n v="130.12"/>
    <n v="0"/>
    <n v="0"/>
    <n v="39609.568659999997"/>
    <n v="43629.214460000003"/>
    <n v="59794.43189"/>
    <n v="60963.189840000006"/>
    <n v="0"/>
    <n v="0"/>
    <n v="0"/>
    <n v="0"/>
    <n v="0"/>
    <n v="0"/>
    <s v="MyT Carga"/>
    <s v="Daños Sin Autos"/>
    <s v="Maritimo y Transportes"/>
    <x v="30"/>
    <x v="2"/>
    <n v="35723485.483519994"/>
    <n v="28721849.16367"/>
    <n v="686962120.64980006"/>
    <n v="584624168.36260986"/>
    <n v="657838299.99713993"/>
    <n v="555463704.64566004"/>
    <n v="8966667.9990099985"/>
    <n v="8648629.173010001"/>
    <n v="5296850.8747800011"/>
    <n v="4896237.9254900012"/>
    <n v="193403.598"/>
    <n v="198172.77786"/>
    <n v="0.65127396281927263"/>
    <n v="0.72694657803346308"/>
    <n v="-4473.3398100000049"/>
    <n v="-7.1151181654639517"/>
    <n v="30.194667841701683"/>
    <n v="31.725302788264603"/>
    <n v="0.1634710981293806"/>
    <n v="0.21889577325517343"/>
    <n v="8.5008433878073966E-3"/>
    <n v="8.8771927706632302E-3"/>
    <n v="1.0754073680546964E-2"/>
    <n v="1.1318635816197287E-2"/>
    <m/>
    <m/>
    <m/>
    <n v="0"/>
    <m/>
    <n v="0"/>
    <m/>
    <n v="0"/>
    <m/>
    <n v="-30.408765573477471"/>
    <n v="65.002828325539198"/>
    <n v="86.760639866264953"/>
    <n v="0.71665364340801119"/>
    <n v="-9.213197738605361"/>
    <n v="-1.9171535365315573"/>
    <n v="66.242904912730324"/>
    <n v="71.566488850905571"/>
    <s v="Resto"/>
    <n v="2023"/>
    <n v="3"/>
    <d v="2024-11-12T00:00:00"/>
    <x v="30"/>
    <x v="26"/>
  </r>
  <r>
    <n v="2024"/>
    <n v="9"/>
    <n v="48"/>
    <x v="3"/>
    <s v="MyT Carga"/>
    <n v="36"/>
    <s v="76a50887d8f1c2e9301755428990ad81479ee21c25b43215cf524541e0503269"/>
    <s v="866d562d83a77144c090ae01fef5e5dc5d322dfdcb968ee04e0fa262fe1b2619"/>
    <x v="9"/>
    <n v="668764.73095"/>
    <n v="633683.75383000006"/>
    <n v="853503.63779999991"/>
    <n v="809384.40714000002"/>
    <n v="437672.55019999988"/>
    <n v="492854.85893999995"/>
    <n v="551832.30692000012"/>
    <n v="695354.69393000018"/>
    <n v="0"/>
    <n v="0"/>
    <n v="136.08000000000001"/>
    <n v="130.12"/>
    <n v="0"/>
    <n v="0"/>
    <n v="250062.48538999999"/>
    <n v="261349.20697999999"/>
    <n v="492339.65957000002"/>
    <n v="498218.32952999999"/>
    <n v="0"/>
    <n v="0"/>
    <n v="0"/>
    <n v="0"/>
    <n v="0"/>
    <n v="0"/>
    <s v="MyT Carga"/>
    <s v="Daños Sin Autos"/>
    <s v="Maritimo y Transportes"/>
    <x v="30"/>
    <x v="2"/>
    <n v="47053426.409630001"/>
    <n v="41806699.471960001"/>
    <n v="686962120.64980006"/>
    <n v="584624168.36260986"/>
    <n v="657838299.99713993"/>
    <n v="555463704.64566004"/>
    <n v="8966667.9990099985"/>
    <n v="8648629.173010001"/>
    <n v="5296850.8747800011"/>
    <n v="4896237.9254900012"/>
    <n v="822198.00448999996"/>
    <n v="757525.71562000003"/>
    <n v="7.4583416161258311"/>
    <n v="7.3269849030821348"/>
    <n v="35080.977119999938"/>
    <n v="5.5360385851727534"/>
    <n v="81.338646809879705"/>
    <n v="83.651781155885772"/>
    <n v="1.4212880590841093"/>
    <n v="1.5157469061986477"/>
    <n v="9.735103448169935E-2"/>
    <n v="0.1016609599886336"/>
    <n v="0.10839164511532155"/>
    <n v="0.11408193704289607"/>
    <m/>
    <m/>
    <m/>
    <n v="0"/>
    <m/>
    <n v="0"/>
    <m/>
    <n v="0"/>
    <m/>
    <n v="-11.196462353781511"/>
    <n v="65.444921052919938"/>
    <n v="77.776155055447319"/>
    <n v="8.2628822397832398"/>
    <n v="-4.318636249339658"/>
    <n v="-1.1799385152179487"/>
    <n v="50.790644330460758"/>
    <n v="52.456762726202143"/>
    <s v="Grandes"/>
    <n v="2023"/>
    <n v="3"/>
    <d v="2024-11-12T00:00:00"/>
    <x v="30"/>
    <x v="9"/>
  </r>
  <r>
    <n v="2024"/>
    <n v="9"/>
    <n v="103"/>
    <x v="18"/>
    <s v="MyT Carga"/>
    <n v="205"/>
    <s v="f8809aff4d69bece79dabe35be0c708b890d7eafb841f121330667b77d2e2590"/>
    <s v="866d562d83a77144c090ae01fef5e5dc5d322dfdcb968ee04e0fa262fe1b2619"/>
    <x v="33"/>
    <n v="3739.7330000000002"/>
    <n v="3183.1126099999997"/>
    <n v="12289.73301"/>
    <n v="7188.5732200000002"/>
    <n v="5944.7456099999999"/>
    <n v="284.61322000000001"/>
    <n v="7344.5369500000006"/>
    <n v="353.82778000000002"/>
    <n v="0"/>
    <n v="0"/>
    <n v="136.08000000000001"/>
    <n v="130.12"/>
    <n v="1930.08835"/>
    <n v="0"/>
    <n v="5142.1601900000005"/>
    <n v="34.613219999999998"/>
    <n v="7060.9357699999991"/>
    <n v="648.34970999999996"/>
    <n v="0"/>
    <n v="0"/>
    <n v="0"/>
    <n v="0"/>
    <n v="0"/>
    <n v="0"/>
    <s v="MyT Carga"/>
    <s v="Daños Sin Autos"/>
    <s v="Maritimo y Transportes"/>
    <x v="30"/>
    <x v="2"/>
    <n v="1756185.3149300001"/>
    <n v="1661194.5349100002"/>
    <n v="686962120.64980006"/>
    <n v="584624168.36260986"/>
    <n v="657838299.99713993"/>
    <n v="555463704.64566004"/>
    <n v="8966667.9990099985"/>
    <n v="8648629.173010001"/>
    <n v="5296850.8747800011"/>
    <n v="4896237.9254900012"/>
    <n v="26158.183209999999"/>
    <n v="25604.314180000001"/>
    <n v="4.170705328236643E-2"/>
    <n v="3.6804822432826942E-2"/>
    <n v="556.6203900000005"/>
    <n v="17.486669753728901"/>
    <n v="14.296608330850514"/>
    <n v="12.43193856950243"/>
    <n v="0.21294637691177043"/>
    <n v="0.1916158850217054"/>
    <n v="5.4438707573316748E-4"/>
    <n v="5.6848818319277846E-4"/>
    <n v="5.4447160795885745E-4"/>
    <n v="5.7305501392400837E-4"/>
    <m/>
    <m/>
    <m/>
    <n v="0"/>
    <m/>
    <n v="0"/>
    <m/>
    <n v="0"/>
    <m/>
    <n v="1988.7102890020358"/>
    <n v="158.96176571963827"/>
    <n v="8.9413493919714018"/>
    <n v="0.11223169672955741"/>
    <n v="14756.058436632016"/>
    <n v="989.06284079312684"/>
    <n v="72.825477493332329"/>
    <n v="5.3386651472397508"/>
    <s v="Resto"/>
    <n v="2023"/>
    <n v="3"/>
    <d v="2024-11-12T00:00:00"/>
    <x v="30"/>
    <x v="33"/>
  </r>
  <r>
    <n v="2024"/>
    <n v="9"/>
    <n v="5.0999999999999996"/>
    <x v="6"/>
    <s v="MyT Carga"/>
    <n v="5.0999999999999996"/>
    <m/>
    <m/>
    <x v="3"/>
    <n v="4322286.3422699999"/>
    <n v="4018650.9506499995"/>
    <n v="5488283.4408099996"/>
    <n v="5180556.4697400006"/>
    <n v="2746043.3285300005"/>
    <n v="2198337.6021099994"/>
    <n v="3628284.1312600002"/>
    <n v="3197943.9396600001"/>
    <n v="0"/>
    <n v="0"/>
    <n v="0"/>
    <n v="0"/>
    <n v="4659.7149300000001"/>
    <n v="3395.1821199999995"/>
    <n v="633403.92145999998"/>
    <n v="595244.92960000003"/>
    <n v="1180812.2091699999"/>
    <n v="1123444.3503"/>
    <n v="0"/>
    <n v="0"/>
    <n v="0"/>
    <n v="0"/>
    <n v="0"/>
    <n v="0"/>
    <s v="MyT Carga"/>
    <s v="Daños Sin Autos"/>
    <s v="Maritimo y Transportes"/>
    <x v="30"/>
    <x v="2"/>
    <n v="100794650.71005"/>
    <n v="89778266.08506"/>
    <n v="686962120.64980006"/>
    <n v="584624168.36260986"/>
    <n v="657838299.99713993"/>
    <n v="555463704.64566004"/>
    <n v="8966667.9990099985"/>
    <n v="8648629.173010001"/>
    <n v="5296850.8747800011"/>
    <n v="4896237.9254900012"/>
    <n v="6856181.0246100007"/>
    <n v="6360980.7820999995"/>
    <n v="48.203929740090963"/>
    <n v="46.465756251766543"/>
    <n v="303635.39162000036"/>
    <n v="7.5556547545112984"/>
    <n v="63.042185245041196"/>
    <n v="63.17659317504323"/>
    <n v="4.2882100506540421"/>
    <n v="4.4761957719728596"/>
    <n v="0.62918845338685248"/>
    <n v="0.65704388788077428"/>
    <n v="0.68739049258009011"/>
    <n v="0.72347678471873644"/>
    <m/>
    <m/>
    <m/>
    <n v="0"/>
    <m/>
    <n v="0"/>
    <m/>
    <n v="0"/>
    <m/>
    <n v="24.914541146651192"/>
    <n v="63.532193637310478"/>
    <n v="54.703372577168651"/>
    <n v="51.842942031930519"/>
    <n v="6.4106370272893454"/>
    <n v="5.1064263979502478"/>
    <n v="53.641376379841418"/>
    <n v="52.983926568418646"/>
    <m/>
    <n v="2023"/>
    <n v="3"/>
    <d v="2024-11-12T00:00:00"/>
    <x v="30"/>
    <x v="3"/>
  </r>
  <r>
    <n v="2024"/>
    <n v="9"/>
    <n v="93"/>
    <x v="43"/>
    <s v="MyT Carga"/>
    <n v="220"/>
    <s v="36790ecd55c2030dc553685bef719df653f413a20cdad1bfd1dc934c76686ddd"/>
    <s v="866d562d83a77144c090ae01fef5e5dc5d322dfdcb968ee04e0fa262fe1b2619"/>
    <x v="17"/>
    <n v="269412.70613999997"/>
    <n v="117653.33193"/>
    <n v="301844.49858999997"/>
    <n v="139783.41240000003"/>
    <n v="89249.357439999992"/>
    <n v="43965.999609999999"/>
    <n v="140299.09799000001"/>
    <n v="66041.871929999994"/>
    <n v="0"/>
    <n v="0"/>
    <n v="136.08000000000001"/>
    <n v="130.12"/>
    <n v="8.1700300000000006"/>
    <n v="2.5688400000000002"/>
    <n v="1040.69859"/>
    <n v="-5438.1246100000008"/>
    <n v="4071.43923"/>
    <n v="4624.9874400000008"/>
    <n v="0"/>
    <n v="0"/>
    <n v="0"/>
    <n v="0"/>
    <n v="0"/>
    <n v="0"/>
    <s v="MyT Carga"/>
    <s v="Daños Sin Autos"/>
    <s v="Maritimo y Transportes"/>
    <x v="30"/>
    <x v="2"/>
    <n v="667096.89925000002"/>
    <n v="538831.89078000002"/>
    <n v="686962120.64980006"/>
    <n v="584624168.36260986"/>
    <n v="657838299.99713993"/>
    <n v="555463704.64566004"/>
    <n v="8966667.9990099985"/>
    <n v="8648629.173010001"/>
    <n v="5296850.8747800011"/>
    <n v="4896237.9254900012"/>
    <n v="269412.70613999997"/>
    <n v="117653.33193"/>
    <n v="3.0046022242570549"/>
    <n v="1.3603697138173501"/>
    <n v="151759.37420999998"/>
    <n v="128.98859022564017"/>
    <n v="100"/>
    <n v="100"/>
    <n v="40.385842962678105"/>
    <n v="21.834886528280258"/>
    <n v="3.9217985685318646E-2"/>
    <n v="4.0954244552372718E-2"/>
    <n v="2.0124609671803063E-2"/>
    <n v="2.1181101653627056E-2"/>
    <m/>
    <m/>
    <m/>
    <n v="0"/>
    <m/>
    <n v="0"/>
    <m/>
    <n v="0"/>
    <m/>
    <n v="102.99631131257247"/>
    <n v="33.127374992336733"/>
    <n v="37.36910709520609"/>
    <n v="1.6849512955885673"/>
    <n v="-119.13708612131269"/>
    <n v="-11.968642448897127"/>
    <n v="25.560951084120688"/>
    <n v="-117.58139196157471"/>
    <s v="Medianas"/>
    <n v="2023"/>
    <n v="3"/>
    <d v="2024-11-12T00:00:00"/>
    <x v="30"/>
    <x v="17"/>
  </r>
  <r>
    <n v="2024"/>
    <n v="9"/>
    <n v="150.1"/>
    <x v="32"/>
    <s v="MyT Carga"/>
    <n v="150.1"/>
    <m/>
    <m/>
    <x v="21"/>
    <n v="713669.15726000001"/>
    <n v="1066589.05724"/>
    <n v="1111046.6919500004"/>
    <n v="1035779.9883400002"/>
    <n v="602438.51984000008"/>
    <n v="655380.72689000017"/>
    <n v="716519.76531999989"/>
    <n v="689842.3054999999"/>
    <n v="0"/>
    <n v="0"/>
    <n v="0"/>
    <n v="0"/>
    <n v="9806.4944300000006"/>
    <n v="4827.8684199999989"/>
    <n v="309799.99797999999"/>
    <n v="293431.64328000002"/>
    <n v="616899.37063000002"/>
    <n v="492822.51301999995"/>
    <n v="0"/>
    <n v="0"/>
    <n v="0"/>
    <n v="0"/>
    <n v="0"/>
    <n v="0"/>
    <s v="MyT Carga"/>
    <s v="Daños Sin Autos"/>
    <s v="Maritimo y Transportes"/>
    <x v="30"/>
    <x v="2"/>
    <n v="147343602.64765"/>
    <n v="127386448.42174999"/>
    <n v="686962120.64980006"/>
    <n v="584624168.36260986"/>
    <n v="657838299.99713993"/>
    <n v="555463704.64566004"/>
    <n v="8966667.9990099985"/>
    <n v="8648629.173010001"/>
    <n v="5296850.8747800011"/>
    <n v="4896237.9254900012"/>
    <n v="1266142.34039"/>
    <n v="1657805.7948"/>
    <n v="7.9591344001896314"/>
    <n v="12.332463745451497"/>
    <n v="-352919.89997999999"/>
    <n v="-33.088648114696269"/>
    <n v="56.365633980787187"/>
    <n v="64.337394680700513"/>
    <n v="0.48435707043666643"/>
    <n v="0.83728612458740181"/>
    <n v="0.10388770149145016"/>
    <n v="0.10848701835437413"/>
    <n v="0.18244012392222111"/>
    <n v="0.19201777691674665"/>
    <m/>
    <m/>
    <m/>
    <n v="0"/>
    <m/>
    <n v="0"/>
    <m/>
    <n v="0"/>
    <m/>
    <n v="-8.0780842154496213"/>
    <n v="84.414257462512566"/>
    <n v="61.446413915582553"/>
    <n v="11.373522383052208"/>
    <n v="5.5782513831955205"/>
    <n v="25.176783594901387"/>
    <n v="50.218887022630774"/>
    <n v="59.541038716324188"/>
    <s v="Resto"/>
    <n v="2023"/>
    <n v="3"/>
    <d v="2024-11-12T00:00:00"/>
    <x v="30"/>
    <x v="21"/>
  </r>
  <r>
    <n v="2024"/>
    <n v="9"/>
    <n v="15.1"/>
    <x v="13"/>
    <s v="MyT Carga"/>
    <n v="15.1"/>
    <m/>
    <m/>
    <x v="7"/>
    <n v="3930712.4994800002"/>
    <n v="3563389.1651200005"/>
    <n v="5123747.5307700001"/>
    <n v="4729619.7568000006"/>
    <n v="1948369.0264100004"/>
    <n v="2042519.5964900001"/>
    <n v="2590751.6707700002"/>
    <n v="2850290.6852999995"/>
    <n v="0"/>
    <n v="0"/>
    <n v="0"/>
    <n v="0"/>
    <n v="17733.62716"/>
    <n v="9672.303170000001"/>
    <n v="850959.70165000006"/>
    <n v="929857.51488000003"/>
    <n v="1751346.0981000001"/>
    <n v="1646428.2519099999"/>
    <n v="0"/>
    <n v="0"/>
    <n v="0"/>
    <n v="0"/>
    <n v="0"/>
    <n v="0"/>
    <s v="MyT Carga"/>
    <s v="Daños Sin Autos"/>
    <s v="Maritimo y Transportes"/>
    <x v="30"/>
    <x v="2"/>
    <n v="158778265.04854998"/>
    <n v="139348583.60254002"/>
    <n v="686962120.64980006"/>
    <n v="584624168.36260986"/>
    <n v="657838299.99713993"/>
    <n v="555463704.64566004"/>
    <n v="8966667.9990099985"/>
    <n v="8648629.173010001"/>
    <n v="5296850.8747800011"/>
    <n v="4896237.9254900012"/>
    <n v="6587880.2752800016"/>
    <n v="7351218.8464499982"/>
    <n v="43.836935859719425"/>
    <n v="41.201780002781952"/>
    <n v="367323.33435999975"/>
    <n v="10.308257598005843"/>
    <n v="59.665815637685292"/>
    <n v="48.473446914735895"/>
    <n v="2.4755985954866668"/>
    <n v="2.5571764513113058"/>
    <n v="0.57218766236512786"/>
    <n v="0.59751955754128172"/>
    <n v="0.60951793612983651"/>
    <n v="0.64151611263118413"/>
    <m/>
    <m/>
    <m/>
    <n v="0"/>
    <m/>
    <n v="0"/>
    <m/>
    <n v="0"/>
    <m/>
    <n v="-4.6095308089966096"/>
    <n v="49.567833482294951"/>
    <n v="57.319577005034091"/>
    <n v="36.783535585017276"/>
    <n v="-8.4849358065554714"/>
    <n v="6.3724517644960565"/>
    <n v="48.588894141094613"/>
    <n v="56.477256983490442"/>
    <s v="Resto"/>
    <n v="2023"/>
    <n v="3"/>
    <d v="2024-11-12T00:00:00"/>
    <x v="30"/>
    <x v="7"/>
  </r>
  <r>
    <n v="2024"/>
    <n v="9"/>
    <n v="10"/>
    <x v="4"/>
    <s v="MyT Carga"/>
    <n v="10"/>
    <s v="4a44dc15364204a80fe80e9039455cc1608281820fe2b24f1e5233ade6af1dd5"/>
    <s v="866d562d83a77144c090ae01fef5e5dc5d322dfdcb968ee04e0fa262fe1b2619"/>
    <x v="22"/>
    <n v="157453.03344999999"/>
    <n v="165906.36947999999"/>
    <n v="301369.92780999996"/>
    <n v="256874.1537"/>
    <n v="123335.62654"/>
    <n v="126139.50994"/>
    <n v="143781.96549000003"/>
    <n v="126139.50994"/>
    <n v="0"/>
    <n v="0"/>
    <n v="136.08000000000001"/>
    <n v="130.12"/>
    <n v="6864.7570599999999"/>
    <n v="6038.2601799999993"/>
    <n v="108013.81445000001"/>
    <n v="111890.63642"/>
    <n v="161476.7169"/>
    <n v="160939.38366999998"/>
    <n v="0"/>
    <n v="0"/>
    <n v="0"/>
    <n v="0"/>
    <n v="0"/>
    <n v="0"/>
    <s v="MyT Carga"/>
    <s v="Daños Sin Autos"/>
    <s v="Maritimo y Transportes"/>
    <x v="30"/>
    <x v="2"/>
    <n v="4592296.0130699994"/>
    <n v="4306787.9967099996"/>
    <n v="686962120.64980006"/>
    <n v="584624168.36260986"/>
    <n v="657838299.99713993"/>
    <n v="555463704.64566004"/>
    <n v="8966667.9990099985"/>
    <n v="8648629.173010001"/>
    <n v="5296850.8747800011"/>
    <n v="4896237.9254900012"/>
    <n v="193907.30196000001"/>
    <n v="209161.04922999998"/>
    <n v="1.7559815247691142"/>
    <n v="1.9182967168687064"/>
    <n v="-8453.3360300000058"/>
    <n v="-5.0952450207278233"/>
    <n v="81.200156909243177"/>
    <n v="79.319916442742738"/>
    <n v="3.4286342387746243"/>
    <n v="3.8522065540894421"/>
    <n v="2.2920191480290727E-2"/>
    <n v="2.3934914317193835E-2"/>
    <n v="2.8378294716187222E-2"/>
    <n v="2.9868084645752788E-2"/>
    <m/>
    <m/>
    <m/>
    <n v="0"/>
    <m/>
    <n v="0"/>
    <m/>
    <n v="0"/>
    <m/>
    <n v="-2.2228431054898801"/>
    <n v="78.331692846785231"/>
    <n v="76.030540801633379"/>
    <n v="2.3284708113501988"/>
    <n v="-3.4648314586822937"/>
    <n v="0.33387305067713591"/>
    <n v="66.891262420755851"/>
    <n v="69.523465213106235"/>
    <s v="Resto"/>
    <n v="2023"/>
    <n v="3"/>
    <d v="2024-11-12T00:00:00"/>
    <x v="30"/>
    <x v="22"/>
  </r>
  <r>
    <n v="2024"/>
    <n v="9"/>
    <n v="25"/>
    <x v="36"/>
    <s v="MyT Carga"/>
    <n v="25"/>
    <s v="b7a56873cd771f2c446d369b649430b65a756ba278ff97ec81bb6f55b2e73569"/>
    <s v="866d562d83a77144c090ae01fef5e5dc5d322dfdcb968ee04e0fa262fe1b2619"/>
    <x v="31"/>
    <n v="0"/>
    <n v="0"/>
    <n v="0"/>
    <n v="-373633.84603000002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30"/>
    <x v="2"/>
    <n v="0"/>
    <n v="0"/>
    <n v="686962120.64980006"/>
    <n v="584624168.36260986"/>
    <n v="657838299.99713993"/>
    <n v="555463704.64566004"/>
    <n v="8966667.9990099985"/>
    <n v="8648629.173010001"/>
    <n v="5296850.8747800011"/>
    <n v="4896237.92549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0"/>
    <x v="31"/>
  </r>
  <r>
    <n v="2024"/>
    <n v="9"/>
    <n v="80"/>
    <x v="30"/>
    <s v="MyT Carga"/>
    <n v="52"/>
    <s v="41cfc0d1f2d127b04555b7246d84019b4d27710a3f3aff6e7764375b1e06e05d"/>
    <s v="866d562d83a77144c090ae01fef5e5dc5d322dfdcb968ee04e0fa262fe1b2619"/>
    <x v="10"/>
    <n v="398401.85285000002"/>
    <n v="383595.81881999999"/>
    <n v="541917.9066000001"/>
    <n v="486560.79444000003"/>
    <n v="183619.6812600001"/>
    <n v="207951.37800999999"/>
    <n v="297556.03036000009"/>
    <n v="352237.14989999979"/>
    <n v="0"/>
    <n v="0"/>
    <n v="136.08000000000001"/>
    <n v="130.12"/>
    <n v="1461.37976"/>
    <n v="374.11533000000003"/>
    <n v="7833.7064199999995"/>
    <n v="22488.637449999998"/>
    <n v="52605.629799999995"/>
    <n v="58126.5694"/>
    <n v="0"/>
    <n v="0"/>
    <n v="0"/>
    <n v="0"/>
    <n v="0"/>
    <n v="0"/>
    <s v="MyT Carga"/>
    <s v="Daños Sin Autos"/>
    <s v="Maritimo y Transportes"/>
    <x v="30"/>
    <x v="2"/>
    <n v="835205.63911999995"/>
    <n v="787883.69756"/>
    <n v="686962120.64980006"/>
    <n v="584624168.36260986"/>
    <n v="657838299.99713993"/>
    <n v="555463704.64566004"/>
    <n v="8966667.9990099985"/>
    <n v="8648629.173010001"/>
    <n v="5296850.8747800011"/>
    <n v="4896237.9254900012"/>
    <n v="398401.85285000002"/>
    <n v="383595.81881999999"/>
    <n v="4.4431426801347751"/>
    <n v="4.4353366429109631"/>
    <n v="14806.034030000039"/>
    <n v="3.8598006817555319"/>
    <n v="100"/>
    <n v="100"/>
    <n v="47.701049201460052"/>
    <n v="48.686858226405668"/>
    <n v="5.7994733752299216E-2"/>
    <n v="6.0562276907825549E-2"/>
    <n v="6.5614088431266634E-2"/>
    <n v="6.905866496978455E-2"/>
    <m/>
    <m/>
    <m/>
    <n v="0"/>
    <m/>
    <n v="0"/>
    <m/>
    <n v="0"/>
    <m/>
    <n v="-11.700666272492711"/>
    <n v="46.089063077006742"/>
    <n v="54.21106482591248"/>
    <n v="3.466582042818537"/>
    <n v="-65.165935742363089"/>
    <n v="-9.4981342559672939"/>
    <n v="14.891384153716567"/>
    <n v="38.689084324319332"/>
    <s v="Medianas"/>
    <n v="2023"/>
    <n v="3"/>
    <d v="2024-11-12T00:00:00"/>
    <x v="30"/>
    <x v="10"/>
  </r>
  <r>
    <n v="2024"/>
    <n v="9"/>
    <n v="81"/>
    <x v="34"/>
    <s v="MyT Carga"/>
    <n v="53"/>
    <s v="2858dcd1057d3eae7f7d5f782167e24b61153c01551450a628cee722509f6529"/>
    <s v="866d562d83a77144c090ae01fef5e5dc5d322dfdcb968ee04e0fa262fe1b2619"/>
    <x v="29"/>
    <n v="57923.581859999998"/>
    <n v="51384.086470000002"/>
    <n v="73117.037240000005"/>
    <n v="68080.877700000012"/>
    <n v="20004.512650000001"/>
    <n v="19755.790310000004"/>
    <n v="27298.055279999993"/>
    <n v="30642.646940000002"/>
    <n v="0"/>
    <n v="0"/>
    <n v="136.08000000000001"/>
    <n v="130.12"/>
    <n v="0"/>
    <n v="0"/>
    <n v="20004.512649999997"/>
    <n v="18376.801739999999"/>
    <n v="62997.597700000006"/>
    <n v="44728.623"/>
    <n v="0"/>
    <n v="0"/>
    <n v="0"/>
    <n v="0"/>
    <n v="0"/>
    <n v="0"/>
    <s v="MyT Carga"/>
    <s v="Daños Sin Autos"/>
    <s v="Maritimo y Transportes"/>
    <x v="30"/>
    <x v="2"/>
    <n v="1282462.5710499999"/>
    <n v="1212681.1111300001"/>
    <n v="686962120.64980006"/>
    <n v="584624168.36260986"/>
    <n v="657838299.99713993"/>
    <n v="555463704.64566004"/>
    <n v="8966667.9990099985"/>
    <n v="8648629.173010001"/>
    <n v="5296850.8747800011"/>
    <n v="4896237.9254900012"/>
    <n v="69124.861000000004"/>
    <n v="59955.848149999998"/>
    <n v="0.64598780579804327"/>
    <n v="0.59412983771295957"/>
    <n v="6539.4953899999964"/>
    <n v="12.726693883753292"/>
    <n v="83.795585296005143"/>
    <n v="85.703210037901869"/>
    <n v="4.5165904383919608"/>
    <n v="4.2372298866038491"/>
    <n v="8.4318450928866154E-3"/>
    <n v="8.8051397828694117E-3"/>
    <n v="8.7892511549623985E-3"/>
    <n v="9.2506649921940097E-3"/>
    <m/>
    <m/>
    <m/>
    <n v="0"/>
    <m/>
    <n v="0"/>
    <m/>
    <n v="0"/>
    <m/>
    <n v="1.258984510855532"/>
    <n v="34.536042156975824"/>
    <n v="38.447293057421952"/>
    <n v="0.37766803564827311"/>
    <n v="8.8574221620785654"/>
    <n v="40.844035596624572"/>
    <n v="31.754405533466866"/>
    <n v="41.085105034420579"/>
    <s v="Resto"/>
    <n v="2023"/>
    <n v="3"/>
    <d v="2024-11-12T00:00:00"/>
    <x v="30"/>
    <x v="29"/>
  </r>
  <r>
    <n v="2024"/>
    <n v="9"/>
    <n v="908"/>
    <x v="27"/>
    <s v="IMSS Muerte (invalidez y vida)"/>
    <n v="38"/>
    <s v="aea92132c4cbeb263e6ac2bf6c183b5d81737f179f21efdc5863739672f0f470"/>
    <s v="866d562d83a77144c090ae01fef5e5dc5d322dfdcb968ee04e0fa262fe1b2619"/>
    <x v="6"/>
    <n v="4378.0766299999996"/>
    <n v="4800.64372"/>
    <n v="7178.5825199999999"/>
    <n v="8033.7827200000011"/>
    <n v="406765.18612000003"/>
    <n v="401196.15519999992"/>
    <n v="541021.53939000017"/>
    <n v="531924.97823000001"/>
    <n v="0"/>
    <n v="0"/>
    <n v="136.08000000000001"/>
    <n v="130.12"/>
    <n v="0"/>
    <n v="0"/>
    <n v="406765.18612000003"/>
    <n v="401196.15519999998"/>
    <n v="-19588.612300000001"/>
    <n v="11570.06567"/>
    <n v="0"/>
    <n v="0"/>
    <n v="0"/>
    <n v="0"/>
    <n v="4590.0325000000003"/>
    <n v="4800.64372"/>
    <s v="IMSS Muerte (invalidez y vida)"/>
    <s v="Pensiones"/>
    <s v="Pensiones IMSS"/>
    <x v="29"/>
    <x v="2"/>
    <n v="6656.5933399999994"/>
    <n v="6207.0736399999996"/>
    <n v="686962120.64980006"/>
    <n v="584624168.36260986"/>
    <n v="657838299.99713993"/>
    <n v="555463704.64566004"/>
    <n v="10033510.22236"/>
    <n v="10577089.811720001"/>
    <n v="10996134.72649"/>
    <n v="10183645.86915"/>
    <n v="6656.5933399999994"/>
    <n v="6207.0736399999996"/>
    <n v="4.3634545966209463E-2"/>
    <n v="4.5387188777395282E-2"/>
    <n v="-422.56709000000046"/>
    <n v="-8.8023005798064204"/>
    <n v="65.770528653024186"/>
    <n v="77.341497756098804"/>
    <n v="65.770528653024186"/>
    <n v="77.341497756098804"/>
    <n v="6.3730975819434712E-4"/>
    <n v="6.6552473913711525E-4"/>
    <n v="8.2115040393308336E-4"/>
    <n v="8.64258758916105E-4"/>
    <m/>
    <m/>
    <n v="4.5747025699649613E-2"/>
    <n v="0"/>
    <m/>
    <n v="0"/>
    <m/>
    <n v="-210.61121999999978"/>
    <n v="-4.3871453972426755"/>
    <n v="1.3881067522254487"/>
    <n v="9290.9562919185373"/>
    <n v="8357.132472226036"/>
    <n v="3.6991651724682049"/>
    <n v="1.3881067522254487"/>
    <n v="-269.30424475283036"/>
    <n v="-2076.539062034527"/>
    <n v="3467.535679077956"/>
    <s v="Grandes"/>
    <n v="2023"/>
    <n v="3"/>
    <d v="2024-11-12T00:00:00"/>
    <x v="29"/>
    <x v="6"/>
  </r>
  <r>
    <n v="2024"/>
    <n v="9"/>
    <n v="5.0999999999999996"/>
    <x v="6"/>
    <s v="IMSS Muerte (invalidez y vida)"/>
    <n v="5.0999999999999996"/>
    <m/>
    <m/>
    <x v="3"/>
    <n v="10033510.22236"/>
    <n v="10577089.811720001"/>
    <n v="13163009.41529"/>
    <n v="14063430.577920001"/>
    <n v="10996134.726489998"/>
    <n v="10183645.86915"/>
    <n v="14517425.84344"/>
    <n v="13309638.39453"/>
    <n v="0"/>
    <n v="0"/>
    <n v="0"/>
    <n v="0"/>
    <n v="0"/>
    <n v="0"/>
    <n v="10996134.726489998"/>
    <n v="10183645.869150002"/>
    <n v="-3585376.8452099999"/>
    <n v="-2140391.5568399997"/>
    <n v="0"/>
    <n v="0"/>
    <n v="0"/>
    <n v="0"/>
    <n v="10035068.225019999"/>
    <n v="10577142.055379998"/>
    <s v="IMSS Muerte (invalidez y vida)"/>
    <s v="Pensiones"/>
    <s v="Pensiones IMSS"/>
    <x v="29"/>
    <x v="2"/>
    <n v="29123820.652660001"/>
    <n v="29160463.716949999"/>
    <n v="686962120.64980006"/>
    <n v="584624168.36260986"/>
    <n v="657838299.99713993"/>
    <n v="555463704.64566004"/>
    <n v="10033510.22236"/>
    <n v="10577089.811720001"/>
    <n v="10996134.72649"/>
    <n v="10183645.86915"/>
    <n v="29123820.652660001"/>
    <n v="29160463.716949999"/>
    <n v="100"/>
    <n v="100"/>
    <n v="-543579.58936000057"/>
    <n v="-5.139216921063527"/>
    <n v="34.451215525678627"/>
    <n v="36.272021989732259"/>
    <n v="34.451215525678627"/>
    <n v="36.272021989732259"/>
    <n v="1.4605623688347276"/>
    <n v="1.5252243936547358"/>
    <n v="1.8092118636394827"/>
    <n v="1.904190989124539"/>
    <m/>
    <m/>
    <n v="100.01552799195368"/>
    <n v="0"/>
    <m/>
    <n v="0"/>
    <m/>
    <n v="-542073.83035999909"/>
    <n v="-5.1249555647621907"/>
    <n v="7.9783691202511831"/>
    <n v="109.59409501556851"/>
    <n v="96.280224999753301"/>
    <n v="99.999999999999972"/>
    <n v="7.9783691202511609"/>
    <n v="67.510324629729283"/>
    <n v="-306.69397391743189"/>
    <n v="-475.78424782168287"/>
    <m/>
    <n v="2023"/>
    <n v="3"/>
    <d v="2024-11-12T00:00:00"/>
    <x v="29"/>
    <x v="3"/>
  </r>
  <r>
    <n v="2024"/>
    <n v="9"/>
    <n v="905"/>
    <x v="12"/>
    <s v="IMSS Muerte (invalidez y vida)"/>
    <n v="51"/>
    <s v="031b4af5197ec30a926f48cf40e11a7dbc470048a21e4003b7a3c07c5dab1baa"/>
    <s v="866d562d83a77144c090ae01fef5e5dc5d322dfdcb968ee04e0fa262fe1b2619"/>
    <x v="5"/>
    <n v="2247157.4920600001"/>
    <n v="3281511.9443800002"/>
    <n v="3965042.7719299998"/>
    <n v="4303011.1527500004"/>
    <n v="3194506.9064000007"/>
    <n v="2935401.5257800003"/>
    <n v="4266912.0185000002"/>
    <n v="3826831.9980200003"/>
    <n v="0"/>
    <n v="0"/>
    <n v="136.08000000000001"/>
    <n v="130.12"/>
    <n v="0"/>
    <n v="0"/>
    <n v="3194506.9064000002"/>
    <n v="2935401.5257800003"/>
    <n v="-798660.59242"/>
    <n v="-275510.47961000004"/>
    <n v="0"/>
    <n v="0"/>
    <n v="0"/>
    <n v="0"/>
    <n v="2247157.4920600001"/>
    <n v="3281511.9443799998"/>
    <s v="IMSS Muerte (invalidez y vida)"/>
    <s v="Pensiones"/>
    <s v="Pensiones IMSS"/>
    <x v="29"/>
    <x v="2"/>
    <n v="6921813.9092700006"/>
    <n v="10006895.612370001"/>
    <n v="686962120.64980006"/>
    <n v="584624168.36260986"/>
    <n v="657838299.99713993"/>
    <n v="555463704.64566004"/>
    <n v="10033510.22236"/>
    <n v="10577089.811720001"/>
    <n v="10996134.72649"/>
    <n v="10183645.86915"/>
    <n v="6921813.9092700006"/>
    <n v="10006895.612370001"/>
    <n v="22.396523671766811"/>
    <n v="31.024714763638517"/>
    <n v="-1034354.4523200002"/>
    <n v="-31.520666992892153"/>
    <n v="32.464864290132198"/>
    <n v="32.7925070021073"/>
    <n v="32.464864290132198"/>
    <n v="32.7925070021073"/>
    <n v="0.32711519667698785"/>
    <n v="0.34159724237244471"/>
    <n v="0.56130282016405808"/>
    <n v="0.59076982293079505"/>
    <m/>
    <m/>
    <n v="22.396523671766811"/>
    <n v="0"/>
    <m/>
    <n v="0"/>
    <m/>
    <n v="-1034354.4523199997"/>
    <n v="-31.520666992892142"/>
    <n v="8.8269144219086151"/>
    <n v="142.15767776345541"/>
    <n v="89.452714953765224"/>
    <n v="29.051180126998105"/>
    <n v="8.8269144219085938"/>
    <n v="189.88392512348247"/>
    <n v="-399.98303869236997"/>
    <n v="-1065.4409697719011"/>
    <s v="Grandes"/>
    <n v="2023"/>
    <n v="3"/>
    <d v="2024-11-12T00:00:00"/>
    <x v="29"/>
    <x v="5"/>
  </r>
  <r>
    <n v="2024"/>
    <n v="9"/>
    <n v="906"/>
    <x v="11"/>
    <s v="IMSS Muerte (invalidez y vida)"/>
    <n v="256"/>
    <s v="51e8ea280b44e16934d4d611901f3d3afc41789840acdff81942c2f65009cd52"/>
    <s v="866d562d83a77144c090ae01fef5e5dc5d322dfdcb968ee04e0fa262fe1b2619"/>
    <x v="4"/>
    <n v="3636736.32222"/>
    <n v="1944912.46902"/>
    <n v="3887446.3827300007"/>
    <n v="2724852.72389"/>
    <n v="2154684.9724900001"/>
    <n v="1957330.6065500004"/>
    <n v="2800084.3696099999"/>
    <n v="2544782.16707"/>
    <n v="0"/>
    <n v="0"/>
    <n v="136.08000000000001"/>
    <n v="130.12"/>
    <n v="0"/>
    <n v="0"/>
    <n v="2154684.9724899996"/>
    <n v="1957330.6065499999"/>
    <n v="-750657.64419000002"/>
    <n v="-610495.35138000001"/>
    <n v="0"/>
    <n v="0"/>
    <n v="0"/>
    <n v="0"/>
    <n v="3638082.36901"/>
    <n v="1944964.7126799999"/>
    <s v="IMSS Muerte (invalidez y vida)"/>
    <s v="Pensiones"/>
    <s v="Pensiones IMSS"/>
    <x v="29"/>
    <x v="2"/>
    <n v="8995707.5342000015"/>
    <n v="6397672.8354899995"/>
    <n v="686962120.64980006"/>
    <n v="584624168.36260986"/>
    <n v="657838299.99713993"/>
    <n v="555463704.64566004"/>
    <n v="10033510.22236"/>
    <n v="10577089.811720001"/>
    <n v="10996134.72649"/>
    <n v="10183645.86915"/>
    <n v="8995707.5342000015"/>
    <n v="6397672.8354899995"/>
    <n v="36.245902397302757"/>
    <n v="18.387973475132348"/>
    <n v="1691823.8532"/>
    <n v="86.987146216018346"/>
    <n v="40.427462858188832"/>
    <n v="30.400311473117686"/>
    <n v="40.427462858188832"/>
    <n v="30.400311473117686"/>
    <n v="0.52939401065956837"/>
    <n v="0.55283134506394827"/>
    <n v="0.33267739759497578"/>
    <n v="0.35014213399608052"/>
    <m/>
    <m/>
    <n v="36.259317909522998"/>
    <n v="0"/>
    <m/>
    <n v="0"/>
    <m/>
    <n v="1693117.6563300001"/>
    <n v="87.051330303932588"/>
    <n v="10.082832469873715"/>
    <n v="59.247764522413874"/>
    <n v="100.6384933886643"/>
    <n v="19.594930637756764"/>
    <n v="10.082832469873715"/>
    <n v="22.958781339312218"/>
    <n v="-287.03963639976257"/>
    <n v="-320.61351525863932"/>
    <s v="Grandes"/>
    <n v="2023"/>
    <n v="3"/>
    <d v="2024-11-12T00:00:00"/>
    <x v="29"/>
    <x v="4"/>
  </r>
  <r>
    <n v="2024"/>
    <n v="9"/>
    <n v="902"/>
    <x v="10"/>
    <s v="IMSS Muerte (invalidez y vida)"/>
    <n v="30"/>
    <s v="624b60c58c9d8bfb6ff1886c2fd605d2adeb6ea4da576068201b6c6958ce93f4"/>
    <s v="866d562d83a77144c090ae01fef5e5dc5d322dfdcb968ee04e0fa262fe1b2619"/>
    <x v="0"/>
    <n v="4145238.3314499999"/>
    <n v="5345864.7546000006"/>
    <n v="5303341.6781099997"/>
    <n v="7027532.9185600011"/>
    <n v="5240177.6614799993"/>
    <n v="4889717.5816199994"/>
    <n v="6909407.9159399997"/>
    <n v="6406099.2512100004"/>
    <n v="0"/>
    <n v="0"/>
    <n v="136.08000000000001"/>
    <n v="130.12"/>
    <n v="0"/>
    <n v="0"/>
    <n v="5240177.6614799993"/>
    <n v="4889717.5816200003"/>
    <n v="-2016469.9963"/>
    <n v="-1265955.79152"/>
    <n v="0"/>
    <n v="0"/>
    <n v="0"/>
    <n v="0"/>
    <n v="4145238.3314499995"/>
    <n v="5345864.7545999996"/>
    <s v="IMSS Muerte (invalidez y vida)"/>
    <s v="Pensiones"/>
    <s v="Pensiones IMSS"/>
    <x v="29"/>
    <x v="2"/>
    <n v="13199642.61585"/>
    <n v="12749688.19545"/>
    <n v="686962120.64980006"/>
    <n v="584624168.36260986"/>
    <n v="657838299.99713993"/>
    <n v="555463704.64566004"/>
    <n v="10033510.22236"/>
    <n v="10577089.811720001"/>
    <n v="10996134.72649"/>
    <n v="10183645.86915"/>
    <n v="13199642.61585"/>
    <n v="12749688.19545"/>
    <n v="41.313939384964229"/>
    <n v="50.541924572451748"/>
    <n v="-1200626.4231500006"/>
    <n v="-22.458974894882779"/>
    <n v="31.404170946813657"/>
    <n v="41.929376410223014"/>
    <n v="31.404170946813657"/>
    <n v="41.929376410223014"/>
    <n v="0.60341585173997714"/>
    <n v="0.6301302814792058"/>
    <n v="0.91441049547651576"/>
    <n v="0.96241477343874704"/>
    <m/>
    <m/>
    <n v="41.313939384964222"/>
    <n v="0"/>
    <m/>
    <n v="0"/>
    <m/>
    <n v="-1200626.4231500002"/>
    <n v="-22.458974894882765"/>
    <n v="7.1672867401861184"/>
    <n v="126.41438784647615"/>
    <n v="91.467289317645069"/>
    <n v="47.654724062776921"/>
    <n v="7.1672867401860962"/>
    <n v="59.28439285220832"/>
    <n v="-259.86886346413024"/>
    <n v="-386.24710391735277"/>
    <s v="Grandes"/>
    <n v="2023"/>
    <n v="3"/>
    <d v="2024-11-12T00:00:00"/>
    <x v="29"/>
    <x v="0"/>
  </r>
  <r>
    <n v="2024"/>
    <n v="9"/>
    <n v="201.1"/>
    <x v="1"/>
    <s v="IMSS Muerte (invalidez y vida)"/>
    <n v="201.1"/>
    <m/>
    <m/>
    <x v="1"/>
    <n v="10033510.22236"/>
    <n v="10577089.811720001"/>
    <n v="13163009.41529"/>
    <n v="14063430.577920001"/>
    <n v="10996134.726489998"/>
    <n v="10183645.86915"/>
    <n v="14517425.84344"/>
    <n v="13309638.39453"/>
    <n v="0"/>
    <n v="0"/>
    <n v="0"/>
    <n v="0"/>
    <n v="0"/>
    <n v="0"/>
    <n v="10996134.726489998"/>
    <n v="10183645.869150002"/>
    <n v="-3585376.8452099999"/>
    <n v="-2140391.5568399997"/>
    <n v="0"/>
    <n v="0"/>
    <n v="0"/>
    <n v="0"/>
    <n v="10035068.225019999"/>
    <n v="10577142.055379998"/>
    <s v="IMSS Muerte (invalidez y vida)"/>
    <s v="Pensiones"/>
    <s v="Pensiones IMSS"/>
    <x v="29"/>
    <x v="2"/>
    <n v="29123820.652660001"/>
    <n v="29160463.716949999"/>
    <n v="686962120.64980006"/>
    <n v="584624168.36260986"/>
    <n v="657838299.99713993"/>
    <n v="555463704.64566004"/>
    <n v="10033510.22236"/>
    <n v="10577089.811720001"/>
    <n v="10996134.72649"/>
    <n v="10183645.86915"/>
    <n v="29123820.652660001"/>
    <n v="29160463.716949999"/>
    <n v="100"/>
    <n v="100"/>
    <n v="-543579.58936000057"/>
    <n v="-5.139216921063527"/>
    <n v="34.451215525678627"/>
    <n v="36.272021989732259"/>
    <n v="34.451215525678627"/>
    <n v="36.272021989732259"/>
    <n v="1.4605623688347276"/>
    <n v="1.5252243936547358"/>
    <n v="1.8092118636394827"/>
    <n v="1.904190989124539"/>
    <m/>
    <m/>
    <n v="100.01552799195368"/>
    <n v="0"/>
    <m/>
    <n v="0"/>
    <m/>
    <n v="-542073.83035999909"/>
    <n v="-5.1249555647621907"/>
    <n v="7.9783691202511831"/>
    <n v="109.59409501556851"/>
    <n v="96.280224999753301"/>
    <n v="99.999999999999972"/>
    <n v="7.9783691202511609"/>
    <n v="67.510324629729283"/>
    <n v="-306.69397391743189"/>
    <n v="-475.78424782168287"/>
    <m/>
    <n v="2023"/>
    <n v="3"/>
    <d v="2024-11-12T00:00:00"/>
    <x v="29"/>
    <x v="1"/>
  </r>
  <r>
    <n v="2024"/>
    <n v="9"/>
    <n v="109"/>
    <x v="68"/>
    <s v="Miscelaneos"/>
    <n v="228"/>
    <s v="9d693eeee1d1899cbc50b6d45df953d3835acf28ee869879b45565fccc814765"/>
    <s v="866d562d83a77144c090ae01fef5e5dc5d322dfdcb968ee04e0fa262fe1b2619"/>
    <x v="13"/>
    <n v="467594.42010000005"/>
    <n v="425458.36147"/>
    <n v="564680.53800000006"/>
    <n v="510047.85862000001"/>
    <n v="524216.92246000003"/>
    <n v="52150.566379999997"/>
    <n v="683794.92868000001"/>
    <n v="54116.493279999995"/>
    <n v="0"/>
    <n v="0"/>
    <n v="136.08000000000001"/>
    <n v="130.12"/>
    <n v="0"/>
    <n v="0"/>
    <n v="-1777.2950800000001"/>
    <n v="2240.7245699999999"/>
    <n v="-2214.8837200000003"/>
    <n v="-3302.4567200000001"/>
    <n v="0"/>
    <n v="0"/>
    <n v="0"/>
    <n v="0"/>
    <n v="0"/>
    <n v="0"/>
    <s v="Miscelaneos"/>
    <s v="Daños Sin Autos"/>
    <s v="Diversos"/>
    <x v="32"/>
    <x v="2"/>
    <n v="3245561.4989299998"/>
    <n v="2851934.3307800004"/>
    <n v="686962120.64980006"/>
    <n v="584624168.36260986"/>
    <n v="657838299.99713993"/>
    <n v="555463704.64566004"/>
    <n v="10957933.478319999"/>
    <n v="10589374.899290001"/>
    <n v="2337530.2905400009"/>
    <n v="1906195.8350500003"/>
    <n v="911883.96253999998"/>
    <n v="832936.32969000004"/>
    <n v="4.2671770277226457"/>
    <n v="4.0177854265838322"/>
    <n v="42136.058630000043"/>
    <n v="9.9036856355145595"/>
    <n v="51.277842281329619"/>
    <n v="51.079337796244992"/>
    <n v="14.407196420531765"/>
    <n v="14.918238364683441"/>
    <n v="6.806698739920343E-2"/>
    <n v="7.1080449420782121E-2"/>
    <n v="7.2774678929474534E-2"/>
    <n v="7.6595168669284577E-2"/>
    <m/>
    <m/>
    <m/>
    <n v="0"/>
    <m/>
    <n v="0"/>
    <m/>
    <n v="0"/>
    <m/>
    <n v="905.19890549269246"/>
    <n v="112.10931951409742"/>
    <n v="12.257501815175219"/>
    <n v="22.426101795622031"/>
    <n v="-179.31787350374796"/>
    <n v="-32.932240819797933"/>
    <n v="80.243268030341568"/>
    <n v="-67.850232720082388"/>
    <s v="Medianas"/>
    <n v="2023"/>
    <n v="3"/>
    <d v="2024-11-12T00:00:00"/>
    <x v="32"/>
    <x v="13"/>
  </r>
  <r>
    <n v="2024"/>
    <n v="9"/>
    <n v="125"/>
    <x v="67"/>
    <s v="Miscelaneos"/>
    <n v="238"/>
    <s v="8ae4c23b80d1e7c8ff79e515fe791ebd68190bae842dda7af193db125f700452"/>
    <s v="866d562d83a77144c090ae01fef5e5dc5d322dfdcb968ee04e0fa262fe1b2619"/>
    <x v="23"/>
    <n v="93717.763720000003"/>
    <n v="92685.410010000007"/>
    <n v="126049.51764999999"/>
    <n v="123820.35328000001"/>
    <n v="27848.500249999997"/>
    <n v="31464.081289999995"/>
    <n v="37465.443390000008"/>
    <n v="40713.385470000001"/>
    <n v="0"/>
    <n v="0"/>
    <n v="136.08000000000001"/>
    <n v="130.12"/>
    <n v="0"/>
    <n v="0"/>
    <n v="17248.538280000001"/>
    <n v="18766.35252"/>
    <n v="75154.257259999998"/>
    <n v="45006.862119999998"/>
    <n v="0"/>
    <n v="0"/>
    <n v="0"/>
    <n v="0"/>
    <n v="0"/>
    <n v="0"/>
    <s v="Miscelaneos"/>
    <s v="Daños Sin Autos"/>
    <s v="Diversos"/>
    <x v="32"/>
    <x v="2"/>
    <n v="95399.785930000013"/>
    <n v="93997.07677"/>
    <n v="686962120.64980006"/>
    <n v="584624168.36260986"/>
    <n v="657838299.99713993"/>
    <n v="555463704.64566004"/>
    <n v="10957933.478319999"/>
    <n v="10589374.899290001"/>
    <n v="2337530.2905400009"/>
    <n v="1906195.8350500003"/>
    <n v="93717.763720000003"/>
    <n v="92685.410010000007"/>
    <n v="0.85525034355627627"/>
    <n v="0.87526800109999325"/>
    <n v="1032.3537099999958"/>
    <n v="1.1138254768346068"/>
    <n v="100"/>
    <n v="100"/>
    <n v="98.236870037387504"/>
    <n v="98.604566434326998"/>
    <n v="1.3642348086289243E-2"/>
    <n v="1.4246322192004853E-2"/>
    <n v="1.5853845089844523E-2"/>
    <n v="1.6686132547422815E-2"/>
    <m/>
    <m/>
    <m/>
    <n v="0"/>
    <m/>
    <n v="0"/>
    <m/>
    <n v="0"/>
    <m/>
    <n v="-11.491138122469547"/>
    <n v="29.715284642517499"/>
    <n v="33.947178187597459"/>
    <n v="1.1913642515223457"/>
    <n v="-8.0879554957864581"/>
    <n v="66.983996928333298"/>
    <n v="22.950846577230884"/>
    <n v="41.696647213404979"/>
    <s v="Resto"/>
    <n v="2023"/>
    <n v="3"/>
    <d v="2024-11-12T00:00:00"/>
    <x v="32"/>
    <x v="23"/>
  </r>
  <r>
    <n v="2024"/>
    <n v="9"/>
    <n v="80"/>
    <x v="30"/>
    <s v="Miscelaneos"/>
    <n v="52"/>
    <s v="41cfc0d1f2d127b04555b7246d84019b4d27710a3f3aff6e7764375b1e06e05d"/>
    <s v="866d562d83a77144c090ae01fef5e5dc5d322dfdcb968ee04e0fa262fe1b2619"/>
    <x v="34"/>
    <n v="14910.466"/>
    <n v="17423.691569999999"/>
    <n v="19427.303480000002"/>
    <n v="21591.87068"/>
    <n v="8044.0573900000036"/>
    <n v="1788.52242"/>
    <n v="11487.025840000004"/>
    <n v="4450.2362499999981"/>
    <n v="0"/>
    <n v="0"/>
    <n v="136.08000000000001"/>
    <n v="130.12"/>
    <n v="0"/>
    <n v="0"/>
    <n v="7938.1432800000002"/>
    <n v="1785.0432599999999"/>
    <n v="9428.9939100000011"/>
    <n v="10044.55183"/>
    <n v="0"/>
    <n v="0"/>
    <n v="0"/>
    <n v="0"/>
    <n v="0"/>
    <n v="0"/>
    <s v="Miscelaneos"/>
    <s v="Daños Sin Autos"/>
    <s v="Diversos"/>
    <x v="32"/>
    <x v="2"/>
    <n v="835205.63911999995"/>
    <n v="787883.69756"/>
    <n v="686962120.64980006"/>
    <n v="584624168.36260986"/>
    <n v="657838299.99713993"/>
    <n v="555463704.64566004"/>
    <n v="10957933.478319999"/>
    <n v="10589374.899290001"/>
    <n v="2337530.2905400009"/>
    <n v="1906195.8350500003"/>
    <n v="42228.309079999999"/>
    <n v="44980.974820000003"/>
    <n v="0.13607005398873784"/>
    <n v="0.16453937777921365"/>
    <n v="-2513.2255699999987"/>
    <n v="-14.424185367969066"/>
    <n v="35.309171323324037"/>
    <n v="38.735691344450053"/>
    <n v="1.785244890792423"/>
    <n v="2.2114547647018834"/>
    <n v="2.1704931832189135E-3"/>
    <n v="2.2665852687605488E-3"/>
    <n v="2.9803235160119233E-3"/>
    <n v="3.1367830920860751E-3"/>
    <m/>
    <m/>
    <m/>
    <n v="0"/>
    <m/>
    <n v="0"/>
    <m/>
    <n v="0"/>
    <m/>
    <n v="349.75994150523445"/>
    <n v="53.949067654894243"/>
    <n v="10.264887970580624"/>
    <n v="0.34412633806519433"/>
    <n v="344.70313173250497"/>
    <n v="-6.1282766062445537"/>
    <n v="84.188656348384455"/>
    <n v="17.771258391724579"/>
    <s v="Resto"/>
    <n v="2023"/>
    <n v="3"/>
    <d v="2024-11-12T00:00:00"/>
    <x v="32"/>
    <x v="34"/>
  </r>
  <r>
    <n v="2024"/>
    <n v="9"/>
    <n v="127"/>
    <x v="5"/>
    <s v="Miscelaneos"/>
    <n v="263"/>
    <s v="4be84111a613654b362415e563cb7607df7b203b5d303802a8a546061bbc7847"/>
    <s v="866d562d83a77144c090ae01fef5e5dc5d322dfdcb968ee04e0fa262fe1b2619"/>
    <x v="31"/>
    <n v="21129.77476"/>
    <n v="12316.458550000001"/>
    <n v="27964.894469999999"/>
    <n v="19217.266040000002"/>
    <n v="8243.3430499999995"/>
    <n v="39.165589999999995"/>
    <n v="8400.2188200000019"/>
    <n v="-297.28538000000003"/>
    <n v="0"/>
    <n v="0"/>
    <n v="136.08000000000001"/>
    <n v="130.12"/>
    <n v="0"/>
    <n v="0"/>
    <n v="135.79288"/>
    <n v="28.12153"/>
    <n v="-25.807089999999999"/>
    <n v="-389.87256000000002"/>
    <n v="0"/>
    <n v="0"/>
    <n v="0"/>
    <n v="0"/>
    <n v="0"/>
    <n v="0"/>
    <s v="Miscelaneos"/>
    <s v="Daños Sin Autos"/>
    <s v="Diversos"/>
    <x v="32"/>
    <x v="2"/>
    <n v="1289086.5757000002"/>
    <n v="654924.37927999999"/>
    <n v="686962120.64980006"/>
    <n v="584624168.36260986"/>
    <n v="657838299.99713993"/>
    <n v="555463704.64566004"/>
    <n v="10957933.478319999"/>
    <n v="10589374.899290001"/>
    <n v="2337530.2905400009"/>
    <n v="1906195.8350500003"/>
    <n v="256015.99305000002"/>
    <n v="96299.52304"/>
    <n v="0.19282627332794763"/>
    <n v="0.11630959019900029"/>
    <n v="8813.316209999999"/>
    <n v="71.557227056961096"/>
    <n v="8.2533026582731281"/>
    <n v="12.78973992932873"/>
    <n v="1.6391276705776028"/>
    <n v="1.8805924683305066"/>
    <n v="3.0758282188853825E-3"/>
    <n v="3.2120013018536423E-3"/>
    <n v="2.106730993433851E-3"/>
    <n v="2.217329133657236E-3"/>
    <m/>
    <m/>
    <m/>
    <n v="0"/>
    <m/>
    <n v="0"/>
    <m/>
    <n v="0"/>
    <m/>
    <n v="20947.411899067523"/>
    <n v="39.012924385759042"/>
    <n v="0.31799392529112996"/>
    <n v="0.35265181732022288"/>
    <n v="382.87870539049618"/>
    <n v="-93.380634430902248"/>
    <n v="-526.18439351356551"/>
    <n v="-7.2130057062748918"/>
    <s v="Resto"/>
    <n v="2023"/>
    <n v="3"/>
    <d v="2024-11-12T00:00:00"/>
    <x v="32"/>
    <x v="31"/>
  </r>
  <r>
    <n v="2024"/>
    <n v="9"/>
    <n v="92"/>
    <x v="22"/>
    <s v="Miscelaneos"/>
    <n v="219"/>
    <s v="314f04b30f62e0056bd059354a5536fb2e302107eed143b5fa2aa0bbba07f608"/>
    <s v="866d562d83a77144c090ae01fef5e5dc5d322dfdcb968ee04e0fa262fe1b2619"/>
    <x v="10"/>
    <n v="408241.73027"/>
    <n v="492693.49479000003"/>
    <n v="829002.42706000013"/>
    <n v="641001.63495999994"/>
    <n v="147798.50841000001"/>
    <n v="51258.33855"/>
    <n v="168712.13082000005"/>
    <n v="90243.955569999976"/>
    <n v="0"/>
    <n v="0"/>
    <n v="136.08000000000001"/>
    <n v="130.12"/>
    <n v="0"/>
    <n v="0"/>
    <n v="24636.013039999998"/>
    <n v="34964.399859999998"/>
    <n v="88930.208419999995"/>
    <n v="72593.495239999989"/>
    <n v="0"/>
    <n v="0"/>
    <n v="0"/>
    <n v="0"/>
    <n v="0"/>
    <n v="0"/>
    <s v="Miscelaneos"/>
    <s v="Daños Sin Autos"/>
    <s v="Diversos"/>
    <x v="32"/>
    <x v="2"/>
    <n v="8783487.9357299991"/>
    <n v="9804093.92949"/>
    <n v="686962120.64980006"/>
    <n v="584624168.36260986"/>
    <n v="657838299.99713993"/>
    <n v="555463704.64566004"/>
    <n v="10957933.478319999"/>
    <n v="10589374.899290001"/>
    <n v="2337530.2905400009"/>
    <n v="1906195.8350500003"/>
    <n v="1396858.3320299999"/>
    <n v="1665336.9623099999"/>
    <n v="3.7255357598008438"/>
    <n v="4.6527155708032799"/>
    <n v="-84451.764520000026"/>
    <n v="-17.140832061522502"/>
    <n v="29.225707497246205"/>
    <n v="29.585213439722231"/>
    <n v="4.6478316274487019"/>
    <n v="5.0253852965240764"/>
    <n v="5.942710929735727E-2"/>
    <n v="6.205806659049419E-2"/>
    <n v="8.4275252624248273E-2"/>
    <n v="8.8699493894798712E-2"/>
    <m/>
    <m/>
    <m/>
    <n v="0"/>
    <m/>
    <n v="0"/>
    <m/>
    <n v="0"/>
    <m/>
    <n v="188.3404195120952"/>
    <n v="36.203674796363934"/>
    <n v="10.403697043300269"/>
    <n v="6.3228489063068603"/>
    <n v="-29.539722864844276"/>
    <n v="22.504376082167553"/>
    <n v="27.702637245207978"/>
    <n v="48.164645805254111"/>
    <s v="Medianas"/>
    <n v="2023"/>
    <n v="3"/>
    <d v="2024-11-12T00:00:00"/>
    <x v="32"/>
    <x v="10"/>
  </r>
  <r>
    <n v="2024"/>
    <n v="9"/>
    <n v="43"/>
    <x v="9"/>
    <s v="Miscelaneos"/>
    <n v="31"/>
    <s v="eb1e33e8a81b697b75855af6bfcdbcbf7cbbde9f94962ceaec1ed8af21f5a50f"/>
    <s v="866d562d83a77144c090ae01fef5e5dc5d322dfdcb968ee04e0fa262fe1b2619"/>
    <x v="8"/>
    <n v="452621.26616"/>
    <n v="303272.93592000002"/>
    <n v="556367.7257699999"/>
    <n v="379956.90625"/>
    <n v="75304.052809999994"/>
    <n v="82336.795120000024"/>
    <n v="99550.210289999988"/>
    <n v="86825.569730000003"/>
    <n v="0"/>
    <n v="0"/>
    <n v="136.08000000000001"/>
    <n v="130.12"/>
    <n v="0"/>
    <n v="0"/>
    <n v="54450.565320000002"/>
    <n v="83508.392299999992"/>
    <n v="256848.05804"/>
    <n v="184851.09456999999"/>
    <n v="0"/>
    <n v="0"/>
    <n v="0"/>
    <n v="0"/>
    <n v="0"/>
    <n v="0"/>
    <s v="Miscelaneos"/>
    <s v="Daños Sin Autos"/>
    <s v="Diversos"/>
    <x v="32"/>
    <x v="2"/>
    <n v="84865140.385240003"/>
    <n v="73374373.455160007"/>
    <n v="686962120.64980006"/>
    <n v="584624168.36260986"/>
    <n v="657838299.99713993"/>
    <n v="555463704.64566004"/>
    <n v="10957933.478319999"/>
    <n v="10589374.899290001"/>
    <n v="2337530.2905400009"/>
    <n v="1906195.8350500003"/>
    <n v="1218716.8733900001"/>
    <n v="933814.11098999996"/>
    <n v="4.1305348956123895"/>
    <n v="2.8639361511351717"/>
    <n v="149348.33023999998"/>
    <n v="49.245518656961984"/>
    <n v="37.139164644613665"/>
    <n v="32.476799434791118"/>
    <n v="0.53334179865296172"/>
    <n v="0.41332269243202996"/>
    <n v="6.5887368830738993E-2"/>
    <n v="6.8804334767672823E-2"/>
    <n v="5.1874854364880908E-2"/>
    <n v="5.4598155268031974E-2"/>
    <m/>
    <m/>
    <m/>
    <n v="0"/>
    <m/>
    <n v="0"/>
    <m/>
    <n v="0"/>
    <m/>
    <n v="-8.5414331463233513"/>
    <n v="16.637320965687962"/>
    <n v="27.149404172919517"/>
    <n v="3.2215220104208249"/>
    <n v="-34.796295533520883"/>
    <n v="38.948627076014411"/>
    <n v="21.199523849045491"/>
    <n v="45.176033441542202"/>
    <s v="Medianas"/>
    <n v="2023"/>
    <n v="3"/>
    <d v="2024-11-12T00:00:00"/>
    <x v="32"/>
    <x v="8"/>
  </r>
  <r>
    <n v="2024"/>
    <n v="9"/>
    <n v="3"/>
    <x v="40"/>
    <s v="Miscelaneos"/>
    <n v="3"/>
    <s v="4e07408562bedb8b60ce05c1decfe3ad16b72230967de01f640b7e4729b49fce"/>
    <s v="866d562d83a77144c090ae01fef5e5dc5d322dfdcb968ee04e0fa262fe1b2619"/>
    <x v="27"/>
    <n v="74226.660150000011"/>
    <n v="77965.040790000014"/>
    <n v="100249.14226000001"/>
    <n v="106427.94356"/>
    <n v="17118.300240000004"/>
    <n v="12138.98683"/>
    <n v="21843.778669999996"/>
    <n v="22223.842840000001"/>
    <n v="0"/>
    <n v="0"/>
    <n v="136.08000000000001"/>
    <n v="130.12"/>
    <n v="0"/>
    <n v="0"/>
    <n v="9697.5556899999992"/>
    <n v="8972.36996"/>
    <n v="48771.610329999996"/>
    <n v="45822.517240000001"/>
    <n v="0"/>
    <n v="0"/>
    <n v="0"/>
    <n v="0"/>
    <n v="0"/>
    <n v="0"/>
    <s v="Miscelaneos"/>
    <s v="Daños Sin Autos"/>
    <s v="Diversos"/>
    <x v="32"/>
    <x v="2"/>
    <n v="18450547.527869999"/>
    <n v="15031312.08585"/>
    <n v="686962120.64980006"/>
    <n v="584624168.36260986"/>
    <n v="657838299.99713993"/>
    <n v="555463704.64566004"/>
    <n v="10957933.478319999"/>
    <n v="10589374.899290001"/>
    <n v="2337530.2905400009"/>
    <n v="1906195.8350500003"/>
    <n v="3213791.8394999998"/>
    <n v="3284204.9977399996"/>
    <n v="0.67737826933203815"/>
    <n v="0.73625725344021431"/>
    <n v="-3738.380640000003"/>
    <n v="-4.7949447625755592"/>
    <n v="2.3096287456361253"/>
    <n v="2.3739395331183974"/>
    <n v="0.40230058234249599"/>
    <n v="0.51868419965409285"/>
    <n v="1.080505866608609E-2"/>
    <n v="1.1283420279774335E-2"/>
    <n v="1.3335925028272631E-2"/>
    <n v="1.4036027941687975E-2"/>
    <m/>
    <m/>
    <m/>
    <n v="0"/>
    <m/>
    <n v="0"/>
    <m/>
    <n v="0"/>
    <m/>
    <n v="41.019184547546004"/>
    <n v="23.062199222498631"/>
    <n v="15.569781926615725"/>
    <n v="0.73232421026918315"/>
    <n v="8.0824323253830599"/>
    <n v="6.4359037164061217"/>
    <n v="19.88360774717934"/>
    <n v="19.580700713158812"/>
    <s v="Resto"/>
    <n v="2023"/>
    <n v="3"/>
    <d v="2024-11-12T00:00:00"/>
    <x v="32"/>
    <x v="27"/>
  </r>
  <r>
    <n v="2024"/>
    <n v="9"/>
    <n v="8"/>
    <x v="20"/>
    <s v="Miscelaneos"/>
    <n v="8"/>
    <s v="2c624232cdd221771294dfbb310aca000a0df6ac8b66b696d90ef06fdefb64a3"/>
    <s v="866d562d83a77144c090ae01fef5e5dc5d322dfdcb968ee04e0fa262fe1b2619"/>
    <x v="25"/>
    <n v="32406.726159999998"/>
    <n v="33425.330750000001"/>
    <n v="41935.258699999998"/>
    <n v="43450.853340000001"/>
    <n v="10213.109490000003"/>
    <n v="12269.590089999996"/>
    <n v="13260.638299999999"/>
    <n v="22129.883480000004"/>
    <n v="0"/>
    <n v="0"/>
    <n v="136.08000000000001"/>
    <n v="130.12"/>
    <n v="0"/>
    <n v="0"/>
    <n v="7496.2711600000002"/>
    <n v="7143.7413099999994"/>
    <n v="18368.41057"/>
    <n v="22570.917239999999"/>
    <n v="0"/>
    <n v="0"/>
    <n v="0"/>
    <n v="0"/>
    <n v="0"/>
    <n v="0"/>
    <s v="Miscelaneos"/>
    <s v="Daños Sin Autos"/>
    <s v="Diversos"/>
    <x v="32"/>
    <x v="2"/>
    <n v="1891357.54091"/>
    <n v="1612866.84565"/>
    <n v="686962120.64980006"/>
    <n v="584624168.36260986"/>
    <n v="657838299.99713993"/>
    <n v="555463704.64566004"/>
    <n v="10957933.478319999"/>
    <n v="10589374.899290001"/>
    <n v="2337530.2905400009"/>
    <n v="1906195.8350500003"/>
    <n v="69278.503639999995"/>
    <n v="84534.957549999992"/>
    <n v="0.29573756971709952"/>
    <n v="0.31564970612421239"/>
    <n v="-1018.6045900000026"/>
    <n v="-3.0474031734151308"/>
    <n v="46.777462643244817"/>
    <n v="39.540246684609599"/>
    <n v="1.7134108945053277"/>
    <n v="2.0724172513155783"/>
    <n v="4.7173963725025119E-3"/>
    <n v="4.9262449693398651E-3"/>
    <n v="5.7174048831433412E-3"/>
    <n v="6.01755442712906E-3"/>
    <m/>
    <m/>
    <m/>
    <n v="0"/>
    <m/>
    <n v="0"/>
    <m/>
    <n v="0"/>
    <m/>
    <n v="-16.760793024993337"/>
    <n v="31.515400351073303"/>
    <n v="36.707460523782537"/>
    <n v="0.436918808339405"/>
    <n v="4.9348070528046684"/>
    <n v="-18.619122232889808"/>
    <n v="40.810668573813352"/>
    <n v="31.650203817769167"/>
    <s v="Resto"/>
    <n v="2023"/>
    <n v="3"/>
    <d v="2024-11-12T00:00:00"/>
    <x v="32"/>
    <x v="25"/>
  </r>
  <r>
    <n v="2024"/>
    <n v="9"/>
    <n v="10"/>
    <x v="4"/>
    <s v="Miscelaneos"/>
    <n v="10"/>
    <s v="4a44dc15364204a80fe80e9039455cc1608281820fe2b24f1e5233ade6af1dd5"/>
    <s v="866d562d83a77144c090ae01fef5e5dc5d322dfdcb968ee04e0fa262fe1b2619"/>
    <x v="20"/>
    <n v="66429.595669999995"/>
    <n v="76526.320500000002"/>
    <n v="158014.81767999998"/>
    <n v="106991.12881000001"/>
    <n v="63638.660240000005"/>
    <n v="75742.797979999988"/>
    <n v="78647.521459999989"/>
    <n v="75742.797979999988"/>
    <n v="0"/>
    <n v="0"/>
    <n v="136.08000000000001"/>
    <n v="130.12"/>
    <n v="0"/>
    <n v="0"/>
    <n v="61568.941530000004"/>
    <n v="75509.366620000001"/>
    <n v="100579.39532"/>
    <n v="82118.698109999998"/>
    <n v="0"/>
    <n v="0"/>
    <n v="0"/>
    <n v="0"/>
    <n v="0"/>
    <n v="0"/>
    <s v="Miscelaneos"/>
    <s v="Daños Sin Autos"/>
    <s v="Diversos"/>
    <x v="32"/>
    <x v="2"/>
    <n v="4592296.0130699994"/>
    <n v="4306787.9967099996"/>
    <n v="686962120.64980006"/>
    <n v="584624168.36260986"/>
    <n v="657838299.99713993"/>
    <n v="555463704.64566004"/>
    <n v="10957933.478319999"/>
    <n v="10589374.899290001"/>
    <n v="2337530.2905400009"/>
    <n v="1906195.8350500003"/>
    <n v="387174.02859"/>
    <n v="387440.54119999998"/>
    <n v="0.60622375378924609"/>
    <n v="0.72267080189153521"/>
    <n v="-10096.724830000006"/>
    <n v="-13.193793669983133"/>
    <n v="17.157554682043504"/>
    <n v="19.751758621588465"/>
    <n v="1.4465442881063562"/>
    <n v="1.7768768873336522"/>
    <n v="9.6700522013009951E-3"/>
    <n v="1.0098164802853346E-2"/>
    <n v="1.3089831834070701E-2"/>
    <n v="1.3777015466531241E-2"/>
    <m/>
    <m/>
    <m/>
    <n v="0"/>
    <m/>
    <n v="0"/>
    <m/>
    <n v="0"/>
    <m/>
    <n v="-15.980579095052839"/>
    <n v="95.79865660501018"/>
    <n v="98.976139823683269"/>
    <n v="2.7224742497475236"/>
    <n v="-18.461848793084201"/>
    <n v="22.48050399590047"/>
    <n v="61.214268920701251"/>
    <n v="91.951490169575465"/>
    <s v="Resto"/>
    <n v="2023"/>
    <n v="3"/>
    <d v="2024-11-12T00:00:00"/>
    <x v="32"/>
    <x v="20"/>
  </r>
  <r>
    <n v="2024"/>
    <n v="9"/>
    <n v="13"/>
    <x v="23"/>
    <s v="Miscelaneos"/>
    <n v="13"/>
    <s v="3fdba35f04dc8c462986c992bcf875546257113072a909c162f7e470e581e278"/>
    <s v="866d562d83a77144c090ae01fef5e5dc5d322dfdcb968ee04e0fa262fe1b2619"/>
    <x v="36"/>
    <n v="9555.9017800000001"/>
    <n v="9246.9178400000001"/>
    <n v="13309.118539999999"/>
    <n v="13281.692330000002"/>
    <n v="538.9187300000001"/>
    <n v="1520.3861900000009"/>
    <n v="710.45651999999995"/>
    <n v="1927.9875299999999"/>
    <n v="0"/>
    <n v="0"/>
    <n v="136.08000000000001"/>
    <n v="130.12"/>
    <n v="252.99187000000001"/>
    <n v="1091.12769"/>
    <n v="563.20766000000003"/>
    <n v="1332.42019"/>
    <n v="9085.3961999999992"/>
    <n v="8794.1965999999993"/>
    <n v="0"/>
    <n v="0"/>
    <n v="0"/>
    <n v="0"/>
    <n v="0"/>
    <n v="0"/>
    <s v="Miscelaneos"/>
    <s v="Daños Sin Autos"/>
    <s v="Diversos"/>
    <x v="32"/>
    <x v="2"/>
    <n v="1151107.1503699999"/>
    <n v="957883.89023000002"/>
    <n v="686962120.64980006"/>
    <n v="584624168.36260986"/>
    <n v="657838299.99713993"/>
    <n v="555463704.64566004"/>
    <n v="10957933.478319999"/>
    <n v="10589374.899290001"/>
    <n v="2337530.2905400009"/>
    <n v="1906195.8350500003"/>
    <n v="10654.625779999998"/>
    <n v="10909.5568"/>
    <n v="8.7205327527367427E-2"/>
    <n v="8.7322603344792235E-2"/>
    <n v="308.98394000000008"/>
    <n v="3.3414803218366318"/>
    <n v="89.687821771624925"/>
    <n v="84.75979372507598"/>
    <n v="0.83014876390338199"/>
    <n v="0.96534850771732872"/>
    <n v="1.3910376558988488E-3"/>
    <n v="1.4526216822647064E-3"/>
    <n v="1.5816858659638325E-3"/>
    <n v="1.6647204421572008E-3"/>
    <m/>
    <m/>
    <m/>
    <n v="0"/>
    <m/>
    <n v="0"/>
    <m/>
    <n v="0"/>
    <m/>
    <n v="-64.553826288043311"/>
    <n v="5.6396428344201759"/>
    <n v="16.442086069189092"/>
    <n v="2.305504797867251E-2"/>
    <n v="-57.730476900083595"/>
    <n v="3.311270070992034"/>
    <n v="6.1990434715439271"/>
    <n v="15.151130348848469"/>
    <s v="Resto"/>
    <n v="2023"/>
    <n v="3"/>
    <d v="2024-11-12T00:00:00"/>
    <x v="32"/>
    <x v="36"/>
  </r>
  <r>
    <n v="2024"/>
    <n v="9"/>
    <n v="94"/>
    <x v="19"/>
    <s v="Miscelaneos"/>
    <n v="7"/>
    <s v="7902699be42c8a8e46fbbb4501726517e86b22c56a189f7625a6da49081b2451"/>
    <s v="866d562d83a77144c090ae01fef5e5dc5d322dfdcb968ee04e0fa262fe1b2619"/>
    <x v="22"/>
    <n v="154124.42022"/>
    <n v="135090.19111000001"/>
    <n v="232433.41889999999"/>
    <n v="179553.70847000001"/>
    <n v="186767.08436999994"/>
    <n v="103915.09432"/>
    <n v="272339.71987999993"/>
    <n v="130962.24009000005"/>
    <n v="0"/>
    <n v="0"/>
    <n v="136.08000000000001"/>
    <n v="130.12"/>
    <n v="0"/>
    <n v="0"/>
    <n v="42107.311740000005"/>
    <n v="51674.054479999999"/>
    <n v="108895.0091"/>
    <n v="86233.230639999994"/>
    <n v="0"/>
    <n v="0"/>
    <n v="0"/>
    <n v="0"/>
    <n v="0"/>
    <n v="0"/>
    <s v="Miscelaneos"/>
    <s v="Daños Sin Autos"/>
    <s v="Diversos"/>
    <x v="32"/>
    <x v="2"/>
    <n v="5391455.1856499994"/>
    <n v="5692551.0252200002"/>
    <n v="686962120.64980006"/>
    <n v="584624168.36260986"/>
    <n v="657838299.99713993"/>
    <n v="555463704.64566004"/>
    <n v="10957933.478319999"/>
    <n v="10589374.899290001"/>
    <n v="2337530.2905400009"/>
    <n v="1906195.8350500003"/>
    <n v="345327.60625000001"/>
    <n v="726202.88774000003"/>
    <n v="1.4065099092354536"/>
    <n v="1.2757145005703554"/>
    <n v="19034.229109999986"/>
    <n v="14.090015680339786"/>
    <n v="44.631363792103429"/>
    <n v="18.602265756669077"/>
    <n v="2.8586794272206975"/>
    <n v="2.3731046153385895"/>
    <n v="2.2435650465590901E-2"/>
    <n v="2.342892170016098E-2"/>
    <n v="2.3107185508316357E-2"/>
    <n v="2.4320255307441987E-2"/>
    <m/>
    <m/>
    <m/>
    <n v="0"/>
    <m/>
    <n v="0"/>
    <m/>
    <n v="0"/>
    <m/>
    <n v="79.730467062717977"/>
    <n v="121.17942380798917"/>
    <n v="76.922753211138001"/>
    <n v="7.9899321572793074"/>
    <n v="-18.51362900835025"/>
    <n v="26.27963523088528"/>
    <n v="38.667806805849295"/>
    <n v="59.923598010290199"/>
    <s v="Resto"/>
    <n v="2023"/>
    <n v="3"/>
    <d v="2024-11-12T00:00:00"/>
    <x v="32"/>
    <x v="22"/>
  </r>
  <r>
    <n v="2024"/>
    <n v="9"/>
    <n v="25"/>
    <x v="36"/>
    <s v="Miscelaneos"/>
    <n v="25"/>
    <s v="b7a56873cd771f2c446d369b649430b65a756ba278ff97ec81bb6f55b2e73569"/>
    <s v="866d562d83a77144c090ae01fef5e5dc5d322dfdcb968ee04e0fa262fe1b2619"/>
    <x v="35"/>
    <n v="0"/>
    <n v="0"/>
    <n v="0"/>
    <n v="-81617.3161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Miscelaneos"/>
    <s v="Daños Sin Autos"/>
    <s v="Diversos"/>
    <x v="32"/>
    <x v="2"/>
    <n v="0"/>
    <n v="0"/>
    <n v="686962120.64980006"/>
    <n v="584624168.36260986"/>
    <n v="657838299.99713993"/>
    <n v="555463704.64566004"/>
    <n v="10957933.478319999"/>
    <n v="10589374.899290001"/>
    <n v="2337530.2905400009"/>
    <n v="1906195.83505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2"/>
    <x v="35"/>
  </r>
  <r>
    <n v="2024"/>
    <n v="9"/>
    <n v="18"/>
    <x v="64"/>
    <s v="Miscelaneos"/>
    <n v="5"/>
    <s v="ef2d127de37b942baad06145e54b0c619a1f22327b2ebbcfbec78f5564afe39d"/>
    <s v="866d562d83a77144c090ae01fef5e5dc5d322dfdcb968ee04e0fa262fe1b2619"/>
    <x v="4"/>
    <n v="2018858.3823900002"/>
    <n v="1848443.9222299999"/>
    <n v="2603639.3356499998"/>
    <n v="2374812.4047399997"/>
    <n v="82524.727029999965"/>
    <n v="126525.73255"/>
    <n v="111787.52370999999"/>
    <n v="170417.73595000003"/>
    <n v="0"/>
    <n v="0"/>
    <n v="136.08000000000001"/>
    <n v="130.12"/>
    <n v="0"/>
    <n v="0"/>
    <n v="82710.696830000001"/>
    <n v="127460.43074"/>
    <n v="1995511.15824"/>
    <n v="1821075.05651"/>
    <n v="0"/>
    <n v="0"/>
    <n v="0"/>
    <n v="0"/>
    <n v="0"/>
    <n v="0"/>
    <s v="Miscelaneos"/>
    <s v="Daños Sin Autos"/>
    <s v="Diversos"/>
    <x v="32"/>
    <x v="2"/>
    <n v="16146107.356520001"/>
    <n v="15536856.45108"/>
    <n v="686962120.64980006"/>
    <n v="584624168.36260986"/>
    <n v="657838299.99713993"/>
    <n v="555463704.64566004"/>
    <n v="10957933.478319999"/>
    <n v="10589374.899290001"/>
    <n v="2337530.2905400009"/>
    <n v="1906195.8350500003"/>
    <n v="2038010.01211"/>
    <n v="1867283.1054400001"/>
    <n v="18.42371452960781"/>
    <n v="17.455647191733053"/>
    <n v="170414.46016000025"/>
    <n v="9.2193470470236747"/>
    <n v="99.060277937488067"/>
    <n v="98.991091219370247"/>
    <n v="12.503684868506463"/>
    <n v="11.897155180972986"/>
    <n v="0.29388205283871466"/>
    <n v="0.30689280061662227"/>
    <n v="0.31617644672594392"/>
    <n v="0.33277492422464477"/>
    <m/>
    <m/>
    <m/>
    <n v="0"/>
    <m/>
    <n v="0"/>
    <m/>
    <n v="0"/>
    <m/>
    <n v="-34.776329394190128"/>
    <n v="4.0876927153406424"/>
    <n v="6.8449862626807105"/>
    <n v="3.5304238564940968"/>
    <n v="-35.108726410381188"/>
    <n v="9.5787431224442887"/>
    <n v="4.1448376015571444"/>
    <n v="6.9991860184100041"/>
    <s v="Grandes"/>
    <n v="2023"/>
    <n v="3"/>
    <d v="2024-11-12T00:00:00"/>
    <x v="32"/>
    <x v="4"/>
  </r>
  <r>
    <n v="2024"/>
    <n v="9"/>
    <n v="150.1"/>
    <x v="32"/>
    <s v="Miscelaneos"/>
    <n v="150.1"/>
    <m/>
    <m/>
    <x v="21"/>
    <n v="847959.93094999995"/>
    <n v="1624963.5653899999"/>
    <n v="1261282.0910500002"/>
    <n v="1809214.9947199998"/>
    <n v="572112.17392999993"/>
    <n v="447750.05129999999"/>
    <n v="798546.15599999996"/>
    <n v="536443.42519000021"/>
    <n v="0"/>
    <n v="0"/>
    <n v="0"/>
    <n v="0"/>
    <n v="252.99187000000001"/>
    <n v="1091.12769"/>
    <n v="275019.47487999999"/>
    <n v="274481.77507999999"/>
    <n v="772794.68165999989"/>
    <n v="542936.44822999998"/>
    <n v="0"/>
    <n v="0"/>
    <n v="0"/>
    <n v="0"/>
    <n v="0"/>
    <n v="0"/>
    <s v="Miscelaneos"/>
    <s v="Daños Sin Autos"/>
    <s v="Diversos"/>
    <x v="32"/>
    <x v="2"/>
    <n v="102164527.57325001"/>
    <n v="77331911.976780012"/>
    <n v="686962120.64980006"/>
    <n v="584624168.36260986"/>
    <n v="657838299.99713993"/>
    <n v="555463704.64566004"/>
    <n v="10957933.478319999"/>
    <n v="10589374.899290001"/>
    <n v="2337530.2905400009"/>
    <n v="1906195.8350500003"/>
    <n v="5550029.8789399993"/>
    <n v="7418922.4064000007"/>
    <n v="7.7383197536987041"/>
    <n v="15.345226520395938"/>
    <n v="-777003.63443999994"/>
    <n v="-47.816680385293132"/>
    <n v="15.278475061326191"/>
    <n v="21.902959437723872"/>
    <n v="0.82999447175246699"/>
    <n v="2.1012846105213563"/>
    <n v="0.12343619909463298"/>
    <n v="0.12890096714552596"/>
    <n v="0.2779501179263813"/>
    <n v="0.2925418081864759"/>
    <m/>
    <m/>
    <m/>
    <n v="0"/>
    <m/>
    <n v="0"/>
    <m/>
    <n v="0"/>
    <m/>
    <n v="27.774898577660956"/>
    <n v="67.469246251888592"/>
    <n v="27.554467117700426"/>
    <n v="24.475069959321655"/>
    <n v="0.19589635772476743"/>
    <n v="42.336121323103136"/>
    <n v="35.587651080781903"/>
    <n v="50.555046723207539"/>
    <s v="Resto"/>
    <n v="2023"/>
    <n v="3"/>
    <d v="2024-11-12T00:00:00"/>
    <x v="32"/>
    <x v="21"/>
  </r>
  <r>
    <n v="2024"/>
    <n v="9"/>
    <n v="126"/>
    <x v="41"/>
    <s v="Miscelaneos"/>
    <n v="239"/>
    <s v="79bf08685d3138f9b109c3546780f056bc954fd69377b84a2cf23622e464897b"/>
    <s v="866d562d83a77144c090ae01fef5e5dc5d322dfdcb968ee04e0fa262fe1b2619"/>
    <x v="33"/>
    <n v="27720.481239999997"/>
    <n v="32746.17136"/>
    <n v="33708.363899999997"/>
    <n v="40167.990990000006"/>
    <n v="5049.8938000000007"/>
    <n v="4820.0402100000001"/>
    <n v="7668.8267599999999"/>
    <n v="6113.1778099999992"/>
    <n v="0"/>
    <n v="0"/>
    <n v="136.08000000000001"/>
    <n v="130.12"/>
    <n v="0"/>
    <n v="0"/>
    <n v="201.24957000000001"/>
    <n v="471.42344000000003"/>
    <n v="1085.84863"/>
    <n v="813.17820999999992"/>
    <n v="0"/>
    <n v="0"/>
    <n v="0"/>
    <n v="0"/>
    <n v="0"/>
    <n v="0"/>
    <s v="Miscelaneos"/>
    <s v="Daños Sin Autos"/>
    <s v="Diversos"/>
    <x v="32"/>
    <x v="2"/>
    <n v="673928.03742999991"/>
    <n v="570550.37566999998"/>
    <n v="686962120.64980006"/>
    <n v="584624168.36260986"/>
    <n v="657838299.99713993"/>
    <n v="555463704.64566004"/>
    <n v="10957933.478319999"/>
    <n v="10589374.899290001"/>
    <n v="2337530.2905400009"/>
    <n v="1906195.8350500003"/>
    <n v="185018.60144"/>
    <n v="175809.856"/>
    <n v="0.252971797053197"/>
    <n v="0.3092361132874385"/>
    <n v="-5025.6901200000029"/>
    <n v="-15.34741287691106"/>
    <n v="14.982537444479343"/>
    <n v="18.625901928956704"/>
    <n v="4.1132702158691972"/>
    <n v="5.7394005431239998"/>
    <n v="4.0352270389783776E-3"/>
    <n v="4.2138746315197092E-3"/>
    <n v="5.6012346276607177E-3"/>
    <n v="5.895285522010723E-3"/>
    <m/>
    <m/>
    <m/>
    <n v="0"/>
    <m/>
    <n v="0"/>
    <m/>
    <n v="0"/>
    <m/>
    <n v="4.7687068984015868"/>
    <n v="18.217193836855632"/>
    <n v="14.719400802646994"/>
    <n v="0.21603543793365806"/>
    <n v="-57.310232601077281"/>
    <n v="33.531446938303965"/>
    <n v="18.533851260649474"/>
    <n v="57.97295527631023"/>
    <s v="Resto"/>
    <n v="2023"/>
    <n v="3"/>
    <d v="2024-11-12T00:00:00"/>
    <x v="32"/>
    <x v="33"/>
  </r>
  <r>
    <n v="2024"/>
    <n v="9"/>
    <n v="74"/>
    <x v="0"/>
    <s v="Miscelaneos"/>
    <n v="46"/>
    <s v="25fc0e7096fc653718202dc30b0c580b8ab87eac11a700cba03a7c021bc35b0c"/>
    <s v="866d562d83a77144c090ae01fef5e5dc5d322dfdcb968ee04e0fa262fe1b2619"/>
    <x v="24"/>
    <n v="29957.986710000001"/>
    <n v="889338.21396000008"/>
    <n v="80989.146749999869"/>
    <n v="889338.21396000008"/>
    <n v="158876.87579999998"/>
    <n v="118202.32977"/>
    <n v="210243.66714000001"/>
    <n v="131088.46030000001"/>
    <n v="0"/>
    <n v="0"/>
    <n v="136.08000000000001"/>
    <n v="130.12"/>
    <n v="0"/>
    <n v="0"/>
    <n v="53512.340380000001"/>
    <n v="27464.80845"/>
    <n v="107293.36186"/>
    <n v="9888.6802899999984"/>
    <n v="0"/>
    <n v="0"/>
    <n v="0"/>
    <n v="0"/>
    <n v="0"/>
    <n v="0"/>
    <s v="Miscelaneos"/>
    <s v="Daños Sin Autos"/>
    <s v="Diversos"/>
    <x v="32"/>
    <x v="2"/>
    <n v="6432910.42368"/>
    <n v="8513094.40955"/>
    <n v="686962120.64980006"/>
    <n v="584624168.36260986"/>
    <n v="657838299.99713993"/>
    <n v="555463704.64566004"/>
    <n v="10957933.478319999"/>
    <n v="10589374.899290001"/>
    <n v="2337530.2905400009"/>
    <n v="1906195.8350500003"/>
    <n v="58499.445909999995"/>
    <n v="1785877.77413"/>
    <n v="0.27339084298395439"/>
    <n v="8.398401439348687"/>
    <n v="-859380.22725000011"/>
    <n v="-96.631429276314961"/>
    <n v="51.21071874097688"/>
    <n v="49.798380765069211"/>
    <n v="0.46569880096142058"/>
    <n v="10.446709165615964"/>
    <n v="4.3609372059208494E-3"/>
    <n v="4.5540046406738937E-3"/>
    <n v="0.15212135626394307"/>
    <n v="0.16010734932308934"/>
    <m/>
    <m/>
    <m/>
    <n v="0"/>
    <m/>
    <n v="0"/>
    <m/>
    <n v="0"/>
    <m/>
    <n v="34.410951213182649"/>
    <n v="530.33228613779556"/>
    <n v="13.291043600125384"/>
    <n v="6.7967836157236396"/>
    <n v="94.83966355498103"/>
    <n v="985.01194005130515"/>
    <n v="49.874791368570129"/>
    <n v="277.73987675356426"/>
    <s v="Resto"/>
    <n v="2023"/>
    <n v="3"/>
    <d v="2024-11-12T00:00:00"/>
    <x v="32"/>
    <x v="24"/>
  </r>
  <r>
    <n v="2024"/>
    <n v="9"/>
    <n v="41"/>
    <x v="7"/>
    <s v="Miscelaneos"/>
    <n v="29"/>
    <s v="35135aaa6cc23891b40cb3f378c53a17a1127210ce60e125ccf03efcfdaec458"/>
    <s v="866d562d83a77144c090ae01fef5e5dc5d322dfdcb968ee04e0fa262fe1b2619"/>
    <x v="16"/>
    <n v="421017.95019"/>
    <n v="382801.31257000001"/>
    <n v="542205.55755999999"/>
    <n v="479611.20411999989"/>
    <n v="187749.63986000008"/>
    <n v="196604.47383000006"/>
    <n v="297645.98086000007"/>
    <n v="175349.9387700001"/>
    <n v="0"/>
    <n v="0"/>
    <n v="136.08000000000001"/>
    <n v="130.12"/>
    <n v="87387.426650000009"/>
    <n v="76879.184219999996"/>
    <n v="192344.14645"/>
    <n v="165733.32206999999"/>
    <n v="386820.88733"/>
    <n v="323462.98768999998"/>
    <n v="0"/>
    <n v="0"/>
    <n v="0"/>
    <n v="0"/>
    <n v="0"/>
    <n v="0"/>
    <s v="Miscelaneos"/>
    <s v="Daños Sin Autos"/>
    <s v="Diversos"/>
    <x v="32"/>
    <x v="2"/>
    <n v="25680299.423299998"/>
    <n v="22376637.893310003"/>
    <n v="686962120.64980006"/>
    <n v="584624168.36260986"/>
    <n v="657838299.99713993"/>
    <n v="555463704.64566004"/>
    <n v="10957933.478319999"/>
    <n v="10589374.899290001"/>
    <n v="2337530.2905400009"/>
    <n v="1906195.8350500003"/>
    <n v="1364718.4156099998"/>
    <n v="1565204.63512"/>
    <n v="3.8421290932544316"/>
    <n v="3.6149566542937883"/>
    <n v="38216.637619999994"/>
    <n v="9.983413422338149"/>
    <n v="30.850169923281502"/>
    <n v="24.456949844174954"/>
    <n v="1.6394588834427923"/>
    <n v="1.7107186271466055"/>
    <n v="6.1286923621313723E-2"/>
    <n v="6.4000218623912669E-2"/>
    <n v="6.5478188088277878E-2"/>
    <n v="6.8915630196611247E-2"/>
    <m/>
    <m/>
    <m/>
    <n v="0"/>
    <m/>
    <n v="0"/>
    <m/>
    <n v="0"/>
    <m/>
    <n v="-4.5038822349773078"/>
    <n v="44.594212616177309"/>
    <n v="51.359404310832524"/>
    <n v="8.0319660720472381"/>
    <n v="16.056411618153966"/>
    <n v="19.587372296431283"/>
    <n v="49.724343423551908"/>
    <n v="51.237182731037919"/>
    <s v="Medianas"/>
    <n v="2023"/>
    <n v="3"/>
    <d v="2024-11-12T00:00:00"/>
    <x v="32"/>
    <x v="16"/>
  </r>
  <r>
    <n v="2024"/>
    <n v="9"/>
    <n v="39"/>
    <x v="17"/>
    <s v="Miscelaneos"/>
    <n v="27"/>
    <s v="670671cd97404156226e507973f2ab8330d3022ca96e0c93bdbdb320c41adcaf"/>
    <s v="866d562d83a77144c090ae01fef5e5dc5d322dfdcb968ee04e0fa262fe1b2619"/>
    <x v="15"/>
    <n v="477215.01400999998"/>
    <n v="405356.59672000003"/>
    <n v="597200.57984999986"/>
    <n v="541498.79921000008"/>
    <n v="90050.453210000036"/>
    <n v="82912.967690000034"/>
    <n v="121173.52903999998"/>
    <n v="104015.06028000002"/>
    <n v="0"/>
    <n v="0"/>
    <n v="136.08000000000001"/>
    <n v="130.12"/>
    <n v="13507.334349999999"/>
    <n v="-11245.023019999999"/>
    <n v="19277.243829999999"/>
    <n v="15869.934140000001"/>
    <n v="123334.25814000001"/>
    <n v="91367.143879999989"/>
    <n v="0"/>
    <n v="0"/>
    <n v="0"/>
    <n v="0"/>
    <n v="0"/>
    <n v="0"/>
    <s v="Miscelaneos"/>
    <s v="Daños Sin Autos"/>
    <s v="Diversos"/>
    <x v="32"/>
    <x v="2"/>
    <n v="20570212.76644"/>
    <n v="17720859.139090002"/>
    <n v="686962120.64980006"/>
    <n v="584624168.36260986"/>
    <n v="657838299.99713993"/>
    <n v="555463704.64566004"/>
    <n v="10957933.478319999"/>
    <n v="10589374.899290001"/>
    <n v="2337530.2905400009"/>
    <n v="1906195.8350500003"/>
    <n v="955469.81291999994"/>
    <n v="822124.82513999997"/>
    <n v="4.3549727232252149"/>
    <n v="3.8279558574055064"/>
    <n v="71858.417289999954"/>
    <n v="17.727210528076377"/>
    <n v="49.945587768135638"/>
    <n v="49.305967211362542"/>
    <n v="2.3199323187778074"/>
    <n v="2.2874545389610033"/>
    <n v="6.9467442187147163E-2"/>
    <n v="7.2542905150410786E-2"/>
    <n v="6.9336270831105953E-2"/>
    <n v="7.297625269297911E-2"/>
    <m/>
    <m/>
    <m/>
    <n v="0"/>
    <m/>
    <n v="0"/>
    <m/>
    <n v="0"/>
    <m/>
    <n v="8.6084067653760208"/>
    <n v="18.869995822912863"/>
    <n v="20.454327957384187"/>
    <n v="3.8523758846862757"/>
    <n v="21.470219472505004"/>
    <n v="34.987538082601176"/>
    <n v="15.630080498897463"/>
    <n v="17.369410343879519"/>
    <s v="Medianas"/>
    <n v="2023"/>
    <n v="3"/>
    <d v="2024-11-12T00:00:00"/>
    <x v="32"/>
    <x v="15"/>
  </r>
  <r>
    <n v="2024"/>
    <n v="9"/>
    <n v="23"/>
    <x v="16"/>
    <s v="Miscelaneos"/>
    <n v="17"/>
    <s v="4523540f1504cd17100c4835e85b7eefd49911580f8efff0599a8f283be6b9e3"/>
    <s v="866d562d83a77144c090ae01fef5e5dc5d322dfdcb968ee04e0fa262fe1b2619"/>
    <x v="18"/>
    <n v="415902.53700000001"/>
    <n v="520072.85901999997"/>
    <n v="469448.17325999995"/>
    <n v="546195.30340000009"/>
    <n v="108162.62247999999"/>
    <n v="87743.100409999999"/>
    <n v="138478.09536000004"/>
    <n v="106624.73586999997"/>
    <n v="0"/>
    <n v="0"/>
    <n v="136.08000000000001"/>
    <n v="130.12"/>
    <n v="0"/>
    <n v="7244.5509699999993"/>
    <n v="39054.292099999999"/>
    <n v="45219.757610000001"/>
    <n v="76145.493569999991"/>
    <n v="65050.236039999996"/>
    <n v="0"/>
    <n v="0"/>
    <n v="0"/>
    <n v="0"/>
    <n v="0"/>
    <n v="0"/>
    <s v="Miscelaneos"/>
    <s v="Daños Sin Autos"/>
    <s v="Diversos"/>
    <x v="32"/>
    <x v="2"/>
    <n v="17823957.294020001"/>
    <n v="15095885.725"/>
    <n v="686962120.64980006"/>
    <n v="584624168.36260986"/>
    <n v="657838299.99713993"/>
    <n v="555463704.64566004"/>
    <n v="10957933.478319999"/>
    <n v="10589374.899290001"/>
    <n v="2337530.2905400009"/>
    <n v="1906195.8350500003"/>
    <n v="1963953.5491500001"/>
    <n v="1427615.1709100001"/>
    <n v="3.7954468132413188"/>
    <n v="4.9112706270779958"/>
    <n v="-104170.32201999996"/>
    <n v="-20.029947768528711"/>
    <n v="21.176801110189334"/>
    <n v="36.429485313503051"/>
    <n v="2.333390560465137"/>
    <n v="3.4451298088373674"/>
    <n v="6.0542280934878359E-2"/>
    <n v="6.3222609112574962E-2"/>
    <n v="8.8958494561830651E-2"/>
    <n v="9.3628594392456924E-2"/>
    <m/>
    <m/>
    <m/>
    <n v="0"/>
    <m/>
    <n v="0"/>
    <m/>
    <n v="0"/>
    <m/>
    <n v="23.271940442707219"/>
    <n v="26.006723416548912"/>
    <n v="16.871309257579568"/>
    <n v="4.6272180051627467"/>
    <n v="-13.63445059386288"/>
    <n v="17.05644468865173"/>
    <n v="51.28903927071886"/>
    <n v="69.515132246705377"/>
    <s v="Medianas"/>
    <n v="2023"/>
    <n v="3"/>
    <d v="2024-11-12T00:00:00"/>
    <x v="32"/>
    <x v="18"/>
  </r>
  <r>
    <n v="2024"/>
    <n v="9"/>
    <n v="107"/>
    <x v="28"/>
    <s v="Miscelaneos"/>
    <n v="70"/>
    <s v="ff5a1ae012afa5d4c889c50ad427aaf545d31a4fac04ffc1c4d03d403ba4250a"/>
    <s v="866d562d83a77144c090ae01fef5e5dc5d322dfdcb968ee04e0fa262fe1b2619"/>
    <x v="32"/>
    <n v="18891.178190000002"/>
    <n v="16276.69973"/>
    <n v="22038.136940000004"/>
    <n v="18357.26139"/>
    <n v="1666.6942200000001"/>
    <n v="2651.8795099999998"/>
    <n v="2771.96387"/>
    <n v="5790.5678700000035"/>
    <n v="0"/>
    <n v="0"/>
    <n v="136.08000000000001"/>
    <n v="130.12"/>
    <n v="0"/>
    <n v="0"/>
    <n v="603.83176000000003"/>
    <n v="1051.4922199999999"/>
    <n v="5064.9409800000003"/>
    <n v="4873.0162199999995"/>
    <n v="0"/>
    <n v="0"/>
    <n v="0"/>
    <n v="0"/>
    <n v="0"/>
    <n v="0"/>
    <s v="Miscelaneos"/>
    <s v="Daños Sin Autos"/>
    <s v="Diversos"/>
    <x v="32"/>
    <x v="2"/>
    <n v="1478140.9423199999"/>
    <n v="1040269.57398"/>
    <n v="686962120.64980006"/>
    <n v="584624168.36260986"/>
    <n v="657838299.99713993"/>
    <n v="555463704.64566004"/>
    <n v="10957933.478319999"/>
    <n v="10589374.899290001"/>
    <n v="2337530.2905400009"/>
    <n v="1906195.8350500003"/>
    <n v="47524.093939999999"/>
    <n v="40160.6564"/>
    <n v="0.17239727022778276"/>
    <n v="0.15370784285946212"/>
    <n v="2614.4784600000021"/>
    <n v="16.062706220359836"/>
    <n v="39.750738254684975"/>
    <n v="40.528968371144451"/>
    <n v="1.2780363258424843"/>
    <n v="1.5646617124181055"/>
    <n v="2.7499592222247665E-3"/>
    <n v="2.871705431271201E-3"/>
    <n v="2.784130491147343E-3"/>
    <n v="2.9302904211145875E-3"/>
    <m/>
    <m/>
    <m/>
    <n v="0"/>
    <m/>
    <n v="0"/>
    <m/>
    <n v="0"/>
    <m/>
    <n v="-37.150454471440128"/>
    <n v="8.822605997556364"/>
    <n v="16.292488981118531"/>
    <n v="7.1301502562132413E-2"/>
    <n v="-42.573825225259384"/>
    <n v="3.9385208531072857"/>
    <n v="11.921792620770084"/>
    <n v="21.577851838137324"/>
    <s v="Resto"/>
    <n v="2023"/>
    <n v="3"/>
    <d v="2024-11-12T00:00:00"/>
    <x v="32"/>
    <x v="32"/>
  </r>
  <r>
    <n v="2024"/>
    <n v="9"/>
    <n v="61"/>
    <x v="2"/>
    <s v="Miscelane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65070.08835000001"/>
    <n v="117774.91412"/>
    <n v="381587.36431999999"/>
    <n v="291581.31388999999"/>
    <n v="0"/>
    <n v="0"/>
    <n v="0"/>
    <n v="0"/>
    <n v="0"/>
    <n v="0"/>
    <s v="Miscelaneos"/>
    <s v="Daños Sin Autos"/>
    <s v="Diversos"/>
    <x v="32"/>
    <x v="2"/>
    <n v="0"/>
    <n v="0"/>
    <n v="686962120.64980006"/>
    <n v="584624168.36260986"/>
    <n v="657838299.99713993"/>
    <n v="555463704.64566004"/>
    <n v="10957933.478319999"/>
    <n v="10589374.899290001"/>
    <n v="2337530.2905400009"/>
    <n v="1906195.83505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0.157256393166449"/>
    <n v="30.868250516202522"/>
    <n v="43.258793079838952"/>
    <n v="40.391790731977764"/>
    <m/>
    <n v="2023"/>
    <n v="3"/>
    <d v="2024-11-12T00:00:00"/>
    <x v="32"/>
    <x v="2"/>
  </r>
  <r>
    <n v="2024"/>
    <n v="9"/>
    <n v="12"/>
    <x v="31"/>
    <s v="Miscelaneos"/>
    <n v="12"/>
    <s v="6b51d431df5d7f141cbececcf79edf3dd861c3b4069f0b11661a3eefacbba918"/>
    <s v="866d562d83a77144c090ae01fef5e5dc5d322dfdcb968ee04e0fa262fe1b2619"/>
    <x v="11"/>
    <n v="163526.77817999999"/>
    <n v="186411.52794"/>
    <n v="193649.94076"/>
    <n v="205479.96640999999"/>
    <n v="49866.990790000003"/>
    <n v="34812.070680000004"/>
    <n v="67533.672070000015"/>
    <n v="46391.825159999993"/>
    <n v="0"/>
    <n v="0"/>
    <n v="136.08000000000001"/>
    <n v="130.12"/>
    <n v="6.9120000000000001E-2"/>
    <n v="387.10302000000001"/>
    <n v="42064.571080000002"/>
    <n v="23812.871760000002"/>
    <n v="77259.016759999999"/>
    <n v="75781.759000000005"/>
    <n v="0"/>
    <n v="0"/>
    <n v="0"/>
    <n v="0"/>
    <n v="0"/>
    <n v="0"/>
    <s v="Miscelaneos"/>
    <s v="Daños Sin Autos"/>
    <s v="Diversos"/>
    <x v="32"/>
    <x v="2"/>
    <n v="5387062.6739699999"/>
    <n v="6304657.6626300002"/>
    <n v="686962120.64980006"/>
    <n v="584624168.36260986"/>
    <n v="657838299.99713993"/>
    <n v="555463704.64566004"/>
    <n v="10957933.478319999"/>
    <n v="10589374.899290001"/>
    <n v="2337530.2905400009"/>
    <n v="1906195.8350500003"/>
    <n v="239277.34312000001"/>
    <n v="1395307.7850299999"/>
    <n v="1.492314025299877"/>
    <n v="1.7603638525679033"/>
    <n v="-22884.749760000006"/>
    <n v="-12.276467025883663"/>
    <n v="68.341939962944863"/>
    <n v="13.359885893275658"/>
    <n v="3.0355462350596492"/>
    <n v="2.9567271993994053"/>
    <n v="2.3804336988088863E-2"/>
    <n v="2.4858202719530157E-2"/>
    <n v="3.1885703333492589E-2"/>
    <n v="3.355962349671706E-2"/>
    <m/>
    <m/>
    <m/>
    <n v="0"/>
    <m/>
    <n v="0"/>
    <m/>
    <n v="0"/>
    <m/>
    <n v="43.246264344307583"/>
    <n v="30.494694107597205"/>
    <n v="18.674848634471207"/>
    <n v="2.1333195549085295"/>
    <n v="76.646359598923056"/>
    <n v="1.9493579714875642"/>
    <n v="54.446164142459644"/>
    <n v="31.422959923640725"/>
    <s v="Medianas"/>
    <n v="2023"/>
    <n v="3"/>
    <d v="2024-11-12T00:00:00"/>
    <x v="32"/>
    <x v="11"/>
  </r>
  <r>
    <n v="2024"/>
    <n v="9"/>
    <n v="201.1"/>
    <x v="1"/>
    <s v="Miscelaneos"/>
    <n v="201.1"/>
    <m/>
    <m/>
    <x v="1"/>
    <n v="10957933.478320001"/>
    <n v="10589374.899290001"/>
    <n v="14288864.701499997"/>
    <n v="13026021.888590001"/>
    <n v="2337530.2905400004"/>
    <n v="1906195.8350500001"/>
    <n v="3401688.6203499995"/>
    <n v="2314016.6902300012"/>
    <n v="0"/>
    <n v="0"/>
    <n v="0"/>
    <n v="0"/>
    <n v="106319.08221000001"/>
    <n v="74356.944709999996"/>
    <n v="1196920.1164799999"/>
    <n v="1435906.3642800001"/>
    <n v="7571654.943239999"/>
    <n v="6469252.9375600005"/>
    <n v="0"/>
    <n v="0"/>
    <n v="0"/>
    <n v="0"/>
    <n v="0"/>
    <n v="0"/>
    <s v="Miscelaneos"/>
    <s v="Daños Sin Autos"/>
    <s v="Diversos"/>
    <x v="32"/>
    <x v="2"/>
    <n v="467104085.98683977"/>
    <n v="396246766.98236006"/>
    <n v="686962120.64980006"/>
    <n v="584624168.36260986"/>
    <n v="657838299.99713993"/>
    <n v="555463704.64566004"/>
    <n v="10957933.478319999"/>
    <n v="10589374.899290001"/>
    <n v="2337530.2905400009"/>
    <n v="1906195.8350500003"/>
    <n v="24294877.365179997"/>
    <n v="25803971.003990006"/>
    <n v="100.00000000000003"/>
    <n v="100"/>
    <n v="368558.57902999967"/>
    <n v="3.4804564248141823"/>
    <n v="45.103884714500246"/>
    <n v="41.037772432981697"/>
    <n v="2.3459296989812093"/>
    <n v="2.672419255287303"/>
    <n v="1.5951292143961082"/>
    <n v="1.6657487833055085"/>
    <n v="1.8113132286248557"/>
    <n v="1.9064026705480508"/>
    <m/>
    <m/>
    <m/>
    <n v="0"/>
    <m/>
    <n v="0"/>
    <m/>
    <n v="0"/>
    <m/>
    <n v="22.628024233338341"/>
    <n v="21.331853265624819"/>
    <n v="18.001023225438995"/>
    <n v="99.999999999999972"/>
    <n v="-16.643581625173308"/>
    <n v="17.040638483611215"/>
    <n v="15.807906269535096"/>
    <n v="22.195860606148738"/>
    <m/>
    <n v="2023"/>
    <n v="3"/>
    <d v="2024-11-12T00:00:00"/>
    <x v="32"/>
    <x v="1"/>
  </r>
  <r>
    <n v="2024"/>
    <n v="9"/>
    <n v="79"/>
    <x v="59"/>
    <s v="Miscelaneos"/>
    <n v="51"/>
    <s v="031b4af5197ec30a926f48cf40e11a7dbc470048a21e4003b7a3c07c5dab1baa"/>
    <s v="866d562d83a77144c090ae01fef5e5dc5d322dfdcb968ee04e0fa262fe1b2619"/>
    <x v="0"/>
    <n v="2198583.2719399999"/>
    <n v="1806040.4985499999"/>
    <n v="2800420.6022199998"/>
    <n v="2370198.21801"/>
    <n v="189979.94007000001"/>
    <n v="272247.76865000004"/>
    <n v="250804.45414999995"/>
    <n v="364356.51175000001"/>
    <n v="0"/>
    <n v="0"/>
    <n v="136.08000000000001"/>
    <n v="130.12"/>
    <n v="0"/>
    <n v="0"/>
    <n v="178549.74588999999"/>
    <n v="195339.23499"/>
    <n v="2076678.64295"/>
    <n v="1697771.2421600001"/>
    <n v="0"/>
    <n v="0"/>
    <n v="0"/>
    <n v="0"/>
    <n v="0"/>
    <n v="0"/>
    <s v="Miscelaneos"/>
    <s v="Daños Sin Autos"/>
    <s v="Diversos"/>
    <x v="32"/>
    <x v="2"/>
    <n v="61339841.861339994"/>
    <n v="52224009.604280002"/>
    <n v="686962120.64980006"/>
    <n v="584624168.36260986"/>
    <n v="657838299.99713993"/>
    <n v="555463704.64566004"/>
    <n v="10957933.478319999"/>
    <n v="10589374.899290001"/>
    <n v="2337530.2905400009"/>
    <n v="1906195.8350500003"/>
    <n v="2259271.72217"/>
    <n v="1866213.1828000001"/>
    <n v="20.063849413667665"/>
    <n v="17.055213510960801"/>
    <n v="392542.77338999999"/>
    <n v="21.734992858972845"/>
    <n v="97.313804725900368"/>
    <n v="96.775680034597173"/>
    <n v="3.5842662863558465"/>
    <n v="3.4582570588413541"/>
    <n v="0.32004432352985512"/>
    <n v="0.3342133274924185"/>
    <n v="0.30892333849424669"/>
    <n v="0.3251410458406287"/>
    <m/>
    <m/>
    <m/>
    <n v="0"/>
    <m/>
    <n v="0"/>
    <m/>
    <n v="0"/>
    <m/>
    <n v="-30.217999210036872"/>
    <n v="8.6410163533339492"/>
    <n v="15.074289245926503"/>
    <n v="8.1273787483674536"/>
    <n v="-8.5950419028002827"/>
    <n v="22.317930200533521"/>
    <n v="8.5978515017789832"/>
    <n v="11.505627503825453"/>
    <s v="Grandes"/>
    <n v="2023"/>
    <n v="3"/>
    <d v="2024-11-12T00:00:00"/>
    <x v="32"/>
    <x v="0"/>
  </r>
  <r>
    <n v="2024"/>
    <n v="9"/>
    <n v="22"/>
    <x v="15"/>
    <s v="Miscelaneos"/>
    <n v="16"/>
    <s v="b17ef6d19c7a5b1ee83b907c595526dcb1eb06db8227d650d5dda0a9f4ce8cd9"/>
    <s v="866d562d83a77144c090ae01fef5e5dc5d322dfdcb968ee04e0fa262fe1b2619"/>
    <x v="9"/>
    <n v="656353.16561999999"/>
    <n v="556961.15823000006"/>
    <n v="992252.88760000002"/>
    <n v="663126.25045000005"/>
    <n v="42210.474389999988"/>
    <n v="85044.128479999999"/>
    <n v="72938.457759999976"/>
    <n v="288173.30450999993"/>
    <n v="0"/>
    <n v="0"/>
    <n v="136.08000000000001"/>
    <n v="130.12"/>
    <n v="0"/>
    <n v="0"/>
    <n v="85501.226340000008"/>
    <n v="78084.466620000007"/>
    <n v="213694.72088000001"/>
    <n v="191578.79134999998"/>
    <n v="0"/>
    <n v="0"/>
    <n v="0"/>
    <n v="0"/>
    <n v="0"/>
    <n v="0"/>
    <s v="Miscelaneos"/>
    <s v="Daños Sin Autos"/>
    <s v="Diversos"/>
    <x v="32"/>
    <x v="2"/>
    <n v="23848282.467700001"/>
    <n v="20930115.52899"/>
    <n v="686962120.64980006"/>
    <n v="584624168.36260986"/>
    <n v="657838299.99713993"/>
    <n v="555463704.64566004"/>
    <n v="10957933.478319999"/>
    <n v="10589374.899290001"/>
    <n v="2337530.2905400009"/>
    <n v="1906195.8350500003"/>
    <n v="2066928.7781400001"/>
    <n v="2037957.2013599998"/>
    <n v="5.9897531493376786"/>
    <n v="5.2596226267080537"/>
    <n v="99392.007389999926"/>
    <n v="17.845410927013951"/>
    <n v="31.754996715979878"/>
    <n v="27.329384437431781"/>
    <n v="2.7522030842638734"/>
    <n v="2.6610515238607317"/>
    <n v="9.5544302355296248E-2"/>
    <n v="9.9774240208095749E-2"/>
    <n v="9.5268240413309085E-2"/>
    <n v="0.10026958621631188"/>
    <m/>
    <m/>
    <m/>
    <n v="0"/>
    <m/>
    <n v="0"/>
    <m/>
    <n v="0"/>
    <m/>
    <n v="-50.366386081636769"/>
    <n v="6.4310612945893864"/>
    <n v="15.269310475844813"/>
    <n v="1.8057722956928528"/>
    <n v="9.4983804603466773"/>
    <n v="11.544038551530411"/>
    <n v="40.010921181348749"/>
    <n v="40.758408626425449"/>
    <s v="Grandes"/>
    <n v="2023"/>
    <n v="3"/>
    <d v="2024-11-12T00:00:00"/>
    <x v="32"/>
    <x v="9"/>
  </r>
  <r>
    <n v="2024"/>
    <n v="9"/>
    <n v="128"/>
    <x v="65"/>
    <s v="Miscelaneos"/>
    <n v="267"/>
    <s v="8acc23987b8960d83c44541f9f0eb46454cea080ea94d916f56fccf033db866f"/>
    <s v="866d562d83a77144c090ae01fef5e5dc5d322dfdcb968ee04e0fa262fe1b2619"/>
    <x v="26"/>
    <n v="54224.396460000004"/>
    <n v="40109.62401"/>
    <n v="70637.572550000012"/>
    <n v="52965.870220000004"/>
    <n v="1935.81763"/>
    <n v="456.6323000000001"/>
    <n v="3509.4788199999998"/>
    <n v="1269.8142000000003"/>
    <n v="0"/>
    <n v="0"/>
    <n v="136.08000000000001"/>
    <n v="130.12"/>
    <n v="0"/>
    <n v="0"/>
    <n v="1935.8176299999998"/>
    <n v="456.63229999999999"/>
    <n v="67912.884150000013"/>
    <n v="36844.647950000006"/>
    <n v="0"/>
    <n v="0"/>
    <n v="0"/>
    <n v="0"/>
    <n v="0"/>
    <n v="0"/>
    <s v="Miscelaneos"/>
    <s v="Daños Sin Autos"/>
    <s v="Diversos"/>
    <x v="32"/>
    <x v="2"/>
    <n v="71137.016310000006"/>
    <n v="54230.541290000001"/>
    <n v="686962120.64980006"/>
    <n v="584624168.36260986"/>
    <n v="657838299.99713993"/>
    <n v="555463704.64566004"/>
    <n v="10957933.478319999"/>
    <n v="10589374.899290001"/>
    <n v="2337530.2905400009"/>
    <n v="1906195.8350500003"/>
    <n v="71028.018200000006"/>
    <n v="54166.122329999998"/>
    <n v="0.49484144585547662"/>
    <n v="0.37877234861794606"/>
    <n v="14114.772450000004"/>
    <n v="35.190488064612509"/>
    <n v="76.342263002911722"/>
    <n v="74.049280776713857"/>
    <n v="76.225289269515599"/>
    <n v="73.961319684257205"/>
    <n v="7.8933604677808075E-3"/>
    <n v="8.2428153636289886E-3"/>
    <n v="6.8607536568899138E-3"/>
    <n v="7.2209261693500972E-3"/>
    <m/>
    <m/>
    <m/>
    <n v="0"/>
    <m/>
    <n v="0"/>
    <m/>
    <n v="0"/>
    <m/>
    <n v="323.93357412517679"/>
    <n v="3.5700123124984979"/>
    <n v="1.1384606843638176"/>
    <n v="8.2814654331294257E-2"/>
    <n v="323.93357412517679"/>
    <n v="84.322250119369116"/>
    <n v="2.8504423780977053"/>
    <n v="1.2393449942028825"/>
    <s v="Resto"/>
    <n v="2023"/>
    <n v="3"/>
    <d v="2024-11-12T00:00:00"/>
    <x v="32"/>
    <x v="26"/>
  </r>
  <r>
    <n v="2024"/>
    <n v="9"/>
    <n v="9"/>
    <x v="8"/>
    <s v="Miscelaneos"/>
    <n v="9"/>
    <s v="19581e27de7ced00ff1ce50b2047e7a567c76b1cbaebabe5ef03f7c3017bb5b7"/>
    <s v="866d562d83a77144c090ae01fef5e5dc5d322dfdcb968ee04e0fa262fe1b2619"/>
    <x v="12"/>
    <n v="239040.30257"/>
    <n v="61674.160960000001"/>
    <n v="263559.71213"/>
    <n v="80570.630640000003"/>
    <n v="29430.11923"/>
    <n v="20559.695090000001"/>
    <n v="37896.507660000017"/>
    <n v="25499.696069999998"/>
    <n v="0"/>
    <n v="0"/>
    <n v="136.08000000000001"/>
    <n v="130.12"/>
    <n v="0"/>
    <n v="0"/>
    <n v="26938.035899999999"/>
    <n v="13688.116900000001"/>
    <n v="44232.142549999997"/>
    <n v="31382.940010000002"/>
    <n v="0"/>
    <n v="0"/>
    <n v="0"/>
    <n v="0"/>
    <n v="0"/>
    <n v="0"/>
    <s v="Miscelaneos"/>
    <s v="Daños Sin Autos"/>
    <s v="Diversos"/>
    <x v="32"/>
    <x v="2"/>
    <n v="2219668.6898400001"/>
    <n v="1971809.2153"/>
    <n v="686962120.64980006"/>
    <n v="584624168.36260986"/>
    <n v="657838299.99713993"/>
    <n v="555463704.64566004"/>
    <n v="10957933.478319999"/>
    <n v="10589374.899290001"/>
    <n v="2337530.2905400009"/>
    <n v="1906195.8350500003"/>
    <n v="266735.76113999996"/>
    <n v="83501.569129999989"/>
    <n v="2.1814359709605404"/>
    <n v="0.58241550182660107"/>
    <n v="177366.14160999999"/>
    <n v="287.58582013792505"/>
    <n v="89.616893343572485"/>
    <n v="73.859882637633021"/>
    <n v="10.769188377713734"/>
    <n v="3.1277955535174131"/>
    <n v="3.4796722466136978E-2"/>
    <n v="3.6337243144863904E-2"/>
    <n v="1.0549369030147065E-2"/>
    <n v="1.1103184680508157E-2"/>
    <m/>
    <m/>
    <m/>
    <n v="0"/>
    <m/>
    <n v="0"/>
    <m/>
    <n v="0"/>
    <m/>
    <n v="43.14472613124731"/>
    <n v="12.311781282732333"/>
    <n v="33.335994799077042"/>
    <n v="1.2590262187875754"/>
    <n v="96.798698438935716"/>
    <n v="40.943272159669128"/>
    <n v="60.901494585186001"/>
    <n v="43.616426299251621"/>
    <s v="Medianas"/>
    <n v="2023"/>
    <n v="3"/>
    <d v="2024-11-12T00:00:00"/>
    <x v="32"/>
    <x v="12"/>
  </r>
  <r>
    <n v="2024"/>
    <n v="9"/>
    <n v="93"/>
    <x v="43"/>
    <s v="Miscelaneos"/>
    <n v="220"/>
    <s v="36790ecd55c2030dc553685bef719df653f413a20cdad1bfd1dc934c76686ddd"/>
    <s v="866d562d83a77144c090ae01fef5e5dc5d322dfdcb968ee04e0fa262fe1b2619"/>
    <x v="30"/>
    <n v="17544.403180000001"/>
    <n v="17983.45768"/>
    <n v="21211.118470000001"/>
    <n v="19848.28239"/>
    <n v="6208.7081600000001"/>
    <n v="11261.246099999998"/>
    <n v="7350.38123"/>
    <n v="7886.4289400000007"/>
    <n v="0"/>
    <n v="0"/>
    <n v="136.08000000000001"/>
    <n v="130.12"/>
    <n v="0"/>
    <n v="0"/>
    <n v="2380.0213399999998"/>
    <n v="7797.1755899999998"/>
    <n v="3498.20172"/>
    <n v="852.18734999999992"/>
    <n v="0"/>
    <n v="0"/>
    <n v="0"/>
    <n v="0"/>
    <n v="0"/>
    <n v="0"/>
    <s v="Miscelaneos"/>
    <s v="Daños Sin Autos"/>
    <s v="Diversos"/>
    <x v="32"/>
    <x v="2"/>
    <n v="667096.89925000002"/>
    <n v="538831.89078000002"/>
    <n v="686962120.64980006"/>
    <n v="584624168.36260986"/>
    <n v="657838299.99713993"/>
    <n v="555463704.64566004"/>
    <n v="10957933.478319999"/>
    <n v="10589374.899290001"/>
    <n v="2337530.2905400009"/>
    <n v="1906195.8350500003"/>
    <n v="72563.099019999994"/>
    <n v="74705.258409999995"/>
    <n v="0.16010685969860258"/>
    <n v="0.16982548876615711"/>
    <n v="-439.05449999999837"/>
    <n v="-2.4414353891926255"/>
    <n v="24.178133813116741"/>
    <n v="24.072545979698727"/>
    <n v="2.6299632331861722"/>
    <n v="3.3374894819175571"/>
    <n v="2.5539112933045979E-3"/>
    <n v="2.6669780674181296E-3"/>
    <n v="3.0760715435982217E-3"/>
    <n v="3.2375576531092987E-3"/>
    <m/>
    <m/>
    <m/>
    <n v="0"/>
    <m/>
    <n v="0"/>
    <m/>
    <n v="0"/>
    <m/>
    <n v="-44.866597311997282"/>
    <n v="35.388540130437192"/>
    <n v="62.620027251622503"/>
    <n v="0.26560974140641852"/>
    <n v="-69.475852986401705"/>
    <n v="310.49679040647584"/>
    <n v="68.035565999321506"/>
    <n v="914.96025961896771"/>
    <s v="Resto"/>
    <n v="2023"/>
    <n v="3"/>
    <d v="2024-11-12T00:00:00"/>
    <x v="32"/>
    <x v="30"/>
  </r>
  <r>
    <n v="2024"/>
    <n v="9"/>
    <n v="81"/>
    <x v="34"/>
    <s v="Miscelaneos"/>
    <n v="53"/>
    <s v="2858dcd1057d3eae7f7d5f782167e24b61153c01551450a628cee722509f6529"/>
    <s v="866d562d83a77144c090ae01fef5e5dc5d322dfdcb968ee04e0fa262fe1b2619"/>
    <x v="28"/>
    <n v="30769.950219999999"/>
    <n v="25397.117249999999"/>
    <n v="46783.574379999991"/>
    <n v="41131.365760000001"/>
    <n v="6850.2971500000003"/>
    <n v="13736.845209999999"/>
    <n v="22918.459569999999"/>
    <n v="19545.091920000003"/>
    <n v="0"/>
    <n v="0"/>
    <n v="136.08000000000001"/>
    <n v="130.12"/>
    <n v="0"/>
    <n v="0"/>
    <n v="4436.5097599999999"/>
    <n v="13980.24265"/>
    <n v="35179.833619999998"/>
    <n v="28114.78903"/>
    <n v="0"/>
    <n v="0"/>
    <n v="0"/>
    <n v="0"/>
    <n v="0"/>
    <n v="0"/>
    <s v="Miscelaneos"/>
    <s v="Daños Sin Autos"/>
    <s v="Diversos"/>
    <x v="32"/>
    <x v="2"/>
    <n v="1282462.5710499999"/>
    <n v="1212681.1111300001"/>
    <n v="686962120.64980006"/>
    <n v="584624168.36260986"/>
    <n v="657838299.99713993"/>
    <n v="555463704.64566004"/>
    <n v="10957933.478319999"/>
    <n v="10589374.899290001"/>
    <n v="2337530.2905400009"/>
    <n v="1906195.8350500003"/>
    <n v="102089.85964"/>
    <n v="99852.978239999997"/>
    <n v="0.28080066630152106"/>
    <n v="0.23983584953350584"/>
    <n v="5372.8329699999995"/>
    <n v="21.15528670877007"/>
    <n v="30.140065162695134"/>
    <n v="25.434511516478931"/>
    <n v="2.3992864130769518"/>
    <n v="2.0942947834269856"/>
    <n v="4.4791334623944887E-3"/>
    <n v="4.6774336824313483E-3"/>
    <n v="4.3441784695851951E-3"/>
    <n v="4.57223704043836E-3"/>
    <m/>
    <m/>
    <m/>
    <n v="0"/>
    <m/>
    <n v="0"/>
    <m/>
    <n v="0"/>
    <m/>
    <n v="-50.131947726882764"/>
    <n v="22.262945181976317"/>
    <n v="54.088206447918807"/>
    <n v="0.29305704305622021"/>
    <n v="-68.265860106512534"/>
    <n v="25.129281896660196"/>
    <n v="12.610945827435099"/>
    <n v="49.725582628709489"/>
    <s v="Resto"/>
    <n v="2023"/>
    <n v="3"/>
    <d v="2024-11-12T00:00:00"/>
    <x v="32"/>
    <x v="28"/>
  </r>
  <r>
    <n v="2024"/>
    <n v="9"/>
    <n v="1"/>
    <x v="14"/>
    <s v="Miscelaneos"/>
    <n v="30"/>
    <s v="624b60c58c9d8bfb6ff1886c2fd605d2adeb6ea4da576068201b6c6958ce93f4"/>
    <s v="866d562d83a77144c090ae01fef5e5dc5d322dfdcb968ee04e0fa262fe1b2619"/>
    <x v="6"/>
    <n v="734890.84773000004"/>
    <n v="693730.01344000001"/>
    <n v="953610.03090000001"/>
    <n v="908493.27729"/>
    <n v="55187.137630000027"/>
    <n v="86763.214419999989"/>
    <n v="124537.74381000001"/>
    <n v="101132.05389000001"/>
    <n v="0"/>
    <n v="0"/>
    <n v="136.08000000000001"/>
    <n v="130.12"/>
    <n v="0"/>
    <n v="0"/>
    <n v="51642.394049999995"/>
    <n v="85663.407149999999"/>
    <n v="672088.67685000005"/>
    <n v="635675.06587000005"/>
    <n v="0"/>
    <n v="0"/>
    <n v="0"/>
    <n v="0"/>
    <n v="0"/>
    <n v="0"/>
    <s v="Miscelaneos"/>
    <s v="Daños Sin Autos"/>
    <s v="Diversos"/>
    <x v="32"/>
    <x v="2"/>
    <n v="35723485.483519994"/>
    <n v="28721849.16367"/>
    <n v="686962120.64980006"/>
    <n v="584624168.36260986"/>
    <n v="657838299.99713993"/>
    <n v="555463704.64566004"/>
    <n v="10957933.478319999"/>
    <n v="10589374.899290001"/>
    <n v="2337530.2905400009"/>
    <n v="1906195.8350500003"/>
    <n v="1058232.3446900002"/>
    <n v="987301.18605999998"/>
    <n v="6.7064729785407398"/>
    <n v="6.5511894709338643"/>
    <n v="41160.834290000028"/>
    <n v="5.9332641651030471"/>
    <n v="69.44513191432263"/>
    <n v="70.265287151983713"/>
    <n v="2.0571644613709963"/>
    <n v="2.4153389619408374"/>
    <n v="0.10697690973628414"/>
    <n v="0.11171299204275505"/>
    <n v="0.11866256151930378"/>
    <n v="0.12489205102654592"/>
    <m/>
    <m/>
    <m/>
    <n v="0"/>
    <m/>
    <n v="0"/>
    <m/>
    <n v="0"/>
    <m/>
    <n v="-36.393392062617366"/>
    <n v="7.5095693190991897"/>
    <n v="12.506769598992426"/>
    <n v="2.3609164704022318"/>
    <n v="-39.714755963918023"/>
    <n v="5.7283371544805561"/>
    <n v="7.6838661070800622"/>
    <n v="13.47597408634536"/>
    <s v="Grandes"/>
    <n v="2023"/>
    <n v="3"/>
    <d v="2024-11-12T00:00:00"/>
    <x v="32"/>
    <x v="6"/>
  </r>
  <r>
    <n v="2024"/>
    <n v="9"/>
    <n v="27"/>
    <x v="21"/>
    <s v="Miscelaneos"/>
    <n v="21"/>
    <s v="6f4b6612125fb3a0daecd2799dfd6c9c299424fd920f9b308110a2c1fbd8f443"/>
    <s v="866d562d83a77144c090ae01fef5e5dc5d322dfdcb968ee04e0fa262fe1b2619"/>
    <x v="19"/>
    <n v="161363.94"/>
    <n v="135093.14177000002"/>
    <n v="223770.24651999999"/>
    <n v="189749.28007000001"/>
    <n v="57332.32084"/>
    <n v="59457.98578000001"/>
    <n v="87338.093620000014"/>
    <n v="67731.636770000026"/>
    <n v="0"/>
    <n v="0"/>
    <n v="136.08000000000001"/>
    <n v="130.12"/>
    <n v="0"/>
    <n v="0"/>
    <n v="57332.32084"/>
    <n v="59457.985780000003"/>
    <n v="158602.71408999999"/>
    <n v="145892.11838"/>
    <n v="0"/>
    <n v="0"/>
    <n v="0"/>
    <n v="0"/>
    <n v="0"/>
    <n v="0"/>
    <s v="Miscelaneos"/>
    <s v="Daños Sin Autos"/>
    <s v="Diversos"/>
    <x v="32"/>
    <x v="2"/>
    <n v="9306186.5952599999"/>
    <n v="8672700.5259799995"/>
    <n v="686962120.64980006"/>
    <n v="584624168.36260986"/>
    <n v="657838299.99713993"/>
    <n v="555463704.64566004"/>
    <n v="10957933.478319999"/>
    <n v="10589374.899290001"/>
    <n v="2337530.2905400009"/>
    <n v="1906195.8350500003"/>
    <n v="498471.63295"/>
    <n v="406082.23589999997"/>
    <n v="1.4725763787419826"/>
    <n v="1.2757423649157777"/>
    <n v="26270.798229999986"/>
    <n v="19.446433687008913"/>
    <n v="32.371739800925816"/>
    <n v="33.267434481735734"/>
    <n v="1.7339426665073414"/>
    <n v="1.5576825391965756"/>
    <n v="2.348949602160964E-2"/>
    <n v="2.452942311213889E-2"/>
    <n v="2.3107690218891065E-2"/>
    <n v="2.4320786514067248E-2"/>
    <m/>
    <m/>
    <m/>
    <n v="0"/>
    <m/>
    <n v="0"/>
    <m/>
    <n v="0"/>
    <m/>
    <n v="-3.575070551271553"/>
    <n v="35.529822115151624"/>
    <n v="44.012586428131897"/>
    <n v="2.4526878249246331"/>
    <n v="-3.5750705512715419"/>
    <n v="8.7123251421253443"/>
    <n v="36.148385712659653"/>
    <n v="40.7547621079378"/>
    <s v="Resto"/>
    <n v="2023"/>
    <n v="3"/>
    <d v="2024-11-12T00:00:00"/>
    <x v="32"/>
    <x v="19"/>
  </r>
  <r>
    <n v="2024"/>
    <n v="9"/>
    <n v="5.0999999999999996"/>
    <x v="6"/>
    <s v="Miscelaneos"/>
    <n v="5.0999999999999996"/>
    <m/>
    <m/>
    <x v="3"/>
    <n v="6480508.0218000002"/>
    <n v="5795397.9750999995"/>
    <n v="8376737.2431599991"/>
    <n v="7375430.2299699988"/>
    <n v="450933.39207"/>
    <n v="858803.11974999995"/>
    <n v="790326.42686999997"/>
    <n v="1124900.6196000001"/>
    <n v="0"/>
    <n v="0"/>
    <n v="0"/>
    <n v="0"/>
    <n v="0"/>
    <n v="0"/>
    <n v="434406.20581000007"/>
    <n v="729733.32788999996"/>
    <n v="5538433.1565700006"/>
    <n v="4922189.0636800006"/>
    <n v="0"/>
    <n v="0"/>
    <n v="0"/>
    <n v="0"/>
    <n v="0"/>
    <n v="0"/>
    <s v="Miscelaneos"/>
    <s v="Daños Sin Autos"/>
    <s v="Diversos"/>
    <x v="32"/>
    <x v="2"/>
    <n v="184111143.57870999"/>
    <n v="159219530.21998"/>
    <n v="686962120.64980006"/>
    <n v="584624168.36260986"/>
    <n v="657838299.99713993"/>
    <n v="555463704.64566004"/>
    <n v="10957933.478319999"/>
    <n v="10589374.899290001"/>
    <n v="2337530.2905400009"/>
    <n v="1906195.8350500003"/>
    <n v="9151331.2181299999"/>
    <n v="8546771.9764200002"/>
    <n v="59.139873723649863"/>
    <n v="54.728423823096215"/>
    <n v="685110.04670000076"/>
    <n v="11.82162208089219"/>
    <n v="70.814921537986237"/>
    <n v="67.80803315086834"/>
    <n v="3.519889071260641"/>
    <n v="3.6398788308777159"/>
    <n v="0.94335740312290628"/>
    <n v="0.98512172700011158"/>
    <n v="0.99130318052561872"/>
    <n v="1.0433441333123619"/>
    <m/>
    <m/>
    <m/>
    <n v="0"/>
    <m/>
    <n v="0"/>
    <m/>
    <n v="0"/>
    <m/>
    <n v="-47.492809271434879"/>
    <n v="6.9583031230435939"/>
    <n v="14.81870828267288"/>
    <n v="19.291018126906426"/>
    <n v="-40.470554213815149"/>
    <n v="12.519716023042694"/>
    <n v="7.8434855766866667"/>
    <n v="14.825381927617908"/>
    <m/>
    <n v="2023"/>
    <n v="3"/>
    <d v="2024-11-12T00:00:00"/>
    <x v="32"/>
    <x v="3"/>
  </r>
  <r>
    <n v="2024"/>
    <n v="9"/>
    <n v="50"/>
    <x v="56"/>
    <s v="Miscelaneos"/>
    <n v="38"/>
    <s v="aea92132c4cbeb263e6ac2bf6c183b5d81737f179f21efdc5863739672f0f470"/>
    <s v="866d562d83a77144c090ae01fef5e5dc5d322dfdcb968ee04e0fa262fe1b2619"/>
    <x v="35"/>
    <n v="0"/>
    <n v="-2623.7003599999998"/>
    <n v="-4883.2986499999997"/>
    <n v="1764.9536399999988"/>
    <n v="-262.58024999999998"/>
    <n v="-297.76632000000001"/>
    <n v="-333.50979000000001"/>
    <n v="330.03502999999995"/>
    <n v="0"/>
    <n v="0"/>
    <n v="136.08000000000001"/>
    <n v="130.12"/>
    <n v="0"/>
    <n v="0"/>
    <n v="35.249650000000003"/>
    <n v="8.3107500000000005"/>
    <n v="0"/>
    <n v="336.26432"/>
    <n v="0"/>
    <n v="0"/>
    <n v="0"/>
    <n v="0"/>
    <n v="0"/>
    <n v="0"/>
    <s v="Miscelaneos"/>
    <s v="Daños Sin Autos"/>
    <s v="Diversos"/>
    <x v="32"/>
    <x v="2"/>
    <n v="44827465.708169997"/>
    <n v="24659912.83171"/>
    <n v="686962120.64980006"/>
    <n v="584624168.36260986"/>
    <n v="657838299.99713993"/>
    <n v="555463704.64566004"/>
    <n v="10957933.478319999"/>
    <n v="10589374.899290001"/>
    <n v="2337530.2905400009"/>
    <n v="1906195.8350500003"/>
    <n v="0"/>
    <n v="-2743.7231299999999"/>
    <m/>
    <n v="-2.4776725585340397E-2"/>
    <m/>
    <m/>
    <m/>
    <n v="95.625550964393398"/>
    <m/>
    <n v="-1.0639536229934288E-2"/>
    <m/>
    <m/>
    <n v="-4.4878410814734989E-4"/>
    <n v="-4.7234415823329157E-4"/>
    <m/>
    <m/>
    <m/>
    <n v="0"/>
    <m/>
    <n v="0"/>
    <m/>
    <n v="0"/>
    <m/>
    <n v="-11.816672214641343"/>
    <m/>
    <n v="11.34909780627541"/>
    <n v="-1.1233234113057863E-2"/>
    <n v="324.14523358300994"/>
    <m/>
    <m/>
    <n v="2.4714932586365395"/>
    <s v="Resto"/>
    <n v="2023"/>
    <n v="3"/>
    <d v="2024-11-12T00:00:00"/>
    <x v="32"/>
    <x v="35"/>
  </r>
  <r>
    <n v="2024"/>
    <n v="9"/>
    <n v="15.1"/>
    <x v="13"/>
    <s v="Miscelaneos"/>
    <n v="15.1"/>
    <m/>
    <m/>
    <x v="7"/>
    <n v="3629465.5255700005"/>
    <n v="3169013.3587999996"/>
    <n v="4650845.3672900004"/>
    <n v="3841376.6639"/>
    <n v="1314484.7245400003"/>
    <n v="599642.66399999999"/>
    <n v="1812816.0374799999"/>
    <n v="652672.64544000011"/>
    <n v="0"/>
    <n v="0"/>
    <n v="0"/>
    <n v="0"/>
    <n v="106066.09034000001"/>
    <n v="73265.817019999988"/>
    <n v="487494.43578999996"/>
    <n v="431691.26131000003"/>
    <n v="1260427.1050100001"/>
    <n v="1004127.4256499999"/>
    <n v="0"/>
    <n v="0"/>
    <n v="0"/>
    <n v="0"/>
    <n v="0"/>
    <n v="0"/>
    <s v="Miscelaneos"/>
    <s v="Daños Sin Autos"/>
    <s v="Diversos"/>
    <x v="32"/>
    <x v="2"/>
    <n v="180828414.83488002"/>
    <n v="159695324.78560004"/>
    <n v="686962120.64980006"/>
    <n v="584624168.36260986"/>
    <n v="657838299.99713993"/>
    <n v="555463704.64566004"/>
    <n v="10957933.478319999"/>
    <n v="10589374.899290001"/>
    <n v="2337530.2905400009"/>
    <n v="1906195.8350500003"/>
    <n v="9593516.2681100015"/>
    <n v="9838276.6211699992"/>
    <n v="33.121806522651454"/>
    <n v="29.926349656507828"/>
    <n v="460452.16677000094"/>
    <n v="14.529827256530048"/>
    <n v="37.832484191795032"/>
    <n v="32.211061762391573"/>
    <n v="2.007132302124186"/>
    <n v="1.984412106650322"/>
    <n v="0.52833561217856895"/>
    <n v="0.55172608915987109"/>
    <n v="0.54205993017285548"/>
    <n v="0.5705167290492128"/>
    <m/>
    <m/>
    <m/>
    <n v="0"/>
    <m/>
    <n v="0"/>
    <m/>
    <n v="0"/>
    <m/>
    <n v="119.2113409295374"/>
    <n v="36.217032928934159"/>
    <n v="18.922061730502289"/>
    <n v="56.233911913771891"/>
    <n v="12.926639819082952"/>
    <n v="25.524616977181978"/>
    <n v="38.676924183261853"/>
    <n v="42.991681163429448"/>
    <s v="Resto"/>
    <n v="2023"/>
    <n v="3"/>
    <d v="2024-11-12T00:00:00"/>
    <x v="32"/>
    <x v="7"/>
  </r>
  <r>
    <n v="2024"/>
    <n v="9"/>
    <n v="103"/>
    <x v="18"/>
    <s v="Miscelaneos"/>
    <n v="205"/>
    <s v="f8809aff4d69bece79dabe35be0c708b890d7eafb841f121330667b77d2e2590"/>
    <s v="866d562d83a77144c090ae01fef5e5dc5d322dfdcb968ee04e0fa262fe1b2619"/>
    <x v="17"/>
    <n v="250017.9584"/>
    <n v="120922.0315"/>
    <n v="250905.31807000001"/>
    <n v="146065.22990999999"/>
    <n v="10367.750319999999"/>
    <n v="-58165.650979999999"/>
    <n v="68905.764970000004"/>
    <n v="-13660.355939999989"/>
    <n v="0"/>
    <n v="0"/>
    <n v="136.08000000000001"/>
    <n v="130.12"/>
    <n v="5171.2602200000001"/>
    <n v="1.83E-3"/>
    <n v="9837.8814199999997"/>
    <n v="-1925.8610100000001"/>
    <n v="26916.192870000003"/>
    <n v="17728.643030000003"/>
    <n v="0"/>
    <n v="0"/>
    <n v="0"/>
    <n v="0"/>
    <n v="0"/>
    <n v="0"/>
    <s v="Miscelaneos"/>
    <s v="Daños Sin Autos"/>
    <s v="Diversos"/>
    <x v="32"/>
    <x v="2"/>
    <n v="1756185.3149300001"/>
    <n v="1661194.5349100002"/>
    <n v="686962120.64980006"/>
    <n v="584624168.36260986"/>
    <n v="657838299.99713993"/>
    <n v="555463704.64566004"/>
    <n v="10957933.478319999"/>
    <n v="10589374.899290001"/>
    <n v="2337530.2905400009"/>
    <n v="1906195.8350500003"/>
    <n v="479125.59314000001"/>
    <n v="451791.81988999998"/>
    <n v="2.2816159533606806"/>
    <n v="1.1419185046334284"/>
    <n v="129095.92690000001"/>
    <n v="106.75964114942941"/>
    <n v="52.182133866296098"/>
    <n v="26.76498913358845"/>
    <n v="14.236422333936069"/>
    <n v="7.2792216058278374"/>
    <n v="3.6394722632378487E-2"/>
    <n v="3.8005989982809914E-2"/>
    <n v="2.0683720934540427E-2"/>
    <n v="2.1769564867814048E-2"/>
    <m/>
    <m/>
    <m/>
    <n v="0"/>
    <m/>
    <n v="0"/>
    <m/>
    <n v="0"/>
    <m/>
    <n v="-117.82452383033571"/>
    <n v="4.1468022482660185"/>
    <n v="-48.101781171283086"/>
    <n v="0.4435343730927615"/>
    <n v="-610.83029195341567"/>
    <n v="51.823198337588728"/>
    <n v="36.550048023192069"/>
    <n v="-10.862991638678169"/>
    <s v="Medianas"/>
    <n v="2023"/>
    <n v="3"/>
    <d v="2024-11-12T00:00:00"/>
    <x v="32"/>
    <x v="17"/>
  </r>
  <r>
    <n v="2024"/>
    <n v="9"/>
    <n v="16"/>
    <x v="24"/>
    <s v="Miscelaneos"/>
    <n v="14"/>
    <s v="8527a891e224136950ff32ca212b45bc93f69fbb801c3b1ebedac52775f99e61"/>
    <s v="866d562d83a77144c090ae01fef5e5dc5d322dfdcb968ee04e0fa262fe1b2619"/>
    <x v="29"/>
    <n v="40986.286489999999"/>
    <n v="15963.478869999999"/>
    <n v="47643.75851"/>
    <n v="23174.275899999997"/>
    <n v="12042.17282"/>
    <n v="-1417.7659699999999"/>
    <n v="12923.991899999999"/>
    <n v="-1164.8759100000002"/>
    <n v="0"/>
    <n v="0"/>
    <n v="136.08000000000001"/>
    <n v="130.12"/>
    <n v="0"/>
    <n v="0"/>
    <n v="7826.3717300000008"/>
    <n v="-1417.7659699999999"/>
    <n v="23899.631010000001"/>
    <n v="15120.465259999999"/>
    <n v="0"/>
    <n v="0"/>
    <n v="0"/>
    <n v="0"/>
    <n v="0"/>
    <n v="0"/>
    <s v="Miscelaneos"/>
    <s v="Daños Sin Autos"/>
    <s v="Diversos"/>
    <x v="32"/>
    <x v="2"/>
    <n v="3728743.9611599999"/>
    <n v="2931433.71942"/>
    <n v="686962120.64980006"/>
    <n v="584624168.36260986"/>
    <n v="657838299.99713993"/>
    <n v="555463704.64566004"/>
    <n v="10957933.478319999"/>
    <n v="10589374.899290001"/>
    <n v="2337530.2905400009"/>
    <n v="1906195.8350500003"/>
    <n v="96646.458230000004"/>
    <n v="57752.399219999999"/>
    <n v="0.37403299236202114"/>
    <n v="0.1507499642029892"/>
    <n v="25022.80762"/>
    <n v="156.7503413496234"/>
    <n v="42.408472323383556"/>
    <n v="27.641239300187813"/>
    <n v="1.0991981996331359"/>
    <n v="0.5445621630209827"/>
    <n v="5.9663095326465618E-3"/>
    <n v="6.2304500194315521E-3"/>
    <n v="2.7305540437559776E-3"/>
    <n v="2.8739013434160169E-3"/>
    <m/>
    <m/>
    <m/>
    <n v="0"/>
    <m/>
    <n v="0"/>
    <m/>
    <n v="0"/>
    <m/>
    <n v="-949.37663019235822"/>
    <n v="29.380980448028875"/>
    <n v="-8.8813095287418395"/>
    <n v="0.51516649297486095"/>
    <n v="-652.02141225042953"/>
    <n v="58.061478923036816"/>
    <n v="32.74683080556899"/>
    <n v="-9.3764705359337608"/>
    <s v="Resto"/>
    <n v="2023"/>
    <n v="3"/>
    <d v="2024-11-12T00:00:00"/>
    <x v="32"/>
    <x v="29"/>
  </r>
  <r>
    <n v="2024"/>
    <n v="9"/>
    <n v="48"/>
    <x v="3"/>
    <s v="Miscelaneos"/>
    <n v="36"/>
    <s v="76a50887d8f1c2e9301755428990ad81479ee21c25b43215cf524541e0503269"/>
    <s v="866d562d83a77144c090ae01fef5e5dc5d322dfdcb968ee04e0fa262fe1b2619"/>
    <x v="5"/>
    <n v="871822.35412000003"/>
    <n v="890222.38264999993"/>
    <n v="1026814.3867900001"/>
    <n v="1058800.0794799998"/>
    <n v="81031.112950000039"/>
    <n v="288222.27564999997"/>
    <n v="230258.24744000006"/>
    <n v="200821.01350000006"/>
    <n v="0"/>
    <n v="0"/>
    <n v="136.08000000000001"/>
    <n v="130.12"/>
    <n v="0"/>
    <n v="0"/>
    <n v="36002.142700000004"/>
    <n v="243185.78838999997"/>
    <n v="580459.95765"/>
    <n v="576088.90778999997"/>
    <n v="0"/>
    <n v="0"/>
    <n v="0"/>
    <n v="0"/>
    <n v="0"/>
    <n v="0"/>
    <s v="Miscelaneos"/>
    <s v="Daños Sin Autos"/>
    <s v="Diversos"/>
    <x v="32"/>
    <x v="2"/>
    <n v="47053426.409630001"/>
    <n v="41806699.471960001"/>
    <n v="686962120.64980006"/>
    <n v="584624168.36260986"/>
    <n v="657838299.99713993"/>
    <n v="555463704.64566004"/>
    <n v="10957933.478319999"/>
    <n v="10589374.899290001"/>
    <n v="2337530.2905400009"/>
    <n v="1906195.8350500003"/>
    <n v="1728888.36102"/>
    <n v="1788017.30076"/>
    <n v="7.9560836524959653"/>
    <n v="8.4067510227604441"/>
    <n v="-18400.028529999894"/>
    <n v="-2.0669024828635529"/>
    <n v="50.426758243987891"/>
    <n v="49.788242108821279"/>
    <n v="1.8528350019193756"/>
    <n v="2.1293773340014015"/>
    <n v="0.12690981466275608"/>
    <n v="0.13252836664022002"/>
    <n v="0.15227259337281529"/>
    <n v="0.16026652600423069"/>
    <m/>
    <m/>
    <m/>
    <n v="0"/>
    <m/>
    <n v="0"/>
    <m/>
    <n v="0"/>
    <m/>
    <n v="-71.885895090079927"/>
    <n v="9.2944523121102147"/>
    <n v="32.376435514014425"/>
    <n v="3.4665267559497921"/>
    <n v="-85.195622269561682"/>
    <n v="0.75874570763188043"/>
    <n v="6.2023473325800396"/>
    <n v="42.213239154857632"/>
    <s v="Grandes"/>
    <n v="2023"/>
    <n v="3"/>
    <d v="2024-11-12T00:00:00"/>
    <x v="32"/>
    <x v="5"/>
  </r>
  <r>
    <n v="2024"/>
    <n v="9"/>
    <n v="37"/>
    <x v="35"/>
    <s v="Miscelaneos"/>
    <n v="25"/>
    <s v="b7a56873cd771f2c446d369b649430b65a756ba278ff97ec81bb6f55b2e73569"/>
    <s v="866d562d83a77144c090ae01fef5e5dc5d322dfdcb968ee04e0fa262fe1b2619"/>
    <x v="14"/>
    <n v="334287.56868999999"/>
    <n v="270350.07791000005"/>
    <n v="383825.39482999995"/>
    <n v="310949.1303800001"/>
    <n v="91537.664969999983"/>
    <n v="49430.307229999991"/>
    <n v="129125.21773"/>
    <n v="-22734.273350000018"/>
    <n v="0"/>
    <n v="0"/>
    <n v="136.08000000000001"/>
    <n v="130.12"/>
    <n v="0"/>
    <n v="0"/>
    <n v="80668.98173"/>
    <n v="48579.603109999996"/>
    <n v="182155.73105"/>
    <n v="145211.58291"/>
    <n v="0"/>
    <n v="0"/>
    <n v="0"/>
    <n v="0"/>
    <n v="0"/>
    <n v="0"/>
    <s v="Miscelaneos"/>
    <s v="Daños Sin Autos"/>
    <s v="Diversos"/>
    <x v="32"/>
    <x v="2"/>
    <n v="10496838.85248"/>
    <n v="8533878.8999300003"/>
    <n v="686962120.64980006"/>
    <n v="584624168.36260986"/>
    <n v="657838299.99713993"/>
    <n v="555463704.64566004"/>
    <n v="10957933.478319999"/>
    <n v="10589374.899290001"/>
    <n v="2337530.2905400009"/>
    <n v="1906195.8350500003"/>
    <n v="796776.62507000007"/>
    <n v="660643.41295999999"/>
    <n v="3.0506442601735051"/>
    <n v="2.5530315101803276"/>
    <n v="63937.490779999935"/>
    <n v="23.649888054141719"/>
    <n v="41.954991922689935"/>
    <n v="40.922239230192545"/>
    <n v="3.1846499063955878"/>
    <n v="3.1679624363103822"/>
    <n v="4.8661717821325598E-2"/>
    <n v="5.0816069646819499E-2"/>
    <n v="4.6243397474857201E-2"/>
    <n v="4.8671060890010998E-2"/>
    <m/>
    <m/>
    <m/>
    <n v="0"/>
    <m/>
    <n v="0"/>
    <m/>
    <n v="0"/>
    <m/>
    <n v="85.185304521927804"/>
    <n v="27.382910267562778"/>
    <n v="18.283814679149238"/>
    <n v="3.9159990927370423"/>
    <n v="66.055250693051619"/>
    <n v="25.441598665650144"/>
    <n v="44.28572258748045"/>
    <n v="33.454358210604262"/>
    <s v="Medianas"/>
    <n v="2023"/>
    <n v="3"/>
    <d v="2024-11-12T00:00:00"/>
    <x v="32"/>
    <x v="14"/>
  </r>
  <r>
    <n v="2024"/>
    <n v="9"/>
    <n v="5.0999999999999996"/>
    <x v="6"/>
    <s v="RC General"/>
    <n v="5.0999999999999996"/>
    <m/>
    <m/>
    <x v="3"/>
    <n v="6697158.3509999998"/>
    <n v="6489403.73881"/>
    <n v="8151278.483599999"/>
    <n v="7871125.0786500005"/>
    <n v="3469088.5435399991"/>
    <n v="1922414.69622"/>
    <n v="4412008.9324200004"/>
    <n v="2368296.7732500001"/>
    <n v="0"/>
    <n v="0"/>
    <n v="0"/>
    <n v="0"/>
    <n v="-79.501840000000001"/>
    <n v="1590.19742"/>
    <n v="802244.99667999998"/>
    <n v="520559.23562999995"/>
    <n v="1980748.6638299997"/>
    <n v="1956080.0121899999"/>
    <n v="0"/>
    <n v="0"/>
    <n v="0"/>
    <n v="0"/>
    <n v="0"/>
    <n v="0"/>
    <s v="RC General"/>
    <s v="Daños Sin Autos"/>
    <s v="Responsabilidad Civil y Riesgos Profesionales"/>
    <x v="33"/>
    <x v="2"/>
    <n v="84269345.267140001"/>
    <n v="77136364.153510019"/>
    <n v="686962120.64980006"/>
    <n v="584624168.36260986"/>
    <n v="657838299.99713993"/>
    <n v="555463704.64566004"/>
    <n v="11517178.810919996"/>
    <n v="11387949.653309999"/>
    <n v="4845520.44252"/>
    <n v="3905794.0975599992"/>
    <n v="8535483.5404900014"/>
    <n v="8669810.8620100003"/>
    <n v="58.149295595290219"/>
    <n v="56.984829898012435"/>
    <n v="207754.61218999978"/>
    <n v="3.2014437774539939"/>
    <n v="78.462553635426872"/>
    <n v="74.850580273276037"/>
    <n v="7.9473245339328518"/>
    <n v="8.41289813180118"/>
    <n v="0.97489485223219186"/>
    <n v="1.01805540222105"/>
    <n v="1.1100129091455868"/>
    <n v="1.1682858275951087"/>
    <m/>
    <m/>
    <m/>
    <n v="0"/>
    <m/>
    <n v="0"/>
    <m/>
    <n v="0"/>
    <m/>
    <n v="80.454745293051928"/>
    <n v="51.799410462229922"/>
    <n v="29.623903421557259"/>
    <n v="71.593724238543032"/>
    <n v="54.11214358901799"/>
    <n v="1.2611269215097698"/>
    <n v="40.502109698701972"/>
    <n v="26.61236924798332"/>
    <m/>
    <n v="2023"/>
    <n v="3"/>
    <d v="2024-11-12T00:00:00"/>
    <x v="33"/>
    <x v="3"/>
  </r>
  <r>
    <n v="2024"/>
    <n v="9"/>
    <n v="93"/>
    <x v="43"/>
    <s v="RC General"/>
    <n v="220"/>
    <s v="36790ecd55c2030dc553685bef719df653f413a20cdad1bfd1dc934c76686ddd"/>
    <s v="866d562d83a77144c090ae01fef5e5dc5d322dfdcb968ee04e0fa262fe1b2619"/>
    <x v="30"/>
    <n v="32555.855390000001"/>
    <n v="35153.409399999997"/>
    <n v="36762.347760000004"/>
    <n v="39708.528189999997"/>
    <n v="22780.483299999996"/>
    <n v="32357.432280000005"/>
    <n v="20769.200369999999"/>
    <n v="19881.952600000008"/>
    <n v="0"/>
    <n v="0"/>
    <n v="136.08000000000001"/>
    <n v="130.12"/>
    <n v="0"/>
    <n v="0"/>
    <n v="1596.3926799999999"/>
    <n v="11731.4712"/>
    <n v="3828.60754"/>
    <n v="4032.0235499999999"/>
    <n v="0"/>
    <n v="0"/>
    <n v="0"/>
    <n v="0"/>
    <n v="0"/>
    <n v="0"/>
    <s v="RC General"/>
    <s v="Daños Sin Autos"/>
    <s v="Responsabilidad Civil y Riesgos Profesionales"/>
    <x v="33"/>
    <x v="2"/>
    <n v="667096.89925000002"/>
    <n v="538831.89078000002"/>
    <n v="686962120.64980006"/>
    <n v="584624168.36260986"/>
    <n v="657838299.99713993"/>
    <n v="555463704.64566004"/>
    <n v="11517178.810919996"/>
    <n v="11387949.653309999"/>
    <n v="4845520.44252"/>
    <n v="3905794.0975599992"/>
    <n v="34507.221969999999"/>
    <n v="36036.712350000002"/>
    <n v="0.28267213633196536"/>
    <n v="0.30868953999794319"/>
    <n v="-2597.5540099999962"/>
    <n v="-7.3891951145996"/>
    <n v="94.345048750384819"/>
    <n v="97.548880315659531"/>
    <n v="4.8802288582965554"/>
    <n v="6.524003126302115"/>
    <n v="4.7391048809511211E-3"/>
    <n v="4.9489145569878712E-3"/>
    <n v="6.0129928426421626E-3"/>
    <n v="6.3286600197262162E-3"/>
    <m/>
    <m/>
    <m/>
    <n v="0"/>
    <m/>
    <n v="0"/>
    <m/>
    <n v="0"/>
    <m/>
    <n v="-29.597370079082207"/>
    <n v="69.973536333489633"/>
    <n v="92.046355765424011"/>
    <n v="0.47013491265249102"/>
    <n v="-86.392220951793334"/>
    <n v="-5.0450104637905664"/>
    <n v="41.696430446877301"/>
    <n v="290.95740772645041"/>
    <s v="Resto"/>
    <n v="2023"/>
    <n v="3"/>
    <d v="2024-11-12T00:00:00"/>
    <x v="33"/>
    <x v="30"/>
  </r>
  <r>
    <n v="2024"/>
    <n v="9"/>
    <n v="50"/>
    <x v="56"/>
    <s v="RC General"/>
    <n v="38"/>
    <s v="aea92132c4cbeb263e6ac2bf6c183b5d81737f179f21efdc5863739672f0f470"/>
    <s v="866d562d83a77144c090ae01fef5e5dc5d322dfdcb968ee04e0fa262fe1b2619"/>
    <x v="34"/>
    <n v="0"/>
    <n v="714.81169999999997"/>
    <n v="-248.30235999999996"/>
    <n v="2004.4000199999998"/>
    <n v="-92"/>
    <n v="-687.76830000000007"/>
    <n v="-184.23016000000001"/>
    <n v="-328.93255000000011"/>
    <n v="0"/>
    <n v="0"/>
    <n v="136.08000000000001"/>
    <n v="130.12"/>
    <n v="0"/>
    <n v="0"/>
    <n v="0"/>
    <n v="-351.23617999999999"/>
    <n v="0"/>
    <n v="50.485099999999996"/>
    <n v="0"/>
    <n v="0"/>
    <n v="0"/>
    <n v="0"/>
    <n v="0"/>
    <n v="0"/>
    <s v="RC General"/>
    <s v="Daños Sin Autos"/>
    <s v="Responsabilidad Civil y Riesgos Profesionales"/>
    <x v="33"/>
    <x v="2"/>
    <n v="44827465.708169997"/>
    <n v="24659912.83171"/>
    <n v="686962120.64980006"/>
    <n v="584624168.36260986"/>
    <n v="657838299.99713993"/>
    <n v="555463704.64566004"/>
    <n v="11517178.810919996"/>
    <n v="11387949.653309999"/>
    <n v="4845520.44252"/>
    <n v="3905794.0975599992"/>
    <n v="0"/>
    <n v="714.81169999999997"/>
    <m/>
    <n v="6.2769130682996492E-3"/>
    <m/>
    <m/>
    <m/>
    <n v="100"/>
    <m/>
    <n v="2.8986789405063464E-3"/>
    <m/>
    <m/>
    <n v="1.2226858530361715E-4"/>
    <n v="1.286873820956476E-4"/>
    <m/>
    <m/>
    <m/>
    <n v="0"/>
    <m/>
    <n v="0"/>
    <m/>
    <n v="0"/>
    <m/>
    <n v="-86.623402096316454"/>
    <m/>
    <n v="-96.216709939135043"/>
    <n v="-1.8986608578242577E-3"/>
    <m/>
    <m/>
    <m/>
    <n v="-695.72246068642039"/>
    <s v="Resto"/>
    <n v="2023"/>
    <n v="3"/>
    <d v="2024-11-12T00:00:00"/>
    <x v="33"/>
    <x v="34"/>
  </r>
  <r>
    <n v="2024"/>
    <n v="9"/>
    <n v="9"/>
    <x v="8"/>
    <s v="RC General"/>
    <n v="9"/>
    <s v="19581e27de7ced00ff1ce50b2047e7a567c76b1cbaebabe5ef03f7c3017bb5b7"/>
    <s v="866d562d83a77144c090ae01fef5e5dc5d322dfdcb968ee04e0fa262fe1b2619"/>
    <x v="29"/>
    <n v="77750.542540000009"/>
    <n v="53273.154029999998"/>
    <n v="171875.97860000003"/>
    <n v="69166.135730000009"/>
    <n v="-214.14688999999984"/>
    <n v="13901.969110000002"/>
    <n v="341.05118999999735"/>
    <n v="34161.081419999995"/>
    <n v="0"/>
    <n v="0"/>
    <n v="136.08000000000001"/>
    <n v="130.12"/>
    <n v="0"/>
    <n v="0"/>
    <n v="6282.0025999999998"/>
    <n v="5609.0605500000001"/>
    <n v="59809.531029999998"/>
    <n v="20898.478520000001"/>
    <n v="0"/>
    <n v="0"/>
    <n v="0"/>
    <n v="0"/>
    <n v="0"/>
    <n v="0"/>
    <s v="RC General"/>
    <s v="Daños Sin Autos"/>
    <s v="Responsabilidad Civil y Riesgos Profesionales"/>
    <x v="33"/>
    <x v="2"/>
    <n v="2219668.6898400001"/>
    <n v="1971809.2153"/>
    <n v="686962120.64980006"/>
    <n v="584624168.36260986"/>
    <n v="657838299.99713993"/>
    <n v="555463704.64566004"/>
    <n v="11517178.810919996"/>
    <n v="11387949.653309999"/>
    <n v="4845520.44252"/>
    <n v="3905794.0975599992"/>
    <n v="82831.374379999994"/>
    <n v="56520.889320000002"/>
    <n v="0.67508322842292723"/>
    <n v="0.46780285873950744"/>
    <n v="24477.388510000012"/>
    <n v="45.946948243792598"/>
    <n v="93.866053922163616"/>
    <n v="94.253920401689811"/>
    <n v="3.502799444614614"/>
    <n v="2.701739783779983"/>
    <n v="1.1318024706581416E-2"/>
    <n v="1.1819096355493141E-2"/>
    <n v="9.1123762774305318E-3"/>
    <n v="9.590753380364225E-3"/>
    <m/>
    <m/>
    <m/>
    <n v="0"/>
    <m/>
    <n v="0"/>
    <m/>
    <n v="0"/>
    <m/>
    <n v="-101.54040688988411"/>
    <n v="-0.27542816166180262"/>
    <n v="26.095637405232868"/>
    <n v="-4.4194817159543117E-3"/>
    <n v="11.997411045954909"/>
    <n v="186.19083907358055"/>
    <n v="10.503347028166791"/>
    <n v="26.839564155984309"/>
    <s v="Resto"/>
    <n v="2023"/>
    <n v="3"/>
    <d v="2024-11-12T00:00:00"/>
    <x v="33"/>
    <x v="29"/>
  </r>
  <r>
    <n v="2024"/>
    <n v="9"/>
    <n v="48"/>
    <x v="3"/>
    <s v="RC General"/>
    <n v="36"/>
    <s v="76a50887d8f1c2e9301755428990ad81479ee21c25b43215cf524541e0503269"/>
    <s v="866d562d83a77144c090ae01fef5e5dc5d322dfdcb968ee04e0fa262fe1b2619"/>
    <x v="13"/>
    <n v="574518.57292999991"/>
    <n v="519379.37644000002"/>
    <n v="680391.45066999982"/>
    <n v="643279.79522000009"/>
    <n v="86826.944970000026"/>
    <n v="735143.29168999987"/>
    <n v="-49143.02847999995"/>
    <n v="655041.18949999986"/>
    <n v="0"/>
    <n v="0"/>
    <n v="136.08000000000001"/>
    <n v="130.12"/>
    <n v="0"/>
    <n v="0"/>
    <n v="55719.994840000007"/>
    <n v="535465.08100000001"/>
    <n v="67124.298709999988"/>
    <n v="163338.43925999998"/>
    <n v="0"/>
    <n v="0"/>
    <n v="0"/>
    <n v="0"/>
    <n v="0"/>
    <n v="0"/>
    <s v="RC General"/>
    <s v="Daños Sin Autos"/>
    <s v="Responsabilidad Civil y Riesgos Profesionales"/>
    <x v="33"/>
    <x v="2"/>
    <n v="47053426.409630001"/>
    <n v="41806699.471960001"/>
    <n v="686962120.64980006"/>
    <n v="584624168.36260986"/>
    <n v="657838299.99713993"/>
    <n v="555463704.64566004"/>
    <n v="11517178.810919996"/>
    <n v="11387949.653309999"/>
    <n v="4845520.44252"/>
    <n v="3905794.0975599992"/>
    <n v="922862.15366999991"/>
    <n v="870184.09302000003"/>
    <n v="4.988362014361285"/>
    <n v="4.56078040605877"/>
    <n v="55139.196489999886"/>
    <n v="10.616362333818952"/>
    <n v="62.253996509151264"/>
    <n v="59.686149241992958"/>
    <n v="1.220992001578058"/>
    <n v="1.2423352787950908"/>
    <n v="8.3631768864717113E-2"/>
    <n v="8.7334314972615262E-2"/>
    <n v="8.8839874323816501E-2"/>
    <n v="9.3503746886814357E-2"/>
    <m/>
    <m/>
    <m/>
    <n v="0"/>
    <m/>
    <n v="0"/>
    <m/>
    <n v="0"/>
    <m/>
    <n v="-88.189112795901863"/>
    <n v="15.112991826737538"/>
    <n v="141.54264205269718"/>
    <n v="1.7919013241195638"/>
    <n v="-89.594093654820412"/>
    <n v="-58.904775254309605"/>
    <n v="83.010170550502892"/>
    <n v="327.82551579769518"/>
    <s v="Medianas"/>
    <n v="2023"/>
    <n v="3"/>
    <d v="2024-11-12T00:00:00"/>
    <x v="33"/>
    <x v="13"/>
  </r>
  <r>
    <n v="2024"/>
    <n v="9"/>
    <n v="41"/>
    <x v="7"/>
    <s v="RC General"/>
    <n v="29"/>
    <s v="35135aaa6cc23891b40cb3f378c53a17a1127210ce60e125ccf03efcfdaec458"/>
    <s v="866d562d83a77144c090ae01fef5e5dc5d322dfdcb968ee04e0fa262fe1b2619"/>
    <x v="9"/>
    <n v="945503.41716999991"/>
    <n v="869519.96935000003"/>
    <n v="1037804.9643599999"/>
    <n v="964851.57408000005"/>
    <n v="69518.797109999956"/>
    <n v="-30642.972299999994"/>
    <n v="237882.24082999997"/>
    <n v="45611.19169"/>
    <n v="0"/>
    <n v="0"/>
    <n v="136.08000000000001"/>
    <n v="130.12"/>
    <n v="10.1686"/>
    <n v="29.48507"/>
    <n v="38314.746799999994"/>
    <n v="68092.98504"/>
    <n v="88700.006840000002"/>
    <n v="72577.937730000005"/>
    <n v="0"/>
    <n v="0"/>
    <n v="0"/>
    <n v="0"/>
    <n v="0"/>
    <n v="0"/>
    <s v="RC General"/>
    <s v="Daños Sin Autos"/>
    <s v="Responsabilidad Civil y Riesgos Profesionales"/>
    <x v="33"/>
    <x v="2"/>
    <n v="25680299.423299998"/>
    <n v="22376637.893310003"/>
    <n v="686962120.64980006"/>
    <n v="584624168.36260986"/>
    <n v="657838299.99713993"/>
    <n v="555463704.64566004"/>
    <n v="11517178.810919996"/>
    <n v="11387949.653309999"/>
    <n v="4845520.44252"/>
    <n v="3905794.0975599992"/>
    <n v="1130745.1631500002"/>
    <n v="1116436.0205399999"/>
    <n v="8.2095054065976836"/>
    <n v="7.6354391775631623"/>
    <n v="75983.447819999885"/>
    <n v="8.7385512119750874"/>
    <n v="83.617728201113096"/>
    <n v="77.883546692575266"/>
    <n v="3.6818239600124563"/>
    <n v="3.8858383171582829"/>
    <n v="0.13763545161349577"/>
    <n v="0.14372884904605138"/>
    <n v="0.14873144430298083"/>
    <n v="0.15653947541085189"/>
    <m/>
    <m/>
    <m/>
    <n v="0"/>
    <m/>
    <n v="0"/>
    <m/>
    <n v="0"/>
    <m/>
    <n v="-326.8670167808753"/>
    <n v="7.3525696309038917"/>
    <n v="-3.5241251932266495"/>
    <n v="1.4347023799541634"/>
    <n v="-43.731726876868912"/>
    <n v="22.213457166523987"/>
    <n v="43.195878066969485"/>
    <n v="93.820501339284874"/>
    <s v="Grandes"/>
    <n v="2023"/>
    <n v="3"/>
    <d v="2024-11-12T00:00:00"/>
    <x v="33"/>
    <x v="9"/>
  </r>
  <r>
    <n v="2024"/>
    <n v="9"/>
    <n v="43"/>
    <x v="9"/>
    <s v="RC General"/>
    <n v="31"/>
    <s v="eb1e33e8a81b697b75855af6bfcdbcbf7cbbde9f94962ceaec1ed8af21f5a50f"/>
    <s v="866d562d83a77144c090ae01fef5e5dc5d322dfdcb968ee04e0fa262fe1b2619"/>
    <x v="15"/>
    <n v="630886.46021000005"/>
    <n v="673245.61621000001"/>
    <n v="819898.65223000001"/>
    <n v="793326.06206000014"/>
    <n v="162399.42154999997"/>
    <n v="125748.63191"/>
    <n v="177127.59704000002"/>
    <n v="738217.91680000001"/>
    <n v="0"/>
    <n v="0"/>
    <n v="136.08000000000001"/>
    <n v="130.12"/>
    <n v="0"/>
    <n v="0"/>
    <n v="57079.631869999997"/>
    <n v="41532.533840000004"/>
    <n v="196701.56712999998"/>
    <n v="151524.91399"/>
    <n v="0"/>
    <n v="0"/>
    <n v="0"/>
    <n v="0"/>
    <n v="0"/>
    <n v="0"/>
    <s v="RC General"/>
    <s v="Daños Sin Autos"/>
    <s v="Responsabilidad Civil y Riesgos Profesionales"/>
    <x v="33"/>
    <x v="2"/>
    <n v="84865140.385240003"/>
    <n v="73374373.455160007"/>
    <n v="686962120.64980006"/>
    <n v="584624168.36260986"/>
    <n v="657838299.99713993"/>
    <n v="555463704.64566004"/>
    <n v="11517178.810919996"/>
    <n v="11387949.653309999"/>
    <n v="4845520.44252"/>
    <n v="3905794.0975599992"/>
    <n v="641200.52296000009"/>
    <n v="682098.22563"/>
    <n v="5.4777864489854577"/>
    <n v="5.9119124750811993"/>
    <n v="-42359.155999999959"/>
    <n v="-6.2917834115962856"/>
    <n v="98.39144505023377"/>
    <n v="98.702150352051788"/>
    <n v="0.74339882942057289"/>
    <n v="0.91754870877559014"/>
    <n v="9.1837153934083315E-2"/>
    <n v="9.5902968892620413E-2"/>
    <n v="0.1151587041116684"/>
    <n v="0.12120424981493166"/>
    <m/>
    <m/>
    <m/>
    <n v="0"/>
    <m/>
    <n v="0"/>
    <m/>
    <n v="0"/>
    <m/>
    <n v="29.146074262049581"/>
    <n v="25.741465666570633"/>
    <n v="18.677972627270144"/>
    <n v="3.3515372285900673"/>
    <n v="37.433540871581926"/>
    <n v="29.814670043621639"/>
    <n v="29.018392025456563"/>
    <n v="27.40970626305122"/>
    <s v="Medianas"/>
    <n v="2023"/>
    <n v="3"/>
    <d v="2024-11-12T00:00:00"/>
    <x v="33"/>
    <x v="15"/>
  </r>
  <r>
    <n v="2024"/>
    <n v="9"/>
    <n v="16"/>
    <x v="24"/>
    <s v="RC General"/>
    <n v="14"/>
    <s v="8527a891e224136950ff32ca212b45bc93f69fbb801c3b1ebedac52775f99e61"/>
    <s v="866d562d83a77144c090ae01fef5e5dc5d322dfdcb968ee04e0fa262fe1b2619"/>
    <x v="20"/>
    <n v="137869.98059999998"/>
    <n v="84675.742930000008"/>
    <n v="152243.67880999995"/>
    <n v="98193.87268"/>
    <n v="64576.843009999997"/>
    <n v="26756.587149999999"/>
    <n v="68458.699540000001"/>
    <n v="30878.773879999997"/>
    <n v="0"/>
    <n v="0"/>
    <n v="136.08000000000001"/>
    <n v="130.12"/>
    <n v="0"/>
    <n v="0"/>
    <n v="22714.755960000002"/>
    <n v="19162.232370000002"/>
    <n v="65711.185679999995"/>
    <n v="32148.13982"/>
    <n v="0"/>
    <n v="0"/>
    <n v="0"/>
    <n v="0"/>
    <n v="0"/>
    <n v="0"/>
    <s v="RC General"/>
    <s v="Daños Sin Autos"/>
    <s v="Responsabilidad Civil y Riesgos Profesionales"/>
    <x v="33"/>
    <x v="2"/>
    <n v="3728743.9611599999"/>
    <n v="2931433.71942"/>
    <n v="686962120.64980006"/>
    <n v="584624168.36260986"/>
    <n v="657838299.99713993"/>
    <n v="555463704.64566004"/>
    <n v="11517178.810919996"/>
    <n v="11387949.653309999"/>
    <n v="4845520.44252"/>
    <n v="3905794.0975599992"/>
    <n v="154766.80440999998"/>
    <n v="92803.053159999996"/>
    <n v="1.1970811851013266"/>
    <n v="0.74355564880275282"/>
    <n v="53194.237669999973"/>
    <n v="62.821105347696495"/>
    <n v="89.08239795063686"/>
    <n v="91.242410725444728"/>
    <n v="3.6974912205317816"/>
    <n v="2.8885436627492149"/>
    <n v="2.0069517147406651E-2"/>
    <n v="2.0958034915358286E-2"/>
    <n v="1.448379104256948E-2"/>
    <n v="1.5244154068359181E-2"/>
    <m/>
    <m/>
    <m/>
    <n v="0"/>
    <m/>
    <n v="0"/>
    <m/>
    <n v="0"/>
    <m/>
    <n v="141.34932698245862"/>
    <n v="46.83894400286875"/>
    <n v="31.59888088861436"/>
    <n v="1.3327122189668372"/>
    <n v="18.539194815118499"/>
    <n v="104.40120656411902"/>
    <n v="34.567563687887485"/>
    <n v="59.60603779033832"/>
    <s v="Resto"/>
    <n v="2023"/>
    <n v="3"/>
    <d v="2024-11-12T00:00:00"/>
    <x v="33"/>
    <x v="20"/>
  </r>
  <r>
    <n v="2024"/>
    <n v="9"/>
    <n v="13"/>
    <x v="23"/>
    <s v="RC General"/>
    <n v="13"/>
    <s v="3fdba35f04dc8c462986c992bcf875546257113072a909c162f7e470e581e278"/>
    <s v="866d562d83a77144c090ae01fef5e5dc5d322dfdcb968ee04e0fa262fe1b2619"/>
    <x v="22"/>
    <n v="175838.24337000001"/>
    <n v="125986.18093999999"/>
    <n v="222350.68721000003"/>
    <n v="176762.28850000002"/>
    <n v="5493.6484899999996"/>
    <n v="4027.5014999999989"/>
    <n v="7279.9991399999999"/>
    <n v="4716.3206399999981"/>
    <n v="0"/>
    <n v="0"/>
    <n v="136.08000000000001"/>
    <n v="130.12"/>
    <n v="0"/>
    <n v="0"/>
    <n v="3127.8731299999999"/>
    <n v="2687.1292599999997"/>
    <n v="100946.79448000001"/>
    <n v="71045.713709999996"/>
    <n v="0"/>
    <n v="0"/>
    <n v="0"/>
    <n v="0"/>
    <n v="0"/>
    <n v="0"/>
    <s v="RC General"/>
    <s v="Daños Sin Autos"/>
    <s v="Responsabilidad Civil y Riesgos Profesionales"/>
    <x v="33"/>
    <x v="2"/>
    <n v="1151107.1503699999"/>
    <n v="957883.89023000002"/>
    <n v="686962120.64980006"/>
    <n v="584624168.36260986"/>
    <n v="657838299.99713993"/>
    <n v="555463704.64566004"/>
    <n v="11517178.810919996"/>
    <n v="11387949.653309999"/>
    <n v="4845520.44252"/>
    <n v="3905794.0975599992"/>
    <n v="176294.08989999999"/>
    <n v="126534.85805"/>
    <n v="1.5267475330267446"/>
    <n v="1.1063113622335088"/>
    <n v="49852.06243000002"/>
    <n v="39.569468697318236"/>
    <n v="99.741428354031285"/>
    <n v="99.566382640755648"/>
    <n v="15.275575632857496"/>
    <n v="13.152552436156862"/>
    <n v="2.559649769388652E-2"/>
    <n v="2.6729705973453432E-2"/>
    <n v="2.1549944008106378E-2"/>
    <n v="2.2681262499476679E-2"/>
    <m/>
    <m/>
    <m/>
    <n v="0"/>
    <m/>
    <n v="0"/>
    <m/>
    <n v="0"/>
    <m/>
    <n v="36.403387807552676"/>
    <n v="3.1242626090390515"/>
    <n v="3.1967803690454488"/>
    <n v="0.11337581907182977"/>
    <n v="16.402034563830405"/>
    <n v="42.087100274694421"/>
    <n v="3.0985363587941439"/>
    <n v="3.7822538752563402"/>
    <s v="Resto"/>
    <n v="2023"/>
    <n v="3"/>
    <d v="2024-11-12T00:00:00"/>
    <x v="33"/>
    <x v="22"/>
  </r>
  <r>
    <n v="2024"/>
    <n v="9"/>
    <n v="103"/>
    <x v="18"/>
    <s v="RC General"/>
    <n v="205"/>
    <s v="f8809aff4d69bece79dabe35be0c708b890d7eafb841f121330667b77d2e2590"/>
    <s v="866d562d83a77144c090ae01fef5e5dc5d322dfdcb968ee04e0fa262fe1b2619"/>
    <x v="31"/>
    <n v="35428.570879999999"/>
    <n v="37642.311750000001"/>
    <n v="121049.53808000001"/>
    <n v="113158.03104000003"/>
    <n v="28208.559809999999"/>
    <n v="111673.73861"/>
    <n v="63989.317469999995"/>
    <n v="111222.74223"/>
    <n v="0"/>
    <n v="0"/>
    <n v="136.08000000000001"/>
    <n v="130.12"/>
    <n v="0"/>
    <n v="0"/>
    <n v="334.04588999999999"/>
    <n v="82.546109999999999"/>
    <n v="675.46294999999998"/>
    <n v="830.59860000000003"/>
    <n v="0"/>
    <n v="0"/>
    <n v="0"/>
    <n v="0"/>
    <n v="0"/>
    <n v="0"/>
    <s v="RC General"/>
    <s v="Daños Sin Autos"/>
    <s v="Responsabilidad Civil y Riesgos Profesionales"/>
    <x v="33"/>
    <x v="2"/>
    <n v="1756185.3149300001"/>
    <n v="1661194.5349100002"/>
    <n v="686962120.64980006"/>
    <n v="584624168.36260986"/>
    <n v="657838299.99713993"/>
    <n v="555463704.64566004"/>
    <n v="11517178.810919996"/>
    <n v="11387949.653309999"/>
    <n v="4845520.44252"/>
    <n v="3905794.0975599992"/>
    <n v="51508.028559999999"/>
    <n v="67374.961939999994"/>
    <n v="0.30761501112067868"/>
    <n v="0.33054511914758034"/>
    <n v="-2213.7408700000015"/>
    <n v="-5.8809907444114407"/>
    <n v="68.782618691628684"/>
    <n v="55.869882024604237"/>
    <n v="2.0173594767481671"/>
    <n v="2.2659785448932612"/>
    <n v="5.1572815756548524E-3"/>
    <n v="5.3856047725032172E-3"/>
    <n v="6.4387197428780549E-3"/>
    <n v="6.7767365239485237E-3"/>
    <m/>
    <m/>
    <m/>
    <n v="0"/>
    <m/>
    <n v="0"/>
    <m/>
    <n v="0"/>
    <m/>
    <n v="-74.740202879288205"/>
    <n v="79.620936180420941"/>
    <n v="296.67077662944013"/>
    <n v="0.5821574822482769"/>
    <n v="304.6779309164296"/>
    <n v="-18.677571813870141"/>
    <n v="49.454361634490837"/>
    <n v="9.9381470183070384"/>
    <s v="Resto"/>
    <n v="2023"/>
    <n v="3"/>
    <d v="2024-11-12T00:00:00"/>
    <x v="33"/>
    <x v="31"/>
  </r>
  <r>
    <n v="2024"/>
    <n v="9"/>
    <n v="94"/>
    <x v="19"/>
    <s v="RC General"/>
    <n v="7"/>
    <s v="7902699be42c8a8e46fbbb4501726517e86b22c56a189f7625a6da49081b2451"/>
    <s v="866d562d83a77144c090ae01fef5e5dc5d322dfdcb968ee04e0fa262fe1b2619"/>
    <x v="14"/>
    <n v="247734.65469999998"/>
    <n v="224329.25881999999"/>
    <n v="594898.24150999996"/>
    <n v="438083.87737"/>
    <n v="44237.290799999995"/>
    <n v="120611.84945999997"/>
    <n v="54023.535449999996"/>
    <n v="139034.44447000002"/>
    <n v="0"/>
    <n v="0"/>
    <n v="136.08000000000001"/>
    <n v="130.12"/>
    <n v="0"/>
    <n v="0"/>
    <n v="18216.51541"/>
    <n v="22620.788510000002"/>
    <n v="63639.233079999998"/>
    <n v="34913.098170000005"/>
    <n v="0"/>
    <n v="0"/>
    <n v="0"/>
    <n v="0"/>
    <n v="0"/>
    <n v="0"/>
    <s v="RC General"/>
    <s v="Daños Sin Autos"/>
    <s v="Responsabilidad Civil y Riesgos Profesionales"/>
    <x v="33"/>
    <x v="2"/>
    <n v="5391455.1856499994"/>
    <n v="5692551.0252200002"/>
    <n v="686962120.64980006"/>
    <n v="584624168.36260986"/>
    <n v="657838299.99713993"/>
    <n v="555463704.64566004"/>
    <n v="11517178.810919996"/>
    <n v="11387949.653309999"/>
    <n v="4845520.44252"/>
    <n v="3905794.0975599992"/>
    <n v="438649.64042000001"/>
    <n v="393713.40130999999"/>
    <n v="2.1510012023527039"/>
    <n v="1.9698827765259472"/>
    <n v="23405.395879999996"/>
    <n v="10.433501186209648"/>
    <n v="56.476657421352947"/>
    <n v="56.977806209692318"/>
    <n v="4.5949497152341232"/>
    <n v="3.9407509537664676"/>
    <n v="3.6062345688822967E-2"/>
    <n v="3.7658898045473649E-2"/>
    <n v="3.837153353551765E-2"/>
    <n v="4.0385943661810191E-2"/>
    <m/>
    <m/>
    <m/>
    <n v="0"/>
    <m/>
    <n v="0"/>
    <m/>
    <n v="0"/>
    <m/>
    <n v="-63.322599729580496"/>
    <n v="17.856722893117301"/>
    <n v="53.765545383795853"/>
    <n v="0.91295230976249053"/>
    <n v="-19.470024654768324"/>
    <n v="82.278962382902137"/>
    <n v="28.624662065145053"/>
    <n v="64.791696227742719"/>
    <s v="Medianas"/>
    <n v="2023"/>
    <n v="3"/>
    <d v="2024-11-12T00:00:00"/>
    <x v="33"/>
    <x v="14"/>
  </r>
  <r>
    <n v="2024"/>
    <n v="9"/>
    <n v="126"/>
    <x v="41"/>
    <s v="RC General"/>
    <n v="239"/>
    <s v="79bf08685d3138f9b109c3546780f056bc954fd69377b84a2cf23622e464897b"/>
    <s v="866d562d83a77144c090ae01fef5e5dc5d322dfdcb968ee04e0fa262fe1b2619"/>
    <x v="27"/>
    <n v="140630.94919999997"/>
    <n v="146082.18036000003"/>
    <n v="181537.42239999995"/>
    <n v="184301.44793000002"/>
    <n v="19947.9578"/>
    <n v="25894.655120000003"/>
    <n v="28786.782670000001"/>
    <n v="35690.878450000004"/>
    <n v="0"/>
    <n v="0"/>
    <n v="136.08000000000001"/>
    <n v="130.12"/>
    <n v="0"/>
    <n v="0"/>
    <n v="1103.4018799999999"/>
    <n v="1632.3160500000001"/>
    <n v="8510.7754600000007"/>
    <n v="5962.9977500000005"/>
    <n v="0"/>
    <n v="0"/>
    <n v="0"/>
    <n v="0"/>
    <n v="0"/>
    <n v="0"/>
    <s v="RC General"/>
    <s v="Daños Sin Autos"/>
    <s v="Responsabilidad Civil y Riesgos Profesionales"/>
    <x v="33"/>
    <x v="2"/>
    <n v="673928.03742999991"/>
    <n v="570550.37566999998"/>
    <n v="686962120.64980006"/>
    <n v="584624168.36260986"/>
    <n v="657838299.99713993"/>
    <n v="555463704.64566004"/>
    <n v="11517178.810919996"/>
    <n v="11387949.653309999"/>
    <n v="4845520.44252"/>
    <n v="3905794.0975599992"/>
    <n v="201286.75959999999"/>
    <n v="193674.87799000001"/>
    <n v="1.2210537971908619"/>
    <n v="1.2827785932258673"/>
    <n v="-5451.2311600000539"/>
    <n v="-3.7316195216735015"/>
    <n v="69.86597105515726"/>
    <n v="75.426499232152693"/>
    <n v="20.867353988756872"/>
    <n v="25.603730466123174"/>
    <n v="2.0471427022348283E-2"/>
    <n v="2.137773814638208E-2"/>
    <n v="2.4987365946423444E-2"/>
    <n v="2.6299140544779321E-2"/>
    <m/>
    <m/>
    <m/>
    <n v="0"/>
    <m/>
    <n v="0"/>
    <m/>
    <n v="0"/>
    <m/>
    <n v="-22.964960500311939"/>
    <n v="14.184614349456446"/>
    <n v="17.726087505119438"/>
    <n v="0.41167833335206622"/>
    <n v="-32.40268145375402"/>
    <n v="42.726457678103259"/>
    <n v="12.964763142746568"/>
    <n v="27.374084620441121"/>
    <s v="Resto"/>
    <n v="2023"/>
    <n v="3"/>
    <d v="2024-11-12T00:00:00"/>
    <x v="33"/>
    <x v="27"/>
  </r>
  <r>
    <n v="2024"/>
    <n v="9"/>
    <n v="3"/>
    <x v="40"/>
    <s v="RC General"/>
    <n v="3"/>
    <s v="4e07408562bedb8b60ce05c1decfe3ad16b72230967de01f640b7e4729b49fce"/>
    <s v="866d562d83a77144c090ae01fef5e5dc5d322dfdcb968ee04e0fa262fe1b2619"/>
    <x v="12"/>
    <n v="220314.36283000003"/>
    <n v="220328.09269999998"/>
    <n v="258446.89541000006"/>
    <n v="284571.11028000002"/>
    <n v="178265.29386999999"/>
    <n v="246996.61799999996"/>
    <n v="204444.18412999998"/>
    <n v="252464.76775999996"/>
    <n v="0"/>
    <n v="0"/>
    <n v="136.08000000000001"/>
    <n v="130.12"/>
    <n v="0"/>
    <n v="0"/>
    <n v="2586.3503599999999"/>
    <n v="7018.6520499999997"/>
    <n v="9203.2660899999992"/>
    <n v="10804.67842"/>
    <n v="0"/>
    <n v="0"/>
    <n v="0"/>
    <n v="0"/>
    <n v="0"/>
    <n v="0"/>
    <s v="RC General"/>
    <s v="Daños Sin Autos"/>
    <s v="Responsabilidad Civil y Riesgos Profesionales"/>
    <x v="33"/>
    <x v="2"/>
    <n v="18450547.527869999"/>
    <n v="15031312.08585"/>
    <n v="686962120.64980006"/>
    <n v="584624168.36260986"/>
    <n v="657838299.99713993"/>
    <n v="555463704.64566004"/>
    <n v="11517178.810919996"/>
    <n v="11387949.653309999"/>
    <n v="4845520.44252"/>
    <n v="3905794.0975599992"/>
    <n v="241392.84550999998"/>
    <n v="237178.15572000001"/>
    <n v="1.9129195304418585"/>
    <n v="1.9347476886320782"/>
    <n v="-13.729869999951916"/>
    <n v="-6.2315566897064301E-3"/>
    <n v="91.267975388638121"/>
    <n v="92.895609223012798"/>
    <n v="1.1940803518009957"/>
    <n v="1.4657941465230426"/>
    <n v="3.2070816746286368E-2"/>
    <n v="3.3490656112749574E-2"/>
    <n v="3.7687133824296962E-2"/>
    <n v="3.9665614667037712E-2"/>
    <m/>
    <m/>
    <m/>
    <n v="0"/>
    <m/>
    <n v="0"/>
    <m/>
    <n v="0"/>
    <m/>
    <n v="-27.826828029685803"/>
    <n v="80.914059156258404"/>
    <n v="112.10400588195168"/>
    <n v="3.6789710410816046"/>
    <n v="-63.150326564486129"/>
    <n v="-14.821471475131609"/>
    <n v="28.102527240956913"/>
    <n v="64.959379420382604"/>
    <s v="Medianas"/>
    <n v="2023"/>
    <n v="3"/>
    <d v="2024-11-12T00:00:00"/>
    <x v="33"/>
    <x v="12"/>
  </r>
  <r>
    <n v="2024"/>
    <n v="9"/>
    <n v="39"/>
    <x v="17"/>
    <s v="RC General"/>
    <n v="27"/>
    <s v="670671cd97404156226e507973f2ab8330d3022ca96e0c93bdbdb320c41adcaf"/>
    <s v="866d562d83a77144c090ae01fef5e5dc5d322dfdcb968ee04e0fa262fe1b2619"/>
    <x v="5"/>
    <n v="1348261.7856600001"/>
    <n v="1369543.4211500001"/>
    <n v="1760275.7050599998"/>
    <n v="1699183.10461"/>
    <n v="204211.47347999993"/>
    <n v="295291.1297899998"/>
    <n v="355212.19765999989"/>
    <n v="324048.52037999983"/>
    <n v="0"/>
    <n v="0"/>
    <n v="136.08000000000001"/>
    <n v="130.12"/>
    <n v="-89.670439999999999"/>
    <n v="1560.71235"/>
    <n v="143520.81982"/>
    <n v="-3174.6046800000004"/>
    <n v="562372.97392999998"/>
    <n v="613006.51636999997"/>
    <n v="0"/>
    <n v="0"/>
    <n v="0"/>
    <n v="0"/>
    <n v="0"/>
    <n v="0"/>
    <s v="RC General"/>
    <s v="Daños Sin Autos"/>
    <s v="Responsabilidad Civil y Riesgos Profesionales"/>
    <x v="33"/>
    <x v="2"/>
    <n v="20570212.76644"/>
    <n v="17720859.139090002"/>
    <n v="686962120.64980006"/>
    <n v="584624168.36260986"/>
    <n v="657838299.99713993"/>
    <n v="555463704.64566004"/>
    <n v="11517178.810919996"/>
    <n v="11387949.653309999"/>
    <n v="4845520.44252"/>
    <n v="3905794.0975599992"/>
    <n v="1357613.8569200002"/>
    <n v="1375785.7430100001"/>
    <n v="11.706528202737006"/>
    <n v="12.026251106158792"/>
    <n v="-21281.635490000015"/>
    <n v="-1.5539219247338587"/>
    <n v="99.311139083301853"/>
    <n v="99.546272238121702"/>
    <n v="6.5544377249207129"/>
    <n v="7.7284256389632846"/>
    <n v="0.19626435652444332"/>
    <n v="0.20495337314137257"/>
    <n v="0.23426048652517364"/>
    <n v="0.24655857974080511"/>
    <m/>
    <m/>
    <m/>
    <n v="0"/>
    <m/>
    <n v="0"/>
    <m/>
    <n v="0"/>
    <m/>
    <n v="-30.844020399384288"/>
    <n v="15.146277648152321"/>
    <n v="21.561282777149557"/>
    <n v="4.2144383849466553"/>
    <n v="-4620.9036805174737"/>
    <n v="-8.2598701788413784"/>
    <n v="25.52057557407878"/>
    <n v="-0.51787454051856519"/>
    <s v="Grandes"/>
    <n v="2023"/>
    <n v="3"/>
    <d v="2024-11-12T00:00:00"/>
    <x v="33"/>
    <x v="5"/>
  </r>
  <r>
    <n v="2024"/>
    <n v="9"/>
    <n v="8"/>
    <x v="20"/>
    <s v="RC General"/>
    <n v="8"/>
    <s v="2c624232cdd221771294dfbb310aca000a0df6ac8b66b696d90ef06fdefb64a3"/>
    <s v="866d562d83a77144c090ae01fef5e5dc5d322dfdcb968ee04e0fa262fe1b2619"/>
    <x v="26"/>
    <n v="96965.622230000008"/>
    <n v="106866.83116"/>
    <n v="112967.91521000001"/>
    <n v="121383.59650000001"/>
    <n v="11682.145699999997"/>
    <n v="11308.492510000002"/>
    <n v="23707.190790000001"/>
    <n v="13981.382619999995"/>
    <n v="0"/>
    <n v="0"/>
    <n v="136.08000000000001"/>
    <n v="130.12"/>
    <n v="0"/>
    <n v="0"/>
    <n v="8327.3245800000004"/>
    <n v="8264.3406699999996"/>
    <n v="32070.707539999999"/>
    <n v="38991.73964"/>
    <n v="0"/>
    <n v="0"/>
    <n v="0"/>
    <n v="0"/>
    <n v="0"/>
    <n v="0"/>
    <s v="RC General"/>
    <s v="Daños Sin Autos"/>
    <s v="Responsabilidad Civil y Riesgos Profesionales"/>
    <x v="33"/>
    <x v="2"/>
    <n v="1891357.54091"/>
    <n v="1612866.84565"/>
    <n v="686962120.64980006"/>
    <n v="584624168.36260986"/>
    <n v="657838299.99713993"/>
    <n v="555463704.64566004"/>
    <n v="11517178.810919996"/>
    <n v="11387949.653309999"/>
    <n v="4845520.44252"/>
    <n v="3905794.0975599992"/>
    <n v="111540.70735"/>
    <n v="122051.54706999999"/>
    <n v="0.84192165305328248"/>
    <n v="0.93842029876676092"/>
    <n v="-9901.2089299999934"/>
    <n v="-9.2649972143143309"/>
    <n v="86.932945409548736"/>
    <n v="87.55876818071701"/>
    <n v="5.1267737660720858"/>
    <n v="6.6258929835544915"/>
    <n v="1.4115133762874706E-2"/>
    <n v="1.4740039038532961E-2"/>
    <n v="1.8279578050854107E-2"/>
    <n v="1.9239210458975389E-2"/>
    <m/>
    <m/>
    <m/>
    <n v="0"/>
    <m/>
    <n v="0"/>
    <m/>
    <n v="0"/>
    <m/>
    <n v="3.3041821416035511"/>
    <n v="12.047719007351123"/>
    <n v="10.581854432521757"/>
    <n v="0.2410916606085865"/>
    <n v="0.76211657426752399"/>
    <n v="-17.749995675750775"/>
    <n v="25.965515633273117"/>
    <n v="21.195106313035485"/>
    <s v="Resto"/>
    <n v="2023"/>
    <n v="3"/>
    <d v="2024-11-12T00:00:00"/>
    <x v="33"/>
    <x v="26"/>
  </r>
  <r>
    <n v="2024"/>
    <n v="9"/>
    <n v="12"/>
    <x v="31"/>
    <s v="RC General"/>
    <n v="12"/>
    <s v="6b51d431df5d7f141cbececcf79edf3dd861c3b4069f0b11661a3eefacbba918"/>
    <s v="866d562d83a77144c090ae01fef5e5dc5d322dfdcb968ee04e0fa262fe1b2619"/>
    <x v="6"/>
    <n v="1261160.1718299999"/>
    <n v="1173151.0254300002"/>
    <n v="1514076.9676599996"/>
    <n v="1471648.9921800003"/>
    <n v="290977.34402999998"/>
    <n v="110222.04351"/>
    <n v="416400.53362999996"/>
    <n v="156642.39703999998"/>
    <n v="0"/>
    <n v="0"/>
    <n v="136.08000000000001"/>
    <n v="130.12"/>
    <n v="0"/>
    <n v="0"/>
    <n v="108001.99843000001"/>
    <n v="29499.412629999999"/>
    <n v="136546.01722000001"/>
    <n v="184921.45144999999"/>
    <n v="0"/>
    <n v="0"/>
    <n v="0"/>
    <n v="0"/>
    <n v="0"/>
    <n v="0"/>
    <s v="RC General"/>
    <s v="Daños Sin Autos"/>
    <s v="Responsabilidad Civil y Riesgos Profesionales"/>
    <x v="33"/>
    <x v="2"/>
    <n v="5387062.6739699999"/>
    <n v="6304657.6626300002"/>
    <n v="686962120.64980006"/>
    <n v="584624168.36260986"/>
    <n v="657838299.99713993"/>
    <n v="555463704.64566004"/>
    <n v="11517178.810919996"/>
    <n v="11387949.653309999"/>
    <n v="4845520.44252"/>
    <n v="3905794.0975599992"/>
    <n v="1262498.42245"/>
    <n v="1174795.2187900001"/>
    <n v="10.950252596879304"/>
    <n v="10.301687846758387"/>
    <n v="88009.146399999736"/>
    <n v="7.5019451453610886"/>
    <n v="99.893999818439141"/>
    <n v="99.860044258462892"/>
    <n v="23.410905871280445"/>
    <n v="18.607687969859064"/>
    <n v="0.18358511101559191"/>
    <n v="0.19171279200914312"/>
    <n v="0.20066755514328308"/>
    <n v="0.21120210296699288"/>
    <m/>
    <m/>
    <m/>
    <n v="0"/>
    <m/>
    <n v="0"/>
    <m/>
    <n v="0"/>
    <m/>
    <n v="163.99196999427866"/>
    <n v="23.072195786818959"/>
    <n v="9.3953839804725767"/>
    <n v="6.0050792785154776"/>
    <n v="266.11575892926516"/>
    <n v="-26.1599905531133"/>
    <n v="79.095678240097982"/>
    <n v="15.952401627117988"/>
    <s v="Grandes"/>
    <n v="2023"/>
    <n v="3"/>
    <d v="2024-11-12T00:00:00"/>
    <x v="33"/>
    <x v="6"/>
  </r>
  <r>
    <n v="2024"/>
    <n v="9"/>
    <n v="23"/>
    <x v="16"/>
    <s v="RC General"/>
    <n v="17"/>
    <s v="4523540f1504cd17100c4835e85b7eefd49911580f8efff0599a8f283be6b9e3"/>
    <s v="866d562d83a77144c090ae01fef5e5dc5d322dfdcb968ee04e0fa262fe1b2619"/>
    <x v="16"/>
    <n v="386700.47648000001"/>
    <n v="352934.45364999998"/>
    <n v="487075.75165000005"/>
    <n v="470169.72142999998"/>
    <n v="88478.836849999963"/>
    <n v="73138.215149999989"/>
    <n v="116859.36433999999"/>
    <n v="1062397.76673"/>
    <n v="0"/>
    <n v="0"/>
    <n v="136.08000000000001"/>
    <n v="130.12"/>
    <n v="0"/>
    <n v="0"/>
    <n v="17632.8652"/>
    <n v="33226.539870000001"/>
    <n v="61983.695650000001"/>
    <n v="46288.013439999995"/>
    <n v="0"/>
    <n v="0"/>
    <n v="0"/>
    <n v="0"/>
    <n v="0"/>
    <n v="0"/>
    <s v="RC General"/>
    <s v="Daños Sin Autos"/>
    <s v="Responsabilidad Civil y Riesgos Profesionales"/>
    <x v="33"/>
    <x v="2"/>
    <n v="17823957.294020001"/>
    <n v="15095885.725"/>
    <n v="686962120.64980006"/>
    <n v="584624168.36260986"/>
    <n v="657838299.99713993"/>
    <n v="555463704.64566004"/>
    <n v="11517178.810919996"/>
    <n v="11387949.653309999"/>
    <n v="4845520.44252"/>
    <n v="3905794.0975599992"/>
    <n v="822831.16071000008"/>
    <n v="731154.46826999995"/>
    <n v="3.3575972278328305"/>
    <n v="3.0991922549237541"/>
    <n v="33766.022830000031"/>
    <n v="9.567222038198997"/>
    <n v="46.9963335061747"/>
    <n v="48.270846854712616"/>
    <n v="2.1695545500983635"/>
    <n v="2.3379512807619638"/>
    <n v="5.6291382720523017E-2"/>
    <n v="5.8783515110275769E-2"/>
    <n v="6.0369460030789281E-2"/>
    <n v="6.353870661542918E-2"/>
    <m/>
    <m/>
    <m/>
    <n v="0"/>
    <m/>
    <n v="0"/>
    <m/>
    <n v="0"/>
    <m/>
    <n v="20.974837393198232"/>
    <n v="22.880457157796148"/>
    <n v="20.722889021917396"/>
    <n v="1.8259924377490595"/>
    <n v="-46.93138295775244"/>
    <n v="33.908740175996655"/>
    <n v="28.447586119366857"/>
    <n v="71.782168645170543"/>
    <s v="Medianas"/>
    <n v="2023"/>
    <n v="3"/>
    <d v="2024-11-12T00:00:00"/>
    <x v="33"/>
    <x v="16"/>
  </r>
  <r>
    <n v="2024"/>
    <n v="9"/>
    <n v="81"/>
    <x v="34"/>
    <s v="RC General"/>
    <n v="53"/>
    <s v="2858dcd1057d3eae7f7d5f782167e24b61153c01551450a628cee722509f6529"/>
    <s v="866d562d83a77144c090ae01fef5e5dc5d322dfdcb968ee04e0fa262fe1b2619"/>
    <x v="24"/>
    <n v="41390.208659999997"/>
    <n v="41993.486770000003"/>
    <n v="55997.582919999993"/>
    <n v="59132.434980000005"/>
    <n v="-3729.8649100000002"/>
    <n v="9454.0563900000016"/>
    <n v="-1321.4114299999992"/>
    <n v="7414.1698700000015"/>
    <n v="0"/>
    <n v="0"/>
    <n v="136.08000000000001"/>
    <n v="130.12"/>
    <n v="0"/>
    <n v="0"/>
    <n v="-3662.50675"/>
    <n v="8683.5581999999995"/>
    <n v="47348.958250000003"/>
    <n v="38570.58958"/>
    <n v="0"/>
    <n v="0"/>
    <n v="0"/>
    <n v="0"/>
    <n v="0"/>
    <n v="0"/>
    <s v="RC General"/>
    <s v="Daños Sin Autos"/>
    <s v="Responsabilidad Civil y Riesgos Profesionales"/>
    <x v="33"/>
    <x v="2"/>
    <n v="1282462.5710499999"/>
    <n v="1212681.1111300001"/>
    <n v="686962120.64980006"/>
    <n v="584624168.36260986"/>
    <n v="657838299.99713993"/>
    <n v="555463704.64566004"/>
    <n v="11517178.810919996"/>
    <n v="11387949.653309999"/>
    <n v="4845520.44252"/>
    <n v="3905794.0975599992"/>
    <n v="61639.245560000003"/>
    <n v="57262.848979999995"/>
    <n v="0.3593780155671103"/>
    <n v="0.36875370938959379"/>
    <n v="-603.27811000000656"/>
    <n v="-1.4365992357438295"/>
    <n v="67.149116255341781"/>
    <n v="73.334609643098489"/>
    <n v="3.2274009077794985"/>
    <n v="3.4628631042887812"/>
    <n v="6.025107850320603E-3"/>
    <n v="6.291851456532699E-3"/>
    <n v="7.1829884979975334E-3"/>
    <n v="7.5600775386014422E-3"/>
    <m/>
    <m/>
    <m/>
    <n v="0"/>
    <m/>
    <n v="0"/>
    <m/>
    <n v="0"/>
    <m/>
    <n v="-139.45253504035847"/>
    <n v="-9.0114667955384995"/>
    <n v="22.51314934094481"/>
    <n v="-7.6975527278143455E-2"/>
    <n v="-142.1774883710689"/>
    <n v="22.759228639200924"/>
    <n v="-7.7351369182446579"/>
    <n v="22.513418370204754"/>
    <s v="Resto"/>
    <n v="2023"/>
    <n v="3"/>
    <d v="2024-11-12T00:00:00"/>
    <x v="33"/>
    <x v="24"/>
  </r>
  <r>
    <n v="2024"/>
    <n v="9"/>
    <n v="18"/>
    <x v="64"/>
    <s v="RC General"/>
    <n v="5"/>
    <s v="ef2d127de37b942baad06145e54b0c619a1f22327b2ebbcfbec78f5564afe39d"/>
    <s v="866d562d83a77144c090ae01fef5e5dc5d322dfdcb968ee04e0fa262fe1b2619"/>
    <x v="33"/>
    <n v="37538.388479999994"/>
    <n v="36490.797290000002"/>
    <n v="46407.694339999987"/>
    <n v="46401.889029999998"/>
    <n v="19724.247190000002"/>
    <n v="23697.13639"/>
    <n v="20994.331170000001"/>
    <n v="27826.96529"/>
    <n v="0"/>
    <n v="0"/>
    <n v="136.08000000000001"/>
    <n v="130.12"/>
    <n v="0"/>
    <n v="0"/>
    <n v="19724.247190000002"/>
    <n v="23697.13639"/>
    <n v="33786.095450000001"/>
    <n v="34931.670159999994"/>
    <n v="0"/>
    <n v="0"/>
    <n v="0"/>
    <n v="0"/>
    <n v="0"/>
    <n v="0"/>
    <s v="RC General"/>
    <s v="Daños Sin Autos"/>
    <s v="Responsabilidad Civil y Riesgos Profesionales"/>
    <x v="33"/>
    <x v="2"/>
    <n v="16146107.356520001"/>
    <n v="15536856.45108"/>
    <n v="686962120.64980006"/>
    <n v="584624168.36260986"/>
    <n v="657838299.99713993"/>
    <n v="555463704.64566004"/>
    <n v="11517178.810919996"/>
    <n v="11387949.653309999"/>
    <n v="4845520.44252"/>
    <n v="3905794.0975599992"/>
    <n v="37538.388479999994"/>
    <n v="36490.797290000002"/>
    <n v="0.32593388620838315"/>
    <n v="0.32043342656852775"/>
    <n v="1047.5911899999919"/>
    <n v="2.8708366706119426"/>
    <n v="100"/>
    <n v="100"/>
    <n v="0.23249187962844509"/>
    <n v="0.23486602585855421"/>
    <n v="5.4644044193429891E-3"/>
    <n v="5.7063245603308898E-3"/>
    <n v="6.2417531235839686E-3"/>
    <n v="6.5694296467629903E-3"/>
    <m/>
    <m/>
    <m/>
    <n v="0"/>
    <m/>
    <n v="0"/>
    <m/>
    <n v="0"/>
    <m/>
    <n v="-16.765271274197179"/>
    <n v="52.544203383980758"/>
    <n v="64.940034611120993"/>
    <n v="0.40706147923590336"/>
    <n v="-16.765271274197179"/>
    <n v="-3.2794730534006389"/>
    <n v="58.379777027475363"/>
    <n v="67.838543881407148"/>
    <s v="Resto"/>
    <n v="2023"/>
    <n v="3"/>
    <d v="2024-11-12T00:00:00"/>
    <x v="33"/>
    <x v="33"/>
  </r>
  <r>
    <n v="2024"/>
    <n v="9"/>
    <n v="76"/>
    <x v="42"/>
    <s v="RC General"/>
    <n v="48"/>
    <s v="98010bd9270f9b100b6214a21754fd33bdc8d41b2bc9f9dd16ff54d3c34ffd71"/>
    <s v="866d562d83a77144c090ae01fef5e5dc5d322dfdcb968ee04e0fa262fe1b2619"/>
    <x v="10"/>
    <n v="260885.61496000001"/>
    <n v="245767.66581000001"/>
    <n v="340929.62809000001"/>
    <n v="325660.92949000001"/>
    <n v="23228.471409999998"/>
    <n v="26643.874239999997"/>
    <n v="60862.811150000009"/>
    <n v="103690.79934000001"/>
    <n v="0"/>
    <n v="0"/>
    <n v="136.08000000000001"/>
    <n v="130.12"/>
    <n v="0"/>
    <n v="0"/>
    <n v="-740.90304000000003"/>
    <n v="5650.9247000000005"/>
    <n v="-170.93535"/>
    <n v="1881.08896"/>
    <n v="0"/>
    <n v="0"/>
    <n v="0"/>
    <n v="0"/>
    <n v="0"/>
    <n v="0"/>
    <s v="RC General"/>
    <s v="Daños Sin Autos"/>
    <s v="Responsabilidad Civil y Riesgos Profesionales"/>
    <x v="33"/>
    <x v="2"/>
    <n v="2103649.43671"/>
    <n v="1569411.9180699999"/>
    <n v="686962120.64980006"/>
    <n v="584624168.36260986"/>
    <n v="657838299.99713993"/>
    <n v="555463704.64566004"/>
    <n v="11517178.810919996"/>
    <n v="11387949.653309999"/>
    <n v="4845520.44252"/>
    <n v="3905794.0975599992"/>
    <n v="273358.78075999999"/>
    <n v="257746.00597"/>
    <n v="2.2651868069690964"/>
    <n v="2.1581379729630754"/>
    <n v="15117.94915"/>
    <n v="6.1513173835029633"/>
    <n v="95.437071468740925"/>
    <n v="95.352657312798797"/>
    <n v="12.40157273390626"/>
    <n v="15.659857235711277"/>
    <n v="3.797671037716422E-2"/>
    <n v="3.9658015497293822E-2"/>
    <n v="4.2038574371349627E-2"/>
    <n v="4.424549502595844E-2"/>
    <m/>
    <m/>
    <m/>
    <n v="0"/>
    <m/>
    <n v="0"/>
    <m/>
    <n v="0"/>
    <m/>
    <n v="-12.818716974998001"/>
    <n v="8.9036995825015026"/>
    <n v="10.841082024434431"/>
    <n v="0.47938032014409615"/>
    <n v="-113.11118231676313"/>
    <n v="-109.08704232680202"/>
    <n v="433.44050250577197"/>
    <n v="300.40709504775361"/>
    <s v="Medianas"/>
    <n v="2023"/>
    <n v="3"/>
    <d v="2024-11-12T00:00:00"/>
    <x v="33"/>
    <x v="10"/>
  </r>
  <r>
    <n v="2024"/>
    <n v="9"/>
    <n v="80"/>
    <x v="30"/>
    <s v="RC General"/>
    <n v="52"/>
    <s v="41cfc0d1f2d127b04555b7246d84019b4d27710a3f3aff6e7764375b1e06e05d"/>
    <s v="866d562d83a77144c090ae01fef5e5dc5d322dfdcb968ee04e0fa262fe1b2619"/>
    <x v="28"/>
    <n v="43267.447619999999"/>
    <n v="37366.638319999998"/>
    <n v="56588.064709999999"/>
    <n v="47212.066600000006"/>
    <n v="-7448.0525499999985"/>
    <n v="8652.1151100000006"/>
    <n v="-405.78900999999792"/>
    <n v="12483.684640000003"/>
    <n v="0"/>
    <n v="0"/>
    <n v="136.08000000000001"/>
    <n v="130.12"/>
    <n v="0"/>
    <n v="0"/>
    <n v="-8490.1470300000001"/>
    <n v="6953.3165199999994"/>
    <n v="13293.6477"/>
    <n v="11809.66994"/>
    <n v="0"/>
    <n v="0"/>
    <n v="0"/>
    <n v="0"/>
    <n v="0"/>
    <n v="0"/>
    <s v="RC General"/>
    <s v="Daños Sin Autos"/>
    <s v="Responsabilidad Civil y Riesgos Profesionales"/>
    <x v="33"/>
    <x v="2"/>
    <n v="835205.63911999995"/>
    <n v="787883.69756"/>
    <n v="686962120.64980006"/>
    <n v="584624168.36260986"/>
    <n v="657838299.99713993"/>
    <n v="555463704.64566004"/>
    <n v="11517178.810919996"/>
    <n v="11387949.653309999"/>
    <n v="4845520.44252"/>
    <n v="3905794.0975599992"/>
    <n v="47258.106749999999"/>
    <n v="44211.156210000001"/>
    <n v="0.37567748430697306"/>
    <n v="0.32812437231963953"/>
    <n v="5900.8093000000008"/>
    <n v="15.791651497966486"/>
    <n v="91.555609387589357"/>
    <n v="84.518572964957059"/>
    <n v="5.180454440607944"/>
    <n v="4.7426591558780675"/>
    <n v="6.2983745856428231E-3"/>
    <n v="6.5772162581880849E-3"/>
    <n v="6.3915657857003868E-3"/>
    <n v="6.7271071012347831E-3"/>
    <m/>
    <m/>
    <m/>
    <n v="0"/>
    <m/>
    <n v="0"/>
    <m/>
    <n v="0"/>
    <m/>
    <n v="-186.0836044748369"/>
    <n v="-17.213986402463917"/>
    <n v="23.154652114822625"/>
    <n v="-0.15371006351851249"/>
    <n v="-222.10212213955134"/>
    <n v="12.565785221259107"/>
    <n v="-63.866195506294332"/>
    <n v="58.878161331577395"/>
    <s v="Resto"/>
    <n v="2023"/>
    <n v="3"/>
    <d v="2024-11-12T00:00:00"/>
    <x v="33"/>
    <x v="28"/>
  </r>
  <r>
    <n v="2024"/>
    <n v="9"/>
    <n v="107"/>
    <x v="28"/>
    <s v="RC General"/>
    <n v="70"/>
    <s v="ff5a1ae012afa5d4c889c50ad427aaf545d31a4fac04ffc1c4d03d403ba4250a"/>
    <s v="866d562d83a77144c090ae01fef5e5dc5d322dfdcb968ee04e0fa262fe1b2619"/>
    <x v="25"/>
    <n v="43559.958909999994"/>
    <n v="39866.67787"/>
    <n v="51489.424009999995"/>
    <n v="46536.034330000002"/>
    <n v="9703.5006300000005"/>
    <n v="8309.3278900000005"/>
    <n v="14807.378799999999"/>
    <n v="10193.278629999997"/>
    <n v="0"/>
    <n v="0"/>
    <n v="136.08000000000001"/>
    <n v="130.12"/>
    <n v="0"/>
    <n v="0"/>
    <n v="4487.2386399999996"/>
    <n v="4204.8044"/>
    <n v="23673.870179999998"/>
    <n v="21049.652590000002"/>
    <n v="0"/>
    <n v="0"/>
    <n v="0"/>
    <n v="0"/>
    <n v="0"/>
    <n v="0"/>
    <s v="RC General"/>
    <s v="Daños Sin Autos"/>
    <s v="Responsabilidad Civil y Riesgos Profesionales"/>
    <x v="33"/>
    <x v="2"/>
    <n v="1478140.9423199999"/>
    <n v="1040269.57398"/>
    <n v="686962120.64980006"/>
    <n v="584624168.36260986"/>
    <n v="657838299.99713993"/>
    <n v="555463704.64566004"/>
    <n v="11517178.810919996"/>
    <n v="11387949.653309999"/>
    <n v="4845520.44252"/>
    <n v="3905794.0975599992"/>
    <n v="43559.958909999994"/>
    <n v="39866.67787"/>
    <n v="0.37821726679018547"/>
    <n v="0.35007774958341537"/>
    <n v="3693.2810399999944"/>
    <n v="9.2640802728617189"/>
    <n v="100"/>
    <n v="100"/>
    <n v="2.9469421800624058"/>
    <n v="3.8323410457419058"/>
    <n v="6.3409549960042133E-3"/>
    <n v="6.6216817886993471E-3"/>
    <n v="6.8191977046821155E-3"/>
    <n v="7.1771886329515706E-3"/>
    <m/>
    <m/>
    <m/>
    <n v="0"/>
    <m/>
    <n v="0"/>
    <m/>
    <n v="0"/>
    <m/>
    <n v="16.778405647920568"/>
    <n v="22.276193258236482"/>
    <n v="20.842789853460143"/>
    <n v="0.20025713945710896"/>
    <n v="6.7169412208567758"/>
    <n v="12.466797628986415"/>
    <n v="18.954394046609575"/>
    <n v="19.975647493572243"/>
    <s v="Resto"/>
    <n v="2023"/>
    <n v="3"/>
    <d v="2024-11-12T00:00:00"/>
    <x v="33"/>
    <x v="25"/>
  </r>
  <r>
    <n v="2024"/>
    <n v="9"/>
    <n v="79"/>
    <x v="59"/>
    <s v="RC General"/>
    <n v="51"/>
    <s v="031b4af5197ec30a926f48cf40e11a7dbc470048a21e4003b7a3c07c5dab1baa"/>
    <s v="866d562d83a77144c090ae01fef5e5dc5d322dfdcb968ee04e0fa262fe1b2619"/>
    <x v="19"/>
    <n v="180519.78880000001"/>
    <n v="142083.48734999998"/>
    <n v="218029.50948000004"/>
    <n v="173376.5747"/>
    <n v="19914.365659999999"/>
    <n v="15952.412779999999"/>
    <n v="27355.195210000002"/>
    <n v="20620.287930000002"/>
    <n v="0"/>
    <n v="0"/>
    <n v="136.08000000000001"/>
    <n v="130.12"/>
    <n v="0"/>
    <n v="0"/>
    <n v="16499.346859999998"/>
    <n v="15731.622009999999"/>
    <n v="143359.05059999999"/>
    <n v="108867.54588999999"/>
    <n v="0"/>
    <n v="0"/>
    <n v="0"/>
    <n v="0"/>
    <n v="0"/>
    <n v="0"/>
    <s v="RC General"/>
    <s v="Daños Sin Autos"/>
    <s v="Responsabilidad Civil y Riesgos Profesionales"/>
    <x v="33"/>
    <x v="2"/>
    <n v="61339841.861339994"/>
    <n v="52224009.604280002"/>
    <n v="686962120.64980006"/>
    <n v="584624168.36260986"/>
    <n v="657838299.99713993"/>
    <n v="555463704.64566004"/>
    <n v="11517178.810919996"/>
    <n v="11387949.653309999"/>
    <n v="4845520.44252"/>
    <n v="3905794.0975599992"/>
    <n v="180519.78880000001"/>
    <n v="142083.48734999998"/>
    <n v="1.5673959027955739"/>
    <n v="1.2476652222351745"/>
    <n v="38436.301450000028"/>
    <n v="27.051913045545064"/>
    <n v="100"/>
    <n v="100"/>
    <n v="0.29429451286827379"/>
    <n v="0.27206545117201336"/>
    <n v="2.627798293001158E-2"/>
    <n v="2.7441361927510888E-2"/>
    <n v="2.4303389260820551E-2"/>
    <n v="2.5579256783418009E-2"/>
    <m/>
    <m/>
    <m/>
    <n v="0"/>
    <m/>
    <n v="0"/>
    <m/>
    <n v="0"/>
    <m/>
    <n v="24.836072979300127"/>
    <n v="11.031680123481287"/>
    <n v="11.227492425424341"/>
    <n v="0.41098507159827757"/>
    <n v="4.880137912746596"/>
    <n v="31.682081586417212"/>
    <n v="11.509107231769015"/>
    <n v="14.450240318538333"/>
    <s v="Resto"/>
    <n v="2023"/>
    <n v="3"/>
    <d v="2024-11-12T00:00:00"/>
    <x v="33"/>
    <x v="19"/>
  </r>
  <r>
    <n v="2024"/>
    <n v="9"/>
    <n v="25"/>
    <x v="36"/>
    <s v="RC General"/>
    <n v="25"/>
    <s v="b7a56873cd771f2c446d369b649430b65a756ba278ff97ec81bb6f55b2e73569"/>
    <s v="866d562d83a77144c090ae01fef5e5dc5d322dfdcb968ee04e0fa262fe1b2619"/>
    <x v="34"/>
    <n v="0"/>
    <n v="0"/>
    <n v="0"/>
    <n v="-250072.7403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33"/>
    <x v="2"/>
    <n v="0"/>
    <n v="0"/>
    <n v="686962120.64980006"/>
    <n v="584624168.36260986"/>
    <n v="657838299.99713993"/>
    <n v="555463704.64566004"/>
    <n v="11517178.810919996"/>
    <n v="11387949.653309999"/>
    <n v="4845520.44252"/>
    <n v="3905794.09755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3"/>
    <x v="34"/>
  </r>
  <r>
    <n v="2024"/>
    <n v="9"/>
    <n v="61"/>
    <x v="2"/>
    <s v="RC Gener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95731.040680000006"/>
    <n v="53382.358469999999"/>
    <n v="74562.88201999999"/>
    <n v="79700.634860000006"/>
    <n v="0"/>
    <n v="0"/>
    <n v="0"/>
    <n v="0"/>
    <n v="0"/>
    <n v="0"/>
    <s v="RC General"/>
    <s v="Daños Sin Autos"/>
    <s v="Responsabilidad Civil y Riesgos Profesionales"/>
    <x v="33"/>
    <x v="2"/>
    <n v="0"/>
    <n v="0"/>
    <n v="686962120.64980006"/>
    <n v="584624168.36260986"/>
    <n v="657838299.99713993"/>
    <n v="555463704.64566004"/>
    <n v="11517178.810919996"/>
    <n v="11387949.653309999"/>
    <n v="4845520.44252"/>
    <n v="3905794.09755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9.330856529689058"/>
    <n v="-6.446313569552931"/>
    <n v="128.38967336901231"/>
    <n v="66.978586260661558"/>
    <m/>
    <n v="2023"/>
    <n v="3"/>
    <d v="2024-11-12T00:00:00"/>
    <x v="33"/>
    <x v="2"/>
  </r>
  <r>
    <n v="2024"/>
    <n v="9"/>
    <n v="15.1"/>
    <x v="13"/>
    <s v="RC General"/>
    <n v="15.1"/>
    <m/>
    <m/>
    <x v="7"/>
    <n v="3584181.5701299994"/>
    <n v="3313573.2652200004"/>
    <n v="4911072.1551899994"/>
    <n v="4332115.4385600006"/>
    <n v="1094740.3499200002"/>
    <n v="1647660.9861299999"/>
    <n v="1170995.5264300003"/>
    <n v="3429961.3273200002"/>
    <n v="0"/>
    <n v="0"/>
    <n v="0"/>
    <n v="0"/>
    <n v="143.90482"/>
    <n v="-90.96632000000001"/>
    <n v="538849.31970999995"/>
    <n v="852360.74639999995"/>
    <n v="1238164.9825200001"/>
    <n v="1083724.7858099998"/>
    <n v="0"/>
    <n v="0"/>
    <n v="0"/>
    <n v="0"/>
    <n v="0"/>
    <n v="0"/>
    <s v="RC General"/>
    <s v="Daños Sin Autos"/>
    <s v="Responsabilidad Civil y Riesgos Profesionales"/>
    <x v="33"/>
    <x v="2"/>
    <n v="235806983.18344998"/>
    <n v="202805450.26754999"/>
    <n v="686962120.64980006"/>
    <n v="584624168.36260986"/>
    <n v="657838299.99713993"/>
    <n v="555463704.64566004"/>
    <n v="11517178.810919996"/>
    <n v="11387949.653309999"/>
    <n v="4845520.44252"/>
    <n v="3905794.0975599992"/>
    <n v="4963113.3656299999"/>
    <n v="4545478.5313899992"/>
    <n v="31.1203084450826"/>
    <n v="29.09718927548019"/>
    <n v="270608.30490999902"/>
    <n v="8.1666612822587581"/>
    <n v="72.216395356809187"/>
    <n v="72.898227157762321"/>
    <n v="1.5199641341162595"/>
    <n v="1.6338679561365765"/>
    <n v="0.52174369770777296"/>
    <n v="0.54484233741720156"/>
    <n v="0.56678691106809931"/>
    <n v="0.59654181497489323"/>
    <m/>
    <m/>
    <m/>
    <n v="0"/>
    <m/>
    <n v="0"/>
    <m/>
    <n v="0"/>
    <m/>
    <n v="-33.557912754169841"/>
    <n v="30.543663274299288"/>
    <n v="49.7245980170173"/>
    <n v="22.592833172542779"/>
    <n v="-36.781542089324915"/>
    <n v="14.250868738281032"/>
    <n v="43.519993483687131"/>
    <n v="78.651033690525651"/>
    <s v="Resto"/>
    <n v="2023"/>
    <n v="3"/>
    <d v="2024-11-12T00:00:00"/>
    <x v="33"/>
    <x v="7"/>
  </r>
  <r>
    <n v="2024"/>
    <n v="9"/>
    <n v="150.1"/>
    <x v="32"/>
    <s v="RC General"/>
    <n v="150.1"/>
    <m/>
    <m/>
    <x v="21"/>
    <n v="1235838.8897900002"/>
    <n v="1584972.64928"/>
    <n v="1647260.3457500001"/>
    <n v="1659175.1089700002"/>
    <n v="281691.54905999999"/>
    <n v="335718.41521000006"/>
    <n v="372186.85905999999"/>
    <n v="378722.16905000003"/>
    <n v="0"/>
    <n v="0"/>
    <n v="0"/>
    <n v="0"/>
    <n v="0"/>
    <n v="0"/>
    <n v="100245.70640999998"/>
    <n v="166792.50455999997"/>
    <n v="805246.37314999977"/>
    <n v="565726.39081000001"/>
    <n v="0"/>
    <n v="0"/>
    <n v="0"/>
    <n v="0"/>
    <n v="0"/>
    <n v="0"/>
    <s v="RC General"/>
    <s v="Daños Sin Autos"/>
    <s v="Responsabilidad Civil y Riesgos Profesionales"/>
    <x v="33"/>
    <x v="2"/>
    <n v="145719308.67179003"/>
    <n v="114874202.53053001"/>
    <n v="686962120.64980006"/>
    <n v="584624168.36260986"/>
    <n v="657838299.99713993"/>
    <n v="555463704.64566004"/>
    <n v="11517178.810919996"/>
    <n v="11387949.653309999"/>
    <n v="4845520.44252"/>
    <n v="3905794.0975599992"/>
    <n v="1386000.2863100001"/>
    <n v="1739418.4504499999"/>
    <n v="10.730395959627208"/>
    <n v="13.917980826507387"/>
    <n v="-349133.75948999985"/>
    <n v="-22.027746639577639"/>
    <n v="89.165846644968582"/>
    <n v="91.120836902124182"/>
    <n v="0.84809549335258927"/>
    <n v="1.3797463785298214"/>
    <n v="0.17989913164659144"/>
    <n v="0.18786362694227035"/>
    <n v="0.27110966926309649"/>
    <n v="0.28534225297242088"/>
    <m/>
    <m/>
    <m/>
    <n v="0"/>
    <m/>
    <n v="0"/>
    <m/>
    <n v="0"/>
    <m/>
    <n v="-16.092911113084142"/>
    <n v="22.79354949801478"/>
    <n v="21.181338073089506"/>
    <n v="5.8134425889141683"/>
    <n v="-39.897954842485881"/>
    <n v="42.338484863161142"/>
    <n v="12.449072700303415"/>
    <n v="29.48289266144868"/>
    <s v="Resto"/>
    <n v="2023"/>
    <n v="3"/>
    <d v="2024-11-12T00:00:00"/>
    <x v="33"/>
    <x v="21"/>
  </r>
  <r>
    <n v="2024"/>
    <n v="9"/>
    <n v="127"/>
    <x v="5"/>
    <s v="RC General"/>
    <n v="263"/>
    <s v="4be84111a613654b362415e563cb7607df7b203b5d303802a8a546061bbc7847"/>
    <s v="866d562d83a77144c090ae01fef5e5dc5d322dfdcb968ee04e0fa262fe1b2619"/>
    <x v="32"/>
    <n v="33815.414140000001"/>
    <n v="28498.82761"/>
    <n v="54579.372710000003"/>
    <n v="37592.122870000007"/>
    <n v="11471.50563"/>
    <n v="1179.67362"/>
    <n v="11761.583139999995"/>
    <n v="5008.196469999999"/>
    <n v="0"/>
    <n v="0"/>
    <n v="136.08000000000001"/>
    <n v="130.12"/>
    <n v="0"/>
    <n v="0"/>
    <n v="584.13880000000006"/>
    <n v="360.20436999999998"/>
    <n v="458.97852"/>
    <n v="-470.83732000000003"/>
    <n v="0"/>
    <n v="0"/>
    <n v="0"/>
    <n v="0"/>
    <n v="0"/>
    <n v="0"/>
    <s v="RC General"/>
    <s v="Daños Sin Autos"/>
    <s v="Responsabilidad Civil y Riesgos Profesionales"/>
    <x v="33"/>
    <x v="2"/>
    <n v="1289086.5757000002"/>
    <n v="654924.37927999999"/>
    <n v="686962120.64980006"/>
    <n v="584624168.36260986"/>
    <n v="657838299.99713993"/>
    <n v="555463704.64566004"/>
    <n v="11517178.810919996"/>
    <n v="11387949.653309999"/>
    <n v="4845520.44252"/>
    <n v="3905794.0975599992"/>
    <n v="34555.234420000001"/>
    <n v="29123.08671"/>
    <n v="0.29360848429250713"/>
    <n v="0.25025424661687529"/>
    <n v="5316.5865300000005"/>
    <n v="18.655456998990559"/>
    <n v="97.859021093568956"/>
    <n v="97.856480303011125"/>
    <n v="2.6232073762491508"/>
    <n v="4.3514684308027398"/>
    <n v="4.9224568754990261E-3"/>
    <n v="5.1403839119958539E-3"/>
    <n v="4.8747262176687435E-3"/>
    <n v="5.1306372264556688E-3"/>
    <m/>
    <m/>
    <m/>
    <n v="0"/>
    <m/>
    <n v="0"/>
    <m/>
    <n v="0"/>
    <m/>
    <n v="872.43046174076517"/>
    <n v="33.923895128140522"/>
    <n v="4.139375963613543"/>
    <n v="0.23674455130425651"/>
    <n v="62.168715498926375"/>
    <n v="-197.48133814031564"/>
    <n v="127.26931099084986"/>
    <n v="-76.502935238863387"/>
    <s v="Resto"/>
    <n v="2023"/>
    <n v="3"/>
    <d v="2024-11-12T00:00:00"/>
    <x v="33"/>
    <x v="32"/>
  </r>
  <r>
    <n v="2024"/>
    <n v="9"/>
    <n v="37"/>
    <x v="35"/>
    <s v="RC General"/>
    <n v="25"/>
    <s v="b7a56873cd771f2c446d369b649430b65a756ba278ff97ec81bb6f55b2e73569"/>
    <s v="866d562d83a77144c090ae01fef5e5dc5d322dfdcb968ee04e0fa262fe1b2619"/>
    <x v="8"/>
    <n v="566374.76457"/>
    <n v="424877.74077999999"/>
    <n v="689001.40995999996"/>
    <n v="529340.20414000005"/>
    <n v="252264.12214999992"/>
    <n v="135262.95985999997"/>
    <n v="322747.99488000013"/>
    <n v="300755.80771000002"/>
    <n v="0"/>
    <n v="0"/>
    <n v="136.08000000000001"/>
    <n v="130.12"/>
    <n v="0"/>
    <n v="0"/>
    <n v="170865.11394000001"/>
    <n v="48940.419000000002"/>
    <n v="311348.67255000002"/>
    <n v="192475.21768"/>
    <n v="0"/>
    <n v="0"/>
    <n v="0"/>
    <n v="0"/>
    <n v="0"/>
    <n v="0"/>
    <s v="RC General"/>
    <s v="Daños Sin Autos"/>
    <s v="Responsabilidad Civil y Riesgos Profesionales"/>
    <x v="33"/>
    <x v="2"/>
    <n v="10496838.85248"/>
    <n v="8533878.8999300003"/>
    <n v="686962120.64980006"/>
    <n v="584624168.36260986"/>
    <n v="657838299.99713993"/>
    <n v="555463704.64566004"/>
    <n v="11517178.810919996"/>
    <n v="11387949.653309999"/>
    <n v="4845520.44252"/>
    <n v="3905794.0975599992"/>
    <n v="798347.38699999999"/>
    <n v="612601.68452999997"/>
    <n v="4.9176519169172979"/>
    <n v="3.7309415102349517"/>
    <n v="141497.02379000001"/>
    <n v="33.302997594140059"/>
    <n v="70.943398048599121"/>
    <n v="69.356280191422343"/>
    <n v="5.3956698062120623"/>
    <n v="4.9787177174905199"/>
    <n v="8.2446287436382076E-2"/>
    <n v="8.6096349904294475E-2"/>
    <n v="7.2675363724695005E-2"/>
    <n v="7.6490639663132784E-2"/>
    <m/>
    <m/>
    <m/>
    <n v="0"/>
    <m/>
    <n v="0"/>
    <m/>
    <n v="0"/>
    <m/>
    <n v="86.499040395906349"/>
    <n v="44.540141604211925"/>
    <n v="31.835736937331955"/>
    <n v="5.2061305930391546"/>
    <n v="249.12883344950521"/>
    <n v="61.760395079865951"/>
    <n v="54.879024387862287"/>
    <n v="25.426867723493618"/>
    <s v="Medianas"/>
    <n v="2023"/>
    <n v="3"/>
    <d v="2024-11-12T00:00:00"/>
    <x v="33"/>
    <x v="8"/>
  </r>
  <r>
    <n v="2024"/>
    <n v="9"/>
    <n v="10"/>
    <x v="4"/>
    <s v="RC General"/>
    <n v="10"/>
    <s v="4a44dc15364204a80fe80e9039455cc1608281820fe2b24f1e5233ade6af1dd5"/>
    <s v="866d562d83a77144c090ae01fef5e5dc5d322dfdcb968ee04e0fa262fe1b2619"/>
    <x v="17"/>
    <n v="221705.24806000001"/>
    <n v="236782.30958"/>
    <n v="323118.63643000001"/>
    <n v="324731.98543999996"/>
    <n v="144375.68804000004"/>
    <n v="124589.43088"/>
    <n v="170619.81003000002"/>
    <n v="124589.43088"/>
    <n v="0"/>
    <n v="0"/>
    <n v="136.08000000000001"/>
    <n v="130.12"/>
    <n v="143.90482"/>
    <n v="-90.96632000000001"/>
    <n v="126652.90839"/>
    <n v="90420.006609999997"/>
    <n v="211413.85428"/>
    <n v="216135.97852999999"/>
    <n v="0"/>
    <n v="0"/>
    <n v="0"/>
    <n v="0"/>
    <n v="0"/>
    <n v="0"/>
    <s v="RC General"/>
    <s v="Daños Sin Autos"/>
    <s v="Responsabilidad Civil y Riesgos Profesionales"/>
    <x v="33"/>
    <x v="2"/>
    <n v="4592296.0130699994"/>
    <n v="4306787.9967099996"/>
    <n v="686962120.64980006"/>
    <n v="584624168.36260986"/>
    <n v="657838299.99713993"/>
    <n v="555463704.64566004"/>
    <n v="11517178.810919996"/>
    <n v="11387949.653309999"/>
    <n v="4845520.44252"/>
    <n v="3905794.0975599992"/>
    <n v="223358.8371"/>
    <n v="239916.68980000002"/>
    <n v="1.9249961444532795"/>
    <n v="2.0792356551311002"/>
    <n v="-15077.061519999988"/>
    <n v="-6.3674780209481803"/>
    <n v="99.259671539541699"/>
    <n v="98.69355474076734"/>
    <n v="4.8277647483744772"/>
    <n v="5.4978863543058187"/>
    <n v="3.2273285730847603E-2"/>
    <n v="3.3702088805252585E-2"/>
    <n v="4.0501628634883449E-2"/>
    <n v="4.262786345888208E-2"/>
    <m/>
    <m/>
    <m/>
    <n v="0"/>
    <m/>
    <n v="0"/>
    <m/>
    <n v="0"/>
    <m/>
    <n v="15.881168266237156"/>
    <n v="65.12055501768171"/>
    <n v="52.61771079984581"/>
    <n v="2.9795703011194989"/>
    <n v="40.071775194929948"/>
    <n v="-2.1847932408645909"/>
    <n v="59.907572671306006"/>
    <n v="41.834777913872202"/>
    <s v="Medianas"/>
    <n v="2023"/>
    <n v="3"/>
    <d v="2024-11-12T00:00:00"/>
    <x v="33"/>
    <x v="17"/>
  </r>
  <r>
    <n v="2024"/>
    <n v="9"/>
    <n v="92"/>
    <x v="22"/>
    <s v="RC General"/>
    <n v="219"/>
    <s v="314f04b30f62e0056bd059354a5536fb2e302107eed143b5fa2aa0bbba07f608"/>
    <s v="866d562d83a77144c090ae01fef5e5dc5d322dfdcb968ee04e0fa262fe1b2619"/>
    <x v="0"/>
    <n v="1622467.94952"/>
    <n v="1674527.8044700001"/>
    <n v="2074878.2577800001"/>
    <n v="2077924.51508"/>
    <n v="2348403.6211999995"/>
    <n v="916644.87998000009"/>
    <n v="2719569.3036099998"/>
    <n v="1136461.52024"/>
    <n v="0"/>
    <n v="0"/>
    <n v="136.08000000000001"/>
    <n v="130.12"/>
    <n v="0"/>
    <n v="0"/>
    <n v="317780.04713000002"/>
    <n v="228318.85544999997"/>
    <n v="921825.51234999998"/>
    <n v="842754.66102999996"/>
    <n v="0"/>
    <n v="0"/>
    <n v="0"/>
    <n v="0"/>
    <n v="0"/>
    <n v="0"/>
    <s v="RC General"/>
    <s v="Daños Sin Autos"/>
    <s v="Responsabilidad Civil y Riesgos Profesionales"/>
    <x v="33"/>
    <x v="2"/>
    <n v="8783487.9357299991"/>
    <n v="9804093.92949"/>
    <n v="686962120.64980006"/>
    <n v="584624168.36260986"/>
    <n v="657838299.99713993"/>
    <n v="555463704.64566004"/>
    <n v="11517178.810919996"/>
    <n v="11387949.653309999"/>
    <n v="4845520.44252"/>
    <n v="3905794.0975599992"/>
    <n v="3043833.9750600001"/>
    <n v="3357871.77514"/>
    <n v="14.087373098537459"/>
    <n v="14.704383628735881"/>
    <n v="-52059.854950000066"/>
    <n v="-3.1089274726302518"/>
    <n v="53.303431225680363"/>
    <n v="49.868723900280074"/>
    <n v="18.471795730714533"/>
    <n v="17.0798833274449"/>
    <n v="0.23618011834266808"/>
    <n v="0.24663628577525115"/>
    <n v="0.28642808407321668"/>
    <n v="0.30146484648141153"/>
    <m/>
    <m/>
    <m/>
    <n v="0"/>
    <m/>
    <n v="0"/>
    <m/>
    <n v="0"/>
    <m/>
    <n v="156.19557502478369"/>
    <n v="144.74268178269804"/>
    <n v="54.740499234058682"/>
    <n v="48.465456890708523"/>
    <n v="39.182568388264947"/>
    <n v="9.3824282411397277"/>
    <n v="34.472906517838368"/>
    <n v="27.091971840411144"/>
    <s v="Grandes"/>
    <n v="2023"/>
    <n v="3"/>
    <d v="2024-11-12T00:00:00"/>
    <x v="33"/>
    <x v="0"/>
  </r>
  <r>
    <n v="2024"/>
    <n v="9"/>
    <n v="1"/>
    <x v="14"/>
    <s v="RC General"/>
    <n v="30"/>
    <s v="624b60c58c9d8bfb6ff1886c2fd605d2adeb6ea4da576068201b6c6958ce93f4"/>
    <s v="866d562d83a77144c090ae01fef5e5dc5d322dfdcb968ee04e0fa262fe1b2619"/>
    <x v="11"/>
    <n v="183779.77105000001"/>
    <n v="178708.09741999998"/>
    <n v="340537.08573000005"/>
    <n v="212206.70783"/>
    <n v="75991.583470000056"/>
    <n v="16257.225480000003"/>
    <n v="68794.419890000005"/>
    <n v="4211.7201199999981"/>
    <n v="0"/>
    <n v="0"/>
    <n v="136.08000000000001"/>
    <n v="130.12"/>
    <n v="0"/>
    <n v="0"/>
    <n v="52087.398609999997"/>
    <n v="13701.249199999998"/>
    <n v="54087.43404"/>
    <n v="43248.055639999999"/>
    <n v="0"/>
    <n v="0"/>
    <n v="0"/>
    <n v="0"/>
    <n v="0"/>
    <n v="0"/>
    <s v="RC General"/>
    <s v="Daños Sin Autos"/>
    <s v="Responsabilidad Civil y Riesgos Profesionales"/>
    <x v="33"/>
    <x v="2"/>
    <n v="35723485.483519994"/>
    <n v="28721849.16367"/>
    <n v="686962120.64980006"/>
    <n v="584624168.36260986"/>
    <n v="657838299.99713993"/>
    <n v="555463704.64566004"/>
    <n v="11517178.810919996"/>
    <n v="11387949.653309999"/>
    <n v="4845520.44252"/>
    <n v="3905794.0975599992"/>
    <n v="301674.42525999999"/>
    <n v="276821.49208"/>
    <n v="1.5957012916717892"/>
    <n v="1.5692736871914168"/>
    <n v="5071.6736300000339"/>
    <n v="2.8379652087507701"/>
    <n v="60.919904261558891"/>
    <n v="64.557161395674527"/>
    <n v="0.5144508397277795"/>
    <n v="0.62220261794998277"/>
    <n v="2.6752533440440939E-2"/>
    <n v="2.7936921740616048E-2"/>
    <n v="3.0568031068663806E-2"/>
    <n v="3.2172776713466994E-2"/>
    <m/>
    <m/>
    <m/>
    <n v="0"/>
    <m/>
    <n v="0"/>
    <m/>
    <n v="0"/>
    <m/>
    <n v="367.43267209701048"/>
    <n v="41.349264413505779"/>
    <n v="9.0970838561345388"/>
    <n v="1.5682852723758043"/>
    <n v="280.16532543616535"/>
    <n v="25.0632733416452"/>
    <n v="96.302217944891069"/>
    <n v="31.680613144901137"/>
    <s v="Medianas"/>
    <n v="2023"/>
    <n v="3"/>
    <d v="2024-11-12T00:00:00"/>
    <x v="33"/>
    <x v="11"/>
  </r>
  <r>
    <n v="2024"/>
    <n v="9"/>
    <n v="201.1"/>
    <x v="1"/>
    <s v="RC General"/>
    <n v="201.1"/>
    <m/>
    <m/>
    <x v="1"/>
    <n v="11517178.81092"/>
    <n v="11387949.653309999"/>
    <n v="14709610.984540001"/>
    <n v="13862415.626180002"/>
    <n v="4845520.44252"/>
    <n v="3905794.0975600006"/>
    <n v="5955191.3179100007"/>
    <n v="6176980.2696200004"/>
    <n v="0"/>
    <n v="0"/>
    <n v="0"/>
    <n v="0"/>
    <n v="64.402979999999999"/>
    <n v="1499.2311"/>
    <n v="1441340.0227999999"/>
    <n v="1539712.4865900001"/>
    <n v="4024160.0195000004"/>
    <n v="3605531.1888099993"/>
    <n v="0"/>
    <n v="0"/>
    <n v="0"/>
    <n v="0"/>
    <n v="0"/>
    <n v="0"/>
    <s v="RC General"/>
    <s v="Daños Sin Autos"/>
    <s v="Responsabilidad Civil y Riesgos Profesionales"/>
    <x v="33"/>
    <x v="2"/>
    <n v="465795637.1223799"/>
    <n v="394816016.95158994"/>
    <n v="686962120.64980006"/>
    <n v="584624168.36260986"/>
    <n v="657838299.99713993"/>
    <n v="555463704.64566004"/>
    <n v="11517178.810919996"/>
    <n v="11387949.653309999"/>
    <n v="4845520.44252"/>
    <n v="3905794.0975599992"/>
    <n v="14884597.192429997"/>
    <n v="14954707.843849996"/>
    <n v="100.00000000000003"/>
    <n v="100"/>
    <n v="129229.15761000104"/>
    <n v="1.1347886278408215"/>
    <n v="77.376489682753416"/>
    <n v="76.149596315873211"/>
    <n v="2.4725819421735067"/>
    <n v="2.8843687095668975"/>
    <n v="1.6765376815865565"/>
    <n v="1.7507613665805217"/>
    <n v="1.9479094894767826"/>
    <n v="2.0501698955424223"/>
    <m/>
    <m/>
    <m/>
    <n v="0"/>
    <m/>
    <n v="0"/>
    <m/>
    <n v="0"/>
    <m/>
    <n v="24.059802475175495"/>
    <n v="42.072112642079716"/>
    <n v="34.297605947219395"/>
    <n v="100"/>
    <n v="-6.3890151341089441"/>
    <n v="11.610739410305015"/>
    <n v="35.817164720479624"/>
    <n v="42.704178828589754"/>
    <m/>
    <n v="2023"/>
    <n v="3"/>
    <d v="2024-11-12T00:00:00"/>
    <x v="33"/>
    <x v="1"/>
  </r>
  <r>
    <n v="2024"/>
    <n v="9"/>
    <n v="22"/>
    <x v="15"/>
    <s v="RC General"/>
    <n v="16"/>
    <s v="b17ef6d19c7a5b1ee83b907c595526dcb1eb06db8227d650d5dda0a9f4ce8cd9"/>
    <s v="866d562d83a77144c090ae01fef5e5dc5d322dfdcb968ee04e0fa262fe1b2619"/>
    <x v="4"/>
    <n v="1519765.02682"/>
    <n v="1402661.51841"/>
    <n v="1764242.58874"/>
    <n v="1657516.8927000002"/>
    <n v="555977.30771999981"/>
    <n v="630899.61524000019"/>
    <n v="682944.65669000021"/>
    <n v="705533.14389999991"/>
    <n v="0"/>
    <n v="0"/>
    <n v="136.08000000000001"/>
    <n v="130.12"/>
    <n v="0"/>
    <n v="0"/>
    <n v="194627.38449999999"/>
    <n v="197822.58718999999"/>
    <n v="271304.15349"/>
    <n v="242819.44561000002"/>
    <n v="0"/>
    <n v="0"/>
    <n v="0"/>
    <n v="0"/>
    <n v="0"/>
    <n v="0"/>
    <s v="RC General"/>
    <s v="Daños Sin Autos"/>
    <s v="Responsabilidad Civil y Riesgos Profesionales"/>
    <x v="33"/>
    <x v="2"/>
    <n v="23848282.467700001"/>
    <n v="20930115.52899"/>
    <n v="686962120.64980006"/>
    <n v="584624168.36260986"/>
    <n v="657838299.99713993"/>
    <n v="555463704.64566004"/>
    <n v="11517178.810919996"/>
    <n v="11387949.653309999"/>
    <n v="4845520.44252"/>
    <n v="3905794.0975599992"/>
    <n v="1740792.1229100002"/>
    <n v="1644922.1045299999"/>
    <n v="13.195636290538765"/>
    <n v="12.317068138796214"/>
    <n v="117103.50841000001"/>
    <n v="8.3486647971025683"/>
    <n v="87.303073515721124"/>
    <n v="85.272215295008124"/>
    <n v="6.3726393247746982"/>
    <n v="6.7016425039183076"/>
    <n v="0.22122981473599282"/>
    <n v="0.23102410224923167"/>
    <n v="0.23992533910093278"/>
    <n v="0.25252082299504736"/>
    <m/>
    <m/>
    <m/>
    <n v="0"/>
    <m/>
    <n v="0"/>
    <m/>
    <n v="0"/>
    <m/>
    <n v="-11.875472057705917"/>
    <n v="36.583109751073998"/>
    <n v="44.978749823775182"/>
    <n v="11.474047304418217"/>
    <n v="-1.6151859781972977"/>
    <n v="11.730818266404475"/>
    <n v="71.737709134325428"/>
    <n v="81.46900537271182"/>
    <s v="Grandes"/>
    <n v="2023"/>
    <n v="3"/>
    <d v="2024-11-12T00:00:00"/>
    <x v="33"/>
    <x v="4"/>
  </r>
  <r>
    <n v="2024"/>
    <n v="9"/>
    <n v="27"/>
    <x v="21"/>
    <s v="RC General"/>
    <n v="21"/>
    <s v="6f4b6612125fb3a0daecd2799dfd6c9c299424fd920f9b308110a2c1fbd8f443"/>
    <s v="866d562d83a77144c090ae01fef5e5dc5d322dfdcb968ee04e0fa262fe1b2619"/>
    <x v="18"/>
    <n v="291281.64434"/>
    <n v="237220.65380999999"/>
    <n v="376774.40351000003"/>
    <n v="310745.0453"/>
    <n v="38672.696810000001"/>
    <n v="43268.889459999991"/>
    <n v="44658.837999999982"/>
    <n v="49557.484009999971"/>
    <n v="0"/>
    <n v="0"/>
    <n v="136.08000000000001"/>
    <n v="130.12"/>
    <n v="0"/>
    <n v="0"/>
    <n v="38749.444130000003"/>
    <n v="53784.551619999998"/>
    <n v="262833.89633999998"/>
    <n v="223115.30171999999"/>
    <n v="0"/>
    <n v="0"/>
    <n v="0"/>
    <n v="0"/>
    <n v="0"/>
    <n v="0"/>
    <s v="RC General"/>
    <s v="Daños Sin Autos"/>
    <s v="Responsabilidad Civil y Riesgos Profesionales"/>
    <x v="33"/>
    <x v="2"/>
    <n v="9306186.5952599999"/>
    <n v="8672700.5259799995"/>
    <n v="686962120.64980006"/>
    <n v="584624168.36260986"/>
    <n v="657838299.99713993"/>
    <n v="555463704.64566004"/>
    <n v="11517178.810919996"/>
    <n v="11387949.653309999"/>
    <n v="4845520.44252"/>
    <n v="3905794.0975599992"/>
    <n v="299437.61223999999"/>
    <n v="244064.31505999999"/>
    <n v="2.5291058610970052"/>
    <n v="2.0830848487378928"/>
    <n v="54060.99053000001"/>
    <n v="22.789327009148085"/>
    <n v="97.276237998630933"/>
    <n v="97.195959905765989"/>
    <n v="3.1299785509175262"/>
    <n v="2.7352570643870409"/>
    <n v="4.2401412768505425E-2"/>
    <n v="4.4278608336009988E-2"/>
    <n v="4.0576607442418498E-2"/>
    <n v="4.2706778467429686E-2"/>
    <m/>
    <m/>
    <m/>
    <n v="0"/>
    <m/>
    <n v="0"/>
    <m/>
    <n v="0"/>
    <m/>
    <n v="-10.622395692057108"/>
    <n v="13.276736643541842"/>
    <n v="18.239933481785219"/>
    <n v="0.79811234456143521"/>
    <n v="-27.954323383090419"/>
    <n v="17.80182457850654"/>
    <n v="14.742940187544917"/>
    <n v="24.106168965272168"/>
    <s v="Medianas"/>
    <n v="2023"/>
    <n v="3"/>
    <d v="2024-11-12T00:00:00"/>
    <x v="33"/>
    <x v="18"/>
  </r>
  <r>
    <n v="2024"/>
    <n v="9"/>
    <n v="74"/>
    <x v="0"/>
    <s v="RC General"/>
    <n v="46"/>
    <s v="25fc0e7096fc653718202dc30b0c580b8ab87eac11a700cba03a7c021bc35b0c"/>
    <s v="866d562d83a77144c090ae01fef5e5dc5d322dfdcb968ee04e0fa262fe1b2619"/>
    <x v="23"/>
    <n v="158707.91897"/>
    <n v="668278.11179999996"/>
    <n v="165629.43187000009"/>
    <n v="694318.42616999999"/>
    <n v="79672.35619000002"/>
    <n v="43241.085050000002"/>
    <n v="85847.560170000012"/>
    <n v="44971.386930000001"/>
    <n v="0"/>
    <n v="0"/>
    <n v="136.08000000000001"/>
    <n v="130.12"/>
    <n v="0"/>
    <n v="0"/>
    <n v="27617.591980000001"/>
    <n v="58344.002639999999"/>
    <n v="271772.70776999998"/>
    <n v="177007.92327999999"/>
    <n v="0"/>
    <n v="0"/>
    <n v="0"/>
    <n v="0"/>
    <n v="0"/>
    <n v="0"/>
    <s v="RC General"/>
    <s v="Daños Sin Autos"/>
    <s v="Responsabilidad Civil y Riesgos Profesionales"/>
    <x v="33"/>
    <x v="2"/>
    <n v="6432910.42368"/>
    <n v="8513094.40955"/>
    <n v="686962120.64980006"/>
    <n v="584624168.36260986"/>
    <n v="657838299.99713993"/>
    <n v="555463704.64566004"/>
    <n v="11517178.810919996"/>
    <n v="11387949.653309999"/>
    <n v="4845520.44252"/>
    <n v="3905794.0975599992"/>
    <n v="168194.57722000001"/>
    <n v="694668.68446000002"/>
    <n v="1.3780103754186861"/>
    <n v="5.8682917658119393"/>
    <n v="-509570.19282999996"/>
    <n v="-76.251216945812885"/>
    <n v="94.359712181688607"/>
    <n v="96.200984260501869"/>
    <n v="2.4671246530308411"/>
    <n v="7.8500023569611148"/>
    <n v="2.3102863200066635E-2"/>
    <n v="2.412567328030156E-2"/>
    <n v="0.11430901217643541"/>
    <n v="0.12030995116527121"/>
    <m/>
    <m/>
    <m/>
    <n v="0"/>
    <m/>
    <n v="0"/>
    <m/>
    <n v="0"/>
    <m/>
    <n v="84.251519354508005"/>
    <n v="50.200618032840694"/>
    <n v="6.4705224197049649"/>
    <n v="1.6442476537889699"/>
    <n v="-52.664214434500103"/>
    <n v="53.537029718210015"/>
    <n v="10.162018182993064"/>
    <n v="32.96123786939669"/>
    <s v="Resto"/>
    <n v="2023"/>
    <n v="3"/>
    <d v="2024-11-12T00:00:00"/>
    <x v="33"/>
    <x v="23"/>
  </r>
  <r>
    <n v="2024"/>
    <n v="9"/>
    <n v="5.0999999999999996"/>
    <x v="6"/>
    <s v="Terremoto y Erupcion Volcanica"/>
    <n v="5.0999999999999996"/>
    <m/>
    <m/>
    <x v="3"/>
    <n v="6245389.9168299995"/>
    <n v="4698362.9134799996"/>
    <n v="6888361.54318"/>
    <n v="5143421.7552499995"/>
    <n v="311107.45049999998"/>
    <n v="306566.09256999998"/>
    <n v="399050.45704999991"/>
    <n v="607492.59090000007"/>
    <n v="0"/>
    <n v="0"/>
    <n v="0"/>
    <n v="0"/>
    <n v="-2056.1919599999997"/>
    <n v="71.135959999999997"/>
    <n v="221755.99372000003"/>
    <n v="274062.54197999998"/>
    <n v="1893972.8326799998"/>
    <n v="1527635.1486199999"/>
    <n v="0"/>
    <n v="0"/>
    <n v="0"/>
    <n v="0"/>
    <n v="0"/>
    <n v="0"/>
    <s v="Terremoto y Erupcion Volcanica"/>
    <s v="Daños Sin Autos"/>
    <s v="Riesgos Catastroficos"/>
    <x v="31"/>
    <x v="2"/>
    <n v="164354760.58565"/>
    <n v="145850556.90809"/>
    <n v="686962120.64980006"/>
    <n v="584624168.36260986"/>
    <n v="657838299.99713993"/>
    <n v="555463704.64566004"/>
    <n v="12054429.980210001"/>
    <n v="10090514.954350002"/>
    <n v="51228.888290000119"/>
    <n v="115464.42377999992"/>
    <n v="16558597.170000002"/>
    <n v="13762774.136390001"/>
    <n v="51.809914919935508"/>
    <n v="46.562171848866292"/>
    <n v="1547027.0033499999"/>
    <n v="32.926937144669033"/>
    <n v="37.716902299822046"/>
    <n v="34.138196753931389"/>
    <n v="3.7999446408340249"/>
    <n v="3.2213541127859706"/>
    <n v="0.90913162881855281"/>
    <n v="0.9493807090370312"/>
    <n v="0.80365526567931189"/>
    <n v="0.84584516939359111"/>
    <m/>
    <m/>
    <m/>
    <n v="0"/>
    <m/>
    <n v="0"/>
    <m/>
    <n v="0"/>
    <m/>
    <n v="1.4813634123490127"/>
    <n v="4.9813935501710063"/>
    <n v="6.5249555688947734"/>
    <n v="607.2890919257527"/>
    <n v="-19.085624719855765"/>
    <n v="23.980705366129705"/>
    <n v="11.708509747006877"/>
    <n v="17.940313970097922"/>
    <m/>
    <n v="2023"/>
    <n v="3"/>
    <d v="2024-11-12T00:00:00"/>
    <x v="31"/>
    <x v="3"/>
  </r>
  <r>
    <n v="2024"/>
    <n v="9"/>
    <n v="3"/>
    <x v="40"/>
    <s v="Terremoto y Erupcion Volcanica"/>
    <n v="3"/>
    <s v="4e07408562bedb8b60ce05c1decfe3ad16b72230967de01f640b7e4729b49fce"/>
    <s v="866d562d83a77144c090ae01fef5e5dc5d322dfdcb968ee04e0fa262fe1b2619"/>
    <x v="23"/>
    <n v="149364.81675"/>
    <n v="162226.30306999999"/>
    <n v="172710.59669000001"/>
    <n v="183938.29541000002"/>
    <n v="-57.583449999999999"/>
    <n v="-2167.4022000000004"/>
    <n v="-770.2933399999996"/>
    <n v="-1310.6687700000002"/>
    <n v="0"/>
    <n v="0"/>
    <n v="136.08000000000001"/>
    <n v="130.12"/>
    <n v="0"/>
    <n v="0"/>
    <n v="-5.9960200000000006"/>
    <n v="-128.47399000000001"/>
    <n v="5606.2935299999999"/>
    <n v="5783.8674600000004"/>
    <n v="0"/>
    <n v="0"/>
    <n v="0"/>
    <n v="0"/>
    <n v="0"/>
    <n v="0"/>
    <s v="Terremoto y Erupcion Volcanica"/>
    <s v="Daños Sin Autos"/>
    <s v="Riesgos Catastroficos"/>
    <x v="31"/>
    <x v="2"/>
    <n v="18450547.527869999"/>
    <n v="15031312.08585"/>
    <n v="686962120.64980006"/>
    <n v="584624168.36260986"/>
    <n v="657838299.99713993"/>
    <n v="555463704.64566004"/>
    <n v="12054429.980210001"/>
    <n v="10090514.954350002"/>
    <n v="51228.888290000119"/>
    <n v="115464.42377999992"/>
    <n v="364960.53512999997"/>
    <n v="374474.58070999995"/>
    <n v="1.2390865183605961"/>
    <n v="1.6077108433407012"/>
    <n v="-12861.486319999996"/>
    <n v="-7.9281140460004895"/>
    <n v="40.926292673479296"/>
    <n v="43.321045386423982"/>
    <n v="0.80954137824029782"/>
    <n v="1.0792557705106443"/>
    <n v="2.1742802442835604E-2"/>
    <n v="2.2705399906124253E-2"/>
    <n v="2.7748819130135594E-2"/>
    <n v="2.9205563156189832E-2"/>
    <m/>
    <m/>
    <m/>
    <n v="0"/>
    <m/>
    <n v="0"/>
    <m/>
    <n v="0"/>
    <m/>
    <n v="-97.343204228546043"/>
    <n v="-3.8552218154815229E-2"/>
    <n v="-1.3360362401063748"/>
    <n v="-0.11240425455658443"/>
    <n v="-95.332891895083208"/>
    <n v="-3.0701590454495054"/>
    <n v="-0.10695158874423046"/>
    <n v="-2.221247130721768"/>
    <s v="Resto"/>
    <n v="2023"/>
    <n v="3"/>
    <d v="2024-11-12T00:00:00"/>
    <x v="31"/>
    <x v="23"/>
  </r>
  <r>
    <n v="2024"/>
    <n v="9"/>
    <n v="126"/>
    <x v="41"/>
    <s v="Terremoto y Erupcion Volcanica"/>
    <n v="239"/>
    <s v="79bf08685d3138f9b109c3546780f056bc954fd69377b84a2cf23622e464897b"/>
    <s v="866d562d83a77144c090ae01fef5e5dc5d322dfdcb968ee04e0fa262fe1b2619"/>
    <x v="32"/>
    <n v="17455.89143"/>
    <n v="14861.667380000001"/>
    <n v="23568.423439999999"/>
    <n v="20805.451110000002"/>
    <n v="16.621490000000001"/>
    <n v="174.45027999999999"/>
    <n v="-45.510690000000011"/>
    <n v="125.12099999999997"/>
    <n v="0"/>
    <n v="0"/>
    <n v="136.08000000000001"/>
    <n v="130.12"/>
    <n v="0"/>
    <n v="0"/>
    <n v="16.621490000000001"/>
    <n v="41.077059999999996"/>
    <n v="37.594110000000001"/>
    <n v="14.914909999999999"/>
    <n v="0"/>
    <n v="0"/>
    <n v="0"/>
    <n v="0"/>
    <n v="0"/>
    <n v="0"/>
    <s v="Terremoto y Erupcion Volcanica"/>
    <s v="Daños Sin Autos"/>
    <s v="Riesgos Catastroficos"/>
    <x v="31"/>
    <x v="2"/>
    <n v="673928.03742999991"/>
    <n v="570550.37566999998"/>
    <n v="686962120.64980006"/>
    <n v="584624168.36260986"/>
    <n v="657838299.99713993"/>
    <n v="555463704.64566004"/>
    <n v="12054429.980210001"/>
    <n v="10090514.954350002"/>
    <n v="51228.888290000119"/>
    <n v="115464.42377999992"/>
    <n v="22746.487799999999"/>
    <n v="19044.338370000001"/>
    <n v="0.14480893297034939"/>
    <n v="0.14728353753237505"/>
    <n v="2594.2240499999989"/>
    <n v="17.455807505765875"/>
    <n v="76.741040566271508"/>
    <n v="78.037194526070579"/>
    <n v="2.5901714219469794"/>
    <n v="2.6047949512867947"/>
    <n v="2.5410267764819998E-3"/>
    <n v="2.6535231271994793E-3"/>
    <n v="2.5420891205411361E-3"/>
    <n v="2.6755424802202901E-3"/>
    <m/>
    <m/>
    <m/>
    <n v="0"/>
    <m/>
    <n v="0"/>
    <m/>
    <n v="0"/>
    <m/>
    <n v="-90.472076055137322"/>
    <n v="9.5219943745949401E-2"/>
    <n v="1.1738271052598404"/>
    <n v="3.2445541089839575E-2"/>
    <n v="-59.535833382428052"/>
    <n v="152.05723668463307"/>
    <n v="44.213016347507633"/>
    <n v="275.40937223221596"/>
    <s v="Resto"/>
    <n v="2023"/>
    <n v="3"/>
    <d v="2024-11-12T00:00:00"/>
    <x v="31"/>
    <x v="32"/>
  </r>
  <r>
    <n v="2024"/>
    <n v="9"/>
    <n v="22"/>
    <x v="15"/>
    <s v="Terremoto y Erupcion Volcanica"/>
    <n v="16"/>
    <s v="b17ef6d19c7a5b1ee83b907c595526dcb1eb06db8227d650d5dda0a9f4ce8cd9"/>
    <s v="866d562d83a77144c090ae01fef5e5dc5d322dfdcb968ee04e0fa262fe1b2619"/>
    <x v="4"/>
    <n v="1525426.39958"/>
    <n v="1307490.0900999999"/>
    <n v="1636116.5391600002"/>
    <n v="1401456.7100399998"/>
    <n v="11924.183840000002"/>
    <n v="13410.269709999997"/>
    <n v="16523.827089999984"/>
    <n v="34660.134649999993"/>
    <n v="0"/>
    <n v="0"/>
    <n v="136.08000000000001"/>
    <n v="130.12"/>
    <n v="0"/>
    <n v="0"/>
    <n v="6405.8924000000006"/>
    <n v="2420.38067"/>
    <n v="117550.07475"/>
    <n v="104466.85625"/>
    <n v="0"/>
    <n v="0"/>
    <n v="0"/>
    <n v="0"/>
    <n v="0"/>
    <n v="0"/>
    <s v="Terremoto y Erupcion Volcanica"/>
    <s v="Daños Sin Autos"/>
    <s v="Riesgos Catastroficos"/>
    <x v="31"/>
    <x v="2"/>
    <n v="23848282.467700001"/>
    <n v="20930115.52899"/>
    <n v="686962120.64980006"/>
    <n v="584624168.36260986"/>
    <n v="657838299.99713993"/>
    <n v="555463704.64566004"/>
    <n v="12054429.980210001"/>
    <n v="10090514.954350002"/>
    <n v="51228.888290000119"/>
    <n v="115464.42377999992"/>
    <n v="3503072.0429499997"/>
    <n v="2982447.68493"/>
    <n v="12.654488035388841"/>
    <n v="12.957615107010403"/>
    <n v="217936.30948000005"/>
    <n v="16.668295318653747"/>
    <n v="43.545390470913951"/>
    <n v="43.839497896530169"/>
    <n v="6.3963784463138174"/>
    <n v="6.246932026194572"/>
    <n v="0.22205393190196476"/>
    <n v="0.23188470473467904"/>
    <n v="0.22364626042778246"/>
    <n v="0.23538713315824489"/>
    <m/>
    <m/>
    <m/>
    <n v="0"/>
    <m/>
    <n v="0"/>
    <m/>
    <n v="0"/>
    <m/>
    <n v="-11.081700086105094"/>
    <n v="0.78169512755798132"/>
    <n v="1.0256498165102228"/>
    <n v="23.276288512252574"/>
    <n v="164.66466533134229"/>
    <n v="12.523798427216493"/>
    <n v="5.4495009157788736"/>
    <n v="2.316888587331257"/>
    <s v="Grandes"/>
    <n v="2023"/>
    <n v="3"/>
    <d v="2024-11-12T00:00:00"/>
    <x v="31"/>
    <x v="4"/>
  </r>
  <r>
    <n v="2024"/>
    <n v="9"/>
    <n v="8"/>
    <x v="20"/>
    <s v="Terremoto y Erupcion Volcanica"/>
    <n v="8"/>
    <s v="2c624232cdd221771294dfbb310aca000a0df6ac8b66b696d90ef06fdefb64a3"/>
    <s v="866d562d83a77144c090ae01fef5e5dc5d322dfdcb968ee04e0fa262fe1b2619"/>
    <x v="33"/>
    <n v="36740.785680000001"/>
    <n v="28054.966769999999"/>
    <n v="43259.119470000005"/>
    <n v="34896.968949999995"/>
    <n v="546.20401000000004"/>
    <n v="-7320.5063799999989"/>
    <n v="677.80828999999994"/>
    <n v="19140.835800000004"/>
    <n v="0"/>
    <n v="0"/>
    <n v="136.08000000000001"/>
    <n v="130.12"/>
    <n v="0"/>
    <n v="0"/>
    <n v="545.16669999999999"/>
    <n v="-612.41629"/>
    <n v="18091.465230000002"/>
    <n v="13560.82115"/>
    <n v="0"/>
    <n v="0"/>
    <n v="0"/>
    <n v="0"/>
    <n v="0"/>
    <n v="0"/>
    <s v="Terremoto y Erupcion Volcanica"/>
    <s v="Daños Sin Autos"/>
    <s v="Riesgos Catastroficos"/>
    <x v="31"/>
    <x v="2"/>
    <n v="1891357.54091"/>
    <n v="1612866.84565"/>
    <n v="686962120.64980006"/>
    <n v="584624168.36260986"/>
    <n v="657838299.99713993"/>
    <n v="555463704.64566004"/>
    <n v="12054429.980210001"/>
    <n v="10090514.954350002"/>
    <n v="51228.888290000119"/>
    <n v="115464.42377999992"/>
    <n v="99338.515610000002"/>
    <n v="68763.193980000011"/>
    <n v="0.30479073452928163"/>
    <n v="0.27803305279187518"/>
    <n v="8685.8189100000018"/>
    <n v="30.960004270217144"/>
    <n v="36.985438582798245"/>
    <n v="40.799394481530157"/>
    <n v="1.9425616196461031"/>
    <n v="1.7394471741834081"/>
    <n v="5.3482986289326625E-3"/>
    <n v="5.5850785337612204E-3"/>
    <n v="4.7988037936534745E-3"/>
    <n v="5.05072906390828E-3"/>
    <m/>
    <m/>
    <m/>
    <n v="0"/>
    <m/>
    <n v="0"/>
    <m/>
    <n v="0"/>
    <m/>
    <n v="-107.46128726138751"/>
    <n v="1.4866421604514801"/>
    <n v="-26.093441635539673"/>
    <n v="1.0662031291954057"/>
    <n v="-189.01897433198585"/>
    <n v="33.409806308078927"/>
    <n v="3.0133916356093837"/>
    <n v="-4.5160708428043828"/>
    <s v="Resto"/>
    <n v="2023"/>
    <n v="3"/>
    <d v="2024-11-12T00:00:00"/>
    <x v="31"/>
    <x v="33"/>
  </r>
  <r>
    <n v="2024"/>
    <n v="9"/>
    <n v="127"/>
    <x v="5"/>
    <s v="Terremoto y Erupcion Volcanica"/>
    <n v="263"/>
    <s v="4be84111a613654b362415e563cb7607df7b203b5d303802a8a546061bbc7847"/>
    <s v="866d562d83a77144c090ae01fef5e5dc5d322dfdcb968ee04e0fa262fe1b2619"/>
    <x v="27"/>
    <n v="144488.90666000001"/>
    <n v="97854.74648999999"/>
    <n v="185026.69526000001"/>
    <n v="126571.76211"/>
    <n v="171.61787000000001"/>
    <n v="-172.3015400000001"/>
    <n v="258.47744999999998"/>
    <n v="-13758.967239999998"/>
    <n v="0"/>
    <n v="0"/>
    <n v="136.08000000000001"/>
    <n v="130.12"/>
    <n v="0"/>
    <n v="0"/>
    <n v="171.61786999999998"/>
    <n v="127.67233"/>
    <n v="49.765260000000005"/>
    <n v="40.7117"/>
    <n v="0"/>
    <n v="0"/>
    <n v="0"/>
    <n v="0"/>
    <n v="0"/>
    <n v="0"/>
    <s v="Terremoto y Erupcion Volcanica"/>
    <s v="Daños Sin Autos"/>
    <s v="Riesgos Catastroficos"/>
    <x v="31"/>
    <x v="2"/>
    <n v="1289086.5757000002"/>
    <n v="654924.37927999999"/>
    <n v="686962120.64980006"/>
    <n v="584624168.36260986"/>
    <n v="657838299.99713993"/>
    <n v="555463704.64566004"/>
    <n v="12054429.980210001"/>
    <n v="10090514.954350002"/>
    <n v="51228.888290000119"/>
    <n v="115464.42377999992"/>
    <n v="567481.00303000002"/>
    <n v="311219.66595"/>
    <n v="1.1986374046488331"/>
    <n v="0.96976959979445843"/>
    <n v="46634.160170000017"/>
    <n v="47.656513191994911"/>
    <n v="25.461452610487044"/>
    <n v="31.442340313327488"/>
    <n v="11.208627052961093"/>
    <n v="14.941380957230196"/>
    <n v="2.1033023847563444E-2"/>
    <n v="2.1964197989175791E-2"/>
    <n v="1.6738060413079969E-2"/>
    <n v="1.761676697713728E-2"/>
    <m/>
    <m/>
    <m/>
    <n v="0"/>
    <m/>
    <n v="0"/>
    <m/>
    <n v="0"/>
    <m/>
    <n v="-199.60321306472358"/>
    <n v="0.11877581052214463"/>
    <n v="-0.17607887831747437"/>
    <n v="0.3350021359598776"/>
    <n v="34.420567087637522"/>
    <n v="22.238226357533584"/>
    <n v="344.85476414671592"/>
    <n v="313.60107782283717"/>
    <s v="Resto"/>
    <n v="2023"/>
    <n v="3"/>
    <d v="2024-11-12T00:00:00"/>
    <x v="31"/>
    <x v="27"/>
  </r>
  <r>
    <n v="2024"/>
    <n v="9"/>
    <n v="9"/>
    <x v="8"/>
    <s v="Terremoto y Erupcion Volcanica"/>
    <n v="9"/>
    <s v="19581e27de7ced00ff1ce50b2047e7a567c76b1cbaebabe5ef03f7c3017bb5b7"/>
    <s v="866d562d83a77144c090ae01fef5e5dc5d322dfdcb968ee04e0fa262fe1b2619"/>
    <x v="31"/>
    <n v="20957.046489999997"/>
    <n v="17396.409190000002"/>
    <n v="28477.458049999994"/>
    <n v="25701.45765"/>
    <n v="1328.7742800000003"/>
    <n v="-1678.2009199999993"/>
    <n v="518.10478000000012"/>
    <n v="-3341.3373000000006"/>
    <n v="0"/>
    <n v="0"/>
    <n v="136.08000000000001"/>
    <n v="130.12"/>
    <n v="0"/>
    <n v="0"/>
    <n v="758.95362"/>
    <n v="-1639.20092"/>
    <n v="5200.0970299999999"/>
    <n v="3561.9304400000001"/>
    <n v="0"/>
    <n v="0"/>
    <n v="0"/>
    <n v="0"/>
    <n v="0"/>
    <n v="0"/>
    <s v="Terremoto y Erupcion Volcanica"/>
    <s v="Daños Sin Autos"/>
    <s v="Riesgos Catastroficos"/>
    <x v="31"/>
    <x v="2"/>
    <n v="2219668.6898400001"/>
    <n v="1971809.2153"/>
    <n v="686962120.64980006"/>
    <n v="584624168.36260986"/>
    <n v="657838299.99713993"/>
    <n v="555463704.64566004"/>
    <n v="12054429.980210001"/>
    <n v="10090514.954350002"/>
    <n v="51228.888290000119"/>
    <n v="115464.42377999992"/>
    <n v="65510.015869999996"/>
    <n v="56377.103969999996"/>
    <n v="0.1738534839424643"/>
    <n v="0.17240358166755843"/>
    <n v="3560.6372999999949"/>
    <n v="20.467656635984177"/>
    <n v="31.990599012504862"/>
    <n v="30.857223881626076"/>
    <n v="0.94415200727594339"/>
    <n v="0.88225620688932793"/>
    <n v="3.0506844351442038E-3"/>
    <n v="3.185744352387374E-3"/>
    <n v="2.9756568632328551E-3"/>
    <n v="3.1318714516365156E-3"/>
    <m/>
    <m/>
    <m/>
    <n v="0"/>
    <m/>
    <n v="0"/>
    <m/>
    <n v="0"/>
    <m/>
    <n v="-179.17849788808365"/>
    <n v="6.3404653925544663"/>
    <n v="-9.6468236730409949"/>
    <n v="2.5937987810275729"/>
    <n v="-146.30021925561147"/>
    <n v="45.990976454891118"/>
    <n v="14.594989586184703"/>
    <n v="-46.020014922020771"/>
    <s v="Resto"/>
    <n v="2023"/>
    <n v="3"/>
    <d v="2024-11-12T00:00:00"/>
    <x v="31"/>
    <x v="31"/>
  </r>
  <r>
    <n v="2024"/>
    <n v="9"/>
    <n v="94"/>
    <x v="19"/>
    <s v="Terremoto y Erupcion Volcanica"/>
    <n v="7"/>
    <s v="7902699be42c8a8e46fbbb4501726517e86b22c56a189f7625a6da49081b2451"/>
    <s v="866d562d83a77144c090ae01fef5e5dc5d322dfdcb968ee04e0fa262fe1b2619"/>
    <x v="29"/>
    <n v="83297.660860000004"/>
    <n v="183330.70353"/>
    <n v="120558.82576000001"/>
    <n v="244297.54451000001"/>
    <n v="-18953.393490000002"/>
    <n v="15492.979690000002"/>
    <n v="-28926.259839999992"/>
    <n v="86220.056449999989"/>
    <n v="0"/>
    <n v="0"/>
    <n v="136.08000000000001"/>
    <n v="130.12"/>
    <n v="0"/>
    <n v="0"/>
    <n v="-6416.50209"/>
    <n v="-2649.6633299999999"/>
    <n v="20096.988350000003"/>
    <n v="20461.40036"/>
    <n v="0"/>
    <n v="0"/>
    <n v="0"/>
    <n v="0"/>
    <n v="0"/>
    <n v="0"/>
    <s v="Terremoto y Erupcion Volcanica"/>
    <s v="Daños Sin Autos"/>
    <s v="Riesgos Catastroficos"/>
    <x v="31"/>
    <x v="2"/>
    <n v="5391455.1856499994"/>
    <n v="5692551.0252200002"/>
    <n v="686962120.64980006"/>
    <n v="584624168.36260986"/>
    <n v="657838299.99713993"/>
    <n v="555463704.64566004"/>
    <n v="12054429.980210001"/>
    <n v="10090514.954350002"/>
    <n v="51228.888290000119"/>
    <n v="115464.42377999992"/>
    <n v="232592.06216999999"/>
    <n v="396676.60138999997"/>
    <n v="0.69101285582770355"/>
    <n v="1.8168617197377672"/>
    <n v="-100033.04267"/>
    <n v="-54.564260510586379"/>
    <n v="35.812770256586958"/>
    <n v="46.216666898825984"/>
    <n v="1.5449940320696101"/>
    <n v="3.2205368510142574"/>
    <n v="1.2125510032665036E-2"/>
    <n v="1.2662330676149771E-2"/>
    <n v="3.135872812844271E-2"/>
    <n v="3.3004983403362033E-2"/>
    <m/>
    <m/>
    <m/>
    <n v="0"/>
    <m/>
    <n v="0"/>
    <m/>
    <n v="0"/>
    <m/>
    <n v="-222.33536652883848"/>
    <n v="-22.753812405195074"/>
    <n v="8.4508374165840419"/>
    <n v="-36.99747178331743"/>
    <n v="142.16291999633026"/>
    <n v="-1.7809729714901912"/>
    <n v="-31.92767980083941"/>
    <n v="-12.94956984068318"/>
    <s v="Resto"/>
    <n v="2023"/>
    <n v="3"/>
    <d v="2024-11-12T00:00:00"/>
    <x v="31"/>
    <x v="29"/>
  </r>
  <r>
    <n v="2024"/>
    <n v="9"/>
    <n v="23"/>
    <x v="16"/>
    <s v="Terremoto y Erupcion Volcanica"/>
    <n v="17"/>
    <s v="4523540f1504cd17100c4835e85b7eefd49911580f8efff0599a8f283be6b9e3"/>
    <s v="866d562d83a77144c090ae01fef5e5dc5d322dfdcb968ee04e0fa262fe1b2619"/>
    <x v="18"/>
    <n v="414658.52072000003"/>
    <n v="346590.89731000003"/>
    <n v="515311.14577"/>
    <n v="490177.53352000006"/>
    <n v="-716.12671999999998"/>
    <n v="-5467.5687600000001"/>
    <n v="-3162.5865799999997"/>
    <n v="6397.6107399999928"/>
    <n v="0"/>
    <n v="0"/>
    <n v="136.08000000000001"/>
    <n v="130.12"/>
    <n v="0"/>
    <n v="0"/>
    <n v="527.79318999999998"/>
    <n v="2197.0067899999999"/>
    <n v="26982.9087"/>
    <n v="21758.982980000001"/>
    <n v="0"/>
    <n v="0"/>
    <n v="0"/>
    <n v="0"/>
    <n v="0"/>
    <n v="0"/>
    <s v="Terremoto y Erupcion Volcanica"/>
    <s v="Daños Sin Autos"/>
    <s v="Riesgos Catastroficos"/>
    <x v="31"/>
    <x v="2"/>
    <n v="17823957.294020001"/>
    <n v="15095885.725"/>
    <n v="686962120.64980006"/>
    <n v="584624168.36260986"/>
    <n v="657838299.99713993"/>
    <n v="555463704.64566004"/>
    <n v="12054429.980210001"/>
    <n v="10090514.954350002"/>
    <n v="51228.888290000119"/>
    <n v="115464.42377999992"/>
    <n v="1451804.0240499999"/>
    <n v="1033670.2931"/>
    <n v="3.4398849335949793"/>
    <n v="3.434818727071856"/>
    <n v="68067.62341"/>
    <n v="19.639183815355231"/>
    <n v="28.56160431097684"/>
    <n v="33.530120738070771"/>
    <n v="2.3264110987245208"/>
    <n v="2.2959295242677791"/>
    <n v="6.0361191433346138E-2"/>
    <n v="6.3033502415685255E-2"/>
    <n v="5.9284394328191541E-2"/>
    <n v="6.239667766071167E-2"/>
    <m/>
    <m/>
    <m/>
    <n v="0"/>
    <m/>
    <n v="0"/>
    <m/>
    <n v="0"/>
    <m/>
    <n v="-86.902282322646101"/>
    <n v="-0.17270276244572039"/>
    <n v="-1.5775280892936041"/>
    <n v="-1.397896272794559"/>
    <n v="-75.976715574920917"/>
    <n v="24.008133674269729"/>
    <n v="1.9560277799109183"/>
    <n v="10.097010471580413"/>
    <s v="Medianas"/>
    <n v="2023"/>
    <n v="3"/>
    <d v="2024-11-12T00:00:00"/>
    <x v="31"/>
    <x v="18"/>
  </r>
  <r>
    <n v="2024"/>
    <n v="9"/>
    <n v="48"/>
    <x v="3"/>
    <s v="Terremoto y Erupcion Volcanica"/>
    <n v="36"/>
    <s v="76a50887d8f1c2e9301755428990ad81479ee21c25b43215cf524541e0503269"/>
    <s v="866d562d83a77144c090ae01fef5e5dc5d322dfdcb968ee04e0fa262fe1b2619"/>
    <x v="9"/>
    <n v="738301.32716999995"/>
    <n v="693368.49496000004"/>
    <n v="858660.02819999994"/>
    <n v="801039.48930000002"/>
    <n v="40313.940960000007"/>
    <n v="38721.499929999991"/>
    <n v="35879.318139999996"/>
    <n v="104867.08716000002"/>
    <n v="0"/>
    <n v="0"/>
    <n v="136.08000000000001"/>
    <n v="130.12"/>
    <n v="0"/>
    <n v="0"/>
    <n v="76944.948879999996"/>
    <n v="87457.38115999999"/>
    <n v="308572.40963999997"/>
    <n v="123653.61740999999"/>
    <n v="0"/>
    <n v="0"/>
    <n v="0"/>
    <n v="0"/>
    <n v="0"/>
    <n v="0"/>
    <s v="Terremoto y Erupcion Volcanica"/>
    <s v="Daños Sin Autos"/>
    <s v="Riesgos Catastroficos"/>
    <x v="31"/>
    <x v="2"/>
    <n v="47053426.409630001"/>
    <n v="41806699.471960001"/>
    <n v="686962120.64980006"/>
    <n v="584624168.36260986"/>
    <n v="657838299.99713993"/>
    <n v="555463704.64566004"/>
    <n v="12054429.980210001"/>
    <n v="10090514.954350002"/>
    <n v="51228.888290000119"/>
    <n v="115464.42377999992"/>
    <n v="3118501.1926899999"/>
    <n v="2970340.4743600003"/>
    <n v="6.1247303139350766"/>
    <n v="6.8714877099616229"/>
    <n v="44932.832209999906"/>
    <n v="6.4803683087147013"/>
    <n v="23.674877178198088"/>
    <n v="23.343064572737088"/>
    <n v="1.5690702750159307"/>
    <n v="1.6585104868779379"/>
    <n v="0.10747336788695684"/>
    <n v="0.1122314293912668"/>
    <n v="0.11860072376103721"/>
    <n v="0.12482696693968723"/>
    <m/>
    <m/>
    <m/>
    <n v="0"/>
    <m/>
    <n v="0"/>
    <m/>
    <n v="0"/>
    <m/>
    <n v="4.1125499603031912"/>
    <n v="5.4603641462393568"/>
    <n v="5.5845485065244862"/>
    <n v="78.693764994055698"/>
    <n v="-12.020062961601718"/>
    <n v="149.54580068358388"/>
    <n v="24.935783782409072"/>
    <n v="70.727717467428675"/>
    <s v="Grandes"/>
    <n v="2023"/>
    <n v="3"/>
    <d v="2024-11-12T00:00:00"/>
    <x v="31"/>
    <x v="9"/>
  </r>
  <r>
    <n v="2024"/>
    <n v="9"/>
    <n v="25"/>
    <x v="36"/>
    <s v="Terremoto y Erupcion Volcanica"/>
    <n v="25"/>
    <s v="b7a56873cd771f2c446d369b649430b65a756ba278ff97ec81bb6f55b2e73569"/>
    <s v="866d562d83a77144c090ae01fef5e5dc5d322dfdcb968ee04e0fa262fe1b2619"/>
    <x v="34"/>
    <n v="0"/>
    <n v="0"/>
    <n v="0"/>
    <n v="-405265.16453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Terremoto y Erupcion Volcanica"/>
    <s v="Daños Sin Autos"/>
    <s v="Riesgos Catastroficos"/>
    <x v="31"/>
    <x v="2"/>
    <n v="0"/>
    <n v="0"/>
    <n v="686962120.64980006"/>
    <n v="584624168.36260986"/>
    <n v="657838299.99713993"/>
    <n v="555463704.64566004"/>
    <n v="12054429.980210001"/>
    <n v="10090514.954350002"/>
    <n v="51228.888290000119"/>
    <n v="115464.42377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1"/>
    <x v="34"/>
  </r>
  <r>
    <n v="2024"/>
    <n v="9"/>
    <n v="79"/>
    <x v="59"/>
    <s v="Terremoto y Erupcion Volcanica"/>
    <n v="51"/>
    <s v="031b4af5197ec30a926f48cf40e11a7dbc470048a21e4003b7a3c07c5dab1baa"/>
    <s v="866d562d83a77144c090ae01fef5e5dc5d322dfdcb968ee04e0fa262fe1b2619"/>
    <x v="6"/>
    <n v="1012567.54253"/>
    <n v="793229.12355999998"/>
    <n v="1233884.5915600001"/>
    <n v="979780.16690999991"/>
    <n v="5292.0842499999999"/>
    <n v="11504.102620000001"/>
    <n v="35978.391660000001"/>
    <n v="15672.525600000003"/>
    <n v="0"/>
    <n v="0"/>
    <n v="136.08000000000001"/>
    <n v="130.12"/>
    <n v="0"/>
    <n v="0"/>
    <n v="4801.84512"/>
    <n v="11504.10262"/>
    <n v="903927.76139"/>
    <n v="720236.03586000006"/>
    <n v="0"/>
    <n v="0"/>
    <n v="0"/>
    <n v="0"/>
    <n v="0"/>
    <n v="0"/>
    <s v="Terremoto y Erupcion Volcanica"/>
    <s v="Daños Sin Autos"/>
    <s v="Riesgos Catastroficos"/>
    <x v="31"/>
    <x v="2"/>
    <n v="61339841.861339994"/>
    <n v="52224009.604280002"/>
    <n v="686962120.64980006"/>
    <n v="584624168.36260986"/>
    <n v="657838299.99713993"/>
    <n v="555463704.64566004"/>
    <n v="12054429.980210001"/>
    <n v="10090514.954350002"/>
    <n v="51228.888290000119"/>
    <n v="115464.42377999992"/>
    <n v="1716623.2904000001"/>
    <n v="1356066.6367200001"/>
    <n v="8.3999620404478055"/>
    <n v="7.8611361971971547"/>
    <n v="219338.41897"/>
    <n v="27.651332062243572"/>
    <n v="58.986007482984569"/>
    <n v="58.494848415313207"/>
    <n v="1.6507501679233709"/>
    <n v="1.5188973990518551"/>
    <n v="0.14739787130798543"/>
    <n v="0.15392347063623421"/>
    <n v="0.13568189043255632"/>
    <n v="0.14280485240093493"/>
    <m/>
    <m/>
    <m/>
    <n v="0"/>
    <m/>
    <n v="0"/>
    <m/>
    <n v="0"/>
    <m/>
    <n v="-53.998287178005036"/>
    <n v="0.52264012302598639"/>
    <n v="1.4502874741121163"/>
    <n v="10.330273458292115"/>
    <n v="-58.259715871693082"/>
    <n v="25.504378618137636"/>
    <n v="0.53122000729527785"/>
    <n v="1.5972684019154206"/>
    <s v="Grandes"/>
    <n v="2023"/>
    <n v="3"/>
    <d v="2024-11-12T00:00:00"/>
    <x v="31"/>
    <x v="6"/>
  </r>
  <r>
    <n v="2024"/>
    <n v="9"/>
    <n v="12"/>
    <x v="31"/>
    <s v="Terremoto y Erupcion Volcanica"/>
    <n v="12"/>
    <s v="6b51d431df5d7f141cbececcf79edf3dd861c3b4069f0b11661a3eefacbba918"/>
    <s v="866d562d83a77144c090ae01fef5e5dc5d322dfdcb968ee04e0fa262fe1b2619"/>
    <x v="12"/>
    <n v="352858.47717999999"/>
    <n v="261336.04697"/>
    <n v="397337.80533999996"/>
    <n v="343893.36294999998"/>
    <n v="649.16988000000003"/>
    <n v="6148.1729100000011"/>
    <n v="39.287089999999239"/>
    <n v="10804.79153"/>
    <n v="0"/>
    <n v="0"/>
    <n v="136.08000000000001"/>
    <n v="130.12"/>
    <n v="0"/>
    <n v="0"/>
    <n v="264.04946000000001"/>
    <n v="-396.47023999999999"/>
    <n v="349.82852000000003"/>
    <n v="3647.4479300000003"/>
    <n v="0"/>
    <n v="0"/>
    <n v="0"/>
    <n v="0"/>
    <n v="0"/>
    <n v="0"/>
    <s v="Terremoto y Erupcion Volcanica"/>
    <s v="Daños Sin Autos"/>
    <s v="Riesgos Catastroficos"/>
    <x v="31"/>
    <x v="2"/>
    <n v="5387062.6739699999"/>
    <n v="6304657.6626300002"/>
    <n v="686962120.64980006"/>
    <n v="584624168.36260986"/>
    <n v="657838299.99713993"/>
    <n v="555463704.64566004"/>
    <n v="12054429.980210001"/>
    <n v="10090514.954350002"/>
    <n v="51228.888290000119"/>
    <n v="115464.42377999992"/>
    <n v="719228.61239000002"/>
    <n v="494555.88879"/>
    <n v="2.9272099780686007"/>
    <n v="2.5899178401924723"/>
    <n v="91522.430209999991"/>
    <n v="35.020974439284402"/>
    <n v="49.060684058084064"/>
    <n v="52.842571060956345"/>
    <n v="6.5501090025366402"/>
    <n v="4.1451266818027852"/>
    <n v="5.1365055884919797E-2"/>
    <n v="5.3639089907281792E-2"/>
    <n v="4.4701546927479699E-2"/>
    <n v="4.7048267021642901E-2"/>
    <m/>
    <m/>
    <m/>
    <n v="0"/>
    <m/>
    <n v="0"/>
    <m/>
    <n v="0"/>
    <m/>
    <n v="-89.441255320842956"/>
    <n v="0.18397457393912797"/>
    <n v="2.3525927560639115"/>
    <n v="1.2671949395527249"/>
    <n v="-166.60007066356357"/>
    <n v="-90.408950951083213"/>
    <n v="75.47968358897667"/>
    <n v="-10.869798489487962"/>
    <s v="Medianas"/>
    <n v="2023"/>
    <n v="3"/>
    <d v="2024-11-12T00:00:00"/>
    <x v="31"/>
    <x v="12"/>
  </r>
  <r>
    <n v="2024"/>
    <n v="9"/>
    <n v="76"/>
    <x v="42"/>
    <s v="Terremoto y Erupcion Volcanica"/>
    <n v="48"/>
    <s v="98010bd9270f9b100b6214a21754fd33bdc8d41b2bc9f9dd16ff54d3c34ffd71"/>
    <s v="866d562d83a77144c090ae01fef5e5dc5d322dfdcb968ee04e0fa262fe1b2619"/>
    <x v="19"/>
    <n v="300533.65032999997"/>
    <n v="156986.30330999999"/>
    <n v="336839.04374999995"/>
    <n v="185892.33462999997"/>
    <n v="-102.28760000000001"/>
    <n v="-375.63308000000001"/>
    <n v="-149.91797000000003"/>
    <n v="-404.23258999999956"/>
    <n v="0"/>
    <n v="0"/>
    <n v="136.08000000000001"/>
    <n v="130.12"/>
    <n v="0"/>
    <n v="0"/>
    <n v="-102.28760000000001"/>
    <n v="-375.63308000000001"/>
    <n v="1.0000000000000001E-5"/>
    <n v="0"/>
    <n v="0"/>
    <n v="0"/>
    <n v="0"/>
    <n v="0"/>
    <n v="0"/>
    <n v="0"/>
    <s v="Terremoto y Erupcion Volcanica"/>
    <s v="Daños Sin Autos"/>
    <s v="Riesgos Catastroficos"/>
    <x v="31"/>
    <x v="2"/>
    <n v="2103649.43671"/>
    <n v="1569411.9180699999"/>
    <n v="686962120.64980006"/>
    <n v="584624168.36260986"/>
    <n v="657838299.99713993"/>
    <n v="555463704.64566004"/>
    <n v="12054429.980210001"/>
    <n v="10090514.954350002"/>
    <n v="51228.888290000119"/>
    <n v="115464.42377999992"/>
    <n v="599315.02326000005"/>
    <n v="314199.86749999999"/>
    <n v="2.4931386288973605"/>
    <n v="1.5557808894810021"/>
    <n v="143547.34701999999"/>
    <n v="91.439408402743155"/>
    <n v="50.146190011262213"/>
    <n v="49.963834981566308"/>
    <n v="14.286299089834056"/>
    <n v="10.002874420824806"/>
    <n v="4.3748212790208005E-2"/>
    <n v="4.568503389530628E-2"/>
    <n v="2.6852516848504648E-2"/>
    <n v="2.8262207232809977E-2"/>
    <m/>
    <m/>
    <m/>
    <n v="0"/>
    <m/>
    <n v="0"/>
    <m/>
    <n v="0"/>
    <m/>
    <n v="-72.769277934733537"/>
    <n v="-3.4035323461343997E-2"/>
    <n v="-0.23927761344774101"/>
    <n v="-0.19966781129616384"/>
    <n v="-72.769277934733537"/>
    <m/>
    <n v="-1022876000"/>
    <m/>
    <s v="Resto"/>
    <n v="2023"/>
    <n v="3"/>
    <d v="2024-11-12T00:00:00"/>
    <x v="31"/>
    <x v="19"/>
  </r>
  <r>
    <n v="2024"/>
    <n v="9"/>
    <n v="93"/>
    <x v="43"/>
    <s v="Terremoto y Erupcion Volcanica"/>
    <n v="220"/>
    <s v="36790ecd55c2030dc553685bef719df653f413a20cdad1bfd1dc934c76686ddd"/>
    <s v="866d562d83a77144c090ae01fef5e5dc5d322dfdcb968ee04e0fa262fe1b2619"/>
    <x v="25"/>
    <n v="68233.178780000002"/>
    <n v="75085.473660000003"/>
    <n v="96281.737099999998"/>
    <n v="93109.946980000008"/>
    <n v="0"/>
    <n v="216.86333999999999"/>
    <n v="28.647840000000002"/>
    <n v="-323.98940000000005"/>
    <n v="0"/>
    <n v="0"/>
    <n v="136.08000000000001"/>
    <n v="130.12"/>
    <n v="0"/>
    <n v="0"/>
    <n v="0"/>
    <n v="359.71634999999998"/>
    <n v="2649.9889600000001"/>
    <n v="-3955.3929199999998"/>
    <n v="0"/>
    <n v="0"/>
    <n v="0"/>
    <n v="0"/>
    <n v="0"/>
    <n v="0"/>
    <s v="Terremoto y Erupcion Volcanica"/>
    <s v="Daños Sin Autos"/>
    <s v="Riesgos Catastroficos"/>
    <x v="31"/>
    <x v="2"/>
    <n v="667096.89925000002"/>
    <n v="538831.89078000002"/>
    <n v="686962120.64980006"/>
    <n v="584624168.36260986"/>
    <n v="657838299.99713993"/>
    <n v="555463704.64566004"/>
    <n v="12054429.980210001"/>
    <n v="10090514.954350002"/>
    <n v="51228.888290000119"/>
    <n v="115464.42377999992"/>
    <n v="163391.27028"/>
    <n v="188896.00203999999"/>
    <n v="0.56604235033941697"/>
    <n v="0.74411934375688926"/>
    <n v="-6852.2948800000013"/>
    <n v="-9.1259927466508017"/>
    <n v="41.760602425741787"/>
    <n v="39.749636227928292"/>
    <n v="10.228375946090114"/>
    <n v="13.934860750596645"/>
    <n v="9.9325969698966787E-3"/>
    <n v="1.0372332954815287E-2"/>
    <n v="1.2843374893360321E-2"/>
    <n v="1.3517620149078568E-2"/>
    <m/>
    <m/>
    <m/>
    <n v="0"/>
    <m/>
    <n v="0"/>
    <m/>
    <n v="0"/>
    <m/>
    <m/>
    <m/>
    <n v="0.28882196439486374"/>
    <m/>
    <m/>
    <n v="-166.9968575460766"/>
    <m/>
    <n v="-9.0943265884189337"/>
    <s v="Resto"/>
    <n v="2023"/>
    <n v="3"/>
    <d v="2024-11-12T00:00:00"/>
    <x v="31"/>
    <x v="25"/>
  </r>
  <r>
    <n v="2024"/>
    <n v="9"/>
    <n v="37"/>
    <x v="35"/>
    <s v="Terremoto y Erupcion Volcanica"/>
    <n v="25"/>
    <s v="b7a56873cd771f2c446d369b649430b65a756ba278ff97ec81bb6f55b2e73569"/>
    <s v="866d562d83a77144c090ae01fef5e5dc5d322dfdcb968ee04e0fa262fe1b2619"/>
    <x v="15"/>
    <n v="610439.29516999994"/>
    <n v="634891.6238099999"/>
    <n v="744322.87935000006"/>
    <n v="773431.79839999997"/>
    <n v="29454.064700000003"/>
    <n v="-43558.233589999996"/>
    <n v="30397.558980000002"/>
    <n v="98614.69994000002"/>
    <n v="0"/>
    <n v="0"/>
    <n v="136.08000000000001"/>
    <n v="130.12"/>
    <n v="0"/>
    <n v="0"/>
    <n v="3099.3261899999998"/>
    <n v="4310.1954699999997"/>
    <n v="196392.83838"/>
    <n v="143039.2665"/>
    <n v="0"/>
    <n v="0"/>
    <n v="0"/>
    <n v="0"/>
    <n v="0"/>
    <n v="0"/>
    <s v="Terremoto y Erupcion Volcanica"/>
    <s v="Daños Sin Autos"/>
    <s v="Riesgos Catastroficos"/>
    <x v="31"/>
    <x v="2"/>
    <n v="10496838.85248"/>
    <n v="8533878.8999300003"/>
    <n v="686962120.64980006"/>
    <n v="584624168.36260986"/>
    <n v="657838299.99713993"/>
    <n v="555463704.64566004"/>
    <n v="12054429.980210001"/>
    <n v="10090514.954350002"/>
    <n v="51228.888290000119"/>
    <n v="115464.42377999992"/>
    <n v="941391.85653999995"/>
    <n v="928409.11974999995"/>
    <n v="5.0640245633528123"/>
    <n v="6.2919645497011958"/>
    <n v="-24452.328639999963"/>
    <n v="-3.8514177417022677"/>
    <n v="64.844335642929181"/>
    <n v="68.384897380258622"/>
    <n v="5.8154583846524099"/>
    <n v="7.4396605723477949"/>
    <n v="8.886069214305195E-2"/>
    <n v="9.2794733169633617E-2"/>
    <n v="0.10859825134978203"/>
    <n v="0.11429938959108199"/>
    <m/>
    <m/>
    <m/>
    <n v="0"/>
    <m/>
    <n v="0"/>
    <m/>
    <n v="0"/>
    <m/>
    <n v="-167.61997049109448"/>
    <n v="4.8250604004444702"/>
    <n v="-6.8607352745663874"/>
    <n v="57.495030017564211"/>
    <n v="-28.093140750296406"/>
    <n v="37.299947899271423"/>
    <n v="1.5781258703553749"/>
    <n v="3.013295282802642"/>
    <s v="Medianas"/>
    <n v="2023"/>
    <n v="3"/>
    <d v="2024-11-12T00:00:00"/>
    <x v="31"/>
    <x v="15"/>
  </r>
  <r>
    <n v="2024"/>
    <n v="9"/>
    <n v="18"/>
    <x v="64"/>
    <s v="Terremoto y Erupcion Volcanica"/>
    <n v="5"/>
    <s v="ef2d127de37b942baad06145e54b0c619a1f22327b2ebbcfbec78f5564afe39d"/>
    <s v="866d562d83a77144c090ae01fef5e5dc5d322dfdcb968ee04e0fa262fe1b2619"/>
    <x v="13"/>
    <n v="591502.75108000007"/>
    <n v="531314.64118999999"/>
    <n v="639850.72162000008"/>
    <n v="582166.90737999999"/>
    <n v="1874.1578799999997"/>
    <n v="4872.7380399999993"/>
    <n v="6187.6649000000016"/>
    <n v="11513.971469999997"/>
    <n v="0"/>
    <n v="0"/>
    <n v="136.08000000000001"/>
    <n v="130.12"/>
    <n v="0"/>
    <n v="0"/>
    <n v="-431.95684"/>
    <n v="387.49144000000001"/>
    <n v="6463.60682"/>
    <n v="4740.5554699999993"/>
    <n v="0"/>
    <n v="0"/>
    <n v="0"/>
    <n v="0"/>
    <n v="0"/>
    <n v="0"/>
    <s v="Terremoto y Erupcion Volcanica"/>
    <s v="Daños Sin Autos"/>
    <s v="Riesgos Catastroficos"/>
    <x v="31"/>
    <x v="2"/>
    <n v="16146107.356520001"/>
    <n v="15536856.45108"/>
    <n v="686962120.64980006"/>
    <n v="584624168.36260986"/>
    <n v="657838299.99713993"/>
    <n v="555463704.64566004"/>
    <n v="12054429.980210001"/>
    <n v="10090514.954350002"/>
    <n v="51228.888290000119"/>
    <n v="115464.42377999992"/>
    <n v="828719.04298999999"/>
    <n v="745331.65766999999"/>
    <n v="4.9069325721007298"/>
    <n v="5.2654858903999866"/>
    <n v="60188.10989000008"/>
    <n v="11.328148186391985"/>
    <n v="71.375547127030075"/>
    <n v="71.285666685748467"/>
    <n v="3.6634387349167712"/>
    <n v="3.4197048988829861"/>
    <n v="8.6104129077815145E-2"/>
    <n v="8.9916131529978072E-2"/>
    <n v="9.0881402094286162E-2"/>
    <n v="9.5652449790384564E-2"/>
    <m/>
    <m/>
    <m/>
    <n v="0"/>
    <m/>
    <n v="0"/>
    <m/>
    <n v="0"/>
    <m/>
    <n v="-61.537889691275097"/>
    <n v="0.31684685769897997"/>
    <n v="0.91710968647248159"/>
    <n v="3.6584004505243879"/>
    <n v="-211.4751954262525"/>
    <n v="36.347034876062764"/>
    <n v="-6.6829071140809271"/>
    <n v="8.1739670056007192"/>
    <s v="Medianas"/>
    <n v="2023"/>
    <n v="3"/>
    <d v="2024-11-12T00:00:00"/>
    <x v="31"/>
    <x v="13"/>
  </r>
  <r>
    <n v="2024"/>
    <n v="9"/>
    <n v="43"/>
    <x v="9"/>
    <s v="Terremoto y Erupcion Volcanica"/>
    <n v="31"/>
    <s v="eb1e33e8a81b697b75855af6bfcdbcbf7cbbde9f94962ceaec1ed8af21f5a50f"/>
    <s v="866d562d83a77144c090ae01fef5e5dc5d322dfdcb968ee04e0fa262fe1b2619"/>
    <x v="11"/>
    <n v="325777.86105000001"/>
    <n v="280580.55700999999"/>
    <n v="432240.89803000004"/>
    <n v="354531.91270000004"/>
    <n v="1020.84284"/>
    <n v="5761.5130700000009"/>
    <n v="-4849.8644200000008"/>
    <n v="9679.9167800000068"/>
    <n v="0"/>
    <n v="0"/>
    <n v="136.08000000000001"/>
    <n v="130.12"/>
    <n v="0"/>
    <n v="0"/>
    <n v="-193.15385999999998"/>
    <n v="1285.2684099999999"/>
    <n v="57863.923430000003"/>
    <n v="51247.921929999997"/>
    <n v="0"/>
    <n v="0"/>
    <n v="0"/>
    <n v="0"/>
    <n v="0"/>
    <n v="0"/>
    <s v="Terremoto y Erupcion Volcanica"/>
    <s v="Daños Sin Autos"/>
    <s v="Riesgos Catastroficos"/>
    <x v="31"/>
    <x v="2"/>
    <n v="84865140.385240003"/>
    <n v="73374373.455160007"/>
    <n v="686962120.64980006"/>
    <n v="584624168.36260986"/>
    <n v="657838299.99713993"/>
    <n v="555463704.64566004"/>
    <n v="12054429.980210001"/>
    <n v="10090514.954350002"/>
    <n v="51228.888290000119"/>
    <n v="115464.42377999992"/>
    <n v="942425.94732000004"/>
    <n v="838790.67912999995"/>
    <n v="2.702557164335734"/>
    <n v="2.7806366501547299"/>
    <n v="45197.304040000017"/>
    <n v="16.108494658947148"/>
    <n v="34.568006322026953"/>
    <n v="33.450605018765863"/>
    <n v="0.38387712501405374"/>
    <n v="0.38239584721151487"/>
    <n v="4.74229730078633E-2"/>
    <n v="4.9522483116506956E-2"/>
    <n v="4.7993321554912434E-2"/>
    <n v="5.0512851634291242E-2"/>
    <m/>
    <m/>
    <m/>
    <n v="0"/>
    <m/>
    <n v="0"/>
    <m/>
    <n v="0"/>
    <m/>
    <n v="-82.281688376001554"/>
    <n v="0.31335549834779053"/>
    <n v="2.0534256298431464"/>
    <n v="1.9927093366171458"/>
    <n v="-115.02828969397918"/>
    <n v="12.909794682088505"/>
    <n v="-0.33380705723085802"/>
    <n v="2.5079424913181061"/>
    <s v="Medianas"/>
    <n v="2023"/>
    <n v="3"/>
    <d v="2024-11-12T00:00:00"/>
    <x v="31"/>
    <x v="11"/>
  </r>
  <r>
    <n v="2024"/>
    <n v="9"/>
    <n v="150.1"/>
    <x v="32"/>
    <s v="Terremoto y Erupcion Volcanica"/>
    <n v="150.1"/>
    <m/>
    <m/>
    <x v="21"/>
    <n v="1334855.2546099999"/>
    <n v="1280428.9117300001"/>
    <n v="1706555.86763"/>
    <n v="1236813.24893"/>
    <n v="-6554.6207900000018"/>
    <n v="13704.696420000004"/>
    <n v="-17088.294089999989"/>
    <n v="110586.42379999998"/>
    <n v="0"/>
    <n v="0"/>
    <n v="0"/>
    <n v="0"/>
    <n v="0"/>
    <n v="0"/>
    <n v="-3453.6374000000001"/>
    <n v="1499.8690399999996"/>
    <n v="103686.02421"/>
    <n v="95085.245020000002"/>
    <n v="0"/>
    <n v="0"/>
    <n v="0"/>
    <n v="0"/>
    <n v="0"/>
    <n v="0"/>
    <s v="Terremoto y Erupcion Volcanica"/>
    <s v="Daños Sin Autos"/>
    <s v="Riesgos Catastroficos"/>
    <x v="31"/>
    <x v="2"/>
    <n v="98737291.323509991"/>
    <n v="71253927.192310005"/>
    <n v="686962120.64980006"/>
    <n v="584624168.36260986"/>
    <n v="657838299.99713993"/>
    <n v="555463704.64566004"/>
    <n v="12054429.980210001"/>
    <n v="10090514.954350002"/>
    <n v="51228.888290000119"/>
    <n v="115464.42377999992"/>
    <n v="3551344.00238"/>
    <n v="3223457.00697"/>
    <n v="11.07356595709178"/>
    <n v="12.689430792409754"/>
    <n v="54426.342879999895"/>
    <n v="4.2506337041752662"/>
    <n v="37.58732619862851"/>
    <n v="39.722227067442219"/>
    <n v="1.3519261433214569"/>
    <n v="1.7969941618434595"/>
    <n v="0.19431278879647038"/>
    <n v="0.20291540559675583"/>
    <n v="0.21901744420114722"/>
    <n v="0.23051531558606658"/>
    <m/>
    <m/>
    <m/>
    <n v="0"/>
    <m/>
    <n v="0"/>
    <m/>
    <n v="0"/>
    <m/>
    <n v="-147.82755187801527"/>
    <n v="-0.49103607056744458"/>
    <n v="1.0703207569316329"/>
    <n v="-12.794774606263443"/>
    <n v="-330.26259679311744"/>
    <n v="9.0453352548977897"/>
    <n v="-3.3308610551072841"/>
    <n v="1.577394094829877"/>
    <s v="Resto"/>
    <n v="2023"/>
    <n v="3"/>
    <d v="2024-11-12T00:00:00"/>
    <x v="31"/>
    <x v="21"/>
  </r>
  <r>
    <n v="2024"/>
    <n v="9"/>
    <n v="1"/>
    <x v="14"/>
    <s v="Terremoto y Erupcion Volcanica"/>
    <n v="30"/>
    <s v="624b60c58c9d8bfb6ff1886c2fd605d2adeb6ea4da576068201b6c6958ce93f4"/>
    <s v="866d562d83a77144c090ae01fef5e5dc5d322dfdcb968ee04e0fa262fe1b2619"/>
    <x v="16"/>
    <n v="449391.09807999997"/>
    <n v="369051.25274999999"/>
    <n v="506852.91446999996"/>
    <n v="427074.5981"/>
    <n v="-3231.0298699999994"/>
    <n v="-171517.22916000005"/>
    <n v="-3789.9479299999853"/>
    <n v="-34722.516300000047"/>
    <n v="0"/>
    <n v="0"/>
    <n v="136.08000000000001"/>
    <n v="130.12"/>
    <n v="0"/>
    <n v="0"/>
    <n v="-1491.0606200000002"/>
    <n v="-11127.59432"/>
    <n v="25368.50503"/>
    <n v="31148.358379999998"/>
    <n v="0"/>
    <n v="0"/>
    <n v="0"/>
    <n v="0"/>
    <n v="0"/>
    <n v="0"/>
    <s v="Terremoto y Erupcion Volcanica"/>
    <s v="Daños Sin Autos"/>
    <s v="Riesgos Catastroficos"/>
    <x v="31"/>
    <x v="2"/>
    <n v="35723485.483519994"/>
    <n v="28721849.16367"/>
    <n v="686962120.64980006"/>
    <n v="584624168.36260986"/>
    <n v="657838299.99713993"/>
    <n v="555463704.64566004"/>
    <n v="12054429.980210001"/>
    <n v="10090514.954350002"/>
    <n v="51228.888290000119"/>
    <n v="115464.42377999992"/>
    <n v="1475918.4479200002"/>
    <n v="1095313.1836199998"/>
    <n v="3.728016163499845"/>
    <n v="3.6574075200285265"/>
    <n v="80339.845329999982"/>
    <n v="21.769292132554607"/>
    <n v="30.448233688881878"/>
    <n v="33.69367394358288"/>
    <n v="1.2579710294151272"/>
    <n v="1.2849146677394625"/>
    <n v="6.5417158322342323E-2"/>
    <n v="6.8313307097192993E-2"/>
    <n v="6.312623950932833E-2"/>
    <n v="6.6440210163762947E-2"/>
    <m/>
    <m/>
    <m/>
    <n v="0"/>
    <m/>
    <n v="0"/>
    <m/>
    <n v="0"/>
    <m/>
    <n v="-98.11620681734199"/>
    <n v="-0.71897949999552868"/>
    <n v="-46.4751786864108"/>
    <n v="-6.3070466251571897"/>
    <n v="-86.600332676398281"/>
    <n v="-18.555884324585058"/>
    <n v="-5.8776053939194233"/>
    <n v="-35.724496887594889"/>
    <s v="Medianas"/>
    <n v="2023"/>
    <n v="3"/>
    <d v="2024-11-12T00:00:00"/>
    <x v="31"/>
    <x v="16"/>
  </r>
  <r>
    <n v="2024"/>
    <n v="9"/>
    <n v="92"/>
    <x v="22"/>
    <s v="Terremoto y Erupcion Volcanica"/>
    <n v="219"/>
    <s v="314f04b30f62e0056bd059354a5536fb2e302107eed143b5fa2aa0bbba07f608"/>
    <s v="866d562d83a77144c090ae01fef5e5dc5d322dfdcb968ee04e0fa262fe1b2619"/>
    <x v="17"/>
    <n v="377222.82202999998"/>
    <n v="402264.67134"/>
    <n v="490134.24803999998"/>
    <n v="453659.92697000003"/>
    <n v="-252048.84623"/>
    <n v="-56600.347149999987"/>
    <n v="-250271.52937999999"/>
    <n v="323123.22258"/>
    <n v="0"/>
    <n v="0"/>
    <n v="136.08000000000001"/>
    <n v="130.12"/>
    <n v="0"/>
    <n v="0"/>
    <n v="1763.29801"/>
    <n v="-919.86685999999997"/>
    <n v="63368.320189999999"/>
    <n v="40248.893960000001"/>
    <n v="0"/>
    <n v="0"/>
    <n v="0"/>
    <n v="0"/>
    <n v="0"/>
    <n v="0"/>
    <s v="Terremoto y Erupcion Volcanica"/>
    <s v="Daños Sin Autos"/>
    <s v="Riesgos Catastroficos"/>
    <x v="31"/>
    <x v="2"/>
    <n v="8783487.9357299991"/>
    <n v="9804093.92949"/>
    <n v="686962120.64980006"/>
    <n v="584624168.36260986"/>
    <n v="657838299.99713993"/>
    <n v="555463704.64566004"/>
    <n v="12054429.980210001"/>
    <n v="10090514.954350002"/>
    <n v="51228.888290000119"/>
    <n v="115464.42377999992"/>
    <n v="1252241.9398000001"/>
    <n v="1267078.32914"/>
    <n v="3.1293294054492353"/>
    <n v="3.9865623623756132"/>
    <n v="-25041.84931000002"/>
    <n v="-6.2252171503359044"/>
    <n v="30.123797170556958"/>
    <n v="31.74741940484672"/>
    <n v="4.2946813929749981"/>
    <n v="4.1030275131291551"/>
    <n v="5.4911735405903245E-2"/>
    <n v="5.7342788042538728E-2"/>
    <n v="6.8807396804453969E-2"/>
    <n v="7.2419614094607968E-2"/>
    <m/>
    <m/>
    <m/>
    <n v="0"/>
    <m/>
    <n v="0"/>
    <m/>
    <n v="0"/>
    <m/>
    <n v="345.3132514576813"/>
    <n v="-66.816966394985229"/>
    <n v="-14.070424569340453"/>
    <n v="-492.00530139007509"/>
    <n v="-291.69056813287091"/>
    <n v="57.441146713190314"/>
    <n v="2.7826175677578746"/>
    <n v="-2.2854463054666261"/>
    <s v="Medianas"/>
    <n v="2023"/>
    <n v="3"/>
    <d v="2024-11-12T00:00:00"/>
    <x v="31"/>
    <x v="17"/>
  </r>
  <r>
    <n v="2024"/>
    <n v="9"/>
    <n v="80"/>
    <x v="30"/>
    <s v="Terremoto y Erupcion Volcanica"/>
    <n v="52"/>
    <s v="41cfc0d1f2d127b04555b7246d84019b4d27710a3f3aff6e7764375b1e06e05d"/>
    <s v="866d562d83a77144c090ae01fef5e5dc5d322dfdcb968ee04e0fa262fe1b2619"/>
    <x v="28"/>
    <n v="65551.975709999999"/>
    <n v="65942.234230000002"/>
    <n v="117173.92111"/>
    <n v="118756.19197000001"/>
    <n v="-785.7201500000001"/>
    <n v="499.10437999999994"/>
    <n v="-796.39701000000002"/>
    <n v="1626.7687300000002"/>
    <n v="0"/>
    <n v="0"/>
    <n v="136.08000000000001"/>
    <n v="130.12"/>
    <n v="0"/>
    <n v="0"/>
    <n v="-14.88644"/>
    <n v="6.70967"/>
    <n v="-2.5400000000000002E-3"/>
    <n v="-1.1799999999999998E-3"/>
    <n v="0"/>
    <n v="0"/>
    <n v="0"/>
    <n v="0"/>
    <n v="0"/>
    <n v="0"/>
    <s v="Terremoto y Erupcion Volcanica"/>
    <s v="Daños Sin Autos"/>
    <s v="Riesgos Catastroficos"/>
    <x v="31"/>
    <x v="2"/>
    <n v="835205.63911999995"/>
    <n v="787883.69756"/>
    <n v="686962120.64980006"/>
    <n v="584624168.36260986"/>
    <n v="657838299.99713993"/>
    <n v="555463704.64566004"/>
    <n v="12054429.980210001"/>
    <n v="10090514.954350002"/>
    <n v="51228.888290000119"/>
    <n v="115464.42377999992"/>
    <n v="174798.46455999999"/>
    <n v="157472.55225000001"/>
    <n v="0.54379987952659725"/>
    <n v="0.65350712553646662"/>
    <n v="-390.25852000000305"/>
    <n v="-0.59181877071198263"/>
    <n v="37.501459681014033"/>
    <n v="41.875382908198212"/>
    <n v="7.8486031031911745"/>
    <n v="8.3695391127163514"/>
    <n v="9.5422984382303542E-3"/>
    <n v="9.9647551245169216E-3"/>
    <n v="1.1279423225811578E-2"/>
    <n v="1.1871564906669411E-2"/>
    <m/>
    <m/>
    <m/>
    <n v="0"/>
    <m/>
    <n v="0"/>
    <m/>
    <n v="0"/>
    <m/>
    <n v="-257.42601778008844"/>
    <n v="-1.1986216151226361"/>
    <n v="0.75688120948279236"/>
    <n v="-1.5337442919942745"/>
    <n v="-321.86545687045714"/>
    <n v="115.25423728813564"/>
    <n v="586080.31496062991"/>
    <n v="-568616.10169491533"/>
    <s v="Resto"/>
    <n v="2023"/>
    <n v="3"/>
    <d v="2024-11-12T00:00:00"/>
    <x v="31"/>
    <x v="28"/>
  </r>
  <r>
    <n v="2024"/>
    <n v="9"/>
    <n v="39"/>
    <x v="17"/>
    <s v="Terremoto y Erupcion Volcanica"/>
    <n v="27"/>
    <s v="670671cd97404156226e507973f2ab8330d3022ca96e0c93bdbdb320c41adcaf"/>
    <s v="866d562d83a77144c090ae01fef5e5dc5d322dfdcb968ee04e0fa262fe1b2619"/>
    <x v="10"/>
    <n v="388717.40619000001"/>
    <n v="469872.73861"/>
    <n v="489370.06287000002"/>
    <n v="504364.53610999999"/>
    <n v="-7146.6378699999968"/>
    <n v="3464.4743499999995"/>
    <n v="-6359.2669599999999"/>
    <n v="30520.198109999998"/>
    <n v="0"/>
    <n v="0"/>
    <n v="136.08000000000001"/>
    <n v="130.12"/>
    <n v="0"/>
    <n v="0"/>
    <n v="119.99515"/>
    <n v="3141.8236400000001"/>
    <n v="88146.412159999993"/>
    <n v="63264.865909999993"/>
    <n v="0"/>
    <n v="0"/>
    <n v="0"/>
    <n v="0"/>
    <n v="0"/>
    <n v="0"/>
    <s v="Terremoto y Erupcion Volcanica"/>
    <s v="Daños Sin Autos"/>
    <s v="Riesgos Catastroficos"/>
    <x v="31"/>
    <x v="2"/>
    <n v="20570212.76644"/>
    <n v="17720859.139090002"/>
    <n v="686962120.64980006"/>
    <n v="584624168.36260986"/>
    <n v="657838299.99713993"/>
    <n v="555463704.64566004"/>
    <n v="12054429.980210001"/>
    <n v="10090514.954350002"/>
    <n v="51228.888290000119"/>
    <n v="115464.42377999992"/>
    <n v="898437.84894000005"/>
    <n v="946342.44519000011"/>
    <n v="3.2246850894498138"/>
    <n v="4.6565783880775955"/>
    <n v="-81155.332419999992"/>
    <n v="-17.271768662314301"/>
    <n v="43.265920580774591"/>
    <n v="49.651449218856733"/>
    <n v="1.8897101872674196"/>
    <n v="2.6515234669041496"/>
    <n v="5.658498401954256E-2"/>
    <n v="5.9090114727538667E-2"/>
    <n v="8.0371760874340739E-2"/>
    <n v="8.4591078531357861E-2"/>
    <m/>
    <m/>
    <m/>
    <n v="0"/>
    <m/>
    <n v="0"/>
    <m/>
    <n v="0"/>
    <m/>
    <n v="-306.28346894818253"/>
    <n v="-1.8385175853192468"/>
    <n v="0.73732184596381845"/>
    <n v="-13.950405930231794"/>
    <n v="-96.180716559889404"/>
    <n v="39.329169345583146"/>
    <n v="0.13613163265475786"/>
    <n v="4.9661428895929838"/>
    <s v="Medianas"/>
    <n v="2023"/>
    <n v="3"/>
    <d v="2024-11-12T00:00:00"/>
    <x v="31"/>
    <x v="10"/>
  </r>
  <r>
    <n v="2024"/>
    <n v="9"/>
    <n v="61"/>
    <x v="2"/>
    <s v="Terremoto y Erupcion Volcanic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01716.54962999999"/>
    <n v="234578.06702000002"/>
    <n v="1084662.7122200001"/>
    <n v="856302.44554999995"/>
    <n v="0"/>
    <n v="0"/>
    <n v="0"/>
    <n v="0"/>
    <n v="0"/>
    <n v="0"/>
    <s v="Terremoto y Erupcion Volcanica"/>
    <s v="Daños Sin Autos"/>
    <s v="Riesgos Catastroficos"/>
    <x v="31"/>
    <x v="2"/>
    <n v="0"/>
    <n v="0"/>
    <n v="686962120.64980006"/>
    <n v="584624168.36260986"/>
    <n v="657838299.99713993"/>
    <n v="555463704.64566004"/>
    <n v="12054429.980210001"/>
    <n v="10090514.954350002"/>
    <n v="51228.888290000119"/>
    <n v="115464.42377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6.638508057393231"/>
    <n v="26.668178732495051"/>
    <n v="9.3777123970468921"/>
    <n v="27.394300721555382"/>
    <m/>
    <n v="2023"/>
    <n v="3"/>
    <d v="2024-11-12T00:00:00"/>
    <x v="31"/>
    <x v="2"/>
  </r>
  <r>
    <n v="2024"/>
    <n v="9"/>
    <n v="74"/>
    <x v="0"/>
    <s v="Terremoto y Erupcion Volcanica"/>
    <n v="46"/>
    <s v="25fc0e7096fc653718202dc30b0c580b8ab87eac11a700cba03a7c021bc35b0c"/>
    <s v="866d562d83a77144c090ae01fef5e5dc5d322dfdcb968ee04e0fa262fe1b2619"/>
    <x v="0"/>
    <n v="1825875.5078599998"/>
    <n v="879180.09057"/>
    <n v="1849864.0459799999"/>
    <n v="879180.09056999977"/>
    <n v="228461.44764999999"/>
    <n v="138032.15132999999"/>
    <n v="264367.97563999996"/>
    <n v="224990.77155"/>
    <n v="0"/>
    <n v="0"/>
    <n v="136.08000000000001"/>
    <n v="130.12"/>
    <n v="-2058.2840099999999"/>
    <n v="50.430790000000002"/>
    <n v="122851.24472"/>
    <n v="132274.59564000001"/>
    <n v="477891.71716"/>
    <n v="486304.39520999999"/>
    <n v="0"/>
    <n v="0"/>
    <n v="0"/>
    <n v="0"/>
    <n v="0"/>
    <n v="0"/>
    <s v="Terremoto y Erupcion Volcanica"/>
    <s v="Daños Sin Autos"/>
    <s v="Riesgos Catastroficos"/>
    <x v="31"/>
    <x v="2"/>
    <n v="6432910.42368"/>
    <n v="8513094.40955"/>
    <n v="686962120.64980006"/>
    <n v="584624168.36260986"/>
    <n v="657838299.99713993"/>
    <n v="555463704.64566004"/>
    <n v="12054429.980210001"/>
    <n v="10090514.954350002"/>
    <n v="51228.888290000119"/>
    <n v="115464.42377999992"/>
    <n v="5603550.1780600008"/>
    <n v="4130457.7068499997"/>
    <n v="15.146925328344651"/>
    <n v="8.7129358070173328"/>
    <n v="946695.41728999978"/>
    <n v="107.67935118687997"/>
    <n v="32.584262652077015"/>
    <n v="21.285294583986598"/>
    <n v="28.383350421588688"/>
    <n v="10.327385651728878"/>
    <n v="0.26578983803836187"/>
    <n v="0.27755688713593268"/>
    <n v="0.15038380863253903"/>
    <n v="0.15827858476024897"/>
    <m/>
    <m/>
    <m/>
    <n v="0"/>
    <m/>
    <n v="0"/>
    <m/>
    <n v="0"/>
    <m/>
    <n v="65.513212283279131"/>
    <n v="12.51243289405673"/>
    <n v="15.700099764601063"/>
    <n v="445.96214221302102"/>
    <n v="-7.1240821976479189"/>
    <n v="-1.7299202172267325"/>
    <n v="25.706920691171746"/>
    <n v="27.19995890287607"/>
    <s v="Grandes"/>
    <n v="2023"/>
    <n v="3"/>
    <d v="2024-11-12T00:00:00"/>
    <x v="31"/>
    <x v="0"/>
  </r>
  <r>
    <n v="2024"/>
    <n v="9"/>
    <n v="81"/>
    <x v="34"/>
    <s v="Terremoto y Erupcion Volcanica"/>
    <n v="53"/>
    <s v="2858dcd1057d3eae7f7d5f782167e24b61153c01551450a628cee722509f6529"/>
    <s v="866d562d83a77144c090ae01fef5e5dc5d322dfdcb968ee04e0fa262fe1b2619"/>
    <x v="24"/>
    <n v="60336.16966"/>
    <n v="70479.533120000007"/>
    <n v="84020.515979999996"/>
    <n v="99034.433320000011"/>
    <n v="363.28203000000002"/>
    <n v="1536.64878"/>
    <n v="592.81447000000003"/>
    <n v="4457.7437200000004"/>
    <n v="0"/>
    <n v="0"/>
    <n v="136.08000000000001"/>
    <n v="130.12"/>
    <n v="0"/>
    <n v="0"/>
    <n v="36.328569999999999"/>
    <n v="153.66588000000002"/>
    <n v="6848.02484"/>
    <n v="6279.1757400000006"/>
    <n v="0"/>
    <n v="0"/>
    <n v="0"/>
    <n v="0"/>
    <n v="0"/>
    <n v="0"/>
    <s v="Terremoto y Erupcion Volcanica"/>
    <s v="Daños Sin Autos"/>
    <s v="Riesgos Catastroficos"/>
    <x v="31"/>
    <x v="2"/>
    <n v="1282462.5710499999"/>
    <n v="1212681.1111300001"/>
    <n v="686962120.64980006"/>
    <n v="584624168.36260986"/>
    <n v="657838299.99713993"/>
    <n v="555463704.64566004"/>
    <n v="12054429.980210001"/>
    <n v="10090514.954350002"/>
    <n v="51228.888290000119"/>
    <n v="115464.42377999992"/>
    <n v="175619.03068999999"/>
    <n v="206282.19575000001"/>
    <n v="0.50053108906066157"/>
    <n v="0.69847310507791693"/>
    <n v="-10143.363460000008"/>
    <n v="-14.391927714290754"/>
    <n v="34.356282131236945"/>
    <n v="34.166561425115141"/>
    <n v="4.7047119363959711"/>
    <n v="5.8118768795141698"/>
    <n v="8.7830417203975941E-3"/>
    <n v="9.1718845893074812E-3"/>
    <n v="1.2055528480356199E-2"/>
    <n v="1.2688413757827819E-2"/>
    <m/>
    <m/>
    <m/>
    <n v="0"/>
    <m/>
    <n v="0"/>
    <m/>
    <n v="0"/>
    <m/>
    <n v="-76.358811803436311"/>
    <n v="0.60209660647523444"/>
    <n v="2.1802766164521379"/>
    <n v="0.70913510350548181"/>
    <n v="-76.358727129275536"/>
    <n v="9.0592957348889058"/>
    <n v="0.53049705351244025"/>
    <n v="2.4472301200475717"/>
    <s v="Resto"/>
    <n v="2023"/>
    <n v="3"/>
    <d v="2024-11-12T00:00:00"/>
    <x v="31"/>
    <x v="24"/>
  </r>
  <r>
    <n v="2024"/>
    <n v="9"/>
    <n v="16"/>
    <x v="24"/>
    <s v="Terremoto y Erupcion Volcanica"/>
    <n v="14"/>
    <s v="8527a891e224136950ff32ca212b45bc93f69fbb801c3b1ebedac52775f99e61"/>
    <s v="866d562d83a77144c090ae01fef5e5dc5d322dfdcb968ee04e0fa262fe1b2619"/>
    <x v="20"/>
    <n v="135311.34093999999"/>
    <n v="100289.37022"/>
    <n v="143137.29093999998"/>
    <n v="105822.6588"/>
    <n v="64.498450000000005"/>
    <n v="-896.5915"/>
    <n v="-7124.3521999999994"/>
    <n v="759.61683999999866"/>
    <n v="0"/>
    <n v="0"/>
    <n v="136.08000000000001"/>
    <n v="130.12"/>
    <n v="0"/>
    <n v="0"/>
    <n v="-29.076490000000003"/>
    <n v="-355.92384999999996"/>
    <n v="4191.6662200000001"/>
    <n v="3858.79468"/>
    <n v="0"/>
    <n v="0"/>
    <n v="0"/>
    <n v="0"/>
    <n v="0"/>
    <n v="0"/>
    <s v="Terremoto y Erupcion Volcanica"/>
    <s v="Daños Sin Autos"/>
    <s v="Riesgos Catastroficos"/>
    <x v="31"/>
    <x v="2"/>
    <n v="3728743.9611599999"/>
    <n v="2931433.71942"/>
    <n v="686962120.64980006"/>
    <n v="584624168.36260986"/>
    <n v="657838299.99713993"/>
    <n v="555463704.64566004"/>
    <n v="12054429.980210001"/>
    <n v="10090514.954350002"/>
    <n v="51228.888290000119"/>
    <n v="115464.42377999992"/>
    <n v="369268.3113"/>
    <n v="306283.51357999997"/>
    <n v="1.122503023055784"/>
    <n v="0.9938974440225713"/>
    <n v="35021.970719999998"/>
    <n v="34.920919977036434"/>
    <n v="36.64309576514696"/>
    <n v="32.743966218673023"/>
    <n v="3.6288718761452605"/>
    <n v="3.4211713386391285"/>
    <n v="1.9697059979378265E-2"/>
    <n v="2.0569088321642E-2"/>
    <n v="1.7154502952022345E-2"/>
    <n v="1.8055071714177317E-2"/>
    <m/>
    <m/>
    <m/>
    <n v="0"/>
    <m/>
    <n v="0"/>
    <m/>
    <n v="0"/>
    <m/>
    <n v="-107.19373873162974"/>
    <n v="4.7666699296550485E-2"/>
    <n v="-0.89400451716187879"/>
    <n v="0.12590249789314695"/>
    <n v="-91.830699179051919"/>
    <n v="8.6263086690064661"/>
    <n v="-0.69367379161215759"/>
    <n v="-9.2237053151529675"/>
    <s v="Resto"/>
    <n v="2023"/>
    <n v="3"/>
    <d v="2024-11-12T00:00:00"/>
    <x v="31"/>
    <x v="20"/>
  </r>
  <r>
    <n v="2024"/>
    <n v="9"/>
    <n v="107"/>
    <x v="28"/>
    <s v="Terremoto y Erupcion Volcanica"/>
    <n v="70"/>
    <s v="ff5a1ae012afa5d4c889c50ad427aaf545d31a4fac04ffc1c4d03d403ba4250a"/>
    <s v="866d562d83a77144c090ae01fef5e5dc5d322dfdcb968ee04e0fa262fe1b2619"/>
    <x v="30"/>
    <n v="2620.4773300000002"/>
    <n v="2206.6851900000001"/>
    <n v="3203.8392600000002"/>
    <n v="2806.46378"/>
    <n v="42.37471"/>
    <n v="28.913860000000003"/>
    <n v="52.328099999999999"/>
    <n v="-224.55026999999998"/>
    <n v="0"/>
    <n v="0"/>
    <n v="136.08000000000001"/>
    <n v="130.12"/>
    <n v="0"/>
    <n v="0"/>
    <n v="42.37471"/>
    <n v="28.91386"/>
    <n v="430.14716999999996"/>
    <n v="385.67647999999997"/>
    <n v="0"/>
    <n v="0"/>
    <n v="0"/>
    <n v="0"/>
    <n v="0"/>
    <n v="0"/>
    <s v="Terremoto y Erupcion Volcanica"/>
    <s v="Daños Sin Autos"/>
    <s v="Riesgos Catastroficos"/>
    <x v="31"/>
    <x v="2"/>
    <n v="1478140.9423199999"/>
    <n v="1040269.57398"/>
    <n v="686962120.64980006"/>
    <n v="584624168.36260986"/>
    <n v="657838299.99713993"/>
    <n v="555463704.64566004"/>
    <n v="12054429.980210001"/>
    <n v="10090514.954350002"/>
    <n v="51228.888290000119"/>
    <n v="115464.42377999992"/>
    <n v="13002.712170000001"/>
    <n v="11530.082539999999"/>
    <n v="2.1738707962981996E-2"/>
    <n v="2.1868905600786036E-2"/>
    <n v="413.79214000000002"/>
    <n v="18.751752260593179"/>
    <n v="20.153313368313988"/>
    <n v="19.13850297553898"/>
    <n v="0.17728196648738101"/>
    <n v="0.21212628391671343"/>
    <n v="3.8145878080166642E-4"/>
    <n v="3.9834672593726955E-4"/>
    <n v="3.7745363763875666E-4"/>
    <n v="3.9726901533695762E-4"/>
    <m/>
    <m/>
    <m/>
    <n v="0"/>
    <m/>
    <n v="0"/>
    <m/>
    <n v="0"/>
    <m/>
    <n v="46.555008566825727"/>
    <n v="1.6170607360301033"/>
    <n v="1.3102847715219408"/>
    <n v="8.2716434836770686E-2"/>
    <n v="46.555008566825748"/>
    <n v="11.530568314666212"/>
    <n v="9.851212086319201"/>
    <n v="7.4969207352234708"/>
    <s v="Resto"/>
    <n v="2023"/>
    <n v="3"/>
    <d v="2024-11-12T00:00:00"/>
    <x v="31"/>
    <x v="30"/>
  </r>
  <r>
    <n v="2024"/>
    <n v="9"/>
    <n v="103"/>
    <x v="18"/>
    <s v="Terremoto y Erupcion Volcanica"/>
    <n v="205"/>
    <s v="f8809aff4d69bece79dabe35be0c708b890d7eafb841f121330667b77d2e2590"/>
    <s v="866d562d83a77144c090ae01fef5e5dc5d322dfdcb968ee04e0fa262fe1b2619"/>
    <x v="14"/>
    <n v="379000.95762"/>
    <n v="369168.21705000004"/>
    <n v="381688.43530999997"/>
    <n v="382792.67829000007"/>
    <n v="-23186.29421"/>
    <n v="59909.258480000004"/>
    <n v="-10529.486749999993"/>
    <n v="182251.09846999997"/>
    <n v="0"/>
    <n v="0"/>
    <n v="136.08000000000001"/>
    <n v="130.12"/>
    <n v="0"/>
    <n v="0"/>
    <n v="-60.906610000000001"/>
    <n v="-107.82241999999999"/>
    <n v="276.55579999999998"/>
    <n v="202.71908999999999"/>
    <n v="0"/>
    <n v="0"/>
    <n v="0"/>
    <n v="0"/>
    <n v="0"/>
    <n v="0"/>
    <s v="Terremoto y Erupcion Volcanica"/>
    <s v="Daños Sin Autos"/>
    <s v="Riesgos Catastroficos"/>
    <x v="31"/>
    <x v="2"/>
    <n v="1756185.3149300001"/>
    <n v="1661194.5349100002"/>
    <n v="686962120.64980006"/>
    <n v="584624168.36260986"/>
    <n v="657838299.99713993"/>
    <n v="555463704.64566004"/>
    <n v="12054429.980210001"/>
    <n v="10090514.954350002"/>
    <n v="51228.888290000119"/>
    <n v="115464.42377999992"/>
    <n v="507144.59347000002"/>
    <n v="488514.69916000002"/>
    <n v="3.1440802944827215"/>
    <n v="3.6585666709789901"/>
    <n v="9832.7405699999654"/>
    <n v="2.6634851311341912"/>
    <n v="74.732327328344013"/>
    <n v="75.569520770773934"/>
    <n v="21.580920555363296"/>
    <n v="22.223057522278737"/>
    <n v="5.5170575818867792E-2"/>
    <n v="5.7613087839617695E-2"/>
    <n v="6.3146246260046085E-2"/>
    <n v="6.6461267219160416E-2"/>
    <m/>
    <m/>
    <m/>
    <n v="0"/>
    <m/>
    <n v="0"/>
    <m/>
    <n v="0"/>
    <m/>
    <n v="-138.70235552613372"/>
    <n v="-6.1177402705265491"/>
    <n v="16.228173421518004"/>
    <n v="-45.260193972481666"/>
    <n v="-43.512110004579753"/>
    <n v="36.42316567226105"/>
    <n v="-22.023262574858311"/>
    <n v="-53.188093928401116"/>
    <s v="Medianas"/>
    <n v="2023"/>
    <n v="3"/>
    <d v="2024-11-12T00:00:00"/>
    <x v="31"/>
    <x v="14"/>
  </r>
  <r>
    <n v="2024"/>
    <n v="9"/>
    <n v="10"/>
    <x v="4"/>
    <s v="Terremoto y Erupcion Volcanica"/>
    <n v="10"/>
    <s v="4a44dc15364204a80fe80e9039455cc1608281820fe2b24f1e5233ade6af1dd5"/>
    <s v="866d562d83a77144c090ae01fef5e5dc5d322dfdcb968ee04e0fa262fe1b2619"/>
    <x v="22"/>
    <n v="153615.12819999998"/>
    <n v="214050.01423"/>
    <n v="220383.17273999998"/>
    <n v="266938.15304999996"/>
    <n v="7973.2736999999997"/>
    <n v="7014.2704599999997"/>
    <n v="4939.7587300000005"/>
    <n v="7014.2704599999997"/>
    <n v="0"/>
    <n v="0"/>
    <n v="136.08000000000001"/>
    <n v="130.12"/>
    <n v="0"/>
    <n v="0"/>
    <n v="823.60381999999993"/>
    <n v="10625.83267"/>
    <n v="10011.50936"/>
    <n v="17966.932379999998"/>
    <n v="0"/>
    <n v="0"/>
    <n v="0"/>
    <n v="0"/>
    <n v="0"/>
    <n v="0"/>
    <s v="Terremoto y Erupcion Volcanica"/>
    <s v="Daños Sin Autos"/>
    <s v="Riesgos Catastroficos"/>
    <x v="31"/>
    <x v="2"/>
    <n v="4592296.0130699994"/>
    <n v="4306787.9967099996"/>
    <n v="686962120.64980006"/>
    <n v="584624168.36260986"/>
    <n v="657838299.99713993"/>
    <n v="555463704.64566004"/>
    <n v="12054429.980210001"/>
    <n v="10090514.954350002"/>
    <n v="51228.888290000119"/>
    <n v="115464.42377999992"/>
    <n v="386620.56776000001"/>
    <n v="521879.92454000004"/>
    <n v="1.2743458500500895"/>
    <n v="2.1212992121648204"/>
    <n v="-60434.886030000023"/>
    <n v="-28.234002341649845"/>
    <n v="39.732787391528191"/>
    <n v="41.015184559680051"/>
    <n v="3.3450615501004388"/>
    <n v="4.970061549198963"/>
    <n v="2.2361513623879996E-2"/>
    <n v="2.3351502671806711E-2"/>
    <n v="3.6613268115394892E-2"/>
    <n v="3.8535373677843848E-2"/>
    <m/>
    <m/>
    <m/>
    <n v="0"/>
    <m/>
    <n v="0"/>
    <m/>
    <n v="0"/>
    <m/>
    <n v="13.672173684617238"/>
    <n v="5.1904221891604045"/>
    <n v="3.2769306207394404"/>
    <n v="15.564018596039656"/>
    <n v="-92.24904206966022"/>
    <n v="-44.278137479137101"/>
    <n v="8.2265699444943614"/>
    <n v="59.141051155890203"/>
    <s v="Resto"/>
    <n v="2023"/>
    <n v="3"/>
    <d v="2024-11-12T00:00:00"/>
    <x v="31"/>
    <x v="22"/>
  </r>
  <r>
    <n v="2024"/>
    <n v="9"/>
    <n v="27"/>
    <x v="21"/>
    <s v="Terremoto y Erupcion Volcanica"/>
    <n v="21"/>
    <s v="6f4b6612125fb3a0daecd2799dfd6c9c299424fd920f9b308110a2c1fbd8f443"/>
    <s v="866d562d83a77144c090ae01fef5e5dc5d322dfdcb968ee04e0fa262fe1b2619"/>
    <x v="26"/>
    <n v="96348.225790000011"/>
    <n v="87285.450219999999"/>
    <n v="135465.10445000001"/>
    <n v="120010.63745000001"/>
    <n v="2780.7634700000008"/>
    <n v="1723.757610000001"/>
    <n v="13956.343149999999"/>
    <n v="10335.638440000001"/>
    <n v="0"/>
    <n v="0"/>
    <n v="136.08000000000001"/>
    <n v="130.12"/>
    <n v="0"/>
    <n v="0"/>
    <n v="656.03767000000005"/>
    <n v="-3919.3476499999997"/>
    <n v="30472.486679999998"/>
    <n v="27126.413820000002"/>
    <n v="0"/>
    <n v="0"/>
    <n v="0"/>
    <n v="0"/>
    <n v="0"/>
    <n v="0"/>
    <s v="Terremoto y Erupcion Volcanica"/>
    <s v="Daños Sin Autos"/>
    <s v="Riesgos Catastroficos"/>
    <x v="31"/>
    <x v="2"/>
    <n v="9306186.5952599999"/>
    <n v="8672700.5259799995"/>
    <n v="686962120.64980006"/>
    <n v="584624168.36260986"/>
    <n v="657838299.99713993"/>
    <n v="555463704.64566004"/>
    <n v="12054429.980210001"/>
    <n v="10090514.954350002"/>
    <n v="51228.888290000119"/>
    <n v="115464.42377999992"/>
    <n v="316700.00274999999"/>
    <n v="283033.89132999995"/>
    <n v="0.7992764979196596"/>
    <n v="0.86502473476213826"/>
    <n v="9062.7755700000125"/>
    <n v="10.382916679879184"/>
    <n v="30.422552874448943"/>
    <n v="30.839222048581661"/>
    <n v="1.0353137109788222"/>
    <n v="1.0064391126907601"/>
    <n v="1.402526033005486E-2"/>
    <n v="1.4646186728626002E-2"/>
    <n v="1.4930181635231627E-2"/>
    <n v="1.5713979057494117E-2"/>
    <m/>
    <m/>
    <m/>
    <n v="0"/>
    <m/>
    <n v="0"/>
    <m/>
    <n v="0"/>
    <m/>
    <n v="61.319866196268705"/>
    <n v="2.8861594982152918"/>
    <n v="1.9748510268954664"/>
    <n v="5.4281159767872724"/>
    <n v="-116.73844038816002"/>
    <n v="12.335109543794442"/>
    <n v="2.1528852465807367"/>
    <n v="-14.448454838178087"/>
    <s v="Resto"/>
    <n v="2023"/>
    <n v="3"/>
    <d v="2024-11-12T00:00:00"/>
    <x v="31"/>
    <x v="26"/>
  </r>
  <r>
    <n v="2024"/>
    <n v="9"/>
    <n v="50"/>
    <x v="56"/>
    <s v="Terremoto y Erupcion Volcanica"/>
    <n v="38"/>
    <s v="aea92132c4cbeb263e6ac2bf6c183b5d81737f179f21efdc5863739672f0f470"/>
    <s v="866d562d83a77144c090ae01fef5e5dc5d322dfdcb968ee04e0fa262fe1b2619"/>
    <x v="34"/>
    <n v="0"/>
    <n v="4379.0511200000001"/>
    <n v="-3549.87637"/>
    <n v="13496.113740000004"/>
    <n v="56.953890000000001"/>
    <n v="-371.65635999999995"/>
    <n v="-299.84584999999998"/>
    <n v="270.11793000000011"/>
    <n v="0"/>
    <n v="0"/>
    <n v="136.08000000000001"/>
    <n v="130.12"/>
    <n v="0"/>
    <n v="0"/>
    <n v="64.406790000000001"/>
    <n v="-163.05967000000001"/>
    <n v="0"/>
    <n v="0"/>
    <n v="0"/>
    <n v="0"/>
    <n v="0"/>
    <n v="0"/>
    <n v="0"/>
    <n v="0"/>
    <s v="Terremoto y Erupcion Volcanica"/>
    <s v="Daños Sin Autos"/>
    <s v="Riesgos Catastroficos"/>
    <x v="31"/>
    <x v="2"/>
    <n v="44827465.708169997"/>
    <n v="24659912.83171"/>
    <n v="686962120.64980006"/>
    <n v="584624168.36260986"/>
    <n v="657838299.99713993"/>
    <n v="555463704.64566004"/>
    <n v="12054429.980210001"/>
    <n v="10090514.954350002"/>
    <n v="51228.888290000119"/>
    <n v="115464.42377999992"/>
    <n v="0"/>
    <n v="7323.4930700000004"/>
    <m/>
    <n v="4.3397697142425813E-2"/>
    <m/>
    <m/>
    <m/>
    <n v="59.794569041628108"/>
    <m/>
    <n v="1.7757772097105756E-2"/>
    <m/>
    <m/>
    <n v="7.4903696374110863E-4"/>
    <n v="7.8835954237432544E-4"/>
    <m/>
    <m/>
    <m/>
    <n v="0"/>
    <m/>
    <n v="0"/>
    <m/>
    <n v="0"/>
    <m/>
    <n v="-115.32434155035043"/>
    <m/>
    <n v="-8.4871436714353745"/>
    <n v="0.11117533856598914"/>
    <n v="-139.49890858972057"/>
    <m/>
    <m/>
    <m/>
    <s v="Resto"/>
    <n v="2023"/>
    <n v="3"/>
    <d v="2024-11-12T00:00:00"/>
    <x v="31"/>
    <x v="34"/>
  </r>
  <r>
    <n v="2024"/>
    <n v="9"/>
    <n v="109"/>
    <x v="68"/>
    <s v="Terremoto y Erupcion Volcanica"/>
    <n v="228"/>
    <s v="9d693eeee1d1899cbc50b6d45df953d3835acf28ee869879b45565fccc814765"/>
    <s v="866d562d83a77144c090ae01fef5e5dc5d322dfdcb968ee04e0fa262fe1b2619"/>
    <x v="8"/>
    <n v="584615.61965000001"/>
    <n v="446652.48310000001"/>
    <n v="744616.67335000006"/>
    <n v="566077.81814999995"/>
    <n v="6.7581800000000003"/>
    <n v="-7819.1433999999999"/>
    <n v="-2050.6763600000004"/>
    <n v="659.83273999999801"/>
    <n v="0"/>
    <n v="0"/>
    <n v="136.08000000000001"/>
    <n v="130.12"/>
    <n v="0"/>
    <n v="0"/>
    <n v="4.6500000000000005E-3"/>
    <n v="-7172.1488499999996"/>
    <n v="187.60952"/>
    <n v="330.04679999999996"/>
    <n v="0"/>
    <n v="0"/>
    <n v="0"/>
    <n v="0"/>
    <n v="0"/>
    <n v="0"/>
    <s v="Terremoto y Erupcion Volcanica"/>
    <s v="Daños Sin Autos"/>
    <s v="Riesgos Catastroficos"/>
    <x v="31"/>
    <x v="2"/>
    <n v="3245561.4989299998"/>
    <n v="2851934.3307800004"/>
    <n v="686962120.64980006"/>
    <n v="584624168.36260986"/>
    <n v="657838299.99713993"/>
    <n v="555463704.64566004"/>
    <n v="12054429.980210001"/>
    <n v="10090514.954350002"/>
    <n v="51228.888290000119"/>
    <n v="115464.42377999992"/>
    <n v="756695.53625999996"/>
    <n v="590618.98954999994"/>
    <n v="4.8497989586382362"/>
    <n v="4.4264587597429701"/>
    <n v="137963.13655"/>
    <n v="30.888250210200162"/>
    <n v="77.259028451454554"/>
    <n v="75.624470428949493"/>
    <n v="18.012772823523349"/>
    <n v="15.66138737064963"/>
    <n v="8.510158014200403E-2"/>
    <n v="8.8869197742445477E-2"/>
    <n v="7.6399934739435252E-2"/>
    <n v="8.0410741397572927E-2"/>
    <m/>
    <m/>
    <m/>
    <n v="0"/>
    <m/>
    <n v="0"/>
    <m/>
    <n v="0"/>
    <m/>
    <n v="-100.08643120677388"/>
    <n v="1.1560040089325725E-3"/>
    <n v="-1.7506100818540371"/>
    <n v="1.3192126992377458E-2"/>
    <n v="-100.00006483412569"/>
    <n v="-43.15669171765942"/>
    <n v="2.4785522611006096E-3"/>
    <n v="-2173.0702585209128"/>
    <s v="Medianas"/>
    <n v="2023"/>
    <n v="3"/>
    <d v="2024-11-12T00:00:00"/>
    <x v="31"/>
    <x v="8"/>
  </r>
  <r>
    <n v="2024"/>
    <n v="9"/>
    <n v="15.1"/>
    <x v="13"/>
    <s v="Terremoto y Erupcion Volcanica"/>
    <n v="15.1"/>
    <m/>
    <m/>
    <x v="7"/>
    <n v="4474184.80877"/>
    <n v="4111723.1291399999"/>
    <n v="5341725.7841499997"/>
    <n v="4878171.0725699998"/>
    <n v="-253323.94141999996"/>
    <n v="-204806.36520999999"/>
    <n v="-244388.84740999996"/>
    <n v="638842.82605999988"/>
    <n v="0"/>
    <n v="0"/>
    <n v="0"/>
    <n v="0"/>
    <n v="0"/>
    <n v="0"/>
    <n v="3597.3887199999995"/>
    <n v="-8402.1169399999999"/>
    <n v="465400.50855000003"/>
    <n v="359629.05895000009"/>
    <n v="0"/>
    <n v="0"/>
    <n v="0"/>
    <n v="0"/>
    <n v="0"/>
    <n v="0"/>
    <s v="Terremoto y Erupcion Volcanica"/>
    <s v="Daños Sin Autos"/>
    <s v="Riesgos Catastroficos"/>
    <x v="31"/>
    <x v="2"/>
    <n v="204798039.56177998"/>
    <n v="179605583.29174"/>
    <n v="686962120.64980006"/>
    <n v="584624168.36260986"/>
    <n v="657838299.99713993"/>
    <n v="555463704.64566004"/>
    <n v="12054429.980210001"/>
    <n v="10090514.954350002"/>
    <n v="51228.888290000119"/>
    <n v="115464.42377999992"/>
    <n v="9774007.8496799991"/>
    <n v="8428625.2851000018"/>
    <n v="37.116519122972704"/>
    <n v="40.748397358723935"/>
    <n v="362461.67963000014"/>
    <n v="8.8153231199157069"/>
    <n v="45.776357841952056"/>
    <n v="48.782844058907713"/>
    <n v="2.1846814639162133"/>
    <n v="2.2893069657312246"/>
    <n v="0.65130007525565625"/>
    <n v="0.68013443558841924"/>
    <n v="0.70331049444225624"/>
    <n v="0.74023254710457442"/>
    <m/>
    <m/>
    <m/>
    <n v="0"/>
    <m/>
    <n v="0"/>
    <m/>
    <n v="0"/>
    <m/>
    <n v="23.68948648654159"/>
    <n v="-5.6619016032473937"/>
    <n v="-4.9810349281187349"/>
    <n v="-494.49431731948943"/>
    <n v="-142.81526602984891"/>
    <n v="29.411263346965953"/>
    <n v="0.77296622025790418"/>
    <n v="-2.33632870617615"/>
    <s v="Resto"/>
    <n v="2023"/>
    <n v="3"/>
    <d v="2024-11-12T00:00:00"/>
    <x v="31"/>
    <x v="7"/>
  </r>
  <r>
    <n v="2024"/>
    <n v="9"/>
    <n v="201.1"/>
    <x v="1"/>
    <s v="Terremoto y Erupcion Volcanica"/>
    <n v="201.1"/>
    <m/>
    <m/>
    <x v="1"/>
    <n v="12054429.980210001"/>
    <n v="10090514.95435"/>
    <n v="13936643.194960002"/>
    <n v="11258406.076749999"/>
    <n v="51228.888289999973"/>
    <n v="115464.42377999995"/>
    <n v="137573.31554999997"/>
    <n v="1356921.8407599998"/>
    <n v="0"/>
    <n v="0"/>
    <n v="0"/>
    <n v="0"/>
    <n v="-2056.1919599999997"/>
    <n v="71.135959999999997"/>
    <n v="221899.74503999995"/>
    <n v="267160.29407999996"/>
    <n v="2463059.3654400008"/>
    <n v="1982349.4525900004"/>
    <n v="0"/>
    <n v="0"/>
    <n v="0"/>
    <n v="0"/>
    <n v="0"/>
    <n v="0"/>
    <s v="Terremoto y Erupcion Volcanica"/>
    <s v="Daños Sin Autos"/>
    <s v="Riesgos Catastroficos"/>
    <x v="31"/>
    <x v="2"/>
    <n v="467890091.47093999"/>
    <n v="396710067.39214015"/>
    <n v="686962120.64980006"/>
    <n v="584624168.36260986"/>
    <n v="657838299.99713993"/>
    <n v="555463704.64566004"/>
    <n v="12054429.980210001"/>
    <n v="10090514.954350002"/>
    <n v="51228.888290000119"/>
    <n v="115464.42377999992"/>
    <n v="29883949.022059996"/>
    <n v="25414856.428459994"/>
    <n v="100"/>
    <n v="99.999999999999972"/>
    <n v="1963915.0258600004"/>
    <n v="19.462981173357875"/>
    <n v="40.337473375127082"/>
    <n v="39.703214467308449"/>
    <n v="2.5763379477247774"/>
    <n v="2.5435490005792376"/>
    <n v="1.7547444928706797"/>
    <n v="1.8324305502222065"/>
    <n v="1.7259832043227155"/>
    <n v="1.8165930320842323"/>
    <m/>
    <m/>
    <m/>
    <n v="0"/>
    <m/>
    <n v="0"/>
    <m/>
    <n v="0"/>
    <m/>
    <n v="-55.632318065684984"/>
    <n v="0.42497976573013796"/>
    <n v="1.1442867316719398"/>
    <n v="99.999999999999716"/>
    <n v="-16.941345717506561"/>
    <n v="24.24950415386844"/>
    <n v="9.0091107081521677"/>
    <n v="13.476952498508618"/>
    <m/>
    <n v="2023"/>
    <n v="3"/>
    <d v="2024-11-12T00:00:00"/>
    <x v="31"/>
    <x v="1"/>
  </r>
  <r>
    <n v="2024"/>
    <n v="9"/>
    <n v="41"/>
    <x v="7"/>
    <s v="Terremoto y Erupcion Volcanica"/>
    <n v="29"/>
    <s v="35135aaa6cc23891b40cb3f378c53a17a1127210ce60e125ccf03efcfdaec458"/>
    <s v="866d562d83a77144c090ae01fef5e5dc5d322dfdcb968ee04e0fa262fe1b2619"/>
    <x v="5"/>
    <n v="1143219.1396900001"/>
    <n v="1025095.1142899999"/>
    <n v="1309836.3382800003"/>
    <n v="1081965.29843"/>
    <n v="25115.793799999985"/>
    <n v="104898.06898"/>
    <n v="46300.944520000005"/>
    <n v="227302.07194000005"/>
    <n v="0"/>
    <n v="0"/>
    <n v="136.08000000000001"/>
    <n v="130.12"/>
    <n v="2.09205"/>
    <n v="20.705169999999999"/>
    <n v="10752.062599999999"/>
    <n v="40406.081890000001"/>
    <n v="86030.869739999995"/>
    <n v="92974.243889999998"/>
    <n v="0"/>
    <n v="0"/>
    <n v="0"/>
    <n v="0"/>
    <n v="0"/>
    <n v="0"/>
    <s v="Terremoto y Erupcion Volcanica"/>
    <s v="Daños Sin Autos"/>
    <s v="Riesgos Catastroficos"/>
    <x v="31"/>
    <x v="2"/>
    <n v="25680299.423299998"/>
    <n v="22376637.893310003"/>
    <n v="686962120.64980006"/>
    <n v="584624168.36260986"/>
    <n v="657838299.99713993"/>
    <n v="555463704.64566004"/>
    <n v="12054429.980210001"/>
    <n v="10090514.954350002"/>
    <n v="51228.888290000119"/>
    <n v="115464.42377999992"/>
    <n v="2616850.4659000002"/>
    <n v="2323461.6335300002"/>
    <n v="9.4838092018191311"/>
    <n v="10.158997027679776"/>
    <n v="118124.02540000016"/>
    <n v="11.523225869807717"/>
    <n v="43.686834788124528"/>
    <n v="44.1193045538948"/>
    <n v="4.4517360208531906"/>
    <n v="4.5810953333452966"/>
    <n v="0.16641661968328397"/>
    <n v="0.17378421713891853"/>
    <n v="0.17534258242539683"/>
    <n v="0.18454763213447509"/>
    <m/>
    <m/>
    <m/>
    <n v="0"/>
    <m/>
    <n v="0"/>
    <m/>
    <n v="0"/>
    <m/>
    <n v="-76.056953150597465"/>
    <n v="2.1969360840836241"/>
    <n v="10.233008383095687"/>
    <n v="49.026622748131324"/>
    <n v="-73.389989583075604"/>
    <n v="-7.4680619701676392"/>
    <n v="12.497912240681249"/>
    <n v="43.459435860328568"/>
    <s v="Grandes"/>
    <n v="2023"/>
    <n v="3"/>
    <d v="2024-11-12T00:00:00"/>
    <x v="31"/>
    <x v="5"/>
  </r>
  <r>
    <n v="2024"/>
    <n v="9"/>
    <n v="18"/>
    <x v="64"/>
    <s v="Tecnicos"/>
    <n v="5"/>
    <s v="ef2d127de37b942baad06145e54b0c619a1f22327b2ebbcfbec78f5564afe39d"/>
    <s v="866d562d83a77144c090ae01fef5e5dc5d322dfdcb968ee04e0fa262fe1b2619"/>
    <x v="30"/>
    <n v="19151.629719999997"/>
    <n v="18839.183209999999"/>
    <n v="24829.800439999999"/>
    <n v="25638.157649999997"/>
    <n v="601.30142000000012"/>
    <n v="1592.0670500000001"/>
    <n v="2051.27556"/>
    <n v="1194.6068000000005"/>
    <n v="0"/>
    <n v="0"/>
    <n v="136.08000000000001"/>
    <n v="130.12"/>
    <n v="0"/>
    <n v="0"/>
    <n v="601.30142000000001"/>
    <n v="1592.0670500000001"/>
    <n v="18958.999350000002"/>
    <n v="19101.109579999997"/>
    <n v="0"/>
    <n v="0"/>
    <n v="0"/>
    <n v="0"/>
    <n v="0"/>
    <n v="0"/>
    <s v="Tecnicos"/>
    <s v="Daños Sin Autos"/>
    <s v="Diversos"/>
    <x v="35"/>
    <x v="2"/>
    <n v="16146107.356520001"/>
    <n v="15536856.45108"/>
    <n v="686962120.64980006"/>
    <n v="584624168.36260986"/>
    <n v="657838299.99713993"/>
    <n v="555463704.64566004"/>
    <n v="13386827.930269999"/>
    <n v="15386849.958660001"/>
    <n v="4465912.8475300008"/>
    <n v="3602130.9795399997"/>
    <n v="2038010.01211"/>
    <n v="1867283.1054400001"/>
    <n v="0.14306323962448755"/>
    <n v="0.12243690723322458"/>
    <n v="312.44650999999794"/>
    <n v="1.6584928683858635"/>
    <n v="0.93972206251194335"/>
    <n v="1.0089087806297481"/>
    <n v="0.11861453226536568"/>
    <n v="0.12125479352478954"/>
    <n v="2.7878727435341555E-3"/>
    <n v="2.9112974601939812E-3"/>
    <n v="3.2224434482009136E-3"/>
    <n v="3.391613718850963E-3"/>
    <m/>
    <m/>
    <m/>
    <n v="0"/>
    <m/>
    <n v="0"/>
    <m/>
    <n v="0"/>
    <m/>
    <n v="-62.231400995328677"/>
    <n v="3.1396879993563296"/>
    <n v="8.4508284263349456"/>
    <n v="1.3464244389197315E-2"/>
    <n v="-62.231400995328691"/>
    <n v="-0.74398939708084644"/>
    <n v="3.171588378159842"/>
    <n v="8.3349453775553926"/>
    <s v="Resto"/>
    <n v="2023"/>
    <n v="3"/>
    <d v="2024-11-12T00:00:00"/>
    <x v="35"/>
    <x v="30"/>
  </r>
  <r>
    <n v="2024"/>
    <n v="9"/>
    <n v="9"/>
    <x v="8"/>
    <s v="Tecnicos"/>
    <n v="9"/>
    <s v="19581e27de7ced00ff1ce50b2047e7a567c76b1cbaebabe5ef03f7c3017bb5b7"/>
    <s v="866d562d83a77144c090ae01fef5e5dc5d322dfdcb968ee04e0fa262fe1b2619"/>
    <x v="31"/>
    <n v="27695.458569999999"/>
    <n v="21827.408170000002"/>
    <n v="36936.334099999993"/>
    <n v="31204.162629999999"/>
    <n v="8029.7195699999993"/>
    <n v="4477.8214100000023"/>
    <n v="9040.1015400000015"/>
    <n v="5444.3007100000032"/>
    <n v="0"/>
    <n v="0"/>
    <n v="136.08000000000001"/>
    <n v="130.12"/>
    <n v="0"/>
    <n v="0"/>
    <n v="7225.16446"/>
    <n v="3468.5485600000002"/>
    <n v="32821.92009"/>
    <n v="14651.86968"/>
    <n v="0"/>
    <n v="0"/>
    <n v="0"/>
    <n v="0"/>
    <n v="0"/>
    <n v="0"/>
    <s v="Tecnicos"/>
    <s v="Daños Sin Autos"/>
    <s v="Diversos"/>
    <x v="35"/>
    <x v="2"/>
    <n v="2219668.6898400001"/>
    <n v="1971809.2153"/>
    <n v="686962120.64980006"/>
    <n v="584624168.36260986"/>
    <n v="657838299.99713993"/>
    <n v="555463704.64566004"/>
    <n v="13386827.930269999"/>
    <n v="15386849.958660001"/>
    <n v="4465912.8475300008"/>
    <n v="3602130.9795399997"/>
    <n v="266735.76113999996"/>
    <n v="83501.569129999989"/>
    <n v="0.20688589346379541"/>
    <n v="0.14185754867724007"/>
    <n v="5868.0503999999964"/>
    <n v="26.883862501206867"/>
    <n v="10.38310665642754"/>
    <n v="26.140117362366986"/>
    <n v="1.2477293884789791"/>
    <n v="1.1069736362236791"/>
    <n v="4.0315845280963613E-3"/>
    <n v="4.2100708593769028E-3"/>
    <n v="3.7335795116259503E-3"/>
    <n v="3.9295831550189382E-3"/>
    <m/>
    <m/>
    <m/>
    <n v="0"/>
    <m/>
    <n v="0"/>
    <m/>
    <n v="0"/>
    <m/>
    <n v="79.32201476521135"/>
    <n v="28.992910695827483"/>
    <n v="20.514672997934788"/>
    <n v="0.17980018518366436"/>
    <n v="108.30512633791697"/>
    <n v="124.01182106337161"/>
    <n v="22.013229086501017"/>
    <n v="23.673078151484077"/>
    <s v="Resto"/>
    <n v="2023"/>
    <n v="3"/>
    <d v="2024-11-12T00:00:00"/>
    <x v="35"/>
    <x v="31"/>
  </r>
  <r>
    <n v="2024"/>
    <n v="9"/>
    <n v="3"/>
    <x v="40"/>
    <s v="Tecnicos"/>
    <n v="3"/>
    <s v="4e07408562bedb8b60ce05c1decfe3ad16b72230967de01f640b7e4729b49fce"/>
    <s v="866d562d83a77144c090ae01fef5e5dc5d322dfdcb968ee04e0fa262fe1b2619"/>
    <x v="0"/>
    <n v="3139565.1793499999"/>
    <n v="3206239.95695"/>
    <n v="4008861.8456099997"/>
    <n v="3946207.4109700001"/>
    <n v="1469107.4326000004"/>
    <n v="453855.98661999981"/>
    <n v="1852993.6962900001"/>
    <n v="834235.32182999956"/>
    <n v="0"/>
    <n v="0"/>
    <n v="136.08000000000001"/>
    <n v="130.12"/>
    <n v="0"/>
    <n v="0"/>
    <n v="18016.61118"/>
    <n v="8603.5615399999988"/>
    <n v="10881.723550000001"/>
    <n v="4700.3446299999996"/>
    <n v="0"/>
    <n v="0"/>
    <n v="0"/>
    <n v="0"/>
    <n v="0"/>
    <n v="0"/>
    <s v="Tecnicos"/>
    <s v="Daños Sin Autos"/>
    <s v="Diversos"/>
    <x v="35"/>
    <x v="2"/>
    <n v="18450547.527869999"/>
    <n v="15031312.08585"/>
    <n v="686962120.64980006"/>
    <n v="584624168.36260986"/>
    <n v="657838299.99713993"/>
    <n v="555463704.64566004"/>
    <n v="13386827.930269999"/>
    <n v="15386849.958660001"/>
    <n v="4465912.8475300008"/>
    <n v="3602130.9795399997"/>
    <n v="3213791.8394999998"/>
    <n v="3284204.9977399996"/>
    <n v="23.452644612327351"/>
    <n v="20.837533124481205"/>
    <n v="-66674.777600000147"/>
    <n v="-2.0795317410810976"/>
    <n v="97.690371254363882"/>
    <n v="97.626060466881611"/>
    <n v="17.016108462947294"/>
    <n v="21.330406411881054"/>
    <n v="0.45702158604906384"/>
    <n v="0.47725484809316354"/>
    <n v="0.54842754207885358"/>
    <n v="0.57721862475160579"/>
    <m/>
    <m/>
    <m/>
    <n v="0"/>
    <m/>
    <n v="0"/>
    <m/>
    <n v="0"/>
    <m/>
    <n v="223.69462470703084"/>
    <n v="46.793340755045485"/>
    <n v="14.155396748649448"/>
    <n v="32.896016620936344"/>
    <n v="109.40875585345094"/>
    <n v="131.50905745394249"/>
    <n v="165.56762444125866"/>
    <n v="183.04107926656431"/>
    <s v="Grandes"/>
    <n v="2023"/>
    <n v="3"/>
    <d v="2024-11-12T00:00:00"/>
    <x v="35"/>
    <x v="0"/>
  </r>
  <r>
    <n v="2024"/>
    <n v="9"/>
    <n v="37"/>
    <x v="35"/>
    <s v="Tecnicos"/>
    <n v="25"/>
    <s v="b7a56873cd771f2c446d369b649430b65a756ba278ff97ec81bb6f55b2e73569"/>
    <s v="866d562d83a77144c090ae01fef5e5dc5d322dfdcb968ee04e0fa262fe1b2619"/>
    <x v="16"/>
    <n v="462489.05638000002"/>
    <n v="390293.33504999999"/>
    <n v="650238.57209999999"/>
    <n v="525725.14272"/>
    <n v="87037.461619999987"/>
    <n v="152669.30491000001"/>
    <n v="100962.29555000001"/>
    <n v="280127.37714"/>
    <n v="0"/>
    <n v="0"/>
    <n v="136.08000000000001"/>
    <n v="130.12"/>
    <n v="0"/>
    <n v="0"/>
    <n v="92786.536030000003"/>
    <n v="61506.080190000001"/>
    <n v="356046.69060999999"/>
    <n v="255945.13922000001"/>
    <n v="0"/>
    <n v="0"/>
    <n v="0"/>
    <n v="0"/>
    <n v="0"/>
    <n v="0"/>
    <s v="Tecnicos"/>
    <s v="Daños Sin Autos"/>
    <s v="Diversos"/>
    <x v="35"/>
    <x v="2"/>
    <n v="10496838.85248"/>
    <n v="8533878.8999300003"/>
    <n v="686962120.64980006"/>
    <n v="584624168.36260986"/>
    <n v="657838299.99713993"/>
    <n v="555463704.64566004"/>
    <n v="13386827.930269999"/>
    <n v="15386849.958660001"/>
    <n v="4465912.8475300008"/>
    <n v="3602130.9795399997"/>
    <n v="796776.62507000007"/>
    <n v="660643.41295999999"/>
    <n v="3.4548069101137093"/>
    <n v="2.5365382524597622"/>
    <n v="72195.721330000029"/>
    <n v="18.497810453450647"/>
    <n v="58.045008077310058"/>
    <n v="59.077760769807462"/>
    <n v="4.4059841527502499"/>
    <n v="4.573457622573029"/>
    <n v="6.7323807598376723E-2"/>
    <n v="7.0304367559932399E-2"/>
    <n v="6.675969899484599E-2"/>
    <n v="7.0264417240182217E-2"/>
    <m/>
    <m/>
    <m/>
    <n v="0"/>
    <m/>
    <n v="0"/>
    <m/>
    <n v="0"/>
    <m/>
    <n v="-42.989547459255547"/>
    <n v="18.819355921902385"/>
    <n v="39.116554447552055"/>
    <n v="1.9489287989159598"/>
    <n v="50.857501800424856"/>
    <n v="39.110549899506687"/>
    <n v="26.060215830410527"/>
    <n v="24.030962407585278"/>
    <s v="Medianas"/>
    <n v="2023"/>
    <n v="3"/>
    <d v="2024-11-12T00:00:00"/>
    <x v="35"/>
    <x v="16"/>
  </r>
  <r>
    <n v="2024"/>
    <n v="9"/>
    <n v="16"/>
    <x v="24"/>
    <s v="Tecnicos"/>
    <n v="14"/>
    <s v="8527a891e224136950ff32ca212b45bc93f69fbb801c3b1ebedac52775f99e61"/>
    <s v="866d562d83a77144c090ae01fef5e5dc5d322dfdcb968ee04e0fa262fe1b2619"/>
    <x v="26"/>
    <n v="55660.171740000005"/>
    <n v="41788.92035"/>
    <n v="89662.813900000008"/>
    <n v="75605.893440000014"/>
    <n v="9157.9039699999994"/>
    <n v="1989.0367099999999"/>
    <n v="9192.8342100000009"/>
    <n v="3057.25585"/>
    <n v="0"/>
    <n v="0"/>
    <n v="136.08000000000001"/>
    <n v="130.12"/>
    <n v="0"/>
    <n v="0"/>
    <n v="2814.9080899999999"/>
    <n v="437.86609999999996"/>
    <n v="7220.79547"/>
    <n v="3862.33275"/>
    <n v="0"/>
    <n v="0"/>
    <n v="0"/>
    <n v="0"/>
    <n v="0"/>
    <n v="0"/>
    <s v="Tecnicos"/>
    <s v="Daños Sin Autos"/>
    <s v="Diversos"/>
    <x v="35"/>
    <x v="2"/>
    <n v="3728743.9611599999"/>
    <n v="2931433.71942"/>
    <n v="686962120.64980006"/>
    <n v="584624168.36260986"/>
    <n v="657838299.99713993"/>
    <n v="555463704.64566004"/>
    <n v="13386827.930269999"/>
    <n v="15386849.958660001"/>
    <n v="4465912.8475300008"/>
    <n v="3602130.9795399997"/>
    <n v="96646.458230000004"/>
    <n v="57752.399219999999"/>
    <n v="0.4157831267416417"/>
    <n v="0.27158853477011019"/>
    <n v="13871.251390000005"/>
    <n v="33.193610348921119"/>
    <n v="57.591527676616451"/>
    <n v="72.35876069981218"/>
    <n v="1.4927324675487856"/>
    <n v="1.4255454617022065"/>
    <n v="8.1023640266148656E-3"/>
    <n v="8.4610719291111497E-3"/>
    <n v="7.1479973992591862E-3"/>
    <n v="7.5232494941605372E-3"/>
    <m/>
    <m/>
    <m/>
    <n v="0"/>
    <m/>
    <n v="0"/>
    <m/>
    <n v="0"/>
    <m/>
    <n v="360.41905229592271"/>
    <n v="16.453244184689968"/>
    <n v="4.7597226569649811"/>
    <n v="0.20506230825944211"/>
    <n v="542.86961013880739"/>
    <n v="86.954256336407056"/>
    <n v="38.983351650036418"/>
    <n v="11.336830054324034"/>
    <s v="Resto"/>
    <n v="2023"/>
    <n v="3"/>
    <d v="2024-11-12T00:00:00"/>
    <x v="35"/>
    <x v="26"/>
  </r>
  <r>
    <n v="2024"/>
    <n v="9"/>
    <n v="5.0999999999999996"/>
    <x v="6"/>
    <s v="Tecnicos"/>
    <n v="5.0999999999999996"/>
    <m/>
    <m/>
    <x v="3"/>
    <n v="8030508.8711999999"/>
    <n v="7949825.1020400003"/>
    <n v="9741210.9708300009"/>
    <n v="9608994.1013699993"/>
    <n v="2274038.9370600004"/>
    <n v="1759484.7965799998"/>
    <n v="2951140.5791600002"/>
    <n v="2393682.1420699996"/>
    <n v="0"/>
    <n v="0"/>
    <n v="0"/>
    <n v="0"/>
    <n v="5180.4241400000001"/>
    <n v="211083.34503"/>
    <n v="212859.60858"/>
    <n v="406055.34010999999"/>
    <n v="521911.33756999997"/>
    <n v="670529.51687000005"/>
    <n v="0"/>
    <n v="0"/>
    <n v="0"/>
    <n v="0"/>
    <n v="0"/>
    <n v="0"/>
    <s v="Tecnicos"/>
    <s v="Daños Sin Autos"/>
    <s v="Diversos"/>
    <x v="35"/>
    <x v="2"/>
    <n v="94586574.648619995"/>
    <n v="83238045.162640005"/>
    <n v="686962120.64980006"/>
    <n v="584624168.36260986"/>
    <n v="657838299.99713993"/>
    <n v="555463704.64566004"/>
    <n v="13386827.930269999"/>
    <n v="15386849.958660001"/>
    <n v="4465912.8475300008"/>
    <n v="3602130.9795399997"/>
    <n v="10006250.91443"/>
    <n v="9980318.9674400017"/>
    <n v="59.988138437497881"/>
    <n v="51.666358763482279"/>
    <n v="80683.769159999676"/>
    <n v="1.0149125059279118"/>
    <n v="80.25492204696981"/>
    <n v="79.655020325258874"/>
    <n v="8.4901149037615191"/>
    <n v="9.5507109597621174"/>
    <n v="1.1689885991972762"/>
    <n v="1.2207420685653168"/>
    <n v="1.3598180732598735"/>
    <n v="1.4312051418573482"/>
    <m/>
    <m/>
    <m/>
    <n v="0"/>
    <m/>
    <n v="0"/>
    <m/>
    <n v="0"/>
    <m/>
    <n v="29.244591455417268"/>
    <n v="28.317494862815469"/>
    <n v="22.132371140196526"/>
    <n v="50.919913009894977"/>
    <n v="-47.578670305792173"/>
    <n v="-22.164300834024829"/>
    <n v="40.784630119565236"/>
    <n v="60.557414684061492"/>
    <m/>
    <n v="2023"/>
    <n v="3"/>
    <d v="2024-11-12T00:00:00"/>
    <x v="35"/>
    <x v="3"/>
  </r>
  <r>
    <n v="2024"/>
    <n v="9"/>
    <n v="39"/>
    <x v="17"/>
    <s v="Tecnicos"/>
    <n v="27"/>
    <s v="670671cd97404156226e507973f2ab8330d3022ca96e0c93bdbdb320c41adcaf"/>
    <s v="866d562d83a77144c090ae01fef5e5dc5d322dfdcb968ee04e0fa262fe1b2619"/>
    <x v="8"/>
    <n v="478254.79891000001"/>
    <n v="416768.22842"/>
    <n v="561664.56998000003"/>
    <n v="539947.81667999993"/>
    <n v="280635.97154"/>
    <n v="174719.48177999997"/>
    <n v="365728.80847000011"/>
    <n v="241975.86496999991"/>
    <n v="0"/>
    <n v="0"/>
    <n v="136.08000000000001"/>
    <n v="130.12"/>
    <n v="-23599.179980000001"/>
    <n v="34798.578939999999"/>
    <n v="17540.891299999999"/>
    <n v="58649.577659999995"/>
    <n v="74136.31078"/>
    <n v="68782.453750000001"/>
    <n v="0"/>
    <n v="0"/>
    <n v="0"/>
    <n v="0"/>
    <n v="0"/>
    <n v="0"/>
    <s v="Tecnicos"/>
    <s v="Daños Sin Autos"/>
    <s v="Diversos"/>
    <x v="35"/>
    <x v="2"/>
    <n v="20570212.76644"/>
    <n v="17720859.139090002"/>
    <n v="686962120.64980006"/>
    <n v="584624168.36260986"/>
    <n v="657838299.99713993"/>
    <n v="555463704.64566004"/>
    <n v="13386827.930269999"/>
    <n v="15386849.958660001"/>
    <n v="4465912.8475300008"/>
    <n v="3602130.9795399997"/>
    <n v="955469.81291999994"/>
    <n v="822124.82513999997"/>
    <n v="3.5725774724315449"/>
    <n v="2.7086000678484239"/>
    <n v="61486.570490000013"/>
    <n v="14.753180856204008"/>
    <n v="50.054412231864362"/>
    <n v="50.694032788637465"/>
    <n v="2.324987127455802"/>
    <n v="2.3518511441731476"/>
    <n v="6.9618802046554906E-2"/>
    <n v="7.2700966014304633E-2"/>
    <n v="7.1288231136127422E-2"/>
    <n v="7.5030686061812749E-2"/>
    <m/>
    <m/>
    <m/>
    <n v="0"/>
    <m/>
    <n v="0"/>
    <m/>
    <n v="0"/>
    <m/>
    <n v="60.620881358477227"/>
    <n v="58.679175238722749"/>
    <n v="41.922457103406082"/>
    <n v="6.2839553999629354"/>
    <n v="-70.09204158009959"/>
    <n v="7.7837540507923464"/>
    <n v="23.660323956573333"/>
    <n v="85.268225343007614"/>
    <s v="Medianas"/>
    <n v="2023"/>
    <n v="3"/>
    <d v="2024-11-12T00:00:00"/>
    <x v="35"/>
    <x v="8"/>
  </r>
  <r>
    <n v="2024"/>
    <n v="9"/>
    <n v="15.1"/>
    <x v="13"/>
    <s v="Tecnicos"/>
    <n v="15.1"/>
    <m/>
    <m/>
    <x v="7"/>
    <n v="4453382.4877200006"/>
    <n v="4033202.9652"/>
    <n v="5697150.6260899995"/>
    <n v="5210002.8971200008"/>
    <n v="1522752.7845600001"/>
    <n v="1385426.3288999998"/>
    <n v="3368529.0782900006"/>
    <n v="1764407.1045399997"/>
    <n v="0"/>
    <n v="0"/>
    <n v="0"/>
    <n v="0"/>
    <n v="-23599.179980000001"/>
    <n v="34798.578939999999"/>
    <n v="41844.019110000037"/>
    <n v="748699.26919000002"/>
    <n v="1360141.0283099997"/>
    <n v="1189834.55895"/>
    <n v="0"/>
    <n v="0"/>
    <n v="0"/>
    <n v="0"/>
    <n v="0"/>
    <n v="0"/>
    <s v="Tecnicos"/>
    <s v="Daños Sin Autos"/>
    <s v="Diversos"/>
    <x v="35"/>
    <x v="2"/>
    <n v="218898419.89519998"/>
    <n v="188305201.89747"/>
    <n v="686962120.64980006"/>
    <n v="584624168.36260986"/>
    <n v="657838299.99713993"/>
    <n v="555463704.64566004"/>
    <n v="13386827.930269999"/>
    <n v="15386849.958660001"/>
    <n v="4465912.8475300008"/>
    <n v="3602130.9795399997"/>
    <n v="8290755.2273600008"/>
    <n v="7366451.2856299998"/>
    <n v="33.266898707572921"/>
    <n v="26.212012049484105"/>
    <n v="420179.52252000058"/>
    <n v="10.418010850072967"/>
    <n v="53.715040012562007"/>
    <n v="54.750962285839222"/>
    <n v="2.0344516373631687"/>
    <n v="2.1418436264952638"/>
    <n v="0.64827191396048578"/>
    <n v="0.67697221152057618"/>
    <n v="0.68987961556499122"/>
    <n v="0.72609658047285919"/>
    <m/>
    <m/>
    <m/>
    <n v="0"/>
    <m/>
    <n v="0"/>
    <m/>
    <n v="0"/>
    <m/>
    <n v="9.9122163911115067"/>
    <n v="34.193173138820242"/>
    <n v="34.350523414119792"/>
    <n v="34.097234687465999"/>
    <n v="-94.411104587390597"/>
    <n v="14.31345795757446"/>
    <n v="3.0764470918131188"/>
    <n v="62.924653142593947"/>
    <s v="Resto"/>
    <n v="2023"/>
    <n v="3"/>
    <d v="2024-11-12T00:00:00"/>
    <x v="35"/>
    <x v="7"/>
  </r>
  <r>
    <n v="2024"/>
    <n v="9"/>
    <n v="92"/>
    <x v="22"/>
    <s v="Tecnicos"/>
    <n v="219"/>
    <s v="314f04b30f62e0056bd059354a5536fb2e302107eed143b5fa2aa0bbba07f608"/>
    <s v="866d562d83a77144c090ae01fef5e5dc5d322dfdcb968ee04e0fa262fe1b2619"/>
    <x v="6"/>
    <n v="988616.60175999999"/>
    <n v="1172643.4675199999"/>
    <n v="1169695.1472100001"/>
    <n v="1433531.0476299999"/>
    <n v="213232.92103"/>
    <n v="597210.8512700001"/>
    <n v="329511.64871000004"/>
    <n v="660542.30248000007"/>
    <n v="0"/>
    <n v="0"/>
    <n v="136.08000000000001"/>
    <n v="130.12"/>
    <n v="0"/>
    <n v="0"/>
    <n v="40992.833129999999"/>
    <n v="37078.025609999997"/>
    <n v="178723.26811"/>
    <n v="78634.186010000005"/>
    <n v="0"/>
    <n v="0"/>
    <n v="0"/>
    <n v="0"/>
    <n v="0"/>
    <n v="0"/>
    <s v="Tecnicos"/>
    <s v="Daños Sin Autos"/>
    <s v="Diversos"/>
    <x v="35"/>
    <x v="2"/>
    <n v="8783487.9357299991"/>
    <n v="9804093.92949"/>
    <n v="686962120.64980006"/>
    <n v="584624168.36260986"/>
    <n v="657838299.99713993"/>
    <n v="555463704.64566004"/>
    <n v="13386827.930269999"/>
    <n v="15386849.958660001"/>
    <n v="4465912.8475300008"/>
    <n v="3602130.9795399997"/>
    <n v="1396858.3320299999"/>
    <n v="1665336.9623099999"/>
    <n v="7.38499521252949"/>
    <n v="7.6210755981279634"/>
    <n v="-184026.86575999996"/>
    <n v="-15.693334833408034"/>
    <n v="70.774292502753795"/>
    <n v="70.414786560277776"/>
    <n v="11.255398868807527"/>
    <n v="11.960753089000645"/>
    <n v="0.14391137037146443"/>
    <n v="0.15028261531204526"/>
    <n v="0.20058073733152174"/>
    <n v="0.21111072743592663"/>
    <m/>
    <m/>
    <m/>
    <n v="0"/>
    <m/>
    <n v="0"/>
    <m/>
    <n v="0"/>
    <m/>
    <n v="-64.295203180493289"/>
    <n v="21.568818554168402"/>
    <n v="50.928595759206274"/>
    <n v="4.7746771670193802"/>
    <n v="10.558295528400997"/>
    <n v="127.28443845946541"/>
    <n v="22.936483628292802"/>
    <n v="47.152552205836706"/>
    <s v="Grandes"/>
    <n v="2023"/>
    <n v="3"/>
    <d v="2024-11-12T00:00:00"/>
    <x v="35"/>
    <x v="6"/>
  </r>
  <r>
    <n v="2024"/>
    <n v="9"/>
    <n v="94"/>
    <x v="19"/>
    <s v="Tecnicos"/>
    <n v="7"/>
    <s v="7902699be42c8a8e46fbbb4501726517e86b22c56a189f7625a6da49081b2451"/>
    <s v="866d562d83a77144c090ae01fef5e5dc5d322dfdcb968ee04e0fa262fe1b2619"/>
    <x v="19"/>
    <n v="191203.18603000001"/>
    <n v="591112.69663000002"/>
    <n v="232472.32238000006"/>
    <n v="746006.43926999997"/>
    <n v="75343.704660000018"/>
    <n v="-61093.681220000013"/>
    <n v="745377.99057000002"/>
    <n v="66594.596400000068"/>
    <n v="0"/>
    <n v="0"/>
    <n v="136.08000000000001"/>
    <n v="130.12"/>
    <n v="0"/>
    <n v="0"/>
    <n v="21315.622600000002"/>
    <n v="26334.559969999998"/>
    <n v="58418.86032"/>
    <n v="67120.371459999995"/>
    <n v="0"/>
    <n v="0"/>
    <n v="0"/>
    <n v="0"/>
    <n v="0"/>
    <n v="0"/>
    <s v="Tecnicos"/>
    <s v="Daños Sin Autos"/>
    <s v="Diversos"/>
    <x v="35"/>
    <x v="2"/>
    <n v="5391455.1856499994"/>
    <n v="5692551.0252200002"/>
    <n v="686962120.64980006"/>
    <n v="584624168.36260986"/>
    <n v="657838299.99713993"/>
    <n v="555463704.64566004"/>
    <n v="13386827.930269999"/>
    <n v="15386849.958660001"/>
    <n v="4465912.8475300008"/>
    <n v="3602130.9795399997"/>
    <n v="345327.60625000001"/>
    <n v="726202.88774000003"/>
    <n v="1.4282934465576835"/>
    <n v="3.8416745351917267"/>
    <n v="-399909.51060000004"/>
    <n v="-67.653683109824755"/>
    <n v="55.368636207896571"/>
    <n v="81.397734243330916"/>
    <n v="3.5464114871790104"/>
    <n v="10.383968347603091"/>
    <n v="2.7833148332711589E-2"/>
    <n v="2.9065377621040202E-2"/>
    <n v="0.10110986315970531"/>
    <n v="0.10641787963573265"/>
    <m/>
    <m/>
    <m/>
    <n v="0"/>
    <m/>
    <n v="0"/>
    <m/>
    <n v="0"/>
    <m/>
    <n v="-223.32487281079901"/>
    <n v="39.405046654493766"/>
    <n v="-10.335369476633129"/>
    <n v="1.6870840796114277"/>
    <n v="-19.058368074946031"/>
    <n v="-12.964039010400308"/>
    <n v="36.487570081374024"/>
    <n v="39.234824535638829"/>
    <s v="Resto"/>
    <n v="2023"/>
    <n v="3"/>
    <d v="2024-11-12T00:00:00"/>
    <x v="35"/>
    <x v="19"/>
  </r>
  <r>
    <n v="2024"/>
    <n v="9"/>
    <n v="80"/>
    <x v="30"/>
    <s v="Tecnicos"/>
    <n v="52"/>
    <s v="41cfc0d1f2d127b04555b7246d84019b4d27710a3f3aff6e7764375b1e06e05d"/>
    <s v="866d562d83a77144c090ae01fef5e5dc5d322dfdcb968ee04e0fa262fe1b2619"/>
    <x v="32"/>
    <n v="27317.843079999999"/>
    <n v="27557.28325"/>
    <n v="43478.946459999999"/>
    <n v="41799.550470000002"/>
    <n v="4432.7459499999995"/>
    <n v="553.96803"/>
    <n v="7451.4432000000006"/>
    <n v="7883.5167799999981"/>
    <n v="0"/>
    <n v="0"/>
    <n v="136.08000000000001"/>
    <n v="130.12"/>
    <n v="0"/>
    <n v="0"/>
    <n v="2225.8115699999998"/>
    <n v="460.11419000000001"/>
    <n v="12732.153390000001"/>
    <n v="13163.30553"/>
    <n v="0"/>
    <n v="0"/>
    <n v="0"/>
    <n v="0"/>
    <n v="0"/>
    <n v="0"/>
    <s v="Tecnicos"/>
    <s v="Daños Sin Autos"/>
    <s v="Diversos"/>
    <x v="35"/>
    <x v="2"/>
    <n v="835205.63911999995"/>
    <n v="787883.69756"/>
    <n v="686962120.64980006"/>
    <n v="584624168.36260986"/>
    <n v="657838299.99713993"/>
    <n v="555463704.64566004"/>
    <n v="13386827.930269999"/>
    <n v="15386849.958660001"/>
    <n v="4465912.8475300008"/>
    <n v="3602130.9795399997"/>
    <n v="42228.309079999999"/>
    <n v="44980.974820000003"/>
    <n v="0.20406509460116012"/>
    <n v="0.1790963278646274"/>
    <n v="-239.44017000000167"/>
    <n v="-0.86888162315492679"/>
    <n v="64.690828676675963"/>
    <n v="61.264308655549939"/>
    <n v="3.2707924612174524"/>
    <n v="3.4976333861637516"/>
    <n v="3.9766156326290518E-3"/>
    <n v="4.1526683806824205E-3"/>
    <n v="4.7136749969097667E-3"/>
    <n v="4.961131216949498E-3"/>
    <m/>
    <m/>
    <m/>
    <n v="0"/>
    <m/>
    <n v="0"/>
    <m/>
    <n v="0"/>
    <m/>
    <n v="700.1808245143676"/>
    <n v="16.226559091868097"/>
    <n v="2.0102418114819063"/>
    <n v="9.9257332181295357E-2"/>
    <n v="383.75199426038131"/>
    <n v="-3.2754093492502689"/>
    <n v="17.481815540709565"/>
    <n v="3.4954304521107629"/>
    <s v="Resto"/>
    <n v="2023"/>
    <n v="3"/>
    <d v="2024-11-12T00:00:00"/>
    <x v="35"/>
    <x v="32"/>
  </r>
  <r>
    <n v="2024"/>
    <n v="9"/>
    <n v="8"/>
    <x v="20"/>
    <s v="Tecnicos"/>
    <n v="8"/>
    <s v="2c624232cdd221771294dfbb310aca000a0df6ac8b66b696d90ef06fdefb64a3"/>
    <s v="866d562d83a77144c090ae01fef5e5dc5d322dfdcb968ee04e0fa262fe1b2619"/>
    <x v="28"/>
    <n v="36871.777479999997"/>
    <n v="51109.626799999998"/>
    <n v="47656.435749999997"/>
    <n v="62296.350209999997"/>
    <n v="9912.7751000000026"/>
    <n v="13025.642380000003"/>
    <n v="13992.595760000002"/>
    <n v="17518.375829999997"/>
    <n v="0"/>
    <n v="0"/>
    <n v="136.08000000000001"/>
    <n v="130.12"/>
    <n v="0"/>
    <n v="0"/>
    <n v="6978.0091900000007"/>
    <n v="8357.2189299999991"/>
    <n v="20923.417440000001"/>
    <n v="19578.026690000002"/>
    <n v="0"/>
    <n v="0"/>
    <n v="0"/>
    <n v="0"/>
    <n v="0"/>
    <n v="0"/>
    <s v="Tecnicos"/>
    <s v="Daños Sin Autos"/>
    <s v="Diversos"/>
    <x v="35"/>
    <x v="2"/>
    <n v="1891357.54091"/>
    <n v="1612866.84565"/>
    <n v="686962120.64980006"/>
    <n v="584624168.36260986"/>
    <n v="657838299.99713993"/>
    <n v="555463704.64566004"/>
    <n v="13386827.930269999"/>
    <n v="15386849.958660001"/>
    <n v="4465912.8475300008"/>
    <n v="3602130.9795399997"/>
    <n v="69278.503639999995"/>
    <n v="84534.957549999992"/>
    <n v="0.27543326673099566"/>
    <n v="0.3321643282238842"/>
    <n v="-14237.849320000001"/>
    <n v="-27.857470718217026"/>
    <n v="53.222537356755183"/>
    <n v="60.459753315390408"/>
    <n v="1.9494874280755854"/>
    <n v="3.1688683376340565"/>
    <n v="5.3673669001025621E-3"/>
    <n v="5.6049909955319267E-3"/>
    <n v="8.7423048115074752E-3"/>
    <n v="9.2012540824073681E-3"/>
    <m/>
    <m/>
    <m/>
    <n v="0"/>
    <m/>
    <n v="0"/>
    <m/>
    <n v="0"/>
    <m/>
    <n v="-23.897994349818774"/>
    <n v="26.884451408334993"/>
    <n v="25.48569260928355"/>
    <n v="0.22196526081968981"/>
    <n v="-16.503214185870306"/>
    <n v="6.8719425675683343"/>
    <n v="33.350236451622415"/>
    <n v="42.686727637717802"/>
    <s v="Resto"/>
    <n v="2023"/>
    <n v="3"/>
    <d v="2024-11-12T00:00:00"/>
    <x v="35"/>
    <x v="28"/>
  </r>
  <r>
    <n v="2024"/>
    <n v="9"/>
    <n v="79"/>
    <x v="59"/>
    <s v="Tecnicos"/>
    <n v="51"/>
    <s v="031b4af5197ec30a926f48cf40e11a7dbc470048a21e4003b7a3c07c5dab1baa"/>
    <s v="866d562d83a77144c090ae01fef5e5dc5d322dfdcb968ee04e0fa262fe1b2619"/>
    <x v="20"/>
    <n v="60688.450229999995"/>
    <n v="60172.684249999998"/>
    <n v="77795.082669999989"/>
    <n v="78999.054269999993"/>
    <n v="28272.271540000002"/>
    <n v="39480.070800000001"/>
    <n v="40071.671459999998"/>
    <n v="48135.599669999996"/>
    <n v="0"/>
    <n v="0"/>
    <n v="136.08000000000001"/>
    <n v="130.12"/>
    <n v="0"/>
    <n v="0"/>
    <n v="28272.271539999998"/>
    <n v="39480.070799999994"/>
    <n v="55411.121599999999"/>
    <n v="63965.135289999998"/>
    <n v="0"/>
    <n v="0"/>
    <n v="0"/>
    <n v="0"/>
    <n v="0"/>
    <n v="0"/>
    <s v="Tecnicos"/>
    <s v="Daños Sin Autos"/>
    <s v="Diversos"/>
    <x v="35"/>
    <x v="2"/>
    <n v="61339841.861339994"/>
    <n v="52224009.604280002"/>
    <n v="686962120.64980006"/>
    <n v="584624168.36260986"/>
    <n v="657838299.99713993"/>
    <n v="555463704.64566004"/>
    <n v="13386827.930269999"/>
    <n v="15386849.958660001"/>
    <n v="4465912.8475300008"/>
    <n v="3602130.9795399997"/>
    <n v="2259271.72217"/>
    <n v="1866213.1828000001"/>
    <n v="0.45334451556498018"/>
    <n v="0.39106564639069424"/>
    <n v="515.76597999999649"/>
    <n v="0.85714304825947885"/>
    <n v="2.686195274099636"/>
    <n v="3.2243199654028292"/>
    <n v="9.8938061117254783E-2"/>
    <n v="0.11522034540424979"/>
    <n v="8.8343226512394256E-3"/>
    <n v="9.225435829787328E-3"/>
    <n v="1.0292541346439551E-2"/>
    <n v="1.0832874181830692E-2"/>
    <m/>
    <m/>
    <m/>
    <n v="0"/>
    <m/>
    <n v="0"/>
    <m/>
    <n v="0"/>
    <m/>
    <n v="-28.388498381314953"/>
    <n v="46.585917802897242"/>
    <n v="65.611284076960558"/>
    <n v="0.63306814318234572"/>
    <n v="-28.388498381314953"/>
    <n v="-13.37293144338474"/>
    <n v="51.022738258378794"/>
    <n v="61.721233951915231"/>
    <s v="Resto"/>
    <n v="2023"/>
    <n v="3"/>
    <d v="2024-11-12T00:00:00"/>
    <x v="35"/>
    <x v="20"/>
  </r>
  <r>
    <n v="2024"/>
    <n v="9"/>
    <n v="50"/>
    <x v="56"/>
    <s v="Tecnicos"/>
    <n v="38"/>
    <s v="aea92132c4cbeb263e6ac2bf6c183b5d81737f179f21efdc5863739672f0f470"/>
    <s v="866d562d83a77144c090ae01fef5e5dc5d322dfdcb968ee04e0fa262fe1b2619"/>
    <x v="35"/>
    <n v="0"/>
    <n v="-120.02277000000001"/>
    <n v="-449.24630999999988"/>
    <n v="232.04203999999984"/>
    <n v="-160.309"/>
    <n v="-304.49842999999998"/>
    <n v="-205.95680999999999"/>
    <n v="53.389239999999972"/>
    <n v="0"/>
    <n v="0"/>
    <n v="136.08000000000001"/>
    <n v="130.12"/>
    <n v="0"/>
    <n v="0"/>
    <n v="20.55"/>
    <n v="74.922139999999999"/>
    <n v="0"/>
    <n v="23.528860000000002"/>
    <n v="0"/>
    <n v="0"/>
    <n v="0"/>
    <n v="0"/>
    <n v="0"/>
    <n v="0"/>
    <s v="Tecnicos"/>
    <s v="Daños Sin Autos"/>
    <s v="Diversos"/>
    <x v="35"/>
    <x v="2"/>
    <n v="44827465.708169997"/>
    <n v="24659912.83171"/>
    <n v="686962120.64980006"/>
    <n v="584624168.36260986"/>
    <n v="657838299.99713993"/>
    <n v="555463704.64566004"/>
    <n v="13386827.930269999"/>
    <n v="15386849.958660001"/>
    <n v="4465912.8475300008"/>
    <n v="3602130.9795399997"/>
    <n v="0"/>
    <n v="-2743.7231299999999"/>
    <m/>
    <n v="-7.8003470705483165E-4"/>
    <m/>
    <m/>
    <m/>
    <n v="4.3744490356065926"/>
    <m/>
    <n v="-4.8671206106480484E-4"/>
    <m/>
    <m/>
    <n v="-2.0529902199588257E-5"/>
    <n v="-2.1607671031640964E-5"/>
    <m/>
    <m/>
    <m/>
    <n v="0"/>
    <m/>
    <n v="0"/>
    <m/>
    <n v="0"/>
    <m/>
    <n v="-47.353094726958034"/>
    <m/>
    <n v="253.70055198692714"/>
    <n v="-3.5896132654864373E-3"/>
    <n v="-72.571525586428791"/>
    <m/>
    <m/>
    <n v="318.42656210288129"/>
    <s v="Resto"/>
    <n v="2023"/>
    <n v="3"/>
    <d v="2024-11-12T00:00:00"/>
    <x v="35"/>
    <x v="35"/>
  </r>
  <r>
    <n v="2024"/>
    <n v="9"/>
    <n v="103"/>
    <x v="18"/>
    <s v="Tecnicos"/>
    <n v="205"/>
    <s v="f8809aff4d69bece79dabe35be0c708b890d7eafb841f121330667b77d2e2590"/>
    <s v="866d562d83a77144c090ae01fef5e5dc5d322dfdcb968ee04e0fa262fe1b2619"/>
    <x v="11"/>
    <n v="229107.63474000001"/>
    <n v="330869.78839"/>
    <n v="270082.11252000002"/>
    <n v="393655.49895000004"/>
    <n v="51113.801829999997"/>
    <n v="121211.54909"/>
    <n v="262968.42517999996"/>
    <n v="229033.09451"/>
    <n v="0"/>
    <n v="0"/>
    <n v="136.08000000000001"/>
    <n v="130.12"/>
    <n v="0"/>
    <n v="0"/>
    <n v="-5908.6689800000004"/>
    <n v="650.35987"/>
    <n v="-3743.2620299999999"/>
    <n v="9259.7465499999998"/>
    <n v="0"/>
    <n v="0"/>
    <n v="0"/>
    <n v="0"/>
    <n v="0"/>
    <n v="0"/>
    <s v="Tecnicos"/>
    <s v="Daños Sin Autos"/>
    <s v="Diversos"/>
    <x v="35"/>
    <x v="2"/>
    <n v="1756185.3149300001"/>
    <n v="1661194.5349100002"/>
    <n v="686962120.64980006"/>
    <n v="584624168.36260986"/>
    <n v="657838299.99713993"/>
    <n v="555463704.64566004"/>
    <n v="13386827.930269999"/>
    <n v="15386849.958660001"/>
    <n v="4465912.8475300008"/>
    <n v="3602130.9795399997"/>
    <n v="479125.59314000001"/>
    <n v="451791.81988999998"/>
    <n v="1.7114407978752526"/>
    <n v="2.1503412932403387"/>
    <n v="-101762.15364999999"/>
    <n v="-30.755952105863404"/>
    <n v="47.817866133703902"/>
    <n v="73.235010866411557"/>
    <n v="13.045755068799902"/>
    <n v="19.917582284119771"/>
    <n v="3.335083956642125E-2"/>
    <n v="3.4827348109861662E-2"/>
    <n v="5.6595297679308369E-2"/>
    <n v="5.9566410122344107E-2"/>
    <m/>
    <m/>
    <m/>
    <n v="0"/>
    <m/>
    <n v="0"/>
    <m/>
    <n v="0"/>
    <m/>
    <n v="-57.830914451849949"/>
    <n v="22.309951341432104"/>
    <n v="36.634214831100429"/>
    <n v="1.1445320044315224"/>
    <n v="-1008.5229966602952"/>
    <n v="-140.42510245596301"/>
    <n v="157.84812638403517"/>
    <n v="7.0235169665631938"/>
    <s v="Medianas"/>
    <n v="2023"/>
    <n v="3"/>
    <d v="2024-11-12T00:00:00"/>
    <x v="35"/>
    <x v="11"/>
  </r>
  <r>
    <n v="2024"/>
    <n v="9"/>
    <n v="107"/>
    <x v="28"/>
    <s v="Tecnicos"/>
    <n v="70"/>
    <s v="ff5a1ae012afa5d4c889c50ad427aaf545d31a4fac04ffc1c4d03d403ba4250a"/>
    <s v="866d562d83a77144c090ae01fef5e5dc5d322dfdcb968ee04e0fa262fe1b2619"/>
    <x v="24"/>
    <n v="28632.91575"/>
    <n v="23883.956670000003"/>
    <n v="36823.976499999997"/>
    <n v="30477.114900000004"/>
    <n v="9882.0146000000004"/>
    <n v="7811.4660199999962"/>
    <n v="22918.528609999994"/>
    <n v="9839.9565199999997"/>
    <n v="0"/>
    <n v="0"/>
    <n v="136.08000000000001"/>
    <n v="130.12"/>
    <n v="0"/>
    <n v="0"/>
    <n v="3690.5878499999999"/>
    <n v="3961.2690899999998"/>
    <n v="7328.8862600000002"/>
    <n v="5883.2103200000001"/>
    <n v="0"/>
    <n v="0"/>
    <n v="0"/>
    <n v="0"/>
    <n v="0"/>
    <n v="0"/>
    <s v="Tecnicos"/>
    <s v="Daños Sin Autos"/>
    <s v="Diversos"/>
    <x v="35"/>
    <x v="2"/>
    <n v="1478140.9423199999"/>
    <n v="1040269.57398"/>
    <n v="686962120.64980006"/>
    <n v="584624168.36260986"/>
    <n v="657838299.99713993"/>
    <n v="555463704.64566004"/>
    <n v="13386827.930269999"/>
    <n v="15386849.958660001"/>
    <n v="4465912.8475300008"/>
    <n v="3602130.9795399997"/>
    <n v="47524.093939999999"/>
    <n v="40160.6564"/>
    <n v="0.21388872628485708"/>
    <n v="0.15522317260627913"/>
    <n v="4748.9590799999969"/>
    <n v="19.883468830627372"/>
    <n v="60.249261745315032"/>
    <n v="59.471031628855556"/>
    <n v="1.9370896867966811"/>
    <n v="2.2959391745566124"/>
    <n v="4.1680487015668365E-3"/>
    <n v="4.3525765754478703E-3"/>
    <n v="4.0853522591946818E-3"/>
    <n v="4.2998230973949943E-3"/>
    <m/>
    <m/>
    <m/>
    <n v="0"/>
    <m/>
    <n v="0"/>
    <m/>
    <n v="0"/>
    <m/>
    <n v="26.506529948395084"/>
    <n v="34.512777833322829"/>
    <n v="32.705912709227817"/>
    <n v="0.22127647666625483"/>
    <n v="-6.8331949647985173"/>
    <n v="24.572909370338468"/>
    <n v="50.356735240150932"/>
    <n v="67.331760629628477"/>
    <s v="Resto"/>
    <n v="2023"/>
    <n v="3"/>
    <d v="2024-11-12T00:00:00"/>
    <x v="35"/>
    <x v="24"/>
  </r>
  <r>
    <n v="2024"/>
    <n v="9"/>
    <n v="201.1"/>
    <x v="1"/>
    <s v="Tecnicos"/>
    <n v="201.1"/>
    <m/>
    <m/>
    <x v="1"/>
    <n v="13386827.930270001"/>
    <n v="15386849.958659997"/>
    <n v="16711750.915340006"/>
    <n v="18374382.087480001"/>
    <n v="4465912.8475299999"/>
    <n v="3602130.9795399997"/>
    <n v="8210284.0434500016"/>
    <n v="4859459.6070700008"/>
    <n v="0"/>
    <n v="0"/>
    <n v="0"/>
    <n v="0"/>
    <n v="-18516.32271"/>
    <n v="245867.42572999999"/>
    <n v="519958.38428000006"/>
    <n v="1378028.8821999996"/>
    <n v="2356981.8741400004"/>
    <n v="2196982.5599799999"/>
    <n v="0"/>
    <n v="0"/>
    <n v="0"/>
    <n v="0"/>
    <n v="0"/>
    <n v="0"/>
    <s v="Tecnicos"/>
    <s v="Daños Sin Autos"/>
    <s v="Diversos"/>
    <x v="35"/>
    <x v="2"/>
    <n v="469207735.42354995"/>
    <n v="397816178.90043014"/>
    <n v="686962120.64980006"/>
    <n v="584624168.36260986"/>
    <n v="657838299.99713993"/>
    <n v="555463704.64566004"/>
    <n v="13386827.930269999"/>
    <n v="15386849.958660001"/>
    <n v="4465912.8475300008"/>
    <n v="3602130.9795399997"/>
    <n v="24344761.408590004"/>
    <n v="25976224.857950002"/>
    <n v="100.00000000000003"/>
    <n v="99.999999999999972"/>
    <n v="-2000022.0283899959"/>
    <n v="-12.998255222891464"/>
    <n v="54.988536160171542"/>
    <n v="59.234357735977426"/>
    <n v="2.8530705953058981"/>
    <n v="3.8678291066968367"/>
    <n v="1.948699575692376"/>
    <n v="2.0349724134834051"/>
    <n v="2.6319216329620487"/>
    <n v="2.7700909762367889"/>
    <m/>
    <m/>
    <m/>
    <n v="0"/>
    <m/>
    <n v="0"/>
    <m/>
    <n v="0"/>
    <m/>
    <n v="23.979746236221189"/>
    <n v="33.360500865419922"/>
    <n v="23.410451061899483"/>
    <n v="99.999999999999972"/>
    <n v="-62.267961797005647"/>
    <n v="7.2826847638452374"/>
    <n v="22.060347174698531"/>
    <n v="62.723706018519529"/>
    <m/>
    <n v="2023"/>
    <n v="3"/>
    <d v="2024-11-12T00:00:00"/>
    <x v="35"/>
    <x v="1"/>
  </r>
  <r>
    <n v="2024"/>
    <n v="9"/>
    <n v="128"/>
    <x v="65"/>
    <s v="Tecnicos"/>
    <n v="267"/>
    <s v="8acc23987b8960d83c44541f9f0eb46454cea080ea94d916f56fccf033db866f"/>
    <s v="866d562d83a77144c090ae01fef5e5dc5d322dfdcb968ee04e0fa262fe1b2619"/>
    <x v="34"/>
    <n v="16803.621739999999"/>
    <n v="14056.498320000001"/>
    <n v="19669.467229999995"/>
    <n v="17752.582350000001"/>
    <n v="1158.1419599999999"/>
    <n v="191.91638000000057"/>
    <n v="3127.6514400000005"/>
    <n v="3556.1440100000004"/>
    <n v="0"/>
    <n v="0"/>
    <n v="136.08000000000001"/>
    <n v="130.12"/>
    <n v="0"/>
    <n v="0"/>
    <n v="898.6003199999999"/>
    <n v="-626.31488000000002"/>
    <n v="10128.110060000001"/>
    <n v="5869.89653"/>
    <n v="0"/>
    <n v="0"/>
    <n v="0"/>
    <n v="0"/>
    <n v="0"/>
    <n v="0"/>
    <s v="Tecnicos"/>
    <s v="Daños Sin Autos"/>
    <s v="Diversos"/>
    <x v="35"/>
    <x v="2"/>
    <n v="71137.016310000006"/>
    <n v="54230.541290000001"/>
    <n v="686962120.64980006"/>
    <n v="584624168.36260986"/>
    <n v="657838299.99713993"/>
    <n v="555463704.64566004"/>
    <n v="13386827.930269999"/>
    <n v="15386849.958660001"/>
    <n v="4465912.8475300008"/>
    <n v="3602130.9795399997"/>
    <n v="71028.018200000006"/>
    <n v="54166.122329999998"/>
    <n v="0.12552355066881843"/>
    <n v="9.1353970161311318E-2"/>
    <n v="2747.1234199999981"/>
    <n v="19.543440745063158"/>
    <n v="23.657736997088278"/>
    <n v="25.95071922328615"/>
    <n v="23.621487956106265"/>
    <n v="25.919893081708906"/>
    <n v="2.4460768992772687E-3"/>
    <n v="2.5543696285353188E-3"/>
    <n v="2.4043649032452481E-3"/>
    <n v="2.5305880838725338E-3"/>
    <m/>
    <m/>
    <m/>
    <n v="0"/>
    <m/>
    <n v="0"/>
    <m/>
    <n v="0"/>
    <m/>
    <n v="503.46175766758233"/>
    <n v="6.8922163205037732"/>
    <n v="1.3653214024643412"/>
    <n v="2.5932927926270277E-2"/>
    <n v="-243.47420901128834"/>
    <n v="72.543246856857309"/>
    <n v="8.8723396040978635"/>
    <n v="-10.669947533129685"/>
    <s v="Resto"/>
    <n v="2023"/>
    <n v="3"/>
    <d v="2024-11-12T00:00:00"/>
    <x v="35"/>
    <x v="34"/>
  </r>
  <r>
    <n v="2024"/>
    <n v="9"/>
    <n v="12"/>
    <x v="31"/>
    <s v="Tecnicos"/>
    <n v="12"/>
    <s v="6b51d431df5d7f141cbececcf79edf3dd861c3b4069f0b11661a3eefacbba918"/>
    <s v="866d562d83a77144c090ae01fef5e5dc5d322dfdcb968ee04e0fa262fe1b2619"/>
    <x v="23"/>
    <n v="75750.564939999997"/>
    <n v="1208896.25709"/>
    <n v="101293.54675000002"/>
    <n v="1225599.9063200001"/>
    <n v="19058.45204"/>
    <n v="20855.974639999997"/>
    <n v="22444.652520000003"/>
    <n v="20123.989099999999"/>
    <n v="0"/>
    <n v="0"/>
    <n v="136.08000000000001"/>
    <n v="130.12"/>
    <n v="46.621110000000002"/>
    <n v="22.358049999999999"/>
    <n v="11101.504130000001"/>
    <n v="5326.9308600000004"/>
    <n v="-173.55704"/>
    <n v="-29404.125489999999"/>
    <n v="0"/>
    <n v="0"/>
    <n v="0"/>
    <n v="0"/>
    <n v="0"/>
    <n v="0"/>
    <s v="Tecnicos"/>
    <s v="Daños Sin Autos"/>
    <s v="Diversos"/>
    <x v="35"/>
    <x v="2"/>
    <n v="5387062.6739699999"/>
    <n v="6304657.6626300002"/>
    <n v="686962120.64980006"/>
    <n v="584624168.36260986"/>
    <n v="657838299.99713993"/>
    <n v="555463704.64566004"/>
    <n v="13386827.930269999"/>
    <n v="15386849.958660001"/>
    <n v="4465912.8475300008"/>
    <n v="3602130.9795399997"/>
    <n v="239277.34312000001"/>
    <n v="1395307.7850299999"/>
    <n v="0.5658589572867706"/>
    <n v="7.8566845087717967"/>
    <n v="-1133145.69215"/>
    <n v="-93.733906900965735"/>
    <n v="31.658060037055126"/>
    <n v="86.64011410672434"/>
    <n v="1.4061571124097496"/>
    <n v="19.174653435277982"/>
    <n v="1.10268910996646E-2"/>
    <n v="1.1515073680010625E-2"/>
    <n v="0.20678177921994301"/>
    <n v="0.21763730860888128"/>
    <m/>
    <m/>
    <m/>
    <n v="0"/>
    <m/>
    <n v="0"/>
    <m/>
    <n v="0"/>
    <m/>
    <n v="-8.618741780364946"/>
    <n v="25.159485021789202"/>
    <n v="1.725207975265268"/>
    <n v="0.42675378339594816"/>
    <n v="108.40338314434214"/>
    <n v="-99.409752757112173"/>
    <n v="-6396.4585533378549"/>
    <n v="-18.116270323399441"/>
    <s v="Resto"/>
    <n v="2023"/>
    <n v="3"/>
    <d v="2024-11-12T00:00:00"/>
    <x v="35"/>
    <x v="23"/>
  </r>
  <r>
    <n v="2024"/>
    <n v="9"/>
    <n v="127"/>
    <x v="5"/>
    <s v="Tecnicos"/>
    <n v="263"/>
    <s v="4be84111a613654b362415e563cb7607df7b203b5d303802a8a546061bbc7847"/>
    <s v="866d562d83a77144c090ae01fef5e5dc5d322dfdcb968ee04e0fa262fe1b2619"/>
    <x v="12"/>
    <n v="234886.21828999999"/>
    <n v="83983.06448999999"/>
    <n v="298725.91422999999"/>
    <n v="112918.62940000001"/>
    <n v="42771.494489999997"/>
    <n v="11530.704140000002"/>
    <n v="93444.51261999998"/>
    <n v="7409.6162299999996"/>
    <n v="0"/>
    <n v="0"/>
    <n v="136.08000000000001"/>
    <n v="130.12"/>
    <n v="0"/>
    <n v="0"/>
    <n v="825.58276999999998"/>
    <n v="-763.27143999999998"/>
    <n v="-4162.8970099999997"/>
    <n v="-125.38391"/>
    <n v="0"/>
    <n v="0"/>
    <n v="0"/>
    <n v="0"/>
    <n v="0"/>
    <n v="0"/>
    <s v="Tecnicos"/>
    <s v="Daños Sin Autos"/>
    <s v="Diversos"/>
    <x v="35"/>
    <x v="2"/>
    <n v="1289086.5757000002"/>
    <n v="654924.37927999999"/>
    <n v="686962120.64980006"/>
    <n v="584624168.36260986"/>
    <n v="657838299.99713993"/>
    <n v="555463704.64566004"/>
    <n v="13386827.930269999"/>
    <n v="15386849.958660001"/>
    <n v="4465912.8475300008"/>
    <n v="3602130.9795399997"/>
    <n v="256015.99305000002"/>
    <n v="96299.52304"/>
    <n v="1.7546069876559811"/>
    <n v="0.54581064165594717"/>
    <n v="150903.1538"/>
    <n v="179.68283810120823"/>
    <n v="91.746697341726858"/>
    <n v="87.210260070671268"/>
    <n v="18.221136013494828"/>
    <n v="12.823322378429081"/>
    <n v="3.4192018923520882E-2"/>
    <n v="3.570576816385139E-2"/>
    <n v="1.4365308352751842E-2"/>
    <n v="1.5119451331851511E-2"/>
    <m/>
    <m/>
    <m/>
    <n v="0"/>
    <m/>
    <n v="0"/>
    <m/>
    <n v="0"/>
    <m/>
    <n v="270.93566854799201"/>
    <n v="18.209452560214746"/>
    <n v="13.729796846568968"/>
    <n v="0.95773240433153495"/>
    <n v="-208.16371827039671"/>
    <n v="3220.1205880403636"/>
    <n v="-19.831928775004695"/>
    <n v="608.74751792315294"/>
    <s v="Medianas"/>
    <n v="2023"/>
    <n v="3"/>
    <d v="2024-11-12T00:00:00"/>
    <x v="35"/>
    <x v="12"/>
  </r>
  <r>
    <n v="2024"/>
    <n v="9"/>
    <n v="43"/>
    <x v="9"/>
    <s v="Tecnicos"/>
    <n v="31"/>
    <s v="eb1e33e8a81b697b75855af6bfcdbcbf7cbbde9f94962ceaec1ed8af21f5a50f"/>
    <s v="866d562d83a77144c090ae01fef5e5dc5d322dfdcb968ee04e0fa262fe1b2619"/>
    <x v="13"/>
    <n v="766095.60722999997"/>
    <n v="630541.17507"/>
    <n v="900300.88181999989"/>
    <n v="765687.91646000009"/>
    <n v="97348.618310000005"/>
    <n v="187025.01371999999"/>
    <n v="212912.49836999999"/>
    <n v="254072.79042999991"/>
    <n v="0"/>
    <n v="0"/>
    <n v="136.08000000000001"/>
    <n v="130.12"/>
    <n v="0"/>
    <n v="0"/>
    <n v="29806.347530000003"/>
    <n v="65870.233269999997"/>
    <n v="132919.92709000001"/>
    <n v="117304.61897"/>
    <n v="0"/>
    <n v="0"/>
    <n v="0"/>
    <n v="0"/>
    <n v="0"/>
    <n v="0"/>
    <s v="Tecnicos"/>
    <s v="Daños Sin Autos"/>
    <s v="Diversos"/>
    <x v="35"/>
    <x v="2"/>
    <n v="84865140.385240003"/>
    <n v="73374373.455160007"/>
    <n v="686962120.64980006"/>
    <n v="584624168.36260986"/>
    <n v="657838299.99713993"/>
    <n v="555463704.64566004"/>
    <n v="13386827.930269999"/>
    <n v="15386849.958660001"/>
    <n v="4465912.8475300008"/>
    <n v="3602130.9795399997"/>
    <n v="1218716.8733900001"/>
    <n v="933814.11098999996"/>
    <n v="5.7227568115499681"/>
    <n v="4.0979224257341889"/>
    <n v="135554.43215999997"/>
    <n v="21.498109484277727"/>
    <n v="62.860835355386321"/>
    <n v="67.523200565208882"/>
    <n v="0.90272119241464388"/>
    <n v="0.8593479513052763"/>
    <n v="0.11151933770458075"/>
    <n v="0.11645652240578433"/>
    <n v="0.10785410682490129"/>
    <n v="0.11351617932844653"/>
    <m/>
    <m/>
    <m/>
    <n v="0"/>
    <m/>
    <n v="0"/>
    <m/>
    <n v="0"/>
    <m/>
    <n v="-47.948877867351392"/>
    <n v="12.707110886849618"/>
    <n v="29.661031049913163"/>
    <n v="2.1798145560283695"/>
    <n v="-54.74989832232"/>
    <n v="13.311758954686637"/>
    <n v="22.424288203090978"/>
    <n v="56.153145416077734"/>
    <s v="Medianas"/>
    <n v="2023"/>
    <n v="3"/>
    <d v="2024-11-12T00:00:00"/>
    <x v="35"/>
    <x v="13"/>
  </r>
  <r>
    <n v="2024"/>
    <n v="9"/>
    <n v="81"/>
    <x v="34"/>
    <s v="Tecnicos"/>
    <n v="53"/>
    <s v="2858dcd1057d3eae7f7d5f782167e24b61153c01551450a628cee722509f6529"/>
    <s v="866d562d83a77144c090ae01fef5e5dc5d322dfdcb968ee04e0fa262fe1b2619"/>
    <x v="27"/>
    <n v="71319.909419999996"/>
    <n v="74455.860990000001"/>
    <n v="101410.53545"/>
    <n v="103315.16161"/>
    <n v="-1652.9377399999994"/>
    <n v="22141.936559999998"/>
    <n v="48924.939210000011"/>
    <n v="28765.361110000002"/>
    <n v="0"/>
    <n v="0"/>
    <n v="136.08000000000001"/>
    <n v="130.12"/>
    <n v="0"/>
    <n v="0"/>
    <n v="-692.22371999999996"/>
    <n v="21206.4303"/>
    <n v="88489.525549999991"/>
    <n v="69268.73646"/>
    <n v="0"/>
    <n v="0"/>
    <n v="0"/>
    <n v="0"/>
    <n v="0"/>
    <n v="0"/>
    <s v="Tecnicos"/>
    <s v="Daños Sin Autos"/>
    <s v="Diversos"/>
    <x v="35"/>
    <x v="2"/>
    <n v="1282462.5710499999"/>
    <n v="1212681.1111300001"/>
    <n v="686962120.64980006"/>
    <n v="584624168.36260986"/>
    <n v="657838299.99713993"/>
    <n v="555463704.64566004"/>
    <n v="13386827.930269999"/>
    <n v="15386849.958660001"/>
    <n v="4465912.8475300008"/>
    <n v="3602130.9795399997"/>
    <n v="102089.85964"/>
    <n v="99852.978239999997"/>
    <n v="0.53276182969927477"/>
    <n v="0.48389281230428116"/>
    <n v="-3135.9515700000047"/>
    <n v="-4.2118263469160482"/>
    <n v="69.859934837304877"/>
    <n v="74.565488483521065"/>
    <n v="5.5611688816467932"/>
    <n v="6.139772468346651"/>
    <n v="1.0381927514800703E-2"/>
    <n v="1.0841556263949677E-2"/>
    <n v="1.2735679607384819E-2"/>
    <n v="1.3404271128299316E-2"/>
    <m/>
    <m/>
    <m/>
    <n v="0"/>
    <m/>
    <n v="0"/>
    <m/>
    <n v="0"/>
    <m/>
    <n v="-107.4651904792559"/>
    <n v="-2.3176385856940978"/>
    <n v="29.738339286646397"/>
    <n v="-3.7012315207051193E-2"/>
    <n v="-103.26421613731"/>
    <n v="27.748144505420935"/>
    <n v="-0.78226628032813539"/>
    <n v="30.614720844873339"/>
    <s v="Resto"/>
    <n v="2023"/>
    <n v="3"/>
    <d v="2024-11-12T00:00:00"/>
    <x v="35"/>
    <x v="27"/>
  </r>
  <r>
    <n v="2024"/>
    <n v="9"/>
    <n v="10"/>
    <x v="4"/>
    <s v="Tecnicos"/>
    <n v="10"/>
    <s v="4a44dc15364204a80fe80e9039455cc1608281820fe2b24f1e5233ade6af1dd5"/>
    <s v="866d562d83a77144c090ae01fef5e5dc5d322dfdcb968ee04e0fa262fe1b2619"/>
    <x v="17"/>
    <n v="320744.43291999999"/>
    <n v="310914.22070000001"/>
    <n v="422178.21272999997"/>
    <n v="494221.08028000005"/>
    <n v="72031.183619999982"/>
    <n v="141733.17802000002"/>
    <n v="77128.295389999985"/>
    <n v="141733.17802000002"/>
    <n v="0"/>
    <n v="0"/>
    <n v="136.08000000000001"/>
    <n v="130.12"/>
    <n v="0"/>
    <n v="0"/>
    <n v="-71450.360819999987"/>
    <n v="138420.06561000002"/>
    <n v="135407.97003999999"/>
    <n v="183895.99398"/>
    <n v="0"/>
    <n v="0"/>
    <n v="0"/>
    <n v="0"/>
    <n v="0"/>
    <n v="0"/>
    <s v="Tecnicos"/>
    <s v="Daños Sin Autos"/>
    <s v="Diversos"/>
    <x v="35"/>
    <x v="2"/>
    <n v="4592296.0130699994"/>
    <n v="4306787.9967099996"/>
    <n v="686962120.64980006"/>
    <n v="584624168.36260986"/>
    <n v="657838299.99713993"/>
    <n v="555463704.64566004"/>
    <n v="13386827.930269999"/>
    <n v="15386849.958660001"/>
    <n v="4465912.8475300008"/>
    <n v="3602130.9795399997"/>
    <n v="387174.02859"/>
    <n v="387440.54119999998"/>
    <n v="2.3959703866420794"/>
    <n v="2.0206489407210459"/>
    <n v="9830.2122199999867"/>
    <n v="3.1617119982058073"/>
    <n v="82.842445317956489"/>
    <n v="80.248241378411549"/>
    <n v="6.984402399303935"/>
    <n v="7.2191670669071852"/>
    <n v="4.6690264758209171E-2"/>
    <n v="4.8757336403397994E-2"/>
    <n v="5.3181896597055703E-2"/>
    <n v="5.5973813968337963E-2"/>
    <m/>
    <m/>
    <m/>
    <n v="0"/>
    <m/>
    <n v="0"/>
    <m/>
    <n v="0"/>
    <m/>
    <n v="-49.178318989054468"/>
    <n v="22.457500809676091"/>
    <n v="45.585942547400506"/>
    <n v="1.6129106428899271"/>
    <n v="-151.61849946041212"/>
    <n v="-26.367090924924351"/>
    <n v="-52.766732119899075"/>
    <n v="75.270843379575851"/>
    <s v="Medianas"/>
    <n v="2023"/>
    <n v="3"/>
    <d v="2024-11-12T00:00:00"/>
    <x v="35"/>
    <x v="17"/>
  </r>
  <r>
    <n v="2024"/>
    <n v="9"/>
    <n v="27"/>
    <x v="21"/>
    <s v="Tecnicos"/>
    <n v="21"/>
    <s v="6f4b6612125fb3a0daecd2799dfd6c9c299424fd920f9b308110a2c1fbd8f443"/>
    <s v="866d562d83a77144c090ae01fef5e5dc5d322dfdcb968ee04e0fa262fe1b2619"/>
    <x v="10"/>
    <n v="337107.69295"/>
    <n v="270989.09412999998"/>
    <n v="450453.19225000002"/>
    <n v="373298.42538999999"/>
    <n v="75124.36397999998"/>
    <n v="97577.198019999982"/>
    <n v="52573.870190000023"/>
    <n v="121169.99746999997"/>
    <n v="0"/>
    <n v="0"/>
    <n v="136.08000000000001"/>
    <n v="130.12"/>
    <n v="0"/>
    <n v="0"/>
    <n v="74342.717510000002"/>
    <n v="94221.406230000008"/>
    <n v="326019.73217999999"/>
    <n v="255214.78399"/>
    <n v="0"/>
    <n v="0"/>
    <n v="0"/>
    <n v="0"/>
    <n v="0"/>
    <n v="0"/>
    <s v="Tecnicos"/>
    <s v="Daños Sin Autos"/>
    <s v="Diversos"/>
    <x v="35"/>
    <x v="2"/>
    <n v="9306186.5952599999"/>
    <n v="8672700.5259799995"/>
    <n v="686962120.64980006"/>
    <n v="584624168.36260986"/>
    <n v="657838299.99713993"/>
    <n v="555463704.64566004"/>
    <n v="13386827.930269999"/>
    <n v="15386849.958660001"/>
    <n v="4465912.8475300008"/>
    <n v="3602130.9795399997"/>
    <n v="498471.63295"/>
    <n v="406082.23589999997"/>
    <n v="2.5182044223317424"/>
    <n v="1.7611733061547297"/>
    <n v="66118.598820000014"/>
    <n v="24.398988834687696"/>
    <n v="67.628260199074191"/>
    <n v="66.732565518264281"/>
    <n v="3.6224041877873154"/>
    <n v="3.1246218328215445"/>
    <n v="4.9072238893045302E-2"/>
    <n v="5.1244765309570096E-2"/>
    <n v="4.6352701238639264E-2"/>
    <n v="4.8786102829683292E-2"/>
    <m/>
    <m/>
    <m/>
    <n v="0"/>
    <m/>
    <n v="0"/>
    <m/>
    <n v="0"/>
    <m/>
    <n v="-23.010328740325114"/>
    <n v="22.284974668656542"/>
    <n v="36.007795196802221"/>
    <n v="1.6821726384909106"/>
    <n v="-21.097847628674693"/>
    <n v="27.743278458654785"/>
    <n v="22.80313434186688"/>
    <n v="36.918475002487263"/>
    <s v="Medianas"/>
    <n v="2023"/>
    <n v="3"/>
    <d v="2024-11-12T00:00:00"/>
    <x v="35"/>
    <x v="10"/>
  </r>
  <r>
    <n v="2024"/>
    <n v="9"/>
    <n v="76"/>
    <x v="42"/>
    <s v="Tecnicos"/>
    <n v="48"/>
    <s v="98010bd9270f9b100b6214a21754fd33bdc8d41b2bc9f9dd16ff54d3c34ffd71"/>
    <s v="866d562d83a77144c090ae01fef5e5dc5d322dfdcb968ee04e0fa262fe1b2619"/>
    <x v="25"/>
    <n v="49884.043409999998"/>
    <n v="172253.85396000001"/>
    <n v="61405.88357999998"/>
    <n v="177328.96475000001"/>
    <n v="47079.647879999997"/>
    <n v="-6106.2365200000004"/>
    <n v="126875.03172"/>
    <n v="11593.74785"/>
    <n v="0"/>
    <n v="0"/>
    <n v="136.08000000000001"/>
    <n v="130.12"/>
    <n v="0"/>
    <n v="0"/>
    <n v="-1148.47199"/>
    <n v="-1922.7935500000001"/>
    <n v="-81.300939999999997"/>
    <n v="171.04066"/>
    <n v="0"/>
    <n v="0"/>
    <n v="0"/>
    <n v="0"/>
    <n v="0"/>
    <n v="0"/>
    <s v="Tecnicos"/>
    <s v="Daños Sin Autos"/>
    <s v="Diversos"/>
    <x v="35"/>
    <x v="2"/>
    <n v="2103649.43671"/>
    <n v="1569411.9180699999"/>
    <n v="686962120.64980006"/>
    <n v="584624168.36260986"/>
    <n v="657838299.99713993"/>
    <n v="555463704.64566004"/>
    <n v="13386827.930269999"/>
    <n v="15386849.958660001"/>
    <n v="4465912.8475300008"/>
    <n v="3602130.9795399997"/>
    <n v="49884.043409999998"/>
    <n v="172253.85396000001"/>
    <n v="0.37263527752682396"/>
    <n v="1.1194874481963242"/>
    <n v="-122369.81055000001"/>
    <n v="-71.040390526423963"/>
    <n v="100"/>
    <n v="100"/>
    <n v="2.3713097125163634"/>
    <n v="10.975694269725626"/>
    <n v="7.2615420720453247E-3"/>
    <n v="7.5830251005781935E-3"/>
    <n v="2.9464032327373872E-2"/>
    <n v="3.1010820782589876E-2"/>
    <m/>
    <m/>
    <m/>
    <n v="0"/>
    <m/>
    <n v="0"/>
    <m/>
    <n v="0"/>
    <m/>
    <n v="-871.00924154834411"/>
    <n v="94.378171178004749"/>
    <n v="-3.5449056027611219"/>
    <n v="1.0541998800097212"/>
    <n v="-40.270655162120761"/>
    <n v="-147.53310704016224"/>
    <n v="1412.6183411901511"/>
    <n v="-1124.1733690690858"/>
    <s v="Resto"/>
    <n v="2023"/>
    <n v="3"/>
    <d v="2024-11-12T00:00:00"/>
    <x v="35"/>
    <x v="25"/>
  </r>
  <r>
    <n v="2024"/>
    <n v="9"/>
    <n v="150.1"/>
    <x v="32"/>
    <s v="Tecnicos"/>
    <n v="150.1"/>
    <m/>
    <m/>
    <x v="21"/>
    <n v="902936.57134999998"/>
    <n v="3403821.8914199998"/>
    <n v="1273389.3184200001"/>
    <n v="3555385.0889899991"/>
    <n v="669121.12590999994"/>
    <n v="457219.85405999998"/>
    <n v="1890614.3860000002"/>
    <n v="701370.36046"/>
    <n v="0"/>
    <n v="0"/>
    <n v="0"/>
    <n v="0"/>
    <n v="-97.566869999999994"/>
    <n v="-14.49824000000001"/>
    <n v="265254.75659"/>
    <n v="223274.27290000001"/>
    <n v="474929.50825999997"/>
    <n v="336618.48416000005"/>
    <n v="0"/>
    <n v="0"/>
    <n v="0"/>
    <n v="0"/>
    <n v="0"/>
    <n v="0"/>
    <s v="Tecnicos"/>
    <s v="Daños Sin Autos"/>
    <s v="Diversos"/>
    <x v="35"/>
    <x v="2"/>
    <n v="155722740.87972999"/>
    <n v="126272931.84032001"/>
    <n v="686962120.64980006"/>
    <n v="584624168.36260986"/>
    <n v="657838299.99713993"/>
    <n v="555463704.64566004"/>
    <n v="13386827.930269999"/>
    <n v="15386849.958660001"/>
    <n v="4465912.8475300008"/>
    <n v="3602130.9795399997"/>
    <n v="6047755.2668000003"/>
    <n v="8629454.6048799995"/>
    <n v="6.7449628549292084"/>
    <n v="22.121629187033609"/>
    <n v="-2500885.3200699999"/>
    <n v="-73.472860797269419"/>
    <n v="14.93011095053394"/>
    <n v="39.444229644537693"/>
    <n v="0.57983603823629637"/>
    <n v="2.6956069220950258"/>
    <n v="0.13143906253461382"/>
    <n v="0.13725813339751206"/>
    <n v="0.58222394413718426"/>
    <n v="0.6127892539065819"/>
    <m/>
    <m/>
    <m/>
    <n v="0"/>
    <m/>
    <n v="0"/>
    <m/>
    <n v="0"/>
    <m/>
    <n v="46.345597193203389"/>
    <n v="74.104997753007439"/>
    <n v="13.432543436321161"/>
    <n v="14.982852302639008"/>
    <n v="18.802203740151558"/>
    <n v="41.08836282271966"/>
    <n v="55.851395202166799"/>
    <n v="66.328583665617785"/>
    <s v="Resto"/>
    <n v="2023"/>
    <n v="3"/>
    <d v="2024-11-12T00:00:00"/>
    <x v="35"/>
    <x v="21"/>
  </r>
  <r>
    <n v="2024"/>
    <n v="9"/>
    <n v="22"/>
    <x v="15"/>
    <s v="Tecnicos"/>
    <n v="16"/>
    <s v="b17ef6d19c7a5b1ee83b907c595526dcb1eb06db8227d650d5dda0a9f4ce8cd9"/>
    <s v="866d562d83a77144c090ae01fef5e5dc5d322dfdcb968ee04e0fa262fe1b2619"/>
    <x v="5"/>
    <n v="1410575.61252"/>
    <n v="1480996.0431300001"/>
    <n v="1535048.9010699999"/>
    <n v="1661427.2946300004"/>
    <n v="320970.02220999997"/>
    <n v="337606.1827399999"/>
    <n v="357391.04972000001"/>
    <n v="394143.80267"/>
    <n v="0"/>
    <n v="0"/>
    <n v="136.08000000000001"/>
    <n v="130.12"/>
    <n v="0"/>
    <n v="0"/>
    <n v="54363.136729999998"/>
    <n v="79378.985870000004"/>
    <n v="172901.36759000001"/>
    <n v="154435.20933000001"/>
    <n v="0"/>
    <n v="0"/>
    <n v="0"/>
    <n v="0"/>
    <n v="0"/>
    <n v="0"/>
    <s v="Tecnicos"/>
    <s v="Daños Sin Autos"/>
    <s v="Diversos"/>
    <x v="35"/>
    <x v="2"/>
    <n v="23848282.467700001"/>
    <n v="20930115.52899"/>
    <n v="686962120.64980006"/>
    <n v="584624168.36260986"/>
    <n v="657838299.99713993"/>
    <n v="555463704.64566004"/>
    <n v="13386827.930269999"/>
    <n v="15386849.958660001"/>
    <n v="4465912.8475300008"/>
    <n v="3602130.9795399997"/>
    <n v="2066928.7781400001"/>
    <n v="2037957.2013599998"/>
    <n v="10.537041484864668"/>
    <n v="9.6250762638812137"/>
    <n v="-70420.430610000156"/>
    <n v="-4.7549371206401458"/>
    <n v="68.245003284020129"/>
    <n v="72.670615562568244"/>
    <n v="5.9147891024457504"/>
    <n v="7.0759095480323264"/>
    <n v="0.20533528270608739"/>
    <n v="0.21442588741429811"/>
    <n v="0.25332446437818501"/>
    <n v="0.2666233690416826"/>
    <m/>
    <m/>
    <m/>
    <n v="0"/>
    <m/>
    <n v="0"/>
    <m/>
    <n v="0"/>
    <m/>
    <n v="-4.927682424232116"/>
    <n v="22.75454214301816"/>
    <n v="22.795886883430736"/>
    <n v="7.1871089555077523"/>
    <n v="-31.514447893008846"/>
    <n v="11.957220338621855"/>
    <n v="31.441704300980998"/>
    <n v="51.399539142904594"/>
    <s v="Grandes"/>
    <n v="2023"/>
    <n v="3"/>
    <d v="2024-11-12T00:00:00"/>
    <x v="35"/>
    <x v="5"/>
  </r>
  <r>
    <n v="2024"/>
    <n v="9"/>
    <n v="25"/>
    <x v="36"/>
    <s v="Tecnicos"/>
    <n v="25"/>
    <s v="b7a56873cd771f2c446d369b649430b65a756ba278ff97ec81bb6f55b2e73569"/>
    <s v="866d562d83a77144c090ae01fef5e5dc5d322dfdcb968ee04e0fa262fe1b2619"/>
    <x v="35"/>
    <n v="0"/>
    <n v="0"/>
    <n v="0"/>
    <n v="-209631.69935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Tecnicos"/>
    <s v="Daños Sin Autos"/>
    <s v="Diversos"/>
    <x v="35"/>
    <x v="2"/>
    <n v="0"/>
    <n v="0"/>
    <n v="686962120.64980006"/>
    <n v="584624168.36260986"/>
    <n v="657838299.99713993"/>
    <n v="555463704.64566004"/>
    <n v="13386827.930269999"/>
    <n v="15386849.958660001"/>
    <n v="4465912.8475300008"/>
    <n v="3602130.97953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5"/>
    <x v="35"/>
  </r>
  <r>
    <n v="2024"/>
    <n v="9"/>
    <n v="48"/>
    <x v="3"/>
    <s v="Tecnicos"/>
    <n v="36"/>
    <s v="76a50887d8f1c2e9301755428990ad81479ee21c25b43215cf524541e0503269"/>
    <s v="866d562d83a77144c090ae01fef5e5dc5d322dfdcb968ee04e0fa262fe1b2619"/>
    <x v="15"/>
    <n v="857066.00689999992"/>
    <n v="897794.91810999997"/>
    <n v="1060656.1191599998"/>
    <n v="1097628.94264"/>
    <n v="421763.32924999995"/>
    <n v="371990.50150999991"/>
    <n v="1656909.8246900002"/>
    <n v="524838.98281000019"/>
    <n v="0"/>
    <n v="0"/>
    <n v="136.08000000000001"/>
    <n v="130.12"/>
    <n v="0"/>
    <n v="0"/>
    <n v="-212761.54366999998"/>
    <n v="315478.52429000003"/>
    <n v="241838.85459999999"/>
    <n v="231269.43068000002"/>
    <n v="0"/>
    <n v="0"/>
    <n v="0"/>
    <n v="0"/>
    <n v="0"/>
    <n v="0"/>
    <s v="Tecnicos"/>
    <s v="Daños Sin Autos"/>
    <s v="Diversos"/>
    <x v="35"/>
    <x v="2"/>
    <n v="47053426.409630001"/>
    <n v="41806699.471960001"/>
    <n v="686962120.64980006"/>
    <n v="584624168.36260986"/>
    <n v="657838299.99713993"/>
    <n v="555463704.64566004"/>
    <n v="13386827.930269999"/>
    <n v="15386849.958660001"/>
    <n v="4465912.8475300008"/>
    <n v="3602130.9795399997"/>
    <n v="1728888.36102"/>
    <n v="1788017.30076"/>
    <n v="6.4023083837659645"/>
    <n v="5.8348194758648733"/>
    <n v="-40728.911210000049"/>
    <n v="-4.5365495380326752"/>
    <n v="49.573241756012102"/>
    <n v="50.211757891178706"/>
    <n v="1.8214741673405359"/>
    <n v="2.1474905444572494"/>
    <n v="0.12476175630896476"/>
    <n v="0.13028520943577263"/>
    <n v="0.15356787602957045"/>
    <n v="0.16162980778063959"/>
    <m/>
    <m/>
    <m/>
    <n v="0"/>
    <m/>
    <n v="0"/>
    <m/>
    <n v="0"/>
    <m/>
    <n v="13.380134045885583"/>
    <n v="49.210133858361054"/>
    <n v="41.433794512125175"/>
    <n v="9.4440564258496007"/>
    <n v="-167.4408960637908"/>
    <n v="4.5701776879558897"/>
    <n v="-87.976575981517229"/>
    <n v="136.41168370692165"/>
    <s v="Medianas"/>
    <n v="2023"/>
    <n v="3"/>
    <d v="2024-11-12T00:00:00"/>
    <x v="35"/>
    <x v="15"/>
  </r>
  <r>
    <n v="2024"/>
    <n v="9"/>
    <n v="1"/>
    <x v="14"/>
    <s v="Tecnicos"/>
    <n v="30"/>
    <s v="624b60c58c9d8bfb6ff1886c2fd605d2adeb6ea4da576068201b6c6958ce93f4"/>
    <s v="866d562d83a77144c090ae01fef5e5dc5d322dfdcb968ee04e0fa262fe1b2619"/>
    <x v="14"/>
    <n v="323341.49695999996"/>
    <n v="293571.17262000003"/>
    <n v="401946.07332999993"/>
    <n v="331847.73590000003"/>
    <n v="263386.58826000011"/>
    <n v="66246.38857999997"/>
    <n v="453698.49535000004"/>
    <n v="-58232.75278000001"/>
    <n v="0"/>
    <n v="0"/>
    <n v="136.08000000000001"/>
    <n v="130.12"/>
    <n v="0"/>
    <n v="0"/>
    <n v="119405.5646"/>
    <n v="12292.72198"/>
    <n v="94231.606319999992"/>
    <n v="68041.242129999999"/>
    <n v="0"/>
    <n v="0"/>
    <n v="0"/>
    <n v="0"/>
    <n v="0"/>
    <n v="0"/>
    <s v="Tecnicos"/>
    <s v="Daños Sin Autos"/>
    <s v="Diversos"/>
    <x v="35"/>
    <x v="2"/>
    <n v="35723485.483519994"/>
    <n v="28721849.16367"/>
    <n v="686962120.64980006"/>
    <n v="584624168.36260986"/>
    <n v="657838299.99713993"/>
    <n v="555463704.64566004"/>
    <n v="13386827.930269999"/>
    <n v="15386849.958660001"/>
    <n v="4465912.8475300008"/>
    <n v="3602130.9795399997"/>
    <n v="1058232.3446900002"/>
    <n v="987301.18605999998"/>
    <n v="2.415370531721464"/>
    <n v="1.9079354995255076"/>
    <n v="29770.324339999934"/>
    <n v="10.140751925440172"/>
    <n v="30.554868085677345"/>
    <n v="29.734712848016287"/>
    <n v="0.90512303764190161"/>
    <n v="1.0221179386713564"/>
    <n v="4.7068315303054845E-2"/>
    <n v="4.9152124003939229E-2"/>
    <n v="5.0215367154974364E-2"/>
    <n v="5.2851549104774395E-2"/>
    <m/>
    <m/>
    <m/>
    <n v="0"/>
    <m/>
    <n v="0"/>
    <m/>
    <n v="0"/>
    <m/>
    <n v="297.58633475080859"/>
    <n v="81.457712893740705"/>
    <n v="22.56569948226818"/>
    <n v="5.8977099923853977"/>
    <n v="871.35170545848462"/>
    <n v="38.491896047342181"/>
    <n v="126.71498371205946"/>
    <n v="18.066574911306667"/>
    <s v="Medianas"/>
    <n v="2023"/>
    <n v="3"/>
    <d v="2024-11-12T00:00:00"/>
    <x v="35"/>
    <x v="14"/>
  </r>
  <r>
    <n v="2024"/>
    <n v="9"/>
    <n v="109"/>
    <x v="68"/>
    <s v="Tecnicos"/>
    <n v="228"/>
    <s v="9d693eeee1d1899cbc50b6d45df953d3835acf28ee869879b45565fccc814765"/>
    <s v="866d562d83a77144c090ae01fef5e5dc5d322dfdcb968ee04e0fa262fe1b2619"/>
    <x v="18"/>
    <n v="444289.54243999999"/>
    <n v="407477.96822000004"/>
    <n v="680904.97797000001"/>
    <n v="575071.70870000008"/>
    <n v="131539.97165999998"/>
    <n v="60723.009129999999"/>
    <n v="92202.052479999984"/>
    <n v="22278.955739999994"/>
    <n v="0"/>
    <n v="0"/>
    <n v="136.08000000000001"/>
    <n v="130.12"/>
    <n v="0"/>
    <n v="0"/>
    <n v="-2743.0471600000001"/>
    <n v="2373.5715299999997"/>
    <n v="7446.09573"/>
    <n v="246.53359"/>
    <n v="0"/>
    <n v="0"/>
    <n v="0"/>
    <n v="0"/>
    <n v="0"/>
    <n v="0"/>
    <s v="Tecnicos"/>
    <s v="Daños Sin Autos"/>
    <s v="Diversos"/>
    <x v="35"/>
    <x v="2"/>
    <n v="3245561.4989299998"/>
    <n v="2851934.3307800004"/>
    <n v="686962120.64980006"/>
    <n v="584624168.36260986"/>
    <n v="657838299.99713993"/>
    <n v="555463704.64566004"/>
    <n v="13386827.930269999"/>
    <n v="15386849.958660001"/>
    <n v="4465912.8475300008"/>
    <n v="3602130.9795399997"/>
    <n v="911883.96253999998"/>
    <n v="832936.32969000004"/>
    <n v="3.3188560034852044"/>
    <n v="2.648222146279291"/>
    <n v="36811.574219999951"/>
    <n v="9.0340035759001189"/>
    <n v="48.722157718670388"/>
    <n v="48.920662203755008"/>
    <n v="13.689142620975565"/>
    <n v="14.287775276668285"/>
    <n v="6.4674532857757108E-2"/>
    <n v="6.7537804114161742E-2"/>
    <n v="6.9699131556816535E-2"/>
    <n v="7.3358162704786872E-2"/>
    <m/>
    <m/>
    <m/>
    <n v="0"/>
    <m/>
    <n v="0"/>
    <m/>
    <n v="0"/>
    <m/>
    <n v="116.62294663031298"/>
    <n v="29.606812471343297"/>
    <n v="14.902157629591214"/>
    <n v="2.94542182417984"/>
    <n v="-215.56623111332991"/>
    <n v="2920.3169190859549"/>
    <n v="-36.838730785428673"/>
    <n v="962.77814718878665"/>
    <s v="Medianas"/>
    <n v="2023"/>
    <n v="3"/>
    <d v="2024-11-12T00:00:00"/>
    <x v="35"/>
    <x v="18"/>
  </r>
  <r>
    <n v="2024"/>
    <n v="9"/>
    <n v="41"/>
    <x v="7"/>
    <s v="Tecnicos"/>
    <n v="29"/>
    <s v="35135aaa6cc23891b40cb3f378c53a17a1127210ce60e125ccf03efcfdaec458"/>
    <s v="866d562d83a77144c090ae01fef5e5dc5d322dfdcb968ee04e0fa262fe1b2619"/>
    <x v="9"/>
    <n v="943700.46541999991"/>
    <n v="1182403.3225499999"/>
    <n v="1077211.6584999999"/>
    <n v="1238110.66264"/>
    <n v="175202.94258999993"/>
    <n v="218233.09310999993"/>
    <n v="246793.26912999991"/>
    <n v="379121.89201000019"/>
    <n v="0"/>
    <n v="0"/>
    <n v="136.08000000000001"/>
    <n v="130.12"/>
    <n v="5180.4241400000001"/>
    <n v="211083.34503"/>
    <n v="71098.583370000008"/>
    <n v="259252.89155999999"/>
    <n v="133667.57289000001"/>
    <n v="384175.99563000002"/>
    <n v="0"/>
    <n v="0"/>
    <n v="0"/>
    <n v="0"/>
    <n v="0"/>
    <n v="0"/>
    <s v="Tecnicos"/>
    <s v="Daños Sin Autos"/>
    <s v="Diversos"/>
    <x v="35"/>
    <x v="2"/>
    <n v="25680299.423299998"/>
    <n v="22376637.893310003"/>
    <n v="686962120.64980006"/>
    <n v="584624168.36260986"/>
    <n v="657838299.99713993"/>
    <n v="555463704.64566004"/>
    <n v="13386827.930269999"/>
    <n v="15386849.958660001"/>
    <n v="4465912.8475300008"/>
    <n v="3602130.9795399997"/>
    <n v="1364718.4156099998"/>
    <n v="1565204.63512"/>
    <n v="7.0494703475356193"/>
    <n v="7.684505442808466"/>
    <n v="-238702.85713000002"/>
    <n v="-20.187938631228441"/>
    <n v="69.149830076718516"/>
    <n v="75.543050155825043"/>
    <n v="3.6748032017250187"/>
    <n v="5.2840973169767649"/>
    <n v="0.13737299875098646"/>
    <n v="0.14345477686904257"/>
    <n v="0.2022501611354221"/>
    <n v="0.21286779183966226"/>
    <m/>
    <m/>
    <m/>
    <n v="0"/>
    <m/>
    <n v="0"/>
    <m/>
    <n v="0"/>
    <m/>
    <n v="-19.717518505917308"/>
    <n v="18.565524656388163"/>
    <n v="18.456738825746285"/>
    <n v="3.9231160251347243"/>
    <n v="-72.575587125690618"/>
    <n v="-65.20668276767212"/>
    <n v="53.19059950950831"/>
    <n v="67.482844974438876"/>
    <s v="Grandes"/>
    <n v="2023"/>
    <n v="3"/>
    <d v="2024-11-12T00:00:00"/>
    <x v="35"/>
    <x v="9"/>
  </r>
  <r>
    <n v="2024"/>
    <n v="9"/>
    <n v="74"/>
    <x v="0"/>
    <s v="Tecnicos"/>
    <n v="46"/>
    <s v="25fc0e7096fc653718202dc30b0c580b8ab87eac11a700cba03a7c021bc35b0c"/>
    <s v="866d562d83a77144c090ae01fef5e5dc5d322dfdcb968ee04e0fa262fe1b2619"/>
    <x v="33"/>
    <n v="28541.459199999998"/>
    <n v="896539.56016999995"/>
    <n v="130792.29383000005"/>
    <n v="897157.04680000001"/>
    <n v="411365.68388000003"/>
    <n v="358656.49703000003"/>
    <n v="776531.33302000002"/>
    <n v="369358.57081999996"/>
    <n v="0"/>
    <n v="0"/>
    <n v="136.08000000000001"/>
    <n v="130.12"/>
    <n v="-206.4084"/>
    <n v="-154.42064999999999"/>
    <n v="178063.44130999999"/>
    <n v="110696.42198"/>
    <n v="161619.83577999999"/>
    <n v="78156.994749999998"/>
    <n v="0"/>
    <n v="0"/>
    <n v="0"/>
    <n v="0"/>
    <n v="0"/>
    <n v="0"/>
    <s v="Tecnicos"/>
    <s v="Daños Sin Autos"/>
    <s v="Diversos"/>
    <x v="35"/>
    <x v="2"/>
    <n v="6432910.42368"/>
    <n v="8513094.40955"/>
    <n v="686962120.64980006"/>
    <n v="584624168.36260986"/>
    <n v="657838299.99713993"/>
    <n v="555463704.64566004"/>
    <n v="13386827.930269999"/>
    <n v="15386849.958660001"/>
    <n v="4465912.8475300008"/>
    <n v="3602130.9795399997"/>
    <n v="58499.445909999995"/>
    <n v="1785877.77413"/>
    <n v="0.21320554315531823"/>
    <n v="5.826660834275641"/>
    <n v="-867998.10096999991"/>
    <n v="-96.81648635843932"/>
    <n v="48.789281259023127"/>
    <n v="50.201619234930796"/>
    <n v="0.44367879109488079"/>
    <n v="10.531300571085653"/>
    <n v="4.1547355148203111E-3"/>
    <n v="4.3386739872281815E-3"/>
    <n v="0.15335314697662761"/>
    <n v="0.16140380598619275"/>
    <m/>
    <m/>
    <m/>
    <n v="0"/>
    <m/>
    <n v="0"/>
    <m/>
    <n v="0"/>
    <m/>
    <n v="14.696286638184365"/>
    <n v="1441.2917048053382"/>
    <n v="40.004536661158866"/>
    <n v="9.2112340281677785"/>
    <n v="60.85744970345246"/>
    <n v="106.78870304183489"/>
    <n v="110.1742496214285"/>
    <n v="141.63341660472432"/>
    <s v="Resto"/>
    <n v="2023"/>
    <n v="3"/>
    <d v="2024-11-12T00:00:00"/>
    <x v="35"/>
    <x v="33"/>
  </r>
  <r>
    <n v="2024"/>
    <n v="9"/>
    <n v="125"/>
    <x v="67"/>
    <s v="Tecnicos"/>
    <n v="238"/>
    <s v="8ae4c23b80d1e7c8ff79e515fe791ebd68190bae842dda7af193db125f700452"/>
    <s v="866d562d83a77144c090ae01fef5e5dc5d322dfdcb968ee04e0fa262fe1b2619"/>
    <x v="35"/>
    <n v="0"/>
    <n v="0"/>
    <n v="0"/>
    <n v="0"/>
    <n v="0"/>
    <n v="0"/>
    <n v="0"/>
    <n v="0"/>
    <n v="0"/>
    <n v="0"/>
    <n v="0"/>
    <n v="0"/>
    <n v="0"/>
    <n v="0"/>
    <n v="0"/>
    <n v="0"/>
    <n v="-13053.981689999999"/>
    <m/>
    <n v="0"/>
    <n v="0"/>
    <n v="0"/>
    <n v="0"/>
    <n v="0"/>
    <n v="0"/>
    <s v="Tecnicos"/>
    <s v="Daños Sin Autos"/>
    <s v="Diversos"/>
    <x v="35"/>
    <x v="2"/>
    <n v="95399.785930000013"/>
    <n v="93997.07677"/>
    <n v="686962120.64980006"/>
    <n v="584624168.36260986"/>
    <n v="657838299.99713993"/>
    <n v="555463704.64566004"/>
    <n v="13386827.930269999"/>
    <n v="15386849.958660001"/>
    <n v="4465912.8475300008"/>
    <n v="3602130.9795399997"/>
    <n v="93717.763720000003"/>
    <n v="92685.41001000000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5"/>
    <x v="35"/>
  </r>
  <r>
    <n v="2024"/>
    <n v="9"/>
    <n v="23"/>
    <x v="16"/>
    <s v="Tecnicos"/>
    <n v="17"/>
    <s v="4523540f1504cd17100c4835e85b7eefd49911580f8efff0599a8f283be6b9e3"/>
    <s v="866d562d83a77144c090ae01fef5e5dc5d322dfdcb968ee04e0fa262fe1b2619"/>
    <x v="4"/>
    <n v="1548051.0121500001"/>
    <n v="907542.31189000001"/>
    <n v="1950393.4184400002"/>
    <n v="1329717.6854999997"/>
    <n v="95525.618629999954"/>
    <n v="152578.68284000005"/>
    <n v="164450.91531000004"/>
    <n v="125638.82308"/>
    <n v="0"/>
    <n v="0"/>
    <n v="136.08000000000001"/>
    <n v="130.12"/>
    <n v="0"/>
    <n v="0"/>
    <n v="28388.444170000002"/>
    <n v="21741.875530000001"/>
    <n v="25737.405429999999"/>
    <n v="48583.781270000007"/>
    <n v="0"/>
    <n v="0"/>
    <n v="0"/>
    <n v="0"/>
    <n v="0"/>
    <n v="0"/>
    <s v="Tecnicos"/>
    <s v="Daños Sin Autos"/>
    <s v="Diversos"/>
    <x v="35"/>
    <x v="2"/>
    <n v="17823957.294020001"/>
    <n v="15095885.725"/>
    <n v="686962120.64980006"/>
    <n v="584624168.36260986"/>
    <n v="657838299.99713993"/>
    <n v="555463704.64566004"/>
    <n v="13386827.930269999"/>
    <n v="15386849.958660001"/>
    <n v="4465912.8475300008"/>
    <n v="3602130.9795399997"/>
    <n v="1963953.5491500001"/>
    <n v="1427615.1709100001"/>
    <n v="11.563986780240757"/>
    <n v="5.8981683341834277"/>
    <n v="640508.70026000007"/>
    <n v="70.576180511750493"/>
    <n v="78.823198889810669"/>
    <n v="63.570514686496935"/>
    <n v="8.6852262189237646"/>
    <n v="6.0118520265891853"/>
    <n v="0.22534736131967406"/>
    <n v="0.2353239408767672"/>
    <n v="0.15523516833589096"/>
    <n v="0.1633846287884709"/>
    <m/>
    <m/>
    <m/>
    <n v="0"/>
    <m/>
    <n v="0"/>
    <m/>
    <n v="0"/>
    <m/>
    <n v="-37.392552582085244"/>
    <n v="6.1707022494904642"/>
    <n v="16.812294131195678"/>
    <n v="2.1389942412967842"/>
    <n v="30.570355491313951"/>
    <n v="-47.024696807836598"/>
    <n v="110.30033406906628"/>
    <n v="44.751303751289917"/>
    <s v="Grandes"/>
    <n v="2023"/>
    <n v="3"/>
    <d v="2024-11-12T00:00:00"/>
    <x v="35"/>
    <x v="4"/>
  </r>
  <r>
    <n v="2024"/>
    <n v="9"/>
    <n v="93"/>
    <x v="43"/>
    <s v="Tecnicos"/>
    <n v="220"/>
    <s v="36790ecd55c2030dc553685bef719df653f413a20cdad1bfd1dc934c76686ddd"/>
    <s v="866d562d83a77144c090ae01fef5e5dc5d322dfdcb968ee04e0fa262fe1b2619"/>
    <x v="29"/>
    <n v="55018.69584"/>
    <n v="56721.800729999995"/>
    <n v="65772.779520000011"/>
    <n v="67163.396769999992"/>
    <n v="6838.5511800000013"/>
    <n v="5351.3515600000001"/>
    <n v="11574.303189999999"/>
    <n v="12693.746409999996"/>
    <n v="0"/>
    <n v="0"/>
    <n v="136.08000000000001"/>
    <n v="130.12"/>
    <n v="0"/>
    <n v="0"/>
    <n v="3546.41255"/>
    <n v="973.87662999999998"/>
    <n v="5899.3524600000001"/>
    <n v="-36.417190000000005"/>
    <n v="0"/>
    <n v="0"/>
    <n v="0"/>
    <n v="0"/>
    <n v="0"/>
    <n v="0"/>
    <s v="Tecnicos"/>
    <s v="Daños Sin Autos"/>
    <s v="Diversos"/>
    <x v="35"/>
    <x v="2"/>
    <n v="667096.89925000002"/>
    <n v="538831.89078000002"/>
    <n v="686962120.64980006"/>
    <n v="584624168.36260986"/>
    <n v="657838299.99713993"/>
    <n v="555463704.64566004"/>
    <n v="13386827.930269999"/>
    <n v="15386849.958660001"/>
    <n v="4465912.8475300008"/>
    <n v="3602130.9795399997"/>
    <n v="72563.099019999994"/>
    <n v="74705.258409999995"/>
    <n v="0.41099128282356523"/>
    <n v="0.3686381610426761"/>
    <n v="-1703.1048899999951"/>
    <n v="-3.0025578667837061"/>
    <n v="75.82186618688327"/>
    <n v="75.927454020301283"/>
    <n v="8.2474818728517718"/>
    <n v="10.526808398049878"/>
    <n v="8.0089853845154678E-3"/>
    <n v="8.3635592272811119E-3"/>
    <n v="9.7022675078356699E-3"/>
    <n v="1.0211612434008414E-2"/>
    <m/>
    <m/>
    <m/>
    <n v="0"/>
    <m/>
    <n v="0"/>
    <m/>
    <n v="0"/>
    <m/>
    <n v="27.791102926528733"/>
    <n v="12.429504326833205"/>
    <n v="9.4343823558649582"/>
    <n v="0.15312773476495978"/>
    <n v="264.15418963282855"/>
    <n v="-16299.362059510904"/>
    <n v="60.115285093510074"/>
    <n v="-2674.2223384066697"/>
    <s v="Resto"/>
    <n v="2023"/>
    <n v="3"/>
    <d v="2024-11-12T00:00:00"/>
    <x v="35"/>
    <x v="29"/>
  </r>
  <r>
    <n v="2024"/>
    <n v="9"/>
    <n v="126"/>
    <x v="41"/>
    <s v="Tecnicos"/>
    <n v="239"/>
    <s v="79bf08685d3138f9b109c3546780f056bc954fd69377b84a2cf23622e464897b"/>
    <s v="866d562d83a77144c090ae01fef5e5dc5d322dfdcb968ee04e0fa262fe1b2619"/>
    <x v="22"/>
    <n v="157298.12019999998"/>
    <n v="143063.68463999999"/>
    <n v="202641.57306"/>
    <n v="182547.88796999998"/>
    <n v="39546.588930000005"/>
    <n v="48552.717559999997"/>
    <n v="50845.10186000001"/>
    <n v="95606.727170000013"/>
    <n v="0"/>
    <n v="0"/>
    <n v="136.08000000000001"/>
    <n v="130.12"/>
    <n v="62.220419999999997"/>
    <n v="117.56435999999999"/>
    <n v="1937.8383100000001"/>
    <n v="3432.5982899999999"/>
    <n v="8009.1183799999999"/>
    <n v="4814.3734999999997"/>
    <n v="0"/>
    <n v="0"/>
    <n v="0"/>
    <n v="0"/>
    <n v="0"/>
    <n v="0"/>
    <s v="Tecnicos"/>
    <s v="Daños Sin Autos"/>
    <s v="Diversos"/>
    <x v="35"/>
    <x v="2"/>
    <n v="673928.03742999991"/>
    <n v="570550.37566999998"/>
    <n v="686962120.64980006"/>
    <n v="584624168.36260986"/>
    <n v="657838299.99713993"/>
    <n v="555463704.64566004"/>
    <n v="13386827.930269999"/>
    <n v="15386849.958660001"/>
    <n v="4465912.8475300008"/>
    <n v="3602130.9795399997"/>
    <n v="185018.60144"/>
    <n v="175809.856"/>
    <n v="1.175021603469788"/>
    <n v="0.92977890227285365"/>
    <n v="14234.435559999984"/>
    <n v="9.9497196621343598"/>
    <n v="85.017462555520638"/>
    <n v="81.374098071043292"/>
    <n v="23.34049207981473"/>
    <n v="25.074680648838349"/>
    <n v="2.2897641001109508E-2"/>
    <n v="2.3911365483080545E-2"/>
    <n v="2.4471052067636306E-2"/>
    <n v="2.5755721470813793E-2"/>
    <m/>
    <m/>
    <m/>
    <n v="0"/>
    <m/>
    <n v="0"/>
    <m/>
    <n v="0"/>
    <m/>
    <n v="-18.549175170000499"/>
    <n v="25.141170714384682"/>
    <n v="33.937835225044147"/>
    <n v="0.88552083930326497"/>
    <n v="-43.546021226969721"/>
    <n v="66.358475926306923"/>
    <n v="24.195401017408859"/>
    <n v="71.298961121317234"/>
    <s v="Resto"/>
    <n v="2023"/>
    <n v="3"/>
    <d v="2024-11-12T00:00:00"/>
    <x v="35"/>
    <x v="22"/>
  </r>
  <r>
    <n v="2024"/>
    <n v="9"/>
    <n v="13"/>
    <x v="23"/>
    <s v="Tecnicos"/>
    <n v="13"/>
    <s v="3fdba35f04dc8c462986c992bcf875546257113072a909c162f7e470e581e278"/>
    <s v="866d562d83a77144c090ae01fef5e5dc5d322dfdcb968ee04e0fa262fe1b2619"/>
    <x v="36"/>
    <n v="1098.7239999999999"/>
    <n v="1662.63896"/>
    <n v="1196.7731100000001"/>
    <n v="1893.07689"/>
    <n v="254.86996999999997"/>
    <n v="43.804099999999998"/>
    <n v="400.88894000000005"/>
    <n v="-49.523809999999997"/>
    <n v="0"/>
    <n v="0"/>
    <n v="136.08000000000001"/>
    <n v="130.12"/>
    <n v="0"/>
    <n v="0"/>
    <n v="-1596.57104"/>
    <n v="20.486439999999998"/>
    <n v="276.25178000000005"/>
    <n v="429.09478000000001"/>
    <n v="0"/>
    <n v="0"/>
    <n v="0"/>
    <n v="0"/>
    <n v="0"/>
    <n v="0"/>
    <s v="Tecnicos"/>
    <s v="Daños Sin Autos"/>
    <s v="Diversos"/>
    <x v="35"/>
    <x v="2"/>
    <n v="1151107.1503699999"/>
    <n v="957883.89023000002"/>
    <n v="686962120.64980006"/>
    <n v="584624168.36260986"/>
    <n v="657838299.99713993"/>
    <n v="555463704.64566004"/>
    <n v="13386827.930269999"/>
    <n v="15386849.958660001"/>
    <n v="4465912.8475300008"/>
    <n v="3602130.9795399997"/>
    <n v="10654.625779999998"/>
    <n v="10909.5568"/>
    <n v="8.2075007292473634E-3"/>
    <n v="1.0805583757994834E-2"/>
    <n v="-563.91496000000006"/>
    <n v="-33.916861902478225"/>
    <n v="10.312178228375094"/>
    <n v="15.240206274924017"/>
    <n v="9.5449324560866244E-2"/>
    <n v="0.17357416456818991"/>
    <n v="1.59939531885792E-4"/>
    <n v="1.6702037567663312E-4"/>
    <n v="2.8439449649449964E-4"/>
    <n v="2.993245006099231E-4"/>
    <m/>
    <m/>
    <m/>
    <n v="0"/>
    <m/>
    <n v="0"/>
    <m/>
    <n v="0"/>
    <m/>
    <n v="481.84044415933664"/>
    <n v="23.196905683319923"/>
    <n v="2.634612868689183"/>
    <n v="5.7070072502861981E-3"/>
    <n v="-7893.3064016979042"/>
    <n v="-35.619869344483746"/>
    <n v="-577.94054394871216"/>
    <n v="4.7743391331863787"/>
    <s v="Resto"/>
    <n v="2023"/>
    <n v="3"/>
    <d v="2024-11-12T00:00:00"/>
    <x v="35"/>
    <x v="36"/>
  </r>
  <r>
    <n v="2024"/>
    <n v="9"/>
    <n v="61"/>
    <x v="2"/>
    <s v="Tecn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92292.11099000002"/>
    <n v="190816.12269999998"/>
    <n v="410341.37582999998"/>
    <n v="330013.85655000003"/>
    <n v="0"/>
    <n v="0"/>
    <n v="0"/>
    <n v="0"/>
    <n v="0"/>
    <n v="0"/>
    <s v="Tecnicos"/>
    <s v="Daños Sin Autos"/>
    <s v="Diversos"/>
    <x v="35"/>
    <x v="2"/>
    <n v="0"/>
    <n v="0"/>
    <n v="686962120.64980006"/>
    <n v="584624168.36260986"/>
    <n v="657838299.99713993"/>
    <n v="555463704.64566004"/>
    <n v="13386827.930269999"/>
    <n v="15386849.958660001"/>
    <n v="4465912.8475300008"/>
    <n v="3602130.97953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0.77351340605562591"/>
    <n v="24.340650456242162"/>
    <n v="46.861496869783018"/>
    <n v="57.820639622472839"/>
    <m/>
    <n v="2023"/>
    <n v="3"/>
    <d v="2024-11-12T00:00:00"/>
    <x v="35"/>
    <x v="2"/>
  </r>
  <r>
    <n v="2024"/>
    <n v="9"/>
    <n v="126"/>
    <x v="41"/>
    <s v="Maritimo y Transportes"/>
    <n v="239"/>
    <s v="79bf08685d3138f9b109c3546780f056bc954fd69377b84a2cf23622e464897b"/>
    <s v="866d562d83a77144c090ae01fef5e5dc5d322dfdcb968ee04e0fa262fe1b2619"/>
    <x v="12"/>
    <n v="242974.35852000001"/>
    <n v="166359.15669"/>
    <n v="325396.53489000001"/>
    <n v="245995.82209"/>
    <n v="102258.10902"/>
    <n v="101301.74561999999"/>
    <n v="144900.94546000002"/>
    <n v="131589.52737"/>
    <n v="0"/>
    <n v="0"/>
    <n v="136.08000000000001"/>
    <n v="130.12"/>
    <n v="7405.4090500000002"/>
    <n v="3452.6490899999999"/>
    <n v="11347.72169"/>
    <n v="9119.7107599999999"/>
    <n v="5919.0341399999998"/>
    <n v="9518.6092799999988"/>
    <n v="0"/>
    <n v="0"/>
    <n v="0"/>
    <n v="0"/>
    <n v="0"/>
    <n v="0"/>
    <s v="Maritimo y Transportes"/>
    <s v="Daños Sin Autos"/>
    <s v="Maritimo y Transportes"/>
    <x v="36"/>
    <x v="2"/>
    <n v="673928.03742999991"/>
    <n v="570550.37566999998"/>
    <n v="686962120.64980006"/>
    <n v="584624168.36260986"/>
    <n v="657838299.99713993"/>
    <n v="555463704.64566004"/>
    <n v="14710203.640280001"/>
    <n v="15370005.423350003"/>
    <n v="11141291.585630007"/>
    <n v="6859903.9302599989"/>
    <n v="242974.35852000001"/>
    <n v="166359.15669"/>
    <n v="1.6517402781201409"/>
    <n v="1.0823623811951839"/>
    <n v="76615.201830000005"/>
    <n v="46.054093657596319"/>
    <n v="100"/>
    <n v="100"/>
    <n v="36.053457494745864"/>
    <n v="29.157663158953085"/>
    <n v="3.5369396829357878E-2"/>
    <n v="3.6935270950483781E-2"/>
    <n v="2.8455743996340682E-2"/>
    <n v="2.9949599820590152E-2"/>
    <m/>
    <m/>
    <m/>
    <n v="0"/>
    <m/>
    <n v="0"/>
    <m/>
    <n v="0"/>
    <m/>
    <n v="0.94407395859446019"/>
    <n v="42.085967277729353"/>
    <n v="60.893399338859069"/>
    <n v="0.91782993232034338"/>
    <n v="24.430719226011945"/>
    <n v="-37.816187576511176"/>
    <n v="191.71576682272692"/>
    <n v="95.809277298122282"/>
    <s v="Medianas"/>
    <n v="2023"/>
    <n v="3"/>
    <d v="2024-11-12T00:00:00"/>
    <x v="36"/>
    <x v="12"/>
  </r>
  <r>
    <n v="2024"/>
    <n v="9"/>
    <n v="8"/>
    <x v="20"/>
    <s v="Maritimo y Transportes"/>
    <n v="8"/>
    <s v="2c624232cdd221771294dfbb310aca000a0df6ac8b66b696d90ef06fdefb64a3"/>
    <s v="866d562d83a77144c090ae01fef5e5dc5d322dfdcb968ee04e0fa262fe1b2619"/>
    <x v="26"/>
    <n v="104988.33859"/>
    <n v="123407.40536"/>
    <n v="181844.75151"/>
    <n v="194834.71598999997"/>
    <n v="18751.037120000005"/>
    <n v="27655.242480000008"/>
    <n v="27670.524029999997"/>
    <n v="91729.992119999995"/>
    <n v="0"/>
    <n v="0"/>
    <n v="136.08000000000001"/>
    <n v="130.12"/>
    <n v="0"/>
    <n v="0"/>
    <n v="14879.05984"/>
    <n v="15573.318880000001"/>
    <n v="43707.686820000003"/>
    <n v="48342.538209999999"/>
    <n v="0"/>
    <n v="0"/>
    <n v="0"/>
    <n v="0"/>
    <n v="0"/>
    <n v="0"/>
    <s v="Maritimo y Transportes"/>
    <s v="Daños Sin Autos"/>
    <s v="Maritimo y Transportes"/>
    <x v="36"/>
    <x v="2"/>
    <n v="1891357.54091"/>
    <n v="1612866.84565"/>
    <n v="686962120.64980006"/>
    <n v="584624168.36260986"/>
    <n v="657838299.99713993"/>
    <n v="555463704.64566004"/>
    <n v="14710203.640280001"/>
    <n v="15370005.423350003"/>
    <n v="11141291.585630007"/>
    <n v="6859903.9302599989"/>
    <n v="104988.33859"/>
    <n v="123407.40536"/>
    <n v="0.71371098019688328"/>
    <n v="0.80291061688579723"/>
    <n v="-18419.066770000005"/>
    <n v="-14.925414497021883"/>
    <n v="100"/>
    <n v="100"/>
    <n v="5.5509514366853319"/>
    <n v="7.6514317156953959"/>
    <n v="1.5282988018421035E-2"/>
    <n v="1.5959596543779292E-2"/>
    <n v="2.110884428634453E-2"/>
    <n v="2.2217006138812209E-2"/>
    <m/>
    <m/>
    <m/>
    <n v="0"/>
    <m/>
    <n v="0"/>
    <m/>
    <n v="0"/>
    <m/>
    <n v="-32.19716972808839"/>
    <n v="17.860114153464675"/>
    <n v="22.40971066470853"/>
    <n v="0.1683021844988333"/>
    <n v="-4.4580031099960449"/>
    <n v="-9.5875218009162104"/>
    <n v="34.042203837681839"/>
    <n v="32.214524633252601"/>
    <s v="Resto"/>
    <n v="2023"/>
    <n v="3"/>
    <d v="2024-11-12T00:00:00"/>
    <x v="36"/>
    <x v="26"/>
  </r>
  <r>
    <n v="2024"/>
    <n v="9"/>
    <n v="201.1"/>
    <x v="1"/>
    <s v="Maritimo y Transportes"/>
    <n v="201.1"/>
    <m/>
    <m/>
    <x v="1"/>
    <n v="14710203.640279999"/>
    <n v="15370005.423350001"/>
    <n v="18014561.594269998"/>
    <n v="18226419.654630002"/>
    <n v="11141291.585630005"/>
    <n v="6859903.9302600017"/>
    <n v="28762336.492480006"/>
    <n v="9561233.5299499966"/>
    <n v="0"/>
    <n v="0"/>
    <n v="0"/>
    <n v="0"/>
    <n v="32199.836520000001"/>
    <n v="17895.353709999996"/>
    <n v="2086962.1959300002"/>
    <n v="2061419.5725"/>
    <n v="3921276.1826000013"/>
    <n v="3536651.370949999"/>
    <n v="0"/>
    <n v="0"/>
    <n v="0"/>
    <n v="0"/>
    <n v="0"/>
    <n v="0"/>
    <s v="Maritimo y Transportes"/>
    <s v="Daños Sin Autos"/>
    <s v="Maritimo y Transportes"/>
    <x v="36"/>
    <x v="2"/>
    <n v="406916518.40624994"/>
    <n v="356513298.10935003"/>
    <n v="686962120.64980006"/>
    <n v="584624168.36260986"/>
    <n v="657838299.99713993"/>
    <n v="555463704.64566004"/>
    <n v="14710203.640280001"/>
    <n v="15370005.423350003"/>
    <n v="11141291.585630007"/>
    <n v="6859903.9302599989"/>
    <n v="14710203.640279999"/>
    <n v="15370005.423350001"/>
    <n v="99.999999999999986"/>
    <n v="99.999999999999986"/>
    <n v="-659801.78307000175"/>
    <n v="-4.2927882254851779"/>
    <n v="100"/>
    <n v="100"/>
    <n v="3.6150421462109077"/>
    <n v="4.31120115430749"/>
    <n v="2.1413413051604011"/>
    <n v="2.2361427786044006"/>
    <n v="2.6290403741599753"/>
    <n v="2.767058458509867"/>
    <m/>
    <m/>
    <m/>
    <n v="0"/>
    <m/>
    <n v="0"/>
    <m/>
    <n v="0"/>
    <m/>
    <n v="62.411772801718101"/>
    <n v="75.738527202455089"/>
    <n v="44.631759985188332"/>
    <n v="99.999999999999972"/>
    <n v="1.2390793107209586"/>
    <n v="10.875395149471178"/>
    <n v="53.221504906758199"/>
    <n v="58.287327652153373"/>
    <m/>
    <n v="2023"/>
    <n v="3"/>
    <d v="2024-11-12T00:00:00"/>
    <x v="36"/>
    <x v="1"/>
  </r>
  <r>
    <n v="2024"/>
    <n v="9"/>
    <n v="79"/>
    <x v="59"/>
    <s v="Maritimo y Transportes"/>
    <n v="51"/>
    <s v="031b4af5197ec30a926f48cf40e11a7dbc470048a21e4003b7a3c07c5dab1baa"/>
    <s v="866d562d83a77144c090ae01fef5e5dc5d322dfdcb968ee04e0fa262fe1b2619"/>
    <x v="31"/>
    <n v="0"/>
    <n v="-237.63029999999998"/>
    <n v="38.370599999999968"/>
    <n v="-145.1651"/>
    <n v="0"/>
    <n v="0"/>
    <n v="0"/>
    <n v="-3.7219999999999996E-2"/>
    <n v="0"/>
    <n v="0"/>
    <n v="136.08000000000001"/>
    <n v="130.12"/>
    <n v="0"/>
    <n v="0"/>
    <n v="0"/>
    <n v="0"/>
    <n v="32.656950000000002"/>
    <n v="99.12733999999999"/>
    <n v="0"/>
    <n v="0"/>
    <n v="0"/>
    <n v="0"/>
    <n v="0"/>
    <n v="0"/>
    <s v="Maritimo y Transportes"/>
    <s v="Daños Sin Autos"/>
    <s v="Maritimo y Transportes"/>
    <x v="36"/>
    <x v="2"/>
    <n v="61339841.861339994"/>
    <n v="52224009.604280002"/>
    <n v="686962120.64980006"/>
    <n v="584624168.36260986"/>
    <n v="657838299.99713993"/>
    <n v="555463704.64566004"/>
    <n v="14710203.640280001"/>
    <n v="15370005.423350003"/>
    <n v="11141291.585630007"/>
    <n v="6859903.9302599989"/>
    <n v="0"/>
    <n v="-237.63029999999998"/>
    <m/>
    <n v="-1.546065166893134E-3"/>
    <m/>
    <m/>
    <m/>
    <n v="100"/>
    <m/>
    <n v="-4.550211709146995E-4"/>
    <m/>
    <m/>
    <n v="-4.0646677448444296E-5"/>
    <n v="-4.2780526974591162E-5"/>
    <m/>
    <m/>
    <m/>
    <n v="0"/>
    <m/>
    <n v="0"/>
    <m/>
    <n v="0"/>
    <m/>
    <m/>
    <m/>
    <m/>
    <m/>
    <m/>
    <n v="-67.05555702392499"/>
    <m/>
    <m/>
    <s v="Resto"/>
    <n v="2023"/>
    <n v="3"/>
    <d v="2024-11-12T00:00:00"/>
    <x v="36"/>
    <x v="31"/>
  </r>
  <r>
    <n v="2024"/>
    <n v="9"/>
    <n v="94"/>
    <x v="19"/>
    <s v="Maritimo y Transportes"/>
    <n v="7"/>
    <s v="7902699be42c8a8e46fbbb4501726517e86b22c56a189f7625a6da49081b2451"/>
    <s v="866d562d83a77144c090ae01fef5e5dc5d322dfdcb968ee04e0fa262fe1b2619"/>
    <x v="27"/>
    <n v="132637.81528000001"/>
    <n v="259828.51330000002"/>
    <n v="235051.11733000004"/>
    <n v="355784.53508000006"/>
    <n v="76381.662710000004"/>
    <n v="419529.85506000009"/>
    <n v="152847.05735000002"/>
    <n v="503121.73816999979"/>
    <n v="0"/>
    <n v="0"/>
    <n v="136.08000000000001"/>
    <n v="130.12"/>
    <n v="0"/>
    <n v="0"/>
    <n v="55950.009250000003"/>
    <n v="77786.202989999991"/>
    <n v="74040.908340000009"/>
    <n v="84573.310790000003"/>
    <n v="0"/>
    <n v="0"/>
    <n v="0"/>
    <n v="0"/>
    <n v="0"/>
    <n v="0"/>
    <s v="Maritimo y Transportes"/>
    <s v="Daños Sin Autos"/>
    <s v="Maritimo y Transportes"/>
    <x v="36"/>
    <x v="2"/>
    <n v="5391455.1856499994"/>
    <n v="5692551.0252200002"/>
    <n v="686962120.64980006"/>
    <n v="584624168.36260986"/>
    <n v="657838299.99713993"/>
    <n v="555463704.64566004"/>
    <n v="14710203.640280001"/>
    <n v="15370005.423350003"/>
    <n v="11141291.585630007"/>
    <n v="6859903.9302599989"/>
    <n v="132637.81528000001"/>
    <n v="259828.51330000002"/>
    <n v="0.90167218975002117"/>
    <n v="1.6904907066933781"/>
    <n v="-127190.69802000001"/>
    <n v="-48.951786085595863"/>
    <n v="100"/>
    <n v="100"/>
    <n v="2.4601487114838934"/>
    <n v="4.5643598476125815"/>
    <n v="1.9307879036261476E-2"/>
    <n v="2.0162677557779271E-2"/>
    <n v="4.4443683200391201E-2"/>
    <n v="4.6776866089882352E-2"/>
    <m/>
    <m/>
    <m/>
    <n v="0"/>
    <m/>
    <n v="0"/>
    <m/>
    <n v="0"/>
    <m/>
    <n v="-81.793509618266356"/>
    <n v="57.58664114661223"/>
    <n v="161.46413252790609"/>
    <n v="0.68557278232011065"/>
    <n v="-28.072065354324081"/>
    <n v="-12.453577081962063"/>
    <n v="75.566346367705833"/>
    <n v="91.97488222158789"/>
    <s v="Resto"/>
    <n v="2023"/>
    <n v="3"/>
    <d v="2024-11-12T00:00:00"/>
    <x v="36"/>
    <x v="27"/>
  </r>
  <r>
    <n v="2024"/>
    <n v="9"/>
    <n v="22"/>
    <x v="15"/>
    <s v="Maritimo y Transportes"/>
    <n v="16"/>
    <s v="b17ef6d19c7a5b1ee83b907c595526dcb1eb06db8227d650d5dda0a9f4ce8cd9"/>
    <s v="866d562d83a77144c090ae01fef5e5dc5d322dfdcb968ee04e0fa262fe1b2619"/>
    <x v="8"/>
    <n v="768691.25127000001"/>
    <n v="672491.11291999999"/>
    <n v="951059.20522"/>
    <n v="906179.09868000005"/>
    <n v="511713.75565000006"/>
    <n v="947361.8510599999"/>
    <n v="606997.84160999965"/>
    <n v="1391292.4584400004"/>
    <n v="0"/>
    <n v="0"/>
    <n v="136.08000000000001"/>
    <n v="130.12"/>
    <n v="0"/>
    <n v="0"/>
    <n v="105659.15623000001"/>
    <n v="135470.82191999999"/>
    <n v="180604.19039999999"/>
    <n v="172761.57934999999"/>
    <n v="0"/>
    <n v="0"/>
    <n v="0"/>
    <n v="0"/>
    <n v="0"/>
    <n v="0"/>
    <s v="Maritimo y Transportes"/>
    <s v="Daños Sin Autos"/>
    <s v="Maritimo y Transportes"/>
    <x v="36"/>
    <x v="2"/>
    <n v="23848282.467700001"/>
    <n v="20930115.52899"/>
    <n v="686962120.64980006"/>
    <n v="584624168.36260986"/>
    <n v="657838299.99713993"/>
    <n v="555463704.64566004"/>
    <n v="14710203.640280001"/>
    <n v="15370005.423350003"/>
    <n v="11141291.585630007"/>
    <n v="6859903.9302599989"/>
    <n v="768691.25127000001"/>
    <n v="672491.11291999999"/>
    <n v="5.2255649892238232"/>
    <n v="4.375347271500349"/>
    <n v="96200.138350000023"/>
    <n v="14.305042327220185"/>
    <n v="100"/>
    <n v="100"/>
    <n v="3.2232562336978008"/>
    <n v="3.2130310603806382"/>
    <n v="0.11189718154225041"/>
    <n v="0.11685109414780837"/>
    <n v="0.11502964627745105"/>
    <n v="0.1210684167652311"/>
    <m/>
    <m/>
    <m/>
    <n v="0"/>
    <m/>
    <n v="0"/>
    <m/>
    <n v="0"/>
    <m/>
    <n v="-45.985395646083347"/>
    <n v="66.569478292431157"/>
    <n v="140.87351235713635"/>
    <n v="4.5929482386943938"/>
    <n v="-22.00596797707831"/>
    <n v="4.5395573943622924"/>
    <n v="58.503158756165831"/>
    <n v="78.414901293271839"/>
    <s v="Medianas"/>
    <n v="2023"/>
    <n v="3"/>
    <d v="2024-11-12T00:00:00"/>
    <x v="36"/>
    <x v="8"/>
  </r>
  <r>
    <n v="2024"/>
    <n v="9"/>
    <n v="74"/>
    <x v="0"/>
    <s v="Maritimo y Transportes"/>
    <n v="46"/>
    <s v="25fc0e7096fc653718202dc30b0c580b8ab87eac11a700cba03a7c021bc35b0c"/>
    <s v="866d562d83a77144c090ae01fef5e5dc5d322dfdcb968ee04e0fa262fe1b2619"/>
    <x v="25"/>
    <n v="84738.821559999997"/>
    <n v="439852.35115"/>
    <n v="101664.66135999995"/>
    <n v="442654.56017000001"/>
    <n v="60446.202189999996"/>
    <n v="79953.423040000009"/>
    <n v="60305.970879999993"/>
    <n v="93257.63887000001"/>
    <n v="0"/>
    <n v="0"/>
    <n v="136.08000000000001"/>
    <n v="130.12"/>
    <n v="-114.67787"/>
    <n v="-637.70772999999997"/>
    <n v="26269.106789999998"/>
    <n v="33748.755189999996"/>
    <n v="109171.08401000001"/>
    <n v="23554.058100000002"/>
    <n v="0"/>
    <n v="0"/>
    <n v="0"/>
    <n v="0"/>
    <n v="0"/>
    <n v="0"/>
    <s v="Maritimo y Transportes"/>
    <s v="Daños Sin Autos"/>
    <s v="Maritimo y Transportes"/>
    <x v="36"/>
    <x v="2"/>
    <n v="6432910.42368"/>
    <n v="8513094.40955"/>
    <n v="686962120.64980006"/>
    <n v="584624168.36260986"/>
    <n v="657838299.99713993"/>
    <n v="555463704.64566004"/>
    <n v="14710203.640280001"/>
    <n v="15370005.423350003"/>
    <n v="11141291.585630007"/>
    <n v="6859903.9302599989"/>
    <n v="84738.821559999997"/>
    <n v="439852.35115"/>
    <n v="0.57605471434783639"/>
    <n v="2.8617579437010443"/>
    <n v="-355113.52958999999"/>
    <n v="-80.734712150918554"/>
    <n v="100"/>
    <n v="100"/>
    <n v="1.3172703485512618"/>
    <n v="5.1667740305637055"/>
    <n v="1.2335297538653985E-2"/>
    <n v="1.2881405895699355E-2"/>
    <n v="7.5236771750630746E-2"/>
    <n v="7.9186515243257788E-2"/>
    <m/>
    <m/>
    <m/>
    <n v="0"/>
    <m/>
    <n v="0"/>
    <m/>
    <n v="0"/>
    <m/>
    <n v="-24.398231005370107"/>
    <n v="71.332361103464933"/>
    <n v="18.177332195897257"/>
    <n v="0.54254214356945174"/>
    <n v="-22.162738619219567"/>
    <n v="363.49161382938081"/>
    <n v="24.062330266495994"/>
    <n v="143.28212593650684"/>
    <s v="Resto"/>
    <n v="2023"/>
    <n v="3"/>
    <d v="2024-11-12T00:00:00"/>
    <x v="36"/>
    <x v="25"/>
  </r>
  <r>
    <n v="2024"/>
    <n v="9"/>
    <n v="76"/>
    <x v="42"/>
    <s v="Maritimo y Transportes"/>
    <n v="48"/>
    <s v="98010bd9270f9b100b6214a21754fd33bdc8d41b2bc9f9dd16ff54d3c34ffd71"/>
    <s v="866d562d83a77144c090ae01fef5e5dc5d322dfdcb968ee04e0fa262fe1b2619"/>
    <x v="9"/>
    <n v="877841.4209400001"/>
    <n v="666914.71476999996"/>
    <n v="949933.47863000014"/>
    <n v="704948.14731999999"/>
    <n v="771555.05764999997"/>
    <n v="345148.43127"/>
    <n v="927408.33464999998"/>
    <n v="426993.86482999992"/>
    <n v="0"/>
    <n v="0"/>
    <n v="136.08000000000001"/>
    <n v="130.12"/>
    <n v="0"/>
    <n v="0"/>
    <n v="1996.3391999999999"/>
    <n v="2271.2731899999999"/>
    <n v="-7587.8026399999999"/>
    <n v="-5339.0171399999999"/>
    <n v="0"/>
    <n v="0"/>
    <n v="0"/>
    <n v="0"/>
    <n v="0"/>
    <n v="0"/>
    <s v="Maritimo y Transportes"/>
    <s v="Daños Sin Autos"/>
    <s v="Maritimo y Transportes"/>
    <x v="36"/>
    <x v="2"/>
    <n v="2103649.43671"/>
    <n v="1569411.9180699999"/>
    <n v="686962120.64980006"/>
    <n v="584624168.36260986"/>
    <n v="657838299.99713993"/>
    <n v="555463704.64566004"/>
    <n v="14710203.640280001"/>
    <n v="15370005.423350003"/>
    <n v="11141291.585630007"/>
    <n v="6859903.9302599989"/>
    <n v="877841.4209400001"/>
    <n v="666914.71476999996"/>
    <n v="5.9675681071896491"/>
    <n v="4.3390662293249935"/>
    <n v="210926.70617000014"/>
    <n v="31.627238310785021"/>
    <n v="100"/>
    <n v="100"/>
    <n v="41.729453853912993"/>
    <n v="42.494561631094598"/>
    <n v="0.1277860007928307"/>
    <n v="0.13344334328722068"/>
    <n v="0.11407580303049494"/>
    <n v="0.12006449911888238"/>
    <m/>
    <m/>
    <m/>
    <n v="0"/>
    <m/>
    <n v="0"/>
    <m/>
    <n v="0"/>
    <m/>
    <n v="123.54297100844533"/>
    <n v="87.892304833806108"/>
    <n v="51.753008836974303"/>
    <n v="6.9251850355047582"/>
    <n v="-12.104840193178168"/>
    <n v="42.11984043190391"/>
    <n v="-26.309846140120481"/>
    <n v="-42.541035745766493"/>
    <s v="Grandes"/>
    <n v="2023"/>
    <n v="3"/>
    <d v="2024-11-12T00:00:00"/>
    <x v="36"/>
    <x v="9"/>
  </r>
  <r>
    <n v="2024"/>
    <n v="9"/>
    <n v="43"/>
    <x v="9"/>
    <s v="Maritimo y Transportes"/>
    <n v="31"/>
    <s v="eb1e33e8a81b697b75855af6bfcdbcbf7cbbde9f94962ceaec1ed8af21f5a50f"/>
    <s v="866d562d83a77144c090ae01fef5e5dc5d322dfdcb968ee04e0fa262fe1b2619"/>
    <x v="18"/>
    <n v="478792.4509"/>
    <n v="466198.47668999998"/>
    <n v="638669.70010999998"/>
    <n v="603029.79625000013"/>
    <n v="118929.25929"/>
    <n v="288164.60616000002"/>
    <n v="287016.88157000014"/>
    <n v="382232.01396999997"/>
    <n v="0"/>
    <n v="0"/>
    <n v="136.08000000000001"/>
    <n v="130.12"/>
    <n v="0"/>
    <n v="34.731569999999998"/>
    <n v="85627.232010000007"/>
    <n v="159134.74885"/>
    <n v="289121.57442000002"/>
    <n v="255794.56546000001"/>
    <n v="0"/>
    <n v="0"/>
    <n v="0"/>
    <n v="0"/>
    <n v="0"/>
    <n v="0"/>
    <s v="Maritimo y Transportes"/>
    <s v="Daños Sin Autos"/>
    <s v="Maritimo y Transportes"/>
    <x v="36"/>
    <x v="2"/>
    <n v="84865140.385240003"/>
    <n v="73374373.455160007"/>
    <n v="686962120.64980006"/>
    <n v="584624168.36260986"/>
    <n v="657838299.99713993"/>
    <n v="555463704.64566004"/>
    <n v="14710203.640280001"/>
    <n v="15370005.423350003"/>
    <n v="11141291.585630007"/>
    <n v="6859903.9302599989"/>
    <n v="478792.4509"/>
    <n v="466198.47668999998"/>
    <n v="3.2548322416757953"/>
    <n v="3.0331705412527348"/>
    <n v="12593.974210000015"/>
    <n v="2.7014189963504354"/>
    <n v="100"/>
    <n v="100"/>
    <n v="0.56418035571089797"/>
    <n v="0.63536961848798568"/>
    <n v="6.9697067204682037E-2"/>
    <n v="7.2782696127921043E-2"/>
    <n v="7.9743278146661059E-2"/>
    <n v="8.3929602022763325E-2"/>
    <m/>
    <m/>
    <m/>
    <n v="0"/>
    <m/>
    <n v="0"/>
    <m/>
    <n v="0"/>
    <m/>
    <n v="-58.728706875276025"/>
    <n v="24.839418221077889"/>
    <n v="61.81157180219958"/>
    <n v="1.0674638427325112"/>
    <n v="-46.191996010430124"/>
    <n v="13.028818223744288"/>
    <n v="29.61634121624261"/>
    <n v="62.211935020521295"/>
    <s v="Medianas"/>
    <n v="2023"/>
    <n v="3"/>
    <d v="2024-11-12T00:00:00"/>
    <x v="36"/>
    <x v="18"/>
  </r>
  <r>
    <n v="2024"/>
    <n v="9"/>
    <n v="107"/>
    <x v="28"/>
    <s v="Maritimo y Transportes"/>
    <n v="70"/>
    <s v="ff5a1ae012afa5d4c889c50ad427aaf545d31a4fac04ffc1c4d03d403ba4250a"/>
    <s v="866d562d83a77144c090ae01fef5e5dc5d322dfdcb968ee04e0fa262fe1b2619"/>
    <x v="19"/>
    <n v="205684.08649000002"/>
    <n v="159227.05716999999"/>
    <n v="293514.92323000001"/>
    <n v="225127.74732999998"/>
    <n v="103446.92935000001"/>
    <n v="94061.680769999977"/>
    <n v="140137.92005999997"/>
    <n v="118146.17487999999"/>
    <n v="0"/>
    <n v="0"/>
    <n v="136.08000000000001"/>
    <n v="130.12"/>
    <n v="0"/>
    <n v="0"/>
    <n v="33121.50877"/>
    <n v="24757.204389999999"/>
    <n v="38561.412929999999"/>
    <n v="37764.019110000001"/>
    <n v="0"/>
    <n v="0"/>
    <n v="0"/>
    <n v="0"/>
    <n v="0"/>
    <n v="0"/>
    <s v="Maritimo y Transportes"/>
    <s v="Daños Sin Autos"/>
    <s v="Maritimo y Transportes"/>
    <x v="36"/>
    <x v="2"/>
    <n v="1478140.9423199999"/>
    <n v="1040269.57398"/>
    <n v="686962120.64980006"/>
    <n v="584624168.36260986"/>
    <n v="657838299.99713993"/>
    <n v="555463704.64566004"/>
    <n v="14710203.640280001"/>
    <n v="15370005.423350003"/>
    <n v="11141291.585630007"/>
    <n v="6859903.9302599989"/>
    <n v="205684.08649000002"/>
    <n v="159227.05716999999"/>
    <n v="1.39824091847912"/>
    <n v="1.0359596680955192"/>
    <n v="46457.029320000031"/>
    <n v="29.176592311443539"/>
    <n v="100"/>
    <n v="100"/>
    <n v="13.915052387844071"/>
    <n v="15.306326470821229"/>
    <n v="2.9941110333047572E-2"/>
    <n v="3.1266663326062691E-2"/>
    <n v="2.7235797934244875E-2"/>
    <n v="2.8665609622787809E-2"/>
    <m/>
    <m/>
    <m/>
    <n v="0"/>
    <m/>
    <n v="0"/>
    <m/>
    <n v="0"/>
    <m/>
    <n v="9.9777598094902054"/>
    <n v="50.294085028804311"/>
    <n v="59.073930299154057"/>
    <n v="0.92850033189532022"/>
    <n v="33.785334758469475"/>
    <n v="2.1115173617440641"/>
    <n v="85.892881648618584"/>
    <n v="65.557652425412087"/>
    <s v="Resto"/>
    <n v="2023"/>
    <n v="3"/>
    <d v="2024-11-12T00:00:00"/>
    <x v="36"/>
    <x v="19"/>
  </r>
  <r>
    <n v="2024"/>
    <n v="9"/>
    <n v="25"/>
    <x v="36"/>
    <s v="Maritimo y Transportes"/>
    <n v="25"/>
    <s v="b7a56873cd771f2c446d369b649430b65a756ba278ff97ec81bb6f55b2e73569"/>
    <s v="866d562d83a77144c090ae01fef5e5dc5d322dfdcb968ee04e0fa262fe1b2619"/>
    <x v="31"/>
    <n v="0"/>
    <n v="0"/>
    <n v="0"/>
    <n v="-374072.08107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Maritimo y Transportes"/>
    <s v="Daños Sin Autos"/>
    <s v="Maritimo y Transportes"/>
    <x v="36"/>
    <x v="2"/>
    <n v="0"/>
    <n v="0"/>
    <n v="686962120.64980006"/>
    <n v="584624168.36260986"/>
    <n v="657838299.99713993"/>
    <n v="555463704.64566004"/>
    <n v="14710203.640280001"/>
    <n v="15370005.423350003"/>
    <n v="11141291.585630007"/>
    <n v="6859903.93025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6"/>
    <x v="31"/>
  </r>
  <r>
    <n v="2024"/>
    <n v="9"/>
    <n v="1"/>
    <x v="14"/>
    <s v="Maritimo y Transportes"/>
    <n v="30"/>
    <s v="624b60c58c9d8bfb6ff1886c2fd605d2adeb6ea4da576068201b6c6958ce93f4"/>
    <s v="866d562d83a77144c090ae01fef5e5dc5d322dfdcb968ee04e0fa262fe1b2619"/>
    <x v="23"/>
    <n v="193403.598"/>
    <n v="198172.77786"/>
    <n v="224363.52952999997"/>
    <n v="227239.27903999999"/>
    <n v="318058.21515999991"/>
    <n v="57298.654610000027"/>
    <n v="345658.26760999986"/>
    <n v="44218.689769999997"/>
    <n v="0"/>
    <n v="0"/>
    <n v="136.08000000000001"/>
    <n v="130.12"/>
    <n v="0"/>
    <n v="0"/>
    <n v="37965.335610000002"/>
    <n v="43629.687869999994"/>
    <n v="58342.162490000002"/>
    <n v="58779.149389999999"/>
    <n v="0"/>
    <n v="0"/>
    <n v="0"/>
    <n v="0"/>
    <n v="0"/>
    <n v="0"/>
    <s v="Maritimo y Transportes"/>
    <s v="Daños Sin Autos"/>
    <s v="Maritimo y Transportes"/>
    <x v="36"/>
    <x v="2"/>
    <n v="35723485.483519994"/>
    <n v="28721849.16367"/>
    <n v="686962120.64980006"/>
    <n v="584624168.36260986"/>
    <n v="657838299.99713993"/>
    <n v="555463704.64566004"/>
    <n v="14710203.640280001"/>
    <n v="15370005.423350003"/>
    <n v="11141291.585630007"/>
    <n v="6859903.9302599989"/>
    <n v="193403.598"/>
    <n v="198172.77786"/>
    <n v="1.3147581279596663"/>
    <n v="1.2893474816797224"/>
    <n v="-4769.1798600000038"/>
    <n v="-2.4065766809653444"/>
    <n v="100"/>
    <n v="100"/>
    <n v="0.54139061567556501"/>
    <n v="0.68997221150602972"/>
    <n v="2.8153458856953979E-2"/>
    <n v="2.9399868934484485E-2"/>
    <n v="3.3897465856574792E-2"/>
    <n v="3.5676998551402717E-2"/>
    <m/>
    <m/>
    <m/>
    <n v="0"/>
    <m/>
    <n v="0"/>
    <m/>
    <n v="0"/>
    <m/>
    <n v="455.08845246863945"/>
    <n v="164.45310141541415"/>
    <n v="28.913484096427666"/>
    <n v="2.854769689092691"/>
    <n v="-12.982793452196184"/>
    <n v="-0.74343862498006397"/>
    <n v="65.073583133822581"/>
    <n v="74.226470309253301"/>
    <s v="Resto"/>
    <n v="2023"/>
    <n v="3"/>
    <d v="2024-11-12T00:00:00"/>
    <x v="36"/>
    <x v="23"/>
  </r>
  <r>
    <n v="2024"/>
    <n v="9"/>
    <n v="93"/>
    <x v="43"/>
    <s v="Maritimo y Transportes"/>
    <n v="220"/>
    <s v="36790ecd55c2030dc553685bef719df653f413a20cdad1bfd1dc934c76686ddd"/>
    <s v="866d562d83a77144c090ae01fef5e5dc5d322dfdcb968ee04e0fa262fe1b2619"/>
    <x v="17"/>
    <n v="269412.70613999997"/>
    <n v="117653.33193"/>
    <n v="301844.49858999997"/>
    <n v="139783.41240000003"/>
    <n v="89249.357439999992"/>
    <n v="43965.999609999999"/>
    <n v="140299.09799000001"/>
    <n v="66041.871929999994"/>
    <n v="0"/>
    <n v="0"/>
    <n v="136.08000000000001"/>
    <n v="130.12"/>
    <n v="8.1700300000000006"/>
    <n v="2.5688400000000002"/>
    <n v="1040.69859"/>
    <n v="-5438.1246100000008"/>
    <n v="4071.43923"/>
    <n v="4624.9874400000008"/>
    <n v="0"/>
    <n v="0"/>
    <n v="0"/>
    <n v="0"/>
    <n v="0"/>
    <n v="0"/>
    <s v="Maritimo y Transportes"/>
    <s v="Daños Sin Autos"/>
    <s v="Maritimo y Transportes"/>
    <x v="36"/>
    <x v="2"/>
    <n v="667096.89925000002"/>
    <n v="538831.89078000002"/>
    <n v="686962120.64980006"/>
    <n v="584624168.36260986"/>
    <n v="657838299.99713993"/>
    <n v="555463704.64566004"/>
    <n v="14710203.640280001"/>
    <n v="15370005.423350003"/>
    <n v="11141291.585630007"/>
    <n v="6859903.9302599989"/>
    <n v="269412.70613999997"/>
    <n v="117653.33193"/>
    <n v="1.8314682293199842"/>
    <n v="0.76547358761020279"/>
    <n v="151759.37420999998"/>
    <n v="128.98859022564017"/>
    <n v="100"/>
    <n v="100"/>
    <n v="40.385842962678105"/>
    <n v="21.834886528280258"/>
    <n v="3.9217985685318646E-2"/>
    <n v="4.0954244552372718E-2"/>
    <n v="2.0124609671803063E-2"/>
    <n v="2.1181101653627056E-2"/>
    <m/>
    <m/>
    <m/>
    <n v="0"/>
    <m/>
    <n v="0"/>
    <m/>
    <n v="0"/>
    <m/>
    <n v="102.99631131257247"/>
    <n v="33.127374992336733"/>
    <n v="37.36910709520609"/>
    <n v="0.80106832097558112"/>
    <n v="-119.13708612131269"/>
    <n v="-11.968642448897127"/>
    <n v="25.560951084120688"/>
    <n v="-117.58139196157471"/>
    <s v="Medianas"/>
    <n v="2023"/>
    <n v="3"/>
    <d v="2024-11-12T00:00:00"/>
    <x v="36"/>
    <x v="17"/>
  </r>
  <r>
    <n v="2024"/>
    <n v="9"/>
    <n v="61"/>
    <x v="2"/>
    <s v="Maritimo y Transport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97476.45150000002"/>
    <n v="368968.76711000002"/>
    <n v="900680.86088000005"/>
    <n v="544999.33437000006"/>
    <n v="0"/>
    <n v="0"/>
    <n v="0"/>
    <n v="0"/>
    <n v="0"/>
    <n v="0"/>
    <s v="Maritimo y Transportes"/>
    <s v="Daños Sin Autos"/>
    <s v="Maritimo y Transportes"/>
    <x v="36"/>
    <x v="2"/>
    <n v="0"/>
    <n v="0"/>
    <n v="686962120.64980006"/>
    <n v="584624168.36260986"/>
    <n v="657838299.99713993"/>
    <n v="555463704.64566004"/>
    <n v="14710203.640280001"/>
    <n v="15370005.423350003"/>
    <n v="11141291.585630007"/>
    <n v="6859903.93025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82887871419431"/>
    <n v="65.262745122644091"/>
    <n v="55.233376560699455"/>
    <n v="67.700773898469961"/>
    <m/>
    <n v="2023"/>
    <n v="3"/>
    <d v="2024-11-12T00:00:00"/>
    <x v="36"/>
    <x v="2"/>
  </r>
  <r>
    <n v="2024"/>
    <n v="9"/>
    <n v="3"/>
    <x v="40"/>
    <s v="Maritimo y Transportes"/>
    <n v="3"/>
    <s v="4e07408562bedb8b60ce05c1decfe3ad16b72230967de01f640b7e4729b49fce"/>
    <s v="866d562d83a77144c090ae01fef5e5dc5d322dfdcb968ee04e0fa262fe1b2619"/>
    <x v="11"/>
    <n v="236910.38503999999"/>
    <n v="217615.12443"/>
    <n v="357351.29200999998"/>
    <n v="328829.14165999996"/>
    <n v="304131.86615999998"/>
    <n v="222223.37487000003"/>
    <n v="585950.04500000004"/>
    <n v="281249.69481999998"/>
    <n v="0"/>
    <n v="0"/>
    <n v="136.08000000000001"/>
    <n v="130.12"/>
    <n v="680.14733000000001"/>
    <n v="-2234.0467400000002"/>
    <n v="50950.604639999998"/>
    <n v="55680.617030000001"/>
    <n v="78625.13884"/>
    <n v="61524.89993"/>
    <n v="0"/>
    <n v="0"/>
    <n v="0"/>
    <n v="0"/>
    <n v="0"/>
    <n v="0"/>
    <s v="Maritimo y Transportes"/>
    <s v="Daños Sin Autos"/>
    <s v="Maritimo y Transportes"/>
    <x v="36"/>
    <x v="2"/>
    <n v="18450547.527869999"/>
    <n v="15031312.08585"/>
    <n v="686962120.64980006"/>
    <n v="584624168.36260986"/>
    <n v="657838299.99713993"/>
    <n v="555463704.64566004"/>
    <n v="14710203.640280001"/>
    <n v="15370005.423350003"/>
    <n v="11141291.585630007"/>
    <n v="6859903.9302599989"/>
    <n v="236910.38503999999"/>
    <n v="217615.12443"/>
    <n v="1.6105173717057431"/>
    <n v="1.4158428604026427"/>
    <n v="19295.260609999998"/>
    <n v="8.8666909804822289"/>
    <n v="100"/>
    <n v="100"/>
    <n v="1.2840290223482047"/>
    <n v="1.4477453677171399"/>
    <n v="3.4486673707118748E-2"/>
    <n v="3.6013467905567371E-2"/>
    <n v="3.7223080434646935E-2"/>
    <n v="3.9177199627979373E-2"/>
    <m/>
    <m/>
    <m/>
    <n v="0"/>
    <m/>
    <n v="0"/>
    <m/>
    <n v="0"/>
    <m/>
    <n v="36.858629897919684"/>
    <n v="128.37422306694165"/>
    <n v="102.11761496452529"/>
    <n v="2.7297720719585872"/>
    <n v="-8.4948993784525246"/>
    <n v="27.794013366061243"/>
    <n v="64.801926447065583"/>
    <n v="90.500946922872956"/>
    <s v="Medianas"/>
    <n v="2023"/>
    <n v="3"/>
    <d v="2024-11-12T00:00:00"/>
    <x v="36"/>
    <x v="11"/>
  </r>
  <r>
    <n v="2024"/>
    <n v="9"/>
    <n v="5.0999999999999996"/>
    <x v="6"/>
    <s v="Maritimo y Transportes"/>
    <n v="5.0999999999999996"/>
    <m/>
    <m/>
    <x v="3"/>
    <n v="8423178.5014699996"/>
    <n v="9348690.2478899993"/>
    <n v="9588792.9398699999"/>
    <n v="10653663.56285"/>
    <n v="7318755.7809900027"/>
    <n v="2671444.2703499999"/>
    <n v="23369871.799370002"/>
    <n v="3666149.3173000002"/>
    <n v="0"/>
    <n v="0"/>
    <n v="0"/>
    <n v="0"/>
    <n v="6999.5623100000012"/>
    <n v="-879.31191000000001"/>
    <n v="651912.59953999997"/>
    <n v="662022.96061000007"/>
    <n v="1117555.6621400001"/>
    <n v="1095555.04489"/>
    <n v="0"/>
    <n v="0"/>
    <n v="0"/>
    <n v="0"/>
    <n v="0"/>
    <n v="0"/>
    <s v="Maritimo y Transportes"/>
    <s v="Daños Sin Autos"/>
    <s v="Maritimo y Transportes"/>
    <x v="36"/>
    <x v="2"/>
    <n v="74961606.856199995"/>
    <n v="66566888.604960002"/>
    <n v="686962120.64980006"/>
    <n v="584624168.36260986"/>
    <n v="657838299.99713993"/>
    <n v="555463704.64566004"/>
    <n v="14710203.640280001"/>
    <n v="15370005.423350003"/>
    <n v="11141291.585630007"/>
    <n v="6859903.9302599989"/>
    <n v="8423178.5014699996"/>
    <n v="9348690.2478899993"/>
    <n v="57.260787868397379"/>
    <n v="60.824248205453046"/>
    <n v="-925511.74641999975"/>
    <n v="-9.8999081355689142"/>
    <n v="100"/>
    <n v="100"/>
    <n v="11.236656809703016"/>
    <n v="14.044054700182299"/>
    <n v="1.226148902286269"/>
    <n v="1.2804329728911528"/>
    <n v="1.5990940426006346"/>
    <n v="1.6830425047940245"/>
    <m/>
    <m/>
    <m/>
    <n v="0"/>
    <m/>
    <n v="0"/>
    <m/>
    <n v="0"/>
    <m/>
    <n v="173.962510175484"/>
    <n v="86.88829020675206"/>
    <n v="28.5755993568505"/>
    <n v="65.690371037678474"/>
    <n v="-1.5271919059550831"/>
    <n v="2.0081708675997234"/>
    <n v="58.333792367143189"/>
    <n v="60.428087451915381"/>
    <m/>
    <n v="2023"/>
    <n v="3"/>
    <d v="2024-11-12T00:00:00"/>
    <x v="36"/>
    <x v="3"/>
  </r>
  <r>
    <n v="2024"/>
    <n v="9"/>
    <n v="103"/>
    <x v="18"/>
    <s v="Maritimo y Transportes"/>
    <n v="205"/>
    <s v="f8809aff4d69bece79dabe35be0c708b890d7eafb841f121330667b77d2e2590"/>
    <s v="866d562d83a77144c090ae01fef5e5dc5d322dfdcb968ee04e0fa262fe1b2619"/>
    <x v="24"/>
    <n v="26158.183209999999"/>
    <n v="25604.314180000001"/>
    <n v="41711.011620000005"/>
    <n v="32055.173940000008"/>
    <n v="6659.7502400000003"/>
    <n v="-73.747389999999996"/>
    <n v="6563.4859700000006"/>
    <n v="48516.296569999999"/>
    <n v="0"/>
    <n v="0"/>
    <n v="136.08000000000001"/>
    <n v="130.12"/>
    <n v="1930.08835"/>
    <n v="0"/>
    <n v="5136.1367199999995"/>
    <n v="47.993610000000004"/>
    <n v="7119.4762000000001"/>
    <n v="563.99968999999999"/>
    <n v="0"/>
    <n v="0"/>
    <n v="0"/>
    <n v="0"/>
    <n v="0"/>
    <n v="0"/>
    <s v="Maritimo y Transportes"/>
    <s v="Daños Sin Autos"/>
    <s v="Maritimo y Transportes"/>
    <x v="36"/>
    <x v="2"/>
    <n v="1756185.3149300001"/>
    <n v="1661194.5349100002"/>
    <n v="686962120.64980006"/>
    <n v="584624168.36260986"/>
    <n v="657838299.99713993"/>
    <n v="555463704.64566004"/>
    <n v="14710203.640280001"/>
    <n v="15370005.423350003"/>
    <n v="11141291.585630007"/>
    <n v="6859903.9302599989"/>
    <n v="26158.183209999999"/>
    <n v="25604.314180000001"/>
    <n v="0.17782339286162385"/>
    <n v="0.16658624037374839"/>
    <n v="553.86902999999802"/>
    <n v="2.1631863525273909"/>
    <n v="100"/>
    <n v="100"/>
    <n v="1.4894887793229634"/>
    <n v="1.541319432608607"/>
    <n v="3.8078057615836044E-3"/>
    <n v="3.9763849581445363E-3"/>
    <n v="4.3796195172210312E-3"/>
    <n v="4.6095386549753845E-3"/>
    <m/>
    <m/>
    <m/>
    <n v="0"/>
    <m/>
    <n v="0"/>
    <m/>
    <n v="0"/>
    <m/>
    <n v="-9130.4894044385856"/>
    <n v="25.459528999147185"/>
    <n v="-0.28802720307816498"/>
    <n v="5.9775387699122058E-2"/>
    <n v="10601.709498410306"/>
    <n v="1162.319169005217"/>
    <n v="72.142058990238638"/>
    <n v="8.5095099963618797"/>
    <s v="Resto"/>
    <n v="2023"/>
    <n v="3"/>
    <d v="2024-11-12T00:00:00"/>
    <x v="36"/>
    <x v="24"/>
  </r>
  <r>
    <n v="2024"/>
    <n v="9"/>
    <n v="80"/>
    <x v="30"/>
    <s v="Maritimo y Transportes"/>
    <n v="52"/>
    <s v="41cfc0d1f2d127b04555b7246d84019b4d27710a3f3aff6e7764375b1e06e05d"/>
    <s v="866d562d83a77144c090ae01fef5e5dc5d322dfdcb968ee04e0fa262fe1b2619"/>
    <x v="10"/>
    <n v="398401.85285000002"/>
    <n v="383595.81881999999"/>
    <n v="541917.9066000001"/>
    <n v="486560.79444000003"/>
    <n v="183619.6812600001"/>
    <n v="207951.37800999999"/>
    <n v="297556.03036000009"/>
    <n v="352237.14989999979"/>
    <n v="0"/>
    <n v="0"/>
    <n v="136.08000000000001"/>
    <n v="130.12"/>
    <n v="1461.37976"/>
    <n v="374.11533000000003"/>
    <n v="7833.7064199999995"/>
    <n v="22488.637449999998"/>
    <n v="52605.629799999995"/>
    <n v="58126.5694"/>
    <n v="0"/>
    <n v="0"/>
    <n v="0"/>
    <n v="0"/>
    <n v="0"/>
    <n v="0"/>
    <s v="Maritimo y Transportes"/>
    <s v="Daños Sin Autos"/>
    <s v="Maritimo y Transportes"/>
    <x v="36"/>
    <x v="2"/>
    <n v="835205.63911999995"/>
    <n v="787883.69756"/>
    <n v="686962120.64980006"/>
    <n v="584624168.36260986"/>
    <n v="657838299.99713993"/>
    <n v="555463704.64566004"/>
    <n v="14710203.640280001"/>
    <n v="15370005.423350003"/>
    <n v="11141291.585630007"/>
    <n v="6859903.9302599989"/>
    <n v="398401.85285000002"/>
    <n v="383595.81881999999"/>
    <n v="2.708336761287804"/>
    <n v="2.4957428982897034"/>
    <n v="14806.034030000039"/>
    <n v="3.8598006817555319"/>
    <n v="100"/>
    <n v="100"/>
    <n v="47.701049201460052"/>
    <n v="48.686858226405668"/>
    <n v="5.7994733752299216E-2"/>
    <n v="6.0562276907825549E-2"/>
    <n v="6.5614088431266634E-2"/>
    <n v="6.905866496978455E-2"/>
    <m/>
    <m/>
    <m/>
    <n v="0"/>
    <m/>
    <n v="0"/>
    <m/>
    <n v="0"/>
    <m/>
    <n v="-11.700666272492711"/>
    <n v="46.089063077006742"/>
    <n v="54.21106482591248"/>
    <n v="1.6481004904030341"/>
    <n v="-65.165935742363089"/>
    <n v="-9.4981342559672939"/>
    <n v="14.891384153716567"/>
    <n v="38.689084324319332"/>
    <s v="Medianas"/>
    <n v="2023"/>
    <n v="3"/>
    <d v="2024-11-12T00:00:00"/>
    <x v="36"/>
    <x v="10"/>
  </r>
  <r>
    <n v="2024"/>
    <n v="9"/>
    <n v="127"/>
    <x v="5"/>
    <s v="Maritimo y Transportes"/>
    <n v="263"/>
    <s v="4be84111a613654b362415e563cb7607df7b203b5d303802a8a546061bbc7847"/>
    <s v="866d562d83a77144c090ae01fef5e5dc5d322dfdcb968ee04e0fa262fe1b2619"/>
    <x v="31"/>
    <n v="0"/>
    <n v="0"/>
    <n v="0"/>
    <n v="0"/>
    <n v="-68.353179999999995"/>
    <n v="-183.80252999999999"/>
    <n v="-106.66387000000002"/>
    <n v="-932.38648000000001"/>
    <n v="0"/>
    <n v="0"/>
    <n v="0"/>
    <n v="0"/>
    <n v="0"/>
    <n v="0"/>
    <n v="-68.353179999999995"/>
    <n v="-183.80252999999999"/>
    <n v="0"/>
    <n v="0"/>
    <n v="0"/>
    <n v="0"/>
    <n v="0"/>
    <n v="0"/>
    <n v="0"/>
    <n v="0"/>
    <s v="Maritimo y Transportes"/>
    <s v="Daños Sin Autos"/>
    <s v="Maritimo y Transportes"/>
    <x v="36"/>
    <x v="2"/>
    <n v="1289086.5757000002"/>
    <n v="654924.37927999999"/>
    <n v="686962120.64980006"/>
    <n v="584624168.36260986"/>
    <n v="657838299.99713993"/>
    <n v="555463704.64566004"/>
    <n v="14710203.640280001"/>
    <n v="15370005.423350003"/>
    <n v="11141291.585630007"/>
    <n v="6859903.9302599989"/>
    <n v="0"/>
    <n v="0"/>
    <m/>
    <m/>
    <m/>
    <m/>
    <m/>
    <m/>
    <m/>
    <m/>
    <m/>
    <m/>
    <m/>
    <m/>
    <m/>
    <m/>
    <m/>
    <n v="0"/>
    <m/>
    <n v="0"/>
    <m/>
    <n v="0"/>
    <m/>
    <n v="-62.811621798677095"/>
    <m/>
    <m/>
    <n v="-6.1351217203723177E-4"/>
    <n v="-62.811621798677095"/>
    <m/>
    <m/>
    <m/>
    <s v="Resto"/>
    <n v="2023"/>
    <n v="3"/>
    <d v="2024-11-12T00:00:00"/>
    <x v="36"/>
    <x v="31"/>
  </r>
  <r>
    <n v="2024"/>
    <n v="9"/>
    <n v="81"/>
    <x v="34"/>
    <s v="Maritimo y Transportes"/>
    <n v="53"/>
    <s v="2858dcd1057d3eae7f7d5f782167e24b61153c01551450a628cee722509f6529"/>
    <s v="866d562d83a77144c090ae01fef5e5dc5d322dfdcb968ee04e0fa262fe1b2619"/>
    <x v="28"/>
    <n v="69124.861000000004"/>
    <n v="59955.848149999998"/>
    <n v="85455.699339999992"/>
    <n v="76748.782200000001"/>
    <n v="19990.376109999997"/>
    <n v="22723.890590000003"/>
    <n v="27285.349779999997"/>
    <n v="37917.853160000006"/>
    <n v="0"/>
    <n v="0"/>
    <n v="136.08000000000001"/>
    <n v="130.12"/>
    <n v="0"/>
    <n v="0"/>
    <n v="19990.376110000001"/>
    <n v="18408.557129999997"/>
    <n v="63531.976029999998"/>
    <n v="44412.828609999997"/>
    <n v="0"/>
    <n v="0"/>
    <n v="0"/>
    <n v="0"/>
    <n v="0"/>
    <n v="0"/>
    <s v="Maritimo y Transportes"/>
    <s v="Daños Sin Autos"/>
    <s v="Maritimo y Transportes"/>
    <x v="36"/>
    <x v="2"/>
    <n v="1282462.5710499999"/>
    <n v="1212681.1111300001"/>
    <n v="686962120.64980006"/>
    <n v="584624168.36260986"/>
    <n v="657838299.99713993"/>
    <n v="555463704.64566004"/>
    <n v="14710203.640280001"/>
    <n v="15370005.423350003"/>
    <n v="11141291.585630007"/>
    <n v="6859903.9302599989"/>
    <n v="69124.861000000004"/>
    <n v="59955.848149999998"/>
    <n v="0.46991097261712855"/>
    <n v="0.39008345474566652"/>
    <n v="9169.0128500000064"/>
    <n v="15.292941611067846"/>
    <n v="100"/>
    <n v="100"/>
    <n v="5.3900100135791797"/>
    <n v="4.9440737222444211"/>
    <n v="1.0062397754131558E-2"/>
    <n v="1.0507880280047625E-2"/>
    <n v="1.025545151818163E-2"/>
    <n v="1.0793837229787476E-2"/>
    <m/>
    <m/>
    <m/>
    <n v="0"/>
    <m/>
    <n v="0"/>
    <m/>
    <n v="0"/>
    <m/>
    <n v="-12.029253833861219"/>
    <n v="28.919227931612042"/>
    <n v="37.901041001285549"/>
    <n v="0.17942602037077554"/>
    <n v="8.5928460814679966"/>
    <n v="43.048704661191373"/>
    <n v="31.465062727720731"/>
    <n v="41.448738362625079"/>
    <s v="Resto"/>
    <n v="2023"/>
    <n v="3"/>
    <d v="2024-11-12T00:00:00"/>
    <x v="36"/>
    <x v="28"/>
  </r>
  <r>
    <n v="2024"/>
    <n v="9"/>
    <n v="48"/>
    <x v="3"/>
    <s v="Maritimo y Transportes"/>
    <n v="36"/>
    <s v="76a50887d8f1c2e9301755428990ad81479ee21c25b43215cf524541e0503269"/>
    <s v="866d562d83a77144c090ae01fef5e5dc5d322dfdcb968ee04e0fa262fe1b2619"/>
    <x v="15"/>
    <n v="822198.00448999996"/>
    <n v="757525.71562000003"/>
    <n v="1041666.7518399999"/>
    <n v="957178.3671400001"/>
    <n v="486873.37897000019"/>
    <n v="529184.09635999997"/>
    <n v="774892.48400000052"/>
    <n v="729044.01657999994"/>
    <n v="0"/>
    <n v="0"/>
    <n v="136.08000000000001"/>
    <n v="130.12"/>
    <n v="0"/>
    <n v="0"/>
    <n v="285333.09504000004"/>
    <n v="290328.58724000002"/>
    <n v="605926.58707000001"/>
    <n v="594410.04325999995"/>
    <n v="0"/>
    <n v="0"/>
    <n v="0"/>
    <n v="0"/>
    <n v="0"/>
    <n v="0"/>
    <s v="Maritimo y Transportes"/>
    <s v="Daños Sin Autos"/>
    <s v="Maritimo y Transportes"/>
    <x v="36"/>
    <x v="2"/>
    <n v="47053426.409630001"/>
    <n v="41806699.471960001"/>
    <n v="686962120.64980006"/>
    <n v="584624168.36260986"/>
    <n v="657838299.99713993"/>
    <n v="555463704.64566004"/>
    <n v="14710203.640280001"/>
    <n v="15370005.423350003"/>
    <n v="11141291.585630007"/>
    <n v="6859903.9302599989"/>
    <n v="822198.00448999996"/>
    <n v="757525.71562000003"/>
    <n v="5.5893040272986312"/>
    <n v="4.9285975818145928"/>
    <n v="64672.288869999931"/>
    <n v="8.5373060658500144"/>
    <n v="100"/>
    <n v="100"/>
    <n v="1.7473711634350353"/>
    <n v="1.8119720647358852"/>
    <n v="0.1196860758075394"/>
    <n v="0.1249848183806833"/>
    <n v="0.12957482030577788"/>
    <n v="0.13637717627351348"/>
    <m/>
    <m/>
    <m/>
    <n v="0"/>
    <m/>
    <n v="0"/>
    <m/>
    <n v="0"/>
    <m/>
    <n v="-7.9954627663670568"/>
    <n v="59.216074024894063"/>
    <n v="69.856915144707273"/>
    <n v="4.3699904560254712"/>
    <n v="-1.7206339367023649"/>
    <n v="1.9374746339813509"/>
    <n v="47.090373838809086"/>
    <n v="48.843149696413832"/>
    <s v="Medianas"/>
    <n v="2023"/>
    <n v="3"/>
    <d v="2024-11-12T00:00:00"/>
    <x v="36"/>
    <x v="15"/>
  </r>
  <r>
    <n v="2024"/>
    <n v="9"/>
    <n v="92"/>
    <x v="22"/>
    <s v="Maritimo y Transportes"/>
    <n v="219"/>
    <s v="314f04b30f62e0056bd059354a5536fb2e302107eed143b5fa2aa0bbba07f608"/>
    <s v="866d562d83a77144c090ae01fef5e5dc5d322dfdcb968ee04e0fa262fe1b2619"/>
    <x v="4"/>
    <n v="2047867.8155999999"/>
    <n v="2467405.2215399998"/>
    <n v="2406581.7637499999"/>
    <n v="2765337.7452199999"/>
    <n v="1031163.8851900001"/>
    <n v="748390.73449000006"/>
    <n v="2158385.4295499995"/>
    <n v="1112553.3163300003"/>
    <n v="0"/>
    <n v="0"/>
    <n v="136.08000000000001"/>
    <n v="130.12"/>
    <n v="0"/>
    <n v="0"/>
    <n v="268972.5404"/>
    <n v="223038.49061000001"/>
    <n v="333304.89062000002"/>
    <n v="241954.78749000002"/>
    <n v="0"/>
    <n v="0"/>
    <n v="0"/>
    <n v="0"/>
    <n v="0"/>
    <n v="0"/>
    <s v="Maritimo y Transportes"/>
    <s v="Daños Sin Autos"/>
    <s v="Maritimo y Transportes"/>
    <x v="36"/>
    <x v="2"/>
    <n v="8783487.9357299991"/>
    <n v="9804093.92949"/>
    <n v="686962120.64980006"/>
    <n v="584624168.36260986"/>
    <n v="657838299.99713993"/>
    <n v="555463704.64566004"/>
    <n v="14710203.640280001"/>
    <n v="15370005.423350003"/>
    <n v="11141291.585630007"/>
    <n v="6859903.9302599989"/>
    <n v="2047867.8155999999"/>
    <n v="2467405.2215399998"/>
    <n v="13.92141037390166"/>
    <n v="16.053378990950357"/>
    <n v="-419537.40593999997"/>
    <n v="-17.003182220638692"/>
    <n v="100"/>
    <n v="100"/>
    <n v="23.314972714535877"/>
    <n v="25.167090801917197"/>
    <n v="0.29810491059724137"/>
    <n v="0.31130261275588594"/>
    <n v="0.42204981508900014"/>
    <n v="0.44420638124573786"/>
    <m/>
    <m/>
    <m/>
    <n v="0"/>
    <m/>
    <n v="0"/>
    <m/>
    <n v="0"/>
    <m/>
    <n v="37.784159753487479"/>
    <n v="50.353049026647348"/>
    <n v="30.331083356583861"/>
    <n v="9.255335229893733"/>
    <n v="20.594673889862001"/>
    <n v="37.755030217691179"/>
    <n v="80.698647985533114"/>
    <n v="92.181887750089757"/>
    <s v="Grandes"/>
    <n v="2023"/>
    <n v="3"/>
    <d v="2024-11-12T00:00:00"/>
    <x v="36"/>
    <x v="4"/>
  </r>
  <r>
    <n v="2024"/>
    <n v="9"/>
    <n v="39"/>
    <x v="17"/>
    <s v="Maritimo y Transportes"/>
    <n v="27"/>
    <s v="670671cd97404156226e507973f2ab8330d3022ca96e0c93bdbdb320c41adcaf"/>
    <s v="866d562d83a77144c090ae01fef5e5dc5d322dfdcb968ee04e0fa262fe1b2619"/>
    <x v="5"/>
    <n v="1269333.10925"/>
    <n v="1227938.6670599999"/>
    <n v="1548225.0037"/>
    <n v="1619314.41264"/>
    <n v="607365.58887999982"/>
    <n v="661692.51297999977"/>
    <n v="1028331.8673899998"/>
    <n v="910816.31173000007"/>
    <n v="0"/>
    <n v="0"/>
    <n v="136.08000000000001"/>
    <n v="130.12"/>
    <n v="0"/>
    <n v="0"/>
    <n v="132655.74801000001"/>
    <n v="133792.76422000001"/>
    <n v="353659.91399000003"/>
    <n v="354004.52601999999"/>
    <n v="0"/>
    <n v="0"/>
    <n v="0"/>
    <n v="0"/>
    <n v="0"/>
    <n v="0"/>
    <s v="Maritimo y Transportes"/>
    <s v="Daños Sin Autos"/>
    <s v="Maritimo y Transportes"/>
    <x v="36"/>
    <x v="2"/>
    <n v="20570212.76644"/>
    <n v="17720859.139090002"/>
    <n v="686962120.64980006"/>
    <n v="584624168.36260986"/>
    <n v="657838299.99713993"/>
    <n v="555463704.64566004"/>
    <n v="14710203.640280001"/>
    <n v="15370005.423350003"/>
    <n v="11141291.585630007"/>
    <n v="6859903.9302599989"/>
    <n v="1269333.10925"/>
    <n v="1227938.6670599999"/>
    <n v="8.6289295531862464"/>
    <n v="7.9891882483953083"/>
    <n v="41394.442190000089"/>
    <n v="3.3710512829691286"/>
    <n v="100"/>
    <n v="100"/>
    <n v="6.1707339815215629"/>
    <n v="6.9293404875123725"/>
    <n v="0.18477483271556996"/>
    <n v="0.19295518507443526"/>
    <n v="0.21003898461795675"/>
    <n v="0.22106550919349868"/>
    <m/>
    <m/>
    <m/>
    <n v="0"/>
    <m/>
    <n v="0"/>
    <m/>
    <n v="0"/>
    <m/>
    <n v="-8.2102975376482803"/>
    <n v="47.849188243334225"/>
    <n v="53.886446508298448"/>
    <n v="5.4514827496605287"/>
    <n v="-0.84983385807797518"/>
    <n v="-9.7346786459018286E-2"/>
    <n v="37.509410244823769"/>
    <n v="37.794082952612079"/>
    <s v="Grandes"/>
    <n v="2023"/>
    <n v="3"/>
    <d v="2024-11-12T00:00:00"/>
    <x v="36"/>
    <x v="5"/>
  </r>
  <r>
    <n v="2024"/>
    <n v="9"/>
    <n v="12"/>
    <x v="31"/>
    <s v="Maritimo y Transportes"/>
    <n v="12"/>
    <s v="6b51d431df5d7f141cbececcf79edf3dd861c3b4069f0b11661a3eefacbba918"/>
    <s v="866d562d83a77144c090ae01fef5e5dc5d322dfdcb968ee04e0fa262fe1b2619"/>
    <x v="13"/>
    <n v="809773.17250999995"/>
    <n v="712200.54053999996"/>
    <n v="1227910.3305899999"/>
    <n v="1043703.3279"/>
    <n v="471143.09828000003"/>
    <n v="284209.51358000003"/>
    <n v="517636.35430000001"/>
    <n v="558938.31267999997"/>
    <n v="0"/>
    <n v="0"/>
    <n v="136.08000000000001"/>
    <n v="130.12"/>
    <n v="3869.7341000000001"/>
    <n v="4203.8938899999994"/>
    <n v="141700.94372000001"/>
    <n v="52972.060520000006"/>
    <n v="134876.14090999999"/>
    <n v="58076.94414"/>
    <n v="0"/>
    <n v="0"/>
    <n v="0"/>
    <n v="0"/>
    <n v="0"/>
    <n v="0"/>
    <s v="Maritimo y Transportes"/>
    <s v="Daños Sin Autos"/>
    <s v="Maritimo y Transportes"/>
    <x v="36"/>
    <x v="2"/>
    <n v="5387062.6739699999"/>
    <n v="6304657.6626300002"/>
    <n v="686962120.64980006"/>
    <n v="584624168.36260986"/>
    <n v="657838299.99713993"/>
    <n v="555463704.64566004"/>
    <n v="14710203.640280001"/>
    <n v="15370005.423350003"/>
    <n v="11141291.585630007"/>
    <n v="6859903.9302599989"/>
    <n v="809773.17250999995"/>
    <n v="712200.54053999996"/>
    <n v="5.5048399893843092"/>
    <n v="4.63370389875094"/>
    <n v="97572.631969999988"/>
    <n v="13.700162582861729"/>
    <n v="100"/>
    <n v="100"/>
    <n v="15.031812724637136"/>
    <n v="11.296418912028669"/>
    <n v="0.1178774124756737"/>
    <n v="0.12309608189634451"/>
    <n v="0.12182194631718707"/>
    <n v="0.12821729567268936"/>
    <m/>
    <m/>
    <m/>
    <n v="0"/>
    <m/>
    <n v="0"/>
    <m/>
    <n v="0"/>
    <m/>
    <n v="65.77316232145813"/>
    <n v="58.182107567188126"/>
    <n v="39.90582671623762"/>
    <n v="4.2288014334682575"/>
    <n v="167.50128714834443"/>
    <n v="132.2369795918811"/>
    <n v="105.06005195874791"/>
    <n v="91.21013735210623"/>
    <s v="Medianas"/>
    <n v="2023"/>
    <n v="3"/>
    <d v="2024-11-12T00:00:00"/>
    <x v="36"/>
    <x v="13"/>
  </r>
  <r>
    <n v="2024"/>
    <n v="9"/>
    <n v="27"/>
    <x v="21"/>
    <s v="Maritimo y Transportes"/>
    <n v="21"/>
    <s v="6f4b6612125fb3a0daecd2799dfd6c9c299424fd920f9b308110a2c1fbd8f443"/>
    <s v="866d562d83a77144c090ae01fef5e5dc5d322dfdcb968ee04e0fa262fe1b2619"/>
    <x v="14"/>
    <n v="387303.88331"/>
    <n v="375091.38545999996"/>
    <n v="522824.89102000004"/>
    <n v="523626.66039999999"/>
    <n v="164129.80633999998"/>
    <n v="161239.53329000002"/>
    <n v="305186.71626000002"/>
    <n v="275146.48104000004"/>
    <n v="0"/>
    <n v="0"/>
    <n v="136.08000000000001"/>
    <n v="130.12"/>
    <n v="0"/>
    <n v="0"/>
    <n v="162866.25130999999"/>
    <n v="161239.53328999999"/>
    <n v="376373.74351"/>
    <n v="368413.79742000002"/>
    <n v="0"/>
    <n v="0"/>
    <n v="0"/>
    <n v="0"/>
    <n v="0"/>
    <n v="0"/>
    <s v="Maritimo y Transportes"/>
    <s v="Daños Sin Autos"/>
    <s v="Maritimo y Transportes"/>
    <x v="36"/>
    <x v="2"/>
    <n v="9306186.5952599999"/>
    <n v="8672700.5259799995"/>
    <n v="686962120.64980006"/>
    <n v="584624168.36260986"/>
    <n v="657838299.99713993"/>
    <n v="555463704.64566004"/>
    <n v="14710203.640280001"/>
    <n v="15370005.423350003"/>
    <n v="11141291.585630007"/>
    <n v="6859903.9302599989"/>
    <n v="387303.88331"/>
    <n v="375091.38545999996"/>
    <n v="2.6328927374565421"/>
    <n v="2.4404115361609682"/>
    <n v="12212.497850000043"/>
    <n v="3.2558726548792993"/>
    <n v="100"/>
    <n v="100"/>
    <n v="4.1617893574933129"/>
    <n v="4.3249664200484466"/>
    <n v="5.6379219707725345E-2"/>
    <n v="5.8875240817034193E-2"/>
    <n v="6.4159404581329529E-2"/>
    <n v="6.752761383379266E-2"/>
    <m/>
    <m/>
    <m/>
    <n v="0"/>
    <m/>
    <n v="0"/>
    <m/>
    <n v="0"/>
    <m/>
    <n v="1.7925337484087089"/>
    <n v="42.377526643240401"/>
    <n v="42.986733244289539"/>
    <n v="1.4731667785420315"/>
    <n v="1.0088828631587665"/>
    <n v="2.1605993439288707"/>
    <n v="43.272479581369296"/>
    <n v="43.765878047771182"/>
    <s v="Medianas"/>
    <n v="2023"/>
    <n v="3"/>
    <d v="2024-11-12T00:00:00"/>
    <x v="36"/>
    <x v="14"/>
  </r>
  <r>
    <n v="2024"/>
    <n v="9"/>
    <n v="15.1"/>
    <x v="13"/>
    <s v="Maritimo y Transportes"/>
    <n v="15.1"/>
    <m/>
    <m/>
    <x v="7"/>
    <n v="5052109.0969700003"/>
    <n v="4421897.4479199992"/>
    <n v="6669981.0066299997"/>
    <n v="5924783.2891699998"/>
    <n v="2990322.0121700005"/>
    <n v="3165416.3190099997"/>
    <n v="4310639.6598700006"/>
    <n v="4710107.8358700005"/>
    <n v="0"/>
    <n v="0"/>
    <n v="0"/>
    <n v="0"/>
    <n v="16073.927110000001"/>
    <n v="11712.750459999999"/>
    <n v="1078180.7150000001"/>
    <n v="1052810.39482"/>
    <n v="2125322.7065699999"/>
    <n v="1932183.96918"/>
    <n v="0"/>
    <n v="0"/>
    <n v="0"/>
    <n v="0"/>
    <n v="0"/>
    <n v="0"/>
    <s v="Maritimo y Transportes"/>
    <s v="Daños Sin Autos"/>
    <s v="Maritimo y Transportes"/>
    <x v="36"/>
    <x v="2"/>
    <n v="201583715.48795"/>
    <n v="176551003.59450999"/>
    <n v="686962120.64980006"/>
    <n v="584624168.36260986"/>
    <n v="657838299.99713993"/>
    <n v="555463704.64566004"/>
    <n v="14710203.640280001"/>
    <n v="15370005.423350003"/>
    <n v="11141291.585630007"/>
    <n v="6859903.9302599989"/>
    <n v="5052109.0969700003"/>
    <n v="4421897.4479199992"/>
    <n v="34.3442498860868"/>
    <n v="28.769654441385455"/>
    <n v="630211.64905000106"/>
    <n v="14.252063881455324"/>
    <n v="100"/>
    <n v="100"/>
    <n v="2.5062089389219531"/>
    <n v="2.5046005731442369"/>
    <n v="0.73542760875828084"/>
    <n v="0.76798646369358026"/>
    <n v="0.75636583077033215"/>
    <n v="0.79607315670441581"/>
    <m/>
    <m/>
    <m/>
    <n v="0"/>
    <m/>
    <n v="0"/>
    <m/>
    <n v="0"/>
    <m/>
    <n v="-5.5314779856433187"/>
    <n v="59.189577160228865"/>
    <n v="71.585023313893643"/>
    <n v="26.839994171114828"/>
    <n v="2.4097710570513131"/>
    <n v="9.9958772286039768"/>
    <n v="50.730212012840461"/>
    <n v="54.488103183404554"/>
    <s v="Resto"/>
    <n v="2023"/>
    <n v="3"/>
    <d v="2024-11-12T00:00:00"/>
    <x v="36"/>
    <x v="7"/>
  </r>
  <r>
    <n v="2024"/>
    <n v="9"/>
    <n v="9"/>
    <x v="8"/>
    <s v="Maritimo y Transportes"/>
    <n v="9"/>
    <s v="19581e27de7ced00ff1ce50b2047e7a567c76b1cbaebabe5ef03f7c3017bb5b7"/>
    <s v="866d562d83a77144c090ae01fef5e5dc5d322dfdcb968ee04e0fa262fe1b2619"/>
    <x v="29"/>
    <n v="96706.940099999993"/>
    <n v="89715.713340000002"/>
    <n v="121164.63583999999"/>
    <n v="120376.02052000001"/>
    <n v="69665.750660000005"/>
    <n v="45018.419320000001"/>
    <n v="112025.47697"/>
    <n v="56566.933359999995"/>
    <n v="0"/>
    <n v="0"/>
    <n v="136.08000000000001"/>
    <n v="130.12"/>
    <n v="446.17955999999998"/>
    <n v="1661.3627099999999"/>
    <n v="45513.608780000002"/>
    <n v="18599.010429999998"/>
    <n v="116744.16856000001"/>
    <n v="41819.565119999999"/>
    <n v="0"/>
    <n v="0"/>
    <n v="0"/>
    <n v="0"/>
    <n v="0"/>
    <n v="0"/>
    <s v="Maritimo y Transportes"/>
    <s v="Daños Sin Autos"/>
    <s v="Maritimo y Transportes"/>
    <x v="36"/>
    <x v="2"/>
    <n v="2219668.6898400001"/>
    <n v="1971809.2153"/>
    <n v="686962120.64980006"/>
    <n v="584624168.36260986"/>
    <n v="657838299.99713993"/>
    <n v="555463704.64566004"/>
    <n v="14710203.640280001"/>
    <n v="15370005.423350003"/>
    <n v="11141291.585630007"/>
    <n v="6859903.9302599989"/>
    <n v="96706.940099999993"/>
    <n v="89715.713340000002"/>
    <n v="0.65741401319009352"/>
    <n v="0.58370645207258365"/>
    <n v="6991.2267599999905"/>
    <n v="7.7926446769753577"/>
    <n v="100"/>
    <n v="100"/>
    <n v="4.3568186794116057"/>
    <n v="4.5499185541817369"/>
    <n v="1.4077477810352124E-2"/>
    <n v="1.4700715981483663E-2"/>
    <n v="1.5345878291564972E-2"/>
    <n v="1.6151498754942272E-2"/>
    <m/>
    <m/>
    <m/>
    <n v="0"/>
    <m/>
    <n v="0"/>
    <m/>
    <n v="0"/>
    <m/>
    <n v="54.749437479805337"/>
    <n v="72.038005326155499"/>
    <n v="50.178968258761437"/>
    <n v="0.6252933075538083"/>
    <n v="144.70984061919259"/>
    <n v="179.1616034863253"/>
    <n v="38.985766348242521"/>
    <n v="44.474423339005774"/>
    <s v="Resto"/>
    <n v="2023"/>
    <n v="3"/>
    <d v="2024-11-12T00:00:00"/>
    <x v="36"/>
    <x v="29"/>
  </r>
  <r>
    <n v="2024"/>
    <n v="9"/>
    <n v="16"/>
    <x v="24"/>
    <s v="Maritimo y Transportes"/>
    <n v="14"/>
    <s v="8527a891e224136950ff32ca212b45bc93f69fbb801c3b1ebedac52775f99e61"/>
    <s v="866d562d83a77144c090ae01fef5e5dc5d322dfdcb968ee04e0fa262fe1b2619"/>
    <x v="20"/>
    <n v="122593.67677999999"/>
    <n v="31186.209170000002"/>
    <n v="124817.28031999999"/>
    <n v="34808.615870000001"/>
    <n v="13015.824639999999"/>
    <n v="49078.335430000006"/>
    <n v="23789.002079999998"/>
    <n v="-41124.256260000002"/>
    <n v="0"/>
    <n v="0"/>
    <n v="136.08000000000001"/>
    <n v="130.12"/>
    <n v="0"/>
    <n v="0"/>
    <n v="9885.9410200000002"/>
    <n v="1727.32077"/>
    <n v="5908.1878099999994"/>
    <n v="8221.1601900000005"/>
    <n v="0"/>
    <n v="0"/>
    <n v="0"/>
    <n v="0"/>
    <n v="0"/>
    <n v="0"/>
    <s v="Maritimo y Transportes"/>
    <s v="Daños Sin Autos"/>
    <s v="Maritimo y Transportes"/>
    <x v="36"/>
    <x v="2"/>
    <n v="3728743.9611599999"/>
    <n v="2931433.71942"/>
    <n v="686962120.64980006"/>
    <n v="584624168.36260986"/>
    <n v="657838299.99713993"/>
    <n v="555463704.64566004"/>
    <n v="14710203.640280001"/>
    <n v="15370005.423350003"/>
    <n v="11141291.585630007"/>
    <n v="6859903.9302599989"/>
    <n v="122593.67677999999"/>
    <n v="31186.209170000002"/>
    <n v="0.83339211188286777"/>
    <n v="0.20290304597174791"/>
    <n v="91407.467609999992"/>
    <n v="293.10220781155618"/>
    <n v="100"/>
    <n v="100"/>
    <n v="3.2878008803227532"/>
    <n v="1.0638551696870828"/>
    <n v="1.7845769525696435E-2"/>
    <n v="1.8635837527327458E-2"/>
    <n v="5.3344029989976279E-3"/>
    <n v="5.614445896135415E-3"/>
    <m/>
    <m/>
    <m/>
    <n v="0"/>
    <m/>
    <n v="0"/>
    <m/>
    <n v="0"/>
    <m/>
    <n v="-73.479490439189092"/>
    <n v="10.617044028590069"/>
    <n v="157.3719177039689"/>
    <n v="0.11682509644382484"/>
    <n v="472.32803493701982"/>
    <n v="-28.13437916966317"/>
    <n v="167.32611314872878"/>
    <n v="21.010669176609241"/>
    <s v="Resto"/>
    <n v="2023"/>
    <n v="3"/>
    <d v="2024-11-12T00:00:00"/>
    <x v="36"/>
    <x v="20"/>
  </r>
  <r>
    <n v="2024"/>
    <n v="9"/>
    <n v="150.1"/>
    <x v="32"/>
    <s v="Maritimo y Transportes"/>
    <n v="150.1"/>
    <m/>
    <m/>
    <x v="21"/>
    <n v="1234916.0418400001"/>
    <n v="1599417.7275400001"/>
    <n v="1755787.6477699997"/>
    <n v="1647972.8026100001"/>
    <n v="832213.79246999975"/>
    <n v="1023043.3409000001"/>
    <n v="1081825.03324"/>
    <n v="1184976.3767799996"/>
    <n v="0"/>
    <n v="0"/>
    <n v="0"/>
    <n v="0"/>
    <n v="9126.347099999999"/>
    <n v="7061.9151599999996"/>
    <n v="356868.88139"/>
    <n v="346586.21706999996"/>
    <n v="678397.81388999999"/>
    <n v="508912.35688000004"/>
    <n v="0"/>
    <n v="0"/>
    <n v="0"/>
    <n v="0"/>
    <n v="0"/>
    <n v="0"/>
    <s v="Maritimo y Transportes"/>
    <s v="Daños Sin Autos"/>
    <s v="Maritimo y Transportes"/>
    <x v="36"/>
    <x v="2"/>
    <n v="130371196.06210002"/>
    <n v="113395405.90988"/>
    <n v="686962120.64980006"/>
    <n v="584624168.36260986"/>
    <n v="657838299.99713993"/>
    <n v="555463704.64566004"/>
    <n v="14710203.640280001"/>
    <n v="15370005.423350003"/>
    <n v="11141291.585630007"/>
    <n v="6859903.9302599989"/>
    <n v="1234916.0418400001"/>
    <n v="1599417.7275400001"/>
    <n v="8.3949622455158224"/>
    <n v="10.406097353161476"/>
    <n v="-364501.68570000003"/>
    <n v="-22.789648971855858"/>
    <n v="100"/>
    <n v="100"/>
    <n v="0.94723073741823272"/>
    <n v="1.410478418156661"/>
    <n v="0.17976479411585145"/>
    <n v="0.18772334201966792"/>
    <n v="0.27358050078900781"/>
    <n v="0.28794279701142605"/>
    <m/>
    <m/>
    <m/>
    <n v="0"/>
    <m/>
    <n v="0"/>
    <m/>
    <n v="0"/>
    <m/>
    <n v="-18.653124535478838"/>
    <n v="67.390313533381416"/>
    <n v="63.963486416616234"/>
    <n v="7.4696347912066656"/>
    <n v="2.9668416727383073"/>
    <n v="33.303466641892541"/>
    <n v="52.604662645311109"/>
    <n v="68.103321207373227"/>
    <s v="Resto"/>
    <n v="2023"/>
    <n v="3"/>
    <d v="2024-11-12T00:00:00"/>
    <x v="36"/>
    <x v="21"/>
  </r>
  <r>
    <n v="2024"/>
    <n v="9"/>
    <n v="109"/>
    <x v="68"/>
    <s v="Maritimo y Transportes"/>
    <n v="228"/>
    <s v="9d693eeee1d1899cbc50b6d45df953d3835acf28ee869879b45565fccc814765"/>
    <s v="866d562d83a77144c090ae01fef5e5dc5d322dfdcb968ee04e0fa262fe1b2619"/>
    <x v="33"/>
    <n v="4972.4188700000004"/>
    <n v="3544.1189300000001"/>
    <n v="7949.7827600000001"/>
    <n v="7720.8496999999998"/>
    <n v="4090.3371900000006"/>
    <n v="102225.60746000001"/>
    <n v="8348.5435099999813"/>
    <n v="107801.95778"/>
    <n v="0"/>
    <n v="0"/>
    <n v="136.08000000000001"/>
    <n v="130.12"/>
    <n v="0"/>
    <n v="0"/>
    <n v="-2.6619099999999998"/>
    <n v="0.77551000000000003"/>
    <n v="24.184169999999998"/>
    <n v="83.04007"/>
    <n v="0"/>
    <n v="0"/>
    <n v="0"/>
    <n v="0"/>
    <n v="0"/>
    <n v="0"/>
    <s v="Maritimo y Transportes"/>
    <s v="Daños Sin Autos"/>
    <s v="Maritimo y Transportes"/>
    <x v="36"/>
    <x v="2"/>
    <n v="3245561.4989299998"/>
    <n v="2851934.3307800004"/>
    <n v="686962120.64980006"/>
    <n v="584624168.36260986"/>
    <n v="657838299.99713993"/>
    <n v="555463704.64566004"/>
    <n v="14710203.640280001"/>
    <n v="15370005.423350003"/>
    <n v="11141291.585630007"/>
    <n v="6859903.9302599989"/>
    <n v="4972.4188700000004"/>
    <n v="3544.1189300000001"/>
    <n v="3.3802515529998148E-2"/>
    <n v="2.3058670653530153E-2"/>
    <n v="1428.2999400000003"/>
    <n v="40.300564631447067"/>
    <n v="100"/>
    <n v="100"/>
    <n v="0.1532067370049624"/>
    <n v="0.12427070608707488"/>
    <n v="7.2382722722710976E-4"/>
    <n v="7.5587251001068482E-4"/>
    <n v="6.062217612258856E-4"/>
    <n v="6.3804689673843857E-4"/>
    <m/>
    <m/>
    <m/>
    <n v="0"/>
    <m/>
    <n v="0"/>
    <m/>
    <n v="0"/>
    <m/>
    <n v="-95.998715692053466"/>
    <n v="82.260511371601325"/>
    <n v="2884.3729423041682"/>
    <n v="3.6713312442838326E-2"/>
    <n v="-443.24637980167887"/>
    <n v="-70.876505764024529"/>
    <n v="-11.006828020147063"/>
    <n v="0.93389853838032666"/>
    <s v="Resto"/>
    <n v="2023"/>
    <n v="3"/>
    <d v="2024-11-12T00:00:00"/>
    <x v="36"/>
    <x v="33"/>
  </r>
  <r>
    <n v="2024"/>
    <n v="9"/>
    <n v="23"/>
    <x v="16"/>
    <s v="Maritimo y Transportes"/>
    <n v="17"/>
    <s v="4523540f1504cd17100c4835e85b7eefd49911580f8efff0599a8f283be6b9e3"/>
    <s v="866d562d83a77144c090ae01fef5e5dc5d322dfdcb968ee04e0fa262fe1b2619"/>
    <x v="6"/>
    <n v="1151100.8382600001"/>
    <n v="1990030.5004100001"/>
    <n v="1372443.7290099997"/>
    <n v="2304700.63154"/>
    <n v="369702.52679999999"/>
    <n v="504617.41198999999"/>
    <n v="996990.71692999988"/>
    <n v="592744.26248999988"/>
    <n v="0"/>
    <n v="0"/>
    <n v="136.08000000000001"/>
    <n v="130.12"/>
    <n v="6209.5814800000007"/>
    <n v="-70.600139999999996"/>
    <n v="139215.39637"/>
    <n v="155384.86802000002"/>
    <n v="218267.56842"/>
    <n v="288148.15089999995"/>
    <n v="0"/>
    <n v="0"/>
    <n v="0"/>
    <n v="0"/>
    <n v="0"/>
    <n v="0"/>
    <s v="Maritimo y Transportes"/>
    <s v="Daños Sin Autos"/>
    <s v="Maritimo y Transportes"/>
    <x v="36"/>
    <x v="2"/>
    <n v="17823957.294020001"/>
    <n v="15095885.725"/>
    <n v="686962120.64980006"/>
    <n v="584624168.36260986"/>
    <n v="657838299.99713993"/>
    <n v="555463704.64566004"/>
    <n v="14710203.640280001"/>
    <n v="15370005.423350003"/>
    <n v="11141291.585630007"/>
    <n v="6859903.9302599989"/>
    <n v="1151100.8382600001"/>
    <n v="1990030.5004100001"/>
    <n v="7.8251862884346144"/>
    <n v="12.947493807560795"/>
    <n v="-838929.66214999999"/>
    <n v="-42.156623326987088"/>
    <n v="100"/>
    <n v="100"/>
    <n v="6.4581664962033907"/>
    <n v="13.18260178079084"/>
    <n v="0.16756394619999854"/>
    <n v="0.17498233810117239"/>
    <n v="0.340394839642636"/>
    <n v="0.35826472256715225"/>
    <m/>
    <m/>
    <m/>
    <n v="0"/>
    <m/>
    <n v="0"/>
    <m/>
    <n v="0"/>
    <m/>
    <n v="-26.736074099772367"/>
    <n v="32.117301500608839"/>
    <n v="25.357270247166319"/>
    <n v="3.3183094074733743"/>
    <n v="-10.406078697392084"/>
    <n v="-24.251615796157434"/>
    <n v="63.781988949506072"/>
    <n v="53.92533928629144"/>
    <s v="Grandes"/>
    <n v="2023"/>
    <n v="3"/>
    <d v="2024-11-12T00:00:00"/>
    <x v="36"/>
    <x v="6"/>
  </r>
  <r>
    <n v="2024"/>
    <n v="9"/>
    <n v="10"/>
    <x v="4"/>
    <s v="Maritimo y Transportes"/>
    <n v="10"/>
    <s v="4a44dc15364204a80fe80e9039455cc1608281820fe2b24f1e5233ade6af1dd5"/>
    <s v="866d562d83a77144c090ae01fef5e5dc5d322dfdcb968ee04e0fa262fe1b2619"/>
    <x v="22"/>
    <n v="193907.30196000001"/>
    <n v="209161.04922999998"/>
    <n v="338211.88433000003"/>
    <n v="304839.76893999998"/>
    <n v="141776.06028000001"/>
    <n v="125755.78206"/>
    <n v="177300.09887000002"/>
    <n v="125755.78206"/>
    <n v="0"/>
    <n v="0"/>
    <n v="136.08000000000001"/>
    <n v="130.12"/>
    <n v="6864.7570599999999"/>
    <n v="6038.2601799999993"/>
    <n v="108228.81359000001"/>
    <n v="112491.19283"/>
    <n v="161213.90958000001"/>
    <n v="160699.56026"/>
    <n v="0"/>
    <n v="0"/>
    <n v="0"/>
    <n v="0"/>
    <n v="0"/>
    <n v="0"/>
    <s v="Maritimo y Transportes"/>
    <s v="Daños Sin Autos"/>
    <s v="Maritimo y Transportes"/>
    <x v="36"/>
    <x v="2"/>
    <n v="4592296.0130699994"/>
    <n v="4306787.9967099996"/>
    <n v="686962120.64980006"/>
    <n v="584624168.36260986"/>
    <n v="657838299.99713993"/>
    <n v="555463704.64566004"/>
    <n v="14710203.640280001"/>
    <n v="15370005.423350003"/>
    <n v="11141291.585630007"/>
    <n v="6859903.9302599989"/>
    <n v="193907.30196000001"/>
    <n v="209161.04922999998"/>
    <n v="1.3181823087005824"/>
    <n v="1.3608391374556317"/>
    <n v="-15253.747269999963"/>
    <n v="-7.2928240349504403"/>
    <n v="100"/>
    <n v="100"/>
    <n v="4.2224477997090366"/>
    <n v="4.8565438881547056"/>
    <n v="2.8226782253522563E-2"/>
    <n v="2.9476438504848847E-2"/>
    <n v="3.5777010351078914E-2"/>
    <n v="3.7655214459678774E-2"/>
    <m/>
    <m/>
    <m/>
    <n v="0"/>
    <m/>
    <n v="0"/>
    <m/>
    <n v="0"/>
    <m/>
    <n v="12.739198116836082"/>
    <n v="73.115379795881097"/>
    <n v="60.1239009475971"/>
    <n v="1.272528047491928"/>
    <n v="-3.7890781782725202"/>
    <n v="0.32006890321780723"/>
    <n v="67.133669713712308"/>
    <n v="70.000933822094822"/>
    <s v="Resto"/>
    <n v="2023"/>
    <n v="3"/>
    <d v="2024-11-12T00:00:00"/>
    <x v="36"/>
    <x v="22"/>
  </r>
  <r>
    <n v="2024"/>
    <n v="9"/>
    <n v="41"/>
    <x v="7"/>
    <s v="Maritimo y Transportes"/>
    <n v="29"/>
    <s v="35135aaa6cc23891b40cb3f378c53a17a1127210ce60e125ccf03efcfdaec458"/>
    <s v="866d562d83a77144c090ae01fef5e5dc5d322dfdcb968ee04e0fa262fe1b2619"/>
    <x v="0"/>
    <n v="3077035.3174200002"/>
    <n v="2996401.1441100002"/>
    <n v="3311608.9647799996"/>
    <n v="3259362.6261300002"/>
    <n v="4538968.7224700022"/>
    <n v="411595.17962000001"/>
    <n v="18258755.450850006"/>
    <n v="623041.56192000012"/>
    <n v="0"/>
    <n v="0"/>
    <n v="136.08000000000001"/>
    <n v="130.12"/>
    <n v="789.98082999999997"/>
    <n v="-808.71177"/>
    <n v="109072.57556"/>
    <n v="147535.56456999999"/>
    <n v="219911.09174999999"/>
    <n v="216786.59762000002"/>
    <n v="0"/>
    <n v="0"/>
    <n v="0"/>
    <n v="0"/>
    <n v="0"/>
    <n v="0"/>
    <s v="Maritimo y Transportes"/>
    <s v="Daños Sin Autos"/>
    <s v="Maritimo y Transportes"/>
    <x v="36"/>
    <x v="2"/>
    <n v="25680299.423299998"/>
    <n v="22376637.893310003"/>
    <n v="686962120.64980006"/>
    <n v="584624168.36260986"/>
    <n v="657838299.99713993"/>
    <n v="555463704.64566004"/>
    <n v="14710203.640280001"/>
    <n v="15370005.423350003"/>
    <n v="11141291.585630007"/>
    <n v="6859903.9302599989"/>
    <n v="3077035.3174200002"/>
    <n v="2996401.1441100002"/>
    <n v="20.917693545685207"/>
    <n v="19.495120929221592"/>
    <n v="80634.173309999984"/>
    <n v="2.6910339915101833"/>
    <n v="100"/>
    <n v="100"/>
    <n v="11.982085047763013"/>
    <n v="13.390756727604023"/>
    <n v="0.44791921198062873"/>
    <n v="0.46774949367243873"/>
    <n v="0.51253460022054709"/>
    <n v="0.53944139266875346"/>
    <m/>
    <m/>
    <m/>
    <n v="0"/>
    <m/>
    <n v="0"/>
    <m/>
    <n v="0"/>
    <m/>
    <n v="1002.7749952418168"/>
    <n v="147.51110254645332"/>
    <n v="13.736317663243092"/>
    <n v="40.740058615146076"/>
    <n v="-26.070316755219224"/>
    <n v="1.4412764277415446"/>
    <n v="49.598487594248411"/>
    <n v="68.055666812305219"/>
    <s v="Grandes"/>
    <n v="2023"/>
    <n v="3"/>
    <d v="2024-11-12T00:00:00"/>
    <x v="36"/>
    <x v="0"/>
  </r>
  <r>
    <n v="2024"/>
    <n v="9"/>
    <n v="37"/>
    <x v="35"/>
    <s v="Maritimo y Transportes"/>
    <n v="25"/>
    <s v="b7a56873cd771f2c446d369b649430b65a756ba278ff97ec81bb6f55b2e73569"/>
    <s v="866d562d83a77144c090ae01fef5e5dc5d322dfdcb968ee04e0fa262fe1b2619"/>
    <x v="16"/>
    <n v="637651.03194000002"/>
    <n v="553166.78482000006"/>
    <n v="761339.89575999998"/>
    <n v="689896.8682100001"/>
    <n v="558273.69976000022"/>
    <n v="379814.22045000008"/>
    <n v="650203.26332000014"/>
    <n v="542336.30914000014"/>
    <n v="0"/>
    <n v="0"/>
    <n v="136.08000000000001"/>
    <n v="130.12"/>
    <n v="2649.0868399999999"/>
    <n v="5878.8384800000003"/>
    <n v="225821.30534999998"/>
    <n v="171813.80236999999"/>
    <n v="397199.22824999999"/>
    <n v="348931.97350000002"/>
    <n v="0"/>
    <n v="0"/>
    <n v="0"/>
    <n v="0"/>
    <n v="0"/>
    <n v="0"/>
    <s v="Maritimo y Transportes"/>
    <s v="Daños Sin Autos"/>
    <s v="Maritimo y Transportes"/>
    <x v="36"/>
    <x v="2"/>
    <n v="10496838.85248"/>
    <n v="8533878.8999300003"/>
    <n v="686962120.64980006"/>
    <n v="584624168.36260986"/>
    <n v="657838299.99713993"/>
    <n v="555463704.64566004"/>
    <n v="14710203.640280001"/>
    <n v="15370005.423350003"/>
    <n v="11141291.585630007"/>
    <n v="6859903.9302599989"/>
    <n v="637651.03194000002"/>
    <n v="553166.78482000006"/>
    <n v="4.3347532606140229"/>
    <n v="3.5990018844081408"/>
    <n v="84484.247119999956"/>
    <n v="15.272834421446868"/>
    <n v="100"/>
    <n v="100"/>
    <n v="6.0746958289194612"/>
    <n v="6.4820088415425889"/>
    <n v="9.2821862046315387E-2"/>
    <n v="9.6931272007539288E-2"/>
    <n v="9.4619212607868347E-2"/>
    <n v="9.9586486064444979E-2"/>
    <m/>
    <m/>
    <m/>
    <n v="0"/>
    <m/>
    <n v="0"/>
    <m/>
    <n v="0"/>
    <m/>
    <n v="46.98599201961504"/>
    <n v="87.55160296087017"/>
    <n v="68.661790778633119"/>
    <n v="5.010852605994617"/>
    <n v="31.433739452256091"/>
    <n v="13.832855231307706"/>
    <n v="56.853409898336068"/>
    <n v="49.239913627462393"/>
    <s v="Medianas"/>
    <n v="2023"/>
    <n v="3"/>
    <d v="2024-11-12T00:00:00"/>
    <x v="36"/>
    <x v="16"/>
  </r>
  <r>
    <n v="2024"/>
    <n v="9"/>
    <n v="15.1"/>
    <x v="13"/>
    <s v="Responsabilidad Civil y Riesgos Profesionales"/>
    <n v="15.1"/>
    <m/>
    <m/>
    <x v="7"/>
    <n v="4963113.3656299999"/>
    <n v="4545478.5313900001"/>
    <n v="6735465.1471300004"/>
    <n v="6039427.1892900001"/>
    <n v="1262696.4311699998"/>
    <n v="1891851.0350899994"/>
    <n v="1624983.5415800002"/>
    <n v="3871435.1454199981"/>
    <n v="0"/>
    <n v="0"/>
    <n v="0"/>
    <n v="0"/>
    <n v="143.90482"/>
    <n v="-90.96632000000001"/>
    <n v="726109.98684000003"/>
    <n v="1013908.3134899999"/>
    <n v="1837216.1415599999"/>
    <n v="1714479.5074600002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235806983.18344998"/>
    <n v="202805450.26754999"/>
    <n v="686962120.64980006"/>
    <n v="584624168.36260986"/>
    <n v="657838299.99713993"/>
    <n v="555463704.64566004"/>
    <n v="14886594.83591"/>
    <n v="14956765.190519998"/>
    <n v="5654617.5786300004"/>
    <n v="4528616.8750399984"/>
    <n v="4963113.3656299999"/>
    <n v="4545478.5313900001"/>
    <n v="33.339480387131871"/>
    <n v="30.390786199351766"/>
    <n v="417634.83423999976"/>
    <n v="9.187917869502904"/>
    <n v="100"/>
    <n v="100"/>
    <n v="2.1047355335396758"/>
    <n v="2.2412999874477744"/>
    <n v="0.72247263953001839"/>
    <n v="0.75445795199999421"/>
    <n v="0.77750438270808753"/>
    <n v="0.81832143007249047"/>
    <m/>
    <m/>
    <m/>
    <n v="0"/>
    <m/>
    <n v="0"/>
    <m/>
    <n v="0"/>
    <m/>
    <n v="-33.256032967208192"/>
    <n v="25.441619768637253"/>
    <n v="41.620503144505541"/>
    <n v="22.330359455995708"/>
    <n v="-28.38504456673817"/>
    <n v="7.1588277121978461"/>
    <n v="39.522295195134319"/>
    <n v="59.137966308626467"/>
    <s v="Resto"/>
    <n v="2023"/>
    <n v="3"/>
    <d v="2024-11-12T00:00:00"/>
    <x v="37"/>
    <x v="7"/>
  </r>
  <r>
    <n v="2024"/>
    <n v="9"/>
    <n v="79"/>
    <x v="59"/>
    <s v="Responsabilidad Civil y Riesgos Profesionales"/>
    <n v="51"/>
    <s v="031b4af5197ec30a926f48cf40e11a7dbc470048a21e4003b7a3c07c5dab1baa"/>
    <s v="866d562d83a77144c090ae01fef5e5dc5d322dfdcb968ee04e0fa262fe1b2619"/>
    <x v="22"/>
    <n v="180519.78880000001"/>
    <n v="142083.48734999998"/>
    <n v="218029.50948000004"/>
    <n v="173376.5747"/>
    <n v="19914.365659999999"/>
    <n v="15952.412780000001"/>
    <n v="27355.195209999998"/>
    <n v="20620.287930000002"/>
    <n v="0"/>
    <n v="0"/>
    <n v="136.08000000000001"/>
    <n v="130.12"/>
    <n v="0"/>
    <n v="0"/>
    <n v="16499.346859999998"/>
    <n v="15731.622009999999"/>
    <n v="143359.05059999999"/>
    <n v="108867.5458899999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61339841.861339994"/>
    <n v="52224009.604280002"/>
    <n v="686962120.64980006"/>
    <n v="584624168.36260986"/>
    <n v="657838299.99713993"/>
    <n v="555463704.64566004"/>
    <n v="14886594.83591"/>
    <n v="14956765.190519998"/>
    <n v="5654617.5786300004"/>
    <n v="4528616.8750399984"/>
    <n v="180519.78880000001"/>
    <n v="142083.48734999998"/>
    <n v="1.2126331830066566"/>
    <n v="0.94996134217615669"/>
    <n v="38436.301450000028"/>
    <n v="27.051913045545064"/>
    <n v="100"/>
    <n v="100"/>
    <n v="0.29429451286827379"/>
    <n v="0.27206545117201336"/>
    <n v="2.627798293001158E-2"/>
    <n v="2.7441361927510888E-2"/>
    <n v="2.4303389260820551E-2"/>
    <n v="2.5579256783418009E-2"/>
    <m/>
    <m/>
    <m/>
    <n v="0"/>
    <m/>
    <n v="0"/>
    <m/>
    <n v="0"/>
    <m/>
    <n v="24.836072979300127"/>
    <n v="11.031680123481287"/>
    <n v="11.227492425424341"/>
    <n v="0.35217882346740148"/>
    <n v="4.880137912746596"/>
    <n v="31.682081586417212"/>
    <n v="11.509107231769015"/>
    <n v="14.450240318538333"/>
    <s v="Resto"/>
    <n v="2023"/>
    <n v="3"/>
    <d v="2024-11-12T00:00:00"/>
    <x v="37"/>
    <x v="22"/>
  </r>
  <r>
    <n v="2024"/>
    <n v="9"/>
    <n v="5.0999999999999996"/>
    <x v="6"/>
    <s v="Responsabilidad Civil y Riesgos Profesionales"/>
    <n v="5.0999999999999996"/>
    <m/>
    <m/>
    <x v="3"/>
    <n v="8535483.5404899996"/>
    <n v="8669810.8620100003"/>
    <n v="10332857.125340002"/>
    <n v="10585197.671409998"/>
    <n v="4110276.6999400007"/>
    <n v="2296749.6258599996"/>
    <n v="5210501.8800599994"/>
    <n v="2894450.2126699998"/>
    <n v="0"/>
    <n v="0"/>
    <n v="0"/>
    <n v="0"/>
    <n v="-173.37298999999999"/>
    <n v="1692.33951"/>
    <n v="1256389.1298100001"/>
    <n v="784343.00530999992"/>
    <n v="2569924.2182399998"/>
    <n v="2523824.3781900001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84269345.267140001"/>
    <n v="77136364.153510004"/>
    <n v="686962120.64980006"/>
    <n v="584624168.36260986"/>
    <n v="657838299.99713993"/>
    <n v="555463704.64566004"/>
    <n v="14886594.83591"/>
    <n v="14956765.190519998"/>
    <n v="5654617.5786300004"/>
    <n v="4528616.8750399984"/>
    <n v="8535483.5404899996"/>
    <n v="8669810.8620100003"/>
    <n v="57.336708861722954"/>
    <n v="57.965815145009834"/>
    <n v="-134327.3215200007"/>
    <n v="-1.5493685347693797"/>
    <n v="100"/>
    <n v="100"/>
    <n v="10.128811981903848"/>
    <n v="11.239589728077027"/>
    <n v="1.242496970927051"/>
    <n v="1.2975048033121679"/>
    <n v="1.4829716818399814"/>
    <n v="1.5608240087515031"/>
    <m/>
    <m/>
    <m/>
    <n v="0"/>
    <m/>
    <n v="0"/>
    <m/>
    <n v="0"/>
    <m/>
    <n v="78.960590813242888"/>
    <n v="48.155171062564555"/>
    <n v="26.491346379008817"/>
    <n v="72.688853716184241"/>
    <n v="60.183634112148532"/>
    <n v="1.826586685205922"/>
    <n v="48.888178137425079"/>
    <n v="31.077558806706818"/>
    <m/>
    <n v="2023"/>
    <n v="3"/>
    <d v="2024-11-12T00:00:00"/>
    <x v="37"/>
    <x v="3"/>
  </r>
  <r>
    <n v="2024"/>
    <n v="9"/>
    <n v="16"/>
    <x v="24"/>
    <s v="Responsabilidad Civil y Riesgos Profesionales"/>
    <n v="14"/>
    <s v="8527a891e224136950ff32ca212b45bc93f69fbb801c3b1ebedac52775f99e61"/>
    <s v="866d562d83a77144c090ae01fef5e5dc5d322dfdcb968ee04e0fa262fe1b2619"/>
    <x v="20"/>
    <n v="154766.80440999998"/>
    <n v="92803.053159999996"/>
    <n v="170702.27112999998"/>
    <n v="107876.59623999998"/>
    <n v="65263.23012"/>
    <n v="26423.03471"/>
    <n v="69129.34947999999"/>
    <n v="-12127.170629999999"/>
    <n v="0"/>
    <n v="0"/>
    <n v="136.08000000000001"/>
    <n v="130.12"/>
    <n v="0"/>
    <n v="0"/>
    <n v="23401.143070000002"/>
    <n v="18828.679929999998"/>
    <n v="71600.996579999992"/>
    <n v="37267.481810000005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3728743.9611599999"/>
    <n v="2931433.71942"/>
    <n v="686962120.64980006"/>
    <n v="584624168.36260986"/>
    <n v="657838299.99713993"/>
    <n v="555463704.64566004"/>
    <n v="14886594.83591"/>
    <n v="14956765.190519998"/>
    <n v="5654617.5786300004"/>
    <n v="4528616.8750399984"/>
    <n v="154766.80440999998"/>
    <n v="92803.053159999996"/>
    <n v="1.0396387227296986"/>
    <n v="0.62047543020078355"/>
    <n v="61963.751249999987"/>
    <n v="66.76908694282875"/>
    <n v="100"/>
    <n v="100"/>
    <n v="4.1506417716557973"/>
    <n v="3.1657906008654897"/>
    <n v="2.2529161326043056E-2"/>
    <n v="2.3526572473915378E-2"/>
    <n v="1.587396795789657E-2"/>
    <n v="1.6707311816025975E-2"/>
    <m/>
    <m/>
    <m/>
    <n v="0"/>
    <m/>
    <n v="0"/>
    <m/>
    <n v="0"/>
    <m/>
    <n v="146.99369635729477"/>
    <n v="42.168752122779587"/>
    <n v="28.472161001475399"/>
    <n v="1.1541581585754552"/>
    <n v="24.284565657280275"/>
    <n v="92.127273168178633"/>
    <n v="32.682705811020156"/>
    <n v="50.523080754406344"/>
    <s v="Resto"/>
    <n v="2023"/>
    <n v="3"/>
    <d v="2024-11-12T00:00:00"/>
    <x v="37"/>
    <x v="20"/>
  </r>
  <r>
    <n v="2024"/>
    <n v="9"/>
    <n v="25"/>
    <x v="36"/>
    <s v="Responsabilidad Civil y Riesgos Profesionales"/>
    <n v="25"/>
    <s v="b7a56873cd771f2c446d369b649430b65a756ba278ff97ec81bb6f55b2e73569"/>
    <s v="866d562d83a77144c090ae01fef5e5dc5d322dfdcb968ee04e0fa262fe1b2619"/>
    <x v="36"/>
    <n v="0"/>
    <n v="0"/>
    <n v="0"/>
    <n v="-355342.50066999998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0"/>
    <n v="0"/>
    <n v="686962120.64980006"/>
    <n v="584624168.36260986"/>
    <n v="657838299.99713993"/>
    <n v="555463704.64566004"/>
    <n v="14886594.83591"/>
    <n v="14956765.190519998"/>
    <n v="5654617.5786300004"/>
    <n v="4528616.875039998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7"/>
    <x v="36"/>
  </r>
  <r>
    <n v="2024"/>
    <n v="9"/>
    <n v="27"/>
    <x v="21"/>
    <s v="Responsabilidad Civil y Riesgos Profesionales"/>
    <n v="21"/>
    <s v="6f4b6612125fb3a0daecd2799dfd6c9c299424fd920f9b308110a2c1fbd8f443"/>
    <s v="866d562d83a77144c090ae01fef5e5dc5d322dfdcb968ee04e0fa262fe1b2619"/>
    <x v="14"/>
    <n v="299437.61223999999"/>
    <n v="244064.31505999999"/>
    <n v="387702.44297999999"/>
    <n v="319990.60782999999"/>
    <n v="38291.144959999998"/>
    <n v="43412.384120000017"/>
    <n v="44041.746030000009"/>
    <n v="49749.204529999974"/>
    <n v="0"/>
    <n v="0"/>
    <n v="136.08000000000001"/>
    <n v="130.12"/>
    <n v="0"/>
    <n v="0"/>
    <n v="38367.89228"/>
    <n v="53928.046280000002"/>
    <n v="270989.86424000002"/>
    <n v="229958.9629699999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9306186.5952599999"/>
    <n v="8672700.5259799995"/>
    <n v="686962120.64980006"/>
    <n v="584624168.36260986"/>
    <n v="657838299.99713993"/>
    <n v="555463704.64566004"/>
    <n v="14886594.83591"/>
    <n v="14956765.190519998"/>
    <n v="5654617.5786300004"/>
    <n v="4528616.8750399984"/>
    <n v="299437.61223999999"/>
    <n v="244064.31505999999"/>
    <n v="2.0114580637184094"/>
    <n v="1.6317988010849735"/>
    <n v="55373.297179999994"/>
    <n v="22.687994009442637"/>
    <n v="100"/>
    <n v="100"/>
    <n v="3.2176188299567849"/>
    <n v="2.8141674479463381"/>
    <n v="4.3588664242034308E-2"/>
    <n v="4.5518421812974691E-2"/>
    <n v="4.1747216120668562E-2"/>
    <n v="4.3938841191377725E-2"/>
    <m/>
    <m/>
    <m/>
    <n v="0"/>
    <m/>
    <n v="0"/>
    <m/>
    <n v="0"/>
    <m/>
    <n v="-11.796724054232888"/>
    <n v="12.787687115708616"/>
    <n v="17.787272223441455"/>
    <n v="0.67716595203025509"/>
    <n v="-28.853546666997854"/>
    <n v="17.842705820234904"/>
    <n v="14.158423374100732"/>
    <n v="23.451160843439421"/>
    <s v="Medianas"/>
    <n v="2023"/>
    <n v="3"/>
    <d v="2024-11-12T00:00:00"/>
    <x v="37"/>
    <x v="14"/>
  </r>
  <r>
    <n v="2024"/>
    <n v="9"/>
    <n v="46"/>
    <x v="33"/>
    <s v="Responsabilidad Civil y Riesgos Profesionales"/>
    <n v="34"/>
    <s v="86e50149658661312a9e0b35558d84f6c6d3da797f552a9657fe0558ca40cdef"/>
    <s v="866d562d83a77144c090ae01fef5e5dc5d322dfdcb968ee04e0fa262fe1b2619"/>
    <x v="34"/>
    <n v="1997.64348"/>
    <n v="2057.3466699999999"/>
    <n v="2311.1814999999997"/>
    <n v="3388.7085400000001"/>
    <n v="108.38923"/>
    <n v="4471.2157699999989"/>
    <n v="-734.24241999999992"/>
    <n v="5304.1826099999989"/>
    <n v="0"/>
    <n v="0"/>
    <n v="136.08000000000001"/>
    <n v="130.12"/>
    <n v="0"/>
    <n v="0"/>
    <n v="108.38923"/>
    <n v="2205.1533199999999"/>
    <n v="1464.13499"/>
    <n v="2176.5529500000002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45799351.88222"/>
    <n v="34917926.445830002"/>
    <n v="686962120.64980006"/>
    <n v="584624168.36260986"/>
    <n v="657838299.99713993"/>
    <n v="555463704.64566004"/>
    <n v="14886594.83591"/>
    <n v="14956765.190519998"/>
    <n v="5654617.5786300004"/>
    <n v="4528616.8750399984"/>
    <n v="1997.64348"/>
    <n v="2057.3466699999999"/>
    <n v="1.341907603464299E-2"/>
    <n v="1.3755291627523855E-2"/>
    <n v="-59.70318999999995"/>
    <n v="-2.901950889978111"/>
    <n v="100"/>
    <n v="100"/>
    <n v="4.3617287099111009E-3"/>
    <n v="5.8919497215611273E-3"/>
    <n v="2.9079383272405493E-4"/>
    <n v="3.0366785880491984E-4"/>
    <n v="3.5190927459638347E-4"/>
    <n v="3.7038363673327982E-4"/>
    <m/>
    <m/>
    <m/>
    <n v="0"/>
    <m/>
    <n v="0"/>
    <m/>
    <n v="0"/>
    <m/>
    <n v="-97.575844343562068"/>
    <n v="5.4258545674025873"/>
    <n v="217.32923455238586"/>
    <n v="1.9168268851571129E-3"/>
    <n v="-95.084730434979463"/>
    <n v="-32.731478460011743"/>
    <n v="7.4029533301434176"/>
    <n v="101.31402132900095"/>
    <s v="Resto"/>
    <n v="2023"/>
    <n v="3"/>
    <d v="2024-11-12T00:00:00"/>
    <x v="37"/>
    <x v="34"/>
  </r>
  <r>
    <n v="2024"/>
    <n v="9"/>
    <n v="9"/>
    <x v="8"/>
    <s v="Responsabilidad Civil y Riesgos Profesionales"/>
    <n v="9"/>
    <s v="19581e27de7ced00ff1ce50b2047e7a567c76b1cbaebabe5ef03f7c3017bb5b7"/>
    <s v="866d562d83a77144c090ae01fef5e5dc5d322dfdcb968ee04e0fa262fe1b2619"/>
    <x v="29"/>
    <n v="82831.374379999994"/>
    <n v="56520.889320000002"/>
    <n v="179440.50647999998"/>
    <n v="73103.877400000012"/>
    <n v="1212.9880200000002"/>
    <n v="6789.1362100000024"/>
    <n v="2746.1801199999959"/>
    <n v="30533.539120000005"/>
    <n v="0"/>
    <n v="0"/>
    <n v="136.08000000000001"/>
    <n v="130.12"/>
    <n v="0"/>
    <n v="0"/>
    <n v="7579.6489700000002"/>
    <n v="320.82353000000001"/>
    <n v="64387.953659999999"/>
    <n v="22647.1806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2219668.6898400001"/>
    <n v="1971809.2153"/>
    <n v="686962120.64980006"/>
    <n v="584624168.36260986"/>
    <n v="657838299.99713993"/>
    <n v="555463704.64566004"/>
    <n v="14886594.83591"/>
    <n v="14956765.190519998"/>
    <n v="5654617.5786300004"/>
    <n v="4528616.8750399984"/>
    <n v="82831.374379999994"/>
    <n v="56520.889320000002"/>
    <n v="0.5564158579784213"/>
    <n v="0.37789514376961986"/>
    <n v="26310.485059999992"/>
    <n v="46.550019606096306"/>
    <n v="100"/>
    <n v="100"/>
    <n v="3.7316999045461472"/>
    <n v="2.8664481777158475"/>
    <n v="1.2057633440057726E-2"/>
    <n v="1.25914490506801E-2"/>
    <n v="9.6679015987829013E-3"/>
    <n v="1.017544240015748E-2"/>
    <m/>
    <m/>
    <m/>
    <n v="0"/>
    <m/>
    <n v="0"/>
    <m/>
    <n v="0"/>
    <m/>
    <n v="-82.133396908234957"/>
    <n v="1.4644064873718692"/>
    <n v="12.011729276874021"/>
    <n v="2.1451283011324044E-2"/>
    <n v="2262.5601806700397"/>
    <n v="184.30891596281086"/>
    <n v="11.771843239535562"/>
    <n v="1.416615761875454"/>
    <s v="Resto"/>
    <n v="2023"/>
    <n v="3"/>
    <d v="2024-11-12T00:00:00"/>
    <x v="37"/>
    <x v="29"/>
  </r>
  <r>
    <n v="2024"/>
    <n v="9"/>
    <n v="201.1"/>
    <x v="1"/>
    <s v="Responsabilidad Civil y Riesgos Profesionales"/>
    <n v="201.1"/>
    <m/>
    <m/>
    <x v="1"/>
    <n v="14886594.835909998"/>
    <n v="14956765.190519994"/>
    <n v="18948834.795390002"/>
    <n v="18476130.381549999"/>
    <n v="5654617.5786299994"/>
    <n v="4528616.8750400003"/>
    <n v="7221144.5479599992"/>
    <n v="7123843.3693799982"/>
    <n v="0"/>
    <n v="0"/>
    <n v="0"/>
    <n v="0"/>
    <n v="-29.468169999999986"/>
    <n v="1601.37319"/>
    <n v="2085014.5123000003"/>
    <n v="1967611.1589600001"/>
    <n v="5265724.5831900006"/>
    <n v="4843674.7379600015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511594989.00459999"/>
    <n v="429733943.39742005"/>
    <n v="686962120.64980006"/>
    <n v="584624168.36260986"/>
    <n v="657838299.99713993"/>
    <n v="555463704.64566004"/>
    <n v="14886594.83591"/>
    <n v="14956765.190519998"/>
    <n v="5654617.5786300004"/>
    <n v="4528616.8750399984"/>
    <n v="14886594.835909998"/>
    <n v="14956765.190519994"/>
    <n v="99.999999999999986"/>
    <n v="99.999999999999972"/>
    <n v="-70170.35460999608"/>
    <n v="-0.46915461810199677"/>
    <n v="100"/>
    <n v="100"/>
    <n v="2.9098398451623897"/>
    <n v="3.4804709798518068"/>
    <n v="2.1670182952487558"/>
    <n v="2.2629565405320307"/>
    <n v="2.5583556068867725"/>
    <n v="2.6926629166636866"/>
    <m/>
    <m/>
    <m/>
    <n v="0"/>
    <m/>
    <n v="0"/>
    <m/>
    <n v="0"/>
    <m/>
    <n v="24.864119325175938"/>
    <n v="37.984627384294228"/>
    <n v="30.278050215766982"/>
    <n v="99.999999999999986"/>
    <n v="5.9667964783272964"/>
    <n v="8.7134225162227352"/>
    <n v="39.59596593707316"/>
    <n v="40.622280921131669"/>
    <m/>
    <n v="2023"/>
    <n v="3"/>
    <d v="2024-11-12T00:00:00"/>
    <x v="37"/>
    <x v="1"/>
  </r>
  <r>
    <n v="2024"/>
    <n v="9"/>
    <n v="94"/>
    <x v="19"/>
    <s v="Responsabilidad Civil y Riesgos Profesionales"/>
    <n v="7"/>
    <s v="7902699be42c8a8e46fbbb4501726517e86b22c56a189f7625a6da49081b2451"/>
    <s v="866d562d83a77144c090ae01fef5e5dc5d322dfdcb968ee04e0fa262fe1b2619"/>
    <x v="18"/>
    <n v="438649.64042000001"/>
    <n v="393713.40130999999"/>
    <n v="993686.28957000002"/>
    <n v="815343.26124999998"/>
    <n v="161309.53133"/>
    <n v="210104.44013999993"/>
    <n v="316933.85129999992"/>
    <n v="395027.45419999986"/>
    <n v="0"/>
    <n v="0"/>
    <n v="136.08000000000001"/>
    <n v="130.12"/>
    <n v="0"/>
    <n v="0"/>
    <n v="122636.53311"/>
    <n v="110511.5202"/>
    <n v="139547.05799"/>
    <n v="104246.5606299999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5391455.1856499994"/>
    <n v="5692551.0252200002"/>
    <n v="686962120.64980006"/>
    <n v="584624168.36260986"/>
    <n v="657838299.99713993"/>
    <n v="555463704.64566004"/>
    <n v="14886594.83591"/>
    <n v="14956765.190519998"/>
    <n v="5654617.5786300004"/>
    <n v="4528616.8750399984"/>
    <n v="438649.64042000001"/>
    <n v="393713.40130999999"/>
    <n v="2.9466083093890147"/>
    <n v="2.6323432660395456"/>
    <n v="44936.239110000024"/>
    <n v="11.413439055029361"/>
    <n v="100"/>
    <n v="100"/>
    <n v="8.1360157010581915"/>
    <n v="6.9162911244134904"/>
    <n v="6.3853541153780016E-2"/>
    <n v="6.6680465461179006E-2"/>
    <n v="6.7344701539229126E-2"/>
    <n v="7.0880130963940594E-2"/>
    <m/>
    <m/>
    <m/>
    <n v="0"/>
    <m/>
    <n v="0"/>
    <m/>
    <n v="0"/>
    <m/>
    <n v="-23.224120717052045"/>
    <n v="36.774116849964514"/>
    <n v="53.364818022683714"/>
    <n v="2.8527045213388602"/>
    <n v="10.971718503244343"/>
    <n v="33.862505531756845"/>
    <n v="87.881847798459631"/>
    <n v="106.00975181544463"/>
    <s v="Medianas"/>
    <n v="2023"/>
    <n v="3"/>
    <d v="2024-11-12T00:00:00"/>
    <x v="37"/>
    <x v="18"/>
  </r>
  <r>
    <n v="2024"/>
    <n v="9"/>
    <n v="81"/>
    <x v="34"/>
    <s v="Responsabilidad Civil y Riesgos Profesionales"/>
    <n v="53"/>
    <s v="2858dcd1057d3eae7f7d5f782167e24b61153c01551450a628cee722509f6529"/>
    <s v="866d562d83a77144c090ae01fef5e5dc5d322dfdcb968ee04e0fa262fe1b2619"/>
    <x v="25"/>
    <n v="61639.245560000003"/>
    <n v="57262.848979999995"/>
    <n v="87752.105080000008"/>
    <n v="83404.755819999991"/>
    <n v="-5951.6643900000008"/>
    <n v="8877.0885199999993"/>
    <n v="-3283.9620600000007"/>
    <n v="7161.253120000003"/>
    <n v="0"/>
    <n v="0"/>
    <n v="136.08000000000001"/>
    <n v="130.12"/>
    <n v="0"/>
    <n v="0"/>
    <n v="-5884.3062300000001"/>
    <n v="8106.59033"/>
    <n v="65595.27837"/>
    <n v="50530.812159999994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282462.5710499999"/>
    <n v="1212681.1111300001"/>
    <n v="686962120.64980006"/>
    <n v="584624168.36260986"/>
    <n v="657838299.99713993"/>
    <n v="555463704.64566004"/>
    <n v="14886594.83591"/>
    <n v="14956765.190519998"/>
    <n v="5654617.5786300004"/>
    <n v="4528616.8750399984"/>
    <n v="61639.245560000003"/>
    <n v="57262.848979999995"/>
    <n v="0.41405873028337897"/>
    <n v="0.38285583981952687"/>
    <n v="4376.3965800000078"/>
    <n v="7.6426455510946401"/>
    <n v="100"/>
    <n v="100"/>
    <n v="4.8063192604158154"/>
    <n v="4.7220038684894954"/>
    <n v="8.972728438315522E-3"/>
    <n v="9.3699691185916041E-3"/>
    <n v="9.7948138443163073E-3"/>
    <n v="1.0309017223101725E-2"/>
    <m/>
    <m/>
    <m/>
    <n v="0"/>
    <m/>
    <n v="0"/>
    <m/>
    <n v="0"/>
    <m/>
    <n v="-167.04522971232018"/>
    <n v="-9.6556412005507362"/>
    <n v="15.502352184922671"/>
    <n v="-0.10525317242482682"/>
    <n v="-172.58669786511837"/>
    <n v="29.812436345373005"/>
    <n v="-8.9706246794299567"/>
    <n v="16.042865696144794"/>
    <s v="Resto"/>
    <n v="2023"/>
    <n v="3"/>
    <d v="2024-11-12T00:00:00"/>
    <x v="37"/>
    <x v="25"/>
  </r>
  <r>
    <n v="2024"/>
    <n v="9"/>
    <n v="1"/>
    <x v="14"/>
    <s v="Responsabilidad Civil y Riesgos Profesionales"/>
    <n v="30"/>
    <s v="624b60c58c9d8bfb6ff1886c2fd605d2adeb6ea4da576068201b6c6958ce93f4"/>
    <s v="866d562d83a77144c090ae01fef5e5dc5d322dfdcb968ee04e0fa262fe1b2619"/>
    <x v="10"/>
    <n v="301674.42525999999"/>
    <n v="276821.49208"/>
    <n v="476385.48572"/>
    <n v="326349.04678999993"/>
    <n v="137480.02300000002"/>
    <n v="64025.361479999992"/>
    <n v="144176.33739999993"/>
    <n v="67304.622530000008"/>
    <n v="0"/>
    <n v="0"/>
    <n v="136.08000000000001"/>
    <n v="130.12"/>
    <n v="0"/>
    <n v="0"/>
    <n v="100115.49443999999"/>
    <n v="61469.385200000004"/>
    <n v="112076.23604"/>
    <n v="89662.485349999988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35723485.483519994"/>
    <n v="28721849.16367"/>
    <n v="686962120.64980006"/>
    <n v="584624168.36260986"/>
    <n v="657838299.99713993"/>
    <n v="555463704.64566004"/>
    <n v="14886594.83591"/>
    <n v="14956765.190519998"/>
    <n v="5654617.5786300004"/>
    <n v="4528616.8750399984"/>
    <n v="301674.42525999999"/>
    <n v="276821.49208"/>
    <n v="2.026483749878714"/>
    <n v="1.850811245304947"/>
    <n v="24852.933179999993"/>
    <n v="8.9779637387467091"/>
    <n v="100"/>
    <n v="100"/>
    <n v="0.84447086049083553"/>
    <n v="0.96380107876253629"/>
    <n v="4.3914273610114775E-2"/>
    <n v="4.5858446560699123E-2"/>
    <n v="4.7350333267150019E-2"/>
    <n v="4.9836108059767695E-2"/>
    <m/>
    <m/>
    <m/>
    <n v="0"/>
    <m/>
    <n v="0"/>
    <m/>
    <n v="0"/>
    <m/>
    <n v="114.72744522175877"/>
    <n v="45.572316208611987"/>
    <n v="23.12875384021736"/>
    <n v="2.4312877234981585"/>
    <n v="62.870499052917125"/>
    <n v="24.997913678733454"/>
    <n v="89.32803061325933"/>
    <n v="68.556414603111392"/>
    <s v="Medianas"/>
    <n v="2023"/>
    <n v="3"/>
    <d v="2024-11-12T00:00:00"/>
    <x v="37"/>
    <x v="10"/>
  </r>
  <r>
    <n v="2024"/>
    <n v="9"/>
    <n v="12"/>
    <x v="31"/>
    <s v="Responsabilidad Civil y Riesgos Profesionales"/>
    <n v="12"/>
    <s v="6b51d431df5d7f141cbececcf79edf3dd861c3b4069f0b11661a3eefacbba918"/>
    <s v="866d562d83a77144c090ae01fef5e5dc5d322dfdcb968ee04e0fa262fe1b2619"/>
    <x v="6"/>
    <n v="1262498.42245"/>
    <n v="1174795.2187900001"/>
    <n v="1515355.2928899999"/>
    <n v="1473310.7190500002"/>
    <n v="290984.24685"/>
    <n v="110216.62024"/>
    <n v="416425.72265000001"/>
    <n v="156630.63820999998"/>
    <n v="0"/>
    <n v="0"/>
    <n v="136.08000000000001"/>
    <n v="130.12"/>
    <n v="0"/>
    <n v="0"/>
    <n v="108008.90125"/>
    <n v="29493.98936"/>
    <n v="136535.73082"/>
    <n v="184898.12280000001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5387062.6739699999"/>
    <n v="6304657.6626300002"/>
    <n v="686962120.64980006"/>
    <n v="584624168.36260986"/>
    <n v="657838299.99713993"/>
    <n v="555463704.64566004"/>
    <n v="14886594.83591"/>
    <n v="14956765.190519998"/>
    <n v="5654617.5786300004"/>
    <n v="4528616.8750399984"/>
    <n v="1262498.42245"/>
    <n v="1174795.2187900001"/>
    <n v="8.48077371867846"/>
    <n v="7.8546076228743438"/>
    <n v="87703.203659999883"/>
    <n v="7.4654035237163408"/>
    <n v="100"/>
    <n v="100"/>
    <n v="23.435747806505486"/>
    <n v="18.633766996635501"/>
    <n v="0.18377991806241048"/>
    <n v="0.1919162235545557"/>
    <n v="0.20094879451876163"/>
    <n v="0.21149810671057659"/>
    <m/>
    <m/>
    <m/>
    <n v="0"/>
    <m/>
    <n v="0"/>
    <m/>
    <n v="0"/>
    <m/>
    <n v="164.0112228231759"/>
    <n v="23.048285976097855"/>
    <n v="9.3817729658041547"/>
    <n v="5.1459580210992728"/>
    <n v="266.20648340126752"/>
    <n v="-26.156237417462847"/>
    <n v="79.106692879091142"/>
    <n v="15.951481233751064"/>
    <s v="Grandes"/>
    <n v="2023"/>
    <n v="3"/>
    <d v="2024-11-12T00:00:00"/>
    <x v="37"/>
    <x v="6"/>
  </r>
  <r>
    <n v="2024"/>
    <n v="9"/>
    <n v="50"/>
    <x v="56"/>
    <s v="Responsabilidad Civil y Riesgos Profesionales"/>
    <n v="38"/>
    <s v="aea92132c4cbeb263e6ac2bf6c183b5d81737f179f21efdc5863739672f0f470"/>
    <s v="866d562d83a77144c090ae01fef5e5dc5d322dfdcb968ee04e0fa262fe1b2619"/>
    <x v="36"/>
    <n v="0"/>
    <n v="714.81169999999997"/>
    <n v="-248.30235999999996"/>
    <n v="2004.4000199999998"/>
    <n v="-92"/>
    <n v="-687.76830000000007"/>
    <n v="-184.23016000000001"/>
    <n v="-328.93255000000011"/>
    <n v="0"/>
    <n v="0"/>
    <n v="136.08000000000001"/>
    <n v="130.12"/>
    <n v="0"/>
    <n v="0"/>
    <n v="0"/>
    <n v="-351.23617999999999"/>
    <n v="0"/>
    <n v="50.485099999999996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44827465.708169997"/>
    <n v="24659912.83171"/>
    <n v="686962120.64980006"/>
    <n v="584624168.36260986"/>
    <n v="657838299.99713993"/>
    <n v="555463704.64566004"/>
    <n v="14886594.83591"/>
    <n v="14956765.190519998"/>
    <n v="5654617.5786300004"/>
    <n v="4528616.8750399984"/>
    <n v="0"/>
    <n v="714.81169999999997"/>
    <m/>
    <n v="4.7791864811320764E-3"/>
    <m/>
    <m/>
    <m/>
    <n v="100"/>
    <m/>
    <n v="2.8986789405063464E-3"/>
    <m/>
    <m/>
    <n v="1.2226858530361715E-4"/>
    <n v="1.286873820956476E-4"/>
    <m/>
    <m/>
    <m/>
    <n v="0"/>
    <m/>
    <n v="0"/>
    <m/>
    <n v="0"/>
    <m/>
    <n v="-86.623402096316454"/>
    <m/>
    <n v="-96.216709939135043"/>
    <n v="-1.6269888939561097E-3"/>
    <m/>
    <m/>
    <m/>
    <n v="-695.72246068642039"/>
    <s v="Resto"/>
    <n v="2023"/>
    <n v="3"/>
    <d v="2024-11-12T00:00:00"/>
    <x v="37"/>
    <x v="36"/>
  </r>
  <r>
    <n v="2024"/>
    <n v="9"/>
    <n v="18"/>
    <x v="64"/>
    <s v="Responsabilidad Civil y Riesgos Profesionales"/>
    <n v="5"/>
    <s v="ef2d127de37b942baad06145e54b0c619a1f22327b2ebbcfbec78f5564afe39d"/>
    <s v="866d562d83a77144c090ae01fef5e5dc5d322dfdcb968ee04e0fa262fe1b2619"/>
    <x v="31"/>
    <n v="37538.388479999994"/>
    <n v="36490.797290000002"/>
    <n v="46407.694339999987"/>
    <n v="46401.889029999998"/>
    <n v="19724.247190000002"/>
    <n v="23697.13639"/>
    <n v="20994.331170000001"/>
    <n v="27826.965289999996"/>
    <n v="0"/>
    <n v="0"/>
    <n v="136.08000000000001"/>
    <n v="130.12"/>
    <n v="0"/>
    <n v="0"/>
    <n v="19724.247190000002"/>
    <n v="23697.13639"/>
    <n v="33786.095450000001"/>
    <n v="34931.670159999994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6146107.356520001"/>
    <n v="15536856.45108"/>
    <n v="686962120.64980006"/>
    <n v="584624168.36260986"/>
    <n v="657838299.99713993"/>
    <n v="555463704.64566004"/>
    <n v="14886594.83591"/>
    <n v="14956765.190519998"/>
    <n v="5654617.5786300004"/>
    <n v="4528616.8750399984"/>
    <n v="37538.388479999994"/>
    <n v="36490.797290000002"/>
    <n v="0.25216235743481441"/>
    <n v="0.24397519667641007"/>
    <n v="1047.5911899999919"/>
    <n v="2.8708366706119426"/>
    <n v="100"/>
    <n v="100"/>
    <n v="0.23249187962844509"/>
    <n v="0.23486602585855421"/>
    <n v="5.4644044193429891E-3"/>
    <n v="5.7063245603308898E-3"/>
    <n v="6.2417531235839686E-3"/>
    <n v="6.5694296467629903E-3"/>
    <m/>
    <m/>
    <m/>
    <n v="0"/>
    <m/>
    <n v="0"/>
    <m/>
    <n v="0"/>
    <m/>
    <n v="-16.765271274197179"/>
    <n v="52.544203383980758"/>
    <n v="64.940034611120993"/>
    <n v="0.34881664260625012"/>
    <n v="-16.765271274197179"/>
    <n v="-3.2794730534006389"/>
    <n v="58.379777027475363"/>
    <n v="67.838543881407148"/>
    <s v="Resto"/>
    <n v="2023"/>
    <n v="3"/>
    <d v="2024-11-12T00:00:00"/>
    <x v="37"/>
    <x v="31"/>
  </r>
  <r>
    <n v="2024"/>
    <n v="9"/>
    <n v="41"/>
    <x v="7"/>
    <s v="Responsabilidad Civil y Riesgos Profesionales"/>
    <n v="29"/>
    <s v="35135aaa6cc23891b40cb3f378c53a17a1127210ce60e125ccf03efcfdaec458"/>
    <s v="866d562d83a77144c090ae01fef5e5dc5d322dfdcb968ee04e0fa262fe1b2619"/>
    <x v="9"/>
    <n v="1130745.1631500002"/>
    <n v="1116436.0205399999"/>
    <n v="1230642.4263700002"/>
    <n v="1226706.5140399998"/>
    <n v="54948.908839999989"/>
    <n v="-15972.491680000014"/>
    <n v="261948.04940999986"/>
    <n v="59967.976029999991"/>
    <n v="0"/>
    <n v="0"/>
    <n v="136.08000000000001"/>
    <n v="130.12"/>
    <n v="10.1686"/>
    <n v="29.48507"/>
    <n v="39174.50189"/>
    <n v="69384.705809999999"/>
    <n v="68069.678540000008"/>
    <n v="79026.01718000001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25680299.423299998"/>
    <n v="22376637.893310003"/>
    <n v="686962120.64980006"/>
    <n v="584624168.36260986"/>
    <n v="657838299.99713993"/>
    <n v="555463704.64566004"/>
    <n v="14886594.83591"/>
    <n v="14956765.190519998"/>
    <n v="5654617.5786300004"/>
    <n v="4528616.8750399984"/>
    <n v="1130745.1631500002"/>
    <n v="1116436.0205399999"/>
    <n v="7.5957274018257985"/>
    <n v="7.4644216601570195"/>
    <n v="14309.142610000214"/>
    <n v="1.2816804856474517"/>
    <n v="100"/>
    <n v="100"/>
    <n v="4.4031619122168939"/>
    <n v="4.9892929664549088"/>
    <n v="0.16460080245478806"/>
    <n v="0.17188801004060059"/>
    <n v="0.19096645006429783"/>
    <n v="0.20099171398645999"/>
    <m/>
    <m/>
    <m/>
    <n v="0"/>
    <m/>
    <n v="0"/>
    <m/>
    <n v="0"/>
    <m/>
    <n v="-444.02214720702824"/>
    <n v="4.8595307440382731"/>
    <n v="-1.4306678919473064"/>
    <n v="0.9717528741052901"/>
    <n v="-43.540148462582351"/>
    <n v="-13.864217166663495"/>
    <n v="57.550590410060124"/>
    <n v="87.79982629259969"/>
    <s v="Grandes"/>
    <n v="2023"/>
    <n v="3"/>
    <d v="2024-11-12T00:00:00"/>
    <x v="37"/>
    <x v="9"/>
  </r>
  <r>
    <n v="2024"/>
    <n v="9"/>
    <n v="22"/>
    <x v="15"/>
    <s v="Responsabilidad Civil y Riesgos Profesionales"/>
    <n v="16"/>
    <s v="b17ef6d19c7a5b1ee83b907c595526dcb1eb06db8227d650d5dda0a9f4ce8cd9"/>
    <s v="866d562d83a77144c090ae01fef5e5dc5d322dfdcb968ee04e0fa262fe1b2619"/>
    <x v="4"/>
    <n v="1740792.1229100002"/>
    <n v="1644922.1045299999"/>
    <n v="1996573.8419900001"/>
    <n v="1923538.5554"/>
    <n v="557469.62816999981"/>
    <n v="651997.69364999968"/>
    <n v="691121.67617000011"/>
    <n v="729753.22637999989"/>
    <n v="0"/>
    <n v="0"/>
    <n v="136.08000000000001"/>
    <n v="130.12"/>
    <n v="0"/>
    <n v="0"/>
    <n v="186749.55827000001"/>
    <n v="204987.046"/>
    <n v="282260.06026999996"/>
    <n v="260393.58211000002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23848282.467700001"/>
    <n v="20930115.52899"/>
    <n v="686962120.64980006"/>
    <n v="584624168.36260986"/>
    <n v="657838299.99713993"/>
    <n v="555463704.64566004"/>
    <n v="14886594.83591"/>
    <n v="14956765.190519998"/>
    <n v="5654617.5786300004"/>
    <n v="4528616.8750399984"/>
    <n v="1740792.1229100002"/>
    <n v="1644922.1045299999"/>
    <n v="11.693689135078738"/>
    <n v="10.997846683938022"/>
    <n v="95870.018380000256"/>
    <n v="5.8282406270777853"/>
    <n v="100"/>
    <n v="100"/>
    <n v="7.2994444160401102"/>
    <n v="7.8591162206039522"/>
    <n v="0.25340438294667228"/>
    <n v="0.26462310311174775"/>
    <n v="0.28136402727533943"/>
    <n v="0.29613493928992612"/>
    <m/>
    <m/>
    <m/>
    <n v="0"/>
    <m/>
    <n v="0"/>
    <m/>
    <n v="0"/>
    <m/>
    <n v="-14.498220837379783"/>
    <n v="32.023905717019453"/>
    <n v="39.636995080462704"/>
    <n v="9.8586618885916497"/>
    <n v="-8.8968976751828457"/>
    <n v="8.3974720048064491"/>
    <n v="66.162232832857043"/>
    <n v="78.722003952234815"/>
    <s v="Grandes"/>
    <n v="2023"/>
    <n v="3"/>
    <d v="2024-11-12T00:00:00"/>
    <x v="37"/>
    <x v="4"/>
  </r>
  <r>
    <n v="2024"/>
    <n v="9"/>
    <n v="92"/>
    <x v="22"/>
    <s v="Responsabilidad Civil y Riesgos Profesionales"/>
    <n v="219"/>
    <s v="314f04b30f62e0056bd059354a5536fb2e302107eed143b5fa2aa0bbba07f608"/>
    <s v="866d562d83a77144c090ae01fef5e5dc5d322dfdcb968ee04e0fa262fe1b2619"/>
    <x v="0"/>
    <n v="3043833.9750600001"/>
    <n v="3357871.77514"/>
    <n v="3817907.6400300004"/>
    <n v="4253544.8732699994"/>
    <n v="3001746.2557900008"/>
    <n v="1253689.0217099998"/>
    <n v="3485844.7656"/>
    <n v="1621906.25737"/>
    <n v="0"/>
    <n v="0"/>
    <n v="136.08000000000001"/>
    <n v="130.12"/>
    <n v="0"/>
    <n v="0"/>
    <n v="779237.4034500001"/>
    <n v="483083.70536000002"/>
    <n v="1519686.41493"/>
    <n v="1385787.0966500002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8783487.9357299991"/>
    <n v="9804093.92949"/>
    <n v="686962120.64980006"/>
    <n v="584624168.36260986"/>
    <n v="657838299.99713993"/>
    <n v="555463704.64566004"/>
    <n v="14886594.83591"/>
    <n v="14956765.190519998"/>
    <n v="5654617.5786300004"/>
    <n v="4528616.8750399984"/>
    <n v="3043833.9750600001"/>
    <n v="3357871.77514"/>
    <n v="20.446811434120246"/>
    <n v="22.450521435399079"/>
    <n v="-314037.80007999996"/>
    <n v="-9.3522868384962941"/>
    <n v="100"/>
    <n v="100"/>
    <n v="34.654046289266361"/>
    <n v="34.249689969205278"/>
    <n v="0.44308614457240031"/>
    <n v="0.46270245667867527"/>
    <n v="0.57436417391784922"/>
    <n v="0.60451686528862314"/>
    <m/>
    <m/>
    <m/>
    <n v="0"/>
    <m/>
    <n v="0"/>
    <m/>
    <n v="0"/>
    <m/>
    <n v="139.43308139491367"/>
    <n v="98.617279404367991"/>
    <n v="37.335821784252907"/>
    <n v="53.084867615702905"/>
    <n v="61.304841128785867"/>
    <n v="9.6623297044465151"/>
    <n v="51.276197233486052"/>
    <n v="34.859879019497718"/>
    <s v="Grandes"/>
    <n v="2023"/>
    <n v="3"/>
    <d v="2024-11-12T00:00:00"/>
    <x v="37"/>
    <x v="0"/>
  </r>
  <r>
    <n v="2024"/>
    <n v="9"/>
    <n v="103"/>
    <x v="18"/>
    <s v="Responsabilidad Civil y Riesgos Profesionales"/>
    <n v="205"/>
    <s v="f8809aff4d69bece79dabe35be0c708b890d7eafb841f121330667b77d2e2590"/>
    <s v="866d562d83a77144c090ae01fef5e5dc5d322dfdcb968ee04e0fa262fe1b2619"/>
    <x v="28"/>
    <n v="51508.028559999999"/>
    <n v="67374.961939999994"/>
    <n v="151865.35824999999"/>
    <n v="240186.54483000003"/>
    <n v="25249.911990000001"/>
    <n v="111658.63761000001"/>
    <n v="63632.799309999995"/>
    <n v="122928.40719999999"/>
    <n v="0"/>
    <n v="0"/>
    <n v="136.08000000000001"/>
    <n v="130.12"/>
    <n v="0"/>
    <n v="0"/>
    <n v="640.25724000000002"/>
    <n v="67.44511"/>
    <n v="1682.2366100000002"/>
    <n v="2111.0883599999997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756185.3149300001"/>
    <n v="1661194.5349100002"/>
    <n v="686962120.64980006"/>
    <n v="584624168.36260986"/>
    <n v="657838299.99713993"/>
    <n v="555463704.64566004"/>
    <n v="14886594.83591"/>
    <n v="14956765.190519998"/>
    <n v="5654617.5786300004"/>
    <n v="4528616.8750399984"/>
    <n v="51508.028559999999"/>
    <n v="67374.961939999994"/>
    <n v="0.34600275702909844"/>
    <n v="0.45046479691146096"/>
    <n v="-15866.933379999995"/>
    <n v="-23.550192717184927"/>
    <n v="100"/>
    <n v="100"/>
    <n v="2.9329495083525998"/>
    <n v="4.055814085834939"/>
    <n v="7.4979430468856646E-3"/>
    <n v="7.8298920206111341E-3"/>
    <n v="1.1524491388835477E-2"/>
    <n v="1.2129498539059298E-2"/>
    <m/>
    <m/>
    <m/>
    <n v="0"/>
    <m/>
    <n v="0"/>
    <m/>
    <n v="0"/>
    <m/>
    <n v="-77.386512561444107"/>
    <n v="49.021313173706915"/>
    <n v="165.7271995336136"/>
    <n v="0.44653615631629584"/>
    <n v="849.30120211828546"/>
    <n v="-20.314249186613853"/>
    <n v="38.059880292344843"/>
    <n v="3.1948027983063678"/>
    <s v="Resto"/>
    <n v="2023"/>
    <n v="3"/>
    <d v="2024-11-12T00:00:00"/>
    <x v="37"/>
    <x v="28"/>
  </r>
  <r>
    <n v="2024"/>
    <n v="9"/>
    <n v="126"/>
    <x v="41"/>
    <s v="Responsabilidad Civil y Riesgos Profesionales"/>
    <n v="239"/>
    <s v="79bf08685d3138f9b109c3546780f056bc954fd69377b84a2cf23622e464897b"/>
    <s v="866d562d83a77144c090ae01fef5e5dc5d322dfdcb968ee04e0fa262fe1b2619"/>
    <x v="19"/>
    <n v="201286.75959999999"/>
    <n v="193674.87799000001"/>
    <n v="253139.3726"/>
    <n v="243800.59777000002"/>
    <n v="22659.96616"/>
    <n v="27372.381739999997"/>
    <n v="32434.663570000001"/>
    <n v="37833.770750000003"/>
    <n v="0"/>
    <n v="0"/>
    <n v="136.08000000000001"/>
    <n v="130.12"/>
    <n v="0"/>
    <n v="0"/>
    <n v="1199.22021"/>
    <n v="1740.2001"/>
    <n v="10221.05615"/>
    <n v="7028.73902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673928.03742999991"/>
    <n v="570550.37566999998"/>
    <n v="686962120.64980006"/>
    <n v="584624168.36260986"/>
    <n v="657838299.99713993"/>
    <n v="555463704.64566004"/>
    <n v="14886594.83591"/>
    <n v="14956765.190519998"/>
    <n v="5654617.5786300004"/>
    <n v="4528616.8750399984"/>
    <n v="201286.75959999999"/>
    <n v="193674.87799000001"/>
    <n v="1.3521343317173418"/>
    <n v="1.2948981649638813"/>
    <n v="7611.8816099999822"/>
    <n v="3.9302369460601838"/>
    <n v="100"/>
    <n v="100"/>
    <n v="29.867693347141294"/>
    <n v="33.945272187853121"/>
    <n v="2.93009983446543E-2"/>
    <n v="3.0598212296376649E-2"/>
    <n v="3.3128099806827391E-2"/>
    <n v="3.4867242696541012E-2"/>
    <m/>
    <m/>
    <m/>
    <n v="0"/>
    <m/>
    <n v="0"/>
    <m/>
    <n v="0"/>
    <m/>
    <n v="-17.2159500943742"/>
    <n v="11.257554249981577"/>
    <n v="14.133160699041882"/>
    <n v="0.40073383999718776"/>
    <n v="-31.087223245188877"/>
    <n v="45.418063196206134"/>
    <n v="11.732840446239011"/>
    <n v="24.758354166349459"/>
    <s v="Resto"/>
    <n v="2023"/>
    <n v="3"/>
    <d v="2024-11-12T00:00:00"/>
    <x v="37"/>
    <x v="19"/>
  </r>
  <r>
    <n v="2024"/>
    <n v="9"/>
    <n v="74"/>
    <x v="0"/>
    <s v="Responsabilidad Civil y Riesgos Profesionales"/>
    <n v="46"/>
    <s v="25fc0e7096fc653718202dc30b0c580b8ab87eac11a700cba03a7c021bc35b0c"/>
    <s v="866d562d83a77144c090ae01fef5e5dc5d322dfdcb968ee04e0fa262fe1b2619"/>
    <x v="27"/>
    <n v="168194.57722000001"/>
    <n v="694668.68446000002"/>
    <n v="202991.29984999998"/>
    <n v="720747.32038000005"/>
    <n v="80434.095800000025"/>
    <n v="45070.177309999999"/>
    <n v="88006.183800000013"/>
    <n v="47509.03256"/>
    <n v="0"/>
    <n v="0"/>
    <n v="136.08000000000001"/>
    <n v="130.12"/>
    <n v="0"/>
    <n v="0"/>
    <n v="29800.669959999999"/>
    <n v="63423.956399999995"/>
    <n v="287281.0258"/>
    <n v="188838.02625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6432910.42368"/>
    <n v="8513094.40955"/>
    <n v="686962120.64980006"/>
    <n v="584624168.36260986"/>
    <n v="657838299.99713993"/>
    <n v="555463704.64566004"/>
    <n v="14886594.83591"/>
    <n v="14956765.190519998"/>
    <n v="5654617.5786300004"/>
    <n v="4528616.8750399984"/>
    <n v="168194.57722000001"/>
    <n v="694668.68446000002"/>
    <n v="1.1298391544470248"/>
    <n v="4.6445115344880845"/>
    <n v="-526474.10724000004"/>
    <n v="-75.787799136109626"/>
    <n v="100"/>
    <n v="100"/>
    <n v="2.6145953564169622"/>
    <n v="8.1600021219160901"/>
    <n v="2.4483821183750878E-2"/>
    <n v="2.5567769043050741E-2"/>
    <n v="0.11882312125507881"/>
    <n v="0.12506103974932822"/>
    <m/>
    <m/>
    <m/>
    <n v="0"/>
    <m/>
    <n v="0"/>
    <m/>
    <n v="0"/>
    <m/>
    <n v="78.464121067821083"/>
    <n v="47.822050585371436"/>
    <n v="6.4880105175656873"/>
    <n v="1.422449788717411"/>
    <n v="-53.013543065566317"/>
    <n v="52.130919553073873"/>
    <n v="10.373351277555901"/>
    <n v="33.586432594902213"/>
    <s v="Resto"/>
    <n v="2023"/>
    <n v="3"/>
    <d v="2024-11-12T00:00:00"/>
    <x v="37"/>
    <x v="27"/>
  </r>
  <r>
    <n v="2024"/>
    <n v="9"/>
    <n v="43"/>
    <x v="9"/>
    <s v="Responsabilidad Civil y Riesgos Profesionales"/>
    <n v="31"/>
    <s v="eb1e33e8a81b697b75855af6bfcdbcbf7cbbde9f94962ceaec1ed8af21f5a50f"/>
    <s v="866d562d83a77144c090ae01fef5e5dc5d322dfdcb968ee04e0fa262fe1b2619"/>
    <x v="16"/>
    <n v="641200.52296000009"/>
    <n v="682098.22563"/>
    <n v="833566.33625000005"/>
    <n v="805672.22863000003"/>
    <n v="161841.58629999997"/>
    <n v="125135.13534000001"/>
    <n v="183017.71554"/>
    <n v="739291.11217999994"/>
    <n v="0"/>
    <n v="0"/>
    <n v="136.08000000000001"/>
    <n v="130.12"/>
    <n v="0"/>
    <n v="0"/>
    <n v="56855.928919999998"/>
    <n v="40655.107899999995"/>
    <n v="200307.32196999999"/>
    <n v="154191.78921000002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84865140.385240003"/>
    <n v="73374373.455160007"/>
    <n v="686962120.64980006"/>
    <n v="584624168.36260986"/>
    <n v="657838299.99713993"/>
    <n v="555463704.64566004"/>
    <n v="14886594.83591"/>
    <n v="14956765.190519998"/>
    <n v="5654617.5786300004"/>
    <n v="4528616.8750399984"/>
    <n v="641200.52296000009"/>
    <n v="682098.22563"/>
    <n v="4.307234327445201"/>
    <n v="4.5604662301065764"/>
    <n v="-40897.702669999911"/>
    <n v="-5.9958670369250626"/>
    <n v="100"/>
    <n v="100"/>
    <n v="0.75555230339490442"/>
    <n v="0.9296136968676656"/>
    <n v="9.3338555894972211E-2"/>
    <n v="9.7470840928962008E-2"/>
    <n v="0.11667294349810943"/>
    <n v="0.12279798300505022"/>
    <m/>
    <m/>
    <m/>
    <n v="0"/>
    <m/>
    <n v="0"/>
    <m/>
    <n v="0"/>
    <m/>
    <n v="29.333448883294231"/>
    <n v="25.240401482033121"/>
    <n v="18.345618070538539"/>
    <n v="2.8621137335906441"/>
    <n v="39.849410951876976"/>
    <n v="29.907904302993305"/>
    <n v="28.384348790063353"/>
    <n v="26.366584179544194"/>
    <s v="Medianas"/>
    <n v="2023"/>
    <n v="3"/>
    <d v="2024-11-12T00:00:00"/>
    <x v="37"/>
    <x v="16"/>
  </r>
  <r>
    <n v="2024"/>
    <n v="9"/>
    <n v="37"/>
    <x v="35"/>
    <s v="Responsabilidad Civil y Riesgos Profesionales"/>
    <n v="25"/>
    <s v="b7a56873cd771f2c446d369b649430b65a756ba278ff97ec81bb6f55b2e73569"/>
    <s v="866d562d83a77144c090ae01fef5e5dc5d322dfdcb968ee04e0fa262fe1b2619"/>
    <x v="8"/>
    <n v="798347.38699999999"/>
    <n v="612601.68452999997"/>
    <n v="992533.19660000002"/>
    <n v="818061.26765000005"/>
    <n v="257797.72020999994"/>
    <n v="141605.78492999994"/>
    <n v="357547.92853000015"/>
    <n v="343938.92441000015"/>
    <n v="0"/>
    <n v="0"/>
    <n v="136.08000000000001"/>
    <n v="130.12"/>
    <n v="0"/>
    <n v="0"/>
    <n v="185745.74703"/>
    <n v="52624.312960000003"/>
    <n v="400785.05057000002"/>
    <n v="300043.7460699999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0496838.85248"/>
    <n v="8533878.8999300003"/>
    <n v="686962120.64980006"/>
    <n v="584624168.36260986"/>
    <n v="657838299.99713993"/>
    <n v="555463704.64566004"/>
    <n v="14886594.83591"/>
    <n v="14956765.190519998"/>
    <n v="5654617.5786300004"/>
    <n v="4528616.8750399984"/>
    <n v="798347.38699999999"/>
    <n v="612601.68452999997"/>
    <n v="5.3628609886943162"/>
    <n v="4.0958166871422401"/>
    <n v="185745.70247000002"/>
    <n v="30.320795250915399"/>
    <n v="100"/>
    <n v="100"/>
    <n v="7.6055982017041366"/>
    <n v="7.1784670454489916"/>
    <n v="0.11621417877376414"/>
    <n v="0.12135921350329874"/>
    <n v="0.10478555586330759"/>
    <n v="0.11028653706920226"/>
    <m/>
    <m/>
    <m/>
    <n v="0"/>
    <m/>
    <n v="0"/>
    <m/>
    <n v="0"/>
    <m/>
    <n v="82.053099269522932"/>
    <n v="32.291421555062968"/>
    <n v="23.115474296914915"/>
    <n v="4.5590655181399393"/>
    <n v="252.96564759180086"/>
    <n v="33.575538840425345"/>
    <n v="46.345477897898327"/>
    <n v="17.538880129740413"/>
    <s v="Medianas"/>
    <n v="2023"/>
    <n v="3"/>
    <d v="2024-11-12T00:00:00"/>
    <x v="37"/>
    <x v="8"/>
  </r>
  <r>
    <n v="2024"/>
    <n v="9"/>
    <n v="61"/>
    <x v="2"/>
    <s v="Responsabilidad Civil y Riesgos Profesion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06808.70558000001"/>
    <n v="102129.36188"/>
    <n v="110763.34366"/>
    <n v="169935.8551999999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0"/>
    <n v="0"/>
    <n v="686962120.64980006"/>
    <n v="584624168.36260986"/>
    <n v="657838299.99713993"/>
    <n v="555463704.64566004"/>
    <n v="14886594.83591"/>
    <n v="14956765.190519998"/>
    <n v="5654617.5786300004"/>
    <n v="4528616.875039998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2.49681558080836"/>
    <n v="-34.82049828175402"/>
    <n v="186.71222693928559"/>
    <n v="60.098771833526513"/>
    <m/>
    <n v="2023"/>
    <n v="3"/>
    <d v="2024-11-12T00:00:00"/>
    <x v="37"/>
    <x v="2"/>
  </r>
  <r>
    <n v="2024"/>
    <n v="9"/>
    <n v="8"/>
    <x v="20"/>
    <s v="Responsabilidad Civil y Riesgos Profesionales"/>
    <n v="8"/>
    <s v="2c624232cdd221771294dfbb310aca000a0df6ac8b66b696d90ef06fdefb64a3"/>
    <s v="866d562d83a77144c090ae01fef5e5dc5d322dfdcb968ee04e0fa262fe1b2619"/>
    <x v="26"/>
    <n v="111540.70735"/>
    <n v="122051.54706999999"/>
    <n v="136350.33825"/>
    <n v="153321.94184999997"/>
    <n v="10841.541490000003"/>
    <n v="15864.188039999999"/>
    <n v="22222.176590000003"/>
    <n v="18411.357949999994"/>
    <n v="0"/>
    <n v="0"/>
    <n v="136.08000000000001"/>
    <n v="130.12"/>
    <n v="0"/>
    <n v="0"/>
    <n v="8037.9922400000005"/>
    <n v="9650.0205600000008"/>
    <n v="37184.050459999999"/>
    <n v="42314.16361999999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891357.54091"/>
    <n v="1612866.84565"/>
    <n v="686962120.64980006"/>
    <n v="584624168.36260986"/>
    <n v="657838299.99713993"/>
    <n v="555463704.64566004"/>
    <n v="14886594.83591"/>
    <n v="14956765.190519998"/>
    <n v="5654617.5786300004"/>
    <n v="4528616.8750399984"/>
    <n v="111540.70735"/>
    <n v="122051.54706999999"/>
    <n v="0.7492694506666987"/>
    <n v="0.81602903779862468"/>
    <n v="-10510.839719999989"/>
    <n v="-8.6118037602356026"/>
    <n v="100"/>
    <n v="100"/>
    <n v="5.8973887769698878"/>
    <n v="7.5673666055682416"/>
    <n v="1.6236806076657215E-2"/>
    <n v="1.6955642040070478E-2"/>
    <n v="2.0876924642345304E-2"/>
    <n v="2.1972911290011068E-2"/>
    <m/>
    <m/>
    <m/>
    <n v="0"/>
    <m/>
    <n v="0"/>
    <m/>
    <n v="0"/>
    <m/>
    <n v="-31.660281240589704"/>
    <n v="9.7198070081989698"/>
    <n v="12.997940969073865"/>
    <n v="0.19172899562602586"/>
    <n v="-16.704921092934953"/>
    <n v="-12.123867568482972"/>
    <n v="21.616774236703211"/>
    <n v="22.805651192025149"/>
    <s v="Resto"/>
    <n v="2023"/>
    <n v="3"/>
    <d v="2024-11-12T00:00:00"/>
    <x v="37"/>
    <x v="26"/>
  </r>
  <r>
    <n v="2024"/>
    <n v="9"/>
    <n v="10"/>
    <x v="4"/>
    <s v="Responsabilidad Civil y Riesgos Profesionales"/>
    <n v="10"/>
    <s v="4a44dc15364204a80fe80e9039455cc1608281820fe2b24f1e5233ade6af1dd5"/>
    <s v="866d562d83a77144c090ae01fef5e5dc5d322dfdcb968ee04e0fa262fe1b2619"/>
    <x v="11"/>
    <n v="223358.8371"/>
    <n v="239916.68980000002"/>
    <n v="325226.59557"/>
    <n v="328274.04144000006"/>
    <n v="144475.34159000005"/>
    <n v="124292.56126000002"/>
    <n v="170601.86782000001"/>
    <n v="124292.56126000002"/>
    <n v="0"/>
    <n v="0"/>
    <n v="136.08000000000001"/>
    <n v="130.12"/>
    <n v="143.90482"/>
    <n v="-90.96632000000001"/>
    <n v="126752.56194"/>
    <n v="90123.136989999999"/>
    <n v="213634.198"/>
    <n v="220007.74403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4592296.0130699994"/>
    <n v="4306787.9967099996"/>
    <n v="686962120.64980006"/>
    <n v="584624168.36260986"/>
    <n v="657838299.99713993"/>
    <n v="555463704.64566004"/>
    <n v="14886594.83591"/>
    <n v="14956765.190519998"/>
    <n v="5654617.5786300004"/>
    <n v="4528616.8750399984"/>
    <n v="223358.8371"/>
    <n v="239916.68980000002"/>
    <n v="1.500402473245295"/>
    <n v="1.6040680370650313"/>
    <n v="-16557.852700000018"/>
    <n v="-6.90150098094594"/>
    <n v="100"/>
    <n v="100"/>
    <n v="4.8637726414914226"/>
    <n v="5.5706640304392714"/>
    <n v="3.2513996097590363E-2"/>
    <n v="3.3953455902608759E-2"/>
    <n v="4.1037764564531828E-2"/>
    <n v="4.3192145192105229E-2"/>
    <m/>
    <m/>
    <m/>
    <n v="0"/>
    <m/>
    <n v="0"/>
    <m/>
    <n v="0"/>
    <m/>
    <n v="16.238124088360294"/>
    <n v="64.683064912859024"/>
    <n v="51.806550583710163"/>
    <n v="2.5549975675809278"/>
    <n v="40.643752729184698"/>
    <n v="-2.896964403730673"/>
    <n v="59.331587885568773"/>
    <n v="40.963620343159789"/>
    <s v="Medianas"/>
    <n v="2023"/>
    <n v="3"/>
    <d v="2024-11-12T00:00:00"/>
    <x v="37"/>
    <x v="11"/>
  </r>
  <r>
    <n v="2024"/>
    <n v="9"/>
    <n v="80"/>
    <x v="30"/>
    <s v="Responsabilidad Civil y Riesgos Profesionales"/>
    <n v="52"/>
    <s v="41cfc0d1f2d127b04555b7246d84019b4d27710a3f3aff6e7764375b1e06e05d"/>
    <s v="866d562d83a77144c090ae01fef5e5dc5d322dfdcb968ee04e0fa262fe1b2619"/>
    <x v="24"/>
    <n v="47258.106749999999"/>
    <n v="44211.156210000001"/>
    <n v="60586.813019999994"/>
    <n v="56317.466659999998"/>
    <n v="-7471.2676100000008"/>
    <n v="8652.1151100000006"/>
    <n v="8409.0309800000014"/>
    <n v="12484.704380000001"/>
    <n v="0"/>
    <n v="0"/>
    <n v="136.08000000000001"/>
    <n v="130.12"/>
    <n v="0"/>
    <n v="0"/>
    <n v="-8513.3620900000005"/>
    <n v="6953.3165199999994"/>
    <n v="12820.47523"/>
    <n v="12790.9231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835205.63911999995"/>
    <n v="787883.69756"/>
    <n v="686962120.64980006"/>
    <n v="584624168.36260986"/>
    <n v="657838299.99713993"/>
    <n v="555463704.64566004"/>
    <n v="14886594.83591"/>
    <n v="14956765.190519998"/>
    <n v="5654617.5786300004"/>
    <n v="4528616.8750399984"/>
    <n v="47258.106749999999"/>
    <n v="44211.156210000001"/>
    <n v="0.31745410734227975"/>
    <n v="0.29559303530433323"/>
    <n v="3046.950539999998"/>
    <n v="6.891813743859565"/>
    <n v="100"/>
    <n v="100"/>
    <n v="5.6582600184300347"/>
    <n v="5.6113810130756221"/>
    <n v="6.8792885851258262E-3"/>
    <n v="7.1838484852896926E-3"/>
    <n v="7.5623209922752082E-3"/>
    <n v="7.9593240458803814E-3"/>
    <m/>
    <m/>
    <m/>
    <n v="0"/>
    <m/>
    <n v="0"/>
    <m/>
    <n v="0"/>
    <m/>
    <n v="-186.35192106222451"/>
    <n v="-15.80949412451865"/>
    <n v="19.569981542448332"/>
    <n v="-0.13212684157873925"/>
    <n v="-222.435992457884"/>
    <n v="0.23103914831654748"/>
    <n v="-66.404419003740784"/>
    <n v="54.361334336180931"/>
    <s v="Resto"/>
    <n v="2023"/>
    <n v="3"/>
    <d v="2024-11-12T00:00:00"/>
    <x v="37"/>
    <x v="24"/>
  </r>
  <r>
    <n v="2024"/>
    <n v="9"/>
    <n v="39"/>
    <x v="17"/>
    <s v="Responsabilidad Civil y Riesgos Profesionales"/>
    <n v="27"/>
    <s v="670671cd97404156226e507973f2ab8330d3022ca96e0c93bdbdb320c41adcaf"/>
    <s v="866d562d83a77144c090ae01fef5e5dc5d322dfdcb968ee04e0fa262fe1b2619"/>
    <x v="5"/>
    <n v="1357613.8569200002"/>
    <n v="1375785.7430100001"/>
    <n v="1772377.9240600001"/>
    <n v="1708097.0096499999"/>
    <n v="205127.66029000006"/>
    <n v="296818.78194000002"/>
    <n v="355161.66622999974"/>
    <n v="326192.11467999977"/>
    <n v="0"/>
    <n v="0"/>
    <n v="136.08000000000001"/>
    <n v="130.12"/>
    <n v="-183.54158999999999"/>
    <n v="1662.8544400000001"/>
    <n v="143218.76494999998"/>
    <n v="-2606.4412200000002"/>
    <n v="563372.33367999992"/>
    <n v="613719.55945000006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20570212.76644"/>
    <n v="17720859.139090002"/>
    <n v="686962120.64980006"/>
    <n v="584624168.36260986"/>
    <n v="657838299.99713993"/>
    <n v="555463704.64566004"/>
    <n v="14886594.83591"/>
    <n v="14956765.190519998"/>
    <n v="5654617.5786300004"/>
    <n v="4528616.8750399984"/>
    <n v="1357613.8569200002"/>
    <n v="1375785.7430100001"/>
    <n v="9.1197071720197123"/>
    <n v="9.1984177426413716"/>
    <n v="-18171.886089999927"/>
    <n v="-1.3208369240869433"/>
    <n v="100"/>
    <n v="100"/>
    <n v="6.5999018694397131"/>
    <n v="7.7636514810683677"/>
    <n v="0.19762572289078006"/>
    <n v="0.20637500992658872"/>
    <n v="0.23532823606373329"/>
    <n v="0.24768238347591723"/>
    <m/>
    <m/>
    <m/>
    <n v="0"/>
    <m/>
    <n v="0"/>
    <m/>
    <n v="0"/>
    <m/>
    <n v="-30.891280211686446"/>
    <n v="15.109425942025251"/>
    <n v="21.574491773014582"/>
    <n v="3.6276133166851285"/>
    <n v="-5594.8012581691746"/>
    <n v="-8.203620854958583"/>
    <n v="25.421689420650427"/>
    <n v="-0.42469580443807703"/>
    <s v="Grandes"/>
    <n v="2023"/>
    <n v="3"/>
    <d v="2024-11-12T00:00:00"/>
    <x v="37"/>
    <x v="5"/>
  </r>
  <r>
    <n v="2024"/>
    <n v="9"/>
    <n v="150.1"/>
    <x v="32"/>
    <s v="Responsabilidad Civil y Riesgos Profesionales"/>
    <n v="150.1"/>
    <m/>
    <m/>
    <x v="21"/>
    <n v="1387997.92979"/>
    <n v="1741475.7971199998"/>
    <n v="1880512.5229199999"/>
    <n v="1851505.5208500002"/>
    <n v="281644.44752000005"/>
    <n v="340016.21409000002"/>
    <n v="385659.12632000004"/>
    <n v="357958.01128999999"/>
    <n v="0"/>
    <n v="0"/>
    <n v="0"/>
    <n v="0"/>
    <n v="0"/>
    <n v="0"/>
    <n v="102515.39564999998"/>
    <n v="169359.84015999993"/>
    <n v="858584.22339000006"/>
    <n v="605370.8523099999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91518660.55400997"/>
    <n v="149792128.97636002"/>
    <n v="686962120.64980006"/>
    <n v="584624168.36260986"/>
    <n v="657838299.99713993"/>
    <n v="555463704.64566004"/>
    <n v="14886594.83591"/>
    <n v="14956765.190519998"/>
    <n v="5654617.5786300004"/>
    <n v="4528616.8750399984"/>
    <n v="1387997.92979"/>
    <n v="1741475.7971199998"/>
    <n v="9.3238107511451815"/>
    <n v="11.643398655638414"/>
    <n v="-353477.8673299998"/>
    <n v="-20.297604360311571"/>
    <n v="100"/>
    <n v="100"/>
    <n v="0.72473247555873133"/>
    <n v="1.1625949968271276"/>
    <n v="0.20204868479168653"/>
    <n v="0.21099378521986853"/>
    <n v="0.29787954233870451"/>
    <n v="0.31351747783969386"/>
    <m/>
    <m/>
    <m/>
    <n v="0"/>
    <m/>
    <n v="0"/>
    <m/>
    <n v="0"/>
    <m/>
    <n v="-17.167347953162427"/>
    <n v="20.291416973699093"/>
    <n v="19.524601757446678"/>
    <n v="4.9807868278200491"/>
    <n v="-39.468887338845946"/>
    <n v="41.827810194986689"/>
    <n v="11.940051174622361"/>
    <n v="27.976213178046056"/>
    <s v="Resto"/>
    <n v="2023"/>
    <n v="3"/>
    <d v="2024-11-12T00:00:00"/>
    <x v="37"/>
    <x v="21"/>
  </r>
  <r>
    <n v="2024"/>
    <n v="9"/>
    <n v="3"/>
    <x v="40"/>
    <s v="Responsabilidad Civil y Riesgos Profesionales"/>
    <n v="3"/>
    <s v="4e07408562bedb8b60ce05c1decfe3ad16b72230967de01f640b7e4729b49fce"/>
    <s v="866d562d83a77144c090ae01fef5e5dc5d322dfdcb968ee04e0fa262fe1b2619"/>
    <x v="12"/>
    <n v="241392.84550999998"/>
    <n v="237178.15572000001"/>
    <n v="285141.31266"/>
    <n v="308480.50452000002"/>
    <n v="180398.15881999998"/>
    <n v="248179.12611999997"/>
    <n v="206510.51402000009"/>
    <n v="254008.62063999998"/>
    <n v="0"/>
    <n v="0"/>
    <n v="136.08000000000001"/>
    <n v="130.12"/>
    <n v="0"/>
    <n v="0"/>
    <n v="3585.2808999999997"/>
    <n v="7910.7465999999995"/>
    <n v="25284.35499"/>
    <n v="24442.357949999998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8450547.527869999"/>
    <n v="15031312.08585"/>
    <n v="686962120.64980006"/>
    <n v="584624168.36260986"/>
    <n v="657838299.99713993"/>
    <n v="555463704.64566004"/>
    <n v="14886594.83591"/>
    <n v="14956765.190519998"/>
    <n v="5654617.5786300004"/>
    <n v="4528616.8750399984"/>
    <n v="241392.84550999998"/>
    <n v="237178.15572000001"/>
    <n v="1.6215450757597241"/>
    <n v="1.5857583688639436"/>
    <n v="4214.6897899999749"/>
    <n v="1.7770143195546373"/>
    <n v="100"/>
    <n v="100"/>
    <n v="1.308323480077598"/>
    <n v="1.57789389486013"/>
    <n v="3.5139178457418527E-2"/>
    <n v="3.669486034957975E-2"/>
    <n v="4.0569338141506935E-2"/>
    <n v="4.269912754629037E-2"/>
    <m/>
    <m/>
    <m/>
    <n v="0"/>
    <m/>
    <n v="0"/>
    <m/>
    <n v="0"/>
    <m/>
    <n v="-27.311308714668627"/>
    <n v="74.732189530665593"/>
    <n v="104.63827301743048"/>
    <n v="3.1902804444594612"/>
    <n v="-54.678349828573701"/>
    <n v="3.4448273841763299"/>
    <n v="14.179839277758848"/>
    <n v="32.364907740007958"/>
    <s v="Medianas"/>
    <n v="2023"/>
    <n v="3"/>
    <d v="2024-11-12T00:00:00"/>
    <x v="37"/>
    <x v="12"/>
  </r>
  <r>
    <n v="2024"/>
    <n v="9"/>
    <n v="76"/>
    <x v="42"/>
    <s v="Responsabilidad Civil y Riesgos Profesionales"/>
    <n v="48"/>
    <s v="98010bd9270f9b100b6214a21754fd33bdc8d41b2bc9f9dd16ff54d3c34ffd71"/>
    <s v="866d562d83a77144c090ae01fef5e5dc5d322dfdcb968ee04e0fa262fe1b2619"/>
    <x v="17"/>
    <n v="273358.78075999999"/>
    <n v="257746.00597"/>
    <n v="354131.84283000004"/>
    <n v="337639.26965000003"/>
    <n v="23228.471409999998"/>
    <n v="26643.874239999997"/>
    <n v="60862.811150000009"/>
    <n v="103690.79934000001"/>
    <n v="0"/>
    <n v="0"/>
    <n v="136.08000000000001"/>
    <n v="130.12"/>
    <n v="0"/>
    <n v="0"/>
    <n v="-740.90304000000003"/>
    <n v="5650.9247000000005"/>
    <n v="-170.93535"/>
    <n v="1886.60014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2103649.43671"/>
    <n v="1569411.9180699999"/>
    <n v="686962120.64980006"/>
    <n v="584624168.36260986"/>
    <n v="657838299.99713993"/>
    <n v="555463704.64566004"/>
    <n v="14886594.83591"/>
    <n v="14956765.190519998"/>
    <n v="5654617.5786300004"/>
    <n v="4528616.8750399984"/>
    <n v="273358.78075999999"/>
    <n v="257746.00597"/>
    <n v="1.8362747409541487"/>
    <n v="1.7232737339044835"/>
    <n v="15612.774789999996"/>
    <n v="6.0574264696141356"/>
    <n v="100"/>
    <n v="100"/>
    <n v="12.994502600562532"/>
    <n v="16.423094727543916"/>
    <n v="3.9792409587508099E-2"/>
    <n v="4.1554099352559506E-2"/>
    <n v="4.4087470193352407E-2"/>
    <n v="4.6401952785451693E-2"/>
    <m/>
    <m/>
    <m/>
    <n v="0"/>
    <m/>
    <n v="0"/>
    <m/>
    <n v="0"/>
    <m/>
    <n v="-12.818716974998001"/>
    <n v="8.4974301339139462"/>
    <n v="10.337259791758393"/>
    <n v="0.41078766312659803"/>
    <n v="-113.11118231676313"/>
    <n v="-109.06049704841006"/>
    <n v="433.44050250577197"/>
    <n v="299.52953888787476"/>
    <s v="Medianas"/>
    <n v="2023"/>
    <n v="3"/>
    <d v="2024-11-12T00:00:00"/>
    <x v="37"/>
    <x v="17"/>
  </r>
  <r>
    <n v="2024"/>
    <n v="9"/>
    <n v="107"/>
    <x v="28"/>
    <s v="Responsabilidad Civil y Riesgos Profesionales"/>
    <n v="70"/>
    <s v="ff5a1ae012afa5d4c889c50ad427aaf545d31a4fac04ffc1c4d03d403ba4250a"/>
    <s v="866d562d83a77144c090ae01fef5e5dc5d322dfdcb968ee04e0fa262fe1b2619"/>
    <x v="33"/>
    <n v="43559.958909999994"/>
    <n v="39866.67787"/>
    <n v="51489.424009999995"/>
    <n v="46536.034330000002"/>
    <n v="9703.5006300000005"/>
    <n v="8309.3278900000005"/>
    <n v="14807.378799999999"/>
    <n v="10193.278629999997"/>
    <n v="0"/>
    <n v="0"/>
    <n v="136.08000000000001"/>
    <n v="130.12"/>
    <n v="0"/>
    <n v="0"/>
    <n v="4487.2386399999996"/>
    <n v="4204.8044"/>
    <n v="23673.870179999998"/>
    <n v="21049.652590000002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478140.9423199999"/>
    <n v="1040269.57398"/>
    <n v="686962120.64980006"/>
    <n v="584624168.36260986"/>
    <n v="657838299.99713993"/>
    <n v="555463704.64566004"/>
    <n v="14886594.83591"/>
    <n v="14956765.190519998"/>
    <n v="5654617.5786300004"/>
    <n v="4528616.8750399984"/>
    <n v="43559.958909999994"/>
    <n v="39866.67787"/>
    <n v="0.29261197332329508"/>
    <n v="0.26654612385884469"/>
    <n v="3693.2810399999944"/>
    <n v="9.2640802728617189"/>
    <n v="100"/>
    <n v="100"/>
    <n v="2.9469421800624058"/>
    <n v="3.8323410457419058"/>
    <n v="6.3409549960042133E-3"/>
    <n v="6.6216817886993471E-3"/>
    <n v="6.8191977046821155E-3"/>
    <n v="7.1771886329515706E-3"/>
    <m/>
    <m/>
    <m/>
    <n v="0"/>
    <m/>
    <n v="0"/>
    <m/>
    <n v="0"/>
    <m/>
    <n v="16.778405647920568"/>
    <n v="22.276193258236482"/>
    <n v="20.842789853460143"/>
    <n v="0.17160312779897952"/>
    <n v="6.7169412208567758"/>
    <n v="12.466797628986415"/>
    <n v="18.954394046609575"/>
    <n v="19.975647493572243"/>
    <s v="Resto"/>
    <n v="2023"/>
    <n v="3"/>
    <d v="2024-11-12T00:00:00"/>
    <x v="37"/>
    <x v="33"/>
  </r>
  <r>
    <n v="2024"/>
    <n v="9"/>
    <n v="127"/>
    <x v="5"/>
    <s v="Responsabilidad Civil y Riesgos Profesionales"/>
    <n v="263"/>
    <s v="4be84111a613654b362415e563cb7607df7b203b5d303802a8a546061bbc7847"/>
    <s v="866d562d83a77144c090ae01fef5e5dc5d322dfdcb968ee04e0fa262fe1b2619"/>
    <x v="32"/>
    <n v="34555.234420000001"/>
    <n v="29123.08671"/>
    <n v="57593.872709999996"/>
    <n v="38347.888999999996"/>
    <n v="11513.272979999998"/>
    <n v="1182.1965299999997"/>
    <n v="11812.241359999998"/>
    <n v="5009.0616899999977"/>
    <n v="0"/>
    <n v="0"/>
    <n v="136.08000000000001"/>
    <n v="130.12"/>
    <n v="0"/>
    <n v="0"/>
    <n v="625.90615000000003"/>
    <n v="362.72728000000001"/>
    <n v="673.93371000000002"/>
    <n v="-448.68554999999998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289086.5757000002"/>
    <n v="654924.37927999999"/>
    <n v="686962120.64980006"/>
    <n v="584624168.36260986"/>
    <n v="657838299.99713993"/>
    <n v="555463704.64566004"/>
    <n v="14886594.83591"/>
    <n v="14956765.190519998"/>
    <n v="5654617.5786300004"/>
    <n v="4528616.8750399984"/>
    <n v="34555.234420000001"/>
    <n v="29123.08671"/>
    <n v="0.23212316047350584"/>
    <n v="0.19471514287366762"/>
    <n v="5432.1477100000011"/>
    <n v="18.65237625424767"/>
    <n v="100"/>
    <n v="100"/>
    <n v="2.6805984230528357"/>
    <n v="4.4467861682011076"/>
    <n v="5.0301513549705001E-3"/>
    <n v="5.2528462420248622E-3"/>
    <n v="4.9815057751660665E-3"/>
    <n v="5.2430224452879644E-3"/>
    <m/>
    <m/>
    <m/>
    <n v="0"/>
    <m/>
    <n v="0"/>
    <m/>
    <n v="0"/>
    <m/>
    <n v="873.88824005429967"/>
    <n v="33.318462957196161"/>
    <n v="4.0593105455201242"/>
    <n v="0.2036083399080974"/>
    <n v="72.555576740740307"/>
    <n v="-250.20178608381752"/>
    <n v="92.873548349436334"/>
    <n v="-80.842202295126285"/>
    <s v="Resto"/>
    <n v="2023"/>
    <n v="3"/>
    <d v="2024-11-12T00:00:00"/>
    <x v="37"/>
    <x v="32"/>
  </r>
  <r>
    <n v="2024"/>
    <n v="9"/>
    <n v="13"/>
    <x v="23"/>
    <s v="Responsabilidad Civil y Riesgos Profesionales"/>
    <n v="13"/>
    <s v="3fdba35f04dc8c462986c992bcf875546257113072a909c162f7e470e581e278"/>
    <s v="866d562d83a77144c090ae01fef5e5dc5d322dfdcb968ee04e0fa262fe1b2619"/>
    <x v="23"/>
    <n v="176294.08989999999"/>
    <n v="126534.85805"/>
    <n v="222860.89205999998"/>
    <n v="177441.54207999998"/>
    <n v="5753.3869500000001"/>
    <n v="4027.5014999999989"/>
    <n v="7542.8302000000003"/>
    <n v="4716.3206399999981"/>
    <n v="0"/>
    <n v="0"/>
    <n v="136.08000000000001"/>
    <n v="130.12"/>
    <n v="0"/>
    <n v="0"/>
    <n v="3212.6115299999997"/>
    <n v="2687.1292599999997"/>
    <n v="101055.02456999999"/>
    <n v="71198.937139999995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151107.1503699999"/>
    <n v="957883.89023000002"/>
    <n v="686962120.64980006"/>
    <n v="584624168.36260986"/>
    <n v="657838299.99713993"/>
    <n v="555463704.64566004"/>
    <n v="14886594.83591"/>
    <n v="14956765.190519998"/>
    <n v="5654617.5786300004"/>
    <n v="4528616.8750399984"/>
    <n v="176294.08989999999"/>
    <n v="126534.85805"/>
    <n v="1.1842472495774308"/>
    <n v="0.84600417562349117"/>
    <n v="49759.231849999996"/>
    <n v="39.324524970295329"/>
    <n v="100"/>
    <n v="100"/>
    <n v="15.315176336393518"/>
    <n v="13.209832563278351"/>
    <n v="2.5662854559323118E-2"/>
    <n v="2.6799000590383149E-2"/>
    <n v="2.1643795261559809E-2"/>
    <n v="2.278004071044008E-2"/>
    <m/>
    <m/>
    <m/>
    <n v="0"/>
    <m/>
    <n v="0"/>
    <m/>
    <n v="0"/>
    <m/>
    <n v="42.852509179698671"/>
    <n v="3.2635166347683673"/>
    <n v="3.1829185744283519"/>
    <n v="0.10174670293784802"/>
    <n v="19.555526331472418"/>
    <n v="41.933333037392593"/>
    <n v="3.1790715441117423"/>
    <n v="3.7741142886954058"/>
    <s v="Resto"/>
    <n v="2023"/>
    <n v="3"/>
    <d v="2024-11-12T00:00:00"/>
    <x v="37"/>
    <x v="23"/>
  </r>
  <r>
    <n v="2024"/>
    <n v="9"/>
    <n v="93"/>
    <x v="43"/>
    <s v="Responsabilidad Civil y Riesgos Profesionales"/>
    <n v="220"/>
    <s v="36790ecd55c2030dc553685bef719df653f413a20cdad1bfd1dc934c76686ddd"/>
    <s v="866d562d83a77144c090ae01fef5e5dc5d322dfdcb968ee04e0fa262fe1b2619"/>
    <x v="30"/>
    <n v="34507.221969999999"/>
    <n v="36036.712350000002"/>
    <n v="39240.186519999996"/>
    <n v="40591.882870000009"/>
    <n v="22780.483299999996"/>
    <n v="32357.432280000005"/>
    <n v="20769.200369999999"/>
    <n v="19881.952600000008"/>
    <n v="0"/>
    <n v="0"/>
    <n v="136.08000000000001"/>
    <n v="130.12"/>
    <n v="0"/>
    <n v="0"/>
    <n v="1596.3926799999999"/>
    <n v="11731.4712"/>
    <n v="3799.0410299999999"/>
    <n v="4016.2790199999999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667096.89925000002"/>
    <n v="538831.89078000002"/>
    <n v="686962120.64980006"/>
    <n v="584624168.36260986"/>
    <n v="657838299.99713993"/>
    <n v="555463704.64566004"/>
    <n v="14886594.83591"/>
    <n v="14956765.190519998"/>
    <n v="5654617.5786300004"/>
    <n v="4528616.8750399984"/>
    <n v="34507.221969999999"/>
    <n v="36036.712350000002"/>
    <n v="0.23180063910089357"/>
    <n v="0.24093921306487476"/>
    <n v="-1529.4903800000029"/>
    <n v="-4.2442561495208198"/>
    <n v="100"/>
    <n v="100"/>
    <n v="5.1727450702882276"/>
    <n v="6.6879323526738794"/>
    <n v="5.0231622578199055E-3"/>
    <n v="5.2455477235287193E-3"/>
    <n v="6.1640818666340918E-3"/>
    <n v="6.4876808418991927E-3"/>
    <m/>
    <m/>
    <m/>
    <n v="0"/>
    <m/>
    <n v="0"/>
    <m/>
    <n v="0"/>
    <m/>
    <n v="-29.597370079082207"/>
    <n v="66.016566966199036"/>
    <n v="89.790189420539647"/>
    <n v="0.40286514487013725"/>
    <n v="-86.392220951793334"/>
    <n v="-5.408936702809064"/>
    <n v="42.020938110268318"/>
    <n v="292.09801265251735"/>
    <s v="Resto"/>
    <n v="2023"/>
    <n v="3"/>
    <d v="2024-11-12T00:00:00"/>
    <x v="37"/>
    <x v="30"/>
  </r>
  <r>
    <n v="2024"/>
    <n v="9"/>
    <n v="23"/>
    <x v="16"/>
    <s v="Responsabilidad Civil y Riesgos Profesionales"/>
    <n v="17"/>
    <s v="4523540f1504cd17100c4835e85b7eefd49911580f8efff0599a8f283be6b9e3"/>
    <s v="866d562d83a77144c090ae01fef5e5dc5d322dfdcb968ee04e0fa262fe1b2619"/>
    <x v="13"/>
    <n v="822831.16071000008"/>
    <n v="731154.46826999995"/>
    <n v="979886.5706600002"/>
    <n v="911417.69579999999"/>
    <n v="40854.651099999981"/>
    <n v="153273.22208000007"/>
    <n v="138421.13404"/>
    <n v="1114704.912079999"/>
    <n v="0"/>
    <n v="0"/>
    <n v="136.08000000000001"/>
    <n v="130.12"/>
    <n v="0"/>
    <n v="0"/>
    <n v="11904.765710000001"/>
    <n v="37629.759250000003"/>
    <n v="50455.172760000001"/>
    <n v="57908.438600000001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17823957.294020001"/>
    <n v="15095885.725"/>
    <n v="686962120.64980006"/>
    <n v="584624168.36260986"/>
    <n v="657838299.99713993"/>
    <n v="555463704.64566004"/>
    <n v="14886594.83591"/>
    <n v="14956765.190519998"/>
    <n v="5654617.5786300004"/>
    <n v="4528616.8750399984"/>
    <n v="822831.16071000008"/>
    <n v="731154.46826999995"/>
    <n v="5.5273295859784941"/>
    <n v="4.8884532113496402"/>
    <n v="91676.69244000013"/>
    <n v="12.538621648161197"/>
    <n v="100"/>
    <n v="100"/>
    <n v="4.6164336411760969"/>
    <n v="4.8434022460778801"/>
    <n v="0.11977824336685129"/>
    <n v="0.12508106638266234"/>
    <n v="0.12506401682260004"/>
    <n v="0.13162956682046689"/>
    <m/>
    <m/>
    <m/>
    <n v="0"/>
    <m/>
    <n v="0"/>
    <m/>
    <n v="0"/>
    <m/>
    <n v="-73.345212852199239"/>
    <n v="4.9651317367158949"/>
    <n v="20.963179291328558"/>
    <n v="0.72250069137121453"/>
    <n v="-68.363428447924491"/>
    <n v="-12.870776729939326"/>
    <n v="23.594737781649012"/>
    <n v="64.981477932647977"/>
    <s v="Medianas"/>
    <n v="2023"/>
    <n v="3"/>
    <d v="2024-11-12T00:00:00"/>
    <x v="37"/>
    <x v="13"/>
  </r>
  <r>
    <n v="2024"/>
    <n v="9"/>
    <n v="48"/>
    <x v="3"/>
    <s v="Responsabilidad Civil y Riesgos Profesionales"/>
    <n v="36"/>
    <s v="76a50887d8f1c2e9301755428990ad81479ee21c25b43215cf524541e0503269"/>
    <s v="866d562d83a77144c090ae01fef5e5dc5d322dfdcb968ee04e0fa262fe1b2619"/>
    <x v="15"/>
    <n v="922862.15366999991"/>
    <n v="870184.09302000003"/>
    <n v="1107205.0742899999"/>
    <n v="1068199.2657300001"/>
    <n v="117019.80244999997"/>
    <n v="755179.14537999977"/>
    <n v="2869.6357500001322"/>
    <n v="679426.93424999947"/>
    <n v="0"/>
    <n v="0"/>
    <n v="136.08000000000001"/>
    <n v="130.12"/>
    <n v="0"/>
    <n v="0"/>
    <n v="80886.685549999995"/>
    <n v="553405.37341"/>
    <n v="424307.82035000005"/>
    <n v="532130.82250999997"/>
    <n v="0"/>
    <n v="0"/>
    <n v="0"/>
    <n v="0"/>
    <n v="0"/>
    <n v="0"/>
    <s v="Responsabilidad Civil y Riesgos Profesionales"/>
    <s v="Daños Sin Autos"/>
    <s v="Responsabilidad Civil y Riesgos Profesionales"/>
    <x v="37"/>
    <x v="2"/>
    <n v="47053426.409630001"/>
    <n v="41806699.471960001"/>
    <n v="686962120.64980006"/>
    <n v="584624168.36260986"/>
    <n v="657838299.99713993"/>
    <n v="555463704.64566004"/>
    <n v="14886594.83591"/>
    <n v="14956765.190519998"/>
    <n v="5654617.5786300004"/>
    <n v="4528616.8750399984"/>
    <n v="922862.15366999991"/>
    <n v="870184.09302000003"/>
    <n v="6.1992830720685523"/>
    <n v="5.8179966184903824"/>
    <n v="52678.060649999883"/>
    <n v="6.0536685366402221"/>
    <n v="100"/>
    <n v="100"/>
    <n v="1.961307016487807"/>
    <n v="2.0814465241477329"/>
    <n v="0.13433959834598466"/>
    <n v="0.1402870817454703"/>
    <n v="0.14884504269763155"/>
    <n v="0.1566590374388378"/>
    <m/>
    <m/>
    <m/>
    <n v="0"/>
    <m/>
    <n v="0"/>
    <m/>
    <n v="0"/>
    <m/>
    <n v="-84.50436520050927"/>
    <n v="12.680095503390238"/>
    <n v="86.783837056723002"/>
    <n v="2.0694556408596512"/>
    <n v="-85.383827220254744"/>
    <n v="-20.26249891923403"/>
    <n v="19.063208753324119"/>
    <n v="103.99799259882192"/>
    <s v="Medianas"/>
    <n v="2023"/>
    <n v="3"/>
    <d v="2024-11-12T00:00:00"/>
    <x v="37"/>
    <x v="15"/>
  </r>
  <r>
    <n v="2024"/>
    <n v="9"/>
    <n v="10"/>
    <x v="4"/>
    <s v="Huracan y Otros Riesgos Hidrometeorologicos"/>
    <n v="10"/>
    <s v="4a44dc15364204a80fe80e9039455cc1608281820fe2b24f1e5233ade6af1dd5"/>
    <s v="866d562d83a77144c090ae01fef5e5dc5d322dfdcb968ee04e0fa262fe1b2619"/>
    <x v="22"/>
    <n v="233005.43956"/>
    <n v="307829.91031000001"/>
    <n v="311554.97062000004"/>
    <n v="409016.2292"/>
    <n v="-185626.2512"/>
    <n v="-180031.22162000005"/>
    <n v="1044453.4109400001"/>
    <n v="-180031.22162000005"/>
    <n v="0"/>
    <n v="0"/>
    <n v="136.08000000000001"/>
    <n v="130.12"/>
    <n v="0"/>
    <n v="0"/>
    <n v="35875.99181"/>
    <n v="68138.785749999995"/>
    <n v="5108.9191000000001"/>
    <n v="34955.389210000001"/>
    <n v="0"/>
    <n v="0"/>
    <n v="0"/>
    <n v="0"/>
    <n v="0"/>
    <n v="0"/>
    <s v="Huracan y Otros Riesgos Hidrometeorologicos"/>
    <s v="Daños Sin Autos"/>
    <s v="Riesgos Catastroficos"/>
    <x v="34"/>
    <x v="2"/>
    <n v="4592296.0130699994"/>
    <n v="4306787.9967099996"/>
    <n v="686962120.64980006"/>
    <n v="584624168.36260986"/>
    <n v="657838299.99713993"/>
    <n v="555463704.64566004"/>
    <n v="17829353.362780001"/>
    <n v="15258553.227239996"/>
    <n v="3750519.8539799992"/>
    <n v="1899469.5926699999"/>
    <n v="386620.56776000001"/>
    <n v="521879.92454000004"/>
    <n v="1.3068642189032769"/>
    <n v="2.0174252809267226"/>
    <n v="-74824.470750000008"/>
    <n v="-24.307082659592126"/>
    <n v="60.267212608471809"/>
    <n v="58.984815440319935"/>
    <n v="5.0738331957881204"/>
    <n v="7.1475519701725387"/>
    <n v="3.3918236909423659E-2"/>
    <n v="3.5419865270996387E-2"/>
    <n v="5.2654325114912158E-2"/>
    <n v="5.5418546294824081E-2"/>
    <m/>
    <m/>
    <m/>
    <n v="0"/>
    <m/>
    <n v="0"/>
    <m/>
    <n v="0"/>
    <m/>
    <n v="3.1078107061949689"/>
    <n v="-79.666059105972238"/>
    <n v="-58.483992487507038"/>
    <n v="-4.9493472485691825"/>
    <n v="-47.348648181626864"/>
    <n v="-85.384459405365604"/>
    <n v="702.22274238008583"/>
    <n v="194.93070250382715"/>
    <s v="Resto"/>
    <n v="2023"/>
    <n v="3"/>
    <d v="2024-11-12T00:00:00"/>
    <x v="34"/>
    <x v="22"/>
  </r>
  <r>
    <n v="2024"/>
    <n v="9"/>
    <n v="37"/>
    <x v="35"/>
    <s v="Huracan y Otros Riesgos Hidrometeorologicos"/>
    <n v="25"/>
    <s v="b7a56873cd771f2c446d369b649430b65a756ba278ff97ec81bb6f55b2e73569"/>
    <s v="866d562d83a77144c090ae01fef5e5dc5d322dfdcb968ee04e0fa262fe1b2619"/>
    <x v="17"/>
    <n v="330952.56137000001"/>
    <n v="293517.49593999999"/>
    <n v="392948.14918000001"/>
    <n v="353821.22966000001"/>
    <n v="90271.455780000018"/>
    <n v="2125.1968499999998"/>
    <n v="838862.7015000002"/>
    <n v="923.04823000000147"/>
    <n v="0"/>
    <n v="0"/>
    <n v="136.08000000000001"/>
    <n v="130.12"/>
    <n v="0"/>
    <n v="0"/>
    <n v="-324.44617999999997"/>
    <n v="11.274559999999999"/>
    <n v="2203.3330000000001"/>
    <n v="503.01922999999999"/>
    <n v="0"/>
    <n v="0"/>
    <n v="0"/>
    <n v="0"/>
    <n v="0"/>
    <n v="0"/>
    <s v="Huracan y Otros Riesgos Hidrometeorologicos"/>
    <s v="Daños Sin Autos"/>
    <s v="Riesgos Catastroficos"/>
    <x v="34"/>
    <x v="2"/>
    <n v="10496838.85248"/>
    <n v="8533878.8999300003"/>
    <n v="686962120.64980006"/>
    <n v="584624168.36260986"/>
    <n v="657838299.99713993"/>
    <n v="555463704.64566004"/>
    <n v="17829353.362780001"/>
    <n v="15258553.227239996"/>
    <n v="3750519.8539799992"/>
    <n v="1899469.5926699999"/>
    <n v="941391.85653999995"/>
    <n v="928409.11974999995"/>
    <n v="1.8562230196238423"/>
    <n v="1.9236259923778642"/>
    <n v="37435.065430000017"/>
    <n v="12.753946850804553"/>
    <n v="35.155664357070819"/>
    <n v="31.615102619741364"/>
    <n v="3.1528783667266516"/>
    <n v="3.4394382599266504"/>
    <n v="4.817624602895873E-2"/>
    <n v="5.0309105044725869E-2"/>
    <n v="5.0206185755554911E-2"/>
    <n v="5.284188570470863E-2"/>
    <m/>
    <m/>
    <m/>
    <n v="0"/>
    <m/>
    <n v="0"/>
    <m/>
    <n v="0"/>
    <m/>
    <n v="4147.6750226690774"/>
    <n v="27.276252344540065"/>
    <n v="0.72404435149393154"/>
    <n v="2.406905157006574"/>
    <n v="-2977.6837410949961"/>
    <n v="338.02162394467501"/>
    <n v="-14.725244890354746"/>
    <n v="2.2413775314315521"/>
    <s v="Medianas"/>
    <n v="2023"/>
    <n v="3"/>
    <d v="2024-11-12T00:00:00"/>
    <x v="34"/>
    <x v="17"/>
  </r>
  <r>
    <n v="2024"/>
    <n v="9"/>
    <n v="92"/>
    <x v="22"/>
    <s v="Huracan y Otros Riesgos Hidrometeorologicos"/>
    <n v="219"/>
    <s v="314f04b30f62e0056bd059354a5536fb2e302107eed143b5fa2aa0bbba07f608"/>
    <s v="866d562d83a77144c090ae01fef5e5dc5d322dfdcb968ee04e0fa262fe1b2619"/>
    <x v="13"/>
    <n v="875019.11777000001"/>
    <n v="864813.65779999993"/>
    <n v="1043782.3352300001"/>
    <n v="995359.15269999998"/>
    <n v="-184968.99243999997"/>
    <n v="-36689.753119999994"/>
    <n v="1526751.9770499999"/>
    <n v="178512.23324999996"/>
    <n v="0"/>
    <n v="0"/>
    <n v="136.08000000000001"/>
    <n v="130.12"/>
    <n v="0"/>
    <n v="0"/>
    <n v="36436.345280000001"/>
    <n v="4883.21126"/>
    <n v="153007.27658000001"/>
    <n v="104856.18043000001"/>
    <n v="0"/>
    <n v="0"/>
    <n v="0"/>
    <n v="0"/>
    <n v="0"/>
    <n v="0"/>
    <s v="Huracan y Otros Riesgos Hidrometeorologicos"/>
    <s v="Daños Sin Autos"/>
    <s v="Riesgos Catastroficos"/>
    <x v="34"/>
    <x v="2"/>
    <n v="8783487.9357299991"/>
    <n v="9804093.92949"/>
    <n v="686962120.64980006"/>
    <n v="584624168.36260986"/>
    <n v="657838299.99713993"/>
    <n v="555463704.64566004"/>
    <n v="17829353.362780001"/>
    <n v="15258553.227239996"/>
    <n v="3750519.8539799992"/>
    <n v="1899469.5926699999"/>
    <n v="1252241.9398000001"/>
    <n v="1267078.32914"/>
    <n v="4.9077445489226914"/>
    <n v="5.6677303864963449"/>
    <n v="10205.459970000084"/>
    <n v="1.1800761791808112"/>
    <n v="69.876202829443031"/>
    <n v="68.252580595153262"/>
    <n v="9.9620916448298935"/>
    <n v="8.8209442302332857"/>
    <n v="0.12737516254059483"/>
    <n v="0.13301431640173644"/>
    <n v="0.14792642942253528"/>
    <n v="0.15569219925029659"/>
    <m/>
    <m/>
    <m/>
    <n v="0"/>
    <m/>
    <n v="0"/>
    <m/>
    <n v="0"/>
    <m/>
    <n v="404.14346434828235"/>
    <n v="-21.138851561483175"/>
    <n v="-4.2425038953865606"/>
    <n v="-4.9318227776800985"/>
    <n v="646.15541577040028"/>
    <n v="45.921085388137662"/>
    <n v="23.813472204996224"/>
    <n v="4.6570562078216637"/>
    <s v="Medianas"/>
    <n v="2023"/>
    <n v="3"/>
    <d v="2024-11-12T00:00:00"/>
    <x v="34"/>
    <x v="13"/>
  </r>
  <r>
    <n v="2024"/>
    <n v="9"/>
    <n v="41"/>
    <x v="7"/>
    <s v="Huracan y Otros Riesgos Hidrometeorologicos"/>
    <n v="29"/>
    <s v="35135aaa6cc23891b40cb3f378c53a17a1127210ce60e125ccf03efcfdaec458"/>
    <s v="866d562d83a77144c090ae01fef5e5dc5d322dfdcb968ee04e0fa262fe1b2619"/>
    <x v="6"/>
    <n v="1473631.3262100001"/>
    <n v="1298366.5192400001"/>
    <n v="1753282.13601"/>
    <n v="1397852.4863100001"/>
    <n v="159450.83424999999"/>
    <n v="323007.02310000005"/>
    <n v="1747450.5945599994"/>
    <n v="343961.69977000024"/>
    <n v="0"/>
    <n v="0"/>
    <n v="136.08000000000001"/>
    <n v="130.12"/>
    <n v="3.8307500000000001"/>
    <n v="11.107719999999999"/>
    <n v="-15432.8115"/>
    <n v="46059.626270000001"/>
    <n v="191424.60538999998"/>
    <n v="150082.39249999999"/>
    <n v="0"/>
    <n v="0"/>
    <n v="0"/>
    <n v="0"/>
    <n v="0"/>
    <n v="0"/>
    <s v="Huracan y Otros Riesgos Hidrometeorologicos"/>
    <s v="Daños Sin Autos"/>
    <s v="Riesgos Catastroficos"/>
    <x v="34"/>
    <x v="2"/>
    <n v="25680299.423299998"/>
    <n v="22376637.893310003"/>
    <n v="686962120.64980006"/>
    <n v="584624168.36260986"/>
    <n v="657838299.99713993"/>
    <n v="555463704.64566004"/>
    <n v="17829353.362780001"/>
    <n v="15258553.227239996"/>
    <n v="3750519.8539799992"/>
    <n v="1899469.5926699999"/>
    <n v="2616850.4659000002"/>
    <n v="2323461.6335300002"/>
    <n v="8.2651978242032413"/>
    <n v="8.5091063346826346"/>
    <n v="175264.80697000003"/>
    <n v="13.498869877867104"/>
    <n v="56.313165211875472"/>
    <n v="55.880695446105186"/>
    <n v="5.7383728356101615"/>
    <n v="5.802330651416475"/>
    <n v="0.21451420419164985"/>
    <n v="0.22401117815980109"/>
    <n v="0.22208567307034346"/>
    <n v="0.23374461884386319"/>
    <m/>
    <m/>
    <m/>
    <n v="0"/>
    <m/>
    <n v="0"/>
    <m/>
    <n v="0"/>
    <m/>
    <n v="-50.635489990372307"/>
    <n v="10.820266332155686"/>
    <n v="24.877953822243697"/>
    <n v="4.2514328801857424"/>
    <n v="-133.50615875503064"/>
    <n v="27.546344512065257"/>
    <n v="-8.062083486372023"/>
    <n v="30.689560249381021"/>
    <s v="Grandes"/>
    <n v="2023"/>
    <n v="3"/>
    <d v="2024-11-12T00:00:00"/>
    <x v="34"/>
    <x v="6"/>
  </r>
  <r>
    <n v="2024"/>
    <n v="9"/>
    <n v="50"/>
    <x v="56"/>
    <s v="Huracan y Otros Riesgos Hidrometeorologicos"/>
    <n v="38"/>
    <s v="aea92132c4cbeb263e6ac2bf6c183b5d81737f179f21efdc5863739672f0f470"/>
    <s v="866d562d83a77144c090ae01fef5e5dc5d322dfdcb968ee04e0fa262fe1b2619"/>
    <x v="34"/>
    <n v="0"/>
    <n v="2944.4419500000004"/>
    <n v="-4023.5561500000003"/>
    <n v="13209.009979999995"/>
    <n v="428.37148000000002"/>
    <n v="598.38052000000016"/>
    <n v="-686.37690000000009"/>
    <n v="854.12158000000011"/>
    <n v="0"/>
    <n v="0"/>
    <n v="136.08000000000001"/>
    <n v="130.12"/>
    <n v="0"/>
    <n v="0"/>
    <n v="525.13526999999999"/>
    <n v="249.76849999999999"/>
    <n v="0"/>
    <n v="0"/>
    <n v="0"/>
    <n v="0"/>
    <n v="0"/>
    <n v="0"/>
    <n v="0"/>
    <n v="0"/>
    <s v="Huracan y Otros Riesgos Hidrometeorologicos"/>
    <s v="Daños Sin Autos"/>
    <s v="Riesgos Catastroficos"/>
    <x v="34"/>
    <x v="2"/>
    <n v="44827465.708169997"/>
    <n v="24659912.83171"/>
    <n v="686962120.64980006"/>
    <n v="584624168.36260986"/>
    <n v="657838299.99713993"/>
    <n v="555463704.64566004"/>
    <n v="17829353.362780001"/>
    <n v="15258553.227239996"/>
    <n v="3750519.8539799992"/>
    <n v="1899469.5926699999"/>
    <n v="0"/>
    <n v="7323.4930700000004"/>
    <m/>
    <n v="1.9296993012047171E-2"/>
    <m/>
    <m/>
    <m/>
    <n v="40.205430958371892"/>
    <m/>
    <n v="1.1940196099208282E-2"/>
    <m/>
    <m/>
    <n v="5.0364697686834713E-4"/>
    <n v="5.3008719118350159E-4"/>
    <m/>
    <m/>
    <m/>
    <n v="0"/>
    <m/>
    <n v="0"/>
    <m/>
    <n v="0"/>
    <m/>
    <n v="-28.411526498222251"/>
    <m/>
    <n v="20.322374499521043"/>
    <n v="1.1421656108430361E-2"/>
    <n v="110.24879838730666"/>
    <m/>
    <m/>
    <m/>
    <s v="Resto"/>
    <n v="2023"/>
    <n v="3"/>
    <d v="2024-11-12T00:00:00"/>
    <x v="34"/>
    <x v="34"/>
  </r>
  <r>
    <n v="2024"/>
    <n v="9"/>
    <n v="80"/>
    <x v="30"/>
    <s v="Huracan y Otros Riesgos Hidrometeorologicos"/>
    <n v="52"/>
    <s v="41cfc0d1f2d127b04555b7246d84019b4d27710a3f3aff6e7764375b1e06e05d"/>
    <s v="866d562d83a77144c090ae01fef5e5dc5d322dfdcb968ee04e0fa262fe1b2619"/>
    <x v="28"/>
    <n v="109246.48884999999"/>
    <n v="91530.318019999992"/>
    <n v="158875.29827999999"/>
    <n v="136690.80967999998"/>
    <n v="-14119.469319999997"/>
    <n v="4320.8536799999993"/>
    <n v="322822.03729000007"/>
    <n v="1005.0594399999997"/>
    <n v="0"/>
    <n v="0"/>
    <n v="136.08000000000001"/>
    <n v="130.12"/>
    <n v="0"/>
    <n v="0"/>
    <n v="-377.15755999999999"/>
    <n v="53.523110000000003"/>
    <n v="-2.5099999999999996E-3"/>
    <n v="2.0000000000000002E-5"/>
    <n v="0"/>
    <n v="0"/>
    <n v="0"/>
    <n v="0"/>
    <n v="0"/>
    <n v="0"/>
    <s v="Huracan y Otros Riesgos Hidrometeorologicos"/>
    <s v="Daños Sin Autos"/>
    <s v="Riesgos Catastroficos"/>
    <x v="34"/>
    <x v="2"/>
    <n v="835205.63911999995"/>
    <n v="787883.69756"/>
    <n v="686962120.64980006"/>
    <n v="584624168.36260986"/>
    <n v="657838299.99713993"/>
    <n v="555463704.64566004"/>
    <n v="17829353.362780001"/>
    <n v="15258553.227239996"/>
    <n v="3750519.8539799992"/>
    <n v="1899469.5926699999"/>
    <n v="174798.46455999999"/>
    <n v="157472.55225000001"/>
    <n v="0.61273388118527916"/>
    <n v="0.59986236346836286"/>
    <n v="17716.170830000003"/>
    <n v="19.355521987948187"/>
    <n v="62.498540318985974"/>
    <n v="58.124617091801781"/>
    <n v="13.080190522313245"/>
    <n v="11.617237201818059"/>
    <n v="1.5902840282760181E-2"/>
    <n v="1.6606890910802086E-2"/>
    <n v="1.565626653382363E-2"/>
    <n v="1.647818160835347E-2"/>
    <m/>
    <m/>
    <m/>
    <n v="0"/>
    <m/>
    <n v="0"/>
    <m/>
    <n v="0"/>
    <m/>
    <n v="-426.77499322309842"/>
    <n v="-12.924414751110783"/>
    <n v="4.7206802876571059"/>
    <n v="-0.37646699310274584"/>
    <n v="-804.66301378974413"/>
    <n v="-12649.999999999996"/>
    <n v="15026197.609561754"/>
    <n v="267615550"/>
    <s v="Resto"/>
    <n v="2023"/>
    <n v="3"/>
    <d v="2024-11-12T00:00:00"/>
    <x v="34"/>
    <x v="28"/>
  </r>
  <r>
    <n v="2024"/>
    <n v="9"/>
    <n v="48"/>
    <x v="3"/>
    <s v="Huracan y Otros Riesgos Hidrometeorologicos"/>
    <n v="36"/>
    <s v="76a50887d8f1c2e9301755428990ad81479ee21c25b43215cf524541e0503269"/>
    <s v="866d562d83a77144c090ae01fef5e5dc5d322dfdcb968ee04e0fa262fe1b2619"/>
    <x v="4"/>
    <n v="2380199.86552"/>
    <n v="2276971.9794000001"/>
    <n v="2599267.8035699995"/>
    <n v="2484845.54098"/>
    <n v="-321301.23580999987"/>
    <n v="-18331.458399999996"/>
    <n v="7904206.9435799988"/>
    <n v="148481.64647000001"/>
    <n v="0"/>
    <n v="0"/>
    <n v="136.08000000000001"/>
    <n v="130.12"/>
    <n v="0"/>
    <n v="0"/>
    <n v="187402.57888999998"/>
    <n v="-9231.6698100000012"/>
    <n v="111038.00984"/>
    <n v="152726.24583"/>
    <n v="0"/>
    <n v="0"/>
    <n v="0"/>
    <n v="0"/>
    <n v="0"/>
    <n v="0"/>
    <s v="Huracan y Otros Riesgos Hidrometeorologicos"/>
    <s v="Daños Sin Autos"/>
    <s v="Riesgos Catastroficos"/>
    <x v="34"/>
    <x v="2"/>
    <n v="47053426.409630001"/>
    <n v="41806699.471960001"/>
    <n v="686962120.64980006"/>
    <n v="584624168.36260986"/>
    <n v="657838299.99713993"/>
    <n v="555463704.64566004"/>
    <n v="17829353.362780001"/>
    <n v="15258553.227239996"/>
    <n v="3750519.8539799992"/>
    <n v="1899469.5926699999"/>
    <n v="3118501.1926899999"/>
    <n v="2970340.4743600003"/>
    <n v="13.349894508730925"/>
    <n v="14.922594203329096"/>
    <n v="103227.88611999992"/>
    <n v="4.533559791420938"/>
    <n v="76.325122821801912"/>
    <n v="76.656935427262908"/>
    <n v="5.0585048680596527"/>
    <n v="5.446428462804576"/>
    <n v="0.34648196661390296"/>
    <n v="0.36182141804913887"/>
    <n v="0.38947619729393756"/>
    <n v="0.4099227294882426"/>
    <m/>
    <m/>
    <m/>
    <n v="0"/>
    <m/>
    <n v="0"/>
    <m/>
    <n v="0"/>
    <m/>
    <n v="1652.7314455788194"/>
    <n v="-13.498918324651092"/>
    <n v="-0.80508054406670737"/>
    <n v="-8.56684535262597"/>
    <n v="-2129.9965525955045"/>
    <n v="-27.296052334320642"/>
    <n v="168.77335892460371"/>
    <n v="-6.0445863511081122"/>
    <s v="Grandes"/>
    <n v="2023"/>
    <n v="3"/>
    <d v="2024-11-12T00:00:00"/>
    <x v="34"/>
    <x v="4"/>
  </r>
  <r>
    <n v="2024"/>
    <n v="9"/>
    <n v="125"/>
    <x v="67"/>
    <s v="Huracan y Otros Riesgos Hidrometeorologicos"/>
    <n v="238"/>
    <s v="8ae4c23b80d1e7c8ff79e515fe791ebd68190bae842dda7af193db125f700452"/>
    <s v="866d562d83a77144c090ae01fef5e5dc5d322dfdcb968ee04e0fa262fe1b2619"/>
    <x v="34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n v="0"/>
    <s v="Huracan y Otros Riesgos Hidrometeorologicos"/>
    <s v="Daños Sin Autos"/>
    <s v="Riesgos Catastroficos"/>
    <x v="34"/>
    <x v="2"/>
    <n v="95399.785930000013"/>
    <n v="93997.07677"/>
    <n v="686962120.64980006"/>
    <n v="584624168.36260986"/>
    <n v="657838299.99713993"/>
    <n v="555463704.64566004"/>
    <n v="17829353.362780001"/>
    <n v="15258553.227239996"/>
    <n v="3750519.8539799992"/>
    <n v="1899469.5926699999"/>
    <n v="0"/>
    <n v="0"/>
    <m/>
    <m/>
    <m/>
    <m/>
    <m/>
    <m/>
    <m/>
    <m/>
    <m/>
    <m/>
    <m/>
    <m/>
    <m/>
    <m/>
    <m/>
    <n v="0"/>
    <m/>
    <n v="0"/>
    <m/>
    <n v="0"/>
    <m/>
    <m/>
    <m/>
    <m/>
    <n v="8.2388578658527434E-8"/>
    <m/>
    <m/>
    <m/>
    <m/>
    <s v="Resto"/>
    <n v="2023"/>
    <n v="3"/>
    <d v="2024-11-12T00:00:00"/>
    <x v="34"/>
    <x v="34"/>
  </r>
  <r>
    <n v="2024"/>
    <n v="9"/>
    <n v="3"/>
    <x v="40"/>
    <s v="Huracan y Otros Riesgos Hidrometeorologicos"/>
    <n v="3"/>
    <s v="4e07408562bedb8b60ce05c1decfe3ad16b72230967de01f640b7e4729b49fce"/>
    <s v="866d562d83a77144c090ae01fef5e5dc5d322dfdcb968ee04e0fa262fe1b2619"/>
    <x v="27"/>
    <n v="215595.71838000001"/>
    <n v="212248.27763999999"/>
    <n v="247922.91628"/>
    <n v="245595.12475999998"/>
    <n v="7710.3820399999995"/>
    <n v="2186.7750000000001"/>
    <n v="270683.45616"/>
    <n v="3569.8627300000016"/>
    <n v="0"/>
    <n v="0"/>
    <n v="136.08000000000001"/>
    <n v="130.12"/>
    <n v="0"/>
    <n v="0"/>
    <n v="1228.2840100000001"/>
    <n v="521.02989000000002"/>
    <n v="8076.3766999999998"/>
    <n v="7266.3272800000004"/>
    <n v="0"/>
    <n v="0"/>
    <n v="0"/>
    <n v="0"/>
    <n v="0"/>
    <n v="0"/>
    <s v="Huracan y Otros Riesgos Hidrometeorologicos"/>
    <s v="Daños Sin Autos"/>
    <s v="Riesgos Catastroficos"/>
    <x v="34"/>
    <x v="2"/>
    <n v="18450547.527869999"/>
    <n v="15031312.08585"/>
    <n v="686962120.64980006"/>
    <n v="584624168.36260986"/>
    <n v="657838299.99713993"/>
    <n v="555463704.64566004"/>
    <n v="17829353.362780001"/>
    <n v="15258553.227239996"/>
    <n v="3750519.8539799992"/>
    <n v="1899469.5926699999"/>
    <n v="364960.53512999997"/>
    <n v="374474.58070999995"/>
    <n v="1.2092178218312217"/>
    <n v="1.3910118114022005"/>
    <n v="3347.44074000002"/>
    <n v="1.5771344659284869"/>
    <n v="59.073707326520719"/>
    <n v="56.678954613576025"/>
    <n v="1.1685058020871057"/>
    <n v="1.4120409211635208"/>
    <n v="3.1383931063923468E-2"/>
    <n v="3.2773360623870235E-2"/>
    <n v="3.6305080960723157E-2"/>
    <n v="3.8211007463646404E-2"/>
    <m/>
    <m/>
    <m/>
    <n v="0"/>
    <m/>
    <n v="0"/>
    <m/>
    <n v="0"/>
    <m/>
    <n v="252.59146642887353"/>
    <n v="3.5763150112332021"/>
    <n v="1.0302910460875674"/>
    <n v="0.20558168841095054"/>
    <n v="135.74156369416733"/>
    <n v="11.147989744827447"/>
    <n v="15.20835463259162"/>
    <n v="7.1704709948049574"/>
    <s v="Resto"/>
    <n v="2023"/>
    <n v="3"/>
    <d v="2024-11-12T00:00:00"/>
    <x v="34"/>
    <x v="27"/>
  </r>
  <r>
    <n v="2024"/>
    <n v="9"/>
    <n v="127"/>
    <x v="5"/>
    <s v="Huracan y Otros Riesgos Hidrometeorologicos"/>
    <n v="263"/>
    <s v="4be84111a613654b362415e563cb7607df7b203b5d303802a8a546061bbc7847"/>
    <s v="866d562d83a77144c090ae01fef5e5dc5d322dfdcb968ee04e0fa262fe1b2619"/>
    <x v="10"/>
    <n v="422992.09636999998"/>
    <n v="213364.91946"/>
    <n v="488175.15835999994"/>
    <n v="278899.68143999996"/>
    <n v="425.03238000000005"/>
    <n v="2567.0390400000001"/>
    <n v="128328.95276000001"/>
    <n v="-19504.038769999999"/>
    <n v="0"/>
    <n v="0"/>
    <n v="136.08000000000001"/>
    <n v="130.12"/>
    <n v="0"/>
    <n v="0"/>
    <n v="423.48548"/>
    <n v="306.86970000000002"/>
    <n v="112.43384"/>
    <n v="-20.07405"/>
    <n v="0"/>
    <n v="0"/>
    <n v="0"/>
    <n v="0"/>
    <n v="0"/>
    <n v="0"/>
    <s v="Huracan y Otros Riesgos Hidrometeorologicos"/>
    <s v="Daños Sin Autos"/>
    <s v="Riesgos Catastroficos"/>
    <x v="34"/>
    <x v="2"/>
    <n v="1289086.5757000002"/>
    <n v="654924.37927999999"/>
    <n v="686962120.64980006"/>
    <n v="584624168.36260986"/>
    <n v="657838299.99713993"/>
    <n v="555463704.64566004"/>
    <n v="17829353.362780001"/>
    <n v="15258553.227239996"/>
    <n v="3750519.8539799992"/>
    <n v="1899469.5926699999"/>
    <n v="567481.00303000002"/>
    <n v="311219.66595"/>
    <n v="2.3724477706130669"/>
    <n v="1.3983299483406788"/>
    <n v="209627.17690999998"/>
    <n v="98.248192552243466"/>
    <n v="74.538547389512956"/>
    <n v="68.557659686672508"/>
    <n v="32.813319473155374"/>
    <n v="32.578558106901689"/>
    <n v="6.1574296988877668E-2"/>
    <n v="6.4300314586706042E-2"/>
    <n v="3.6496082612797763E-2"/>
    <n v="3.8412036227661206E-2"/>
    <m/>
    <m/>
    <m/>
    <n v="0"/>
    <m/>
    <n v="0"/>
    <m/>
    <n v="0"/>
    <m/>
    <n v="-83.442699024943551"/>
    <n v="0.10048234556803996"/>
    <n v="1.2031214158807624"/>
    <n v="1.1332625783835315E-2"/>
    <n v="38.001725162177948"/>
    <n v="-660.0954466089305"/>
    <n v="376.6530432474778"/>
    <n v="-1528.6885307150276"/>
    <s v="Medianas"/>
    <n v="2023"/>
    <n v="3"/>
    <d v="2024-11-12T00:00:00"/>
    <x v="34"/>
    <x v="10"/>
  </r>
  <r>
    <n v="2024"/>
    <n v="9"/>
    <n v="23"/>
    <x v="16"/>
    <s v="Huracan y Otros Riesgos Hidrometeorologicos"/>
    <n v="17"/>
    <s v="4523540f1504cd17100c4835e85b7eefd49911580f8efff0599a8f283be6b9e3"/>
    <s v="866d562d83a77144c090ae01fef5e5dc5d322dfdcb968ee04e0fa262fe1b2619"/>
    <x v="9"/>
    <n v="1037145.5033300001"/>
    <n v="687079.39578999998"/>
    <n v="1198954.1888800003"/>
    <n v="868610.44885000004"/>
    <n v="-424473.45816000021"/>
    <n v="86247.867179999957"/>
    <n v="2974037.8218199993"/>
    <n v="45051.371309999995"/>
    <n v="0"/>
    <n v="0"/>
    <n v="136.08000000000001"/>
    <n v="130.12"/>
    <n v="0"/>
    <n v="0"/>
    <n v="36089.434159999997"/>
    <n v="17085.87398"/>
    <n v="58325.884149999998"/>
    <n v="47153.743289999999"/>
    <n v="0"/>
    <n v="0"/>
    <n v="0"/>
    <n v="0"/>
    <n v="0"/>
    <n v="0"/>
    <s v="Huracan y Otros Riesgos Hidrometeorologicos"/>
    <s v="Daños Sin Autos"/>
    <s v="Riesgos Catastroficos"/>
    <x v="34"/>
    <x v="2"/>
    <n v="17823957.294020001"/>
    <n v="15095885.725"/>
    <n v="686962120.64980006"/>
    <n v="584624168.36260986"/>
    <n v="657838299.99713993"/>
    <n v="555463704.64566004"/>
    <n v="17829353.362780001"/>
    <n v="15258553.227239996"/>
    <n v="3750519.8539799992"/>
    <n v="1899469.5926699999"/>
    <n v="1451804.0240499999"/>
    <n v="1033670.2931"/>
    <n v="5.8170674069151183"/>
    <n v="4.5029131239219105"/>
    <n v="350066.10754000011"/>
    <n v="50.949877071702332"/>
    <n v="71.438395689023167"/>
    <n v="66.469879261929236"/>
    <n v="5.8188284802385946"/>
    <n v="4.5514347969138464"/>
    <n v="0.15097564656825041"/>
    <n v="0.15765964118150452"/>
    <n v="0.11752497296072147"/>
    <n v="0.12369474189646645"/>
    <m/>
    <m/>
    <m/>
    <n v="0"/>
    <m/>
    <n v="0"/>
    <m/>
    <n v="0"/>
    <m/>
    <n v="-592.15531008334483"/>
    <n v="-40.927088513340522"/>
    <n v="12.552823983439737"/>
    <n v="-11.317723267337325"/>
    <n v="111.22381098119276"/>
    <n v="23.693009463300243"/>
    <n v="61.875502936546567"/>
    <n v="36.234395803786462"/>
    <s v="Grandes"/>
    <n v="2023"/>
    <n v="3"/>
    <d v="2024-11-12T00:00:00"/>
    <x v="34"/>
    <x v="9"/>
  </r>
  <r>
    <n v="2024"/>
    <n v="9"/>
    <n v="76"/>
    <x v="42"/>
    <s v="Huracan y Otros Riesgos Hidrometeorologicos"/>
    <n v="48"/>
    <s v="98010bd9270f9b100b6214a21754fd33bdc8d41b2bc9f9dd16ff54d3c34ffd71"/>
    <s v="866d562d83a77144c090ae01fef5e5dc5d322dfdcb968ee04e0fa262fe1b2619"/>
    <x v="12"/>
    <n v="298781.37293000001"/>
    <n v="157213.56419"/>
    <n v="334997.28649999999"/>
    <n v="186126.84562000001"/>
    <n v="-11021.007769999998"/>
    <n v="31020.270009999997"/>
    <n v="311855.09009999997"/>
    <n v="31463.548919999997"/>
    <n v="0"/>
    <n v="0"/>
    <n v="136.08000000000001"/>
    <n v="130.12"/>
    <n v="0"/>
    <n v="0"/>
    <n v="-80.702799999999996"/>
    <n v="-274.79571999999996"/>
    <n v="1.0000000000000001E-5"/>
    <n v="0"/>
    <n v="0"/>
    <n v="0"/>
    <n v="0"/>
    <n v="0"/>
    <n v="0"/>
    <n v="0"/>
    <s v="Huracan y Otros Riesgos Hidrometeorologicos"/>
    <s v="Daños Sin Autos"/>
    <s v="Riesgos Catastroficos"/>
    <x v="34"/>
    <x v="2"/>
    <n v="2103649.43671"/>
    <n v="1569411.9180699999"/>
    <n v="686962120.64980006"/>
    <n v="584624168.36260986"/>
    <n v="657838299.99713993"/>
    <n v="555463704.64566004"/>
    <n v="17829353.362780001"/>
    <n v="15258553.227239996"/>
    <n v="3750519.8539799992"/>
    <n v="1899469.5926699999"/>
    <n v="599315.02326000005"/>
    <n v="314199.86749999999"/>
    <n v="1.6757835623681487"/>
    <n v="1.0303307387579705"/>
    <n v="141567.80874000001"/>
    <n v="90.048088070129012"/>
    <n v="49.853809988737773"/>
    <n v="50.036165018433685"/>
    <n v="14.203002064701368"/>
    <n v="10.01735506018936"/>
    <n v="4.3493136513463301E-2"/>
    <n v="4.5418664880305541E-2"/>
    <n v="2.689138983602354E-2"/>
    <n v="2.8303120955542771E-2"/>
    <m/>
    <m/>
    <m/>
    <n v="0"/>
    <m/>
    <n v="0"/>
    <m/>
    <n v="0"/>
    <m/>
    <n v="-135.52840696243828"/>
    <n v="-3.6886528975760662"/>
    <n v="19.731293651297506"/>
    <n v="-0.29385280438669481"/>
    <n v="-70.63171144004717"/>
    <m/>
    <n v="-807027999.99999988"/>
    <m/>
    <s v="Medianas"/>
    <n v="2023"/>
    <n v="3"/>
    <d v="2024-11-12T00:00:00"/>
    <x v="34"/>
    <x v="12"/>
  </r>
  <r>
    <n v="2024"/>
    <n v="9"/>
    <n v="18"/>
    <x v="64"/>
    <s v="Huracan y Otros Riesgos Hidrometeorologicos"/>
    <n v="5"/>
    <s v="ef2d127de37b942baad06145e54b0c619a1f22327b2ebbcfbec78f5564afe39d"/>
    <s v="866d562d83a77144c090ae01fef5e5dc5d322dfdcb968ee04e0fa262fe1b2619"/>
    <x v="11"/>
    <n v="237216.29191"/>
    <n v="214017.01647999999"/>
    <n v="258666.78406000001"/>
    <n v="234734.58031999995"/>
    <n v="-41170.449390000002"/>
    <n v="4853.9092600000004"/>
    <n v="481390.11335999996"/>
    <n v="4510.3212899999999"/>
    <n v="0"/>
    <n v="0"/>
    <n v="136.08000000000001"/>
    <n v="130.12"/>
    <n v="0"/>
    <n v="0"/>
    <n v="2638.2379599999999"/>
    <n v="-37.9285"/>
    <n v="1872.2634399999999"/>
    <n v="1872.8554999999999"/>
    <n v="0"/>
    <n v="0"/>
    <n v="0"/>
    <n v="0"/>
    <n v="0"/>
    <n v="0"/>
    <s v="Huracan y Otros Riesgos Hidrometeorologicos"/>
    <s v="Daños Sin Autos"/>
    <s v="Riesgos Catastroficos"/>
    <x v="34"/>
    <x v="2"/>
    <n v="16146107.356520001"/>
    <n v="15536856.45108"/>
    <n v="686962120.64980006"/>
    <n v="584624168.36260986"/>
    <n v="657838299.99713993"/>
    <n v="555463704.64566004"/>
    <n v="17829353.362780001"/>
    <n v="15258553.227239996"/>
    <n v="3750519.8539799992"/>
    <n v="1899469.5926699999"/>
    <n v="828719.04298999999"/>
    <n v="745331.65766999999"/>
    <n v="1.3304817459347982"/>
    <n v="1.402603597423187"/>
    <n v="23199.275430000009"/>
    <n v="10.839920961223193"/>
    <n v="28.624452872969936"/>
    <n v="28.714333314251533"/>
    <n v="1.4691856474880249"/>
    <n v="1.3774795252428507"/>
    <n v="3.4531204091080923E-2"/>
    <n v="3.6059969738920845E-2"/>
    <n v="3.6607623848225364E-2"/>
    <n v="3.8529433100678495E-2"/>
    <m/>
    <m/>
    <m/>
    <n v="0"/>
    <m/>
    <n v="0"/>
    <m/>
    <n v="0"/>
    <m/>
    <n v="-948.19157476380178"/>
    <n v="-17.355658440871377"/>
    <n v="2.2680015541911831"/>
    <n v="-1.0977264750727955"/>
    <n v="-7055.819397023346"/>
    <n v="-3.161268982043719E-2"/>
    <n v="140.91168494963509"/>
    <n v="-2.0251695872959767"/>
    <s v="Medianas"/>
    <n v="2023"/>
    <n v="3"/>
    <d v="2024-11-12T00:00:00"/>
    <x v="34"/>
    <x v="11"/>
  </r>
  <r>
    <n v="2024"/>
    <n v="9"/>
    <n v="39"/>
    <x v="17"/>
    <s v="Huracan y Otros Riesgos Hidrometeorologicos"/>
    <n v="27"/>
    <s v="670671cd97404156226e507973f2ab8330d3022ca96e0c93bdbdb320c41adcaf"/>
    <s v="866d562d83a77144c090ae01fef5e5dc5d322dfdcb968ee04e0fa262fe1b2619"/>
    <x v="18"/>
    <n v="509720.44274999999"/>
    <n v="476469.70658"/>
    <n v="672688.57988000009"/>
    <n v="562571.95937000006"/>
    <n v="-9923.176670000008"/>
    <n v="-76137.020920000024"/>
    <n v="950387.59408999979"/>
    <n v="-2964.4004699999982"/>
    <n v="0"/>
    <n v="0"/>
    <n v="136.08000000000001"/>
    <n v="130.12"/>
    <n v="0"/>
    <n v="0"/>
    <n v="15419.576859999999"/>
    <n v="-40.875120000000003"/>
    <n v="67159.259860000006"/>
    <n v="56766.073469999996"/>
    <n v="0"/>
    <n v="0"/>
    <n v="0"/>
    <n v="0"/>
    <n v="0"/>
    <n v="0"/>
    <s v="Huracan y Otros Riesgos Hidrometeorologicos"/>
    <s v="Daños Sin Autos"/>
    <s v="Riesgos Catastroficos"/>
    <x v="34"/>
    <x v="2"/>
    <n v="20570212.76644"/>
    <n v="17720859.139090002"/>
    <n v="686962120.64980006"/>
    <n v="584624168.36260986"/>
    <n v="657838299.99713993"/>
    <n v="555463704.64566004"/>
    <n v="17829353.362780001"/>
    <n v="15258553.227239996"/>
    <n v="3750519.8539799992"/>
    <n v="1899469.5926699999"/>
    <n v="898437.84894000005"/>
    <n v="946342.44519000011"/>
    <n v="2.8588835073181982"/>
    <n v="3.1226401316305203"/>
    <n v="33250.736169999989"/>
    <n v="6.9785624795890566"/>
    <n v="56.734079419225402"/>
    <n v="50.348550781143253"/>
    <n v="2.4779541589458005"/>
    <n v="2.6887506008609221"/>
    <n v="7.4199206539634743E-2"/>
    <n v="7.7484154199020661E-2"/>
    <n v="8.150017265185526E-2"/>
    <n v="8.5778729122175199E-2"/>
    <m/>
    <m/>
    <m/>
    <n v="0"/>
    <m/>
    <n v="0"/>
    <m/>
    <n v="0"/>
    <m/>
    <n v="-86.966686442293749"/>
    <n v="-1.9467880504190369"/>
    <n v="-15.979404329080154"/>
    <n v="-0.26458136621966344"/>
    <n v="-37823.624689052893"/>
    <n v="18.308799172964907"/>
    <n v="22.959718275846999"/>
    <n v="-7.2006248629477396E-2"/>
    <s v="Medianas"/>
    <n v="2023"/>
    <n v="3"/>
    <d v="2024-11-12T00:00:00"/>
    <x v="34"/>
    <x v="18"/>
  </r>
  <r>
    <n v="2024"/>
    <n v="9"/>
    <n v="81"/>
    <x v="34"/>
    <s v="Huracan y Otros Riesgos Hidrometeorologicos"/>
    <n v="53"/>
    <s v="2858dcd1057d3eae7f7d5f782167e24b61153c01551450a628cee722509f6529"/>
    <s v="866d562d83a77144c090ae01fef5e5dc5d322dfdcb968ee04e0fa262fe1b2619"/>
    <x v="25"/>
    <n v="115282.86103"/>
    <n v="135802.66263000001"/>
    <n v="154758.07390999998"/>
    <n v="178312.84302000003"/>
    <n v="-38071.767760000002"/>
    <n v="16995.149870000001"/>
    <n v="1239040.8831599997"/>
    <n v="42366.350829999996"/>
    <n v="0"/>
    <n v="0"/>
    <n v="136.08000000000001"/>
    <n v="130.12"/>
    <n v="0"/>
    <n v="0"/>
    <n v="5045.9180800000004"/>
    <n v="1771.0644600000001"/>
    <n v="13137.792029999999"/>
    <n v="10824.73064"/>
    <n v="0"/>
    <n v="0"/>
    <n v="0"/>
    <n v="0"/>
    <n v="0"/>
    <n v="0"/>
    <s v="Huracan y Otros Riesgos Hidrometeorologicos"/>
    <s v="Daños Sin Autos"/>
    <s v="Riesgos Catastroficos"/>
    <x v="34"/>
    <x v="2"/>
    <n v="1282462.5710499999"/>
    <n v="1212681.1111300001"/>
    <n v="686962120.64980006"/>
    <n v="584624168.36260986"/>
    <n v="657838299.99713993"/>
    <n v="555463704.64566004"/>
    <n v="17829353.362780001"/>
    <n v="15258553.227239996"/>
    <n v="3750519.8539799992"/>
    <n v="1899469.5926699999"/>
    <n v="175619.03068999999"/>
    <n v="206282.19575000001"/>
    <n v="0.64659025307480233"/>
    <n v="0.89001008554049077"/>
    <n v="-20519.801600000006"/>
    <n v="-15.110014194572209"/>
    <n v="65.643717868763062"/>
    <n v="65.833438574884866"/>
    <n v="8.9891793828816091"/>
    <n v="11.198546871358159"/>
    <n v="1.6781545526986772E-2"/>
    <n v="1.7524498198189617E-2"/>
    <n v="2.3229053805686864E-2"/>
    <n v="2.4448521387483074E-2"/>
    <m/>
    <m/>
    <m/>
    <n v="0"/>
    <m/>
    <n v="0"/>
    <m/>
    <n v="0"/>
    <m/>
    <n v="-324.01548707260679"/>
    <n v="-33.024655547100458"/>
    <n v="12.514592527765082"/>
    <n v="-1.0151064183702101"/>
    <n v="184.90877627345083"/>
    <n v="21.368304366416989"/>
    <n v="38.407656845820846"/>
    <n v="16.361279729728224"/>
    <s v="Resto"/>
    <n v="2023"/>
    <n v="3"/>
    <d v="2024-11-12T00:00:00"/>
    <x v="34"/>
    <x v="25"/>
  </r>
  <r>
    <n v="2024"/>
    <n v="9"/>
    <n v="1"/>
    <x v="14"/>
    <s v="Huracan y Otros Riesgos Hidrometeorologicos"/>
    <n v="30"/>
    <s v="624b60c58c9d8bfb6ff1886c2fd605d2adeb6ea4da576068201b6c6958ce93f4"/>
    <s v="866d562d83a77144c090ae01fef5e5dc5d322dfdcb968ee04e0fa262fe1b2619"/>
    <x v="15"/>
    <n v="1026527.34984"/>
    <n v="726261.93087000004"/>
    <n v="1127845.84246"/>
    <n v="829410.13607999997"/>
    <n v="676580.87943999993"/>
    <n v="200610.17297000007"/>
    <n v="862878.97516999964"/>
    <n v="189033.36872000003"/>
    <n v="0"/>
    <n v="0"/>
    <n v="136.08000000000001"/>
    <n v="130.12"/>
    <n v="0"/>
    <n v="0"/>
    <n v="62716.043130000005"/>
    <n v="41792.108909999995"/>
    <n v="42366.872880000003"/>
    <n v="50866.517350000002"/>
    <n v="0"/>
    <n v="0"/>
    <n v="0"/>
    <n v="0"/>
    <n v="0"/>
    <n v="0"/>
    <s v="Huracan y Otros Riesgos Hidrometeorologicos"/>
    <s v="Daños Sin Autos"/>
    <s v="Riesgos Catastroficos"/>
    <x v="34"/>
    <x v="2"/>
    <n v="35723485.483519994"/>
    <n v="28721849.16367"/>
    <n v="686962120.64980006"/>
    <n v="584624168.36260986"/>
    <n v="657838299.99713993"/>
    <n v="555463704.64566004"/>
    <n v="17829353.362780001"/>
    <n v="15258553.227239996"/>
    <n v="3750519.8539799992"/>
    <n v="1899469.5926699999"/>
    <n v="1475918.4479200002"/>
    <n v="1095313.1836199998"/>
    <n v="5.7575130682133793"/>
    <n v="4.7597037547010483"/>
    <n v="300265.41897"/>
    <n v="41.343956802239035"/>
    <n v="69.551766311118115"/>
    <n v="66.306326056417149"/>
    <n v="2.8735363751489449"/>
    <n v="2.5286043622450398"/>
    <n v="0.14942997859459908"/>
    <n v="0.15604554338725229"/>
    <n v="0.12422714799904409"/>
    <n v="0.13074876446397071"/>
    <m/>
    <m/>
    <m/>
    <n v="0"/>
    <m/>
    <n v="0"/>
    <m/>
    <n v="0"/>
    <m/>
    <n v="237.26150046297909"/>
    <n v="65.909678835683764"/>
    <n v="27.622289485790084"/>
    <n v="18.039655988543075"/>
    <n v="50.066710596155971"/>
    <n v="-16.709703971899703"/>
    <n v="148.03085256643092"/>
    <n v="82.160350437280314"/>
    <s v="Medianas"/>
    <n v="2023"/>
    <n v="3"/>
    <d v="2024-11-12T00:00:00"/>
    <x v="34"/>
    <x v="15"/>
  </r>
  <r>
    <n v="2024"/>
    <n v="9"/>
    <n v="126"/>
    <x v="41"/>
    <s v="Huracan y Otros Riesgos Hidrometeorologicos"/>
    <n v="239"/>
    <s v="79bf08685d3138f9b109c3546780f056bc954fd69377b84a2cf23622e464897b"/>
    <s v="866d562d83a77144c090ae01fef5e5dc5d322dfdcb968ee04e0fa262fe1b2619"/>
    <x v="30"/>
    <n v="5290.5963700000002"/>
    <n v="4182.6709900000005"/>
    <n v="7823.7972599999994"/>
    <n v="6040.5132700000004"/>
    <n v="1611.7155099999998"/>
    <n v="2097.73099"/>
    <n v="1343.61834"/>
    <n v="2809.261"/>
    <n v="0"/>
    <n v="0"/>
    <n v="136.08000000000001"/>
    <n v="130.12"/>
    <n v="0"/>
    <n v="0"/>
    <n v="26.027979999999999"/>
    <n v="291.66328000000004"/>
    <n v="109.03178"/>
    <n v="116.61385"/>
    <n v="0"/>
    <n v="0"/>
    <n v="0"/>
    <n v="0"/>
    <n v="0"/>
    <n v="0"/>
    <s v="Huracan y Otros Riesgos Hidrometeorologicos"/>
    <s v="Daños Sin Autos"/>
    <s v="Riesgos Catastroficos"/>
    <x v="34"/>
    <x v="2"/>
    <n v="673928.03742999991"/>
    <n v="570550.37566999998"/>
    <n v="686962120.64980006"/>
    <n v="584624168.36260986"/>
    <n v="657838299.99713993"/>
    <n v="555463704.64566004"/>
    <n v="17829353.362780001"/>
    <n v="15258553.227239996"/>
    <n v="3750519.8539799992"/>
    <n v="1899469.5926699999"/>
    <n v="22746.487799999999"/>
    <n v="19044.338370000001"/>
    <n v="2.9673517947344533E-2"/>
    <n v="2.7411976271334682E-2"/>
    <n v="1107.9253799999997"/>
    <n v="26.488465926410321"/>
    <n v="23.258959433728492"/>
    <n v="21.962805473929418"/>
    <n v="0.78503876915041215"/>
    <n v="0.73309407343536848"/>
    <n v="7.7014382758042101E-4"/>
    <n v="8.0423963913669994E-4"/>
    <n v="7.1544613041137951E-4"/>
    <n v="7.5300527379519773E-4"/>
    <m/>
    <m/>
    <m/>
    <n v="0"/>
    <m/>
    <n v="0"/>
    <m/>
    <n v="0"/>
    <m/>
    <n v="-23.168627546471065"/>
    <n v="30.463777564645323"/>
    <n v="50.152904567805848"/>
    <n v="4.2973123000260079E-2"/>
    <n v="-91.076017522672032"/>
    <n v="-6.5018606280471847"/>
    <n v="23.871920645521882"/>
    <n v="250.11032566028825"/>
    <s v="Resto"/>
    <n v="2023"/>
    <n v="3"/>
    <d v="2024-11-12T00:00:00"/>
    <x v="34"/>
    <x v="30"/>
  </r>
  <r>
    <n v="2024"/>
    <n v="9"/>
    <n v="109"/>
    <x v="68"/>
    <s v="Huracan y Otros Riesgos Hidrometeorologicos"/>
    <n v="228"/>
    <s v="9d693eeee1d1899cbc50b6d45df953d3835acf28ee869879b45565fccc814765"/>
    <s v="866d562d83a77144c090ae01fef5e5dc5d322dfdcb968ee04e0fa262fe1b2619"/>
    <x v="20"/>
    <n v="172079.91661000001"/>
    <n v="143966.50644999999"/>
    <n v="226499.73902000004"/>
    <n v="195012.85195000001"/>
    <n v="42.403270000000006"/>
    <n v="-3711.5233699999999"/>
    <n v="-1018.1493099999996"/>
    <n v="75.955829999999878"/>
    <n v="0"/>
    <n v="0"/>
    <n v="136.08000000000001"/>
    <n v="130.12"/>
    <n v="0"/>
    <n v="0"/>
    <n v="-0.18221999999999999"/>
    <n v="-3711.5234599999999"/>
    <n v="431.00044000000003"/>
    <n v="-368.03"/>
    <n v="0"/>
    <n v="0"/>
    <n v="0"/>
    <n v="0"/>
    <n v="0"/>
    <n v="0"/>
    <s v="Huracan y Otros Riesgos Hidrometeorologicos"/>
    <s v="Daños Sin Autos"/>
    <s v="Riesgos Catastroficos"/>
    <x v="34"/>
    <x v="2"/>
    <n v="3245561.4989299998"/>
    <n v="2851934.3307800004"/>
    <n v="686962120.64980006"/>
    <n v="584624168.36260986"/>
    <n v="657838299.99713993"/>
    <n v="555463704.64566004"/>
    <n v="17829353.362780001"/>
    <n v="15258553.227239996"/>
    <n v="3750519.8539799992"/>
    <n v="1899469.5926699999"/>
    <n v="756695.53625999996"/>
    <n v="590618.98954999994"/>
    <n v="0.96514950996051641"/>
    <n v="0.94351347933162455"/>
    <n v="28113.410160000029"/>
    <n v="19.527743537879005"/>
    <n v="22.740971548545449"/>
    <n v="24.375529571050514"/>
    <n v="5.3020075776327609"/>
    <n v="5.0480302051914823"/>
    <n v="2.5049403953631241E-2"/>
    <n v="2.6158391296272683E-2"/>
    <n v="2.4625479793833217E-2"/>
    <n v="2.5918256268758141E-2"/>
    <m/>
    <m/>
    <m/>
    <n v="0"/>
    <m/>
    <n v="0"/>
    <m/>
    <n v="0"/>
    <m/>
    <n v="-101.1424761687544"/>
    <n v="2.4641614684241333E-2"/>
    <n v="-2.578046423102601"/>
    <n v="1.1305971345546206E-3"/>
    <n v="-99.995090425752025"/>
    <n v="-217.11013776050868"/>
    <n v="-4.2278379112559598E-2"/>
    <n v="1008.4839442436758"/>
    <s v="Resto"/>
    <n v="2023"/>
    <n v="3"/>
    <d v="2024-11-12T00:00:00"/>
    <x v="34"/>
    <x v="20"/>
  </r>
  <r>
    <n v="2024"/>
    <n v="9"/>
    <n v="43"/>
    <x v="9"/>
    <s v="Huracan y Otros Riesgos Hidrometeorologicos"/>
    <n v="31"/>
    <s v="eb1e33e8a81b697b75855af6bfcdbcbf7cbbde9f94962ceaec1ed8af21f5a50f"/>
    <s v="866d562d83a77144c090ae01fef5e5dc5d322dfdcb968ee04e0fa262fe1b2619"/>
    <x v="16"/>
    <n v="616648.08626999997"/>
    <n v="558210.12211999996"/>
    <n v="748929.00822000008"/>
    <n v="661776.45479999995"/>
    <n v="5358.6166600000151"/>
    <n v="73867.541429999997"/>
    <n v="1004235.6062299998"/>
    <n v="-73871.059849999991"/>
    <n v="0"/>
    <n v="0"/>
    <n v="136.08000000000001"/>
    <n v="130.12"/>
    <n v="0"/>
    <n v="0"/>
    <n v="21499.062420000002"/>
    <n v="13842.8374"/>
    <n v="51214.41474"/>
    <n v="55255.947869999996"/>
    <n v="0"/>
    <n v="0"/>
    <n v="0"/>
    <n v="0"/>
    <n v="0"/>
    <n v="0"/>
    <s v="Huracan y Otros Riesgos Hidrometeorologicos"/>
    <s v="Daños Sin Autos"/>
    <s v="Riesgos Catastroficos"/>
    <x v="34"/>
    <x v="2"/>
    <n v="84865140.385240003"/>
    <n v="73374373.455160007"/>
    <n v="686962120.64980006"/>
    <n v="584624168.36260986"/>
    <n v="657838299.99713993"/>
    <n v="555463704.64566004"/>
    <n v="17829353.362780001"/>
    <n v="15258553.227239996"/>
    <n v="3750519.8539799992"/>
    <n v="1899469.5926699999"/>
    <n v="942425.94732000004"/>
    <n v="838790.67912999995"/>
    <n v="3.4586116149186608"/>
    <n v="3.6583423985667767"/>
    <n v="58437.964150000014"/>
    <n v="10.468811265560941"/>
    <n v="65.43199367797304"/>
    <n v="66.549394981234144"/>
    <n v="0.72662118211407467"/>
    <n v="0.76076986532788471"/>
    <n v="8.9764496139424721E-2"/>
    <n v="9.3738550381253408E-2"/>
    <n v="9.5481875763605659E-2"/>
    <n v="0.10049443689144225"/>
    <m/>
    <m/>
    <m/>
    <n v="0"/>
    <m/>
    <n v="0"/>
    <m/>
    <n v="0"/>
    <m/>
    <n v="-92.745640972661775"/>
    <n v="0.86899104680813677"/>
    <n v="13.232927620420416"/>
    <n v="0.14287663760301192"/>
    <n v="55.308205960723058"/>
    <n v="-7.3142046888933336"/>
    <n v="41.978537740095632"/>
    <n v="25.052212356519298"/>
    <s v="Medianas"/>
    <n v="2023"/>
    <n v="3"/>
    <d v="2024-11-12T00:00:00"/>
    <x v="34"/>
    <x v="16"/>
  </r>
  <r>
    <n v="2024"/>
    <n v="9"/>
    <n v="5.0999999999999996"/>
    <x v="6"/>
    <s v="Huracan y Otros Riesgos Hidrometeorologicos"/>
    <n v="5.0999999999999996"/>
    <m/>
    <m/>
    <x v="3"/>
    <n v="10646131.32956"/>
    <n v="9122864.85867"/>
    <n v="11827687.790100001"/>
    <n v="9734735.0296299998"/>
    <n v="3090280.39127"/>
    <n v="1476684.8917200002"/>
    <n v="28002801.984549992"/>
    <n v="1993609.4329800007"/>
    <n v="0"/>
    <n v="0"/>
    <n v="0"/>
    <n v="0"/>
    <n v="-79.994020000000006"/>
    <n v="152.09188"/>
    <n v="1306404.1709"/>
    <n v="449933.61144999997"/>
    <n v="1365072.19906"/>
    <n v="1228118.3172299999"/>
    <n v="0"/>
    <n v="0"/>
    <n v="0"/>
    <n v="0"/>
    <n v="0"/>
    <n v="0"/>
    <s v="Huracan y Otros Riesgos Hidrometeorologicos"/>
    <s v="Daños Sin Autos"/>
    <s v="Riesgos Catastroficos"/>
    <x v="34"/>
    <x v="2"/>
    <n v="120838876.01833001"/>
    <n v="108722433.02880999"/>
    <n v="686962120.64980006"/>
    <n v="584624168.36260986"/>
    <n v="657838299.99713993"/>
    <n v="555463704.64566004"/>
    <n v="17829353.362780001"/>
    <n v="15258553.227239996"/>
    <n v="3750519.8539799992"/>
    <n v="1899469.5926699999"/>
    <n v="16293777.903650001"/>
    <n v="13440377.79277"/>
    <n v="59.711258804172509"/>
    <n v="59.788531211357622"/>
    <n v="1523266.4708900005"/>
    <n v="16.697238142712912"/>
    <n v="65.338630442330626"/>
    <n v="67.876550788456811"/>
    <n v="8.8101873174863794"/>
    <n v="8.3909682707823166"/>
    <n v="1.549740663937887"/>
    <n v="1.6183507907043853"/>
    <n v="1.5604665958680644"/>
    <n v="1.642387213128468"/>
    <m/>
    <m/>
    <m/>
    <n v="0"/>
    <m/>
    <n v="0"/>
    <m/>
    <n v="0"/>
    <m/>
    <n v="109.27148429551075"/>
    <n v="29.02726159961545"/>
    <n v="16.186635608403417"/>
    <n v="82.396054722670982"/>
    <n v="190.35487406461021"/>
    <n v="11.151521796279141"/>
    <n v="95.702203282698221"/>
    <n v="36.636015043307687"/>
    <m/>
    <n v="2023"/>
    <n v="3"/>
    <d v="2024-11-12T00:00:00"/>
    <x v="34"/>
    <x v="3"/>
  </r>
  <r>
    <n v="2024"/>
    <n v="9"/>
    <n v="93"/>
    <x v="43"/>
    <s v="Huracan y Otros Riesgos Hidrometeorologicos"/>
    <n v="220"/>
    <s v="36790ecd55c2030dc553685bef719df653f413a20cdad1bfd1dc934c76686ddd"/>
    <s v="866d562d83a77144c090ae01fef5e5dc5d322dfdcb968ee04e0fa262fe1b2619"/>
    <x v="24"/>
    <n v="95158.091499999995"/>
    <n v="113810.52837999999"/>
    <n v="112261.04534000001"/>
    <n v="124043.66080999999"/>
    <n v="6007.2737999999999"/>
    <n v="-529.14280000000076"/>
    <n v="443.34045999999927"/>
    <n v="-29469.85"/>
    <n v="0"/>
    <n v="0"/>
    <n v="136.08000000000001"/>
    <n v="130.12"/>
    <n v="0"/>
    <n v="0"/>
    <n v="-355.01299999999998"/>
    <n v="337.90424999999999"/>
    <n v="3489.7080299999998"/>
    <n v="-11983.1625"/>
    <n v="0"/>
    <n v="0"/>
    <n v="0"/>
    <n v="0"/>
    <n v="0"/>
    <n v="0"/>
    <s v="Huracan y Otros Riesgos Hidrometeorologicos"/>
    <s v="Daños Sin Autos"/>
    <s v="Riesgos Catastroficos"/>
    <x v="34"/>
    <x v="2"/>
    <n v="667096.89925000002"/>
    <n v="538831.89078000002"/>
    <n v="686962120.64980006"/>
    <n v="584624168.36260986"/>
    <n v="657838299.99713993"/>
    <n v="555463704.64566004"/>
    <n v="17829353.362780001"/>
    <n v="15258553.227239996"/>
    <n v="3750519.8539799992"/>
    <n v="1899469.5926699999"/>
    <n v="163391.27028"/>
    <n v="188896.00203999999"/>
    <n v="0.53371588729992325"/>
    <n v="0.74588020689158296"/>
    <n v="-18652.436879999994"/>
    <n v="-16.389025818175362"/>
    <n v="58.239397574258213"/>
    <n v="60.250363772071701"/>
    <n v="14.264508140718956"/>
    <n v="21.121713530216375"/>
    <n v="1.3852014345418289E-2"/>
    <n v="1.4465270796852921E-2"/>
    <n v="1.9467297887932961E-2"/>
    <n v="2.0489282635055641E-2"/>
    <m/>
    <m/>
    <m/>
    <n v="0"/>
    <m/>
    <n v="0"/>
    <m/>
    <n v="0"/>
    <m/>
    <n v="-1235.2840480868285"/>
    <n v="6.3129406078935499"/>
    <n v="-0.46493308442717629"/>
    <n v="0.1601717637523013"/>
    <n v="-205.06319467719035"/>
    <n v="-129.12176172191607"/>
    <n v="-10.173143338871245"/>
    <n v="-2.8198253173984744"/>
    <s v="Resto"/>
    <n v="2023"/>
    <n v="3"/>
    <d v="2024-11-12T00:00:00"/>
    <x v="34"/>
    <x v="24"/>
  </r>
  <r>
    <n v="2024"/>
    <n v="9"/>
    <n v="16"/>
    <x v="24"/>
    <s v="Huracan y Otros Riesgos Hidrometeorologicos"/>
    <n v="14"/>
    <s v="8527a891e224136950ff32ca212b45bc93f69fbb801c3b1ebedac52775f99e61"/>
    <s v="866d562d83a77144c090ae01fef5e5dc5d322dfdcb968ee04e0fa262fe1b2619"/>
    <x v="19"/>
    <n v="233956.97036000001"/>
    <n v="205994.14336000002"/>
    <n v="249929.92196000001"/>
    <n v="219365.97290000002"/>
    <n v="34833.706379999996"/>
    <n v="18207.698240000002"/>
    <n v="58525.715200000006"/>
    <n v="26988.554089999994"/>
    <n v="0"/>
    <n v="0"/>
    <n v="136.08000000000001"/>
    <n v="130.12"/>
    <n v="0"/>
    <n v="0"/>
    <n v="269.55223999999998"/>
    <n v="3298.27673"/>
    <n v="10400.61817"/>
    <n v="9841.1442399999996"/>
    <n v="0"/>
    <n v="0"/>
    <n v="0"/>
    <n v="0"/>
    <n v="0"/>
    <n v="0"/>
    <s v="Huracan y Otros Riesgos Hidrometeorologicos"/>
    <s v="Daños Sin Autos"/>
    <s v="Riesgos Catastroficos"/>
    <x v="34"/>
    <x v="2"/>
    <n v="3728743.9611599999"/>
    <n v="2931433.71942"/>
    <n v="686962120.64980006"/>
    <n v="584624168.36260986"/>
    <n v="657838299.99713993"/>
    <n v="555463704.64566004"/>
    <n v="17829353.362780001"/>
    <n v="15258553.227239996"/>
    <n v="3750519.8539799992"/>
    <n v="1899469.5926699999"/>
    <n v="369268.3113"/>
    <n v="306283.51357999997"/>
    <n v="1.3122010966948541"/>
    <n v="1.3500240834907826"/>
    <n v="27962.82699999999"/>
    <n v="13.574573793164358"/>
    <n v="63.35690423485304"/>
    <n v="67.256033781326991"/>
    <n v="6.2744176805107523"/>
    <n v="7.0270783199136115"/>
    <n v="3.405674975771579E-2"/>
    <n v="3.5564510360831407E-2"/>
    <n v="3.5235310906995089E-2"/>
    <n v="3.7085077141342161E-2"/>
    <m/>
    <m/>
    <m/>
    <n v="0"/>
    <m/>
    <n v="0"/>
    <m/>
    <n v="0"/>
    <m/>
    <n v="91.313069454736279"/>
    <n v="14.888937194903756"/>
    <n v="8.8389397596512342"/>
    <n v="0.92877008351348822"/>
    <n v="-91.827482589673423"/>
    <n v="5.6850495872825535"/>
    <n v="2.5916944127177781"/>
    <n v="33.515175162192321"/>
    <s v="Resto"/>
    <n v="2023"/>
    <n v="3"/>
    <d v="2024-11-12T00:00:00"/>
    <x v="34"/>
    <x v="19"/>
  </r>
  <r>
    <n v="2024"/>
    <n v="9"/>
    <n v="8"/>
    <x v="20"/>
    <s v="Huracan y Otros Riesgos Hidrometeorologicos"/>
    <n v="8"/>
    <s v="2c624232cdd221771294dfbb310aca000a0df6ac8b66b696d90ef06fdefb64a3"/>
    <s v="866d562d83a77144c090ae01fef5e5dc5d322dfdcb968ee04e0fa262fe1b2619"/>
    <x v="33"/>
    <n v="62597.729930000001"/>
    <n v="40708.227209999997"/>
    <n v="74748.604129999992"/>
    <n v="54122.38605999999"/>
    <n v="4009.1025899999986"/>
    <n v="7741.6914600000027"/>
    <n v="10991.318230000004"/>
    <n v="16062.400100000004"/>
    <n v="0"/>
    <n v="0"/>
    <n v="136.08000000000001"/>
    <n v="130.12"/>
    <n v="0"/>
    <n v="0"/>
    <n v="2676.2710699999998"/>
    <n v="5475.2629200000001"/>
    <n v="22400.542289999998"/>
    <n v="18154.008280000002"/>
    <n v="0"/>
    <n v="0"/>
    <n v="0"/>
    <n v="0"/>
    <n v="0"/>
    <n v="0"/>
    <s v="Huracan y Otros Riesgos Hidrometeorologicos"/>
    <s v="Daños Sin Autos"/>
    <s v="Riesgos Catastroficos"/>
    <x v="34"/>
    <x v="2"/>
    <n v="1891357.54091"/>
    <n v="1612866.84565"/>
    <n v="686962120.64980006"/>
    <n v="584624168.36260986"/>
    <n v="657838299.99713993"/>
    <n v="555463704.64566004"/>
    <n v="17829353.362780001"/>
    <n v="15258553.227239996"/>
    <n v="3750519.8539799992"/>
    <n v="1899469.5926699999"/>
    <n v="99338.515610000002"/>
    <n v="68763.193980000011"/>
    <n v="0.35109366366969347"/>
    <n v="0.26678956126277115"/>
    <n v="21889.502720000004"/>
    <n v="53.771692407727436"/>
    <n v="63.014561417201755"/>
    <n v="59.200605518469828"/>
    <n v="3.3096719459971586"/>
    <n v="2.5239670168552699"/>
    <n v="9.1122535069020349E-3"/>
    <n v="9.5156712417431705E-3"/>
    <n v="6.9631447711123269E-3"/>
    <n v="7.3286925625443847E-3"/>
    <m/>
    <m/>
    <m/>
    <n v="0"/>
    <m/>
    <n v="0"/>
    <m/>
    <n v="0"/>
    <m/>
    <n v="-48.214125934695964"/>
    <n v="6.4045494852340221"/>
    <n v="19.017510686631553"/>
    <n v="0.10689458384670582"/>
    <n v="-51.120683899504868"/>
    <n v="23.39171572747567"/>
    <n v="11.947349467493629"/>
    <n v="30.160077243283045"/>
    <s v="Resto"/>
    <n v="2023"/>
    <n v="3"/>
    <d v="2024-11-12T00:00:00"/>
    <x v="34"/>
    <x v="33"/>
  </r>
  <r>
    <n v="2024"/>
    <n v="9"/>
    <n v="22"/>
    <x v="15"/>
    <s v="Huracan y Otros Riesgos Hidrometeorologicos"/>
    <n v="16"/>
    <s v="b17ef6d19c7a5b1ee83b907c595526dcb1eb06db8227d650d5dda0a9f4ce8cd9"/>
    <s v="866d562d83a77144c090ae01fef5e5dc5d322dfdcb968ee04e0fa262fe1b2619"/>
    <x v="5"/>
    <n v="1977645.6433699999"/>
    <n v="1674957.5948299998"/>
    <n v="2118550.7492900002"/>
    <n v="1797937.1840799998"/>
    <n v="-106159.59801000002"/>
    <n v="88172.148980000013"/>
    <n v="9168210.3258599956"/>
    <n v="179847.40604"/>
    <n v="0"/>
    <n v="0"/>
    <n v="136.08000000000001"/>
    <n v="130.12"/>
    <n v="0"/>
    <n v="0"/>
    <n v="104199.34462"/>
    <n v="38837.845289999997"/>
    <n v="249829.58216999998"/>
    <n v="170412.05402000001"/>
    <n v="0"/>
    <n v="0"/>
    <n v="0"/>
    <n v="0"/>
    <n v="0"/>
    <n v="0"/>
    <s v="Huracan y Otros Riesgos Hidrometeorologicos"/>
    <s v="Daños Sin Autos"/>
    <s v="Riesgos Catastroficos"/>
    <x v="34"/>
    <x v="2"/>
    <n v="23848282.467700001"/>
    <n v="20930115.52899"/>
    <n v="686962120.64980006"/>
    <n v="584624168.36260986"/>
    <n v="657838299.99713993"/>
    <n v="555463704.64566004"/>
    <n v="17829353.362780001"/>
    <n v="15258553.227239996"/>
    <n v="3750519.8539799992"/>
    <n v="1899469.5926699999"/>
    <n v="3503072.0429499997"/>
    <n v="2982447.68493"/>
    <n v="11.092077223049888"/>
    <n v="10.97717175334696"/>
    <n v="302688.04854000011"/>
    <n v="18.071385775633409"/>
    <n v="56.454609529086056"/>
    <n v="56.160502103469831"/>
    <n v="8.29261245982185"/>
    <n v="8.0026199210894955"/>
    <n v="0.28788277896594028"/>
    <n v="0.30062792685962464"/>
    <n v="0.28650159974076145"/>
    <n v="0.30154222153875643"/>
    <m/>
    <m/>
    <m/>
    <n v="0"/>
    <m/>
    <n v="0"/>
    <m/>
    <n v="0"/>
    <m/>
    <n v="-220.40037499151808"/>
    <n v="-5.3679787562497356"/>
    <n v="5.2641421640855963"/>
    <n v="-2.8305302236260643"/>
    <n v="168.29332019309874"/>
    <n v="46.603233912478579"/>
    <n v="41.708169110692474"/>
    <n v="22.790550535493157"/>
    <s v="Grandes"/>
    <n v="2023"/>
    <n v="3"/>
    <d v="2024-11-12T00:00:00"/>
    <x v="34"/>
    <x v="5"/>
  </r>
  <r>
    <n v="2024"/>
    <n v="9"/>
    <n v="201.1"/>
    <x v="1"/>
    <s v="Huracan y Otros Riesgos Hidrometeorologicos"/>
    <n v="201.1"/>
    <m/>
    <m/>
    <x v="1"/>
    <n v="17829353.362780001"/>
    <n v="15258553.227239998"/>
    <n v="20473733.866250001"/>
    <n v="17056285.17278"/>
    <n v="3750519.8539799997"/>
    <n v="1899469.5926700006"/>
    <n v="39371941.167879999"/>
    <n v="2621842.8036899995"/>
    <n v="0"/>
    <n v="0"/>
    <n v="0"/>
    <n v="0"/>
    <n v="-79.994020000000006"/>
    <n v="152.09188"/>
    <n v="1649556.8736"/>
    <n v="594701.56616999989"/>
    <n v="2529940.2859899998"/>
    <n v="2199026.5438599996"/>
    <n v="0"/>
    <n v="0"/>
    <n v="0"/>
    <n v="0"/>
    <n v="0"/>
    <n v="0"/>
    <s v="Huracan y Otros Riesgos Hidrometeorologicos"/>
    <s v="Daños Sin Autos"/>
    <s v="Riesgos Catastroficos"/>
    <x v="34"/>
    <x v="2"/>
    <n v="467985491.25686991"/>
    <n v="396804064.4689101"/>
    <n v="686962120.64980006"/>
    <n v="584624168.36260986"/>
    <n v="657838299.99713993"/>
    <n v="555463704.64566004"/>
    <n v="17829353.362780001"/>
    <n v="15258553.227239996"/>
    <n v="3750519.8539799992"/>
    <n v="1899469.5926699999"/>
    <n v="29883949.022059999"/>
    <n v="25414856.428460002"/>
    <n v="100"/>
    <n v="100.00000000000003"/>
    <n v="2570800.135540003"/>
    <n v="16.848256169861099"/>
    <n v="59.661972216652394"/>
    <n v="60.037928092142209"/>
    <n v="3.8098089996114317"/>
    <n v="3.8453621304666648"/>
    <n v="2.595391045129992"/>
    <n v="2.7102942110329415"/>
    <n v="2.6099764691520528"/>
    <n v="2.7469937458782647"/>
    <m/>
    <m/>
    <m/>
    <n v="0"/>
    <m/>
    <n v="0"/>
    <m/>
    <n v="0"/>
    <m/>
    <n v="97.450902528429495"/>
    <n v="21.03564710209551"/>
    <n v="12.448556323669102"/>
    <n v="100.00000000000003"/>
    <n v="177.37557246124047"/>
    <n v="15.04819225824987"/>
    <n v="65.201415335164953"/>
    <n v="27.043855738371725"/>
    <m/>
    <n v="2023"/>
    <n v="3"/>
    <d v="2024-11-12T00:00:00"/>
    <x v="34"/>
    <x v="1"/>
  </r>
  <r>
    <n v="2024"/>
    <n v="9"/>
    <n v="150.1"/>
    <x v="32"/>
    <s v="Huracan y Otros Riesgos Hidrometeorologicos"/>
    <n v="150.1"/>
    <m/>
    <m/>
    <x v="21"/>
    <n v="1794938.8309299999"/>
    <n v="1835762.6001500001"/>
    <n v="2278723.1237299996"/>
    <n v="2205537.0631200001"/>
    <n v="-36363.73956000006"/>
    <n v="201073.84908999995"/>
    <n v="3679079.3940800005"/>
    <n v="280473.43144999992"/>
    <n v="0"/>
    <n v="0"/>
    <n v="0"/>
    <n v="0"/>
    <n v="0"/>
    <n v="0"/>
    <n v="126393.11395999999"/>
    <n v="67246.30386"/>
    <n v="197445.90970999998"/>
    <n v="184791.65951999999"/>
    <n v="0"/>
    <n v="0"/>
    <n v="0"/>
    <n v="0"/>
    <n v="0"/>
    <n v="0"/>
    <s v="Huracan y Otros Riesgos Hidrometeorologicos"/>
    <s v="Daños Sin Autos"/>
    <s v="Riesgos Catastroficos"/>
    <x v="34"/>
    <x v="2"/>
    <n v="100441701.91089003"/>
    <n v="73636716.837420002"/>
    <n v="686962120.64980006"/>
    <n v="584624168.36260986"/>
    <n v="657838299.99713993"/>
    <n v="555463704.64566004"/>
    <n v="17829353.362780001"/>
    <n v="15258553.227239996"/>
    <n v="3750519.8539799992"/>
    <n v="1899469.5926699999"/>
    <n v="3648388.1058199992"/>
    <n v="3677171.1622299999"/>
    <n v="10.067324340977267"/>
    <n v="12.031039724478893"/>
    <n v="-40823.769220000133"/>
    <n v="-2.223804386071726"/>
    <n v="49.198132952650212"/>
    <n v="49.923229546832189"/>
    <n v="1.7870454171738703"/>
    <n v="2.4929989806622119"/>
    <n v="0.26128643442991595"/>
    <n v="0.27285410881941713"/>
    <n v="0.31400730580323505"/>
    <n v="0.33049190879556478"/>
    <m/>
    <m/>
    <m/>
    <n v="0"/>
    <m/>
    <n v="0"/>
    <m/>
    <n v="0"/>
    <m/>
    <n v="-118.08476822051772"/>
    <n v="-2.0259041106798694"/>
    <n v="10.953150972438932"/>
    <n v="-0.96956531296351811"/>
    <n v="87.955481126721338"/>
    <n v="6.8478470418360082"/>
    <n v="64.014045236814852"/>
    <n v="36.390334950545714"/>
    <s v="Resto"/>
    <n v="2023"/>
    <n v="3"/>
    <d v="2024-11-12T00:00:00"/>
    <x v="34"/>
    <x v="21"/>
  </r>
  <r>
    <n v="2024"/>
    <n v="9"/>
    <n v="74"/>
    <x v="0"/>
    <s v="Huracan y Otros Riesgos Hidrometeorologicos"/>
    <n v="46"/>
    <s v="25fc0e7096fc653718202dc30b0c580b8ab87eac11a700cba03a7c021bc35b0c"/>
    <s v="866d562d83a77144c090ae01fef5e5dc5d322dfdcb968ee04e0fa262fe1b2619"/>
    <x v="0"/>
    <n v="3777508.99113"/>
    <n v="3185489.3694099998"/>
    <n v="4157632.9123500003"/>
    <n v="3185489.3694099998"/>
    <n v="3782763.8490000004"/>
    <n v="997589.31085999997"/>
    <n v="6208896.2987300009"/>
    <n v="1276267.3093900003"/>
    <n v="0"/>
    <n v="0"/>
    <n v="136.08000000000001"/>
    <n v="130.12"/>
    <n v="-83.824770000000001"/>
    <n v="140.98416"/>
    <n v="994145.62473000004"/>
    <n v="357181.93572000001"/>
    <n v="754454.11751000001"/>
    <n v="707743.88159"/>
    <n v="0"/>
    <n v="0"/>
    <n v="0"/>
    <n v="0"/>
    <n v="0"/>
    <n v="0"/>
    <s v="Huracan y Otros Riesgos Hidrometeorologicos"/>
    <s v="Daños Sin Autos"/>
    <s v="Riesgos Catastroficos"/>
    <x v="34"/>
    <x v="2"/>
    <n v="6432910.42368"/>
    <n v="8513094.40955"/>
    <n v="686962120.64980006"/>
    <n v="584624168.36260986"/>
    <n v="657838299.99713993"/>
    <n v="555463704.64566004"/>
    <n v="17829353.362780001"/>
    <n v="15258553.227239996"/>
    <n v="3750519.8539799992"/>
    <n v="1899469.5926699999"/>
    <n v="5603550.1780600008"/>
    <n v="4130457.7068499997"/>
    <n v="21.187021841273332"/>
    <n v="20.876745796077017"/>
    <n v="592019.62172000017"/>
    <n v="18.584887691201146"/>
    <n v="67.412780667519741"/>
    <n v="77.121946173837998"/>
    <n v="58.721616536501443"/>
    <n v="37.41870131073037"/>
    <n v="0.54988606759814351"/>
    <n v="0.57423062645431611"/>
    <n v="0.54487815280230045"/>
    <n v="0.57348290136113911"/>
    <m/>
    <m/>
    <m/>
    <n v="0"/>
    <m/>
    <n v="0"/>
    <m/>
    <n v="0"/>
    <m/>
    <n v="279.19049530903277"/>
    <n v="100.13910907644004"/>
    <n v="31.31667367782704"/>
    <n v="100.85972068607461"/>
    <n v="178.33032001633052"/>
    <n v="6.5998784496818175"/>
    <n v="131.77019008274192"/>
    <n v="50.46768259127353"/>
    <s v="Grandes"/>
    <n v="2023"/>
    <n v="3"/>
    <d v="2024-11-12T00:00:00"/>
    <x v="34"/>
    <x v="0"/>
  </r>
  <r>
    <n v="2024"/>
    <n v="9"/>
    <n v="25"/>
    <x v="36"/>
    <s v="Huracan y Otros Riesgos Hidrometeorologicos"/>
    <n v="25"/>
    <s v="b7a56873cd771f2c446d369b649430b65a756ba278ff97ec81bb6f55b2e73569"/>
    <s v="866d562d83a77144c090ae01fef5e5dc5d322dfdcb968ee04e0fa262fe1b2619"/>
    <x v="34"/>
    <n v="0"/>
    <n v="0"/>
    <n v="0"/>
    <n v="-145715.69016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Huracan y Otros Riesgos Hidrometeorologicos"/>
    <s v="Daños Sin Autos"/>
    <s v="Riesgos Catastroficos"/>
    <x v="34"/>
    <x v="2"/>
    <n v="0"/>
    <n v="0"/>
    <n v="686962120.64980006"/>
    <n v="584624168.36260986"/>
    <n v="657838299.99713993"/>
    <n v="555463704.64566004"/>
    <n v="17829353.362780001"/>
    <n v="15258553.227239996"/>
    <n v="3750519.8539799992"/>
    <n v="1899469.5926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4"/>
    <x v="34"/>
  </r>
  <r>
    <n v="2024"/>
    <n v="9"/>
    <n v="9"/>
    <x v="8"/>
    <s v="Huracan y Otros Riesgos Hidrometeorologicos"/>
    <n v="9"/>
    <s v="19581e27de7ced00ff1ce50b2047e7a567c76b1cbaebabe5ef03f7c3017bb5b7"/>
    <s v="866d562d83a77144c090ae01fef5e5dc5d322dfdcb968ee04e0fa262fe1b2619"/>
    <x v="31"/>
    <n v="44552.969380000002"/>
    <n v="38980.694779999998"/>
    <n v="91398.022070000006"/>
    <n v="50034.121939999997"/>
    <n v="23745.213010000003"/>
    <n v="5647.1241299999992"/>
    <n v="74005.653890000001"/>
    <n v="5994.533419999997"/>
    <n v="0"/>
    <n v="0"/>
    <n v="136.08000000000001"/>
    <n v="130.12"/>
    <n v="0"/>
    <n v="0"/>
    <n v="10169.60577"/>
    <n v="6548.8643600000005"/>
    <n v="9411.0435799999996"/>
    <n v="11276.528259999999"/>
    <n v="0"/>
    <n v="0"/>
    <n v="0"/>
    <n v="0"/>
    <n v="0"/>
    <n v="0"/>
    <s v="Huracan y Otros Riesgos Hidrometeorologicos"/>
    <s v="Daños Sin Autos"/>
    <s v="Riesgos Catastroficos"/>
    <x v="34"/>
    <x v="2"/>
    <n v="2219668.6898400001"/>
    <n v="1971809.2153"/>
    <n v="686962120.64980006"/>
    <n v="584624168.36260986"/>
    <n v="657838299.99713993"/>
    <n v="555463704.64566004"/>
    <n v="17829353.362780001"/>
    <n v="15258553.227239996"/>
    <n v="3750519.8539799992"/>
    <n v="1899469.5926699999"/>
    <n v="65510.015869999996"/>
    <n v="56377.103969999996"/>
    <n v="0.24988550326792772"/>
    <n v="0.25546782974424187"/>
    <n v="5572.2746000000043"/>
    <n v="14.294959675421159"/>
    <n v="68.009400987495141"/>
    <n v="69.142776118373931"/>
    <n v="2.0071900632707265"/>
    <n v="1.9768999189949163"/>
    <n v="6.4855059748938097E-3"/>
    <n v="6.7726323292811785E-3"/>
    <n v="6.6676502425781405E-3"/>
    <n v="7.0176853058052571E-3"/>
    <m/>
    <m/>
    <m/>
    <n v="0"/>
    <m/>
    <n v="0"/>
    <m/>
    <n v="0"/>
    <m/>
    <n v="320.48328429430165"/>
    <n v="53.296589072375767"/>
    <n v="14.486976596675222"/>
    <n v="0.63311791256889138"/>
    <n v="55.288080665026925"/>
    <n v="-16.543076352827757"/>
    <n v="108.06034084904323"/>
    <n v="58.075182440947479"/>
    <s v="Resto"/>
    <n v="2023"/>
    <n v="3"/>
    <d v="2024-11-12T00:00:00"/>
    <x v="34"/>
    <x v="31"/>
  </r>
  <r>
    <n v="2024"/>
    <n v="9"/>
    <n v="15.1"/>
    <x v="13"/>
    <s v="Huracan y Otros Riesgos Hidrometeorologicos"/>
    <n v="15.1"/>
    <m/>
    <m/>
    <x v="7"/>
    <n v="5388283.2022900004"/>
    <n v="4299925.7684199996"/>
    <n v="6367322.9524200009"/>
    <n v="5116013.0800299989"/>
    <n v="696603.20227000001"/>
    <n v="221710.85186000005"/>
    <n v="7690059.7892499994"/>
    <n v="347759.93926000001"/>
    <n v="0"/>
    <n v="0"/>
    <n v="0"/>
    <n v="0"/>
    <n v="0"/>
    <n v="0"/>
    <n v="216759.58874000001"/>
    <n v="77521.650859999994"/>
    <n v="967422.17721999995"/>
    <n v="786116.56710999995"/>
    <n v="0"/>
    <n v="0"/>
    <n v="0"/>
    <n v="0"/>
    <n v="0"/>
    <n v="0"/>
    <s v="Huracan y Otros Riesgos Hidrometeorologicos"/>
    <s v="Daños Sin Autos"/>
    <s v="Riesgos Catastroficos"/>
    <x v="34"/>
    <x v="2"/>
    <n v="246704913.32765001"/>
    <n v="214444914.60268"/>
    <n v="686962120.64980006"/>
    <n v="584624168.36260986"/>
    <n v="657838299.99713993"/>
    <n v="555463704.64566004"/>
    <n v="17829353.362780001"/>
    <n v="15258553.227239996"/>
    <n v="3750519.8539799992"/>
    <n v="1899469.5926699999"/>
    <n v="9941783.0125900004"/>
    <n v="8297307.47346"/>
    <n v="30.221416854850226"/>
    <n v="28.180429064163516"/>
    <n v="1088357.4338700008"/>
    <n v="25.311074946066235"/>
    <n v="54.19835853856825"/>
    <n v="51.823146028682956"/>
    <n v="2.1841004824795665"/>
    <n v="2.0051423352178022"/>
    <n v="0.78436394676218868"/>
    <n v="0.81908931150913944"/>
    <n v="0.7355025674807536"/>
    <n v="0.77411462395423247"/>
    <m/>
    <m/>
    <m/>
    <n v="0"/>
    <m/>
    <n v="0"/>
    <m/>
    <n v="0"/>
    <m/>
    <n v="214.19445481625411"/>
    <n v="12.928110422517255"/>
    <n v="5.1561553338505028"/>
    <n v="18.573510590292557"/>
    <n v="179.61167794459945"/>
    <n v="23.063451108343092"/>
    <n v="22.405894121931738"/>
    <n v="9.8613429742350824"/>
    <s v="Resto"/>
    <n v="2023"/>
    <n v="3"/>
    <d v="2024-11-12T00:00:00"/>
    <x v="34"/>
    <x v="7"/>
  </r>
  <r>
    <n v="2024"/>
    <n v="9"/>
    <n v="94"/>
    <x v="19"/>
    <s v="Huracan y Otros Riesgos Hidrometeorologicos"/>
    <n v="7"/>
    <s v="7902699be42c8a8e46fbbb4501726517e86b22c56a189f7625a6da49081b2451"/>
    <s v="866d562d83a77144c090ae01fef5e5dc5d322dfdcb968ee04e0fa262fe1b2619"/>
    <x v="26"/>
    <n v="149294.40131000002"/>
    <n v="213345.89786000003"/>
    <n v="208357.75618"/>
    <n v="290253.05156000005"/>
    <n v="46376.693919999991"/>
    <n v="17744.715429999993"/>
    <n v="121883.76576000002"/>
    <n v="28981.114089999999"/>
    <n v="0"/>
    <n v="0"/>
    <n v="136.08000000000001"/>
    <n v="130.12"/>
    <n v="0"/>
    <n v="0"/>
    <n v="33053.374819999997"/>
    <n v="1278.3356799999999"/>
    <n v="31601.030190000001"/>
    <n v="34939.344880000004"/>
    <n v="0"/>
    <n v="0"/>
    <n v="0"/>
    <n v="0"/>
    <n v="0"/>
    <n v="0"/>
    <s v="Huracan y Otros Riesgos Hidrometeorologicos"/>
    <s v="Daños Sin Autos"/>
    <s v="Riesgos Catastroficos"/>
    <x v="34"/>
    <x v="2"/>
    <n v="5391455.1856499994"/>
    <n v="5692551.0252200002"/>
    <n v="686962120.64980006"/>
    <n v="584624168.36260986"/>
    <n v="657838299.99713993"/>
    <n v="555463704.64566004"/>
    <n v="17829353.362780001"/>
    <n v="15258553.227239996"/>
    <n v="3750519.8539799992"/>
    <n v="1899469.5926699999"/>
    <n v="232592.06216999999"/>
    <n v="396676.60138999997"/>
    <n v="0.83735174390374878"/>
    <n v="1.3982052864561823"/>
    <n v="-64051.496550000011"/>
    <n v="-30.022370803694255"/>
    <n v="64.187229743413056"/>
    <n v="53.783333101174037"/>
    <n v="2.7690928732444045"/>
    <n v="3.747808265833767"/>
    <n v="2.1732552177517718E-2"/>
    <n v="2.2694695841006689E-2"/>
    <n v="3.649282896694641E-2"/>
    <n v="3.84086117734906E-2"/>
    <m/>
    <m/>
    <m/>
    <n v="0"/>
    <m/>
    <n v="0"/>
    <m/>
    <n v="0"/>
    <m/>
    <n v="161.35496003274034"/>
    <n v="31.06392035673316"/>
    <n v="8.3173454976126493"/>
    <n v="1.2365404190777898"/>
    <n v="2485.6569082073966"/>
    <n v="-9.5546001262059264"/>
    <n v="104.59587748015755"/>
    <n v="3.6587282457369295"/>
    <s v="Resto"/>
    <n v="2023"/>
    <n v="3"/>
    <d v="2024-11-12T00:00:00"/>
    <x v="34"/>
    <x v="26"/>
  </r>
  <r>
    <n v="2024"/>
    <n v="9"/>
    <n v="103"/>
    <x v="18"/>
    <s v="Huracan y Otros Riesgos Hidrometeorologicos"/>
    <n v="205"/>
    <s v="f8809aff4d69bece79dabe35be0c708b890d7eafb841f121330667b77d2e2590"/>
    <s v="866d562d83a77144c090ae01fef5e5dc5d322dfdcb968ee04e0fa262fe1b2619"/>
    <x v="29"/>
    <n v="128143.63584999999"/>
    <n v="119346.48211"/>
    <n v="137564.50017999997"/>
    <n v="162154.65040999994"/>
    <n v="10443.61342"/>
    <n v="322947.26441"/>
    <n v="67060.264989999967"/>
    <n v="362114.30660999997"/>
    <n v="0"/>
    <n v="0"/>
    <n v="136.08000000000001"/>
    <n v="130.12"/>
    <n v="0"/>
    <n v="0"/>
    <n v="-292.07371000000001"/>
    <n v="-3491.16282"/>
    <n v="537.82573000000002"/>
    <n v="442.38526000000002"/>
    <n v="0"/>
    <n v="0"/>
    <n v="0"/>
    <n v="0"/>
    <n v="0"/>
    <n v="0"/>
    <s v="Huracan y Otros Riesgos Hidrometeorologicos"/>
    <s v="Daños Sin Autos"/>
    <s v="Riesgos Catastroficos"/>
    <x v="34"/>
    <x v="2"/>
    <n v="1756185.3149300001"/>
    <n v="1661194.5349100002"/>
    <n v="686962120.64980006"/>
    <n v="584624168.36260986"/>
    <n v="657838299.99713993"/>
    <n v="555463704.64566004"/>
    <n v="17829353.362780001"/>
    <n v="15258553.227239996"/>
    <n v="3750519.8539799992"/>
    <n v="1899469.5926699999"/>
    <n v="507144.59347000002"/>
    <n v="488514.69916000002"/>
    <n v="0.7187228456501884"/>
    <n v="0.78216119400454898"/>
    <n v="8797.1537399999943"/>
    <n v="7.3711043547071364"/>
    <n v="25.267672671655976"/>
    <n v="24.430479229226062"/>
    <n v="7.2967035289842217"/>
    <n v="7.1843772419144107"/>
    <n v="1.8653668375308442E-2"/>
    <n v="1.9479503679028284E-2"/>
    <n v="2.0414223114357463E-2"/>
    <n v="2.1485919081991718E-2"/>
    <m/>
    <m/>
    <m/>
    <n v="0"/>
    <m/>
    <n v="0"/>
    <m/>
    <n v="0"/>
    <m/>
    <n v="-96.766155168064458"/>
    <n v="8.1499275018424573"/>
    <n v="270.59638348815673"/>
    <n v="0.27845775590062222"/>
    <n v="-91.633913253006057"/>
    <n v="21.574061938682142"/>
    <n v="-54.306384709411361"/>
    <n v="-789.16797996388937"/>
    <s v="Resto"/>
    <n v="2023"/>
    <n v="3"/>
    <d v="2024-11-12T00:00:00"/>
    <x v="34"/>
    <x v="29"/>
  </r>
  <r>
    <n v="2024"/>
    <n v="9"/>
    <n v="107"/>
    <x v="28"/>
    <s v="Huracan y Otros Riesgos Hidrometeorologicos"/>
    <n v="70"/>
    <s v="ff5a1ae012afa5d4c889c50ad427aaf545d31a4fac04ffc1c4d03d403ba4250a"/>
    <s v="866d562d83a77144c090ae01fef5e5dc5d322dfdcb968ee04e0fa262fe1b2619"/>
    <x v="32"/>
    <n v="10382.234839999999"/>
    <n v="9323.3973499999993"/>
    <n v="12787.82785"/>
    <n v="11380.592989999999"/>
    <n v="13560.091319999998"/>
    <n v="-1606.70479"/>
    <n v="16905.264939999997"/>
    <n v="-95.778520000000171"/>
    <n v="0"/>
    <n v="0"/>
    <n v="136.08000000000001"/>
    <n v="130.12"/>
    <n v="0"/>
    <n v="0"/>
    <n v="2276.8351000000002"/>
    <n v="115.30908000000001"/>
    <n v="1481.21036"/>
    <n v="1650.81755"/>
    <n v="0"/>
    <n v="0"/>
    <n v="0"/>
    <n v="0"/>
    <n v="0"/>
    <n v="0"/>
    <s v="Huracan y Otros Riesgos Hidrometeorologicos"/>
    <s v="Daños Sin Autos"/>
    <s v="Riesgos Catastroficos"/>
    <x v="34"/>
    <x v="2"/>
    <n v="1478140.9423199999"/>
    <n v="1040269.57398"/>
    <n v="686962120.64980006"/>
    <n v="584624168.36260986"/>
    <n v="657838299.99713993"/>
    <n v="555463704.64566004"/>
    <n v="17829353.362780001"/>
    <n v="15258553.227239996"/>
    <n v="3750519.8539799992"/>
    <n v="1899469.5926699999"/>
    <n v="13002.712170000001"/>
    <n v="11530.082539999999"/>
    <n v="5.8231135076797724E-2"/>
    <n v="6.1102761258882719E-2"/>
    <n v="1058.8374899999999"/>
    <n v="11.356777473396008"/>
    <n v="79.846686631685998"/>
    <n v="80.86149702446103"/>
    <n v="0.70238463347782498"/>
    <n v="0.89624820173575992"/>
    <n v="1.5113256652607575E-3"/>
    <n v="1.5782350830052213E-3"/>
    <n v="1.5947676908589956E-3"/>
    <n v="1.6784890303404355E-3"/>
    <m/>
    <m/>
    <m/>
    <n v="0"/>
    <m/>
    <n v="0"/>
    <m/>
    <n v="0"/>
    <m/>
    <n v="-943.9690604270869"/>
    <n v="130.60859756086964"/>
    <n v="-17.233039949756083"/>
    <n v="0.36155231402415372"/>
    <n v="1874.5497058861279"/>
    <n v="-10.27413295915105"/>
    <n v="153.71450007951606"/>
    <n v="6.9849681450260812"/>
    <s v="Resto"/>
    <n v="2023"/>
    <n v="3"/>
    <d v="2024-11-12T00:00:00"/>
    <x v="34"/>
    <x v="32"/>
  </r>
  <r>
    <n v="2024"/>
    <n v="9"/>
    <n v="27"/>
    <x v="21"/>
    <s v="Huracan y Otros Riesgos Hidrometeorologicos"/>
    <n v="21"/>
    <s v="6f4b6612125fb3a0daecd2799dfd6c9c299424fd920f9b308110a2c1fbd8f443"/>
    <s v="866d562d83a77144c090ae01fef5e5dc5d322dfdcb968ee04e0fa262fe1b2619"/>
    <x v="23"/>
    <n v="220351.77696000002"/>
    <n v="195748.44111000001"/>
    <n v="288264.20680000004"/>
    <n v="256020.93474999999"/>
    <n v="52685.178889999981"/>
    <n v="-11534.942060000001"/>
    <n v="452625.18159000011"/>
    <n v="-751.23813000000621"/>
    <n v="0"/>
    <n v="0"/>
    <n v="136.08000000000001"/>
    <n v="130.12"/>
    <n v="0"/>
    <n v="0"/>
    <n v="36270.541210000003"/>
    <n v="-13630.797869999999"/>
    <n v="91260.813819999996"/>
    <n v="67675.562550000002"/>
    <n v="0"/>
    <n v="0"/>
    <n v="0"/>
    <n v="0"/>
    <n v="0"/>
    <n v="0"/>
    <s v="Huracan y Otros Riesgos Hidrometeorologicos"/>
    <s v="Daños Sin Autos"/>
    <s v="Riesgos Catastroficos"/>
    <x v="34"/>
    <x v="2"/>
    <n v="9306186.5952599999"/>
    <n v="8672700.5259799995"/>
    <n v="686962120.64980006"/>
    <n v="584624168.36260986"/>
    <n v="657838299.99713993"/>
    <n v="555463704.64566004"/>
    <n v="17829353.362780001"/>
    <n v="15258553.227239996"/>
    <n v="3750519.8539799992"/>
    <n v="1899469.5926699999"/>
    <n v="316700.00274999999"/>
    <n v="283033.89132999995"/>
    <n v="1.2358932625116932"/>
    <n v="1.2828768114171167"/>
    <n v="24603.335850000003"/>
    <n v="12.568854040668587"/>
    <n v="69.577447125551075"/>
    <n v="69.160777951418368"/>
    <n v="2.3677988261296381"/>
    <n v="2.2570644578769286"/>
    <n v="3.2076263062593383E-2"/>
    <n v="3.3496343548400573E-2"/>
    <n v="3.3482782906194899E-2"/>
    <n v="3.5240545776950689E-2"/>
    <m/>
    <m/>
    <m/>
    <n v="0"/>
    <m/>
    <n v="0"/>
    <m/>
    <n v="0"/>
    <m/>
    <n v="-556.74420049926084"/>
    <n v="23.909577502324296"/>
    <n v="-5.8927376354011365"/>
    <n v="1.4047433673518941"/>
    <n v="-366.09257620808671"/>
    <n v="34.85046947718353"/>
    <n v="39.743828365960987"/>
    <n v="-20.14138834816379"/>
    <s v="Resto"/>
    <n v="2023"/>
    <n v="3"/>
    <d v="2024-11-12T00:00:00"/>
    <x v="34"/>
    <x v="23"/>
  </r>
  <r>
    <n v="2024"/>
    <n v="9"/>
    <n v="79"/>
    <x v="59"/>
    <s v="Huracan y Otros Riesgos Hidrometeorologicos"/>
    <n v="51"/>
    <s v="031b4af5197ec30a926f48cf40e11a7dbc470048a21e4003b7a3c07c5dab1baa"/>
    <s v="866d562d83a77144c090ae01fef5e5dc5d322dfdcb968ee04e0fa262fe1b2619"/>
    <x v="8"/>
    <n v="704055.74786999996"/>
    <n v="562837.51315999997"/>
    <n v="869423.17515999998"/>
    <n v="710157.40484999993"/>
    <n v="170858.28599"/>
    <n v="17425.480230000001"/>
    <n v="471873.80248000001"/>
    <n v="29587.366569999998"/>
    <n v="0"/>
    <n v="0"/>
    <n v="136.08000000000001"/>
    <n v="130.12"/>
    <n v="0"/>
    <n v="0"/>
    <n v="77643.455109999995"/>
    <n v="17186.696550000001"/>
    <n v="649795.51775999996"/>
    <n v="513683.77312000003"/>
    <n v="0"/>
    <n v="0"/>
    <n v="0"/>
    <n v="0"/>
    <n v="0"/>
    <n v="0"/>
    <s v="Huracan y Otros Riesgos Hidrometeorologicos"/>
    <s v="Daños Sin Autos"/>
    <s v="Riesgos Catastroficos"/>
    <x v="34"/>
    <x v="2"/>
    <n v="61339841.861339994"/>
    <n v="52224009.604280002"/>
    <n v="686962120.64980006"/>
    <n v="584624168.36260986"/>
    <n v="657838299.99713993"/>
    <n v="555463704.64566004"/>
    <n v="17829353.362780001"/>
    <n v="15258553.227239996"/>
    <n v="3750519.8539799992"/>
    <n v="1899469.5926699999"/>
    <n v="1716623.2904000001"/>
    <n v="1356066.6367200001"/>
    <n v="3.9488574461694426"/>
    <n v="3.6886689372043917"/>
    <n v="141218.23470999999"/>
    <n v="25.0904091159708"/>
    <n v="41.013992517015424"/>
    <n v="41.505151584686786"/>
    <n v="1.1477951792923313"/>
    <n v="1.0777370742400307"/>
    <n v="0.10248829254283059"/>
    <n v="0.10702565476547368"/>
    <n v="9.6273391285955731E-2"/>
    <n v="0.10132750501115888"/>
    <m/>
    <m/>
    <m/>
    <n v="0"/>
    <m/>
    <n v="0"/>
    <m/>
    <n v="0"/>
    <m/>
    <n v="880.50833454705889"/>
    <n v="24.267721200615501"/>
    <n v="3.0960054762814631"/>
    <n v="4.55558942872113"/>
    <n v="351.76485710396736"/>
    <n v="26.497185965849713"/>
    <n v="11.94890592315187"/>
    <n v="3.3457736937283147"/>
    <s v="Medianas"/>
    <n v="2023"/>
    <n v="3"/>
    <d v="2024-11-12T00:00:00"/>
    <x v="34"/>
    <x v="8"/>
  </r>
  <r>
    <n v="2024"/>
    <n v="9"/>
    <n v="61"/>
    <x v="2"/>
    <s v="Huracan y Otros Riesgos Hidrometeorolog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89640.48041000002"/>
    <n v="-114392.99234"/>
    <n v="809367.04282000009"/>
    <n v="712859.29759000009"/>
    <n v="0"/>
    <n v="0"/>
    <n v="0"/>
    <n v="0"/>
    <n v="0"/>
    <n v="0"/>
    <s v="Huracan y Otros Riesgos Hidrometeorologicos"/>
    <s v="Daños Sin Autos"/>
    <s v="Riesgos Catastroficos"/>
    <x v="34"/>
    <x v="2"/>
    <n v="0"/>
    <n v="0"/>
    <n v="686962120.64980006"/>
    <n v="584624168.36260986"/>
    <n v="657838299.99713993"/>
    <n v="555463704.64566004"/>
    <n v="17829353.362780001"/>
    <n v="15258553.227239996"/>
    <n v="3750519.8539799992"/>
    <n v="1899469.5926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53.19774794344715"/>
    <n v="13.538119732220455"/>
    <n v="35.786048243431487"/>
    <n v="-16.047064648905366"/>
    <m/>
    <n v="2023"/>
    <n v="3"/>
    <d v="2024-11-12T00:00:00"/>
    <x v="34"/>
    <x v="2"/>
  </r>
  <r>
    <n v="2024"/>
    <n v="9"/>
    <n v="12"/>
    <x v="31"/>
    <s v="Huracan y Otros Riesgos Hidrometeorologicos"/>
    <n v="12"/>
    <s v="6b51d431df5d7f141cbececcf79edf3dd861c3b4069f0b11661a3eefacbba918"/>
    <s v="866d562d83a77144c090ae01fef5e5dc5d322dfdcb968ee04e0fa262fe1b2619"/>
    <x v="14"/>
    <n v="366370.13520999998"/>
    <n v="233219.84182"/>
    <n v="429866.63337000005"/>
    <n v="303155.63519"/>
    <n v="192.55829000000034"/>
    <n v="2068.01611"/>
    <n v="1113494.9765100002"/>
    <n v="10069.551370000001"/>
    <n v="0"/>
    <n v="0"/>
    <n v="136.08000000000001"/>
    <n v="130.12"/>
    <n v="0"/>
    <n v="0"/>
    <n v="388.53147999999999"/>
    <n v="-147.74817999999999"/>
    <n v="-309.19488999999999"/>
    <n v="2332.2741900000001"/>
    <n v="0"/>
    <n v="0"/>
    <n v="0"/>
    <n v="0"/>
    <n v="0"/>
    <n v="0"/>
    <s v="Huracan y Otros Riesgos Hidrometeorologicos"/>
    <s v="Daños Sin Autos"/>
    <s v="Riesgos Catastroficos"/>
    <x v="34"/>
    <x v="2"/>
    <n v="5387062.6739699999"/>
    <n v="6304657.6626300002"/>
    <n v="686962120.64980006"/>
    <n v="584624168.36260986"/>
    <n v="657838299.99713993"/>
    <n v="555463704.64566004"/>
    <n v="17829353.362780001"/>
    <n v="15258553.227239996"/>
    <n v="3750519.8539799992"/>
    <n v="1899469.5926699999"/>
    <n v="719228.61239000002"/>
    <n v="494555.88879"/>
    <n v="2.0548705707679944"/>
    <n v="1.5284531786647335"/>
    <n v="133150.29338999998"/>
    <n v="57.092180644203474"/>
    <n v="50.939315941915929"/>
    <n v="47.157428939043655"/>
    <n v="6.8009257991424708"/>
    <n v="3.6991674139958284"/>
    <n v="5.3331926782724075E-2"/>
    <n v="5.5693038123744522E-2"/>
    <n v="3.9892268305156124E-2"/>
    <n v="4.1986513226597764E-2"/>
    <m/>
    <m/>
    <m/>
    <n v="0"/>
    <m/>
    <n v="0"/>
    <m/>
    <n v="0"/>
    <m/>
    <n v="-90.688743232275868"/>
    <n v="5.255840241716965E-2"/>
    <n v="0.88672391416683272"/>
    <n v="5.1341759941801179E-3"/>
    <n v="-362.96870797325556"/>
    <n v="-113.25722727309349"/>
    <n v="-125.65908835039285"/>
    <n v="-6.3349404042412347"/>
    <s v="Medianas"/>
    <n v="2023"/>
    <n v="3"/>
    <d v="2024-11-12T00:00:00"/>
    <x v="34"/>
    <x v="14"/>
  </r>
  <r>
    <n v="2024"/>
    <n v="9"/>
    <n v="5.0999999999999996"/>
    <x v="6"/>
    <s v="Pensiones IMSS"/>
    <n v="5.0999999999999996"/>
    <m/>
    <m/>
    <x v="3"/>
    <n v="21473044.21455"/>
    <n v="21217462.728730001"/>
    <n v="27734751.513870001"/>
    <n v="27535120.583130002"/>
    <n v="18461842.460819997"/>
    <n v="16782268.376730002"/>
    <n v="24359831.23065"/>
    <n v="21903702.193880003"/>
    <n v="0"/>
    <n v="0"/>
    <n v="0"/>
    <n v="0"/>
    <n v="0"/>
    <n v="0"/>
    <n v="18461842.460819997"/>
    <n v="16782268.376730002"/>
    <n v="-4085307.8685699999"/>
    <n v="-2056769.5394600001"/>
    <n v="0"/>
    <n v="0"/>
    <n v="0"/>
    <n v="0"/>
    <n v="21490163.83884"/>
    <n v="21217895.794079997"/>
    <s v="Pensiones IMSS"/>
    <s v="Pensiones"/>
    <s v="Pensiones IMSS"/>
    <x v="38"/>
    <x v="2"/>
    <n v="29123820.652660005"/>
    <n v="29160463.716949999"/>
    <n v="686962120.64980006"/>
    <n v="584624168.36260986"/>
    <n v="657838299.99713993"/>
    <n v="555463704.64566004"/>
    <n v="21473044.214550003"/>
    <n v="21217462.728730001"/>
    <n v="18461842.460820001"/>
    <n v="16782268.376730002"/>
    <n v="29123820.652660005"/>
    <n v="29160463.716949999"/>
    <n v="99.999999999999972"/>
    <n v="100"/>
    <n v="255581.48581999913"/>
    <n v="1.2045808166964322"/>
    <n v="73.730175963670391"/>
    <n v="72.761060779691917"/>
    <n v="73.730175963670391"/>
    <n v="72.761060779691917"/>
    <n v="3.1257974157641422"/>
    <n v="3.2641827352775534"/>
    <n v="3.6292483063358389"/>
    <n v="3.8197748207985951"/>
    <m/>
    <m/>
    <n v="100.07972611670215"/>
    <n v="0"/>
    <m/>
    <n v="0"/>
    <m/>
    <n v="272268.04476000369"/>
    <n v="1.2832000279498379"/>
    <n v="10.008027796879126"/>
    <n v="85.976828792213681"/>
    <n v="79.096490430053066"/>
    <n v="99.999999999999972"/>
    <n v="10.008027796879126"/>
    <n v="98.627400405909739"/>
    <n v="-451.90822955730596"/>
    <n v="-815.95278687062557"/>
    <m/>
    <n v="2023"/>
    <n v="3"/>
    <d v="2024-11-12T00:00:00"/>
    <x v="38"/>
    <x v="3"/>
  </r>
  <r>
    <n v="2024"/>
    <n v="9"/>
    <n v="906"/>
    <x v="11"/>
    <s v="Pensiones IMSS"/>
    <n v="256"/>
    <s v="51e8ea280b44e16934d4d611901f3d3afc41789840acdff81942c2f65009cd52"/>
    <s v="866d562d83a77144c090ae01fef5e5dc5d322dfdcb968ee04e0fa262fe1b2619"/>
    <x v="4"/>
    <n v="6490910.5919000003"/>
    <n v="4196586.0036500003"/>
    <n v="6865454.6224199999"/>
    <n v="5957477.0695800008"/>
    <n v="3484309.4357400001"/>
    <n v="3107885.9945200002"/>
    <n v="4509985.4058999997"/>
    <n v="4047823.3071300006"/>
    <n v="0"/>
    <n v="0"/>
    <n v="136.08000000000001"/>
    <n v="130.12"/>
    <n v="0"/>
    <n v="0"/>
    <n v="3484309.4357399992"/>
    <n v="3107885.9945199997"/>
    <n v="-921785.05969999987"/>
    <n v="-699532.40720000002"/>
    <n v="0"/>
    <n v="0"/>
    <n v="0"/>
    <n v="0"/>
    <n v="6507818.2603200004"/>
    <n v="4196741.4322500005"/>
    <s v="Pensiones IMSS"/>
    <s v="Pensiones"/>
    <s v="Pensiones IMSS"/>
    <x v="38"/>
    <x v="2"/>
    <n v="8995707.5342000015"/>
    <n v="6397672.8354899995"/>
    <n v="686962120.64980006"/>
    <n v="584624168.36260986"/>
    <n v="657838299.99713993"/>
    <n v="555463704.64566004"/>
    <n v="21473044.214550003"/>
    <n v="21217462.728730001"/>
    <n v="18461842.460820001"/>
    <n v="16782268.376730002"/>
    <n v="8995707.5342000015"/>
    <n v="6397672.8354899995"/>
    <n v="30.228180629841944"/>
    <n v="19.778924828591851"/>
    <n v="2294324.58825"/>
    <n v="54.67121575143463"/>
    <n v="72.155642757646007"/>
    <n v="65.595508109920146"/>
    <n v="72.155642757646007"/>
    <n v="65.595508109920146"/>
    <n v="0.94487168896011664"/>
    <n v="0.98670305330781449"/>
    <n v="0.71782629435310841"/>
    <n v="0.75551039042723334"/>
    <m/>
    <m/>
    <n v="30.30691966773087"/>
    <n v="0"/>
    <m/>
    <n v="0"/>
    <m/>
    <n v="2311076.8280699998"/>
    <n v="55.068363523910534"/>
    <n v="12.111880612214577"/>
    <n v="53.679824832097758"/>
    <n v="74.057483674036504"/>
    <n v="18.873032001732515"/>
    <n v="12.111880612214554"/>
    <n v="31.771602031935121"/>
    <n v="-377.99586780827053"/>
    <n v="-444.2804882992989"/>
    <s v="Grandes"/>
    <n v="2023"/>
    <n v="3"/>
    <d v="2024-11-12T00:00:00"/>
    <x v="38"/>
    <x v="4"/>
  </r>
  <r>
    <n v="2024"/>
    <n v="9"/>
    <n v="902"/>
    <x v="10"/>
    <s v="Pensiones IMSS"/>
    <n v="30"/>
    <s v="624b60c58c9d8bfb6ff1886c2fd605d2adeb6ea4da576068201b6c6958ce93f4"/>
    <s v="866d562d83a77144c090ae01fef5e5dc5d322dfdcb968ee04e0fa262fe1b2619"/>
    <x v="0"/>
    <n v="10715790.34829"/>
    <n v="10338838.04775"/>
    <n v="13420818.949650001"/>
    <n v="13081005.230150003"/>
    <n v="8862827.1896199994"/>
    <n v="8028348.0047000004"/>
    <n v="11642581.54384"/>
    <n v="10494460.63154"/>
    <n v="0"/>
    <n v="0"/>
    <n v="136.08000000000001"/>
    <n v="130.12"/>
    <n v="0"/>
    <n v="0"/>
    <n v="8862827.1896199994"/>
    <n v="8028348.0047000013"/>
    <n v="-1604849.1098100001"/>
    <n v="-774423.77705000003"/>
    <n v="0"/>
    <n v="0"/>
    <n v="0"/>
    <n v="0"/>
    <n v="10715790.34829"/>
    <n v="10338838.047749998"/>
    <s v="Pensiones IMSS"/>
    <s v="Pensiones"/>
    <s v="Pensiones IMSS"/>
    <x v="38"/>
    <x v="2"/>
    <n v="13199642.61585"/>
    <n v="12749688.19545"/>
    <n v="686962120.64980006"/>
    <n v="584624168.36260986"/>
    <n v="657838299.99713993"/>
    <n v="555463704.64566004"/>
    <n v="21473044.214550003"/>
    <n v="21217462.728730001"/>
    <n v="18461842.460820001"/>
    <n v="16782268.376730002"/>
    <n v="13199642.61585"/>
    <n v="12749688.19545"/>
    <n v="49.903452166456425"/>
    <n v="48.727966109493643"/>
    <n v="376952.3005400002"/>
    <n v="3.6459832217028865"/>
    <n v="81.182427889544414"/>
    <n v="81.09090896387282"/>
    <n v="81.182427889544414"/>
    <n v="81.09090896387282"/>
    <n v="1.5598808181961901"/>
    <n v="1.6289398699249631"/>
    <n v="1.7684588847406997"/>
    <n v="1.8612985801377113"/>
    <m/>
    <m/>
    <n v="49.903452166456425"/>
    <n v="0"/>
    <m/>
    <n v="0"/>
    <m/>
    <n v="376952.30054000206"/>
    <n v="3.6459832217029087"/>
    <n v="10.394158106144303"/>
    <n v="82.708105529839031"/>
    <n v="77.652323864838735"/>
    <n v="48.006190110379421"/>
    <n v="10.39415810614428"/>
    <n v="107.23138381976413"/>
    <n v="-552.25298973242911"/>
    <n v="-1036.6866620860039"/>
    <s v="Grandes"/>
    <n v="2023"/>
    <n v="3"/>
    <d v="2024-11-12T00:00:00"/>
    <x v="38"/>
    <x v="0"/>
  </r>
  <r>
    <n v="2024"/>
    <n v="9"/>
    <n v="905"/>
    <x v="12"/>
    <s v="Pensiones IMSS"/>
    <n v="51"/>
    <s v="031b4af5197ec30a926f48cf40e11a7dbc470048a21e4003b7a3c07c5dab1baa"/>
    <s v="866d562d83a77144c090ae01fef5e5dc5d322dfdcb968ee04e0fa262fe1b2619"/>
    <x v="5"/>
    <n v="4259686.68102"/>
    <n v="6675831.6036900003"/>
    <n v="7438066.8082999988"/>
    <n v="8485533.1707799993"/>
    <n v="5514735.7468599994"/>
    <n v="5049795.6127200006"/>
    <n v="7409473.7881699996"/>
    <n v="6571589.8201500019"/>
    <n v="0"/>
    <n v="0"/>
    <n v="136.08000000000001"/>
    <n v="130.12"/>
    <n v="0"/>
    <n v="0"/>
    <n v="5514735.7468600003"/>
    <n v="5049795.6127200006"/>
    <n v="-1570315.4534199999"/>
    <n v="-626509.67952000001"/>
    <n v="0"/>
    <n v="0"/>
    <n v="0"/>
    <n v="0"/>
    <n v="4259686.6810200009"/>
    <n v="6675831.6036899993"/>
    <s v="Pensiones IMSS"/>
    <s v="Pensiones"/>
    <s v="Pensiones IMSS"/>
    <x v="38"/>
    <x v="2"/>
    <n v="6921813.9092700006"/>
    <n v="10006895.612370001"/>
    <n v="686962120.64980006"/>
    <n v="584624168.36260986"/>
    <n v="657838299.99713993"/>
    <n v="555463704.64566004"/>
    <n v="21473044.214550003"/>
    <n v="21217462.728730001"/>
    <n v="18461842.460820001"/>
    <n v="16782268.376730002"/>
    <n v="6921813.9092700006"/>
    <n v="10006895.612370001"/>
    <n v="19.837367438258532"/>
    <n v="31.463854510042026"/>
    <n v="-2416144.9226700002"/>
    <n v="-36.192418654396555"/>
    <n v="61.54003469112682"/>
    <n v="66.712313811265162"/>
    <n v="61.54003469112682"/>
    <n v="66.712313811265162"/>
    <n v="0.62007591874072276"/>
    <n v="0.64752792305320617"/>
    <n v="1.1419014069136726"/>
    <n v="1.2018483922272887"/>
    <m/>
    <m/>
    <n v="19.837367438258539"/>
    <n v="0"/>
    <m/>
    <n v="0"/>
    <m/>
    <n v="-2416144.9226699984"/>
    <n v="-36.192418654396533"/>
    <n v="9.2071079662878752"/>
    <n v="129.46341268319463"/>
    <n v="75.642944767042593"/>
    <n v="29.870993420962478"/>
    <n v="9.2071079662878965"/>
    <n v="150.64504264692226"/>
    <n v="-351.18649153260401"/>
    <n v="-806.02036613207611"/>
    <s v="Grandes"/>
    <n v="2023"/>
    <n v="3"/>
    <d v="2024-11-12T00:00:00"/>
    <x v="38"/>
    <x v="5"/>
  </r>
  <r>
    <n v="2024"/>
    <n v="9"/>
    <n v="201.1"/>
    <x v="1"/>
    <s v="Pensiones IMSS"/>
    <n v="201.1"/>
    <m/>
    <m/>
    <x v="1"/>
    <n v="21473044.21455"/>
    <n v="21217462.728730001"/>
    <n v="27734751.513870001"/>
    <n v="27535120.583130002"/>
    <n v="18461842.460819997"/>
    <n v="16782268.376730002"/>
    <n v="24359831.23065"/>
    <n v="21903702.193880003"/>
    <n v="0"/>
    <n v="0"/>
    <n v="0"/>
    <n v="0"/>
    <n v="0"/>
    <n v="0"/>
    <n v="18461842.460819997"/>
    <n v="16782268.376730002"/>
    <n v="-4085307.8685699999"/>
    <n v="-2056769.5394600001"/>
    <n v="0"/>
    <n v="0"/>
    <n v="0"/>
    <n v="0"/>
    <n v="21490163.83884"/>
    <n v="21217895.794079997"/>
    <s v="Pensiones IMSS"/>
    <s v="Pensiones"/>
    <s v="Pensiones IMSS"/>
    <x v="38"/>
    <x v="2"/>
    <n v="29123820.652660005"/>
    <n v="29160463.716949999"/>
    <n v="686962120.64980006"/>
    <n v="584624168.36260986"/>
    <n v="657838299.99713993"/>
    <n v="555463704.64566004"/>
    <n v="21473044.214550003"/>
    <n v="21217462.728730001"/>
    <n v="18461842.460820001"/>
    <n v="16782268.376730002"/>
    <n v="29123820.652660005"/>
    <n v="29160463.716949999"/>
    <n v="99.999999999999972"/>
    <n v="100"/>
    <n v="255581.48581999913"/>
    <n v="1.2045808166964322"/>
    <n v="73.730175963670391"/>
    <n v="72.761060779691917"/>
    <n v="73.730175963670391"/>
    <n v="72.761060779691917"/>
    <n v="3.1257974157641422"/>
    <n v="3.2641827352775534"/>
    <n v="3.6292483063358389"/>
    <n v="3.8197748207985951"/>
    <m/>
    <m/>
    <n v="100.07972611670215"/>
    <n v="0"/>
    <m/>
    <n v="0"/>
    <m/>
    <n v="272268.04476000369"/>
    <n v="1.2832000279498379"/>
    <n v="10.008027796879126"/>
    <n v="85.976828792213681"/>
    <n v="79.096490430053066"/>
    <n v="99.999999999999972"/>
    <n v="10.008027796879126"/>
    <n v="98.627400405909739"/>
    <n v="-451.90822955730596"/>
    <n v="-815.95278687062557"/>
    <m/>
    <n v="2023"/>
    <n v="3"/>
    <d v="2024-11-12T00:00:00"/>
    <x v="38"/>
    <x v="1"/>
  </r>
  <r>
    <n v="2024"/>
    <n v="9"/>
    <n v="908"/>
    <x v="27"/>
    <s v="Pensiones IMSS"/>
    <n v="38"/>
    <s v="aea92132c4cbeb263e6ac2bf6c183b5d81737f179f21efdc5863739672f0f470"/>
    <s v="866d562d83a77144c090ae01fef5e5dc5d322dfdcb968ee04e0fa262fe1b2619"/>
    <x v="6"/>
    <n v="6656.5933399999994"/>
    <n v="6207.0736399999996"/>
    <n v="10411.1335"/>
    <n v="11105.11262"/>
    <n v="599970.08860000002"/>
    <n v="596238.76478999993"/>
    <n v="797790.49274000025"/>
    <n v="789828.43506000005"/>
    <n v="0"/>
    <n v="0"/>
    <n v="136.08000000000001"/>
    <n v="130.12"/>
    <n v="0"/>
    <n v="0"/>
    <n v="599970.08860000002"/>
    <n v="596238.76478999993"/>
    <n v="11641.754359999999"/>
    <n v="43696.324309999996"/>
    <n v="0"/>
    <n v="0"/>
    <n v="0"/>
    <n v="0"/>
    <n v="6868.5492100000001"/>
    <n v="6484.7103900000002"/>
    <s v="Pensiones IMSS"/>
    <s v="Pensiones"/>
    <s v="Pensiones IMSS"/>
    <x v="38"/>
    <x v="2"/>
    <n v="6656.5933399999994"/>
    <n v="6207.0736399999996"/>
    <n v="686962120.64980006"/>
    <n v="584624168.36260986"/>
    <n v="657838299.99713993"/>
    <n v="555463704.64566004"/>
    <n v="21473044.214550003"/>
    <n v="21217462.728730001"/>
    <n v="18461842.460820001"/>
    <n v="16782268.376730002"/>
    <n v="6656.5933399999994"/>
    <n v="6207.0736399999996"/>
    <n v="3.0999765443082975E-2"/>
    <n v="2.9254551872477979E-2"/>
    <n v="449.51969999999983"/>
    <n v="7.2420552110607828"/>
    <n v="100"/>
    <n v="100"/>
    <n v="100"/>
    <n v="100"/>
    <n v="9.6898986711283343E-4"/>
    <n v="1.0118889915696518E-3"/>
    <n v="1.0617203283580464E-3"/>
    <n v="1.1174580063623778E-3"/>
    <m/>
    <m/>
    <n v="3.1986844256325399E-2"/>
    <n v="0"/>
    <m/>
    <n v="0"/>
    <m/>
    <n v="383.83881999999994"/>
    <n v="5.9191358891202528"/>
    <n v="0.62581033477657755"/>
    <n v="9013.1702201895368"/>
    <n v="9605.7949264155977"/>
    <n v="3.2497844669255822"/>
    <n v="0.62581033477657755"/>
    <n v="-73.357588896016694"/>
    <n v="5153.6054622612746"/>
    <n v="1364.5055372622028"/>
    <s v="Grandes"/>
    <n v="2023"/>
    <n v="3"/>
    <d v="2024-11-12T00:00:00"/>
    <x v="38"/>
    <x v="6"/>
  </r>
  <r>
    <n v="2024"/>
    <n v="9"/>
    <n v="16"/>
    <x v="24"/>
    <s v="Incendio"/>
    <n v="14"/>
    <s v="8527a891e224136950ff32ca212b45bc93f69fbb801c3b1ebedac52775f99e61"/>
    <s v="866d562d83a77144c090ae01fef5e5dc5d322dfdcb968ee04e0fa262fe1b2619"/>
    <x v="26"/>
    <n v="145442.46862"/>
    <n v="124168.1149"/>
    <n v="178252.72469999996"/>
    <n v="144035.05444000001"/>
    <n v="30378.890299999999"/>
    <n v="8765.3239200000007"/>
    <n v="33610.575689999998"/>
    <n v="13317.438640000002"/>
    <n v="0"/>
    <n v="0"/>
    <n v="136.08000000000001"/>
    <n v="130.12"/>
    <n v="0"/>
    <n v="0"/>
    <n v="5225.7594200000003"/>
    <n v="2673.9586600000002"/>
    <n v="20727.11995"/>
    <n v="2652.99935"/>
    <n v="0"/>
    <n v="0"/>
    <n v="0"/>
    <n v="0"/>
    <n v="0"/>
    <n v="0"/>
    <s v="Incendio"/>
    <s v="Daños Sin Autos"/>
    <s v="Incendio"/>
    <x v="41"/>
    <x v="2"/>
    <n v="3728743.9611599999"/>
    <n v="2931433.7194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0.62931214891554332"/>
    <n v="0.53219714974645349"/>
    <n v="21274.353719999999"/>
    <n v="17.133507855163543"/>
    <m/>
    <m/>
    <n v="3.9005753716260347"/>
    <n v="4.2357469683662963"/>
    <n v="2.1171832368635613E-2"/>
    <n v="2.2109151841817713E-2"/>
    <n v="2.123896370000657E-2"/>
    <n v="2.235395649823943E-2"/>
    <m/>
    <m/>
    <m/>
    <n v="0"/>
    <m/>
    <n v="0"/>
    <m/>
    <n v="0"/>
    <m/>
    <n v="246.58034976532841"/>
    <n v="20.887221310421676"/>
    <n v="7.059238941542473"/>
    <n v="0.20948600403221124"/>
    <n v="95.431571107385778"/>
    <n v="681.27120347767902"/>
    <n v="25.212183036553519"/>
    <n v="100.79002318639844"/>
    <s v="Resto"/>
    <n v="2023"/>
    <n v="3"/>
    <d v="2024-11-12T00:00:00"/>
    <x v="41"/>
    <x v="26"/>
  </r>
  <r>
    <n v="2024"/>
    <n v="9"/>
    <n v="61"/>
    <x v="2"/>
    <s v="Incendi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95289.9813299999"/>
    <n v="736866.50685000001"/>
    <n v="2233786.9104200001"/>
    <n v="1849438.24068"/>
    <n v="0"/>
    <n v="0"/>
    <n v="0"/>
    <n v="0"/>
    <n v="0"/>
    <n v="0"/>
    <s v="Incendio"/>
    <s v="Daños Sin Autos"/>
    <s v="Incendio"/>
    <x v="41"/>
    <x v="2"/>
    <n v="0"/>
    <n v="0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m/>
    <m/>
    <m/>
    <m/>
    <m/>
    <m/>
    <m/>
    <m/>
    <m/>
    <m/>
    <m/>
    <m/>
    <m/>
    <m/>
    <m/>
    <n v="0"/>
    <m/>
    <n v="0"/>
    <m/>
    <n v="0"/>
    <m/>
    <m/>
    <m/>
    <m/>
    <m/>
    <n v="75.783533284363983"/>
    <n v="20.781914274611466"/>
    <n v="57.986282186892105"/>
    <n v="39.84272038081518"/>
    <m/>
    <n v="2023"/>
    <n v="3"/>
    <d v="2024-11-12T00:00:00"/>
    <x v="41"/>
    <x v="2"/>
  </r>
  <r>
    <n v="2024"/>
    <n v="9"/>
    <n v="41"/>
    <x v="7"/>
    <s v="Incendio"/>
    <n v="29"/>
    <s v="35135aaa6cc23891b40cb3f378c53a17a1127210ce60e125ccf03efcfdaec458"/>
    <s v="866d562d83a77144c090ae01fef5e5dc5d322dfdcb968ee04e0fa262fe1b2619"/>
    <x v="0"/>
    <n v="4079812.2751700003"/>
    <n v="3904445.2729499997"/>
    <n v="4441074.3187500015"/>
    <n v="4200271.4189899992"/>
    <n v="4392446.3259799965"/>
    <n v="2753881.1067199996"/>
    <n v="4610176.5939800013"/>
    <n v="2766885.4087199993"/>
    <n v="0"/>
    <n v="0"/>
    <n v="136.08000000000001"/>
    <n v="130.12"/>
    <n v="8.9851600000000005"/>
    <n v="26.053540000000002"/>
    <n v="138376.82954000001"/>
    <n v="179722.40568"/>
    <n v="134601.48209999999"/>
    <n v="146894.05426"/>
    <n v="0"/>
    <n v="0"/>
    <n v="0"/>
    <n v="0"/>
    <n v="0"/>
    <n v="0"/>
    <s v="Incendio"/>
    <s v="Daños Sin Autos"/>
    <s v="Incendio"/>
    <x v="41"/>
    <x v="2"/>
    <n v="25680299.423299998"/>
    <n v="22376637.893310003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7.65285926744912"/>
    <n v="16.734848936689492"/>
    <n v="175367.00222000061"/>
    <n v="4.4914703616143248"/>
    <m/>
    <m/>
    <n v="15.886934213346224"/>
    <n v="17.448757456620957"/>
    <n v="0.59389188319595998"/>
    <n v="0.62018466775007441"/>
    <n v="0.6678556043766376"/>
    <n v="0.70291636344461306"/>
    <m/>
    <m/>
    <m/>
    <n v="0"/>
    <m/>
    <n v="0"/>
    <m/>
    <n v="0"/>
    <m/>
    <n v="59.500216449489507"/>
    <n v="107.66295186454306"/>
    <n v="70.531942803729137"/>
    <n v="30.289323265883645"/>
    <n v="-23.005242993250807"/>
    <n v="-8.3683252000399939"/>
    <n v="102.80483348407353"/>
    <n v="122.34831871540175"/>
    <s v="Grandes"/>
    <n v="2023"/>
    <n v="3"/>
    <d v="2024-11-12T00:00:00"/>
    <x v="41"/>
    <x v="0"/>
  </r>
  <r>
    <n v="2024"/>
    <n v="9"/>
    <n v="18"/>
    <x v="64"/>
    <s v="Incendio"/>
    <n v="5"/>
    <s v="ef2d127de37b942baad06145e54b0c619a1f22327b2ebbcfbec78f5564afe39d"/>
    <s v="866d562d83a77144c090ae01fef5e5dc5d322dfdcb968ee04e0fa262fe1b2619"/>
    <x v="22"/>
    <n v="315257.50338999997"/>
    <n v="269336.14539999998"/>
    <n v="352984.98674999998"/>
    <n v="310219.10158000002"/>
    <n v="57210.773469999986"/>
    <n v="57475.802790000002"/>
    <n v="72364.683440000023"/>
    <n v="73419.131359999999"/>
    <n v="0"/>
    <n v="0"/>
    <n v="136.08000000000001"/>
    <n v="130.12"/>
    <n v="0"/>
    <n v="0"/>
    <n v="40384.225619999997"/>
    <n v="45614.448320000003"/>
    <n v="267061.16529999999"/>
    <n v="237131.20694999999"/>
    <n v="0"/>
    <n v="0"/>
    <n v="0"/>
    <n v="0"/>
    <n v="0"/>
    <n v="0"/>
    <s v="Incendio"/>
    <s v="Daños Sin Autos"/>
    <s v="Incendio"/>
    <x v="41"/>
    <x v="2"/>
    <n v="16146107.356520001"/>
    <n v="15536856.45108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.3640814736063167"/>
    <n v="1.1544020702981324"/>
    <n v="45921.35798999999"/>
    <n v="17.049831140117"/>
    <m/>
    <m/>
    <n v="1.952529463782458"/>
    <n v="1.7335305005104675"/>
    <n v="4.5891541020019661E-2"/>
    <n v="4.7923251563700475E-2"/>
    <n v="4.6069964256582996E-2"/>
    <n v="4.848852285889934E-2"/>
    <m/>
    <m/>
    <m/>
    <n v="0"/>
    <m/>
    <n v="0"/>
    <m/>
    <n v="0"/>
    <m/>
    <n v="-0.46111460325026776"/>
    <n v="18.147315402426905"/>
    <n v="21.339802982863958"/>
    <n v="0.39451264359785848"/>
    <n v="-11.466153582102567"/>
    <n v="12.62168684373577"/>
    <n v="15.121713999350995"/>
    <n v="19.235953338532109"/>
    <s v="Resto"/>
    <n v="2023"/>
    <n v="3"/>
    <d v="2024-11-12T00:00:00"/>
    <x v="41"/>
    <x v="22"/>
  </r>
  <r>
    <n v="2024"/>
    <n v="9"/>
    <n v="9"/>
    <x v="8"/>
    <s v="Incendio"/>
    <n v="9"/>
    <s v="19581e27de7ced00ff1ce50b2047e7a567c76b1cbaebabe5ef03f7c3017bb5b7"/>
    <s v="866d562d83a77144c090ae01fef5e5dc5d322dfdcb968ee04e0fa262fe1b2619"/>
    <x v="33"/>
    <n v="91239.821840000004"/>
    <n v="77137.478860000003"/>
    <n v="146328.55343999999"/>
    <n v="102868.13750000001"/>
    <n v="27462.962420000003"/>
    <n v="19844.800310000006"/>
    <n v="53592.186600000023"/>
    <n v="41233.250310000018"/>
    <n v="0"/>
    <n v="0"/>
    <n v="136.08000000000001"/>
    <n v="130.12"/>
    <n v="0"/>
    <n v="0"/>
    <n v="8272.5347999999994"/>
    <n v="594.58435999999995"/>
    <n v="45185.130720000001"/>
    <n v="26527.601979999999"/>
    <n v="0"/>
    <n v="0"/>
    <n v="0"/>
    <n v="0"/>
    <n v="0"/>
    <n v="0"/>
    <s v="Incendio"/>
    <s v="Daños Sin Autos"/>
    <s v="Incendio"/>
    <x v="41"/>
    <x v="2"/>
    <n v="2219668.6898400001"/>
    <n v="1971809.2153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0.39478378559992383"/>
    <n v="0.3306190677130052"/>
    <n v="14102.342980000001"/>
    <n v="18.28208957359745"/>
    <m/>
    <m/>
    <n v="4.110515333104817"/>
    <n v="3.9120153340121173"/>
    <n v="1.32816379677086E-2"/>
    <n v="1.3869642713170802E-2"/>
    <n v="1.3194370509184272E-2"/>
    <n v="1.3887042162225043E-2"/>
    <m/>
    <m/>
    <m/>
    <n v="0"/>
    <m/>
    <n v="0"/>
    <m/>
    <n v="0"/>
    <m/>
    <n v="38.3887063159871"/>
    <n v="30.099754543755697"/>
    <n v="25.726534757529674"/>
    <n v="0.18937842032539901"/>
    <n v="1291.3138919429364"/>
    <n v="70.332511600809241"/>
    <n v="18.308090887824697"/>
    <n v="2.2413799801741447"/>
    <s v="Resto"/>
    <n v="2023"/>
    <n v="3"/>
    <d v="2024-11-12T00:00:00"/>
    <x v="41"/>
    <x v="33"/>
  </r>
  <r>
    <n v="2024"/>
    <n v="9"/>
    <n v="81"/>
    <x v="34"/>
    <s v="Incendio"/>
    <n v="53"/>
    <s v="2858dcd1057d3eae7f7d5f782167e24b61153c01551450a628cee722509f6529"/>
    <s v="866d562d83a77144c090ae01fef5e5dc5d322dfdcb968ee04e0fa262fe1b2619"/>
    <x v="29"/>
    <n v="139891.83575"/>
    <n v="157756.05109999998"/>
    <n v="203059.87946000003"/>
    <n v="235574.70186999999"/>
    <n v="23699.994120000003"/>
    <n v="207525.09416999997"/>
    <n v="28842.925690000022"/>
    <n v="221224.45105"/>
    <n v="0"/>
    <n v="0"/>
    <n v="136.08000000000001"/>
    <n v="130.12"/>
    <n v="0"/>
    <n v="0"/>
    <n v="1438.70425"/>
    <n v="23112.533050000002"/>
    <n v="77697.861380000002"/>
    <n v="76241.312609999994"/>
    <n v="0"/>
    <n v="0"/>
    <n v="0"/>
    <n v="0"/>
    <n v="0"/>
    <n v="0"/>
    <s v="Incendio"/>
    <s v="Daños Sin Autos"/>
    <s v="Incendio"/>
    <x v="41"/>
    <x v="2"/>
    <n v="1282462.5710499999"/>
    <n v="1212681.1111300001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0.60529522502526345"/>
    <n v="0.67615845515808715"/>
    <n v="-17864.215349999984"/>
    <n v="-11.323949367036345"/>
    <m/>
    <m/>
    <n v="10.90806382251494"/>
    <n v="13.008865203895176"/>
    <n v="2.0363835435012894E-2"/>
    <n v="2.1265383263730342E-2"/>
    <n v="2.6984182255385764E-2"/>
    <n v="2.8400784746257242E-2"/>
    <m/>
    <m/>
    <m/>
    <n v="0"/>
    <m/>
    <n v="0"/>
    <m/>
    <n v="0"/>
    <m/>
    <n v="-88.579697209733339"/>
    <n v="16.941656382545546"/>
    <n v="131.54810400169811"/>
    <n v="0.16342983613807985"/>
    <n v="-93.775220366856331"/>
    <n v="1.9104455578444091"/>
    <n v="1.8516651867207417"/>
    <n v="30.314972629377984"/>
    <s v="Resto"/>
    <n v="2023"/>
    <n v="3"/>
    <d v="2024-11-12T00:00:00"/>
    <x v="41"/>
    <x v="29"/>
  </r>
  <r>
    <n v="2024"/>
    <n v="9"/>
    <n v="25"/>
    <x v="36"/>
    <s v="Incendio"/>
    <n v="25"/>
    <s v="b7a56873cd771f2c446d369b649430b65a756ba278ff97ec81bb6f55b2e73569"/>
    <s v="866d562d83a77144c090ae01fef5e5dc5d322dfdcb968ee04e0fa262fe1b2619"/>
    <x v="36"/>
    <n v="0"/>
    <n v="0"/>
    <n v="0"/>
    <n v="-1168238.38742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Incendio"/>
    <s v="Daños Sin Autos"/>
    <s v="Incendio"/>
    <x v="41"/>
    <x v="2"/>
    <n v="0"/>
    <n v="0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1"/>
    <x v="36"/>
  </r>
  <r>
    <n v="2024"/>
    <n v="9"/>
    <n v="15.1"/>
    <x v="13"/>
    <s v="Incendio"/>
    <n v="15.1"/>
    <m/>
    <m/>
    <x v="7"/>
    <n v="9198251.9034799989"/>
    <n v="8988768.1355999988"/>
    <n v="11713093.301219998"/>
    <n v="10889978.51709"/>
    <n v="5181521.755330001"/>
    <n v="1746452.0956300006"/>
    <n v="5875765.8725999994"/>
    <n v="2236145.86191"/>
    <n v="0"/>
    <n v="0"/>
    <n v="0"/>
    <n v="0"/>
    <n v="0"/>
    <n v="0"/>
    <n v="568364.98621999985"/>
    <n v="447453.91239000001"/>
    <n v="2892185.08647"/>
    <n v="2308242.3949600006"/>
    <n v="0"/>
    <n v="0"/>
    <n v="0"/>
    <n v="0"/>
    <n v="0"/>
    <n v="0"/>
    <s v="Incendio"/>
    <s v="Daños Sin Autos"/>
    <s v="Incendio"/>
    <x v="41"/>
    <x v="2"/>
    <n v="256683617.34186"/>
    <n v="219786029.8093100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39.799734744391507"/>
    <n v="38.5267730395258"/>
    <n v="209483.76788000017"/>
    <n v="2.3305058570855852"/>
    <m/>
    <m/>
    <n v="3.5834978479477533"/>
    <n v="4.0897813857408511"/>
    <n v="1.3389751235161755"/>
    <n v="1.3982542371765205"/>
    <n v="1.5375293431291683"/>
    <n v="1.6182458116384202"/>
    <m/>
    <m/>
    <m/>
    <n v="0"/>
    <m/>
    <n v="0"/>
    <m/>
    <n v="0"/>
    <m/>
    <n v="196.68845588695416"/>
    <n v="56.331592238408504"/>
    <n v="19.429270721904381"/>
    <n v="35.730610190525979"/>
    <n v="27.022017347926088"/>
    <n v="25.298152948972174"/>
    <n v="19.651750120657272"/>
    <n v="19.385048700561359"/>
    <s v="Resto"/>
    <n v="2023"/>
    <n v="3"/>
    <d v="2024-11-12T00:00:00"/>
    <x v="41"/>
    <x v="7"/>
  </r>
  <r>
    <n v="2024"/>
    <n v="9"/>
    <n v="48"/>
    <x v="3"/>
    <s v="Incendio"/>
    <n v="36"/>
    <s v="76a50887d8f1c2e9301755428990ad81479ee21c25b43215cf524541e0503269"/>
    <s v="866d562d83a77144c090ae01fef5e5dc5d322dfdcb968ee04e0fa262fe1b2619"/>
    <x v="9"/>
    <n v="1728007.94307"/>
    <n v="1525164.8089000001"/>
    <n v="2003684.5174399999"/>
    <n v="1761400.8925600001"/>
    <n v="794260.66787"/>
    <n v="452865.94774999999"/>
    <n v="1386761.5104800004"/>
    <n v="595575.99168000021"/>
    <n v="0"/>
    <n v="0"/>
    <n v="136.08000000000001"/>
    <n v="130.12"/>
    <n v="0"/>
    <n v="0"/>
    <n v="780322.15298000001"/>
    <n v="444929.48480999999"/>
    <n v="877366.29562999995"/>
    <n v="825812.83077"/>
    <n v="0"/>
    <n v="0"/>
    <n v="0"/>
    <n v="0"/>
    <n v="0"/>
    <n v="0"/>
    <s v="Incendio"/>
    <s v="Daños Sin Autos"/>
    <s v="Incendio"/>
    <x v="41"/>
    <x v="2"/>
    <n v="47053426.409630001"/>
    <n v="41806699.471960001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7.476883487433958"/>
    <n v="6.5370112515912444"/>
    <n v="202843.13416999998"/>
    <n v="13.299751802973825"/>
    <m/>
    <m/>
    <n v="3.6724380665216425"/>
    <n v="3.6481349357007651"/>
    <n v="0.25154340990962804"/>
    <n v="0.26267974106668962"/>
    <n v="0.26087953448308782"/>
    <n v="0.27457506154662781"/>
    <m/>
    <m/>
    <m/>
    <n v="0"/>
    <m/>
    <n v="0"/>
    <m/>
    <n v="0"/>
    <m/>
    <n v="75.385380997659695"/>
    <n v="45.963947738510207"/>
    <n v="29.692918765718311"/>
    <n v="5.4770431648071627"/>
    <n v="75.381083884162919"/>
    <n v="6.2427541616095761"/>
    <n v="88.939153107047886"/>
    <n v="53.877763608388264"/>
    <s v="Grandes"/>
    <n v="2023"/>
    <n v="3"/>
    <d v="2024-11-12T00:00:00"/>
    <x v="41"/>
    <x v="9"/>
  </r>
  <r>
    <n v="2024"/>
    <n v="9"/>
    <n v="79"/>
    <x v="59"/>
    <s v="Incendio"/>
    <n v="51"/>
    <s v="031b4af5197ec30a926f48cf40e11a7dbc470048a21e4003b7a3c07c5dab1baa"/>
    <s v="866d562d83a77144c090ae01fef5e5dc5d322dfdcb968ee04e0fa262fe1b2619"/>
    <x v="18"/>
    <n v="919288.39560000005"/>
    <n v="763415.16778999998"/>
    <n v="1106422.0481199999"/>
    <n v="927519.33783000009"/>
    <n v="96146.087809999997"/>
    <n v="129584.84450000001"/>
    <n v="136829.42538"/>
    <n v="163975.35118999999"/>
    <n v="0"/>
    <n v="0"/>
    <n v="136.08000000000001"/>
    <n v="130.12"/>
    <n v="0"/>
    <n v="0"/>
    <n v="75042.467510000002"/>
    <n v="109222.55650000001"/>
    <n v="741760.26298"/>
    <n v="593831.60913999996"/>
    <n v="0"/>
    <n v="0"/>
    <n v="0"/>
    <n v="0"/>
    <n v="0"/>
    <n v="0"/>
    <s v="Incendio"/>
    <s v="Daños Sin Autos"/>
    <s v="Incendio"/>
    <x v="41"/>
    <x v="2"/>
    <n v="61339841.861339994"/>
    <n v="52224009.60428000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3.9776508278312126"/>
    <n v="3.2720749340380664"/>
    <n v="155873.22781000007"/>
    <n v="20.417884577959768"/>
    <m/>
    <m/>
    <n v="1.498680739474469"/>
    <n v="1.4618087993906821"/>
    <n v="0.1338193719808658"/>
    <n v="0.13974382391599832"/>
    <n v="0.13058221146213306"/>
    <n v="0.13743745296139481"/>
    <m/>
    <m/>
    <m/>
    <n v="0"/>
    <m/>
    <n v="0"/>
    <m/>
    <n v="0"/>
    <m/>
    <n v="-25.804527388231733"/>
    <n v="10.458751385330768"/>
    <n v="16.974360736784071"/>
    <n v="0.66300182593065271"/>
    <n v="-31.293983665361292"/>
    <n v="24.910875669658882"/>
    <n v="10.11680879325068"/>
    <n v="18.392849895305929"/>
    <s v="Medianas"/>
    <n v="2023"/>
    <n v="3"/>
    <d v="2024-11-12T00:00:00"/>
    <x v="41"/>
    <x v="18"/>
  </r>
  <r>
    <n v="2024"/>
    <n v="9"/>
    <n v="92"/>
    <x v="22"/>
    <s v="Incendio"/>
    <n v="219"/>
    <s v="314f04b30f62e0056bd059354a5536fb2e302107eed143b5fa2aa0bbba07f608"/>
    <s v="866d562d83a77144c090ae01fef5e5dc5d322dfdcb968ee04e0fa262fe1b2619"/>
    <x v="8"/>
    <n v="1042685.87324"/>
    <n v="1046401.64136"/>
    <n v="1717323.2866699998"/>
    <n v="1328207.9351999999"/>
    <n v="75780.24801000001"/>
    <n v="309378.28248000005"/>
    <n v="44019.143330000028"/>
    <n v="301911.64919999999"/>
    <n v="0"/>
    <n v="0"/>
    <n v="136.08000000000001"/>
    <n v="130.12"/>
    <n v="0"/>
    <n v="0"/>
    <n v="29995.598679999999"/>
    <n v="14151.60277"/>
    <n v="272581.84636999998"/>
    <n v="105779.59806999999"/>
    <n v="0"/>
    <n v="0"/>
    <n v="0"/>
    <n v="0"/>
    <n v="0"/>
    <n v="0"/>
    <s v="Incendio"/>
    <s v="Daños Sin Autos"/>
    <s v="Incendio"/>
    <x v="41"/>
    <x v="2"/>
    <n v="8783487.9357299991"/>
    <n v="9804093.92949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4.5115769400679211"/>
    <n v="4.4849836970650721"/>
    <n v="-3715.7681200000225"/>
    <n v="-0.35509960737166724"/>
    <m/>
    <m/>
    <n v="11.870977462136652"/>
    <n v="10.673109099990363"/>
    <n v="0.15178214953885952"/>
    <n v="0.15850184965583994"/>
    <n v="0.17898706519279156"/>
    <n v="0.1883834411876682"/>
    <m/>
    <m/>
    <m/>
    <n v="0"/>
    <m/>
    <n v="0"/>
    <m/>
    <n v="0"/>
    <m/>
    <n v="-75.505634266717195"/>
    <n v="7.2677927221286245"/>
    <n v="29.56592098593266"/>
    <n v="0.52256356909076529"/>
    <n v="111.95902094982277"/>
    <n v="157.6884875187539"/>
    <n v="11.004253980760062"/>
    <n v="13.378385840183595"/>
    <s v="Medianas"/>
    <n v="2023"/>
    <n v="3"/>
    <d v="2024-11-12T00:00:00"/>
    <x v="41"/>
    <x v="8"/>
  </r>
  <r>
    <n v="2024"/>
    <n v="9"/>
    <n v="12"/>
    <x v="31"/>
    <s v="Incendio"/>
    <n v="12"/>
    <s v="6b51d431df5d7f141cbececcf79edf3dd861c3b4069f0b11661a3eefacbba918"/>
    <s v="866d562d83a77144c090ae01fef5e5dc5d322dfdcb968ee04e0fa262fe1b2619"/>
    <x v="6"/>
    <n v="1756309.0213900001"/>
    <n v="1928218.3481500002"/>
    <n v="1901502.4322199998"/>
    <n v="2106861.5176200001"/>
    <n v="124780.69046"/>
    <n v="49333.524560000005"/>
    <n v="151550.99557999999"/>
    <n v="286767.96156000003"/>
    <n v="0"/>
    <n v="0"/>
    <n v="136.08000000000001"/>
    <n v="130.12"/>
    <n v="0"/>
    <n v="0"/>
    <n v="25863.574559999997"/>
    <n v="10155.40893"/>
    <n v="39893.996289999995"/>
    <n v="30686.802449999999"/>
    <n v="0"/>
    <n v="0"/>
    <n v="0"/>
    <n v="0"/>
    <n v="0"/>
    <n v="0"/>
    <s v="Incendio"/>
    <s v="Daños Sin Autos"/>
    <s v="Incendio"/>
    <x v="41"/>
    <x v="2"/>
    <n v="5387062.6739699999"/>
    <n v="6304657.662630000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7.5993388650356639"/>
    <n v="8.2645396509458067"/>
    <n v="-171909.32676000008"/>
    <n v="-8.9154491722856939"/>
    <m/>
    <m/>
    <n v="32.602349883107763"/>
    <n v="30.584029321357953"/>
    <n v="0.25566315355622532"/>
    <n v="0.26698187402552209"/>
    <n v="0.32982186719212631"/>
    <n v="0.3471366953453861"/>
    <m/>
    <m/>
    <m/>
    <n v="0"/>
    <m/>
    <n v="0"/>
    <m/>
    <n v="0"/>
    <m/>
    <n v="152.93285159109251"/>
    <n v="7.1047115820907472"/>
    <n v="2.5585030143153809"/>
    <n v="0.8604596141171641"/>
    <n v="154.67782477568826"/>
    <n v="30.003757657715813"/>
    <n v="64.830743884345011"/>
    <n v="33.093734502142631"/>
    <s v="Grandes"/>
    <n v="2023"/>
    <n v="3"/>
    <d v="2024-11-12T00:00:00"/>
    <x v="41"/>
    <x v="6"/>
  </r>
  <r>
    <n v="2024"/>
    <n v="9"/>
    <n v="13"/>
    <x v="23"/>
    <s v="Incendio"/>
    <n v="13"/>
    <s v="3fdba35f04dc8c462986c992bcf875546257113072a909c162f7e470e581e278"/>
    <s v="866d562d83a77144c090ae01fef5e5dc5d322dfdcb968ee04e0fa262fe1b2619"/>
    <x v="34"/>
    <n v="903.19511999999997"/>
    <n v="674.53522999999996"/>
    <n v="985.33008999999993"/>
    <n v="759.88959999999997"/>
    <n v="2.5"/>
    <n v="8.3054000000000006"/>
    <n v="2.5209299999999999"/>
    <n v="8.3176100000000019"/>
    <n v="0"/>
    <n v="0"/>
    <n v="136.08000000000001"/>
    <n v="130.12"/>
    <n v="0"/>
    <n v="0"/>
    <n v="0.62492999999999999"/>
    <n v="2.198"/>
    <n v="360.81195000000002"/>
    <n v="150.75204000000002"/>
    <n v="0"/>
    <n v="0"/>
    <n v="0"/>
    <n v="0"/>
    <n v="0"/>
    <n v="0"/>
    <s v="Incendio"/>
    <s v="Daños Sin Autos"/>
    <s v="Incendio"/>
    <x v="41"/>
    <x v="2"/>
    <n v="1151107.1503699999"/>
    <n v="957883.8902300000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3.9080171510446418E-3"/>
    <n v="2.8911264949031488E-3"/>
    <n v="228.65989000000002"/>
    <n v="33.898880270493812"/>
    <m/>
    <m/>
    <n v="7.8463166501023501E-2"/>
    <n v="7.0419310407030186E-2"/>
    <n v="1.3147669905666187E-4"/>
    <n v="1.3729743616386074E-4"/>
    <n v="1.1537929262986323E-4"/>
    <n v="1.214364186819907E-4"/>
    <m/>
    <m/>
    <m/>
    <n v="0"/>
    <m/>
    <n v="0"/>
    <m/>
    <n v="0"/>
    <m/>
    <n v="-69.899101789197388"/>
    <n v="0.27679511820214442"/>
    <n v="1.231277423419382"/>
    <n v="1.7239438468907076E-5"/>
    <n v="-71.568243858052782"/>
    <n v="139.34133826646723"/>
    <n v="0.17320102618552405"/>
    <n v="1.4580233872788717"/>
    <s v="Resto"/>
    <n v="2023"/>
    <n v="3"/>
    <d v="2024-11-12T00:00:00"/>
    <x v="41"/>
    <x v="34"/>
  </r>
  <r>
    <n v="2024"/>
    <n v="9"/>
    <n v="37"/>
    <x v="35"/>
    <s v="Incendio"/>
    <n v="25"/>
    <s v="b7a56873cd771f2c446d369b649430b65a756ba278ff97ec81bb6f55b2e73569"/>
    <s v="866d562d83a77144c090ae01fef5e5dc5d322dfdcb968ee04e0fa262fe1b2619"/>
    <x v="4"/>
    <n v="2039312.64115"/>
    <n v="1877684.6548900001"/>
    <n v="2314632.83868"/>
    <n v="2250963.6461300002"/>
    <n v="269935.37557999988"/>
    <n v="194959.94477999993"/>
    <n v="462173.27562000015"/>
    <n v="240053.85924999998"/>
    <n v="0"/>
    <n v="0"/>
    <n v="136.08000000000001"/>
    <n v="130.12"/>
    <n v="0"/>
    <n v="0"/>
    <n v="217574.08051"/>
    <n v="113892.15235999999"/>
    <n v="214759.90846999999"/>
    <n v="163672.28343000001"/>
    <n v="0"/>
    <n v="0"/>
    <n v="0"/>
    <n v="0"/>
    <n v="0"/>
    <n v="0"/>
    <s v="Incendio"/>
    <s v="Daños Sin Autos"/>
    <s v="Incendio"/>
    <x v="41"/>
    <x v="2"/>
    <n v="10496838.85248"/>
    <n v="8533878.8999300003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8.8238616457054668"/>
    <n v="8.0479471099316129"/>
    <n v="161627.98625999992"/>
    <n v="8.6078344326389953"/>
    <m/>
    <m/>
    <n v="19.427874142015515"/>
    <n v="22.002710337328573"/>
    <n v="0.29685954725145641"/>
    <n v="0.31000211467755318"/>
    <n v="0.32117807584810226"/>
    <n v="0.3380391264426193"/>
    <m/>
    <m/>
    <m/>
    <n v="0"/>
    <m/>
    <n v="0"/>
    <m/>
    <n v="0"/>
    <m/>
    <n v="38.456838344207078"/>
    <n v="13.236586197385563"/>
    <n v="10.382997180717824"/>
    <n v="1.8614137191570921"/>
    <n v="91.035181969582382"/>
    <n v="31.213363661446891"/>
    <n v="101.3103805361293"/>
    <n v="69.585485076164304"/>
    <s v="Grandes"/>
    <n v="2023"/>
    <n v="3"/>
    <d v="2024-11-12T00:00:00"/>
    <x v="41"/>
    <x v="4"/>
  </r>
  <r>
    <n v="2024"/>
    <n v="9"/>
    <n v="5.0999999999999996"/>
    <x v="6"/>
    <s v="Incendio"/>
    <n v="5.0999999999999996"/>
    <m/>
    <m/>
    <x v="3"/>
    <n v="11442838.3456"/>
    <n v="10836885.1514"/>
    <n v="12887172.138950001"/>
    <n v="12156778.72845"/>
    <n v="6780222.7375199953"/>
    <n v="3851183.3491399996"/>
    <n v="8448552.5659200009"/>
    <n v="4374272.2772799991"/>
    <n v="0"/>
    <n v="0"/>
    <n v="0"/>
    <n v="0"/>
    <n v="8.9851600000000005"/>
    <n v="26.053540000000002"/>
    <n v="1348312.91974"/>
    <n v="873170.49289999995"/>
    <n v="1558173.0945799998"/>
    <n v="1377506.5348699999"/>
    <n v="0"/>
    <n v="0"/>
    <n v="0"/>
    <n v="0"/>
    <n v="0"/>
    <n v="0"/>
    <s v="Incendio"/>
    <s v="Daños Sin Autos"/>
    <s v="Incendio"/>
    <x v="41"/>
    <x v="2"/>
    <n v="112465909.82708"/>
    <n v="99951989.456820011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49.511791550906615"/>
    <n v="46.447990245720838"/>
    <n v="605953.19419999979"/>
    <n v="5.5915808438895986"/>
    <m/>
    <m/>
    <n v="10.174494976472193"/>
    <n v="10.842090497940127"/>
    <n v="1.6657160564801119"/>
    <n v="1.7394606464308553"/>
    <n v="1.8536498724901298"/>
    <n v="1.9509618829754209"/>
    <m/>
    <m/>
    <m/>
    <n v="0"/>
    <m/>
    <n v="0"/>
    <m/>
    <n v="0"/>
    <m/>
    <n v="76.055568453630599"/>
    <n v="59.252980185000403"/>
    <n v="35.537733355441823"/>
    <n v="46.754893075584263"/>
    <n v="54.415767676933612"/>
    <n v="13.115477504943396"/>
    <n v="86.531651998742348"/>
    <n v="63.387756848819897"/>
    <m/>
    <n v="2023"/>
    <n v="3"/>
    <d v="2024-11-12T00:00:00"/>
    <x v="41"/>
    <x v="3"/>
  </r>
  <r>
    <n v="2024"/>
    <n v="9"/>
    <n v="76"/>
    <x v="42"/>
    <s v="Incendio"/>
    <n v="48"/>
    <s v="98010bd9270f9b100b6214a21754fd33bdc8d41b2bc9f9dd16ff54d3c34ffd71"/>
    <s v="866d562d83a77144c090ae01fef5e5dc5d322dfdcb968ee04e0fa262fe1b2619"/>
    <x v="23"/>
    <n v="303250.16833999997"/>
    <n v="158297.47586999999"/>
    <n v="339465.68912999996"/>
    <n v="187210.76862999995"/>
    <n v="68231.660179999992"/>
    <n v="37473.510020000009"/>
    <n v="82869.41562"/>
    <n v="44789.932690000001"/>
    <n v="0"/>
    <n v="0"/>
    <n v="136.08000000000001"/>
    <n v="130.12"/>
    <n v="0"/>
    <n v="0"/>
    <n v="-55.18047"/>
    <n v="-192.10679000000002"/>
    <n v="-2886.5508599999998"/>
    <n v="-1795.9449399999999"/>
    <n v="0"/>
    <n v="0"/>
    <n v="0"/>
    <n v="0"/>
    <n v="0"/>
    <n v="0"/>
    <s v="Incendio"/>
    <s v="Daños Sin Autos"/>
    <s v="Incendio"/>
    <x v="41"/>
    <x v="2"/>
    <n v="2103649.43671"/>
    <n v="1569411.9180699999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.3121271723986889"/>
    <n v="0.67847905670404929"/>
    <n v="144952.69246999998"/>
    <n v="91.569806576726933"/>
    <m/>
    <m/>
    <n v="14.415432678472689"/>
    <n v="10.086419890621698"/>
    <n v="4.4143652062380752E-2"/>
    <n v="4.6097980057001609E-2"/>
    <n v="2.7076792995635594E-2"/>
    <n v="2.8498257320157528E-2"/>
    <m/>
    <m/>
    <m/>
    <n v="0"/>
    <m/>
    <n v="0"/>
    <m/>
    <n v="0"/>
    <m/>
    <n v="82.079714826777717"/>
    <n v="22.500122771077766"/>
    <n v="23.672841158108358"/>
    <n v="0.47051020292179485"/>
    <n v="-71.276148021629012"/>
    <n v="60.726022034951697"/>
    <n v="1.9116403166372757"/>
    <n v="10.696697082484057"/>
    <s v="Resto"/>
    <n v="2023"/>
    <n v="3"/>
    <d v="2024-11-12T00:00:00"/>
    <x v="41"/>
    <x v="23"/>
  </r>
  <r>
    <n v="2024"/>
    <n v="9"/>
    <n v="126"/>
    <x v="41"/>
    <s v="Incendio"/>
    <n v="239"/>
    <s v="79bf08685d3138f9b109c3546780f056bc954fd69377b84a2cf23622e464897b"/>
    <s v="866d562d83a77144c090ae01fef5e5dc5d322dfdcb968ee04e0fa262fe1b2619"/>
    <x v="32"/>
    <n v="21901.83007"/>
    <n v="15662.14662"/>
    <n v="29646.268890000003"/>
    <n v="21811.199670000002"/>
    <n v="13233.833119999999"/>
    <n v="-259.15845999999999"/>
    <n v="-602.88669999999865"/>
    <n v="283.93211999999988"/>
    <n v="0"/>
    <n v="0"/>
    <n v="136.08000000000001"/>
    <n v="130.12"/>
    <n v="0"/>
    <n v="0"/>
    <n v="726.86239999999998"/>
    <n v="125.27857"/>
    <n v="917.10411999999997"/>
    <n v="793.90968000000009"/>
    <n v="0"/>
    <n v="0"/>
    <n v="0"/>
    <n v="0"/>
    <n v="0"/>
    <n v="0"/>
    <s v="Incendio"/>
    <s v="Daños Sin Autos"/>
    <s v="Incendio"/>
    <x v="41"/>
    <x v="2"/>
    <n v="673928.03742999991"/>
    <n v="570550.37566999998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9.4766596560912839E-2"/>
    <n v="6.7129550905947202E-2"/>
    <n v="6239.6834500000004"/>
    <n v="39.839260871381121"/>
    <m/>
    <m/>
    <n v="3.2498766713315317"/>
    <n v="2.745094436509286"/>
    <n v="3.1882151011882543E-3"/>
    <n v="3.3293637767967026E-3"/>
    <n v="2.6790111438372219E-3"/>
    <n v="2.8196525693773553E-3"/>
    <m/>
    <m/>
    <m/>
    <n v="0"/>
    <m/>
    <n v="0"/>
    <m/>
    <n v="0"/>
    <m/>
    <n v="-5206.4638677047242"/>
    <n v="60.423412462354108"/>
    <n v="-1.6546803339783829"/>
    <n v="9.1257540712009824E-2"/>
    <n v="480.19691636007656"/>
    <n v="15.517437701477554"/>
    <n v="79.25625718484396"/>
    <n v="15.779952450006654"/>
    <s v="Resto"/>
    <n v="2023"/>
    <n v="3"/>
    <d v="2024-11-12T00:00:00"/>
    <x v="41"/>
    <x v="32"/>
  </r>
  <r>
    <n v="2024"/>
    <n v="9"/>
    <n v="201.1"/>
    <x v="1"/>
    <s v="Incendio"/>
    <n v="201.1"/>
    <m/>
    <m/>
    <x v="1"/>
    <n v="23111339.717599999"/>
    <n v="23331225.084380001"/>
    <n v="28190744.827129997"/>
    <n v="26312738.780139998"/>
    <n v="14501632.431410002"/>
    <n v="6721161.0251799989"/>
    <n v="17148012.531610001"/>
    <n v="7746433.2874800004"/>
    <n v="0"/>
    <n v="0"/>
    <n v="0"/>
    <n v="0"/>
    <n v="1118.4819299999999"/>
    <n v="304.24194"/>
    <n v="2357352.2221599994"/>
    <n v="1597594.6835400003"/>
    <n v="5545028.7729000021"/>
    <n v="4401292.4667599993"/>
    <n v="0"/>
    <n v="0"/>
    <n v="0"/>
    <n v="0"/>
    <n v="0"/>
    <n v="0"/>
    <s v="Incendio"/>
    <s v="Daños Sin Autos"/>
    <s v="Incendio"/>
    <x v="41"/>
    <x v="2"/>
    <n v="469041198.62131"/>
    <n v="397667951.28237003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00.00000000000003"/>
    <n v="99.999999999999972"/>
    <n v="-219885.36678000167"/>
    <n v="-0.94245101140107979"/>
    <m/>
    <m/>
    <n v="4.9273581479693025"/>
    <n v="5.8670116636614038"/>
    <n v="3.3642815262854517"/>
    <n v="3.5132250155852098"/>
    <n v="3.9908074874367734"/>
    <n v="4.2003149601400862"/>
    <m/>
    <m/>
    <m/>
    <n v="0"/>
    <m/>
    <n v="0"/>
    <m/>
    <n v="0"/>
    <m/>
    <n v="115.76082431415387"/>
    <n v="62.746827352317268"/>
    <n v="28.807578688526487"/>
    <n v="100.00000000000003"/>
    <n v="47.556338691394771"/>
    <n v="25.986373656780891"/>
    <n v="42.512894318619097"/>
    <n v="36.298307726777033"/>
    <m/>
    <n v="2023"/>
    <n v="3"/>
    <d v="2024-11-12T00:00:00"/>
    <x v="41"/>
    <x v="1"/>
  </r>
  <r>
    <n v="2024"/>
    <n v="9"/>
    <n v="8"/>
    <x v="20"/>
    <s v="Incendio"/>
    <n v="8"/>
    <s v="2c624232cdd221771294dfbb310aca000a0df6ac8b66b696d90ef06fdefb64a3"/>
    <s v="866d562d83a77144c090ae01fef5e5dc5d322dfdcb968ee04e0fa262fe1b2619"/>
    <x v="24"/>
    <n v="118525.77884"/>
    <n v="157995.03305"/>
    <n v="136410.70454999997"/>
    <n v="213731.65418999997"/>
    <n v="150534.41998000001"/>
    <n v="-25835.082170000005"/>
    <n v="150909.34484000001"/>
    <n v="6514.8288199999988"/>
    <n v="0"/>
    <n v="0"/>
    <n v="136.08000000000001"/>
    <n v="130.12"/>
    <n v="0"/>
    <n v="0"/>
    <n v="36691.266100000001"/>
    <n v="-6042.2653600000003"/>
    <n v="43608.061740000005"/>
    <n v="54012.569320000002"/>
    <n v="0"/>
    <n v="0"/>
    <n v="0"/>
    <n v="0"/>
    <n v="0"/>
    <n v="0"/>
    <s v="Incendio"/>
    <s v="Daños Sin Autos"/>
    <s v="Incendio"/>
    <x v="41"/>
    <x v="2"/>
    <n v="1891357.54091"/>
    <n v="1612866.84565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0.51284685478332082"/>
    <n v="0.67718275606442924"/>
    <n v="-39469.254209999999"/>
    <n v="-24.981325962006252"/>
    <m/>
    <m/>
    <n v="6.2667040089613613"/>
    <n v="9.7959130027455288"/>
    <n v="1.7253611993611237E-2"/>
    <n v="1.8017463993889579E-2"/>
    <n v="2.7025060132649947E-2"/>
    <n v="2.8443808610463174E-2"/>
    <m/>
    <m/>
    <m/>
    <n v="0"/>
    <m/>
    <n v="0"/>
    <m/>
    <n v="0"/>
    <m/>
    <n v="-682.67443853847044"/>
    <n v="127.00563662459372"/>
    <n v="-16.351831871717188"/>
    <n v="1.0380515482791306"/>
    <n v="-707.24354052533704"/>
    <n v="-19.263122845273294"/>
    <n v="84.138722603083522"/>
    <n v="-11.186776404214944"/>
    <s v="Resto"/>
    <n v="2023"/>
    <n v="3"/>
    <d v="2024-11-12T00:00:00"/>
    <x v="41"/>
    <x v="24"/>
  </r>
  <r>
    <n v="2024"/>
    <n v="9"/>
    <n v="22"/>
    <x v="15"/>
    <s v="Incendio"/>
    <n v="16"/>
    <s v="b17ef6d19c7a5b1ee83b907c595526dcb1eb06db8227d650d5dda0a9f4ce8cd9"/>
    <s v="866d562d83a77144c090ae01fef5e5dc5d322dfdcb968ee04e0fa262fe1b2619"/>
    <x v="5"/>
    <n v="1839396.4648199999"/>
    <n v="1601372.06651"/>
    <n v="2226278.0318599995"/>
    <n v="1837281.2531500002"/>
    <n v="1198799.6776299994"/>
    <n v="400142.82532999991"/>
    <n v="1837890.1902599998"/>
    <n v="484989.05607000011"/>
    <n v="0"/>
    <n v="0"/>
    <n v="136.08000000000001"/>
    <n v="130.12"/>
    <n v="0"/>
    <n v="0"/>
    <n v="186176.28215000001"/>
    <n v="124471.04112000001"/>
    <n v="291551.41209"/>
    <n v="210440.56396"/>
    <n v="0"/>
    <n v="0"/>
    <n v="0"/>
    <n v="0"/>
    <n v="0"/>
    <n v="0"/>
    <s v="Incendio"/>
    <s v="Daños Sin Autos"/>
    <s v="Incendio"/>
    <x v="41"/>
    <x v="2"/>
    <n v="23848282.467700001"/>
    <n v="20930115.52899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7.9588482852824107"/>
    <n v="6.8636432965626852"/>
    <n v="238024.39830999984"/>
    <n v="14.863778586368493"/>
    <m/>
    <m/>
    <n v="7.7129095871422599"/>
    <n v="7.6510426533095952"/>
    <n v="0.26775806256684254"/>
    <n v="0.2796122489110161"/>
    <n v="0.27391479059017587"/>
    <n v="0.28829463619617468"/>
    <m/>
    <m/>
    <m/>
    <n v="0"/>
    <m/>
    <n v="0"/>
    <m/>
    <n v="0"/>
    <m/>
    <n v="199.59294575414236"/>
    <n v="65.173533849719107"/>
    <n v="24.987498764235571"/>
    <n v="8.2666533116192049"/>
    <n v="49.573973572303643"/>
    <n v="38.543352385910424"/>
    <n v="63.857101845395491"/>
    <n v="59.147836699230261"/>
    <s v="Grandes"/>
    <n v="2023"/>
    <n v="3"/>
    <d v="2024-11-12T00:00:00"/>
    <x v="41"/>
    <x v="5"/>
  </r>
  <r>
    <n v="2024"/>
    <n v="9"/>
    <n v="3"/>
    <x v="40"/>
    <s v="Incendio"/>
    <n v="3"/>
    <s v="4e07408562bedb8b60ce05c1decfe3ad16b72230967de01f640b7e4729b49fce"/>
    <s v="866d562d83a77144c090ae01fef5e5dc5d322dfdcb968ee04e0fa262fe1b2619"/>
    <x v="14"/>
    <n v="742232.04891999997"/>
    <n v="767538.74244000006"/>
    <n v="823057.45496999996"/>
    <n v="861749.50846000016"/>
    <n v="227409.50247999997"/>
    <n v="73930.560489999989"/>
    <n v="361421.51606999995"/>
    <n v="206757.38020000016"/>
    <n v="0"/>
    <n v="0"/>
    <n v="136.08000000000001"/>
    <n v="130.12"/>
    <n v="0"/>
    <n v="0"/>
    <n v="116063.12093999999"/>
    <n v="53419.65754"/>
    <n v="213192.08318000002"/>
    <n v="171174.26991"/>
    <n v="0"/>
    <n v="0"/>
    <n v="0"/>
    <n v="0"/>
    <n v="0"/>
    <n v="0"/>
    <s v="Incendio"/>
    <s v="Daños Sin Autos"/>
    <s v="Incendio"/>
    <x v="41"/>
    <x v="2"/>
    <n v="18450547.527869999"/>
    <n v="15031312.08585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3.2115492134571824"/>
    <n v="3.2897489937374034"/>
    <n v="-25306.693520000088"/>
    <n v="-3.2971226233545314"/>
    <m/>
    <m/>
    <n v="4.0228185521261119"/>
    <n v="5.1062657608083111"/>
    <n v="0.10804555689590568"/>
    <n v="0.11282895035500774"/>
    <n v="0.13128754915994825"/>
    <n v="0.13817981913501015"/>
    <m/>
    <m/>
    <m/>
    <n v="0"/>
    <m/>
    <n v="0"/>
    <m/>
    <n v="0"/>
    <m/>
    <n v="207.59878049451538"/>
    <n v="30.638599183489429"/>
    <n v="9.6321600985215774"/>
    <n v="1.5681648500994925"/>
    <n v="117.26668849026845"/>
    <n v="24.546804430415946"/>
    <n v="54.440633633663992"/>
    <n v="31.207761288006068"/>
    <s v="Medianas"/>
    <n v="2023"/>
    <n v="3"/>
    <d v="2024-11-12T00:00:00"/>
    <x v="41"/>
    <x v="14"/>
  </r>
  <r>
    <n v="2024"/>
    <n v="9"/>
    <n v="107"/>
    <x v="28"/>
    <s v="Incendio"/>
    <n v="70"/>
    <s v="ff5a1ae012afa5d4c889c50ad427aaf545d31a4fac04ffc1c4d03d403ba4250a"/>
    <s v="866d562d83a77144c090ae01fef5e5dc5d322dfdcb968ee04e0fa262fe1b2619"/>
    <x v="30"/>
    <n v="20975.28847"/>
    <n v="15544.95767"/>
    <n v="25849.62412"/>
    <n v="19307.599939999996"/>
    <n v="6547.5951400000004"/>
    <n v="5495.3892799999994"/>
    <n v="8586.5939999999991"/>
    <n v="19304.961419999996"/>
    <n v="0"/>
    <n v="0"/>
    <n v="136.08000000000001"/>
    <n v="130.12"/>
    <n v="0"/>
    <n v="0"/>
    <n v="2271.0532599999997"/>
    <n v="1504.3200300000001"/>
    <n v="5599.3138600000002"/>
    <n v="3507.35518"/>
    <n v="0"/>
    <n v="0"/>
    <n v="0"/>
    <n v="0"/>
    <n v="0"/>
    <n v="0"/>
    <s v="Incendio"/>
    <s v="Daños Sin Autos"/>
    <s v="Incendio"/>
    <x v="41"/>
    <x v="2"/>
    <n v="1478140.9423199999"/>
    <n v="1040269.57398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9.0757561986017948E-2"/>
    <n v="6.6627267165697071E-2"/>
    <n v="5430.3307999999997"/>
    <n v="34.933069071522269"/>
    <m/>
    <m/>
    <n v="1.4190316951155189"/>
    <n v="1.4943201318987018"/>
    <n v="3.0533398916026688E-3"/>
    <n v="3.1885173712280349E-3"/>
    <n v="2.6589659667231422E-3"/>
    <n v="2.7985550702932785E-3"/>
    <m/>
    <m/>
    <m/>
    <n v="0"/>
    <m/>
    <n v="0"/>
    <m/>
    <n v="0"/>
    <m/>
    <n v="19.147066866207531"/>
    <n v="31.215757291561104"/>
    <n v="35.351587290620131"/>
    <n v="4.5150745414138015E-2"/>
    <n v="50.968757625330532"/>
    <n v="59.644905424149265"/>
    <n v="40.559492051763634"/>
    <n v="42.890438886203711"/>
    <s v="Resto"/>
    <n v="2023"/>
    <n v="3"/>
    <d v="2024-11-12T00:00:00"/>
    <x v="41"/>
    <x v="30"/>
  </r>
  <r>
    <n v="2024"/>
    <n v="9"/>
    <n v="27"/>
    <x v="21"/>
    <s v="Incendio"/>
    <n v="21"/>
    <s v="6f4b6612125fb3a0daecd2799dfd6c9c299424fd920f9b308110a2c1fbd8f443"/>
    <s v="866d562d83a77144c090ae01fef5e5dc5d322dfdcb968ee04e0fa262fe1b2619"/>
    <x v="27"/>
    <n v="297768.46280000004"/>
    <n v="225770.35996999999"/>
    <n v="402873.72199000005"/>
    <n v="305281.00609000004"/>
    <n v="154463.42917000008"/>
    <n v="99222.419680000006"/>
    <n v="186146.11299000005"/>
    <n v="70206.36861000002"/>
    <n v="0"/>
    <n v="0"/>
    <n v="136.08000000000001"/>
    <n v="130.12"/>
    <n v="0"/>
    <n v="0"/>
    <n v="68719.642229999998"/>
    <n v="60162.68922"/>
    <n v="141070.01916999999"/>
    <n v="115279.03934999999"/>
    <n v="0"/>
    <n v="0"/>
    <n v="0"/>
    <n v="0"/>
    <n v="0"/>
    <n v="0"/>
    <s v="Incendio"/>
    <s v="Daños Sin Autos"/>
    <s v="Incendio"/>
    <x v="41"/>
    <x v="2"/>
    <n v="9306186.5952599999"/>
    <n v="8672700.5259799995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.2884084888131353"/>
    <n v="0.96767468983508587"/>
    <n v="71998.102830000047"/>
    <n v="31.889971225437662"/>
    <m/>
    <m/>
    <n v="3.1996829179383206"/>
    <n v="2.6032302083264698"/>
    <n v="4.3345688772233867E-2"/>
    <n v="4.5264689331906437E-2"/>
    <n v="3.8618033975969183E-2"/>
    <n v="4.0645384762632297E-2"/>
    <m/>
    <m/>
    <m/>
    <n v="0"/>
    <m/>
    <n v="0"/>
    <m/>
    <n v="0"/>
    <m/>
    <n v="55.673918926948772"/>
    <n v="51.873669802885537"/>
    <n v="43.948381750901461"/>
    <n v="1.0651451131490413"/>
    <n v="14.223022808553898"/>
    <n v="22.372653316181545"/>
    <n v="48.713144461395203"/>
    <n v="52.188749628056307"/>
    <s v="Resto"/>
    <n v="2023"/>
    <n v="3"/>
    <d v="2024-11-12T00:00:00"/>
    <x v="41"/>
    <x v="27"/>
  </r>
  <r>
    <n v="2024"/>
    <n v="9"/>
    <n v="127"/>
    <x v="5"/>
    <s v="Incendio"/>
    <n v="263"/>
    <s v="4be84111a613654b362415e563cb7607df7b203b5d303802a8a546061bbc7847"/>
    <s v="866d562d83a77144c090ae01fef5e5dc5d322dfdcb968ee04e0fa262fe1b2619"/>
    <x v="11"/>
    <n v="431034.34519999998"/>
    <n v="218282.10358000002"/>
    <n v="529487.90087999997"/>
    <n v="311152.71247999999"/>
    <n v="107434.64810999995"/>
    <n v="60502.126450000003"/>
    <n v="103911.95864999997"/>
    <n v="82708.086459999991"/>
    <n v="0"/>
    <n v="0"/>
    <n v="136.08000000000001"/>
    <n v="130.12"/>
    <n v="0"/>
    <n v="0"/>
    <n v="674.5580799999999"/>
    <n v="-733.70118000000002"/>
    <n v="-3709.9371099999998"/>
    <n v="-3017.4213100000002"/>
    <n v="0"/>
    <n v="0"/>
    <n v="0"/>
    <n v="0"/>
    <n v="0"/>
    <n v="0"/>
    <s v="Incendio"/>
    <s v="Daños Sin Autos"/>
    <s v="Incendio"/>
    <x v="41"/>
    <x v="2"/>
    <n v="1289086.5757000002"/>
    <n v="654924.37927999999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.8650340069717122"/>
    <n v="0.93557926251432655"/>
    <n v="212752.24161999996"/>
    <n v="97.466644370149496"/>
    <m/>
    <m/>
    <n v="33.437191366758242"/>
    <n v="33.329359920907422"/>
    <n v="6.2744994555490624E-2"/>
    <n v="6.5522841282101396E-2"/>
    <n v="3.7337167259327494E-2"/>
    <n v="3.9297275727357556E-2"/>
    <m/>
    <m/>
    <m/>
    <n v="0"/>
    <m/>
    <n v="0"/>
    <m/>
    <n v="0"/>
    <m/>
    <n v="77.57168948232885"/>
    <n v="24.924846315935746"/>
    <n v="27.717401224249276"/>
    <n v="0.74084520220841121"/>
    <n v="-191.93907525131686"/>
    <n v="22.950583589535256"/>
    <n v="-18.182466710331916"/>
    <n v="24.315503359390007"/>
    <s v="Medianas"/>
    <n v="2023"/>
    <n v="3"/>
    <d v="2024-11-12T00:00:00"/>
    <x v="41"/>
    <x v="11"/>
  </r>
  <r>
    <n v="2024"/>
    <n v="9"/>
    <n v="103"/>
    <x v="18"/>
    <s v="Incendio"/>
    <n v="205"/>
    <s v="f8809aff4d69bece79dabe35be0c708b890d7eafb841f121330667b77d2e2590"/>
    <s v="866d562d83a77144c090ae01fef5e5dc5d322dfdcb968ee04e0fa262fe1b2619"/>
    <x v="19"/>
    <n v="397923.71360000002"/>
    <n v="391860.07650000002"/>
    <n v="405678.45678999997"/>
    <n v="681454.30564000015"/>
    <n v="138726.38418999998"/>
    <n v="29864.192680000004"/>
    <n v="193498.39121000003"/>
    <n v="81510.613639999981"/>
    <n v="0"/>
    <n v="0"/>
    <n v="136.08000000000001"/>
    <n v="130.12"/>
    <n v="0"/>
    <n v="0"/>
    <n v="4293.2507000000005"/>
    <n v="2440.7631900000001"/>
    <n v="200.66315"/>
    <n v="1499.3016"/>
    <n v="0"/>
    <n v="0"/>
    <n v="0"/>
    <n v="0"/>
    <n v="0"/>
    <n v="0"/>
    <s v="Incendio"/>
    <s v="Daños Sin Autos"/>
    <s v="Incendio"/>
    <x v="41"/>
    <x v="2"/>
    <n v="1756185.3149300001"/>
    <n v="1661194.534910000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.721768268141413"/>
    <n v="1.6795520813107492"/>
    <n v="6063.6370999999926"/>
    <n v="1.5473985393354983"/>
    <m/>
    <m/>
    <n v="22.658412538648342"/>
    <n v="23.589054037023434"/>
    <n v="5.7925131770526508E-2"/>
    <n v="6.0489593506752357E-2"/>
    <n v="6.7027690216349564E-2"/>
    <n v="7.0546477334639604E-2"/>
    <m/>
    <m/>
    <m/>
    <n v="0"/>
    <m/>
    <n v="0"/>
    <m/>
    <n v="0"/>
    <m/>
    <n v="364.52413991724876"/>
    <n v="34.862557683468495"/>
    <n v="7.6211368473001357"/>
    <n v="0.95662598570298729"/>
    <n v="75.897879711960115"/>
    <n v="-86.616225181110991"/>
    <n v="2139.5311994255053"/>
    <n v="162.79334258030539"/>
    <s v="Resto"/>
    <n v="2023"/>
    <n v="3"/>
    <d v="2024-11-12T00:00:00"/>
    <x v="41"/>
    <x v="19"/>
  </r>
  <r>
    <n v="2024"/>
    <n v="9"/>
    <n v="39"/>
    <x v="17"/>
    <s v="Incendio"/>
    <n v="27"/>
    <s v="670671cd97404156226e507973f2ab8330d3022ca96e0c93bdbdb320c41adcaf"/>
    <s v="866d562d83a77144c090ae01fef5e5dc5d322dfdcb968ee04e0fa262fe1b2619"/>
    <x v="17"/>
    <n v="656610.34217999992"/>
    <n v="951986.12653000001"/>
    <n v="860900.30885999999"/>
    <n v="1091634.4545800001"/>
    <n v="181113.10134000002"/>
    <n v="223767.32105000003"/>
    <n v="264696.38413999998"/>
    <n v="292761.56097000005"/>
    <n v="0"/>
    <n v="0"/>
    <n v="136.08000000000001"/>
    <n v="130.12"/>
    <n v="0"/>
    <n v="0"/>
    <n v="-46068.519209999999"/>
    <n v="6321.5525599999992"/>
    <n v="168567.69965999998"/>
    <n v="45886.7808"/>
    <n v="0"/>
    <n v="0"/>
    <n v="0"/>
    <n v="0"/>
    <n v="0"/>
    <n v="0"/>
    <s v="Incendio"/>
    <s v="Daños Sin Autos"/>
    <s v="Incendio"/>
    <x v="41"/>
    <x v="2"/>
    <n v="20570212.76644"/>
    <n v="17720859.13909000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2.8410743392775757"/>
    <n v="4.0803092125982872"/>
    <n v="-295375.78435000009"/>
    <n v="-31.02732026428243"/>
    <m/>
    <m/>
    <n v="3.1920444850781999"/>
    <n v="5.3721217411521405"/>
    <n v="9.5581739144351904E-2"/>
    <n v="9.9813334398871995E-2"/>
    <n v="0.16283728556694493"/>
    <n v="0.17138583827674006"/>
    <m/>
    <m/>
    <m/>
    <n v="0"/>
    <m/>
    <n v="0"/>
    <m/>
    <n v="0"/>
    <m/>
    <n v="-19.061862791157548"/>
    <n v="27.583041220260064"/>
    <n v="23.505313240817323"/>
    <n v="1.248915266585545"/>
    <n v="-828.75324175110552"/>
    <n v="267.35568876516169"/>
    <n v="-27.329387126311815"/>
    <n v="13.77641327151021"/>
    <s v="Medianas"/>
    <n v="2023"/>
    <n v="3"/>
    <d v="2024-11-12T00:00:00"/>
    <x v="41"/>
    <x v="17"/>
  </r>
  <r>
    <n v="2024"/>
    <n v="9"/>
    <n v="109"/>
    <x v="68"/>
    <s v="Incendio"/>
    <n v="228"/>
    <s v="9d693eeee1d1899cbc50b6d45df953d3835acf28ee869879b45565fccc814765"/>
    <s v="866d562d83a77144c090ae01fef5e5dc5d322dfdcb968ee04e0fa262fe1b2619"/>
    <x v="13"/>
    <n v="1572009.5812599999"/>
    <n v="1424834.89261"/>
    <n v="2024010.58803"/>
    <n v="1801518.3145900001"/>
    <n v="3120120.0187400002"/>
    <n v="192924.54501999999"/>
    <n v="3169363.87769"/>
    <n v="223610.02519000001"/>
    <n v="0"/>
    <n v="0"/>
    <n v="136.08000000000001"/>
    <n v="130.12"/>
    <n v="0"/>
    <n v="0"/>
    <n v="436.69006000000002"/>
    <n v="3439.3153500000003"/>
    <n v="-9691.5072300000011"/>
    <n v="-5201.5793099999992"/>
    <n v="0"/>
    <n v="0"/>
    <n v="0"/>
    <n v="0"/>
    <n v="0"/>
    <n v="0"/>
    <s v="Incendio"/>
    <s v="Daños Sin Autos"/>
    <s v="Incendio"/>
    <x v="41"/>
    <x v="2"/>
    <n v="3245561.4989299998"/>
    <n v="2851934.3307800004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6.8018972524680876"/>
    <n v="6.1069870418588126"/>
    <n v="147174.68864999991"/>
    <n v="10.329245122598497"/>
    <m/>
    <m/>
    <n v="48.435673820331601"/>
    <n v="49.960298076720072"/>
    <n v="0.22883497270170156"/>
    <n v="0.23896595580811189"/>
    <n v="0.24371809612329506"/>
    <n v="0.25651269033301227"/>
    <m/>
    <m/>
    <m/>
    <n v="0"/>
    <m/>
    <n v="0"/>
    <m/>
    <n v="0"/>
    <m/>
    <n v="1517.2747839921278"/>
    <n v="198.47970749892988"/>
    <n v="13.5401333881291"/>
    <n v="21.515646831469372"/>
    <n v="-87.302994475339403"/>
    <n v="86.318551586210518"/>
    <n v="-4.5059044959305048"/>
    <n v="-66.120598091966826"/>
    <s v="Medianas"/>
    <n v="2023"/>
    <n v="3"/>
    <d v="2024-11-12T00:00:00"/>
    <x v="41"/>
    <x v="13"/>
  </r>
  <r>
    <n v="2024"/>
    <n v="9"/>
    <n v="93"/>
    <x v="43"/>
    <s v="Incendio"/>
    <n v="220"/>
    <s v="36790ecd55c2030dc553685bef719df653f413a20cdad1bfd1dc934c76686ddd"/>
    <s v="866d562d83a77144c090ae01fef5e5dc5d322dfdcb968ee04e0fa262fe1b2619"/>
    <x v="28"/>
    <n v="126581.45239000001"/>
    <n v="120947.90128000001"/>
    <n v="145653.15997000001"/>
    <n v="136490.32433999999"/>
    <n v="5170.3595400000004"/>
    <n v="12494.564539999999"/>
    <n v="7852.3658100000011"/>
    <n v="46098.671330000005"/>
    <n v="0"/>
    <n v="0"/>
    <n v="136.08000000000001"/>
    <n v="130.12"/>
    <n v="0"/>
    <n v="0"/>
    <n v="792.24218999999994"/>
    <n v="857.15754000000004"/>
    <n v="4087.0797400000001"/>
    <n v="767.75725"/>
    <n v="0"/>
    <n v="0"/>
    <n v="0"/>
    <n v="0"/>
    <n v="0"/>
    <n v="0"/>
    <s v="Incendio"/>
    <s v="Daños Sin Autos"/>
    <s v="Incendio"/>
    <x v="41"/>
    <x v="2"/>
    <n v="667096.89925000002"/>
    <n v="538831.8907800000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0.54770278978506959"/>
    <n v="0.51839498715810373"/>
    <n v="5633.5511100000003"/>
    <n v="4.6578328771146316"/>
    <m/>
    <m/>
    <n v="18.974972381420493"/>
    <n v="22.446314583370103"/>
    <n v="1.8426263775689136E-2"/>
    <n v="1.9242031421787136E-2"/>
    <n v="2.0688145962002503E-2"/>
    <n v="2.1774222198218115E-2"/>
    <m/>
    <m/>
    <m/>
    <n v="0"/>
    <m/>
    <n v="0"/>
    <m/>
    <n v="0"/>
    <m/>
    <n v="-58.619129754801357"/>
    <n v="4.0846106932554527"/>
    <n v="10.330534393543962"/>
    <n v="3.5653638060782686E-2"/>
    <n v="-7.5733277688953322"/>
    <n v="432.34010359394199"/>
    <n v="19.38406491672707"/>
    <n v="111.64434331294169"/>
    <s v="Resto"/>
    <n v="2023"/>
    <n v="3"/>
    <d v="2024-11-12T00:00:00"/>
    <x v="41"/>
    <x v="28"/>
  </r>
  <r>
    <n v="2024"/>
    <n v="9"/>
    <n v="74"/>
    <x v="0"/>
    <s v="Incendio"/>
    <n v="46"/>
    <s v="25fc0e7096fc653718202dc30b0c580b8ab87eac11a700cba03a7c021bc35b0c"/>
    <s v="866d562d83a77144c090ae01fef5e5dc5d322dfdcb968ee04e0fa262fe1b2619"/>
    <x v="25"/>
    <n v="137055.90338999999"/>
    <n v="1284244.2566800001"/>
    <n v="476324.59823999985"/>
    <n v="1284244.2566800001"/>
    <n v="1397332.50984"/>
    <n v="563986.31669999997"/>
    <n v="1532572.3381400001"/>
    <n v="609075.10436"/>
    <n v="0"/>
    <n v="0"/>
    <n v="136.08000000000001"/>
    <n v="130.12"/>
    <n v="1109.49677"/>
    <n v="278.1884"/>
    <n v="212673.26662000001"/>
    <n v="129603.41976999999"/>
    <n v="423357.28970999998"/>
    <n v="141085.82466999997"/>
    <n v="0"/>
    <n v="0"/>
    <n v="0"/>
    <n v="0"/>
    <n v="0"/>
    <n v="0"/>
    <s v="Incendio"/>
    <s v="Daños Sin Autos"/>
    <s v="Incendio"/>
    <x v="41"/>
    <x v="2"/>
    <n v="6432910.42368"/>
    <n v="8513094.40955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0.5930244852297667"/>
    <n v="5.5044012992690519"/>
    <n v="-1147188.35329"/>
    <n v="-89.327894387916999"/>
    <m/>
    <m/>
    <n v="2.1305426993898045"/>
    <n v="15.085516439701799"/>
    <n v="1.9951013202934433E-2"/>
    <n v="2.0834284563637579E-2"/>
    <n v="0.2196700591897964"/>
    <n v="0.23120219123934335"/>
    <m/>
    <m/>
    <m/>
    <n v="0"/>
    <m/>
    <n v="0"/>
    <m/>
    <n v="0"/>
    <m/>
    <n v="147.76000205396471"/>
    <n v="1019.5347119516732"/>
    <n v="43.915813815512394"/>
    <n v="9.6356911295960685"/>
    <n v="64.095412757949958"/>
    <n v="200.07074821317698"/>
    <n v="50.234936728190348"/>
    <n v="91.861404271579133"/>
    <s v="Resto"/>
    <n v="2023"/>
    <n v="3"/>
    <d v="2024-11-12T00:00:00"/>
    <x v="41"/>
    <x v="25"/>
  </r>
  <r>
    <n v="2024"/>
    <n v="9"/>
    <n v="23"/>
    <x v="16"/>
    <s v="Incendio"/>
    <n v="17"/>
    <s v="4523540f1504cd17100c4835e85b7eefd49911580f8efff0599a8f283be6b9e3"/>
    <s v="866d562d83a77144c090ae01fef5e5dc5d322dfdcb968ee04e0fa262fe1b2619"/>
    <x v="10"/>
    <n v="767765.97514999995"/>
    <n v="566669.74950999999"/>
    <n v="964294.75537000003"/>
    <n v="767912.56601999991"/>
    <n v="438355.4169699999"/>
    <n v="278601.09976000007"/>
    <n v="543483.46332000045"/>
    <n v="351492.03316000005"/>
    <n v="0"/>
    <n v="0"/>
    <n v="136.08000000000001"/>
    <n v="130.12"/>
    <n v="0"/>
    <n v="0"/>
    <n v="64589.385130000002"/>
    <n v="85790.977799999993"/>
    <n v="137924.67043"/>
    <n v="118767.64398000001"/>
    <n v="0"/>
    <n v="0"/>
    <n v="0"/>
    <n v="0"/>
    <n v="0"/>
    <n v="0"/>
    <s v="Incendio"/>
    <s v="Daños Sin Autos"/>
    <s v="Incendio"/>
    <x v="41"/>
    <x v="2"/>
    <n v="17823957.294020001"/>
    <n v="15095885.725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3.3220314552571031"/>
    <n v="2.4288040917721845"/>
    <n v="201096.22563999996"/>
    <n v="35.487376168198168"/>
    <m/>
    <m/>
    <n v="4.3074944721034996"/>
    <n v="3.7538025912023785"/>
    <n v="0.11176249054660646"/>
    <n v="0.11671044011170191"/>
    <n v="9.6928895549615091E-2"/>
    <n v="0.10201742161920166"/>
    <m/>
    <m/>
    <m/>
    <n v="0"/>
    <m/>
    <n v="0"/>
    <m/>
    <n v="0"/>
    <m/>
    <n v="57.34159604812028"/>
    <n v="57.094926209038832"/>
    <n v="49.164632486718546"/>
    <n v="3.0228004953465679"/>
    <n v="-24.713079642740698"/>
    <n v="16.129836214673055"/>
    <n v="46.829464901843373"/>
    <n v="72.234301300484532"/>
    <s v="Medianas"/>
    <n v="2023"/>
    <n v="3"/>
    <d v="2024-11-12T00:00:00"/>
    <x v="41"/>
    <x v="10"/>
  </r>
  <r>
    <n v="2024"/>
    <n v="9"/>
    <n v="10"/>
    <x v="4"/>
    <s v="Incendio"/>
    <n v="10"/>
    <s v="4a44dc15364204a80fe80e9039455cc1608281820fe2b24f1e5233ade6af1dd5"/>
    <s v="866d562d83a77144c090ae01fef5e5dc5d322dfdcb968ee04e0fa262fe1b2619"/>
    <x v="12"/>
    <n v="537647.81605999998"/>
    <n v="549379.91339"/>
    <n v="760048.36797999998"/>
    <n v="691656.80881000008"/>
    <n v="-78915.393479999984"/>
    <n v="-57830.31667"/>
    <n v="63524.988510000003"/>
    <n v="-57830.31667"/>
    <n v="0"/>
    <n v="0"/>
    <n v="136.08000000000001"/>
    <n v="130.12"/>
    <n v="0"/>
    <n v="0"/>
    <n v="-60852.187789999996"/>
    <n v="14490.940420000001"/>
    <n v="130903.18634999999"/>
    <n v="117219.6664"/>
    <n v="0"/>
    <n v="0"/>
    <n v="0"/>
    <n v="0"/>
    <n v="0"/>
    <n v="0"/>
    <s v="Incendio"/>
    <s v="Daños Sin Autos"/>
    <s v="Incendio"/>
    <x v="41"/>
    <x v="2"/>
    <n v="4592296.0130699994"/>
    <n v="4306787.9967099996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2.326337731302373"/>
    <n v="2.3546980983771988"/>
    <n v="-11732.097330000019"/>
    <n v="-2.1355162509684833"/>
    <m/>
    <m/>
    <n v="11.707603659037142"/>
    <n v="12.756140163148896"/>
    <n v="7.8264550533213809E-2"/>
    <n v="8.1729479123112403E-2"/>
    <n v="9.3971468016568582E-2"/>
    <n v="9.8904736492271619E-2"/>
    <m/>
    <m/>
    <m/>
    <n v="0"/>
    <m/>
    <n v="0"/>
    <m/>
    <n v="0"/>
    <m/>
    <n v="36.460247884027332"/>
    <n v="-14.677897151765467"/>
    <n v="-10.526470892092258"/>
    <n v="-0.54418282805922025"/>
    <n v="-519.9326339511648"/>
    <n v="11.673399498772152"/>
    <n v="-46.486406852845874"/>
    <n v="12.362209230788256"/>
    <s v="Medianas"/>
    <n v="2023"/>
    <n v="3"/>
    <d v="2024-11-12T00:00:00"/>
    <x v="41"/>
    <x v="12"/>
  </r>
  <r>
    <n v="2024"/>
    <n v="9"/>
    <n v="150.1"/>
    <x v="32"/>
    <s v="Incendio"/>
    <n v="150.1"/>
    <m/>
    <m/>
    <x v="21"/>
    <n v="2470249.4685200001"/>
    <n v="3505571.7973800008"/>
    <n v="3590479.3869599993"/>
    <n v="3265981.5346000008"/>
    <n v="2539887.9385599997"/>
    <n v="1123525.5804099999"/>
    <n v="2823694.0930900006"/>
    <n v="1136015.1482899999"/>
    <n v="0"/>
    <n v="0"/>
    <n v="0"/>
    <n v="0"/>
    <n v="1109.49677"/>
    <n v="278.1884"/>
    <n v="440674.31619999994"/>
    <n v="276970.27824999997"/>
    <n v="1094670.59185"/>
    <n v="715543.53692999983"/>
    <n v="0"/>
    <n v="0"/>
    <n v="0"/>
    <n v="0"/>
    <n v="0"/>
    <n v="0"/>
    <s v="Incendio"/>
    <s v="Daños Sin Autos"/>
    <s v="Incendio"/>
    <x v="41"/>
    <x v="2"/>
    <n v="99891671.452370018"/>
    <n v="77929932.016240001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0.688473704701892"/>
    <n v="15.025236714753317"/>
    <n v="-1035322.3288600007"/>
    <n v="-29.53362215070824"/>
    <m/>
    <m/>
    <n v="2.4729283558918675"/>
    <n v="4.4983637309595839"/>
    <n v="0.35959034628916392"/>
    <n v="0.37551013197783406"/>
    <n v="0.59962827181747469"/>
    <n v="0.63110726552624463"/>
    <m/>
    <m/>
    <m/>
    <n v="0"/>
    <m/>
    <n v="0"/>
    <m/>
    <n v="0"/>
    <m/>
    <n v="126.06409527704186"/>
    <n v="102.81908653062972"/>
    <n v="32.049709586598738"/>
    <n v="17.514496733889743"/>
    <n v="59.105272588937076"/>
    <n v="52.984484570515988"/>
    <n v="40.256340079005653"/>
    <n v="38.707676606000199"/>
    <s v="Resto"/>
    <n v="2023"/>
    <n v="3"/>
    <d v="2024-11-12T00:00:00"/>
    <x v="41"/>
    <x v="21"/>
  </r>
  <r>
    <n v="2024"/>
    <n v="9"/>
    <n v="43"/>
    <x v="9"/>
    <s v="Incendio"/>
    <n v="31"/>
    <s v="eb1e33e8a81b697b75855af6bfcdbcbf7cbbde9f94962ceaec1ed8af21f5a50f"/>
    <s v="866d562d83a77144c090ae01fef5e5dc5d322dfdcb968ee04e0fa262fe1b2619"/>
    <x v="16"/>
    <n v="926395.47250000003"/>
    <n v="1383244.129"/>
    <n v="1221361.2595700002"/>
    <n v="1675550.80409"/>
    <n v="559736.09301000019"/>
    <n v="416030.15702000004"/>
    <n v="609355.73757999996"/>
    <n v="515214.15582999989"/>
    <n v="0"/>
    <n v="0"/>
    <n v="136.08000000000001"/>
    <n v="130.12"/>
    <n v="0"/>
    <n v="0"/>
    <n v="217698.50002000001"/>
    <n v="117366.96017000001"/>
    <n v="454452.46043000004"/>
    <n v="450001.89876999997"/>
    <n v="0"/>
    <n v="0"/>
    <n v="0"/>
    <n v="0"/>
    <n v="0"/>
    <n v="0"/>
    <s v="Incendio"/>
    <s v="Daños Sin Autos"/>
    <s v="Incendio"/>
    <x v="41"/>
    <x v="2"/>
    <n v="84865140.385240003"/>
    <n v="73374373.455160007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4.008402298697213"/>
    <n v="5.9287248054799591"/>
    <n v="-456848.65649999992"/>
    <n v="-33.027333853950516"/>
    <m/>
    <m/>
    <n v="1.0916089554494173"/>
    <n v="1.885186971777439"/>
    <n v="0.1348539380342717"/>
    <n v="0.14082419228312301"/>
    <n v="0.23660399344661553"/>
    <n v="0.24902511495011101"/>
    <m/>
    <m/>
    <m/>
    <n v="0"/>
    <m/>
    <n v="0"/>
    <m/>
    <n v="0"/>
    <m/>
    <n v="34.542192089957481"/>
    <n v="60.420858005650516"/>
    <n v="30.076408661193028"/>
    <n v="3.859814373708939"/>
    <n v="85.485335655515769"/>
    <n v="0.98900952910752071"/>
    <n v="47.903470434292529"/>
    <n v="26.081436654112277"/>
    <s v="Medianas"/>
    <n v="2023"/>
    <n v="3"/>
    <d v="2024-11-12T00:00:00"/>
    <x v="41"/>
    <x v="16"/>
  </r>
  <r>
    <n v="2024"/>
    <n v="9"/>
    <n v="1"/>
    <x v="14"/>
    <s v="Incendio"/>
    <n v="30"/>
    <s v="624b60c58c9d8bfb6ff1886c2fd605d2adeb6ea4da576068201b6c6958ce93f4"/>
    <s v="866d562d83a77144c090ae01fef5e5dc5d322dfdcb968ee04e0fa262fe1b2619"/>
    <x v="15"/>
    <n v="1602582.0533699999"/>
    <n v="1317015.6693900002"/>
    <n v="1706187.3307699997"/>
    <n v="1433076.0750299999"/>
    <n v="454342.03234000003"/>
    <n v="119563.47552999998"/>
    <n v="579159.37792999984"/>
    <n v="155545.93637999997"/>
    <n v="0"/>
    <n v="0"/>
    <n v="136.08000000000001"/>
    <n v="130.12"/>
    <n v="0"/>
    <n v="0"/>
    <n v="170785.37280000001"/>
    <n v="43984.050459999999"/>
    <n v="786204.32140999998"/>
    <n v="713799.92851"/>
    <n v="0"/>
    <n v="0"/>
    <n v="0"/>
    <n v="0"/>
    <n v="0"/>
    <n v="0"/>
    <s v="Incendio"/>
    <s v="Daños Sin Autos"/>
    <s v="Incendio"/>
    <x v="41"/>
    <x v="2"/>
    <n v="35723485.483519994"/>
    <n v="28721849.16367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6.9341806790611287"/>
    <n v="5.6448629020845003"/>
    <n v="285566.38397999969"/>
    <n v="21.682838755613677"/>
    <m/>
    <m/>
    <n v="4.4860741657174108"/>
    <n v="4.5854139191562959"/>
    <n v="0.23328535958490865"/>
    <n v="0.24361337024265192"/>
    <n v="0.22527561135192903"/>
    <n v="0.23710202095565316"/>
    <m/>
    <m/>
    <m/>
    <n v="0"/>
    <m/>
    <n v="0"/>
    <m/>
    <n v="0"/>
    <m/>
    <n v="280.00069028271088"/>
    <n v="28.350625254075695"/>
    <n v="9.0783639336180411"/>
    <n v="3.1330406041454486"/>
    <n v="288.28932536651155"/>
    <n v="10.143513610478827"/>
    <n v="21.722772077073927"/>
    <n v="6.1619578124381675"/>
    <s v="Medianas"/>
    <n v="2023"/>
    <n v="3"/>
    <d v="2024-11-12T00:00:00"/>
    <x v="41"/>
    <x v="15"/>
  </r>
  <r>
    <n v="2024"/>
    <n v="9"/>
    <n v="80"/>
    <x v="30"/>
    <s v="Incendio"/>
    <n v="52"/>
    <s v="41cfc0d1f2d127b04555b7246d84019b4d27710a3f3aff6e7764375b1e06e05d"/>
    <s v="866d562d83a77144c090ae01fef5e5dc5d322dfdcb968ee04e0fa262fe1b2619"/>
    <x v="31"/>
    <n v="87402.078469999993"/>
    <n v="65438.879229999999"/>
    <n v="123769.13177000001"/>
    <n v="97461.326189999992"/>
    <n v="269332.68174000003"/>
    <n v="14634.815079999997"/>
    <n v="280755.90261999995"/>
    <n v="23372.323130000001"/>
    <n v="0"/>
    <n v="0"/>
    <n v="136.08000000000001"/>
    <n v="130.12"/>
    <n v="0"/>
    <n v="0"/>
    <n v="33100.921969999996"/>
    <n v="3954.0253600000001"/>
    <n v="13337.813960000001"/>
    <n v="11906.393050000001"/>
    <n v="0"/>
    <n v="0"/>
    <n v="0"/>
    <n v="0"/>
    <n v="0"/>
    <n v="0"/>
    <s v="Incendio"/>
    <s v="Daños Sin Autos"/>
    <s v="Incendio"/>
    <x v="41"/>
    <x v="2"/>
    <n v="835205.63911999995"/>
    <n v="787883.69756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0.37817832950393881"/>
    <n v="0.28047768170480936"/>
    <n v="21963.199239999994"/>
    <n v="33.562920848331281"/>
    <m/>
    <m/>
    <n v="10.464737589905367"/>
    <n v="8.3056521454445509"/>
    <n v="1.2722983675915936E-2"/>
    <n v="1.3286255675654638E-2"/>
    <n v="1.1193324322064616E-2"/>
    <n v="1.1780946024501205E-2"/>
    <m/>
    <m/>
    <m/>
    <n v="0"/>
    <m/>
    <n v="0"/>
    <m/>
    <n v="0"/>
    <m/>
    <n v="1740.3558929013818"/>
    <n v="308.15363485028121"/>
    <n v="22.364097998320805"/>
    <n v="1.8572576778089853"/>
    <n v="737.14490819553043"/>
    <n v="12.022288395728719"/>
    <n v="248.17351680919674"/>
    <n v="33.20926281700401"/>
    <s v="Resto"/>
    <n v="2023"/>
    <n v="3"/>
    <d v="2024-11-12T00:00:00"/>
    <x v="41"/>
    <x v="31"/>
  </r>
  <r>
    <n v="2024"/>
    <n v="9"/>
    <n v="50"/>
    <x v="56"/>
    <s v="Incendio"/>
    <n v="38"/>
    <s v="aea92132c4cbeb263e6ac2bf6c183b5d81737f179f21efdc5863739672f0f470"/>
    <s v="866d562d83a77144c090ae01fef5e5dc5d322dfdcb968ee04e0fa262fe1b2619"/>
    <x v="36"/>
    <n v="0"/>
    <n v="2896.5901600000002"/>
    <n v="-1750.6037900000001"/>
    <n v="8985.0672100000011"/>
    <n v="-179.43788000000001"/>
    <n v="-469.74797000000007"/>
    <n v="-264.53361999999993"/>
    <n v="-348.19098999999989"/>
    <n v="0"/>
    <n v="0"/>
    <n v="136.08000000000001"/>
    <n v="130.12"/>
    <n v="0"/>
    <n v="0"/>
    <n v="131.60095999999999"/>
    <n v="-132.14222000000001"/>
    <n v="0"/>
    <n v="143.37357999999998"/>
    <n v="0"/>
    <n v="0"/>
    <n v="0"/>
    <n v="0"/>
    <n v="0"/>
    <n v="0"/>
    <s v="Incendio"/>
    <s v="Daños Sin Autos"/>
    <s v="Incendio"/>
    <x v="41"/>
    <x v="2"/>
    <n v="44827465.708169997"/>
    <n v="24659912.83171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m/>
    <n v="1.2415079574793673E-2"/>
    <m/>
    <m/>
    <m/>
    <m/>
    <m/>
    <n v="1.174614922513147E-2"/>
    <m/>
    <m/>
    <n v="4.9546192524209951E-4"/>
    <n v="5.2147244469335499E-4"/>
    <m/>
    <m/>
    <m/>
    <n v="0"/>
    <m/>
    <n v="0"/>
    <m/>
    <n v="0"/>
    <m/>
    <n v="-61.801244186323999"/>
    <m/>
    <n v="-16.217274244969474"/>
    <n v="-1.2373633165004528E-3"/>
    <n v="-199.59039586288165"/>
    <m/>
    <m/>
    <n v="-92.166367053120965"/>
    <s v="Resto"/>
    <n v="2023"/>
    <n v="3"/>
    <d v="2024-11-12T00:00:00"/>
    <x v="41"/>
    <x v="36"/>
  </r>
  <r>
    <n v="2024"/>
    <n v="9"/>
    <n v="94"/>
    <x v="19"/>
    <s v="Incendio"/>
    <n v="7"/>
    <s v="7902699be42c8a8e46fbbb4501726517e86b22c56a189f7625a6da49081b2451"/>
    <s v="866d562d83a77144c090ae01fef5e5dc5d322dfdcb968ee04e0fa262fe1b2619"/>
    <x v="20"/>
    <n v="266129.96743000002"/>
    <n v="437841.79486000002"/>
    <n v="624947.16085999995"/>
    <n v="684785.5284500001"/>
    <n v="197739.38322999995"/>
    <n v="93299.034440000018"/>
    <n v="192958.15582999997"/>
    <n v="-113995.98581000001"/>
    <n v="0"/>
    <n v="0"/>
    <n v="136.08000000000001"/>
    <n v="130.12"/>
    <n v="0"/>
    <n v="0"/>
    <n v="26007.541219999999"/>
    <n v="12691.41655"/>
    <n v="54347.70796"/>
    <n v="45640.08526"/>
    <n v="0"/>
    <n v="0"/>
    <n v="0"/>
    <n v="0"/>
    <n v="0"/>
    <n v="0"/>
    <s v="Incendio"/>
    <s v="Daños Sin Autos"/>
    <s v="Incendio"/>
    <x v="41"/>
    <x v="2"/>
    <n v="5391455.1856499994"/>
    <n v="5692551.0252200002"/>
    <n v="686962120.64980006"/>
    <n v="584624168.36260986"/>
    <n v="657838299.99713993"/>
    <n v="555463704.64566004"/>
    <n v="23111339.717599995"/>
    <n v="23331225.084380008"/>
    <n v="14501632.431409998"/>
    <n v="6721161.0251799999"/>
    <m/>
    <m/>
    <n v="1.1515125072015358"/>
    <n v="1.8766343956500171"/>
    <n v="-171711.82743"/>
    <n v="-39.217778989076379"/>
    <m/>
    <m/>
    <n v="4.9361435506008959"/>
    <n v="7.6914865219513562"/>
    <n v="3.8740122552647686E-2"/>
    <n v="4.0455225460596787E-2"/>
    <n v="7.4892865973414754E-2"/>
    <n v="7.8824555267622193E-2"/>
    <m/>
    <m/>
    <m/>
    <n v="0"/>
    <m/>
    <n v="0"/>
    <m/>
    <n v="0"/>
    <m/>
    <n v="111.94151088151378"/>
    <n v="74.301810179273104"/>
    <n v="21.308846148374759"/>
    <n v="1.3635663720292881"/>
    <n v="104.92228836346875"/>
    <n v="19.078892272866899"/>
    <n v="47.853979857147962"/>
    <n v="27.807609205154233"/>
    <s v="Resto"/>
    <n v="2023"/>
    <n v="3"/>
    <d v="2024-11-12T00:00:00"/>
    <x v="41"/>
    <x v="20"/>
  </r>
  <r>
    <n v="2024"/>
    <n v="9"/>
    <n v="25"/>
    <x v="36"/>
    <s v="Diversos"/>
    <n v="25"/>
    <s v="b7a56873cd771f2c446d369b649430b65a756ba278ff97ec81bb6f55b2e73569"/>
    <s v="866d562d83a77144c090ae01fef5e5dc5d322dfdcb968ee04e0fa262fe1b2619"/>
    <x v="37"/>
    <n v="0"/>
    <n v="0"/>
    <n v="0"/>
    <n v="-291249.01546000002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Diversos"/>
    <s v="Daños Sin Autos"/>
    <s v="Diversos"/>
    <x v="40"/>
    <x v="2"/>
    <n v="0"/>
    <n v="0"/>
    <n v="686962120.64980006"/>
    <n v="584624168.36260986"/>
    <n v="657838299.99713993"/>
    <n v="555463704.64566004"/>
    <n v="24344761.408589996"/>
    <n v="25976224.857949995"/>
    <n v="6803443.1380700003"/>
    <n v="5508326.81459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0"/>
    <x v="37"/>
  </r>
  <r>
    <n v="2024"/>
    <n v="9"/>
    <n v="126"/>
    <x v="41"/>
    <s v="Diversos"/>
    <n v="239"/>
    <s v="79bf08685d3138f9b109c3546780f056bc954fd69377b84a2cf23622e464897b"/>
    <s v="866d562d83a77144c090ae01fef5e5dc5d322dfdcb968ee04e0fa262fe1b2619"/>
    <x v="26"/>
    <n v="185018.60144"/>
    <n v="175809.856"/>
    <n v="236349.93696000002"/>
    <n v="222715.87896"/>
    <n v="44596.482729999996"/>
    <n v="53372.757769999997"/>
    <n v="58513.928620000006"/>
    <n v="101719.90498000001"/>
    <n v="0"/>
    <n v="0"/>
    <n v="136.08000000000001"/>
    <n v="130.12"/>
    <n v="62.220419999999997"/>
    <n v="117.56435999999999"/>
    <n v="2139.08788"/>
    <n v="3904.0217299999999"/>
    <n v="9094.9670100000003"/>
    <n v="5627.5517099999997"/>
    <n v="0"/>
    <n v="0"/>
    <n v="0"/>
    <n v="0"/>
    <n v="0"/>
    <n v="0"/>
    <s v="Diversos"/>
    <s v="Daños Sin Autos"/>
    <s v="Diversos"/>
    <x v="40"/>
    <x v="2"/>
    <n v="673928.03742999991"/>
    <n v="570550.37566999998"/>
    <n v="686962120.64980006"/>
    <n v="584624168.36260986"/>
    <n v="657838299.99713993"/>
    <n v="555463704.64566004"/>
    <n v="24344761.408589996"/>
    <n v="25976224.857949995"/>
    <n v="6803443.1380700003"/>
    <n v="5508326.8145900005"/>
    <n v="185018.60144"/>
    <n v="175809.856"/>
    <n v="0.75999348826937596"/>
    <n v="0.67681064881987107"/>
    <n v="9208.7454399999988"/>
    <n v="5.2379005645735832"/>
    <n v="100"/>
    <n v="100"/>
    <n v="27.45376229568393"/>
    <n v="30.814081191962352"/>
    <n v="2.6932868040087887E-2"/>
    <n v="2.8125240114600259E-2"/>
    <n v="3.0072286695297025E-2"/>
    <n v="3.1651006992824519E-2"/>
    <m/>
    <m/>
    <m/>
    <n v="0"/>
    <m/>
    <n v="0"/>
    <m/>
    <n v="0"/>
    <m/>
    <n v="-16.443360633189929"/>
    <n v="24.103783286061788"/>
    <n v="30.3582284772476"/>
    <n v="0.65549872064707393"/>
    <n v="-45.208094935475671"/>
    <n v="61.614987807904129"/>
    <n v="23.519468269077318"/>
    <n v="69.373360409335092"/>
    <s v="Resto"/>
    <n v="2023"/>
    <n v="3"/>
    <d v="2024-11-12T00:00:00"/>
    <x v="40"/>
    <x v="26"/>
  </r>
  <r>
    <n v="2024"/>
    <n v="9"/>
    <n v="18"/>
    <x v="64"/>
    <s v="Diversos"/>
    <n v="5"/>
    <s v="ef2d127de37b942baad06145e54b0c619a1f22327b2ebbcfbec78f5564afe39d"/>
    <s v="866d562d83a77144c090ae01fef5e5dc5d322dfdcb968ee04e0fa262fe1b2619"/>
    <x v="6"/>
    <n v="2038010.01211"/>
    <n v="1867283.1054400001"/>
    <n v="2628469.1360900002"/>
    <n v="2400450.5623899996"/>
    <n v="83126.028449999998"/>
    <n v="128117.7996"/>
    <n v="113838.79926999999"/>
    <n v="171612.34274999995"/>
    <n v="0"/>
    <n v="0"/>
    <n v="136.08000000000001"/>
    <n v="130.12"/>
    <n v="0"/>
    <n v="0"/>
    <n v="83311.998250000004"/>
    <n v="129052.49779000001"/>
    <n v="2014470.15759"/>
    <n v="1840176.16609"/>
    <n v="0"/>
    <n v="0"/>
    <n v="0"/>
    <n v="0"/>
    <n v="0"/>
    <n v="0"/>
    <s v="Diversos"/>
    <s v="Daños Sin Autos"/>
    <s v="Diversos"/>
    <x v="40"/>
    <x v="2"/>
    <n v="16146107.356520001"/>
    <n v="15536856.45108"/>
    <n v="686962120.64980006"/>
    <n v="584624168.36260986"/>
    <n v="657838299.99713993"/>
    <n v="555463704.64566004"/>
    <n v="24344761.408589996"/>
    <n v="25976224.857949995"/>
    <n v="6803443.1380700003"/>
    <n v="5508326.8145900005"/>
    <n v="2038010.01211"/>
    <n v="1867283.1054400001"/>
    <n v="8.3714519847004656"/>
    <n v="7.188431404683195"/>
    <n v="170726.90666999994"/>
    <n v="9.1430649253247722"/>
    <n v="100"/>
    <n v="100"/>
    <n v="12.622299400771828"/>
    <n v="12.018409974497777"/>
    <n v="0.29666992558224881"/>
    <n v="0.30980409807681625"/>
    <n v="0.31939889017414491"/>
    <n v="0.33616653794349577"/>
    <m/>
    <m/>
    <m/>
    <n v="0"/>
    <m/>
    <n v="0"/>
    <m/>
    <n v="0"/>
    <m/>
    <n v="-35.117502244395403"/>
    <n v="4.078784105870886"/>
    <n v="6.861187745272872"/>
    <n v="1.221822932345124"/>
    <n v="-35.443327578541705"/>
    <n v="9.4715927046451931"/>
    <n v="4.1356779566131596"/>
    <n v="7.0130512593373231"/>
    <s v="Grandes"/>
    <n v="2023"/>
    <n v="3"/>
    <d v="2024-11-12T00:00:00"/>
    <x v="40"/>
    <x v="6"/>
  </r>
  <r>
    <n v="2024"/>
    <n v="9"/>
    <n v="1"/>
    <x v="14"/>
    <s v="Diversos"/>
    <n v="30"/>
    <s v="624b60c58c9d8bfb6ff1886c2fd605d2adeb6ea4da576068201b6c6958ce93f4"/>
    <s v="866d562d83a77144c090ae01fef5e5dc5d322dfdcb968ee04e0fa262fe1b2619"/>
    <x v="18"/>
    <n v="1058232.3446900002"/>
    <n v="987301.18605999998"/>
    <n v="1355556.1042300002"/>
    <n v="1240341.0131899999"/>
    <n v="318573.72588999983"/>
    <n v="153009.60300000003"/>
    <n v="578236.23916"/>
    <n v="42899.301109999979"/>
    <n v="0"/>
    <n v="0"/>
    <n v="136.08000000000001"/>
    <n v="130.12"/>
    <n v="0"/>
    <n v="0"/>
    <n v="171047.95865000002"/>
    <n v="97956.129130000001"/>
    <n v="766320.28316999995"/>
    <n v="703716.30799999996"/>
    <n v="0"/>
    <n v="0"/>
    <n v="0"/>
    <n v="0"/>
    <n v="0"/>
    <n v="0"/>
    <s v="Diversos"/>
    <s v="Daños Sin Autos"/>
    <s v="Diversos"/>
    <x v="40"/>
    <x v="2"/>
    <n v="35723485.483519994"/>
    <n v="28721849.16367"/>
    <n v="686962120.64980006"/>
    <n v="584624168.36260986"/>
    <n v="657838299.99713993"/>
    <n v="555463704.64566004"/>
    <n v="24344761.408589996"/>
    <n v="25976224.857949995"/>
    <n v="6803443.1380700003"/>
    <n v="5508326.8145900005"/>
    <n v="1058232.3446900002"/>
    <n v="987301.18605999998"/>
    <n v="4.3468585579015171"/>
    <n v="3.8007878029198596"/>
    <n v="70931.158630000195"/>
    <n v="7.1843485687547393"/>
    <n v="100"/>
    <n v="100"/>
    <n v="2.9622874990128985"/>
    <n v="3.4374569006121938"/>
    <n v="0.15404522503933904"/>
    <n v="0.16086511604669432"/>
    <n v="0.16887792867427812"/>
    <n v="0.17774360013132029"/>
    <m/>
    <m/>
    <m/>
    <n v="0"/>
    <m/>
    <n v="0"/>
    <m/>
    <n v="0"/>
    <m/>
    <n v="108.20505356778148"/>
    <n v="30.104327040138163"/>
    <n v="15.49776351536778"/>
    <n v="4.6825367600613585"/>
    <n v="74.61690265751318"/>
    <n v="8.8961950232365528"/>
    <n v="22.320687890764709"/>
    <n v="13.919832184704751"/>
    <s v="Medianas"/>
    <n v="2023"/>
    <n v="3"/>
    <d v="2024-11-12T00:00:00"/>
    <x v="40"/>
    <x v="18"/>
  </r>
  <r>
    <n v="2024"/>
    <n v="9"/>
    <n v="94"/>
    <x v="19"/>
    <s v="Diversos"/>
    <n v="7"/>
    <s v="7902699be42c8a8e46fbbb4501726517e86b22c56a189f7625a6da49081b2451"/>
    <s v="866d562d83a77144c090ae01fef5e5dc5d322dfdcb968ee04e0fa262fe1b2619"/>
    <x v="22"/>
    <n v="345327.60625000001"/>
    <n v="726202.88774000003"/>
    <n v="464905.7412799999"/>
    <n v="925560.14774000004"/>
    <n v="262110.78903000001"/>
    <n v="42821.413099999998"/>
    <n v="1017717.7104499998"/>
    <n v="197556.83649000013"/>
    <n v="0"/>
    <n v="0"/>
    <n v="136.08000000000001"/>
    <n v="130.12"/>
    <n v="0"/>
    <n v="0"/>
    <n v="63422.934340000007"/>
    <n v="78008.614450000008"/>
    <n v="167313.86941999997"/>
    <n v="153353.60209999999"/>
    <n v="0"/>
    <n v="0"/>
    <n v="0"/>
    <n v="0"/>
    <n v="0"/>
    <n v="0"/>
    <s v="Diversos"/>
    <s v="Daños Sin Autos"/>
    <s v="Diversos"/>
    <x v="40"/>
    <x v="2"/>
    <n v="5391455.1856499994"/>
    <n v="5692551.0252200002"/>
    <n v="686962120.64980006"/>
    <n v="584624168.36260986"/>
    <n v="657838299.99713993"/>
    <n v="555463704.64566004"/>
    <n v="24344761.408589996"/>
    <n v="25976224.857949995"/>
    <n v="6803443.1380700003"/>
    <n v="5508326.8145900005"/>
    <n v="345327.60625000001"/>
    <n v="726202.88774000003"/>
    <n v="1.4184883575328526"/>
    <n v="2.79564444684019"/>
    <n v="-380875.28149000002"/>
    <n v="-52.447503021547263"/>
    <n v="100"/>
    <n v="100"/>
    <n v="6.4050909143997083"/>
    <n v="12.757072962941679"/>
    <n v="5.0268798798302497E-2"/>
    <n v="5.2494299321201178E-2"/>
    <n v="0.12421704866802166"/>
    <n v="0.13073813494317463"/>
    <m/>
    <m/>
    <m/>
    <n v="0"/>
    <m/>
    <n v="0"/>
    <m/>
    <n v="0"/>
    <m/>
    <n v="512.10214716150983"/>
    <n v="75.90206641059703"/>
    <n v="5.896618400026413"/>
    <n v="3.8526196766944034"/>
    <n v="-18.697524898803021"/>
    <n v="9.1033188192714665"/>
    <n v="37.906561219257"/>
    <n v="50.868459156982539"/>
    <s v="Resto"/>
    <n v="2023"/>
    <n v="3"/>
    <d v="2024-11-12T00:00:00"/>
    <x v="40"/>
    <x v="22"/>
  </r>
  <r>
    <n v="2024"/>
    <n v="9"/>
    <n v="127"/>
    <x v="5"/>
    <s v="Diversos"/>
    <n v="263"/>
    <s v="4be84111a613654b362415e563cb7607df7b203b5d303802a8a546061bbc7847"/>
    <s v="866d562d83a77144c090ae01fef5e5dc5d322dfdcb968ee04e0fa262fe1b2619"/>
    <x v="27"/>
    <n v="256015.99305000002"/>
    <n v="96299.52304"/>
    <n v="326690.80870000005"/>
    <n v="132135.89543999999"/>
    <n v="51014.837539999993"/>
    <n v="11569.869730000002"/>
    <n v="101844.73144000002"/>
    <n v="7112.3308500000021"/>
    <n v="0"/>
    <n v="0"/>
    <n v="136.08000000000001"/>
    <n v="130.12"/>
    <n v="0"/>
    <n v="0"/>
    <n v="961.37565000000006"/>
    <n v="-735.14990999999998"/>
    <n v="-4188.7040999999999"/>
    <n v="-515.25646999999992"/>
    <n v="0"/>
    <n v="0"/>
    <n v="0"/>
    <n v="0"/>
    <n v="0"/>
    <n v="0"/>
    <s v="Diversos"/>
    <s v="Daños Sin Autos"/>
    <s v="Diversos"/>
    <x v="40"/>
    <x v="2"/>
    <n v="1289086.5757000002"/>
    <n v="654924.37927999999"/>
    <n v="686962120.64980006"/>
    <n v="584624168.36260986"/>
    <n v="657838299.99713993"/>
    <n v="555463704.64566004"/>
    <n v="24344761.408589996"/>
    <n v="25976224.857949995"/>
    <n v="6803443.1380700003"/>
    <n v="5508326.8145900005"/>
    <n v="256015.99305000002"/>
    <n v="96299.52304"/>
    <n v="1.0516266261688041"/>
    <n v="0.37072177949879287"/>
    <n v="159716.47001000002"/>
    <n v="165.85385365165149"/>
    <n v="100"/>
    <n v="100"/>
    <n v="19.860263684072432"/>
    <n v="14.703914846759588"/>
    <n v="3.7267847142406267E-2"/>
    <n v="3.8917769465705035E-2"/>
    <n v="1.6472039346185696E-2"/>
    <n v="1.7336780465508746E-2"/>
    <m/>
    <m/>
    <m/>
    <n v="0"/>
    <m/>
    <n v="0"/>
    <m/>
    <n v="0"/>
    <m/>
    <n v="340.92836592378796"/>
    <n v="19.926426053405493"/>
    <n v="12.01446213310342"/>
    <n v="0.74983852300515985"/>
    <n v="-230.772735862812"/>
    <n v="712.93575993330091"/>
    <n v="-22.951624823534324"/>
    <n v="142.67650244158995"/>
    <s v="Resto"/>
    <n v="2023"/>
    <n v="3"/>
    <d v="2024-11-12T00:00:00"/>
    <x v="40"/>
    <x v="27"/>
  </r>
  <r>
    <n v="2024"/>
    <n v="9"/>
    <n v="93"/>
    <x v="43"/>
    <s v="Diversos"/>
    <n v="220"/>
    <s v="36790ecd55c2030dc553685bef719df653f413a20cdad1bfd1dc934c76686ddd"/>
    <s v="866d562d83a77144c090ae01fef5e5dc5d322dfdcb968ee04e0fa262fe1b2619"/>
    <x v="24"/>
    <n v="72563.099019999994"/>
    <n v="74705.258409999995"/>
    <n v="86983.897989999998"/>
    <n v="87011.679159999985"/>
    <n v="13047.259340000001"/>
    <n v="16612.597660000003"/>
    <n v="18924.684419999998"/>
    <n v="20580.175350000001"/>
    <n v="0"/>
    <n v="0"/>
    <n v="136.08000000000001"/>
    <n v="130.12"/>
    <n v="0"/>
    <n v="0"/>
    <n v="5926.4338899999993"/>
    <n v="8771.0522200000014"/>
    <n v="9397.5541799999992"/>
    <n v="815.77016000000003"/>
    <n v="0"/>
    <n v="0"/>
    <n v="0"/>
    <n v="0"/>
    <n v="0"/>
    <n v="0"/>
    <s v="Diversos"/>
    <s v="Daños Sin Autos"/>
    <s v="Diversos"/>
    <x v="40"/>
    <x v="2"/>
    <n v="667096.89925000002"/>
    <n v="538831.89078000002"/>
    <n v="686962120.64980006"/>
    <n v="584624168.36260986"/>
    <n v="657838299.99713993"/>
    <n v="555463704.64566004"/>
    <n v="24344761.408589996"/>
    <n v="25976224.857949995"/>
    <n v="6803443.1380700003"/>
    <n v="5508326.8145900005"/>
    <n v="72563.099019999994"/>
    <n v="74705.258409999995"/>
    <n v="0.29806453142891043"/>
    <n v="0.28759089828688689"/>
    <n v="-2142.1593900000007"/>
    <n v="-2.867481400363181"/>
    <n v="100"/>
    <n v="100"/>
    <n v="10.877445106037943"/>
    <n v="13.864297879967435"/>
    <n v="1.0562896677820064E-2"/>
    <n v="1.1030537294699241E-2"/>
    <n v="1.277833905143389E-2"/>
    <n v="1.3449170087117714E-2"/>
    <m/>
    <m/>
    <m/>
    <n v="0"/>
    <m/>
    <n v="0"/>
    <m/>
    <n v="0"/>
    <m/>
    <n v="-21.461654540545837"/>
    <n v="17.980570725629963"/>
    <n v="22.237521177995486"/>
    <n v="0.19177435711914018"/>
    <n v="-32.431893673071777"/>
    <n v="1051.9855273941375"/>
    <n v="63.063577782958838"/>
    <n v="1075.1866947425488"/>
    <s v="Resto"/>
    <n v="2023"/>
    <n v="3"/>
    <d v="2024-11-12T00:00:00"/>
    <x v="40"/>
    <x v="24"/>
  </r>
  <r>
    <n v="2024"/>
    <n v="9"/>
    <n v="61"/>
    <x v="2"/>
    <s v="Divers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57362.19933999999"/>
    <n v="308591.03681999998"/>
    <n v="791928.74014999997"/>
    <n v="621595.17044000002"/>
    <n v="0"/>
    <n v="0"/>
    <n v="0"/>
    <n v="0"/>
    <n v="0"/>
    <n v="0"/>
    <s v="Diversos"/>
    <s v="Daños Sin Autos"/>
    <s v="Diversos"/>
    <x v="40"/>
    <x v="2"/>
    <n v="0"/>
    <n v="0"/>
    <n v="686962120.64980006"/>
    <n v="584624168.36260986"/>
    <n v="657838299.99713993"/>
    <n v="555463704.64566004"/>
    <n v="24344761.408589996"/>
    <n v="25976224.857949995"/>
    <n v="6803443.1380700003"/>
    <n v="5508326.81459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.804465036503323"/>
    <n v="27.402653336162231"/>
    <n v="45.125549967073006"/>
    <n v="49.645018413119566"/>
    <m/>
    <n v="2023"/>
    <n v="3"/>
    <d v="2024-11-12T00:00:00"/>
    <x v="40"/>
    <x v="2"/>
  </r>
  <r>
    <n v="2024"/>
    <n v="9"/>
    <n v="43"/>
    <x v="9"/>
    <s v="Diversos"/>
    <n v="31"/>
    <s v="eb1e33e8a81b697b75855af6bfcdbcbf7cbbde9f94962ceaec1ed8af21f5a50f"/>
    <s v="866d562d83a77144c090ae01fef5e5dc5d322dfdcb968ee04e0fa262fe1b2619"/>
    <x v="16"/>
    <n v="1218716.8733900001"/>
    <n v="933814.11098999996"/>
    <n v="1456668.6075900001"/>
    <n v="1145644.82271"/>
    <n v="172652.67112000001"/>
    <n v="269361.80884000001"/>
    <n v="312462.70866000006"/>
    <n v="340898.36015999998"/>
    <n v="0"/>
    <n v="0"/>
    <n v="136.08000000000001"/>
    <n v="130.12"/>
    <n v="0"/>
    <n v="0"/>
    <n v="84256.912849999993"/>
    <n v="149378.62557"/>
    <n v="389767.98512999999"/>
    <n v="302155.71354000003"/>
    <n v="0"/>
    <n v="0"/>
    <n v="0"/>
    <n v="0"/>
    <n v="0"/>
    <n v="0"/>
    <s v="Diversos"/>
    <s v="Daños Sin Autos"/>
    <s v="Diversos"/>
    <x v="40"/>
    <x v="2"/>
    <n v="84865140.385240003"/>
    <n v="73374373.455160007"/>
    <n v="686962120.64980006"/>
    <n v="584624168.36260986"/>
    <n v="657838299.99713993"/>
    <n v="555463704.64566004"/>
    <n v="24344761.408589996"/>
    <n v="25976224.857949995"/>
    <n v="6803443.1380700003"/>
    <n v="5508326.8145900005"/>
    <n v="1218716.8733900001"/>
    <n v="933814.11098999996"/>
    <n v="5.0060744196079021"/>
    <n v="3.5948799954440154"/>
    <n v="284902.76240000012"/>
    <n v="30.50957990964125"/>
    <n v="100"/>
    <n v="100"/>
    <n v="1.4360629910676055"/>
    <n v="1.2726706437373063"/>
    <n v="0.17740670653531979"/>
    <n v="0.18526085717345717"/>
    <n v="0.15972896118978219"/>
    <n v="0.16811433459647851"/>
    <m/>
    <m/>
    <m/>
    <n v="0"/>
    <m/>
    <n v="0"/>
    <m/>
    <n v="0"/>
    <m/>
    <n v="-35.903062181114507"/>
    <n v="14.16675807890859"/>
    <n v="28.845335026521628"/>
    <n v="2.5377249080526321"/>
    <n v="-43.595067548324351"/>
    <n v="28.995735531044886"/>
    <n v="21.617196913157873"/>
    <n v="49.437630624259214"/>
    <s v="Medianas"/>
    <n v="2023"/>
    <n v="3"/>
    <d v="2024-11-12T00:00:00"/>
    <x v="40"/>
    <x v="16"/>
  </r>
  <r>
    <n v="2024"/>
    <n v="9"/>
    <n v="76"/>
    <x v="42"/>
    <s v="Diversos"/>
    <n v="48"/>
    <s v="98010bd9270f9b100b6214a21754fd33bdc8d41b2bc9f9dd16ff54d3c34ffd71"/>
    <s v="866d562d83a77144c090ae01fef5e5dc5d322dfdcb968ee04e0fa262fe1b2619"/>
    <x v="30"/>
    <n v="49884.043409999998"/>
    <n v="172253.85396000001"/>
    <n v="61405.88357999998"/>
    <n v="177328.96475000001"/>
    <n v="47079.647879999997"/>
    <n v="-6106.2365200000004"/>
    <n v="126875.03172"/>
    <n v="11593.74785"/>
    <n v="0"/>
    <n v="0"/>
    <n v="136.08000000000001"/>
    <n v="130.12"/>
    <n v="0"/>
    <n v="0"/>
    <n v="-1148.47199"/>
    <n v="-1922.7935500000001"/>
    <n v="-81.300939999999997"/>
    <n v="171.04066"/>
    <n v="0"/>
    <n v="0"/>
    <n v="0"/>
    <n v="0"/>
    <n v="0"/>
    <n v="0"/>
    <s v="Diversos"/>
    <s v="Daños Sin Autos"/>
    <s v="Diversos"/>
    <x v="40"/>
    <x v="2"/>
    <n v="2103649.43671"/>
    <n v="1569411.9180699999"/>
    <n v="686962120.64980006"/>
    <n v="584624168.36260986"/>
    <n v="657838299.99713993"/>
    <n v="555463704.64566004"/>
    <n v="24344761.408589996"/>
    <n v="25976224.857949995"/>
    <n v="6803443.1380700003"/>
    <n v="5508326.8145900005"/>
    <n v="49884.043409999998"/>
    <n v="172253.85396000001"/>
    <n v="0.20490668432839323"/>
    <n v="0.663121199873976"/>
    <n v="-122369.81055000001"/>
    <n v="-71.040390526423963"/>
    <n v="100"/>
    <n v="100"/>
    <n v="2.3713097125163634"/>
    <n v="10.975694269725626"/>
    <n v="7.2615420720453247E-3"/>
    <n v="7.5830251005781935E-3"/>
    <n v="2.9464032327373872E-2"/>
    <n v="3.1010820782589876E-2"/>
    <m/>
    <m/>
    <m/>
    <n v="0"/>
    <m/>
    <n v="0"/>
    <m/>
    <n v="0"/>
    <m/>
    <n v="-871.00924154834411"/>
    <n v="94.378171178004749"/>
    <n v="-3.5449056027611219"/>
    <n v="0.6919973743376584"/>
    <n v="-40.270655162120761"/>
    <n v="-147.53310704016224"/>
    <n v="1412.6183411901511"/>
    <n v="-1124.1733690690858"/>
    <s v="Resto"/>
    <n v="2023"/>
    <n v="3"/>
    <d v="2024-11-12T00:00:00"/>
    <x v="40"/>
    <x v="30"/>
  </r>
  <r>
    <n v="2024"/>
    <n v="9"/>
    <n v="201.1"/>
    <x v="1"/>
    <s v="Diversos"/>
    <n v="201.1"/>
    <m/>
    <m/>
    <x v="1"/>
    <n v="24344761.40859"/>
    <n v="25976224.857949995"/>
    <n v="31000615.616839994"/>
    <n v="31400403.976079993"/>
    <n v="6803443.1380699994"/>
    <n v="5508326.8145900015"/>
    <n v="11611972.663800001"/>
    <n v="7173476.2973000016"/>
    <n v="0"/>
    <n v="0"/>
    <n v="0"/>
    <n v="0"/>
    <n v="87802.759500000015"/>
    <n v="320224.37044000003"/>
    <n v="1716878.50076"/>
    <n v="2813935.2464800002"/>
    <n v="9928636.8173799999"/>
    <n v="8666235.497539999"/>
    <n v="0"/>
    <n v="0"/>
    <n v="0"/>
    <n v="0"/>
    <n v="0"/>
    <n v="0"/>
    <s v="Diversos"/>
    <s v="Daños Sin Autos"/>
    <s v="Diversos"/>
    <x v="40"/>
    <x v="2"/>
    <n v="469207735.42354989"/>
    <n v="397816178.90043002"/>
    <n v="686962120.64980006"/>
    <n v="584624168.36260986"/>
    <n v="657838299.99713993"/>
    <n v="555463704.64566004"/>
    <n v="24344761.408589996"/>
    <n v="25976224.857949995"/>
    <n v="6803443.1380700003"/>
    <n v="5508326.8145900005"/>
    <n v="24344761.40859"/>
    <n v="25976224.857949995"/>
    <n v="100.00000000000003"/>
    <n v="100"/>
    <n v="-1631463.4493599944"/>
    <n v="-6.2806025828679557"/>
    <n v="100"/>
    <n v="100"/>
    <n v="5.1884825356969424"/>
    <n v="6.5297054860233876"/>
    <n v="3.5438287900884839"/>
    <n v="3.7007211967889133"/>
    <n v="4.4432348615869035"/>
    <n v="4.6764936467848388"/>
    <m/>
    <m/>
    <m/>
    <n v="0"/>
    <m/>
    <n v="0"/>
    <m/>
    <n v="0"/>
    <m/>
    <n v="23.511973183029021"/>
    <n v="27.946230500617759"/>
    <n v="21.205263061557556"/>
    <n v="99.999999999999986"/>
    <n v="-38.986566840595472"/>
    <n v="14.566893782177349"/>
    <n v="17.292187561484955"/>
    <n v="32.470099009873024"/>
    <m/>
    <n v="2023"/>
    <n v="3"/>
    <d v="2024-11-12T00:00:00"/>
    <x v="40"/>
    <x v="1"/>
  </r>
  <r>
    <n v="2024"/>
    <n v="9"/>
    <n v="15.1"/>
    <x v="13"/>
    <s v="Diversos"/>
    <n v="15.1"/>
    <m/>
    <m/>
    <x v="7"/>
    <n v="10409141.953360001"/>
    <n v="10113252.81882"/>
    <n v="13151535.510190001"/>
    <n v="12440678.297999999"/>
    <n v="3116961.5335299997"/>
    <n v="2938577.6647899998"/>
    <n v="5785303.0353800002"/>
    <n v="3498769.5972799999"/>
    <n v="0"/>
    <n v="0"/>
    <n v="0"/>
    <n v="0"/>
    <n v="87647.265380000012"/>
    <n v="311516.08700000006"/>
    <n v="748974.60796000005"/>
    <n v="1644651.08855"/>
    <n v="4015228.5970000001"/>
    <n v="3658442.7131599998"/>
    <n v="0"/>
    <n v="0"/>
    <n v="0"/>
    <n v="0"/>
    <n v="0"/>
    <n v="0"/>
    <s v="Diversos"/>
    <s v="Daños Sin Autos"/>
    <s v="Diversos"/>
    <x v="40"/>
    <x v="2"/>
    <n v="247480824.66545999"/>
    <n v="215524221.34428003"/>
    <n v="686962120.64980006"/>
    <n v="584624168.36260986"/>
    <n v="657838299.99713993"/>
    <n v="555463704.64566004"/>
    <n v="24344761.408589996"/>
    <n v="25976224.857949995"/>
    <n v="6803443.1380700003"/>
    <n v="5508326.8145900005"/>
    <n v="10409141.953360001"/>
    <n v="10113252.81882"/>
    <n v="42.757214904094965"/>
    <n v="38.932727423341696"/>
    <n v="295889.13454000093"/>
    <n v="2.9257563302419687"/>
    <n v="100"/>
    <n v="100"/>
    <n v="4.2060397881051532"/>
    <n v="4.6923973350842143"/>
    <n v="1.5152424916113212"/>
    <n v="1.5823253151124306"/>
    <n v="1.7298725174405227"/>
    <n v="1.8206865244726331"/>
    <m/>
    <m/>
    <m/>
    <n v="0"/>
    <m/>
    <n v="0"/>
    <m/>
    <n v="0"/>
    <m/>
    <n v="6.0704153195402455"/>
    <n v="29.944461776927401"/>
    <n v="29.056701314947141"/>
    <n v="45.814471735472154"/>
    <n v="-54.459969462560565"/>
    <n v="9.7523977225770118"/>
    <n v="18.653349114907193"/>
    <n v="44.954949892584864"/>
    <s v="Resto"/>
    <n v="2023"/>
    <n v="3"/>
    <d v="2024-11-12T00:00:00"/>
    <x v="40"/>
    <x v="7"/>
  </r>
  <r>
    <n v="2024"/>
    <n v="9"/>
    <n v="79"/>
    <x v="59"/>
    <s v="Diversos"/>
    <n v="51"/>
    <s v="031b4af5197ec30a926f48cf40e11a7dbc470048a21e4003b7a3c07c5dab1baa"/>
    <s v="866d562d83a77144c090ae01fef5e5dc5d322dfdcb968ee04e0fa262fe1b2619"/>
    <x v="4"/>
    <n v="2259271.72217"/>
    <n v="1866213.1828000001"/>
    <n v="2878215.6848899997"/>
    <n v="2449197.2722899998"/>
    <n v="218252.21161000003"/>
    <n v="311727.83944999997"/>
    <n v="290876.12560999993"/>
    <n v="412492.11141999991"/>
    <n v="0"/>
    <n v="0"/>
    <n v="136.08000000000001"/>
    <n v="130.12"/>
    <n v="0"/>
    <n v="0"/>
    <n v="206822.01743000001"/>
    <n v="234819.30578999998"/>
    <n v="2132089.76455"/>
    <n v="1761736.37745"/>
    <n v="0"/>
    <n v="0"/>
    <n v="0"/>
    <n v="0"/>
    <n v="0"/>
    <n v="0"/>
    <s v="Diversos"/>
    <s v="Daños Sin Autos"/>
    <s v="Diversos"/>
    <x v="40"/>
    <x v="2"/>
    <n v="61339841.861339994"/>
    <n v="52224009.604280002"/>
    <n v="686962120.64980006"/>
    <n v="584624168.36260986"/>
    <n v="657838299.99713993"/>
    <n v="555463704.64566004"/>
    <n v="24344761.408589996"/>
    <n v="25976224.857949995"/>
    <n v="6803443.1380700003"/>
    <n v="5508326.8145900005"/>
    <n v="2259271.72217"/>
    <n v="1866213.1828000001"/>
    <n v="9.2803198365822581"/>
    <n v="7.1843125512091017"/>
    <n v="393058.5393699999"/>
    <n v="21.06182417917919"/>
    <n v="100"/>
    <n v="100"/>
    <n v="3.6832043474731013"/>
    <n v="3.5734774042456041"/>
    <n v="0.32887864618109452"/>
    <n v="0.34343876332220585"/>
    <n v="0.31921587984068628"/>
    <n v="0.3359739200224594"/>
    <m/>
    <m/>
    <m/>
    <n v="0"/>
    <m/>
    <n v="0"/>
    <m/>
    <n v="0"/>
    <m/>
    <n v="-29.986294456383678"/>
    <n v="9.6602905028338828"/>
    <n v="16.703763660178126"/>
    <n v="3.2079670128897968"/>
    <n v="-11.922907388644644"/>
    <n v="21.022066175193732"/>
    <n v="9.7004366733898735"/>
    <n v="13.328856053360594"/>
    <s v="Grandes"/>
    <n v="2023"/>
    <n v="3"/>
    <d v="2024-11-12T00:00:00"/>
    <x v="40"/>
    <x v="4"/>
  </r>
  <r>
    <n v="2024"/>
    <n v="9"/>
    <n v="81"/>
    <x v="34"/>
    <s v="Diversos"/>
    <n v="53"/>
    <s v="2858dcd1057d3eae7f7d5f782167e24b61153c01551450a628cee722509f6529"/>
    <s v="866d562d83a77144c090ae01fef5e5dc5d322dfdcb968ee04e0fa262fe1b2619"/>
    <x v="29"/>
    <n v="102089.85964"/>
    <n v="99852.978239999997"/>
    <n v="148194.10983000003"/>
    <n v="144446.52737"/>
    <n v="5197.3594100000009"/>
    <n v="35878.781770000001"/>
    <n v="71843.398779999989"/>
    <n v="48310.453030000004"/>
    <n v="0"/>
    <n v="0"/>
    <n v="136.08000000000001"/>
    <n v="130.12"/>
    <n v="0"/>
    <n v="0"/>
    <n v="3744.28604"/>
    <n v="35186.67295"/>
    <n v="123669.35917"/>
    <n v="97383.52549"/>
    <n v="0"/>
    <n v="0"/>
    <n v="0"/>
    <n v="0"/>
    <n v="0"/>
    <n v="0"/>
    <s v="Diversos"/>
    <s v="Daños Sin Autos"/>
    <s v="Diversos"/>
    <x v="40"/>
    <x v="2"/>
    <n v="1282462.5710499999"/>
    <n v="1212681.1111300001"/>
    <n v="686962120.64980006"/>
    <n v="584624168.36260986"/>
    <n v="657838299.99713993"/>
    <n v="555463704.64566004"/>
    <n v="24344761.408589996"/>
    <n v="25976224.857949995"/>
    <n v="6803443.1380700003"/>
    <n v="5508326.8145900005"/>
    <n v="102089.85964"/>
    <n v="99852.978239999997"/>
    <n v="0.41935042174608372"/>
    <n v="0.38440142394070825"/>
    <n v="2236.8813999999984"/>
    <n v="2.2401749446306685"/>
    <n v="100"/>
    <n v="100"/>
    <n v="7.9604552947237455"/>
    <n v="8.234067251773638"/>
    <n v="1.4861060977195193E-2"/>
    <n v="1.5518989946381026E-2"/>
    <n v="1.7079858076970017E-2"/>
    <n v="1.7976508168737675E-2"/>
    <m/>
    <m/>
    <m/>
    <n v="0"/>
    <m/>
    <n v="0"/>
    <m/>
    <n v="0"/>
    <m/>
    <n v="-85.514114042897177"/>
    <n v="5.0909653792526273"/>
    <n v="35.931609054027554"/>
    <n v="7.6393074867006042E-2"/>
    <n v="-89.358794889984054"/>
    <n v="26.992074427105429"/>
    <n v="3.0276586416631952"/>
    <n v="36.132059065383913"/>
    <s v="Resto"/>
    <n v="2023"/>
    <n v="3"/>
    <d v="2024-11-12T00:00:00"/>
    <x v="40"/>
    <x v="29"/>
  </r>
  <r>
    <n v="2024"/>
    <n v="9"/>
    <n v="41"/>
    <x v="7"/>
    <s v="Diversos"/>
    <n v="29"/>
    <s v="35135aaa6cc23891b40cb3f378c53a17a1127210ce60e125ccf03efcfdaec458"/>
    <s v="866d562d83a77144c090ae01fef5e5dc5d322dfdcb968ee04e0fa262fe1b2619"/>
    <x v="8"/>
    <n v="1364718.4156099998"/>
    <n v="1565204.63512"/>
    <n v="1619417.2160599998"/>
    <n v="1717721.8667599999"/>
    <n v="362952.58244999993"/>
    <n v="414837.56693999999"/>
    <n v="544439.24998999981"/>
    <n v="554471.83077999996"/>
    <n v="0"/>
    <n v="0"/>
    <n v="136.08000000000001"/>
    <n v="130.12"/>
    <n v="92567.850790000011"/>
    <n v="287962.52925000002"/>
    <n v="263442.72982000001"/>
    <n v="424986.21363000001"/>
    <n v="520488.46022000001"/>
    <n v="707638.98332"/>
    <n v="0"/>
    <n v="0"/>
    <n v="0"/>
    <n v="0"/>
    <n v="0"/>
    <n v="0"/>
    <s v="Diversos"/>
    <s v="Daños Sin Autos"/>
    <s v="Diversos"/>
    <x v="40"/>
    <x v="2"/>
    <n v="25680299.423299998"/>
    <n v="22376637.893310003"/>
    <n v="686962120.64980006"/>
    <n v="584624168.36260986"/>
    <n v="657838299.99713993"/>
    <n v="555463704.64566004"/>
    <n v="24344761.408589996"/>
    <n v="25976224.857949995"/>
    <n v="6803443.1380700003"/>
    <n v="5508326.8145900005"/>
    <n v="1364718.4156099998"/>
    <n v="1565204.63512"/>
    <n v="5.6057990986449422"/>
    <n v="6.0255277419227102"/>
    <n v="-200486.2195100002"/>
    <n v="-12.808946192178217"/>
    <n v="100"/>
    <n v="100"/>
    <n v="5.3142620851678108"/>
    <n v="6.9948159441233715"/>
    <n v="0.19865992237230018"/>
    <n v="0.20745499549295518"/>
    <n v="0.26772834922370004"/>
    <n v="0.28178342203627349"/>
    <m/>
    <m/>
    <m/>
    <n v="0"/>
    <m/>
    <n v="0"/>
    <m/>
    <n v="0"/>
    <m/>
    <n v="-12.50730132102632"/>
    <n v="26.595419120783824"/>
    <n v="26.503727220830491"/>
    <n v="5.3348367155305167"/>
    <n v="-38.011464520268511"/>
    <n v="-26.447175397538693"/>
    <n v="50.614518851896939"/>
    <n v="60.056925020737282"/>
    <s v="Medianas"/>
    <n v="2023"/>
    <n v="3"/>
    <d v="2024-11-12T00:00:00"/>
    <x v="40"/>
    <x v="8"/>
  </r>
  <r>
    <n v="2024"/>
    <n v="9"/>
    <n v="48"/>
    <x v="3"/>
    <s v="Diversos"/>
    <n v="36"/>
    <s v="76a50887d8f1c2e9301755428990ad81479ee21c25b43215cf524541e0503269"/>
    <s v="866d562d83a77144c090ae01fef5e5dc5d322dfdcb968ee04e0fa262fe1b2619"/>
    <x v="15"/>
    <n v="1728888.36102"/>
    <n v="1788017.30076"/>
    <n v="2087470.5059499999"/>
    <n v="2156429.0221199999"/>
    <n v="502794.44219999999"/>
    <n v="660212.77716000017"/>
    <n v="1887168.0721300002"/>
    <n v="725659.99630999984"/>
    <n v="0"/>
    <n v="0"/>
    <n v="136.08000000000001"/>
    <n v="130.12"/>
    <n v="0"/>
    <n v="0"/>
    <n v="-176759.40096999999"/>
    <n v="558664.31267999997"/>
    <n v="822298.81224999996"/>
    <n v="807358.33847000008"/>
    <n v="0"/>
    <n v="0"/>
    <n v="0"/>
    <n v="0"/>
    <n v="0"/>
    <n v="0"/>
    <s v="Diversos"/>
    <s v="Daños Sin Autos"/>
    <s v="Diversos"/>
    <x v="40"/>
    <x v="2"/>
    <n v="47053426.409630001"/>
    <n v="41806699.471960001"/>
    <n v="686962120.64980006"/>
    <n v="584624168.36260986"/>
    <n v="657838299.99713993"/>
    <n v="555463704.64566004"/>
    <n v="24344761.408589996"/>
    <n v="25976224.857949995"/>
    <n v="6803443.1380700003"/>
    <n v="5508326.8145900005"/>
    <n v="1728888.36102"/>
    <n v="1788017.30076"/>
    <n v="7.1016853770025676"/>
    <n v="6.8832838895478661"/>
    <n v="-59128.93974000006"/>
    <n v="-3.3069556829717017"/>
    <n v="100"/>
    <n v="100"/>
    <n v="3.6743091692599115"/>
    <n v="4.2768678784586518"/>
    <n v="0.25167157097172083"/>
    <n v="0.26281357607599259"/>
    <n v="0.3058404694023858"/>
    <n v="0.32189633378487031"/>
    <m/>
    <m/>
    <m/>
    <n v="0"/>
    <m/>
    <n v="0"/>
    <m/>
    <n v="0"/>
    <m/>
    <n v="-23.84357595094686"/>
    <n v="29.081949623593058"/>
    <n v="36.924294685480703"/>
    <n v="7.3902938849670852"/>
    <n v="-131.63964422965512"/>
    <n v="1.8505381152454703"/>
    <n v="-21.495762651820613"/>
    <n v="69.196574316518181"/>
    <s v="Medianas"/>
    <n v="2023"/>
    <n v="3"/>
    <d v="2024-11-12T00:00:00"/>
    <x v="40"/>
    <x v="15"/>
  </r>
  <r>
    <n v="2024"/>
    <n v="9"/>
    <n v="12"/>
    <x v="31"/>
    <s v="Diversos"/>
    <n v="12"/>
    <s v="6b51d431df5d7f141cbececcf79edf3dd861c3b4069f0b11661a3eefacbba918"/>
    <s v="866d562d83a77144c090ae01fef5e5dc5d322dfdcb968ee04e0fa262fe1b2619"/>
    <x v="20"/>
    <n v="239277.34312000001"/>
    <n v="1395307.7850299999"/>
    <n v="294943.48751000024"/>
    <n v="1431079.8727299999"/>
    <n v="68925.442829999971"/>
    <n v="55668.045319999997"/>
    <n v="89978.324590000004"/>
    <n v="66515.814259999999"/>
    <n v="0"/>
    <n v="0"/>
    <n v="136.08000000000001"/>
    <n v="130.12"/>
    <n v="46.69023"/>
    <n v="409.46107000000001"/>
    <n v="53166.075210000003"/>
    <n v="29139.802620000002"/>
    <n v="77085.459719999999"/>
    <n v="46377.63351"/>
    <n v="0"/>
    <n v="0"/>
    <n v="0"/>
    <n v="0"/>
    <n v="0"/>
    <n v="0"/>
    <s v="Diversos"/>
    <s v="Daños Sin Autos"/>
    <s v="Diversos"/>
    <x v="40"/>
    <x v="2"/>
    <n v="5387062.6739699999"/>
    <n v="6304657.6626300002"/>
    <n v="686962120.64980006"/>
    <n v="584624168.36260986"/>
    <n v="657838299.99713993"/>
    <n v="555463704.64566004"/>
    <n v="24344761.408589996"/>
    <n v="25976224.857949995"/>
    <n v="6803443.1380700003"/>
    <n v="5508326.8145900005"/>
    <n v="239277.34312000001"/>
    <n v="1395307.7850299999"/>
    <n v="0.98286994521774829"/>
    <n v="5.371480238796007"/>
    <n v="-1156030.4419099998"/>
    <n v="-82.851285882071153"/>
    <n v="100"/>
    <n v="100"/>
    <n v="4.4417033474693994"/>
    <n v="22.131380634677388"/>
    <n v="3.4831228087753463E-2"/>
    <n v="3.6373276399540785E-2"/>
    <n v="0.23866748255343562"/>
    <n v="0.25119693210559835"/>
    <m/>
    <m/>
    <m/>
    <n v="0"/>
    <m/>
    <n v="0"/>
    <m/>
    <n v="0"/>
    <m/>
    <n v="23.81509433965514"/>
    <n v="28.80567041210967"/>
    <n v="3.9896606266554375"/>
    <n v="1.0130964782275336"/>
    <n v="82.451734156598746"/>
    <n v="66.212576808988615"/>
    <n v="68.970303093627322"/>
    <n v="62.831585862863925"/>
    <s v="Resto"/>
    <n v="2023"/>
    <n v="3"/>
    <d v="2024-11-12T00:00:00"/>
    <x v="40"/>
    <x v="20"/>
  </r>
  <r>
    <n v="2024"/>
    <n v="9"/>
    <n v="23"/>
    <x v="16"/>
    <s v="Diversos"/>
    <n v="17"/>
    <s v="4523540f1504cd17100c4835e85b7eefd49911580f8efff0599a8f283be6b9e3"/>
    <s v="866d562d83a77144c090ae01fef5e5dc5d322dfdcb968ee04e0fa262fe1b2619"/>
    <x v="9"/>
    <n v="1963953.5491500001"/>
    <n v="1427615.1709100001"/>
    <n v="2419841.5916999998"/>
    <n v="1875912.9889"/>
    <n v="203688.24111000006"/>
    <n v="240321.78324999992"/>
    <n v="302929.01066999993"/>
    <n v="232263.55894999998"/>
    <n v="0"/>
    <n v="0"/>
    <n v="136.08000000000001"/>
    <n v="130.12"/>
    <n v="0"/>
    <n v="7244.5509699999993"/>
    <n v="67442.736269999994"/>
    <n v="66961.633140000005"/>
    <n v="101882.899"/>
    <n v="113634.01731"/>
    <n v="0"/>
    <n v="0"/>
    <n v="0"/>
    <n v="0"/>
    <n v="0"/>
    <n v="0"/>
    <s v="Diversos"/>
    <s v="Daños Sin Autos"/>
    <s v="Diversos"/>
    <x v="40"/>
    <x v="2"/>
    <n v="17823957.294020001"/>
    <n v="15095885.725"/>
    <n v="686962120.64980006"/>
    <n v="584624168.36260986"/>
    <n v="657838299.99713993"/>
    <n v="555463704.64566004"/>
    <n v="24344761.408589996"/>
    <n v="25976224.857949995"/>
    <n v="6803443.1380700003"/>
    <n v="5508326.8145900005"/>
    <n v="1963953.5491500001"/>
    <n v="1427615.1709100001"/>
    <n v="8.0672532221121855"/>
    <n v="5.4958531453929886"/>
    <n v="536338.37823999999"/>
    <n v="37.568834316752444"/>
    <n v="100"/>
    <n v="100"/>
    <n v="11.018616779388903"/>
    <n v="9.4569818354265536"/>
    <n v="0.28588964225455243"/>
    <n v="0.29854654998934221"/>
    <n v="0.24419366289772163"/>
    <n v="0.25701322318092784"/>
    <m/>
    <m/>
    <m/>
    <n v="0"/>
    <m/>
    <n v="0"/>
    <m/>
    <n v="0"/>
    <m/>
    <n v="-15.243537911788474"/>
    <n v="10.371337000213494"/>
    <n v="16.833793037994432"/>
    <n v="2.9938993679571242"/>
    <n v="0.71847580090247387"/>
    <n v="-10.341197634456833"/>
    <n v="66.196326303985515"/>
    <n v="58.92745387793947"/>
    <s v="Grandes"/>
    <n v="2023"/>
    <n v="3"/>
    <d v="2024-11-12T00:00:00"/>
    <x v="40"/>
    <x v="9"/>
  </r>
  <r>
    <n v="2024"/>
    <n v="9"/>
    <n v="5.0999999999999996"/>
    <x v="6"/>
    <s v="Diversos"/>
    <n v="5.0999999999999996"/>
    <m/>
    <m/>
    <x v="3"/>
    <n v="11541955.901070001"/>
    <n v="10483273.65825"/>
    <n v="14562939.18922"/>
    <n v="13102749.723189998"/>
    <n v="2354472.7106099995"/>
    <n v="1568812.7069699997"/>
    <n v="3012810.91799"/>
    <n v="2355144.2849699999"/>
    <n v="0"/>
    <n v="0"/>
    <n v="0"/>
    <n v="0"/>
    <n v="0"/>
    <n v="7244.5509699999993"/>
    <n v="525155.28188999998"/>
    <n v="605872.82071"/>
    <n v="4694692.2434900003"/>
    <n v="4112083.4234000002"/>
    <n v="0"/>
    <n v="0"/>
    <n v="0"/>
    <n v="0"/>
    <n v="0"/>
    <n v="0"/>
    <s v="Diversos"/>
    <s v="Daños Sin Autos"/>
    <s v="Diversos"/>
    <x v="40"/>
    <x v="2"/>
    <n v="137608736.50744998"/>
    <n v="118818179.3952"/>
    <n v="686962120.64980006"/>
    <n v="584624168.36260986"/>
    <n v="657838299.99713993"/>
    <n v="555463704.64566004"/>
    <n v="24344761.408589996"/>
    <n v="25976224.857949995"/>
    <n v="6803443.1380700003"/>
    <n v="5508326.8145900005"/>
    <n v="11541955.901070001"/>
    <n v="10483273.65825"/>
    <n v="47.410429321346506"/>
    <n v="40.357187064623076"/>
    <n v="1058682.2428200003"/>
    <n v="10.098775223585355"/>
    <n v="100"/>
    <n v="100"/>
    <n v="8.3875168059879179"/>
    <n v="8.8229542916843435"/>
    <n v="1.6801444437944295"/>
    <n v="1.7545278073836963"/>
    <n v="1.7931646048111731"/>
    <n v="1.8873012890981713"/>
    <m/>
    <m/>
    <m/>
    <n v="0"/>
    <m/>
    <n v="0"/>
    <m/>
    <n v="0"/>
    <m/>
    <n v="50.079910759865086"/>
    <n v="20.399252351949528"/>
    <n v="14.964912279432813"/>
    <n v="34.607075606101354"/>
    <n v="-13.322521833115097"/>
    <n v="14.168214992298989"/>
    <n v="11.186149265017708"/>
    <n v="14.733962284477323"/>
    <m/>
    <n v="2023"/>
    <n v="3"/>
    <d v="2024-11-12T00:00:00"/>
    <x v="40"/>
    <x v="3"/>
  </r>
  <r>
    <n v="2024"/>
    <n v="9"/>
    <n v="109"/>
    <x v="68"/>
    <s v="Diversos"/>
    <n v="228"/>
    <s v="9d693eeee1d1899cbc50b6d45df953d3835acf28ee869879b45565fccc814765"/>
    <s v="866d562d83a77144c090ae01fef5e5dc5d322dfdcb968ee04e0fa262fe1b2619"/>
    <x v="14"/>
    <n v="911883.96253999998"/>
    <n v="832936.32969000004"/>
    <n v="1245585.5159699998"/>
    <n v="1085119.5673199999"/>
    <n v="655756.89411999995"/>
    <n v="112873.57551"/>
    <n v="775996.98115999985"/>
    <n v="76395.44902"/>
    <n v="0"/>
    <n v="0"/>
    <n v="136.08000000000001"/>
    <n v="130.12"/>
    <n v="0"/>
    <n v="0"/>
    <n v="-4520.3422399999999"/>
    <n v="4614.2960999999996"/>
    <n v="5231.2120100000002"/>
    <n v="-3055.9231299999997"/>
    <n v="0"/>
    <n v="0"/>
    <n v="0"/>
    <n v="0"/>
    <n v="0"/>
    <n v="0"/>
    <s v="Diversos"/>
    <s v="Daños Sin Autos"/>
    <s v="Diversos"/>
    <x v="40"/>
    <x v="2"/>
    <n v="3245561.4989299998"/>
    <n v="2851934.3307800004"/>
    <n v="686962120.64980006"/>
    <n v="584624168.36260986"/>
    <n v="657838299.99713993"/>
    <n v="555463704.64566004"/>
    <n v="24344761.408589996"/>
    <n v="25976224.857949995"/>
    <n v="6803443.1380700003"/>
    <n v="5508326.8145900005"/>
    <n v="911883.96253999998"/>
    <n v="832936.32969000004"/>
    <n v="3.7457091783953311"/>
    <n v="3.2065334137076538"/>
    <n v="78947.632849999936"/>
    <n v="9.4782314128839076"/>
    <n v="100"/>
    <n v="100"/>
    <n v="28.096339041507328"/>
    <n v="29.206013641351731"/>
    <n v="0.13274152025696054"/>
    <n v="0.13861825353494386"/>
    <n v="0.14247381048629107"/>
    <n v="0.14995333137407144"/>
    <m/>
    <m/>
    <m/>
    <n v="0"/>
    <m/>
    <n v="0"/>
    <m/>
    <n v="0"/>
    <m/>
    <n v="480.96582052714672"/>
    <n v="71.912317910869618"/>
    <n v="13.551284952597634"/>
    <n v="9.6386032897164036"/>
    <n v="-197.96385281820125"/>
    <n v="-271.18270936350422"/>
    <n v="-86.410992927812913"/>
    <n v="-150.99516263028514"/>
    <s v="Medianas"/>
    <n v="2023"/>
    <n v="3"/>
    <d v="2024-11-12T00:00:00"/>
    <x v="40"/>
    <x v="14"/>
  </r>
  <r>
    <n v="2024"/>
    <n v="9"/>
    <n v="107"/>
    <x v="28"/>
    <s v="Diversos"/>
    <n v="70"/>
    <s v="ff5a1ae012afa5d4c889c50ad427aaf545d31a4fac04ffc1c4d03d403ba4250a"/>
    <s v="866d562d83a77144c090ae01fef5e5dc5d322dfdcb968ee04e0fa262fe1b2619"/>
    <x v="34"/>
    <n v="47524.093939999999"/>
    <n v="40160.6564"/>
    <n v="58862.113440000001"/>
    <n v="48834.376289999993"/>
    <n v="11548.708819999998"/>
    <n v="10463.345530000001"/>
    <n v="25690.492479999997"/>
    <n v="15630.524390000004"/>
    <n v="0"/>
    <n v="0"/>
    <n v="136.08000000000001"/>
    <n v="130.12"/>
    <n v="0"/>
    <n v="0"/>
    <n v="4294.4196099999999"/>
    <n v="5012.7613099999999"/>
    <n v="12393.827240000001"/>
    <n v="10756.22654"/>
    <n v="0"/>
    <n v="0"/>
    <n v="0"/>
    <n v="0"/>
    <n v="0"/>
    <n v="0"/>
    <s v="Diversos"/>
    <s v="Daños Sin Autos"/>
    <s v="Diversos"/>
    <x v="40"/>
    <x v="2"/>
    <n v="1478140.9423199999"/>
    <n v="1040269.57398"/>
    <n v="686962120.64980006"/>
    <n v="584624168.36260986"/>
    <n v="657838299.99713993"/>
    <n v="555463704.64566004"/>
    <n v="24344761.408589996"/>
    <n v="25976224.857949995"/>
    <n v="6803443.1380700003"/>
    <n v="5508326.8145900005"/>
    <n v="47524.093939999999"/>
    <n v="40160.6564"/>
    <n v="0.19521281454510875"/>
    <n v="0.15460543870257143"/>
    <n v="7363.437539999999"/>
    <n v="18.334953160775534"/>
    <n v="100"/>
    <n v="100"/>
    <n v="3.2151260126391654"/>
    <n v="3.8606008869747179"/>
    <n v="6.9180079237916034E-3"/>
    <n v="7.22428200671907E-3"/>
    <n v="6.8694827503420243E-3"/>
    <n v="7.2301135185095806E-3"/>
    <m/>
    <m/>
    <m/>
    <n v="0"/>
    <m/>
    <n v="0"/>
    <m/>
    <n v="0"/>
    <m/>
    <n v="10.373004378839411"/>
    <n v="24.300744869708502"/>
    <n v="26.053721397840501"/>
    <n v="0.16974800238098461"/>
    <n v="-14.330259423423453"/>
    <n v="15.224676552786697"/>
    <n v="34.649664924650018"/>
    <n v="46.603344503378224"/>
    <s v="Resto"/>
    <n v="2023"/>
    <n v="3"/>
    <d v="2024-11-12T00:00:00"/>
    <x v="40"/>
    <x v="34"/>
  </r>
  <r>
    <n v="2024"/>
    <n v="9"/>
    <n v="8"/>
    <x v="20"/>
    <s v="Diversos"/>
    <n v="8"/>
    <s v="2c624232cdd221771294dfbb310aca000a0df6ac8b66b696d90ef06fdefb64a3"/>
    <s v="866d562d83a77144c090ae01fef5e5dc5d322dfdcb968ee04e0fa262fe1b2619"/>
    <x v="31"/>
    <n v="69278.503639999995"/>
    <n v="84534.957549999992"/>
    <n v="89591.69445000001"/>
    <n v="105747.20355000001"/>
    <n v="20125.884590000001"/>
    <n v="25295.232470000003"/>
    <n v="27253.234059999992"/>
    <n v="39648.259310000016"/>
    <n v="0"/>
    <n v="0"/>
    <n v="136.08000000000001"/>
    <n v="130.12"/>
    <n v="0"/>
    <n v="0"/>
    <n v="14474.280349999999"/>
    <n v="15500.96024"/>
    <n v="39291.828009999997"/>
    <n v="42148.943930000001"/>
    <n v="0"/>
    <n v="0"/>
    <n v="0"/>
    <n v="0"/>
    <n v="0"/>
    <n v="0"/>
    <s v="Diversos"/>
    <s v="Daños Sin Autos"/>
    <s v="Diversos"/>
    <x v="40"/>
    <x v="2"/>
    <n v="1891357.54091"/>
    <n v="1612866.84565"/>
    <n v="686962120.64980006"/>
    <n v="584624168.36260986"/>
    <n v="657838299.99713993"/>
    <n v="555463704.64566004"/>
    <n v="24344761.408589996"/>
    <n v="25976224.857949995"/>
    <n v="6803443.1380700003"/>
    <n v="5508326.8145900005"/>
    <n v="69278.503639999995"/>
    <n v="84534.957549999992"/>
    <n v="0.28457253072751504"/>
    <n v="0.32543203645747687"/>
    <n v="-15256.453909999997"/>
    <n v="-18.047508808384084"/>
    <n v="100"/>
    <n v="100"/>
    <n v="3.6628983225809133"/>
    <n v="5.2412855889496335"/>
    <n v="1.0084763272605074E-2"/>
    <n v="1.0531235964871792E-2"/>
    <n v="1.4459709694650814E-2"/>
    <n v="1.5218808509536426E-2"/>
    <m/>
    <m/>
    <m/>
    <n v="0"/>
    <m/>
    <n v="0"/>
    <m/>
    <n v="0"/>
    <m/>
    <n v="-20.436056028070972"/>
    <n v="29.050691820052137"/>
    <n v="29.922807325050826"/>
    <n v="0.29581910484974389"/>
    <n v="-6.6233309040472754"/>
    <n v="-6.7786180473347946"/>
    <n v="36.837889920306608"/>
    <n v="36.776627821906146"/>
    <s v="Resto"/>
    <n v="2023"/>
    <n v="3"/>
    <d v="2024-11-12T00:00:00"/>
    <x v="40"/>
    <x v="31"/>
  </r>
  <r>
    <n v="2024"/>
    <n v="9"/>
    <n v="50"/>
    <x v="56"/>
    <s v="Diversos"/>
    <n v="38"/>
    <s v="aea92132c4cbeb263e6ac2bf6c183b5d81737f179f21efdc5863739672f0f470"/>
    <s v="866d562d83a77144c090ae01fef5e5dc5d322dfdcb968ee04e0fa262fe1b2619"/>
    <x v="37"/>
    <n v="0"/>
    <n v="-2743.7231299999999"/>
    <n v="-5332.5449599999993"/>
    <n v="1996.9956799999986"/>
    <n v="-422.88925000000006"/>
    <n v="-602.26475000000005"/>
    <n v="-539.4666000000002"/>
    <n v="383.42427000000021"/>
    <n v="0"/>
    <n v="0"/>
    <n v="136.08000000000001"/>
    <n v="130.12"/>
    <n v="0"/>
    <n v="0"/>
    <n v="55.79965"/>
    <n v="83.232889999999998"/>
    <n v="0"/>
    <n v="359.79318000000001"/>
    <n v="0"/>
    <n v="0"/>
    <n v="0"/>
    <n v="0"/>
    <n v="0"/>
    <n v="0"/>
    <s v="Diversos"/>
    <s v="Daños Sin Autos"/>
    <s v="Diversos"/>
    <x v="40"/>
    <x v="2"/>
    <n v="44827465.708169997"/>
    <n v="24659912.83171"/>
    <n v="686962120.64980006"/>
    <n v="584624168.36260986"/>
    <n v="657838299.99713993"/>
    <n v="555463704.64566004"/>
    <n v="24344761.408589996"/>
    <n v="25976224.857949995"/>
    <n v="6803443.1380700003"/>
    <n v="5508326.8145900005"/>
    <n v="0"/>
    <n v="-2743.7231299999999"/>
    <m/>
    <n v="-1.0562439865700064E-2"/>
    <m/>
    <m/>
    <m/>
    <n v="100"/>
    <m/>
    <n v="-1.1126248290999093E-2"/>
    <m/>
    <m/>
    <n v="-4.6931401034693812E-4"/>
    <n v="-4.9395182926493251E-4"/>
    <m/>
    <m/>
    <m/>
    <n v="0"/>
    <m/>
    <n v="0"/>
    <m/>
    <n v="0"/>
    <m/>
    <n v="-29.783496377631259"/>
    <m/>
    <n v="21.950638656459486"/>
    <n v="-6.2158122206334076E-3"/>
    <n v="-32.959614883010794"/>
    <m/>
    <m/>
    <n v="23.133537439481202"/>
    <s v="Resto"/>
    <n v="2023"/>
    <n v="3"/>
    <d v="2024-11-12T00:00:00"/>
    <x v="40"/>
    <x v="37"/>
  </r>
  <r>
    <n v="2024"/>
    <n v="9"/>
    <n v="3"/>
    <x v="40"/>
    <s v="Diversos"/>
    <n v="3"/>
    <s v="4e07408562bedb8b60ce05c1decfe3ad16b72230967de01f640b7e4729b49fce"/>
    <s v="866d562d83a77144c090ae01fef5e5dc5d322dfdcb968ee04e0fa262fe1b2619"/>
    <x v="0"/>
    <n v="3213791.8394999998"/>
    <n v="3284204.9977399996"/>
    <n v="4109110.9878700003"/>
    <n v="4052635.3545299992"/>
    <n v="1486225.7328399995"/>
    <n v="465994.97344999987"/>
    <n v="1874837.4749600003"/>
    <n v="856459.16466999997"/>
    <n v="0"/>
    <n v="0"/>
    <n v="136.08000000000001"/>
    <n v="130.12"/>
    <n v="0"/>
    <n v="0"/>
    <n v="27714.166870000001"/>
    <n v="17575.931499999999"/>
    <n v="59653.333880000006"/>
    <n v="50522.861870000001"/>
    <n v="0"/>
    <n v="0"/>
    <n v="0"/>
    <n v="0"/>
    <n v="0"/>
    <n v="0"/>
    <s v="Diversos"/>
    <s v="Daños Sin Autos"/>
    <s v="Diversos"/>
    <x v="40"/>
    <x v="2"/>
    <n v="18450547.527869999"/>
    <n v="15031312.08585"/>
    <n v="686962120.64980006"/>
    <n v="584624168.36260986"/>
    <n v="657838299.99713993"/>
    <n v="555463704.64566004"/>
    <n v="24344761.408589996"/>
    <n v="25976224.857949995"/>
    <n v="6803443.1380700003"/>
    <n v="5508326.8145900005"/>
    <n v="3213791.8394999998"/>
    <n v="3284204.9977399996"/>
    <n v="13.201163837925394"/>
    <n v="12.643118912388349"/>
    <n v="-70413.158239999786"/>
    <n v="-2.1439940042857875"/>
    <n v="100"/>
    <n v="100"/>
    <n v="17.418409045289788"/>
    <n v="21.849090611535139"/>
    <n v="0.46782664471514995"/>
    <n v="0.4885382683729379"/>
    <n v="0.5617634671071261"/>
    <n v="0.59125465269329358"/>
    <m/>
    <m/>
    <m/>
    <n v="0"/>
    <m/>
    <n v="0"/>
    <m/>
    <n v="0"/>
    <m/>
    <n v="218.93600092651383"/>
    <n v="46.245239488542161"/>
    <n v="14.188973397539762"/>
    <n v="21.845199594945271"/>
    <n v="57.682492504024616"/>
    <n v="18.071961231122557"/>
    <n v="46.458705771165185"/>
    <n v="34.788075832332098"/>
    <s v="Grandes"/>
    <n v="2023"/>
    <n v="3"/>
    <d v="2024-11-12T00:00:00"/>
    <x v="40"/>
    <x v="0"/>
  </r>
  <r>
    <n v="2024"/>
    <n v="9"/>
    <n v="39"/>
    <x v="17"/>
    <s v="Diversos"/>
    <n v="27"/>
    <s v="670671cd97404156226e507973f2ab8330d3022ca96e0c93bdbdb320c41adcaf"/>
    <s v="866d562d83a77144c090ae01fef5e5dc5d322dfdcb968ee04e0fa262fe1b2619"/>
    <x v="10"/>
    <n v="955469.81291999994"/>
    <n v="822124.82513999997"/>
    <n v="1158865.14983"/>
    <n v="1081446.61589"/>
    <n v="370686.42474999989"/>
    <n v="257632.44946999999"/>
    <n v="486902.33750999992"/>
    <n v="345990.92525000009"/>
    <n v="0"/>
    <n v="0"/>
    <n v="136.08000000000001"/>
    <n v="130.12"/>
    <n v="-10091.845630000002"/>
    <n v="23553.555919999999"/>
    <n v="36818.135130000002"/>
    <n v="74519.511799999993"/>
    <n v="197470.56891999999"/>
    <n v="160149.59763"/>
    <n v="0"/>
    <n v="0"/>
    <n v="0"/>
    <n v="0"/>
    <n v="0"/>
    <n v="0"/>
    <s v="Diversos"/>
    <s v="Daños Sin Autos"/>
    <s v="Diversos"/>
    <x v="40"/>
    <x v="2"/>
    <n v="20570212.76644"/>
    <n v="17720859.139090002"/>
    <n v="686962120.64980006"/>
    <n v="584624168.36260986"/>
    <n v="657838299.99713993"/>
    <n v="555463704.64566004"/>
    <n v="24344761.408589996"/>
    <n v="25976224.857949995"/>
    <n v="6803443.1380700003"/>
    <n v="5508326.8145900005"/>
    <n v="955469.81291999994"/>
    <n v="822124.82513999997"/>
    <n v="3.9247450278270728"/>
    <n v="3.1649126446808902"/>
    <n v="133344.98777999997"/>
    <n v="16.21955495107359"/>
    <n v="100"/>
    <n v="100"/>
    <n v="4.6449194462336081"/>
    <n v="4.6393056831341504"/>
    <n v="0.13908624423370206"/>
    <n v="0.1452438711647154"/>
    <n v="0.14062450196723336"/>
    <n v="0.14800693875479184"/>
    <m/>
    <m/>
    <m/>
    <n v="0"/>
    <m/>
    <n v="0"/>
    <m/>
    <n v="0"/>
    <m/>
    <n v="43.881885031397985"/>
    <n v="38.796246593824826"/>
    <n v="31.337388385775562"/>
    <n v="5.4485121316844891"/>
    <n v="-50.592624346741886"/>
    <n v="23.303818331298043"/>
    <n v="18.644872160628605"/>
    <n v="46.531188902619277"/>
    <s v="Medianas"/>
    <n v="2023"/>
    <n v="3"/>
    <d v="2024-11-12T00:00:00"/>
    <x v="40"/>
    <x v="10"/>
  </r>
  <r>
    <n v="2024"/>
    <n v="9"/>
    <n v="150.1"/>
    <x v="32"/>
    <s v="Diversos"/>
    <n v="150.1"/>
    <m/>
    <m/>
    <x v="21"/>
    <n v="2393663.5541599998"/>
    <n v="5379698.3808800001"/>
    <n v="3286140.9174299999"/>
    <n v="5856975.9548899997"/>
    <n v="1332008.8939300003"/>
    <n v="1000936.4428300002"/>
    <n v="2813858.710429999"/>
    <n v="1319562.4150500002"/>
    <n v="0"/>
    <n v="0"/>
    <n v="0"/>
    <n v="0"/>
    <n v="155.49412000000001"/>
    <n v="1463.7324700000001"/>
    <n v="442748.61090999993"/>
    <n v="563411.33721999999"/>
    <n v="1218715.9768899998"/>
    <n v="895709.36098000011"/>
    <n v="0"/>
    <n v="0"/>
    <n v="0"/>
    <n v="0"/>
    <n v="0"/>
    <n v="0"/>
    <s v="Diversos"/>
    <s v="Daños Sin Autos"/>
    <s v="Diversos"/>
    <x v="40"/>
    <x v="2"/>
    <n v="84118174.25063999"/>
    <n v="63473778.160949998"/>
    <n v="686962120.64980006"/>
    <n v="584624168.36260986"/>
    <n v="657838299.99713993"/>
    <n v="555463704.64566004"/>
    <n v="24344761.408589996"/>
    <n v="25976224.857949995"/>
    <n v="6803443.1380700003"/>
    <n v="5508326.8145900005"/>
    <n v="2393663.5541599998"/>
    <n v="5379698.3808800001"/>
    <n v="9.8323557745585504"/>
    <n v="20.710085512035246"/>
    <n v="-2986034.8267200002"/>
    <n v="-55.505617886175074"/>
    <n v="100"/>
    <n v="100"/>
    <n v="2.8455961811864792"/>
    <n v="8.4754658328967558"/>
    <n v="0.34844185468273337"/>
    <n v="0.36386807429278695"/>
    <n v="0.92019773933520876"/>
    <n v="0.96850583321403572"/>
    <m/>
    <m/>
    <m/>
    <n v="0"/>
    <m/>
    <n v="0"/>
    <m/>
    <n v="0"/>
    <m/>
    <n v="33.076271073110441"/>
    <n v="55.647289762802011"/>
    <n v="18.605809693484506"/>
    <n v="19.578452658426485"/>
    <n v="-21.416453368754961"/>
    <n v="36.061542949221433"/>
    <n v="36.329105329351243"/>
    <n v="62.901133086693306"/>
    <s v="Resto"/>
    <n v="2023"/>
    <n v="3"/>
    <d v="2024-11-12T00:00:00"/>
    <x v="40"/>
    <x v="21"/>
  </r>
  <r>
    <n v="2024"/>
    <n v="9"/>
    <n v="80"/>
    <x v="30"/>
    <s v="Diversos"/>
    <n v="52"/>
    <s v="41cfc0d1f2d127b04555b7246d84019b4d27710a3f3aff6e7764375b1e06e05d"/>
    <s v="866d562d83a77144c090ae01fef5e5dc5d322dfdcb968ee04e0fa262fe1b2619"/>
    <x v="36"/>
    <n v="42228.309079999999"/>
    <n v="44980.974820000003"/>
    <n v="62906.249940000002"/>
    <n v="63391.421150000002"/>
    <n v="12476.803340000004"/>
    <n v="2342.4904500000007"/>
    <n v="18938.469040000007"/>
    <n v="12333.753029999998"/>
    <n v="0"/>
    <n v="0"/>
    <n v="136.08000000000001"/>
    <n v="130.12"/>
    <n v="0"/>
    <n v="0"/>
    <n v="10163.95485"/>
    <n v="2245.1574500000002"/>
    <n v="22161.147300000001"/>
    <n v="23207.857359999998"/>
    <n v="0"/>
    <n v="0"/>
    <n v="0"/>
    <n v="0"/>
    <n v="0"/>
    <n v="0"/>
    <s v="Diversos"/>
    <s v="Daños Sin Autos"/>
    <s v="Diversos"/>
    <x v="40"/>
    <x v="2"/>
    <n v="835205.63911999995"/>
    <n v="787883.69756"/>
    <n v="686962120.64980006"/>
    <n v="584624168.36260986"/>
    <n v="657838299.99713993"/>
    <n v="555463704.64566004"/>
    <n v="24344761.408589996"/>
    <n v="25976224.857949995"/>
    <n v="6803443.1380700003"/>
    <n v="5508326.8145900005"/>
    <n v="42228.309079999999"/>
    <n v="44980.974820000003"/>
    <n v="0.17345953148302301"/>
    <n v="0.17316209366825536"/>
    <n v="-2752.665740000004"/>
    <n v="-6.1196222425488163"/>
    <n v="100"/>
    <n v="100"/>
    <n v="5.0560373520098754"/>
    <n v="5.7090881508656359"/>
    <n v="6.1471088158479657E-3"/>
    <n v="6.4192536494429705E-3"/>
    <n v="7.6939985129216909E-3"/>
    <n v="8.0979143090355744E-3"/>
    <m/>
    <m/>
    <m/>
    <n v="0"/>
    <m/>
    <n v="0"/>
    <m/>
    <n v="0"/>
    <m/>
    <n v="432.6298487150716"/>
    <n v="29.546064267842581"/>
    <n v="5.2077360692468888"/>
    <n v="0.1833895438940851"/>
    <n v="352.70565990817255"/>
    <n v="-4.5101537973258115"/>
    <n v="45.863847716945592"/>
    <n v="9.6741263752751738"/>
    <s v="Resto"/>
    <n v="2023"/>
    <n v="3"/>
    <d v="2024-11-12T00:00:00"/>
    <x v="40"/>
    <x v="36"/>
  </r>
  <r>
    <n v="2024"/>
    <n v="9"/>
    <n v="13"/>
    <x v="23"/>
    <s v="Diversos"/>
    <n v="13"/>
    <s v="3fdba35f04dc8c462986c992bcf875546257113072a909c162f7e470e581e278"/>
    <s v="866d562d83a77144c090ae01fef5e5dc5d322dfdcb968ee04e0fa262fe1b2619"/>
    <x v="35"/>
    <n v="10654.625779999998"/>
    <n v="10909.5568"/>
    <n v="14505.891649999998"/>
    <n v="15174.76922"/>
    <n v="793.78869999999984"/>
    <n v="1564.1902899999993"/>
    <n v="1111.34546"/>
    <n v="1878.46372"/>
    <n v="0"/>
    <n v="0"/>
    <n v="136.08000000000001"/>
    <n v="130.12"/>
    <n v="252.99187000000001"/>
    <n v="1091.12769"/>
    <n v="-1033.36338"/>
    <n v="1352.90663"/>
    <n v="9361.6479799999997"/>
    <n v="9223.2913800000006"/>
    <n v="0"/>
    <n v="0"/>
    <n v="0"/>
    <n v="0"/>
    <n v="0"/>
    <n v="0"/>
    <s v="Diversos"/>
    <s v="Daños Sin Autos"/>
    <s v="Diversos"/>
    <x v="40"/>
    <x v="2"/>
    <n v="1151107.1503699999"/>
    <n v="957883.89023000002"/>
    <n v="686962120.64980006"/>
    <n v="584624168.36260986"/>
    <n v="657838299.99713993"/>
    <n v="555463704.64566004"/>
    <n v="24344761.408589996"/>
    <n v="25976224.857949995"/>
    <n v="6803443.1380700003"/>
    <n v="5508326.8145900005"/>
    <n v="10654.625779999998"/>
    <n v="10909.5568"/>
    <n v="4.3765578972733483E-2"/>
    <n v="4.1998238233840753E-2"/>
    <n v="-254.93102000000181"/>
    <n v="-2.3367678877660891"/>
    <n v="100"/>
    <n v="100"/>
    <n v="0.92559808846424807"/>
    <n v="1.1389226722855186"/>
    <n v="1.5509771877846405E-3"/>
    <n v="1.6196420579413394E-3"/>
    <n v="1.8660803624583322E-3"/>
    <n v="1.9640449427671242E-3"/>
    <m/>
    <m/>
    <m/>
    <n v="0"/>
    <m/>
    <n v="0"/>
    <m/>
    <n v="0"/>
    <m/>
    <n v="-49.252421199980709"/>
    <n v="7.4501790714230038"/>
    <n v="14.337798672078037"/>
    <n v="1.166745549114976E-2"/>
    <n v="-176.38098277336405"/>
    <n v="1.5000783809130835"/>
    <n v="-11.038263585723932"/>
    <n v="14.668371346628756"/>
    <s v="Resto"/>
    <n v="2023"/>
    <n v="3"/>
    <d v="2024-11-12T00:00:00"/>
    <x v="40"/>
    <x v="35"/>
  </r>
  <r>
    <n v="2024"/>
    <n v="9"/>
    <n v="27"/>
    <x v="21"/>
    <s v="Diversos"/>
    <n v="21"/>
    <s v="6f4b6612125fb3a0daecd2799dfd6c9c299424fd920f9b308110a2c1fbd8f443"/>
    <s v="866d562d83a77144c090ae01fef5e5dc5d322dfdcb968ee04e0fa262fe1b2619"/>
    <x v="12"/>
    <n v="498471.63295"/>
    <n v="406082.23589999997"/>
    <n v="674223.43877000001"/>
    <n v="563047.70545999997"/>
    <n v="132456.68482000005"/>
    <n v="157035.18379999997"/>
    <n v="139911.96381000007"/>
    <n v="188901.63423999998"/>
    <n v="0"/>
    <n v="0"/>
    <n v="136.08000000000001"/>
    <n v="130.12"/>
    <n v="0"/>
    <n v="0"/>
    <n v="131675.03834999999"/>
    <n v="153679.39200999998"/>
    <n v="484622.44626999996"/>
    <n v="401106.90237000003"/>
    <n v="0"/>
    <n v="0"/>
    <n v="0"/>
    <n v="0"/>
    <n v="0"/>
    <n v="0"/>
    <s v="Diversos"/>
    <s v="Daños Sin Autos"/>
    <s v="Diversos"/>
    <x v="40"/>
    <x v="2"/>
    <n v="9306186.5952599999"/>
    <n v="8672700.5259799995"/>
    <n v="686962120.64980006"/>
    <n v="584624168.36260986"/>
    <n v="657838299.99713993"/>
    <n v="555463704.64566004"/>
    <n v="24344761.408589996"/>
    <n v="25976224.857949995"/>
    <n v="6803443.1380700003"/>
    <n v="5508326.8145900005"/>
    <n v="498471.63295"/>
    <n v="406082.23589999997"/>
    <n v="2.0475519335922323"/>
    <n v="1.5632842652103813"/>
    <n v="92389.397050000029"/>
    <n v="22.751400795761832"/>
    <n v="100"/>
    <n v="100"/>
    <n v="5.3563468542946566"/>
    <n v="4.6823043720181197"/>
    <n v="7.2561734914654952E-2"/>
    <n v="7.577418842170898E-2"/>
    <n v="6.9460391457530329E-2"/>
    <n v="7.3106889343750522E-2"/>
    <m/>
    <m/>
    <m/>
    <n v="0"/>
    <m/>
    <n v="0"/>
    <m/>
    <n v="0"/>
    <m/>
    <n v="-15.651587361022923"/>
    <n v="26.572562221065514"/>
    <n v="38.670783875084545"/>
    <n v="1.9469066196616343"/>
    <n v="-14.318350282494718"/>
    <n v="20.821268197215215"/>
    <n v="27.170643737917015"/>
    <n v="38.313823846451491"/>
    <s v="Medianas"/>
    <n v="2023"/>
    <n v="3"/>
    <d v="2024-11-12T00:00:00"/>
    <x v="40"/>
    <x v="12"/>
  </r>
  <r>
    <n v="2024"/>
    <n v="9"/>
    <n v="10"/>
    <x v="4"/>
    <s v="Diversos"/>
    <n v="10"/>
    <s v="4a44dc15364204a80fe80e9039455cc1608281820fe2b24f1e5233ade6af1dd5"/>
    <s v="866d562d83a77144c090ae01fef5e5dc5d322dfdcb968ee04e0fa262fe1b2619"/>
    <x v="19"/>
    <n v="387174.02859"/>
    <n v="387440.54119999998"/>
    <n v="580193.03041000001"/>
    <n v="601212.20909000002"/>
    <n v="135669.84385999999"/>
    <n v="217475.97600000002"/>
    <n v="155775.81685"/>
    <n v="217475.97600000002"/>
    <n v="0"/>
    <n v="0"/>
    <n v="136.08000000000001"/>
    <n v="130.12"/>
    <n v="0"/>
    <n v="0"/>
    <n v="-9881.4192899999998"/>
    <n v="213929.43222999998"/>
    <n v="235987.36536000003"/>
    <n v="266014.69209000003"/>
    <n v="0"/>
    <n v="0"/>
    <n v="0"/>
    <n v="0"/>
    <n v="0"/>
    <n v="0"/>
    <s v="Diversos"/>
    <s v="Daños Sin Autos"/>
    <s v="Diversos"/>
    <x v="40"/>
    <x v="2"/>
    <n v="4592296.0130699994"/>
    <n v="4306787.9967099996"/>
    <n v="686962120.64980006"/>
    <n v="584624168.36260986"/>
    <n v="657838299.99713993"/>
    <n v="555463704.64566004"/>
    <n v="24344761.408589996"/>
    <n v="25976224.857949995"/>
    <n v="6803443.1380700003"/>
    <n v="5508326.8145900005"/>
    <n v="387174.02859"/>
    <n v="387440.54119999998"/>
    <n v="1.590379228170979"/>
    <n v="1.4915198159805898"/>
    <n v="-266.51260999997612"/>
    <n v="-6.878800271508112E-2"/>
    <n v="100"/>
    <n v="100"/>
    <n v="8.430946687410291"/>
    <n v="8.9960439542408377"/>
    <n v="5.6360316959510173E-2"/>
    <n v="5.8855501206251333E-2"/>
    <n v="6.6271728431126387E-2"/>
    <n v="6.9750829434869197E-2"/>
    <m/>
    <m/>
    <m/>
    <n v="0"/>
    <m/>
    <n v="0"/>
    <m/>
    <n v="0"/>
    <m/>
    <n v="-37.616169677518783"/>
    <n v="35.041049719703253"/>
    <n v="56.13144544100178"/>
    <n v="1.9941350446633821"/>
    <n v="-104.61900879509476"/>
    <n v="-11.287845229180405"/>
    <n v="-4.1872662440744826"/>
    <n v="80.420156702330488"/>
    <s v="Resto"/>
    <n v="2023"/>
    <n v="3"/>
    <d v="2024-11-12T00:00:00"/>
    <x v="40"/>
    <x v="19"/>
  </r>
  <r>
    <n v="2024"/>
    <n v="9"/>
    <n v="103"/>
    <x v="18"/>
    <s v="Diversos"/>
    <n v="205"/>
    <s v="f8809aff4d69bece79dabe35be0c708b890d7eafb841f121330667b77d2e2590"/>
    <s v="866d562d83a77144c090ae01fef5e5dc5d322dfdcb968ee04e0fa262fe1b2619"/>
    <x v="11"/>
    <n v="479125.59314000001"/>
    <n v="451791.81988999998"/>
    <n v="520987.43059"/>
    <n v="539720.72886000003"/>
    <n v="61481.552150000003"/>
    <n v="63045.898110000002"/>
    <n v="331874.19014999998"/>
    <n v="215372.73857000005"/>
    <n v="0"/>
    <n v="0"/>
    <n v="136.08000000000001"/>
    <n v="130.12"/>
    <n v="5171.2602200000001"/>
    <n v="1.83E-3"/>
    <n v="3929.2124399999998"/>
    <n v="-1275.5011399999999"/>
    <n v="23172.930840000001"/>
    <n v="26988.389579999999"/>
    <n v="0"/>
    <n v="0"/>
    <n v="0"/>
    <n v="0"/>
    <n v="0"/>
    <n v="0"/>
    <s v="Diversos"/>
    <s v="Daños Sin Autos"/>
    <s v="Diversos"/>
    <x v="40"/>
    <x v="2"/>
    <n v="1756185.3149300001"/>
    <n v="1661194.5349100002"/>
    <n v="686962120.64980006"/>
    <n v="584624168.36260986"/>
    <n v="657838299.99713993"/>
    <n v="555463704.64566004"/>
    <n v="24344761.408589996"/>
    <n v="25976224.857949995"/>
    <n v="6803443.1380700003"/>
    <n v="5508326.8145900005"/>
    <n v="479125.59314000001"/>
    <n v="451791.81988999998"/>
    <n v="1.9680849818102617"/>
    <n v="1.7392512667279658"/>
    <n v="27333.773250000027"/>
    <n v="6.0500814859054231"/>
    <n v="100"/>
    <n v="100"/>
    <n v="27.282177402735968"/>
    <n v="27.196803889947606"/>
    <n v="6.9745562198799738E-2"/>
    <n v="7.2833338092671562E-2"/>
    <n v="7.7279018613848796E-2"/>
    <n v="8.1335974990158155E-2"/>
    <m/>
    <m/>
    <m/>
    <n v="0"/>
    <m/>
    <n v="0"/>
    <m/>
    <n v="0"/>
    <m/>
    <n v="-2.4812811093127607"/>
    <n v="12.832032567301233"/>
    <n v="13.954634708824543"/>
    <n v="0.90368289853071482"/>
    <n v="-408.05244439060243"/>
    <n v="-14.137407972009864"/>
    <n v="16.956044391318777"/>
    <n v="-4.7261105973704414"/>
    <s v="Medianas"/>
    <n v="2023"/>
    <n v="3"/>
    <d v="2024-11-12T00:00:00"/>
    <x v="40"/>
    <x v="11"/>
  </r>
  <r>
    <n v="2024"/>
    <n v="9"/>
    <n v="128"/>
    <x v="65"/>
    <s v="Diversos"/>
    <n v="267"/>
    <s v="8acc23987b8960d83c44541f9f0eb46454cea080ea94d916f56fccf033db866f"/>
    <s v="866d562d83a77144c090ae01fef5e5dc5d322dfdcb968ee04e0fa262fe1b2619"/>
    <x v="33"/>
    <n v="71028.018200000006"/>
    <n v="54166.122329999998"/>
    <n v="90307.039780000006"/>
    <n v="70718.452569999994"/>
    <n v="3093.9595899999999"/>
    <n v="648.54867999999942"/>
    <n v="6637.1302599999999"/>
    <n v="4825.9582099999998"/>
    <n v="0"/>
    <n v="0"/>
    <n v="136.08000000000001"/>
    <n v="130.12"/>
    <n v="0"/>
    <n v="0"/>
    <n v="2834.41795"/>
    <n v="-169.68257999999997"/>
    <n v="78040.99420999999"/>
    <n v="42714.544479999997"/>
    <n v="0"/>
    <n v="0"/>
    <n v="0"/>
    <n v="0"/>
    <n v="0"/>
    <n v="0"/>
    <s v="Diversos"/>
    <s v="Daños Sin Autos"/>
    <s v="Diversos"/>
    <x v="40"/>
    <x v="2"/>
    <n v="71137.016310000006"/>
    <n v="54230.541290000001"/>
    <n v="686962120.64980006"/>
    <n v="584624168.36260986"/>
    <n v="657838299.99713993"/>
    <n v="555463704.64566004"/>
    <n v="24344761.408589996"/>
    <n v="25976224.857949995"/>
    <n v="6803443.1380700003"/>
    <n v="5508326.8145900005"/>
    <n v="71028.018200000006"/>
    <n v="54166.122329999998"/>
    <n v="0.29175894151477666"/>
    <n v="0.20852191812399759"/>
    <n v="16861.895870000008"/>
    <n v="31.129966747981541"/>
    <n v="100"/>
    <n v="100"/>
    <n v="99.846777225621878"/>
    <n v="99.881212765966097"/>
    <n v="1.0339437367058077E-2"/>
    <n v="1.0797184992164307E-2"/>
    <n v="9.2651185601351615E-3"/>
    <n v="9.7515142532226314E-3"/>
    <m/>
    <m/>
    <m/>
    <n v="0"/>
    <m/>
    <n v="0"/>
    <m/>
    <n v="0"/>
    <m/>
    <n v="377.05896032353394"/>
    <n v="4.3559705992191118"/>
    <n v="1.1973326723460129"/>
    <n v="4.5476379051176928E-2"/>
    <n v="-1770.4236522099091"/>
    <n v="82.703561889886728"/>
    <n v="3.6319603289174966"/>
    <n v="-0.3972477807399995"/>
    <s v="Resto"/>
    <n v="2023"/>
    <n v="3"/>
    <d v="2024-11-12T00:00:00"/>
    <x v="40"/>
    <x v="33"/>
  </r>
  <r>
    <n v="2024"/>
    <n v="9"/>
    <n v="16"/>
    <x v="24"/>
    <s v="Diversos"/>
    <n v="14"/>
    <s v="8527a891e224136950ff32ca212b45bc93f69fbb801c3b1ebedac52775f99e61"/>
    <s v="866d562d83a77144c090ae01fef5e5dc5d322dfdcb968ee04e0fa262fe1b2619"/>
    <x v="25"/>
    <n v="96646.458230000004"/>
    <n v="57752.399219999999"/>
    <n v="137306.57241000002"/>
    <n v="98780.169339999993"/>
    <n v="21200.076789999999"/>
    <n v="571.27074000000016"/>
    <n v="22116.826110000005"/>
    <n v="1892.3799399999998"/>
    <n v="0"/>
    <n v="0"/>
    <n v="136.08000000000001"/>
    <n v="130.12"/>
    <n v="0"/>
    <n v="0"/>
    <n v="10641.27982"/>
    <n v="-979.89986999999996"/>
    <n v="31120.426480000002"/>
    <n v="18982.798010000002"/>
    <n v="0"/>
    <n v="0"/>
    <n v="0"/>
    <n v="0"/>
    <n v="0"/>
    <n v="0"/>
    <s v="Diversos"/>
    <s v="Daños Sin Autos"/>
    <s v="Diversos"/>
    <x v="40"/>
    <x v="2"/>
    <n v="3728743.9611599999"/>
    <n v="2931433.71942"/>
    <n v="686962120.64980006"/>
    <n v="584624168.36260986"/>
    <n v="657838299.99713993"/>
    <n v="555463704.64566004"/>
    <n v="24344761.408589996"/>
    <n v="25976224.857949995"/>
    <n v="6803443.1380700003"/>
    <n v="5508326.8145900005"/>
    <n v="96646.458230000004"/>
    <n v="57752.399219999999"/>
    <n v="0.39699078010227906"/>
    <n v="0.22232791537575924"/>
    <n v="38894.059010000004"/>
    <n v="67.346222036314572"/>
    <n v="100"/>
    <n v="100"/>
    <n v="2.5919306671819218"/>
    <n v="1.9701076247231892"/>
    <n v="1.4068673559261427E-2"/>
    <n v="1.4691521948542702E-2"/>
    <n v="9.8785514430151638E-3"/>
    <n v="1.0397150837576554E-2"/>
    <m/>
    <m/>
    <m/>
    <n v="0"/>
    <m/>
    <n v="0"/>
    <m/>
    <n v="0"/>
    <m/>
    <n v="3611.0384456238726"/>
    <n v="21.935699639968067"/>
    <n v="0.9891723074981198"/>
    <n v="0.31160805433017896"/>
    <n v="-1185.9558354671483"/>
    <n v="63.940144459241388"/>
    <n v="34.193875289076693"/>
    <n v="-5.1620412832913027"/>
    <s v="Resto"/>
    <n v="2023"/>
    <n v="3"/>
    <d v="2024-11-12T00:00:00"/>
    <x v="40"/>
    <x v="25"/>
  </r>
  <r>
    <n v="2024"/>
    <n v="9"/>
    <n v="37"/>
    <x v="35"/>
    <s v="Diversos"/>
    <n v="25"/>
    <s v="b7a56873cd771f2c446d369b649430b65a756ba278ff97ec81bb6f55b2e73569"/>
    <s v="866d562d83a77144c090ae01fef5e5dc5d322dfdcb968ee04e0fa262fe1b2619"/>
    <x v="17"/>
    <n v="796776.62507000007"/>
    <n v="660643.41295999999"/>
    <n v="1034063.9669300001"/>
    <n v="836674.27309999999"/>
    <n v="178575.12659000003"/>
    <n v="202099.61214000001"/>
    <n v="230087.51327999998"/>
    <n v="257393.10378999996"/>
    <n v="0"/>
    <n v="0"/>
    <n v="136.08000000000001"/>
    <n v="130.12"/>
    <n v="0"/>
    <n v="0"/>
    <n v="173455.51775999999"/>
    <n v="110085.6833"/>
    <n v="538202.42165999999"/>
    <n v="401156.72213000001"/>
    <n v="0"/>
    <n v="0"/>
    <n v="0"/>
    <n v="0"/>
    <n v="0"/>
    <n v="0"/>
    <s v="Diversos"/>
    <s v="Daños Sin Autos"/>
    <s v="Diversos"/>
    <x v="40"/>
    <x v="2"/>
    <n v="10496838.85248"/>
    <n v="8533878.8999300003"/>
    <n v="686962120.64980006"/>
    <n v="584624168.36260986"/>
    <n v="657838299.99713993"/>
    <n v="555463704.64566004"/>
    <n v="24344761.408589996"/>
    <n v="25976224.857949995"/>
    <n v="6803443.1380700003"/>
    <n v="5508326.8145900005"/>
    <n v="796776.62507000007"/>
    <n v="660643.41295999999"/>
    <n v="3.2728873850817823"/>
    <n v="2.5432618348998117"/>
    <n v="136133.21211000008"/>
    <n v="20.606155974530637"/>
    <n v="100"/>
    <n v="100"/>
    <n v="7.5906340591458381"/>
    <n v="7.7414200588834108"/>
    <n v="0.11598552541970232"/>
    <n v="0.12112043720675189"/>
    <n v="0.11300309646970319"/>
    <n v="0.11893547813019321"/>
    <m/>
    <m/>
    <m/>
    <n v="0"/>
    <m/>
    <n v="0"/>
    <m/>
    <n v="0"/>
    <m/>
    <n v="-11.640044877327082"/>
    <n v="22.412194455919369"/>
    <n v="30.591330841322801"/>
    <n v="2.624775763770963"/>
    <n v="57.564101489298736"/>
    <n v="34.162633197902267"/>
    <n v="32.228676568381829"/>
    <n v="27.442063719008381"/>
    <s v="Medianas"/>
    <n v="2023"/>
    <n v="3"/>
    <d v="2024-11-12T00:00:00"/>
    <x v="40"/>
    <x v="17"/>
  </r>
  <r>
    <n v="2024"/>
    <n v="9"/>
    <n v="92"/>
    <x v="22"/>
    <s v="Diversos"/>
    <n v="219"/>
    <s v="314f04b30f62e0056bd059354a5536fb2e302107eed143b5fa2aa0bbba07f608"/>
    <s v="866d562d83a77144c090ae01fef5e5dc5d322dfdcb968ee04e0fa262fe1b2619"/>
    <x v="13"/>
    <n v="1396858.3320299999"/>
    <n v="1665336.9623099999"/>
    <n v="1998697.5742700004"/>
    <n v="2074532.6825900001"/>
    <n v="361031.42943999998"/>
    <n v="648469.18982000009"/>
    <n v="498223.77953000006"/>
    <n v="750786.25804999995"/>
    <n v="0"/>
    <n v="0"/>
    <n v="136.08000000000001"/>
    <n v="130.12"/>
    <n v="0"/>
    <n v="0"/>
    <n v="65628.846170000004"/>
    <n v="72042.425470000002"/>
    <n v="267653.47652999999"/>
    <n v="151227.68124999999"/>
    <n v="0"/>
    <n v="0"/>
    <n v="0"/>
    <n v="0"/>
    <n v="0"/>
    <n v="0"/>
    <s v="Diversos"/>
    <s v="Daños Sin Autos"/>
    <s v="Diversos"/>
    <x v="40"/>
    <x v="2"/>
    <n v="8783487.9357299991"/>
    <n v="9804093.92949"/>
    <n v="686962120.64980006"/>
    <n v="584624168.36260986"/>
    <n v="657838299.99713993"/>
    <n v="555463704.64566004"/>
    <n v="24344761.408589996"/>
    <n v="25976224.857949995"/>
    <n v="6803443.1380700003"/>
    <n v="5508326.8145900005"/>
    <n v="1396858.3320299999"/>
    <n v="1665336.9623099999"/>
    <n v="5.7378189442313507"/>
    <n v="6.411004568280541"/>
    <n v="-268478.63027999992"/>
    <n v="-16.121579977879762"/>
    <n v="100"/>
    <n v="100"/>
    <n v="15.90323049625623"/>
    <n v="16.986138385524722"/>
    <n v="0.20333847966882168"/>
    <n v="0.21234068190253944"/>
    <n v="0.28485598995576999"/>
    <n v="0.29981022133072532"/>
    <m/>
    <m/>
    <m/>
    <n v="0"/>
    <m/>
    <n v="0"/>
    <m/>
    <n v="0"/>
    <m/>
    <n v="-44.325584760593806"/>
    <n v="25.845958832154942"/>
    <n v="38.939217977874229"/>
    <n v="5.3065987634963507"/>
    <n v="-8.9025032932445463"/>
    <n v="76.987092784641888"/>
    <n v="24.520079851323725"/>
    <n v="47.638385297268456"/>
    <s v="Medianas"/>
    <n v="2023"/>
    <n v="3"/>
    <d v="2024-11-12T00:00:00"/>
    <x v="40"/>
    <x v="13"/>
  </r>
  <r>
    <n v="2024"/>
    <n v="9"/>
    <n v="125"/>
    <x v="67"/>
    <s v="Diversos"/>
    <n v="238"/>
    <s v="8ae4c23b80d1e7c8ff79e515fe791ebd68190bae842dda7af193db125f700452"/>
    <s v="866d562d83a77144c090ae01fef5e5dc5d322dfdcb968ee04e0fa262fe1b2619"/>
    <x v="28"/>
    <n v="93717.763720000003"/>
    <n v="92685.410010000007"/>
    <n v="126049.51764999999"/>
    <n v="123820.35328000001"/>
    <n v="27848.500249999997"/>
    <n v="31464.081289999995"/>
    <n v="37465.443390000008"/>
    <n v="40713.385470000001"/>
    <n v="0"/>
    <n v="0"/>
    <n v="136.08000000000001"/>
    <n v="130.12"/>
    <n v="0"/>
    <n v="0"/>
    <n v="17248.538280000001"/>
    <n v="18766.35252"/>
    <n v="62100.275569999998"/>
    <n v="45006.862119999998"/>
    <n v="0"/>
    <n v="0"/>
    <n v="0"/>
    <n v="0"/>
    <n v="0"/>
    <n v="0"/>
    <s v="Diversos"/>
    <s v="Daños Sin Autos"/>
    <s v="Diversos"/>
    <x v="40"/>
    <x v="2"/>
    <n v="95399.785930000013"/>
    <n v="93997.07677"/>
    <n v="686962120.64980006"/>
    <n v="584624168.36260986"/>
    <n v="657838299.99713993"/>
    <n v="555463704.64566004"/>
    <n v="24344761.408589996"/>
    <n v="25976224.857949995"/>
    <n v="6803443.1380700003"/>
    <n v="5508326.8145900005"/>
    <n v="93717.763720000003"/>
    <n v="92685.410010000007"/>
    <n v="0.38496069912984193"/>
    <n v="0.3568086221798844"/>
    <n v="1032.3537099999958"/>
    <n v="1.1138254768346068"/>
    <n v="100"/>
    <n v="100"/>
    <n v="98.236870037387504"/>
    <n v="98.604566434326998"/>
    <n v="1.3642348086289243E-2"/>
    <n v="1.4246322192004853E-2"/>
    <n v="1.5853845089844523E-2"/>
    <n v="1.6686132547422815E-2"/>
    <m/>
    <m/>
    <m/>
    <n v="0"/>
    <m/>
    <n v="0"/>
    <m/>
    <n v="0"/>
    <m/>
    <n v="-11.491138122469547"/>
    <n v="29.715284642517499"/>
    <n v="33.947178187597459"/>
    <n v="0.40932950691052672"/>
    <n v="-8.0879554957864581"/>
    <n v="37.97957165826071"/>
    <n v="27.775300707896683"/>
    <n v="41.696647213404979"/>
    <s v="Resto"/>
    <n v="2023"/>
    <n v="3"/>
    <d v="2024-11-12T00:00:00"/>
    <x v="40"/>
    <x v="28"/>
  </r>
  <r>
    <n v="2024"/>
    <n v="9"/>
    <n v="22"/>
    <x v="15"/>
    <s v="Diversos"/>
    <n v="16"/>
    <s v="b17ef6d19c7a5b1ee83b907c595526dcb1eb06db8227d650d5dda0a9f4ce8cd9"/>
    <s v="866d562d83a77144c090ae01fef5e5dc5d322dfdcb968ee04e0fa262fe1b2619"/>
    <x v="5"/>
    <n v="2066928.7781400001"/>
    <n v="2037957.2013599998"/>
    <n v="2527301.7886700002"/>
    <n v="2324553.5450799996"/>
    <n v="363180.49659999995"/>
    <n v="422650.31121999997"/>
    <n v="430329.50747999991"/>
    <n v="682317.10718000017"/>
    <n v="0"/>
    <n v="0"/>
    <n v="136.08000000000001"/>
    <n v="130.12"/>
    <n v="0"/>
    <n v="0"/>
    <n v="139864.36306999999"/>
    <n v="157463.45249"/>
    <n v="386596.08847000002"/>
    <n v="346014.00068"/>
    <n v="0"/>
    <n v="0"/>
    <n v="0"/>
    <n v="0"/>
    <n v="0"/>
    <n v="0"/>
    <s v="Diversos"/>
    <s v="Daños Sin Autos"/>
    <s v="Diversos"/>
    <x v="40"/>
    <x v="2"/>
    <n v="23848282.467700001"/>
    <n v="20930115.52899"/>
    <n v="686962120.64980006"/>
    <n v="584624168.36260986"/>
    <n v="657838299.99713993"/>
    <n v="555463704.64566004"/>
    <n v="24344761.408589996"/>
    <n v="25976224.857949995"/>
    <n v="6803443.1380700003"/>
    <n v="5508326.8145900005"/>
    <n v="2066928.7781400001"/>
    <n v="2037957.2013599998"/>
    <n v="8.4902404400262004"/>
    <n v="7.8454710509494427"/>
    <n v="28971.576780000236"/>
    <n v="1.4215988815008629"/>
    <n v="100"/>
    <n v="100"/>
    <n v="8.6669921867096242"/>
    <n v="9.7369610718930559"/>
    <n v="0.30087958506138363"/>
    <n v="0.31420012762239391"/>
    <n v="0.34859270479149407"/>
    <n v="0.36689295525799442"/>
    <m/>
    <m/>
    <m/>
    <n v="0"/>
    <m/>
    <n v="0"/>
    <m/>
    <n v="0"/>
    <m/>
    <n v="-14.070689892156384"/>
    <n v="17.571021335666"/>
    <n v="20.738919882024547"/>
    <n v="5.3381866979640389"/>
    <n v="-11.17661853700157"/>
    <n v="11.728452522223542"/>
    <n v="36.178421676103824"/>
    <n v="45.507826903115706"/>
    <s v="Grandes"/>
    <n v="2023"/>
    <n v="3"/>
    <d v="2024-11-12T00:00:00"/>
    <x v="40"/>
    <x v="5"/>
  </r>
  <r>
    <n v="2024"/>
    <n v="9"/>
    <n v="9"/>
    <x v="8"/>
    <s v="Diversos"/>
    <n v="9"/>
    <s v="19581e27de7ced00ff1ce50b2047e7a567c76b1cbaebabe5ef03f7c3017bb5b7"/>
    <s v="866d562d83a77144c090ae01fef5e5dc5d322dfdcb968ee04e0fa262fe1b2619"/>
    <x v="23"/>
    <n v="266735.76113999996"/>
    <n v="83501.569129999989"/>
    <n v="300496.04622999998"/>
    <n v="111774.79326999999"/>
    <n v="37459.838799999998"/>
    <n v="25037.516500000005"/>
    <n v="46936.609200000006"/>
    <n v="30943.996779999998"/>
    <n v="0"/>
    <n v="0"/>
    <n v="136.08000000000001"/>
    <n v="130.12"/>
    <n v="0"/>
    <n v="0"/>
    <n v="34163.200360000003"/>
    <n v="17156.66546"/>
    <n v="77054.062640000004"/>
    <n v="46034.809689999995"/>
    <n v="0"/>
    <n v="0"/>
    <n v="0"/>
    <n v="0"/>
    <n v="0"/>
    <n v="0"/>
    <s v="Diversos"/>
    <s v="Daños Sin Autos"/>
    <s v="Diversos"/>
    <x v="40"/>
    <x v="2"/>
    <n v="2219668.6898400001"/>
    <n v="1971809.2153"/>
    <n v="686962120.64980006"/>
    <n v="584624168.36260986"/>
    <n v="657838299.99713993"/>
    <n v="555463704.64566004"/>
    <n v="24344761.408589996"/>
    <n v="25976224.857949995"/>
    <n v="6803443.1380700003"/>
    <n v="5508326.8145900005"/>
    <n v="266735.76113999996"/>
    <n v="83501.569129999989"/>
    <n v="1.0956597875955476"/>
    <n v="0.32145382782380877"/>
    <n v="183234.19200999997"/>
    <n v="219.43802244569866"/>
    <n v="100"/>
    <n v="100"/>
    <n v="12.01691776619271"/>
    <n v="4.2347691897410913"/>
    <n v="3.8828306994233334E-2"/>
    <n v="4.0547314004240803E-2"/>
    <n v="1.4282948541773012E-2"/>
    <n v="1.5032767835527093E-2"/>
    <m/>
    <m/>
    <m/>
    <n v="0"/>
    <m/>
    <n v="0"/>
    <m/>
    <n v="0"/>
    <m/>
    <n v="49.614834202905023"/>
    <n v="14.04380074119071"/>
    <n v="29.984486232851715"/>
    <n v="0.55060118883607811"/>
    <n v="99.124943245235968"/>
    <n v="67.382168317594321"/>
    <n v="44.336663362724934"/>
    <n v="37.268896245110128"/>
    <s v="Resto"/>
    <n v="2023"/>
    <n v="3"/>
    <d v="2024-11-12T00:00:00"/>
    <x v="40"/>
    <x v="23"/>
  </r>
  <r>
    <n v="2024"/>
    <n v="9"/>
    <n v="74"/>
    <x v="0"/>
    <s v="Diversos"/>
    <n v="46"/>
    <s v="25fc0e7096fc653718202dc30b0c580b8ab87eac11a700cba03a7c021bc35b0c"/>
    <s v="866d562d83a77144c090ae01fef5e5dc5d322dfdcb968ee04e0fa262fe1b2619"/>
    <x v="32"/>
    <n v="58499.445909999995"/>
    <n v="1785877.77413"/>
    <n v="211781.44057999994"/>
    <n v="1786495.26076"/>
    <n v="570242.55967999995"/>
    <n v="476858.82680000004"/>
    <n v="986775.00015999982"/>
    <n v="500447.03111999994"/>
    <n v="0"/>
    <n v="0"/>
    <n v="136.08000000000001"/>
    <n v="130.12"/>
    <n v="-206.4084"/>
    <n v="-154.42064999999999"/>
    <n v="231575.78169"/>
    <n v="138161.23043"/>
    <n v="268913.19763999997"/>
    <n v="88045.675040000002"/>
    <n v="0"/>
    <n v="0"/>
    <n v="0"/>
    <n v="0"/>
    <n v="0"/>
    <n v="0"/>
    <s v="Diversos"/>
    <s v="Daños Sin Autos"/>
    <s v="Diversos"/>
    <x v="40"/>
    <x v="2"/>
    <n v="6432910.42368"/>
    <n v="8513094.40955"/>
    <n v="686962120.64980006"/>
    <n v="584624168.36260986"/>
    <n v="657838299.99713993"/>
    <n v="555463704.64566004"/>
    <n v="24344761.408589996"/>
    <n v="25976224.857949995"/>
    <n v="6803443.1380700003"/>
    <n v="5508326.8145900005"/>
    <n v="58499.445909999995"/>
    <n v="1785877.77413"/>
    <n v="0.24029582762457713"/>
    <n v="6.8750474092983307"/>
    <n v="-1727378.32822"/>
    <n v="-96.724330928050307"/>
    <n v="100"/>
    <n v="100"/>
    <n v="0.90937759205630131"/>
    <n v="20.978009736701615"/>
    <n v="8.5156727207411596E-3"/>
    <n v="8.8926786279020734E-3"/>
    <n v="0.30547450324057068"/>
    <n v="0.32151115530928209"/>
    <m/>
    <m/>
    <m/>
    <n v="0"/>
    <m/>
    <n v="0"/>
    <m/>
    <n v="0"/>
    <m/>
    <n v="19.583098315838889"/>
    <n v="974.78283906706497"/>
    <n v="26.701649670975069"/>
    <n v="8.3816759853418308"/>
    <n v="67.612709418746022"/>
    <n v="205.42465319032434"/>
    <n v="86.115439376841451"/>
    <n v="156.91995134029241"/>
    <s v="Resto"/>
    <n v="2023"/>
    <n v="3"/>
    <d v="2024-11-12T00:00:00"/>
    <x v="40"/>
    <x v="32"/>
  </r>
  <r>
    <n v="2024"/>
    <n v="9"/>
    <n v="906"/>
    <x v="11"/>
    <s v="Pensiones Total"/>
    <n v="256"/>
    <s v="51e8ea280b44e16934d4d611901f3d3afc41789840acdff81942c2f65009cd52"/>
    <s v="866d562d83a77144c090ae01fef5e5dc5d322dfdcb968ee04e0fa262fe1b2619"/>
    <x v="4"/>
    <n v="8995707.5342000015"/>
    <n v="6397672.8354899995"/>
    <n v="9974129.311850002"/>
    <n v="8585336.0273099989"/>
    <n v="4799008.6527500004"/>
    <n v="4219744.4610700002"/>
    <n v="6229707.5094399983"/>
    <n v="5489336.063719999"/>
    <n v="0"/>
    <n v="0"/>
    <n v="136.08000000000001"/>
    <n v="130.12"/>
    <n v="0"/>
    <n v="0"/>
    <n v="4799008.6527500004"/>
    <n v="4219744.4610700002"/>
    <n v="-1191555.9258399999"/>
    <n v="-825479.44711000007"/>
    <n v="0"/>
    <n v="0"/>
    <n v="0"/>
    <n v="0"/>
    <n v="9015717.1567799989"/>
    <n v="6399710.2157699997"/>
    <s v="Pensiones Total"/>
    <s v="Totales"/>
    <s v="Pensiones Total"/>
    <x v="42"/>
    <x v="2"/>
    <n v="8995707.5342000015"/>
    <n v="6397672.8354899995"/>
    <n v="686962120.64980006"/>
    <n v="584624168.36260986"/>
    <n v="657838299.99713993"/>
    <n v="555463704.64566004"/>
    <n v="29123820.652660005"/>
    <n v="29160463.716949999"/>
    <n v="23525303.048969999"/>
    <n v="21212908.520720001"/>
    <n v="8995707.5342000015"/>
    <n v="6397672.8354899995"/>
    <n v="30.887800201373594"/>
    <n v="21.939544232183273"/>
    <n v="2598034.698710002"/>
    <n v="40.609058411018559"/>
    <n v="100"/>
    <n v="100"/>
    <n v="100"/>
    <n v="100"/>
    <n v="1.3094910569000411"/>
    <n v="1.3674648518091925"/>
    <n v="1.094322332483846"/>
    <n v="1.1517715346624107"/>
    <m/>
    <m/>
    <n v="30.95650555023094"/>
    <n v="0"/>
    <m/>
    <n v="0"/>
    <m/>
    <n v="2616006.9410099993"/>
    <n v="40.876959312371717"/>
    <n v="13.727470869956804"/>
    <n v="53.347762079914951"/>
    <n v="65.957490630994556"/>
    <n v="20.399348917038132"/>
    <n v="13.727470869956804"/>
    <n v="44.347134263806566"/>
    <n v="-402.7514402537916"/>
    <n v="-511.18710173140067"/>
    <s v="Grandes"/>
    <n v="2023"/>
    <n v="3"/>
    <d v="2024-11-12T00:00:00"/>
    <x v="42"/>
    <x v="4"/>
  </r>
  <r>
    <n v="2024"/>
    <n v="9"/>
    <n v="905"/>
    <x v="12"/>
    <s v="Pensiones Total"/>
    <n v="51"/>
    <s v="031b4af5197ec30a926f48cf40e11a7dbc470048a21e4003b7a3c07c5dab1baa"/>
    <s v="866d562d83a77144c090ae01fef5e5dc5d322dfdcb968ee04e0fa262fe1b2619"/>
    <x v="5"/>
    <n v="6921813.9092700006"/>
    <n v="10006895.612370001"/>
    <n v="10817332.601069998"/>
    <n v="12569265.739760002"/>
    <n v="7239948.2606999995"/>
    <n v="6564723.8150000013"/>
    <n v="9661751.1656499989"/>
    <n v="8531952.5251800008"/>
    <n v="0"/>
    <n v="0"/>
    <n v="136.08000000000001"/>
    <n v="130.12"/>
    <n v="0"/>
    <n v="0"/>
    <n v="7239948.2606999995"/>
    <n v="6564723.8150000004"/>
    <n v="-1948077.1831199999"/>
    <n v="-761480.86647000001"/>
    <n v="0"/>
    <n v="0"/>
    <n v="0"/>
    <n v="0"/>
    <n v="6921813.9092700006"/>
    <n v="10006895.612369997"/>
    <s v="Pensiones Total"/>
    <s v="Totales"/>
    <s v="Pensiones Total"/>
    <x v="42"/>
    <x v="2"/>
    <n v="6921813.9092700006"/>
    <n v="10006895.612370001"/>
    <n v="686962120.64980006"/>
    <n v="584624168.36260986"/>
    <n v="657838299.99713993"/>
    <n v="555463704.64566004"/>
    <n v="29123820.652660005"/>
    <n v="29160463.716949999"/>
    <n v="23525303.048969999"/>
    <n v="21212908.520720001"/>
    <n v="6921813.9092700006"/>
    <n v="10006895.612370001"/>
    <n v="23.766847048750115"/>
    <n v="34.316654596110993"/>
    <n v="-3085081.7031000005"/>
    <n v="-30.829558162737136"/>
    <n v="100"/>
    <n v="100"/>
    <n v="100"/>
    <n v="100"/>
    <n v="1.0075976099996067"/>
    <n v="1.0522059766511154"/>
    <n v="1.7116801107276975"/>
    <n v="1.8015390616302418"/>
    <m/>
    <m/>
    <n v="23.766847048750115"/>
    <n v="0"/>
    <m/>
    <n v="0"/>
    <m/>
    <n v="-3085081.7030999968"/>
    <n v="-30.829558162737115"/>
    <n v="10.285648943176406"/>
    <n v="104.59611245838232"/>
    <n v="65.602001552659686"/>
    <n v="30.775154078268013"/>
    <n v="10.28564894317643"/>
    <n v="155.82746315750643"/>
    <n v="-371.64586308149501"/>
    <n v="-862.09964085271338"/>
    <s v="Grandes"/>
    <n v="2023"/>
    <n v="3"/>
    <d v="2024-11-12T00:00:00"/>
    <x v="42"/>
    <x v="5"/>
  </r>
  <r>
    <n v="2024"/>
    <n v="9"/>
    <n v="902"/>
    <x v="10"/>
    <s v="Pensiones Total"/>
    <n v="30"/>
    <s v="624b60c58c9d8bfb6ff1886c2fd605d2adeb6ea4da576068201b6c6958ce93f4"/>
    <s v="866d562d83a77144c090ae01fef5e5dc5d322dfdcb968ee04e0fa262fe1b2619"/>
    <x v="0"/>
    <n v="13199642.61585"/>
    <n v="12749688.19545"/>
    <n v="16319448.958409999"/>
    <n v="16342520.652439998"/>
    <n v="10886376.04692"/>
    <n v="9832201.4798600003"/>
    <n v="14275542.919310002"/>
    <n v="12851377.04803"/>
    <n v="0"/>
    <n v="0"/>
    <n v="136.08000000000001"/>
    <n v="130.12"/>
    <n v="0"/>
    <n v="0"/>
    <n v="10886376.04692"/>
    <n v="9832201.4798600003"/>
    <n v="-2043246.3222999999"/>
    <n v="-1045525.69819"/>
    <n v="0"/>
    <n v="0"/>
    <n v="0"/>
    <n v="0"/>
    <n v="13199642.61585"/>
    <n v="12749688.19545"/>
    <s v="Pensiones Total"/>
    <s v="Totales"/>
    <s v="Pensiones Total"/>
    <x v="42"/>
    <x v="2"/>
    <n v="13199642.61585"/>
    <n v="12749688.19545"/>
    <n v="686962120.64980006"/>
    <n v="584624168.36260986"/>
    <n v="657838299.99713993"/>
    <n v="555463704.64566004"/>
    <n v="29123820.652660005"/>
    <n v="29160463.716949999"/>
    <n v="23525303.048969999"/>
    <n v="21212908.520720001"/>
    <n v="13199642.61585"/>
    <n v="12749688.19545"/>
    <n v="45.322496568266772"/>
    <n v="43.722515249436981"/>
    <n v="449954.42039999925"/>
    <n v="3.5291405836934464"/>
    <n v="100"/>
    <n v="100"/>
    <n v="100"/>
    <n v="100"/>
    <n v="1.9214513026372411"/>
    <n v="2.0065178047412848"/>
    <n v="2.1808349509666658"/>
    <n v="2.2953233647522024"/>
    <m/>
    <m/>
    <n v="45.322496568266772"/>
    <n v="0"/>
    <m/>
    <n v="0"/>
    <m/>
    <n v="449954.42039999925"/>
    <n v="3.5291405836934464"/>
    <n v="10.721653428475197"/>
    <n v="82.474778778084087"/>
    <n v="77.117191645273593"/>
    <n v="46.275178790509287"/>
    <n v="10.721653428475197"/>
    <n v="95.427651930243357"/>
    <n v="-532.79802479544639"/>
    <n v="-940.40744257949621"/>
    <s v="Grandes"/>
    <n v="2023"/>
    <n v="3"/>
    <d v="2024-11-12T00:00:00"/>
    <x v="42"/>
    <x v="0"/>
  </r>
  <r>
    <n v="2024"/>
    <n v="9"/>
    <n v="908"/>
    <x v="27"/>
    <s v="Pensiones Total"/>
    <n v="38"/>
    <s v="aea92132c4cbeb263e6ac2bf6c183b5d81737f179f21efdc5863739672f0f470"/>
    <s v="866d562d83a77144c090ae01fef5e5dc5d322dfdcb968ee04e0fa262fe1b2619"/>
    <x v="6"/>
    <n v="6656.5933399999994"/>
    <n v="6207.0736399999996"/>
    <n v="10411.1335"/>
    <n v="11105.11262"/>
    <n v="599970.08860000002"/>
    <n v="596238.76478999993"/>
    <n v="797790.49274000025"/>
    <n v="789828.43506000005"/>
    <n v="0"/>
    <n v="0"/>
    <n v="136.08000000000001"/>
    <n v="130.12"/>
    <n v="0"/>
    <n v="0"/>
    <n v="599970.08860000002"/>
    <n v="596238.76478999993"/>
    <n v="11641.754359999999"/>
    <n v="43696.324310000004"/>
    <n v="0"/>
    <n v="0"/>
    <n v="0"/>
    <n v="0"/>
    <n v="6868.5492100000001"/>
    <n v="6484.7103900000002"/>
    <s v="Pensiones Total"/>
    <s v="Totales"/>
    <s v="Pensiones Total"/>
    <x v="42"/>
    <x v="2"/>
    <n v="6656.5933399999994"/>
    <n v="6207.0736399999996"/>
    <n v="686962120.64980006"/>
    <n v="584624168.36260986"/>
    <n v="657838299.99713993"/>
    <n v="555463704.64566004"/>
    <n v="29123820.652660005"/>
    <n v="29160463.716949999"/>
    <n v="23525303.048969999"/>
    <n v="21212908.520720001"/>
    <n v="6656.5933399999994"/>
    <n v="6207.0736399999996"/>
    <n v="2.2856181609510168E-2"/>
    <n v="2.1285922268760207E-2"/>
    <n v="449.51969999999983"/>
    <n v="7.2420552110607828"/>
    <n v="100"/>
    <n v="100"/>
    <n v="100"/>
    <n v="100"/>
    <n v="9.6898986711283343E-4"/>
    <n v="1.0118889915696518E-3"/>
    <n v="1.0617203283580464E-3"/>
    <n v="1.1174580063623778E-3"/>
    <m/>
    <m/>
    <n v="2.3583956555413912E-2"/>
    <n v="0"/>
    <m/>
    <n v="0"/>
    <m/>
    <n v="383.83881999999994"/>
    <n v="5.9191358891202528"/>
    <n v="0.62581033477657755"/>
    <n v="9013.1702201895368"/>
    <n v="9605.7949264155977"/>
    <n v="2.5503182141845704"/>
    <n v="0.62581033477657755"/>
    <n v="-73.357588896016694"/>
    <n v="5153.6054622612746"/>
    <n v="1364.5055372622026"/>
    <s v="Grandes"/>
    <n v="2023"/>
    <n v="3"/>
    <d v="2024-11-12T00:00:00"/>
    <x v="42"/>
    <x v="6"/>
  </r>
  <r>
    <n v="2024"/>
    <n v="9"/>
    <n v="5.0999999999999996"/>
    <x v="6"/>
    <s v="Pensiones Total"/>
    <n v="5.0999999999999996"/>
    <m/>
    <m/>
    <x v="3"/>
    <n v="29123820.652660001"/>
    <n v="29160463.716950003"/>
    <n v="37121322.004830003"/>
    <n v="37508227.532130003"/>
    <n v="23525303.048969999"/>
    <n v="21212908.520720005"/>
    <n v="30964792.087139998"/>
    <n v="27662494.071990002"/>
    <n v="0"/>
    <n v="0"/>
    <n v="0"/>
    <n v="0"/>
    <n v="0"/>
    <n v="0"/>
    <n v="23525303.048969999"/>
    <n v="21212908.520720001"/>
    <n v="-5171237.6768999994"/>
    <n v="-2588789.6874600002"/>
    <n v="0"/>
    <n v="0"/>
    <n v="0"/>
    <n v="0"/>
    <n v="29144042.231109999"/>
    <n v="29162778.733979996"/>
    <s v="Pensiones Total"/>
    <s v="Totales"/>
    <s v="Pensiones Total"/>
    <x v="42"/>
    <x v="2"/>
    <n v="29123820.652660001"/>
    <n v="29160463.716950003"/>
    <n v="686962120.64980006"/>
    <n v="584624168.36260986"/>
    <n v="657838299.99713993"/>
    <n v="555463704.64566004"/>
    <n v="29123820.652660005"/>
    <n v="29160463.716949999"/>
    <n v="23525303.048969999"/>
    <n v="21212908.520720001"/>
    <n v="29123820.652660001"/>
    <n v="29160463.716950003"/>
    <n v="99.999999999999986"/>
    <n v="100.00000000000003"/>
    <n v="-36643.064290001988"/>
    <n v="-0.12566008773277071"/>
    <n v="100"/>
    <n v="100"/>
    <n v="100"/>
    <n v="100"/>
    <n v="4.2395089594040014"/>
    <n v="4.4272005221931625"/>
    <n v="4.9878991145065683"/>
    <n v="5.2497514190512176"/>
    <m/>
    <m/>
    <n v="100.06943312380324"/>
    <n v="0"/>
    <m/>
    <n v="0"/>
    <m/>
    <n v="-18736.502869997174"/>
    <n v="-6.4248002705469265E-2"/>
    <n v="10.90088389336772"/>
    <n v="80.776843565754248"/>
    <n v="72.745443030762402"/>
    <n v="100"/>
    <n v="10.900883893367741"/>
    <n v="99.755032320674019"/>
    <n v="-454.92596780182623"/>
    <n v="-819.41413099235251"/>
    <m/>
    <n v="2023"/>
    <n v="3"/>
    <d v="2024-11-12T00:00:00"/>
    <x v="42"/>
    <x v="3"/>
  </r>
  <r>
    <n v="2024"/>
    <n v="9"/>
    <n v="201.1"/>
    <x v="1"/>
    <s v="Pensiones Total"/>
    <n v="201.1"/>
    <m/>
    <m/>
    <x v="1"/>
    <n v="29123820.652660001"/>
    <n v="29160463.716950003"/>
    <n v="37121322.004830003"/>
    <n v="37508227.532130003"/>
    <n v="23525303.048969999"/>
    <n v="21212908.520720005"/>
    <n v="30964792.087139998"/>
    <n v="27662494.071990002"/>
    <n v="0"/>
    <n v="0"/>
    <n v="0"/>
    <n v="0"/>
    <n v="0"/>
    <n v="0"/>
    <n v="23525303.048969999"/>
    <n v="21212908.520720001"/>
    <n v="-5171237.6768999994"/>
    <n v="-2588789.6874600002"/>
    <n v="0"/>
    <n v="0"/>
    <n v="0"/>
    <n v="0"/>
    <n v="29144042.231109999"/>
    <n v="29162778.733979996"/>
    <s v="Pensiones Total"/>
    <s v="Totales"/>
    <s v="Pensiones Total"/>
    <x v="42"/>
    <x v="2"/>
    <n v="29123820.652660001"/>
    <n v="29160463.716950003"/>
    <n v="686962120.64980006"/>
    <n v="584624168.36260986"/>
    <n v="657838299.99713993"/>
    <n v="555463704.64566004"/>
    <n v="29123820.652660005"/>
    <n v="29160463.716949999"/>
    <n v="23525303.048969999"/>
    <n v="21212908.520720001"/>
    <n v="29123820.652660001"/>
    <n v="29160463.716950003"/>
    <n v="99.999999999999986"/>
    <n v="100.00000000000003"/>
    <n v="-36643.064290001988"/>
    <n v="-0.12566008773277071"/>
    <n v="100"/>
    <n v="100"/>
    <n v="100"/>
    <n v="100"/>
    <n v="4.2395089594040014"/>
    <n v="4.4272005221931625"/>
    <n v="4.9878991145065683"/>
    <n v="5.2497514190512176"/>
    <m/>
    <m/>
    <n v="100.06943312380324"/>
    <n v="0"/>
    <m/>
    <n v="0"/>
    <m/>
    <n v="-18736.502869997174"/>
    <n v="-6.4248002705469265E-2"/>
    <n v="10.90088389336772"/>
    <n v="80.776843565754248"/>
    <n v="72.745443030762402"/>
    <n v="100"/>
    <n v="10.900883893367741"/>
    <n v="99.755032320674019"/>
    <n v="-454.92596780182623"/>
    <n v="-819.41413099235251"/>
    <m/>
    <n v="2023"/>
    <n v="3"/>
    <d v="2024-11-12T00:00:00"/>
    <x v="42"/>
    <x v="1"/>
  </r>
  <r>
    <n v="2024"/>
    <n v="9"/>
    <n v="93"/>
    <x v="43"/>
    <s v="Riesgos Catastroficos"/>
    <n v="220"/>
    <s v="36790ecd55c2030dc553685bef719df653f413a20cdad1bfd1dc934c76686ddd"/>
    <s v="866d562d83a77144c090ae01fef5e5dc5d322dfdcb968ee04e0fa262fe1b2619"/>
    <x v="24"/>
    <n v="163391.27028"/>
    <n v="188896.00203999999"/>
    <n v="208542.78243999998"/>
    <n v="217153.60779000001"/>
    <n v="6007.2737999999999"/>
    <n v="-312.27946000000043"/>
    <n v="471.98830000000004"/>
    <n v="-29793.839399999997"/>
    <n v="0"/>
    <n v="0"/>
    <n v="136.08000000000001"/>
    <n v="130.12"/>
    <n v="0"/>
    <n v="0"/>
    <n v="-355.01299999999998"/>
    <n v="697.62059999999997"/>
    <n v="6139.6969900000004"/>
    <n v="-15938.555420000001"/>
    <n v="0"/>
    <n v="0"/>
    <n v="0"/>
    <n v="0"/>
    <n v="0"/>
    <n v="0"/>
    <s v="Riesgos Catastroficos"/>
    <s v="Daños Sin Autos"/>
    <s v="Riesgos Catastroficos"/>
    <x v="39"/>
    <x v="2"/>
    <n v="667096.89925000002"/>
    <n v="538831.89078000002"/>
    <n v="686962120.64980006"/>
    <n v="584624168.36260986"/>
    <n v="657838299.99713993"/>
    <n v="555463704.64566004"/>
    <n v="29883949.022060003"/>
    <n v="25414856.428460002"/>
    <n v="3819120.5799399978"/>
    <n v="2028357.7762600007"/>
    <n v="163391.27028"/>
    <n v="188896.00203999999"/>
    <n v="0.54675260675684578"/>
    <n v="0.74325032121161594"/>
    <n v="-25504.731759999995"/>
    <n v="-13.501996593130228"/>
    <n v="100"/>
    <n v="100"/>
    <n v="24.49288408680907"/>
    <n v="35.056574280813017"/>
    <n v="2.3784611315314966E-2"/>
    <n v="2.483760375166821E-2"/>
    <n v="3.2310672781293286E-2"/>
    <n v="3.4006902784134208E-2"/>
    <m/>
    <m/>
    <m/>
    <n v="0"/>
    <m/>
    <n v="0"/>
    <m/>
    <n v="0"/>
    <m/>
    <n v="-2023.6852145190696"/>
    <n v="3.6766185792579176"/>
    <n v="-0.1653181944707719"/>
    <n v="0.1572946879853262"/>
    <n v="-150.8891222535573"/>
    <n v="-138.52103800006739"/>
    <n v="-5.7822560393163629"/>
    <n v="-4.3769374426782273"/>
    <s v="Resto"/>
    <n v="2023"/>
    <n v="3"/>
    <d v="2024-11-12T00:00:00"/>
    <x v="39"/>
    <x v="24"/>
  </r>
  <r>
    <n v="2024"/>
    <n v="9"/>
    <n v="10"/>
    <x v="4"/>
    <s v="Riesgos Catastroficos"/>
    <n v="10"/>
    <s v="4a44dc15364204a80fe80e9039455cc1608281820fe2b24f1e5233ade6af1dd5"/>
    <s v="866d562d83a77144c090ae01fef5e5dc5d322dfdcb968ee04e0fa262fe1b2619"/>
    <x v="23"/>
    <n v="386620.56776000001"/>
    <n v="521879.92454000004"/>
    <n v="531938.14335999999"/>
    <n v="675954.38225000002"/>
    <n v="-177868.90616999997"/>
    <n v="-173016.95116000003"/>
    <n v="1049411.68545"/>
    <n v="-173016.95116000003"/>
    <n v="0"/>
    <n v="0"/>
    <n v="136.08000000000001"/>
    <n v="130.12"/>
    <n v="0"/>
    <n v="0"/>
    <n v="36483.666960000002"/>
    <n v="78764.618419999999"/>
    <n v="15120.428460000001"/>
    <n v="52922.321590000007"/>
    <n v="0"/>
    <n v="0"/>
    <n v="0"/>
    <n v="0"/>
    <n v="0"/>
    <n v="0"/>
    <s v="Riesgos Catastroficos"/>
    <s v="Daños Sin Autos"/>
    <s v="Riesgos Catastroficos"/>
    <x v="39"/>
    <x v="2"/>
    <n v="4592296.0130699994"/>
    <n v="4306787.9967099996"/>
    <n v="686962120.64980006"/>
    <n v="584624168.36260986"/>
    <n v="657838299.99713993"/>
    <n v="555463704.64566004"/>
    <n v="29883949.022060003"/>
    <n v="25414856.428460002"/>
    <n v="3819120.5799399978"/>
    <n v="2028357.7762600007"/>
    <n v="386620.56776000001"/>
    <n v="521879.92454000004"/>
    <n v="1.293739885162436"/>
    <n v="2.0534443151746071"/>
    <n v="-135259.35678000003"/>
    <n v="-25.917716014698499"/>
    <n v="100"/>
    <n v="100"/>
    <n v="8.4188947458885597"/>
    <n v="12.117613519371503"/>
    <n v="5.6279750533303669E-2"/>
    <n v="5.8771367942803097E-2"/>
    <n v="8.9267593230307057E-2"/>
    <n v="9.3953919972667943E-2"/>
    <m/>
    <m/>
    <m/>
    <n v="0"/>
    <m/>
    <n v="0"/>
    <m/>
    <n v="0"/>
    <m/>
    <n v="2.8043234940101414"/>
    <n v="-46.006064085140579"/>
    <n v="-33.152635888897649"/>
    <n v="-4.657326273076051"/>
    <n v="-53.680132409889225"/>
    <n v="-71.429015194871766"/>
    <n v="241.28725622104494"/>
    <n v="148.83061826010871"/>
    <s v="Resto"/>
    <n v="2023"/>
    <n v="3"/>
    <d v="2024-11-12T00:00:00"/>
    <x v="39"/>
    <x v="23"/>
  </r>
  <r>
    <n v="2024"/>
    <n v="9"/>
    <n v="15.1"/>
    <x v="13"/>
    <s v="Riesgos Catastroficos"/>
    <n v="15.1"/>
    <m/>
    <m/>
    <x v="7"/>
    <n v="9866178.2794700004"/>
    <n v="8254310.4534399994"/>
    <n v="11732054.939390002"/>
    <n v="9871850.0234500002"/>
    <n v="-129351.10579999996"/>
    <n v="19163.419630000051"/>
    <n v="9828867.427889999"/>
    <n v="838991.43359999999"/>
    <n v="0"/>
    <n v="0"/>
    <n v="0"/>
    <n v="0"/>
    <n v="0"/>
    <n v="0"/>
    <n v="178337.90781999999"/>
    <n v="64732.507529999995"/>
    <n v="841395.06296999985"/>
    <n v="678664.92118999991"/>
    <n v="0"/>
    <n v="0"/>
    <n v="0"/>
    <n v="0"/>
    <n v="0"/>
    <n v="0"/>
    <s v="Riesgos Catastroficos"/>
    <s v="Daños Sin Autos"/>
    <s v="Riesgos Catastroficos"/>
    <x v="39"/>
    <x v="2"/>
    <n v="205145503.68356001"/>
    <n v="179513800.67490003"/>
    <n v="686962120.64980006"/>
    <n v="584624168.36260986"/>
    <n v="657838299.99713993"/>
    <n v="555463704.64566004"/>
    <n v="29883949.022060003"/>
    <n v="25414856.428460002"/>
    <n v="3819120.5799399978"/>
    <n v="2028357.7762600007"/>
    <n v="9866178.2794700004"/>
    <n v="8254310.4534399994"/>
    <n v="33.014974935832264"/>
    <n v="32.47828873900967"/>
    <n v="1611867.826030001"/>
    <n v="19.527589071456021"/>
    <n v="100"/>
    <n v="100"/>
    <n v="4.8093563360222245"/>
    <n v="4.5981481214297153"/>
    <n v="1.4362041199793585"/>
    <n v="1.4997877562788449"/>
    <n v="1.4119003113672697"/>
    <n v="1.4860215679988611"/>
    <m/>
    <m/>
    <m/>
    <n v="0"/>
    <m/>
    <n v="0"/>
    <m/>
    <n v="0"/>
    <m/>
    <n v="-774.98968502209652"/>
    <n v="-1.3110558327246093"/>
    <n v="0.23216257418587471"/>
    <n v="-3.3869343240802361"/>
    <n v="175.49976762038776"/>
    <n v="23.977980399320174"/>
    <n v="21.195502049951852"/>
    <n v="9.5382132638438524"/>
    <s v="Resto"/>
    <n v="2023"/>
    <n v="3"/>
    <d v="2024-11-12T00:00:00"/>
    <x v="39"/>
    <x v="7"/>
  </r>
  <r>
    <n v="2024"/>
    <n v="9"/>
    <n v="9"/>
    <x v="8"/>
    <s v="Riesgos Catastroficos"/>
    <n v="9"/>
    <s v="19581e27de7ced00ff1ce50b2047e7a567c76b1cbaebabe5ef03f7c3017bb5b7"/>
    <s v="866d562d83a77144c090ae01fef5e5dc5d322dfdcb968ee04e0fa262fe1b2619"/>
    <x v="31"/>
    <n v="65510.015869999996"/>
    <n v="56377.103969999996"/>
    <n v="119875.48011999999"/>
    <n v="75735.579590000008"/>
    <n v="25123.463410000004"/>
    <n v="3968.9232100000004"/>
    <n v="74573.234790000017"/>
    <n v="2653.1961199999996"/>
    <n v="0"/>
    <n v="0"/>
    <n v="136.08000000000001"/>
    <n v="130.12"/>
    <n v="0"/>
    <n v="0"/>
    <n v="10978.03551"/>
    <n v="4909.6634400000003"/>
    <n v="14611.140609999999"/>
    <n v="14838.458699999999"/>
    <n v="0"/>
    <n v="0"/>
    <n v="0"/>
    <n v="0"/>
    <n v="0"/>
    <n v="0"/>
    <s v="Riesgos Catastroficos"/>
    <s v="Daños Sin Autos"/>
    <s v="Riesgos Catastroficos"/>
    <x v="39"/>
    <x v="2"/>
    <n v="2219668.6898400001"/>
    <n v="1971809.2153"/>
    <n v="686962120.64980006"/>
    <n v="584624168.36260986"/>
    <n v="657838299.99713993"/>
    <n v="555463704.64566004"/>
    <n v="29883949.022060003"/>
    <n v="25414856.428460002"/>
    <n v="3819120.5799399978"/>
    <n v="2028357.7762600007"/>
    <n v="65510.015869999996"/>
    <n v="56377.103969999996"/>
    <n v="0.21921472233017536"/>
    <n v="0.22182735569919618"/>
    <n v="9132.9118999999992"/>
    <n v="16.199682596076425"/>
    <n v="100"/>
    <n v="100"/>
    <n v="2.9513420705466697"/>
    <n v="2.8591561258842444"/>
    <n v="9.5361904100380122E-3"/>
    <n v="9.9583766816685512E-3"/>
    <n v="9.6433071058109956E-3"/>
    <n v="1.0149556757441773E-2"/>
    <m/>
    <m/>
    <m/>
    <n v="0"/>
    <m/>
    <n v="0"/>
    <m/>
    <n v="0"/>
    <m/>
    <n v="533.00452240294169"/>
    <n v="38.35056834645826"/>
    <n v="7.0399558163044125"/>
    <n v="0.65783373119878608"/>
    <n v="123.6005714884603"/>
    <n v="-1.5319521696684046"/>
    <n v="75.134692102590066"/>
    <n v="33.087421943628151"/>
    <s v="Resto"/>
    <n v="2023"/>
    <n v="3"/>
    <d v="2024-11-12T00:00:00"/>
    <x v="39"/>
    <x v="31"/>
  </r>
  <r>
    <n v="2024"/>
    <n v="9"/>
    <n v="25"/>
    <x v="36"/>
    <s v="Riesgos Catastroficos"/>
    <n v="25"/>
    <s v="b7a56873cd771f2c446d369b649430b65a756ba278ff97ec81bb6f55b2e73569"/>
    <s v="866d562d83a77144c090ae01fef5e5dc5d322dfdcb968ee04e0fa262fe1b2619"/>
    <x v="34"/>
    <n v="0"/>
    <n v="0"/>
    <n v="0"/>
    <n v="-550980.85468999995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Riesgos Catastroficos"/>
    <s v="Daños Sin Autos"/>
    <s v="Riesgos Catastroficos"/>
    <x v="39"/>
    <x v="2"/>
    <n v="0"/>
    <n v="0"/>
    <n v="686962120.64980006"/>
    <n v="584624168.36260986"/>
    <n v="657838299.99713993"/>
    <n v="555463704.64566004"/>
    <n v="29883949.022060003"/>
    <n v="25414856.428460002"/>
    <n v="3819120.5799399978"/>
    <n v="2028357.77626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39"/>
    <x v="34"/>
  </r>
  <r>
    <n v="2024"/>
    <n v="9"/>
    <n v="22"/>
    <x v="15"/>
    <s v="Riesgos Catastroficos"/>
    <n v="16"/>
    <s v="b17ef6d19c7a5b1ee83b907c595526dcb1eb06db8227d650d5dda0a9f4ce8cd9"/>
    <s v="866d562d83a77144c090ae01fef5e5dc5d322dfdcb968ee04e0fa262fe1b2619"/>
    <x v="4"/>
    <n v="3503072.0429499997"/>
    <n v="2982447.68493"/>
    <n v="3754667.2884499994"/>
    <n v="3199393.8941200003"/>
    <n v="-94235.414170000033"/>
    <n v="101582.41868999999"/>
    <n v="9184734.15295"/>
    <n v="214507.54069000008"/>
    <n v="0"/>
    <n v="0"/>
    <n v="136.08000000000001"/>
    <n v="130.12"/>
    <n v="0"/>
    <n v="0"/>
    <n v="110605.23702"/>
    <n v="41258.225960000003"/>
    <n v="367379.65692000004"/>
    <n v="274878.91026999999"/>
    <n v="0"/>
    <n v="0"/>
    <n v="0"/>
    <n v="0"/>
    <n v="0"/>
    <n v="0"/>
    <s v="Riesgos Catastroficos"/>
    <s v="Daños Sin Autos"/>
    <s v="Riesgos Catastroficos"/>
    <x v="39"/>
    <x v="2"/>
    <n v="23848282.467700001"/>
    <n v="20930115.52899"/>
    <n v="686962120.64980006"/>
    <n v="584624168.36260986"/>
    <n v="657838299.99713993"/>
    <n v="555463704.64566004"/>
    <n v="29883949.022060003"/>
    <n v="25414856.428460002"/>
    <n v="3819120.5799399978"/>
    <n v="2028357.7762600007"/>
    <n v="3503072.0429499997"/>
    <n v="2982447.68493"/>
    <n v="11.722252773099266"/>
    <n v="11.735056199610094"/>
    <n v="520624.35801999969"/>
    <n v="17.456277964259392"/>
    <n v="100"/>
    <n v="100"/>
    <n v="14.688990906135665"/>
    <n v="14.24955194728407"/>
    <n v="0.50993671086790493"/>
    <n v="0.53251263159430362"/>
    <n v="0.51014786016854397"/>
    <n v="0.53692935469700132"/>
    <m/>
    <m/>
    <m/>
    <n v="0"/>
    <m/>
    <n v="0"/>
    <m/>
    <n v="0"/>
    <m/>
    <n v="-192.7674447854792"/>
    <n v="-2.6900792508578473"/>
    <n v="3.4060084005256979"/>
    <n v="-2.4674637052564745"/>
    <n v="168.08044807169404"/>
    <n v="33.651452764834211"/>
    <n v="30.106521941710344"/>
    <n v="15.009600379845104"/>
    <s v="Grandes"/>
    <n v="2023"/>
    <n v="3"/>
    <d v="2024-11-12T00:00:00"/>
    <x v="39"/>
    <x v="4"/>
  </r>
  <r>
    <n v="2024"/>
    <n v="9"/>
    <n v="150.1"/>
    <x v="32"/>
    <s v="Riesgos Catastroficos"/>
    <n v="150.1"/>
    <m/>
    <m/>
    <x v="21"/>
    <n v="3459173.57259"/>
    <n v="3397771.8386299992"/>
    <n v="4291803.8022600003"/>
    <n v="3723137.4852"/>
    <n v="-65786.190399999963"/>
    <n v="281341.99948"/>
    <n v="3781026.625179999"/>
    <n v="554135.19170999993"/>
    <n v="0"/>
    <n v="0"/>
    <n v="0"/>
    <n v="0"/>
    <n v="0"/>
    <n v="0"/>
    <n v="123238.0727"/>
    <n v="73032.37672"/>
    <n v="301089.92311000003"/>
    <n v="280427.57957999996"/>
    <n v="0"/>
    <n v="0"/>
    <n v="0"/>
    <n v="0"/>
    <n v="0"/>
    <n v="0"/>
    <s v="Riesgos Catastroficos"/>
    <s v="Daños Sin Autos"/>
    <s v="Riesgos Catastroficos"/>
    <x v="39"/>
    <x v="2"/>
    <n v="98485226.987659991"/>
    <n v="71439706.885920003"/>
    <n v="686962120.64980006"/>
    <n v="584624168.36260986"/>
    <n v="657838299.99713993"/>
    <n v="555463704.64566004"/>
    <n v="29883949.022060003"/>
    <n v="25414856.428460002"/>
    <n v="3819120.5799399978"/>
    <n v="2028357.7762600007"/>
    <n v="3459173.57259"/>
    <n v="3397771.8386299992"/>
    <n v="11.575356289212232"/>
    <n v="13.36923483394191"/>
    <n v="61401.733960000798"/>
    <n v="1.8071176310872739"/>
    <n v="100"/>
    <n v="100"/>
    <n v="3.5123781285729563"/>
    <n v="4.7561391091032927"/>
    <n v="0.5035464792902925"/>
    <n v="0.52583949165091781"/>
    <n v="0.58118908223488808"/>
    <n v="0.61170006432688473"/>
    <m/>
    <m/>
    <m/>
    <n v="0"/>
    <m/>
    <n v="0"/>
    <m/>
    <n v="0"/>
    <m/>
    <n v="-123.38299668076276"/>
    <n v="-1.9017892285394522"/>
    <n v="8.2801910440648854"/>
    <n v="-1.7225481370120428"/>
    <n v="68.744436693446829"/>
    <n v="7.3681567130259973"/>
    <n v="40.930653350021373"/>
    <n v="26.043221864761495"/>
    <s v="Resto"/>
    <n v="2023"/>
    <n v="3"/>
    <d v="2024-11-12T00:00:00"/>
    <x v="39"/>
    <x v="21"/>
  </r>
  <r>
    <n v="2024"/>
    <n v="9"/>
    <n v="12"/>
    <x v="31"/>
    <s v="Riesgos Catastroficos"/>
    <n v="12"/>
    <s v="6b51d431df5d7f141cbececcf79edf3dd861c3b4069f0b11661a3eefacbba918"/>
    <s v="866d562d83a77144c090ae01fef5e5dc5d322dfdcb968ee04e0fa262fe1b2619"/>
    <x v="12"/>
    <n v="719228.61239000002"/>
    <n v="494555.88879"/>
    <n v="827204.43871000002"/>
    <n v="647048.99814000004"/>
    <n v="841.72817000000032"/>
    <n v="8216.1890200000016"/>
    <n v="1113534.2636000002"/>
    <n v="20874.3429"/>
    <n v="0"/>
    <n v="0"/>
    <n v="136.08000000000001"/>
    <n v="130.12"/>
    <n v="0"/>
    <n v="0"/>
    <n v="652.58093999999994"/>
    <n v="-544.21842000000004"/>
    <n v="40.633629999999997"/>
    <n v="5979.7221200000004"/>
    <n v="0"/>
    <n v="0"/>
    <n v="0"/>
    <n v="0"/>
    <n v="0"/>
    <n v="0"/>
    <s v="Riesgos Catastroficos"/>
    <s v="Daños Sin Autos"/>
    <s v="Riesgos Catastroficos"/>
    <x v="39"/>
    <x v="2"/>
    <n v="5387062.6739699999"/>
    <n v="6304657.6626300002"/>
    <n v="686962120.64980006"/>
    <n v="584624168.36260986"/>
    <n v="657838299.99713993"/>
    <n v="555463704.64566004"/>
    <n v="29883949.022060003"/>
    <n v="25414856.428460002"/>
    <n v="3819120.5799399978"/>
    <n v="2028357.7762600007"/>
    <n v="719228.61239000002"/>
    <n v="494555.88879"/>
    <n v="2.4067388545572519"/>
    <n v="1.9459322549474947"/>
    <n v="224672.72360000003"/>
    <n v="45.429187821358916"/>
    <n v="100"/>
    <n v="100"/>
    <n v="13.351034801679113"/>
    <n v="7.844294095798614"/>
    <n v="0.10469698266764389"/>
    <n v="0.10933212803102632"/>
    <n v="8.459381523263583E-2"/>
    <n v="8.9034780248240672E-2"/>
    <m/>
    <m/>
    <m/>
    <n v="0"/>
    <m/>
    <n v="0"/>
    <m/>
    <n v="0"/>
    <m/>
    <n v="-89.755248230645009"/>
    <n v="0.11703207512878744"/>
    <n v="1.6613266986067146"/>
    <n v="2.2039842743410441E-2"/>
    <n v="-219.91158623407122"/>
    <n v="-99.320476283269159"/>
    <n v="1606.0119167300584"/>
    <n v="-9.1010653852925198"/>
    <s v="Medianas"/>
    <n v="2023"/>
    <n v="3"/>
    <d v="2024-11-12T00:00:00"/>
    <x v="39"/>
    <x v="12"/>
  </r>
  <r>
    <n v="2024"/>
    <n v="9"/>
    <n v="1"/>
    <x v="14"/>
    <s v="Riesgos Catastroficos"/>
    <n v="30"/>
    <s v="624b60c58c9d8bfb6ff1886c2fd605d2adeb6ea4da576068201b6c6958ce93f4"/>
    <s v="866d562d83a77144c090ae01fef5e5dc5d322dfdcb968ee04e0fa262fe1b2619"/>
    <x v="15"/>
    <n v="1475918.4479200002"/>
    <n v="1095313.1836199998"/>
    <n v="1634698.7569300006"/>
    <n v="1256484.7341799997"/>
    <n v="673349.84956999996"/>
    <n v="29092.943809999982"/>
    <n v="859089.02723999997"/>
    <n v="154310.85241999995"/>
    <n v="0"/>
    <n v="0"/>
    <n v="136.08000000000001"/>
    <n v="130.12"/>
    <n v="0"/>
    <n v="0"/>
    <n v="61224.982509999994"/>
    <n v="30664.514589999999"/>
    <n v="67735.377909999996"/>
    <n v="82014.87573"/>
    <n v="0"/>
    <n v="0"/>
    <n v="0"/>
    <n v="0"/>
    <n v="0"/>
    <n v="0"/>
    <s v="Riesgos Catastroficos"/>
    <s v="Daños Sin Autos"/>
    <s v="Riesgos Catastroficos"/>
    <x v="39"/>
    <x v="2"/>
    <n v="35723485.483519994"/>
    <n v="28721849.16367"/>
    <n v="686962120.64980006"/>
    <n v="584624168.36260986"/>
    <n v="657838299.99713993"/>
    <n v="555463704.64566004"/>
    <n v="29883949.022060003"/>
    <n v="25414856.428460002"/>
    <n v="3819120.5799399978"/>
    <n v="2028357.7762600007"/>
    <n v="1475918.4479200002"/>
    <n v="1095313.1836199998"/>
    <n v="4.9388333744997803"/>
    <n v="4.3097358692667997"/>
    <n v="380605.26430000039"/>
    <n v="34.748533112885902"/>
    <n v="100"/>
    <n v="100"/>
    <n v="4.1315074045640729"/>
    <n v="3.8135190299845014"/>
    <n v="0.21484713691694141"/>
    <n v="0.22435885048444534"/>
    <n v="0.18735338750837238"/>
    <n v="0.1971889746277336"/>
    <m/>
    <m/>
    <m/>
    <n v="0"/>
    <m/>
    <n v="0"/>
    <m/>
    <n v="0"/>
    <m/>
    <n v="2214.478225261455"/>
    <n v="45.622429241869455"/>
    <n v="2.6561301593986184"/>
    <n v="17.631018331989377"/>
    <n v="99.660693569126522"/>
    <n v="-17.410863203657513"/>
    <n v="90.38848589779721"/>
    <n v="37.388966717391867"/>
    <s v="Medianas"/>
    <n v="2023"/>
    <n v="3"/>
    <d v="2024-11-12T00:00:00"/>
    <x v="39"/>
    <x v="15"/>
  </r>
  <r>
    <n v="2024"/>
    <n v="9"/>
    <n v="8"/>
    <x v="20"/>
    <s v="Riesgos Catastroficos"/>
    <n v="8"/>
    <s v="2c624232cdd221771294dfbb310aca000a0df6ac8b66b696d90ef06fdefb64a3"/>
    <s v="866d562d83a77144c090ae01fef5e5dc5d322dfdcb968ee04e0fa262fe1b2619"/>
    <x v="33"/>
    <n v="99338.515610000002"/>
    <n v="68763.193980000011"/>
    <n v="118007.72359999998"/>
    <n v="89019.355010000014"/>
    <n v="4555.3065999999981"/>
    <n v="421.18507999999963"/>
    <n v="11669.12652"/>
    <n v="35203.2359"/>
    <n v="0"/>
    <n v="0"/>
    <n v="136.08000000000001"/>
    <n v="130.12"/>
    <n v="0"/>
    <n v="0"/>
    <n v="3221.43777"/>
    <n v="4862.84663"/>
    <n v="40492.007520000006"/>
    <n v="31714.829429999998"/>
    <n v="0"/>
    <n v="0"/>
    <n v="0"/>
    <n v="0"/>
    <n v="0"/>
    <n v="0"/>
    <s v="Riesgos Catastroficos"/>
    <s v="Daños Sin Autos"/>
    <s v="Riesgos Catastroficos"/>
    <x v="39"/>
    <x v="2"/>
    <n v="1891357.54091"/>
    <n v="1612866.84565"/>
    <n v="686962120.64980006"/>
    <n v="584624168.36260986"/>
    <n v="657838299.99713993"/>
    <n v="555463704.64566004"/>
    <n v="29883949.022060003"/>
    <n v="25414856.428460002"/>
    <n v="3819120.5799399978"/>
    <n v="2028357.7762600007"/>
    <n v="99338.515610000002"/>
    <n v="68763.193980000011"/>
    <n v="0.33241428546364271"/>
    <n v="0.27056298418824742"/>
    <n v="30575.321629999991"/>
    <n v="44.464661776608175"/>
    <n v="100"/>
    <n v="100"/>
    <n v="5.2522335656432615"/>
    <n v="4.2634141910386791"/>
    <n v="1.4460552135834699E-2"/>
    <n v="1.510074977550439E-2"/>
    <n v="1.1761948564765805E-2"/>
    <n v="1.2379421626452667E-2"/>
    <m/>
    <m/>
    <m/>
    <n v="0"/>
    <m/>
    <n v="0"/>
    <m/>
    <n v="0"/>
    <m/>
    <n v="981.54510126522098"/>
    <n v="4.585639892067638"/>
    <n v="0.61251529433391738"/>
    <n v="0.11927632303433496"/>
    <n v="-33.754074205708605"/>
    <n v="27.675312299480371"/>
    <n v="7.9557373597958865"/>
    <n v="15.333037312192161"/>
    <s v="Resto"/>
    <n v="2023"/>
    <n v="3"/>
    <d v="2024-11-12T00:00:00"/>
    <x v="39"/>
    <x v="33"/>
  </r>
  <r>
    <n v="2024"/>
    <n v="9"/>
    <n v="103"/>
    <x v="18"/>
    <s v="Riesgos Catastroficos"/>
    <n v="205"/>
    <s v="f8809aff4d69bece79dabe35be0c708b890d7eafb841f121330667b77d2e2590"/>
    <s v="866d562d83a77144c090ae01fef5e5dc5d322dfdcb968ee04e0fa262fe1b2619"/>
    <x v="22"/>
    <n v="507144.59347000002"/>
    <n v="488514.69916000002"/>
    <n v="519252.93549"/>
    <n v="544947.32869999995"/>
    <n v="-12742.680790000002"/>
    <n v="382856.52289000002"/>
    <n v="56530.77824"/>
    <n v="544365.40508000006"/>
    <n v="0"/>
    <n v="0"/>
    <n v="136.08000000000001"/>
    <n v="130.12"/>
    <n v="0"/>
    <n v="0"/>
    <n v="-352.98032000000001"/>
    <n v="-3598.9852400000004"/>
    <n v="814.38153"/>
    <n v="645.10434999999995"/>
    <n v="0"/>
    <n v="0"/>
    <n v="0"/>
    <n v="0"/>
    <n v="0"/>
    <n v="0"/>
    <s v="Riesgos Catastroficos"/>
    <s v="Daños Sin Autos"/>
    <s v="Riesgos Catastroficos"/>
    <x v="39"/>
    <x v="2"/>
    <n v="1756185.3149300001"/>
    <n v="1661194.5349100002"/>
    <n v="686962120.64980006"/>
    <n v="584624168.36260986"/>
    <n v="657838299.99713993"/>
    <n v="555463704.64566004"/>
    <n v="29883949.022060003"/>
    <n v="25414856.428460002"/>
    <n v="3819120.5799399978"/>
    <n v="2028357.7762600007"/>
    <n v="507144.59347000002"/>
    <n v="488514.69916000002"/>
    <n v="1.6970467761661334"/>
    <n v="1.9221619470293474"/>
    <n v="18629.894310000003"/>
    <n v="3.813579067740247"/>
    <n v="100"/>
    <n v="100"/>
    <n v="28.87762408434752"/>
    <n v="29.407434764193148"/>
    <n v="7.3824244194176242E-2"/>
    <n v="7.7092591518645975E-2"/>
    <n v="8.3560469374403534E-2"/>
    <n v="8.7947186301152128E-2"/>
    <m/>
    <m/>
    <m/>
    <n v="0"/>
    <m/>
    <n v="0"/>
    <m/>
    <n v="0"/>
    <m/>
    <n v="-103.3283175362435"/>
    <n v="-2.5126326799249989"/>
    <n v="78.371546147602317"/>
    <n v="-0.33365484339329765"/>
    <n v="-90.192226517716975"/>
    <n v="26.240278801406312"/>
    <n v="-43.343360206118625"/>
    <n v="-557.891950348808"/>
    <s v="Resto"/>
    <n v="2023"/>
    <n v="3"/>
    <d v="2024-11-12T00:00:00"/>
    <x v="39"/>
    <x v="22"/>
  </r>
  <r>
    <n v="2024"/>
    <n v="9"/>
    <n v="48"/>
    <x v="3"/>
    <s v="Riesgos Catastroficos"/>
    <n v="36"/>
    <s v="76a50887d8f1c2e9301755428990ad81479ee21c25b43215cf524541e0503269"/>
    <s v="866d562d83a77144c090ae01fef5e5dc5d322dfdcb968ee04e0fa262fe1b2619"/>
    <x v="5"/>
    <n v="3118501.1926899999"/>
    <n v="2970340.4743600003"/>
    <n v="3457927.8317699996"/>
    <n v="3285885.0302800001"/>
    <n v="-280987.29485000012"/>
    <n v="20390.113980000002"/>
    <n v="7940086.2617200008"/>
    <n v="253348.80608000004"/>
    <n v="0"/>
    <n v="0"/>
    <n v="136.08000000000001"/>
    <n v="130.12"/>
    <n v="0"/>
    <n v="0"/>
    <n v="264347.52776999999"/>
    <n v="78225.78379999999"/>
    <n v="419610.41948000004"/>
    <n v="276379.86324000004"/>
    <n v="0"/>
    <n v="0"/>
    <n v="0"/>
    <n v="0"/>
    <n v="0"/>
    <n v="0"/>
    <s v="Riesgos Catastroficos"/>
    <s v="Daños Sin Autos"/>
    <s v="Riesgos Catastroficos"/>
    <x v="39"/>
    <x v="2"/>
    <n v="47053426.409630001"/>
    <n v="41806699.471960001"/>
    <n v="686962120.64980006"/>
    <n v="584624168.36260986"/>
    <n v="657838299.99713993"/>
    <n v="555463704.64566004"/>
    <n v="29883949.022060003"/>
    <n v="25414856.428460002"/>
    <n v="3819120.5799399978"/>
    <n v="2028357.7762600007"/>
    <n v="3118501.1926899999"/>
    <n v="2970340.4743600003"/>
    <n v="10.435371812433345"/>
    <n v="11.687417879857707"/>
    <n v="148160.7183299996"/>
    <n v="4.9880045607203494"/>
    <n v="100"/>
    <n v="100"/>
    <n v="6.6275751430755845"/>
    <n v="7.1049389496825155"/>
    <n v="0.45395533450085979"/>
    <n v="0.47405284744040566"/>
    <n v="0.50807692105497482"/>
    <n v="0.53474969642792991"/>
    <m/>
    <m/>
    <m/>
    <n v="0"/>
    <m/>
    <n v="0"/>
    <m/>
    <n v="0"/>
    <m/>
    <n v="-1478.056518593331"/>
    <n v="-9.0103314858001458"/>
    <n v="0.68645713028548772"/>
    <n v="-7.357382124196107"/>
    <n v="237.92889623945194"/>
    <n v="51.823803138516958"/>
    <n v="62.998323086826879"/>
    <n v="28.303720424114637"/>
    <s v="Grandes"/>
    <n v="2023"/>
    <n v="3"/>
    <d v="2024-11-12T00:00:00"/>
    <x v="39"/>
    <x v="5"/>
  </r>
  <r>
    <n v="2024"/>
    <n v="9"/>
    <n v="18"/>
    <x v="64"/>
    <s v="Riesgos Catastroficos"/>
    <n v="5"/>
    <s v="ef2d127de37b942baad06145e54b0c619a1f22327b2ebbcfbec78f5564afe39d"/>
    <s v="866d562d83a77144c090ae01fef5e5dc5d322dfdcb968ee04e0fa262fe1b2619"/>
    <x v="14"/>
    <n v="828719.04298999999"/>
    <n v="745331.65766999999"/>
    <n v="898517.50568000006"/>
    <n v="816901.48769999994"/>
    <n v="-39296.29151000001"/>
    <n v="9726.6473000000005"/>
    <n v="487577.77825999999"/>
    <n v="16024.292759999998"/>
    <n v="0"/>
    <n v="0"/>
    <n v="136.08000000000001"/>
    <n v="130.12"/>
    <n v="0"/>
    <n v="0"/>
    <n v="2206.2811200000001"/>
    <n v="349.56294000000003"/>
    <n v="8335.8702599999997"/>
    <n v="6613.4109699999999"/>
    <n v="0"/>
    <n v="0"/>
    <n v="0"/>
    <n v="0"/>
    <n v="0"/>
    <n v="0"/>
    <s v="Riesgos Catastroficos"/>
    <s v="Daños Sin Autos"/>
    <s v="Riesgos Catastroficos"/>
    <x v="39"/>
    <x v="2"/>
    <n v="16146107.356520001"/>
    <n v="15536856.45108"/>
    <n v="686962120.64980006"/>
    <n v="584624168.36260986"/>
    <n v="657838299.99713993"/>
    <n v="555463704.64566004"/>
    <n v="29883949.022060003"/>
    <n v="25414856.428460002"/>
    <n v="3819120.5799399978"/>
    <n v="2028357.7762600007"/>
    <n v="828719.04298999999"/>
    <n v="745331.65766999999"/>
    <n v="2.7731242694138203"/>
    <n v="2.9326612950501052"/>
    <n v="83387.385320000001"/>
    <n v="11.187956993626091"/>
    <n v="100"/>
    <n v="100"/>
    <n v="5.1326243824047957"/>
    <n v="4.7971844241258363"/>
    <n v="0.12063533316889605"/>
    <n v="0.12597610126889891"/>
    <n v="0.12748902594251155"/>
    <n v="0.13418188289106306"/>
    <m/>
    <m/>
    <m/>
    <n v="0"/>
    <m/>
    <n v="0"/>
    <m/>
    <n v="0"/>
    <m/>
    <n v="-504.00654303564608"/>
    <n v="-4.7418110929634079"/>
    <n v="1.3050092800843476"/>
    <n v="-1.0289356067049706"/>
    <n v="531.15418356419593"/>
    <n v="26.044945608453538"/>
    <n v="26.467315963240534"/>
    <n v="5.2856678888655253"/>
    <s v="Medianas"/>
    <n v="2023"/>
    <n v="3"/>
    <d v="2024-11-12T00:00:00"/>
    <x v="39"/>
    <x v="14"/>
  </r>
  <r>
    <n v="2024"/>
    <n v="9"/>
    <n v="76"/>
    <x v="42"/>
    <s v="Riesgos Catastroficos"/>
    <n v="48"/>
    <s v="98010bd9270f9b100b6214a21754fd33bdc8d41b2bc9f9dd16ff54d3c34ffd71"/>
    <s v="866d562d83a77144c090ae01fef5e5dc5d322dfdcb968ee04e0fa262fe1b2619"/>
    <x v="11"/>
    <n v="599315.02326000005"/>
    <n v="314199.86749999999"/>
    <n v="671836.33025000012"/>
    <n v="372019.18024999998"/>
    <n v="-11123.295369999998"/>
    <n v="30644.636929999997"/>
    <n v="311705.17212999996"/>
    <n v="31059.316329999998"/>
    <n v="0"/>
    <n v="0"/>
    <n v="136.08000000000001"/>
    <n v="130.12"/>
    <n v="0"/>
    <n v="0"/>
    <n v="-182.99039999999999"/>
    <n v="-650.42880000000002"/>
    <n v="2.0000000000000002E-5"/>
    <n v="0"/>
    <n v="0"/>
    <n v="0"/>
    <n v="0"/>
    <n v="0"/>
    <n v="0"/>
    <n v="0"/>
    <s v="Riesgos Catastroficos"/>
    <s v="Daños Sin Autos"/>
    <s v="Riesgos Catastroficos"/>
    <x v="39"/>
    <x v="2"/>
    <n v="2103649.43671"/>
    <n v="1569411.9180699999"/>
    <n v="686962120.64980006"/>
    <n v="584624168.36260986"/>
    <n v="657838299.99713993"/>
    <n v="555463704.64566004"/>
    <n v="29883949.022060003"/>
    <n v="25414856.428460002"/>
    <n v="3819120.5799399978"/>
    <n v="2028357.7762600007"/>
    <n v="599315.02326000005"/>
    <n v="314199.86749999999"/>
    <n v="2.0054746540277937"/>
    <n v="1.236284251238789"/>
    <n v="285115.15576000005"/>
    <n v="90.743245065181341"/>
    <n v="100"/>
    <n v="100"/>
    <n v="28.489301154535429"/>
    <n v="20.020229481014166"/>
    <n v="8.724134930367132E-2"/>
    <n v="9.1103698775611822E-2"/>
    <n v="5.3743906684528185E-2"/>
    <n v="5.6565328188352755E-2"/>
    <m/>
    <m/>
    <m/>
    <n v="0"/>
    <m/>
    <n v="0"/>
    <m/>
    <n v="0"/>
    <m/>
    <n v="-136.2976901811837"/>
    <n v="-1.8560014246755154"/>
    <n v="9.7532303797040907"/>
    <n v="-0.29125279333743254"/>
    <n v="-71.866190426992162"/>
    <m/>
    <n v="-914951999.99999976"/>
    <m/>
    <s v="Medianas"/>
    <n v="2023"/>
    <n v="3"/>
    <d v="2024-11-12T00:00:00"/>
    <x v="39"/>
    <x v="11"/>
  </r>
  <r>
    <n v="2024"/>
    <n v="9"/>
    <n v="126"/>
    <x v="41"/>
    <s v="Riesgos Catastroficos"/>
    <n v="239"/>
    <s v="79bf08685d3138f9b109c3546780f056bc954fd69377b84a2cf23622e464897b"/>
    <s v="866d562d83a77144c090ae01fef5e5dc5d322dfdcb968ee04e0fa262fe1b2619"/>
    <x v="32"/>
    <n v="22746.487799999999"/>
    <n v="19044.338370000001"/>
    <n v="31392.220699999998"/>
    <n v="26845.964380000001"/>
    <n v="1628.337"/>
    <n v="2272.18127"/>
    <n v="1298.1076499999999"/>
    <n v="2934.3819999999996"/>
    <n v="0"/>
    <n v="0"/>
    <n v="136.08000000000001"/>
    <n v="130.12"/>
    <n v="0"/>
    <n v="0"/>
    <n v="42.649470000000001"/>
    <n v="332.74034"/>
    <n v="146.62589000000003"/>
    <n v="131.52876000000001"/>
    <n v="0"/>
    <n v="0"/>
    <n v="0"/>
    <n v="0"/>
    <n v="0"/>
    <n v="0"/>
    <s v="Riesgos Catastroficos"/>
    <s v="Daños Sin Autos"/>
    <s v="Riesgos Catastroficos"/>
    <x v="39"/>
    <x v="2"/>
    <n v="673928.03742999991"/>
    <n v="570550.37566999998"/>
    <n v="686962120.64980006"/>
    <n v="584624168.36260986"/>
    <n v="657838299.99713993"/>
    <n v="555463704.64566004"/>
    <n v="29883949.022060003"/>
    <n v="25414856.428460002"/>
    <n v="3819120.5799399978"/>
    <n v="2028357.7762600007"/>
    <n v="22746.487799999999"/>
    <n v="19044.338370000001"/>
    <n v="7.6116070815168343E-2"/>
    <n v="7.4933881383936585E-2"/>
    <n v="3702.1494299999977"/>
    <n v="19.439632703816521"/>
    <n v="100"/>
    <n v="100"/>
    <n v="3.3752101910973913"/>
    <n v="3.3378890247221635"/>
    <n v="3.3111706040624207E-3"/>
    <n v="3.4577627663361795E-3"/>
    <n v="3.2575352509525155E-3"/>
    <n v="3.4285477540154882E-3"/>
    <m/>
    <m/>
    <m/>
    <n v="0"/>
    <m/>
    <n v="0"/>
    <m/>
    <n v="0"/>
    <m/>
    <n v="-28.335955343914975"/>
    <n v="7.1586304413993966"/>
    <n v="11.931006611284023"/>
    <n v="4.2636438570514655E-2"/>
    <n v="-87.182356668866774"/>
    <n v="11.478196859759059"/>
    <n v="29.087271013325132"/>
    <n v="252.97915071958408"/>
    <s v="Resto"/>
    <n v="2023"/>
    <n v="3"/>
    <d v="2024-11-12T00:00:00"/>
    <x v="39"/>
    <x v="32"/>
  </r>
  <r>
    <n v="2024"/>
    <n v="9"/>
    <n v="125"/>
    <x v="67"/>
    <s v="Riesgos Catastroficos"/>
    <n v="238"/>
    <s v="8ae4c23b80d1e7c8ff79e515fe791ebd68190bae842dda7af193db125f700452"/>
    <s v="866d562d83a77144c090ae01fef5e5dc5d322dfdcb968ee04e0fa262fe1b2619"/>
    <x v="34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n v="0"/>
    <s v="Riesgos Catastroficos"/>
    <s v="Daños Sin Autos"/>
    <s v="Riesgos Catastroficos"/>
    <x v="39"/>
    <x v="2"/>
    <n v="95399.785930000013"/>
    <n v="93997.07677"/>
    <n v="686962120.64980006"/>
    <n v="584624168.36260986"/>
    <n v="657838299.99713993"/>
    <n v="555463704.64566004"/>
    <n v="29883949.022060003"/>
    <n v="25414856.428460002"/>
    <n v="3819120.5799399978"/>
    <n v="2028357.7762600007"/>
    <n v="0"/>
    <n v="0"/>
    <m/>
    <m/>
    <m/>
    <m/>
    <m/>
    <m/>
    <m/>
    <m/>
    <m/>
    <m/>
    <m/>
    <m/>
    <m/>
    <m/>
    <m/>
    <n v="0"/>
    <m/>
    <n v="0"/>
    <m/>
    <n v="0"/>
    <m/>
    <m/>
    <m/>
    <m/>
    <n v="8.0908678721229242E-8"/>
    <m/>
    <m/>
    <m/>
    <m/>
    <s v="Resto"/>
    <n v="2023"/>
    <n v="3"/>
    <d v="2024-11-12T00:00:00"/>
    <x v="39"/>
    <x v="34"/>
  </r>
  <r>
    <n v="2024"/>
    <n v="9"/>
    <n v="27"/>
    <x v="21"/>
    <s v="Riesgos Catastroficos"/>
    <n v="21"/>
    <s v="6f4b6612125fb3a0daecd2799dfd6c9c299424fd920f9b308110a2c1fbd8f443"/>
    <s v="866d562d83a77144c090ae01fef5e5dc5d322dfdcb968ee04e0fa262fe1b2619"/>
    <x v="26"/>
    <n v="316700.00274999999"/>
    <n v="283033.89132999995"/>
    <n v="423729.31125000003"/>
    <n v="376031.5722"/>
    <n v="55465.942360000001"/>
    <n v="-9811.1844500000043"/>
    <n v="466581.52474000014"/>
    <n v="9584.4003099999809"/>
    <n v="0"/>
    <n v="0"/>
    <n v="136.08000000000001"/>
    <n v="130.12"/>
    <n v="0"/>
    <n v="0"/>
    <n v="36926.578880000001"/>
    <n v="-17550.145519999998"/>
    <n v="121733.3005"/>
    <n v="94801.976370000004"/>
    <n v="0"/>
    <n v="0"/>
    <n v="0"/>
    <n v="0"/>
    <n v="0"/>
    <n v="0"/>
    <s v="Riesgos Catastroficos"/>
    <s v="Daños Sin Autos"/>
    <s v="Riesgos Catastroficos"/>
    <x v="39"/>
    <x v="2"/>
    <n v="9306186.5952599999"/>
    <n v="8672700.5259799995"/>
    <n v="686962120.64980006"/>
    <n v="584624168.36260986"/>
    <n v="657838299.99713993"/>
    <n v="555463704.64566004"/>
    <n v="29883949.022060003"/>
    <n v="25414856.428460002"/>
    <n v="3819120.5799399978"/>
    <n v="2028357.7762600007"/>
    <n v="316700.00274999999"/>
    <n v="283033.89132999995"/>
    <n v="1.0597662394491958"/>
    <n v="1.1136552831872528"/>
    <n v="33666.11142000003"/>
    <n v="11.894727964131846"/>
    <n v="100"/>
    <n v="100"/>
    <n v="3.4031125371084596"/>
    <n v="3.2635035705676883"/>
    <n v="4.6101523392648239E-2"/>
    <n v="4.8142530277026571E-2"/>
    <n v="4.8412964541426511E-2"/>
    <n v="5.0954524834444799E-2"/>
    <m/>
    <m/>
    <m/>
    <n v="0"/>
    <m/>
    <n v="0"/>
    <m/>
    <n v="0"/>
    <m/>
    <n v="-665.33380493116681"/>
    <n v="17.513717044007826"/>
    <n v="-3.4664344979664543"/>
    <n v="1.452322365817301"/>
    <n v="-310.40611223376345"/>
    <n v="28.407977513981852"/>
    <n v="30.333999594465936"/>
    <n v="-18.512425786888684"/>
    <s v="Resto"/>
    <n v="2023"/>
    <n v="3"/>
    <d v="2024-11-12T00:00:00"/>
    <x v="39"/>
    <x v="26"/>
  </r>
  <r>
    <n v="2024"/>
    <n v="9"/>
    <n v="61"/>
    <x v="2"/>
    <s v="Riesgos Catastrof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91357.03004000004"/>
    <n v="120185.07468000001"/>
    <n v="1894029.75504"/>
    <n v="1569161.7431400002"/>
    <n v="0"/>
    <n v="0"/>
    <n v="0"/>
    <n v="0"/>
    <n v="0"/>
    <n v="0"/>
    <s v="Riesgos Catastroficos"/>
    <s v="Daños Sin Autos"/>
    <s v="Riesgos Catastroficos"/>
    <x v="39"/>
    <x v="2"/>
    <n v="0"/>
    <n v="0"/>
    <n v="686962120.64980006"/>
    <n v="584624168.36260986"/>
    <n v="657838299.99713993"/>
    <n v="555463704.64566004"/>
    <n v="29883949.022060003"/>
    <n v="25414856.428460002"/>
    <n v="3819120.5799399978"/>
    <n v="2028357.77626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5.62864488956862"/>
    <n v="20.703283987150776"/>
    <n v="20.662665356687334"/>
    <n v="7.6591897046573054"/>
    <m/>
    <n v="2023"/>
    <n v="3"/>
    <d v="2024-11-12T00:00:00"/>
    <x v="39"/>
    <x v="2"/>
  </r>
  <r>
    <n v="2024"/>
    <n v="9"/>
    <n v="74"/>
    <x v="0"/>
    <s v="Riesgos Catastroficos"/>
    <n v="46"/>
    <s v="25fc0e7096fc653718202dc30b0c580b8ab87eac11a700cba03a7c021bc35b0c"/>
    <s v="866d562d83a77144c090ae01fef5e5dc5d322dfdcb968ee04e0fa262fe1b2619"/>
    <x v="0"/>
    <n v="5603550.1780600008"/>
    <n v="4130457.7068499997"/>
    <n v="6007662.6374000004"/>
    <n v="4130457.7068499997"/>
    <n v="4028763.5868700002"/>
    <n v="1149045.1495500002"/>
    <n v="6482121.71368"/>
    <n v="1521085.94037"/>
    <n v="0"/>
    <n v="0"/>
    <n v="136.08000000000001"/>
    <n v="130.12"/>
    <n v="-2142.10878"/>
    <n v="191.41495"/>
    <n v="1102559.11399"/>
    <n v="502408.18469000002"/>
    <n v="1256587.55629"/>
    <n v="1269053.8983499999"/>
    <n v="0"/>
    <n v="0"/>
    <n v="0"/>
    <n v="0"/>
    <n v="0"/>
    <n v="0"/>
    <s v="Riesgos Catastroficos"/>
    <s v="Daños Sin Autos"/>
    <s v="Riesgos Catastroficos"/>
    <x v="39"/>
    <x v="2"/>
    <n v="6432910.42368"/>
    <n v="8513094.40955"/>
    <n v="686962120.64980006"/>
    <n v="584624168.36260986"/>
    <n v="657838299.99713993"/>
    <n v="555463704.64566004"/>
    <n v="29883949.022060003"/>
    <n v="25414856.428460002"/>
    <n v="3819120.5799399978"/>
    <n v="2028357.7762600007"/>
    <n v="5603550.1780600008"/>
    <n v="4130457.7068499997"/>
    <n v="18.751036464168514"/>
    <n v="16.25213865943638"/>
    <n v="1473092.471210001"/>
    <n v="35.664146100975856"/>
    <n v="100"/>
    <n v="100"/>
    <n v="87.107542449727489"/>
    <n v="48.518875841626368"/>
    <n v="0.81570002327924307"/>
    <n v="0.8518126989693916"/>
    <n v="0.70651504511324037"/>
    <n v="0.74360532871988283"/>
    <m/>
    <m/>
    <m/>
    <n v="0"/>
    <m/>
    <n v="0"/>
    <m/>
    <n v="0"/>
    <m/>
    <n v="250.61838853310351"/>
    <n v="71.896627296104526"/>
    <n v="27.818833434474104"/>
    <n v="105.48930054817217"/>
    <n v="119.45484719169332"/>
    <n v="-0.98233353809545898"/>
    <n v="87.742323125118332"/>
    <n v="39.589192022751888"/>
    <s v="Grandes"/>
    <n v="2023"/>
    <n v="3"/>
    <d v="2024-11-12T00:00:00"/>
    <x v="39"/>
    <x v="0"/>
  </r>
  <r>
    <n v="2024"/>
    <n v="9"/>
    <n v="41"/>
    <x v="7"/>
    <s v="Riesgos Catastroficos"/>
    <n v="29"/>
    <s v="35135aaa6cc23891b40cb3f378c53a17a1127210ce60e125ccf03efcfdaec458"/>
    <s v="866d562d83a77144c090ae01fef5e5dc5d322dfdcb968ee04e0fa262fe1b2619"/>
    <x v="6"/>
    <n v="2616850.4659000002"/>
    <n v="2323461.6335300002"/>
    <n v="3063118.4742899998"/>
    <n v="2479817.78474"/>
    <n v="184566.62804999991"/>
    <n v="427905.09208000015"/>
    <n v="1793751.53908"/>
    <n v="571263.77170999988"/>
    <n v="0"/>
    <n v="0"/>
    <n v="136.08000000000001"/>
    <n v="130.12"/>
    <n v="5.9228000000000005"/>
    <n v="31.812889999999996"/>
    <n v="-4680.7489000000005"/>
    <n v="86465.708159999995"/>
    <n v="277455.47512999998"/>
    <n v="243056.63639"/>
    <n v="0"/>
    <n v="0"/>
    <n v="0"/>
    <n v="0"/>
    <n v="0"/>
    <n v="0"/>
    <s v="Riesgos Catastroficos"/>
    <s v="Daños Sin Autos"/>
    <s v="Riesgos Catastroficos"/>
    <x v="39"/>
    <x v="2"/>
    <n v="25680299.423299998"/>
    <n v="22376637.893310003"/>
    <n v="686962120.64980006"/>
    <n v="584624168.36260986"/>
    <n v="657838299.99713993"/>
    <n v="555463704.64566004"/>
    <n v="29883949.022060003"/>
    <n v="25414856.428460002"/>
    <n v="3819120.5799399978"/>
    <n v="2028357.7762600007"/>
    <n v="2616850.4659000002"/>
    <n v="2323461.6335300002"/>
    <n v="8.7567090412591373"/>
    <n v="9.1421395201278699"/>
    <n v="293388.83236999996"/>
    <n v="12.627229481050595"/>
    <n v="100"/>
    <n v="100"/>
    <n v="10.190108856463352"/>
    <n v="10.383425984761772"/>
    <n v="0.38093082387493382"/>
    <n v="0.39779539529871966"/>
    <n v="0.39742825549574029"/>
    <n v="0.41829225097833833"/>
    <m/>
    <m/>
    <m/>
    <n v="0"/>
    <m/>
    <n v="0"/>
    <m/>
    <n v="0"/>
    <m/>
    <n v="-56.867391515992118"/>
    <n v="7.0530062934460735"/>
    <n v="18.41670574219426"/>
    <n v="4.8326996801158772"/>
    <n v="-105.41341648568763"/>
    <n v="14.152602146935344"/>
    <n v="-1.6870270438191444"/>
    <n v="35.574304591815469"/>
    <s v="Grandes"/>
    <n v="2023"/>
    <n v="3"/>
    <d v="2024-11-12T00:00:00"/>
    <x v="39"/>
    <x v="6"/>
  </r>
  <r>
    <n v="2024"/>
    <n v="9"/>
    <n v="16"/>
    <x v="24"/>
    <s v="Riesgos Catastroficos"/>
    <n v="14"/>
    <s v="8527a891e224136950ff32ca212b45bc93f69fbb801c3b1ebedac52775f99e61"/>
    <s v="866d562d83a77144c090ae01fef5e5dc5d322dfdcb968ee04e0fa262fe1b2619"/>
    <x v="27"/>
    <n v="369268.3113"/>
    <n v="306283.51357999997"/>
    <n v="393067.21290000004"/>
    <n v="325188.63169999997"/>
    <n v="34898.204829999995"/>
    <n v="17311.106740000003"/>
    <n v="51401.363000000005"/>
    <n v="27748.170929999997"/>
    <n v="0"/>
    <n v="0"/>
    <n v="136.08000000000001"/>
    <n v="130.12"/>
    <n v="0"/>
    <n v="0"/>
    <n v="240.47575000000001"/>
    <n v="2942.3528799999999"/>
    <n v="14592.284390000001"/>
    <n v="13699.938920000001"/>
    <n v="0"/>
    <n v="0"/>
    <n v="0"/>
    <n v="0"/>
    <n v="0"/>
    <n v="0"/>
    <s v="Riesgos Catastroficos"/>
    <s v="Daños Sin Autos"/>
    <s v="Riesgos Catastroficos"/>
    <x v="39"/>
    <x v="2"/>
    <n v="3728743.9611599999"/>
    <n v="2931433.71942"/>
    <n v="686962120.64980006"/>
    <n v="584624168.36260986"/>
    <n v="657838299.99713993"/>
    <n v="555463704.64566004"/>
    <n v="29883949.022060003"/>
    <n v="25414856.428460002"/>
    <n v="3819120.5799399978"/>
    <n v="2028357.7762600007"/>
    <n v="369268.3113"/>
    <n v="306283.51357999997"/>
    <n v="1.235674411796815"/>
    <n v="1.2051357222581762"/>
    <n v="62984.797720000031"/>
    <n v="20.564214176532445"/>
    <n v="100"/>
    <n v="100"/>
    <n v="9.9032895566560128"/>
    <n v="10.448249658552738"/>
    <n v="5.3753809737094045E-2"/>
    <n v="5.6133598682473404E-2"/>
    <n v="5.2389813859017427E-2"/>
    <n v="5.5140148855519475E-2"/>
    <m/>
    <m/>
    <m/>
    <n v="0"/>
    <m/>
    <n v="0"/>
    <m/>
    <n v="0"/>
    <m/>
    <n v="101.5943021676498"/>
    <n v="9.4506362344339063"/>
    <n v="5.6519877735692798"/>
    <n v="0.91377593609647911"/>
    <n v="-91.827093492606508"/>
    <n v="6.5134996236902998"/>
    <n v="1.6479650723144932"/>
    <n v="21.477124074652444"/>
    <s v="Resto"/>
    <n v="2023"/>
    <n v="3"/>
    <d v="2024-11-12T00:00:00"/>
    <x v="39"/>
    <x v="27"/>
  </r>
  <r>
    <n v="2024"/>
    <n v="9"/>
    <n v="94"/>
    <x v="19"/>
    <s v="Riesgos Catastroficos"/>
    <n v="7"/>
    <s v="7902699be42c8a8e46fbbb4501726517e86b22c56a189f7625a6da49081b2451"/>
    <s v="866d562d83a77144c090ae01fef5e5dc5d322dfdcb968ee04e0fa262fe1b2619"/>
    <x v="29"/>
    <n v="232592.06216999999"/>
    <n v="396676.60138999997"/>
    <n v="328916.58194000006"/>
    <n v="534550.59606999997"/>
    <n v="27423.300430000003"/>
    <n v="33237.695119999997"/>
    <n v="92957.505920000011"/>
    <n v="115201.17054000001"/>
    <n v="0"/>
    <n v="0"/>
    <n v="136.08000000000001"/>
    <n v="130.12"/>
    <n v="0"/>
    <n v="0"/>
    <n v="26636.872729999999"/>
    <n v="-1371.3276499999999"/>
    <n v="51698.018539999997"/>
    <n v="55400.745240000004"/>
    <n v="0"/>
    <n v="0"/>
    <n v="0"/>
    <n v="0"/>
    <n v="0"/>
    <n v="0"/>
    <s v="Riesgos Catastroficos"/>
    <s v="Daños Sin Autos"/>
    <s v="Riesgos Catastroficos"/>
    <x v="39"/>
    <x v="2"/>
    <n v="5391455.1856499994"/>
    <n v="5692551.0252200002"/>
    <n v="686962120.64980006"/>
    <n v="584624168.36260986"/>
    <n v="657838299.99713993"/>
    <n v="555463704.64566004"/>
    <n v="29883949.022060003"/>
    <n v="25414856.428460002"/>
    <n v="3819120.5799399978"/>
    <n v="2028357.7762600007"/>
    <n v="232592.06216999999"/>
    <n v="396676.60138999997"/>
    <n v="0.77831769154171393"/>
    <n v="1.5608059896250075"/>
    <n v="-164084.53921999998"/>
    <n v="-41.364814220205851"/>
    <n v="100"/>
    <n v="100"/>
    <n v="4.3140869053140145"/>
    <n v="6.9683451168480239"/>
    <n v="3.3858062210182754E-2"/>
    <n v="3.5357026517156456E-2"/>
    <n v="6.7851557095389106E-2"/>
    <n v="7.1413595176852626E-2"/>
    <m/>
    <m/>
    <m/>
    <n v="0"/>
    <m/>
    <n v="0"/>
    <m/>
    <n v="0"/>
    <m/>
    <n v="-17.493375124261611"/>
    <n v="11.79029936539988"/>
    <n v="8.37904101314051"/>
    <n v="0.71805275209275665"/>
    <n v="-2042.4149093763258"/>
    <n v="-6.6835322953861525"/>
    <n v="51.523972257061288"/>
    <n v="-2.4752873703400744"/>
    <s v="Resto"/>
    <n v="2023"/>
    <n v="3"/>
    <d v="2024-11-12T00:00:00"/>
    <x v="39"/>
    <x v="29"/>
  </r>
  <r>
    <n v="2024"/>
    <n v="9"/>
    <n v="39"/>
    <x v="17"/>
    <s v="Riesgos Catastroficos"/>
    <n v="27"/>
    <s v="670671cd97404156226e507973f2ab8330d3022ca96e0c93bdbdb320c41adcaf"/>
    <s v="866d562d83a77144c090ae01fef5e5dc5d322dfdcb968ee04e0fa262fe1b2619"/>
    <x v="10"/>
    <n v="898437.84894000005"/>
    <n v="946342.44519000011"/>
    <n v="1162058.6427500001"/>
    <n v="1066936.49548"/>
    <n v="-17069.814540000007"/>
    <n v="-72672.546569999991"/>
    <n v="944028.32713000011"/>
    <n v="27555.797640000001"/>
    <n v="0"/>
    <n v="0"/>
    <n v="136.08000000000001"/>
    <n v="130.12"/>
    <n v="0"/>
    <n v="0"/>
    <n v="15539.57201"/>
    <n v="3100.9485199999999"/>
    <n v="155305.67202"/>
    <n v="120030.93938"/>
    <n v="0"/>
    <n v="0"/>
    <n v="0"/>
    <n v="0"/>
    <n v="0"/>
    <n v="0"/>
    <s v="Riesgos Catastroficos"/>
    <s v="Daños Sin Autos"/>
    <s v="Riesgos Catastroficos"/>
    <x v="39"/>
    <x v="2"/>
    <n v="20570212.76644"/>
    <n v="17720859.139090002"/>
    <n v="686962120.64980006"/>
    <n v="584624168.36260986"/>
    <n v="657838299.99713993"/>
    <n v="555463704.64566004"/>
    <n v="29883949.022060003"/>
    <n v="25414856.428460002"/>
    <n v="3819120.5799399978"/>
    <n v="2028357.7762600007"/>
    <n v="898437.84894000005"/>
    <n v="946342.44519000011"/>
    <n v="3.0064227732311521"/>
    <n v="3.723579741061489"/>
    <n v="-47904.596250000061"/>
    <n v="-5.0620783727376883"/>
    <n v="100"/>
    <n v="100"/>
    <n v="4.3676643462132203"/>
    <n v="5.3402740677650717"/>
    <n v="0.13078419055917731"/>
    <n v="0.13657426892655933"/>
    <n v="0.16187193352619603"/>
    <n v="0.17036980765353307"/>
    <m/>
    <m/>
    <m/>
    <n v="0"/>
    <m/>
    <n v="0"/>
    <m/>
    <n v="0"/>
    <m/>
    <n v="-76.511330143690586"/>
    <n v="-1.8999438369765265"/>
    <n v="-7.6793075212228583"/>
    <n v="-0.44695667975657871"/>
    <n v="401.12318568900332"/>
    <n v="29.388033470541686"/>
    <n v="10.005798119207675"/>
    <n v="2.5834576785097556"/>
    <s v="Medianas"/>
    <n v="2023"/>
    <n v="3"/>
    <d v="2024-11-12T00:00:00"/>
    <x v="39"/>
    <x v="10"/>
  </r>
  <r>
    <n v="2024"/>
    <n v="9"/>
    <n v="23"/>
    <x v="16"/>
    <s v="Riesgos Catastroficos"/>
    <n v="17"/>
    <s v="4523540f1504cd17100c4835e85b7eefd49911580f8efff0599a8f283be6b9e3"/>
    <s v="866d562d83a77144c090ae01fef5e5dc5d322dfdcb968ee04e0fa262fe1b2619"/>
    <x v="13"/>
    <n v="1451804.0240499999"/>
    <n v="1033670.2931"/>
    <n v="1714265.3346500001"/>
    <n v="1358787.9823699999"/>
    <n v="-425189.58487999998"/>
    <n v="80780.298420000021"/>
    <n v="2970875.2352399994"/>
    <n v="51448.982050000006"/>
    <n v="0"/>
    <n v="0"/>
    <n v="136.08000000000001"/>
    <n v="130.12"/>
    <n v="0"/>
    <n v="0"/>
    <n v="36617.227350000001"/>
    <n v="19282.88077"/>
    <n v="85308.792849999998"/>
    <n v="68912.726269999999"/>
    <n v="0"/>
    <n v="0"/>
    <n v="0"/>
    <n v="0"/>
    <n v="0"/>
    <n v="0"/>
    <s v="Riesgos Catastroficos"/>
    <s v="Daños Sin Autos"/>
    <s v="Riesgos Catastroficos"/>
    <x v="39"/>
    <x v="2"/>
    <n v="17823957.294020001"/>
    <n v="15095885.725"/>
    <n v="686962120.64980006"/>
    <n v="584624168.36260986"/>
    <n v="657838299.99713993"/>
    <n v="555463704.64566004"/>
    <n v="29883949.022060003"/>
    <n v="25414856.428460002"/>
    <n v="3819120.5799399978"/>
    <n v="2028357.7762600007"/>
    <n v="1451804.0240499999"/>
    <n v="1033670.2931"/>
    <n v="4.8581398093615213"/>
    <n v="4.067189189164484"/>
    <n v="418133.73094999988"/>
    <n v="40.45136381892214"/>
    <n v="100"/>
    <n v="100"/>
    <n v="8.145239578963114"/>
    <n v="6.8473643211816242"/>
    <n v="0.2113368380015965"/>
    <n v="0.22069314359718975"/>
    <n v="0.17680936728891303"/>
    <n v="0.18609141955717814"/>
    <m/>
    <m/>
    <m/>
    <n v="0"/>
    <m/>
    <n v="0"/>
    <m/>
    <n v="0"/>
    <m/>
    <n v="-626.35307518835464"/>
    <n v="-29.286982115800814"/>
    <n v="7.8148998727377688"/>
    <n v="-11.133180426753642"/>
    <n v="89.895004728590663"/>
    <n v="23.792508971071946"/>
    <n v="42.923157304997552"/>
    <n v="27.981596163311973"/>
    <s v="Medianas"/>
    <n v="2023"/>
    <n v="3"/>
    <d v="2024-11-12T00:00:00"/>
    <x v="39"/>
    <x v="13"/>
  </r>
  <r>
    <n v="2024"/>
    <n v="9"/>
    <n v="37"/>
    <x v="35"/>
    <s v="Riesgos Catastroficos"/>
    <n v="25"/>
    <s v="b7a56873cd771f2c446d369b649430b65a756ba278ff97ec81bb6f55b2e73569"/>
    <s v="866d562d83a77144c090ae01fef5e5dc5d322dfdcb968ee04e0fa262fe1b2619"/>
    <x v="18"/>
    <n v="941391.85653999995"/>
    <n v="928409.11974999995"/>
    <n v="1137271.02853"/>
    <n v="1127253.0280599999"/>
    <n v="119725.52048000002"/>
    <n v="-41433.036739999996"/>
    <n v="869260.26048000006"/>
    <n v="99537.748170000006"/>
    <n v="0"/>
    <n v="0"/>
    <n v="136.08000000000001"/>
    <n v="130.12"/>
    <n v="0"/>
    <n v="0"/>
    <n v="2774.8800099999999"/>
    <n v="4321.4700300000004"/>
    <n v="198596.17137999999"/>
    <n v="143542.28573"/>
    <n v="0"/>
    <n v="0"/>
    <n v="0"/>
    <n v="0"/>
    <n v="0"/>
    <n v="0"/>
    <s v="Riesgos Catastroficos"/>
    <s v="Daños Sin Autos"/>
    <s v="Riesgos Catastroficos"/>
    <x v="39"/>
    <x v="2"/>
    <n v="10496838.85248"/>
    <n v="8533878.8999300003"/>
    <n v="686962120.64980006"/>
    <n v="584624168.36260986"/>
    <n v="657838299.99713993"/>
    <n v="555463704.64566004"/>
    <n v="29883949.022060003"/>
    <n v="25414856.428460002"/>
    <n v="3819120.5799399978"/>
    <n v="2028357.7762600007"/>
    <n v="941391.85653999995"/>
    <n v="928409.11974999995"/>
    <n v="3.1501588221994186"/>
    <n v="3.6530173694404628"/>
    <n v="12982.736789999995"/>
    <n v="1.3983853146009473"/>
    <n v="100"/>
    <n v="100"/>
    <n v="8.9683367513790611"/>
    <n v="10.879098832274446"/>
    <n v="0.13703693817201068"/>
    <n v="0.14310383821435949"/>
    <n v="0.15880443710533695"/>
    <n v="0.16714127529579062"/>
    <m/>
    <m/>
    <m/>
    <n v="0"/>
    <m/>
    <n v="0"/>
    <m/>
    <n v="0"/>
    <m/>
    <n v="-388.96149039545401"/>
    <n v="12.717926084472438"/>
    <n v="-4.4627994123061825"/>
    <n v="3.1348976282356875"/>
    <n v="-35.788516621969968"/>
    <n v="38.353775244707442"/>
    <n v="1.3972474850436365"/>
    <n v="3.0105902299261094"/>
    <s v="Medianas"/>
    <n v="2023"/>
    <n v="3"/>
    <d v="2024-11-12T00:00:00"/>
    <x v="39"/>
    <x v="18"/>
  </r>
  <r>
    <n v="2024"/>
    <n v="9"/>
    <n v="81"/>
    <x v="34"/>
    <s v="Riesgos Catastroficos"/>
    <n v="53"/>
    <s v="2858dcd1057d3eae7f7d5f782167e24b61153c01551450a628cee722509f6529"/>
    <s v="866d562d83a77144c090ae01fef5e5dc5d322dfdcb968ee04e0fa262fe1b2619"/>
    <x v="25"/>
    <n v="175619.03068999999"/>
    <n v="206282.19575000001"/>
    <n v="238778.58988999994"/>
    <n v="277347.27634000004"/>
    <n v="-37708.485730000008"/>
    <n v="18531.798650000001"/>
    <n v="1239633.6976299998"/>
    <n v="46824.094550000002"/>
    <n v="0"/>
    <n v="0"/>
    <n v="136.08000000000001"/>
    <n v="130.12"/>
    <n v="0"/>
    <n v="0"/>
    <n v="5082.24665"/>
    <n v="1924.7303400000001"/>
    <n v="19985.816870000002"/>
    <n v="17103.90638"/>
    <n v="0"/>
    <n v="0"/>
    <n v="0"/>
    <n v="0"/>
    <n v="0"/>
    <n v="0"/>
    <s v="Riesgos Catastroficos"/>
    <s v="Daños Sin Autos"/>
    <s v="Riesgos Catastroficos"/>
    <x v="39"/>
    <x v="2"/>
    <n v="1282462.5710499999"/>
    <n v="1212681.1111300001"/>
    <n v="686962120.64980006"/>
    <n v="584624168.36260986"/>
    <n v="657838299.99713993"/>
    <n v="555463704.64566004"/>
    <n v="29883949.022060003"/>
    <n v="25414856.428460002"/>
    <n v="3819120.5799399978"/>
    <n v="2028357.7762600007"/>
    <n v="175619.03068999999"/>
    <n v="206282.19575000001"/>
    <n v="0.58767009192914876"/>
    <n v="0.81165989007516726"/>
    <n v="-30663.165060000028"/>
    <n v="-14.864668736201402"/>
    <n v="100"/>
    <n v="100"/>
    <n v="13.693891319277579"/>
    <n v="17.010423750872331"/>
    <n v="2.5564587247384363E-2"/>
    <n v="2.66963827874971E-2"/>
    <n v="3.5284582286043066E-2"/>
    <n v="3.7136935145310891E-2"/>
    <m/>
    <m/>
    <m/>
    <n v="0"/>
    <m/>
    <n v="0"/>
    <m/>
    <n v="0"/>
    <m/>
    <n v="-303.47990198997769"/>
    <n v="-21.471753705646197"/>
    <n v="8.9837121340608963"/>
    <n v="-0.98736043915619043"/>
    <n v="164.04980190627637"/>
    <n v="16.849428580653878"/>
    <n v="25.429266579685212"/>
    <n v="11.253162273213986"/>
    <s v="Resto"/>
    <n v="2023"/>
    <n v="3"/>
    <d v="2024-11-12T00:00:00"/>
    <x v="39"/>
    <x v="25"/>
  </r>
  <r>
    <n v="2024"/>
    <n v="9"/>
    <n v="109"/>
    <x v="68"/>
    <s v="Riesgos Catastroficos"/>
    <n v="228"/>
    <s v="9d693eeee1d1899cbc50b6d45df953d3835acf28ee869879b45565fccc814765"/>
    <s v="866d562d83a77144c090ae01fef5e5dc5d322dfdcb968ee04e0fa262fe1b2619"/>
    <x v="17"/>
    <n v="756695.53625999996"/>
    <n v="590618.98954999994"/>
    <n v="971116.41237000003"/>
    <n v="761090.67009999987"/>
    <n v="49.161450000000009"/>
    <n v="-11530.66677"/>
    <n v="-3068.8256699999993"/>
    <n v="735.78856999999971"/>
    <n v="0"/>
    <n v="0"/>
    <n v="136.08000000000001"/>
    <n v="130.12"/>
    <n v="0"/>
    <n v="0"/>
    <n v="-0.17757000000000001"/>
    <n v="-10883.67231"/>
    <n v="618.60996"/>
    <n v="-37.983199999999997"/>
    <n v="0"/>
    <n v="0"/>
    <n v="0"/>
    <n v="0"/>
    <n v="0"/>
    <n v="0"/>
    <s v="Riesgos Catastroficos"/>
    <s v="Daños Sin Autos"/>
    <s v="Riesgos Catastroficos"/>
    <x v="39"/>
    <x v="2"/>
    <n v="3245561.4989299998"/>
    <n v="2851934.3307800004"/>
    <n v="686962120.64980006"/>
    <n v="584624168.36260986"/>
    <n v="657838299.99713993"/>
    <n v="555463704.64566004"/>
    <n v="29883949.022060003"/>
    <n v="25414856.428460002"/>
    <n v="3819120.5799399978"/>
    <n v="2028357.7762600007"/>
    <n v="756695.53625999996"/>
    <n v="590618.98954999994"/>
    <n v="2.5321135961696886"/>
    <n v="2.3239123589485025"/>
    <n v="166076.54671000002"/>
    <n v="28.119066546867355"/>
    <n v="100"/>
    <n v="100"/>
    <n v="23.314780401156106"/>
    <n v="20.709417575841112"/>
    <n v="0.11015098409563526"/>
    <n v="0.11502758903871815"/>
    <n v="0.10102541453326846"/>
    <n v="0.10632899766633105"/>
    <m/>
    <m/>
    <m/>
    <n v="0"/>
    <m/>
    <n v="0"/>
    <m/>
    <n v="0"/>
    <m/>
    <n v="-100.42635392194236"/>
    <n v="6.4968600506066917E-3"/>
    <n v="-1.9523020718966995"/>
    <n v="1.2872452956374681E-3"/>
    <n v="-99.998368473480809"/>
    <n v="-1728.6409781166412"/>
    <n v="-2.8704678469774397E-2"/>
    <n v="28653.910965900719"/>
    <s v="Medianas"/>
    <n v="2023"/>
    <n v="3"/>
    <d v="2024-11-12T00:00:00"/>
    <x v="39"/>
    <x v="17"/>
  </r>
  <r>
    <n v="2024"/>
    <n v="9"/>
    <n v="50"/>
    <x v="56"/>
    <s v="Riesgos Catastroficos"/>
    <n v="38"/>
    <s v="aea92132c4cbeb263e6ac2bf6c183b5d81737f179f21efdc5863739672f0f470"/>
    <s v="866d562d83a77144c090ae01fef5e5dc5d322dfdcb968ee04e0fa262fe1b2619"/>
    <x v="34"/>
    <n v="0"/>
    <n v="7323.4930700000004"/>
    <n v="-7573.4325200000003"/>
    <n v="26705.123720000003"/>
    <n v="485.32537000000002"/>
    <n v="226.72416000000018"/>
    <n v="-986.22275000000002"/>
    <n v="1124.2395100000001"/>
    <n v="0"/>
    <n v="0"/>
    <n v="136.08000000000001"/>
    <n v="130.12"/>
    <n v="0"/>
    <n v="0"/>
    <n v="589.54206000000011"/>
    <n v="86.708830000000006"/>
    <n v="0"/>
    <n v="0"/>
    <n v="0"/>
    <n v="0"/>
    <n v="0"/>
    <n v="0"/>
    <n v="0"/>
    <n v="0"/>
    <s v="Riesgos Catastroficos"/>
    <s v="Daños Sin Autos"/>
    <s v="Riesgos Catastroficos"/>
    <x v="39"/>
    <x v="2"/>
    <n v="44827465.708169997"/>
    <n v="24659912.83171"/>
    <n v="686962120.64980006"/>
    <n v="584624168.36260986"/>
    <n v="657838299.99713993"/>
    <n v="555463704.64566004"/>
    <n v="29883949.022060003"/>
    <n v="25414856.428460002"/>
    <n v="3819120.5799399978"/>
    <n v="2028357.7762600007"/>
    <n v="0"/>
    <n v="7323.4930700000004"/>
    <m/>
    <n v="2.8815795558848896E-2"/>
    <m/>
    <m/>
    <m/>
    <n v="100"/>
    <m/>
    <n v="2.9697968196314036E-2"/>
    <m/>
    <m/>
    <n v="1.2526839406094559E-3"/>
    <n v="1.3184467335578271E-3"/>
    <m/>
    <m/>
    <m/>
    <n v="0"/>
    <m/>
    <n v="0"/>
    <m/>
    <n v="0"/>
    <m/>
    <n v="114.05983817516389"/>
    <m/>
    <n v="3.0958472662281111"/>
    <n v="1.2707778134819325E-2"/>
    <n v="579.91006221627026"/>
    <m/>
    <m/>
    <m/>
    <s v="Resto"/>
    <n v="2023"/>
    <n v="3"/>
    <d v="2024-11-12T00:00:00"/>
    <x v="39"/>
    <x v="34"/>
  </r>
  <r>
    <n v="2024"/>
    <n v="9"/>
    <n v="92"/>
    <x v="22"/>
    <s v="Riesgos Catastroficos"/>
    <n v="219"/>
    <s v="314f04b30f62e0056bd059354a5536fb2e302107eed143b5fa2aa0bbba07f608"/>
    <s v="866d562d83a77144c090ae01fef5e5dc5d322dfdcb968ee04e0fa262fe1b2619"/>
    <x v="8"/>
    <n v="1252241.9398000001"/>
    <n v="1267078.32914"/>
    <n v="1533916.5832699998"/>
    <n v="1449019.0796699999"/>
    <n v="-437017.83866999997"/>
    <n v="-93290.100269999995"/>
    <n v="1276480.4476699999"/>
    <n v="501635.45583000005"/>
    <n v="0"/>
    <n v="0"/>
    <n v="136.08000000000001"/>
    <n v="130.12"/>
    <n v="0"/>
    <n v="0"/>
    <n v="38199.64329"/>
    <n v="3963.3444"/>
    <n v="216375.59677"/>
    <n v="145105.07438999999"/>
    <n v="0"/>
    <n v="0"/>
    <n v="0"/>
    <n v="0"/>
    <n v="0"/>
    <n v="0"/>
    <s v="Riesgos Catastroficos"/>
    <s v="Daños Sin Autos"/>
    <s v="Riesgos Catastroficos"/>
    <x v="39"/>
    <x v="2"/>
    <n v="8783487.9357299991"/>
    <n v="9804093.92949"/>
    <n v="686962120.64980006"/>
    <n v="584624168.36260986"/>
    <n v="657838299.99713993"/>
    <n v="555463704.64566004"/>
    <n v="29883949.022060003"/>
    <n v="25414856.428460002"/>
    <n v="3819120.5799399978"/>
    <n v="2028357.7762600007"/>
    <n v="1252241.9398000001"/>
    <n v="1267078.32914"/>
    <n v="4.1903496049856352"/>
    <n v="4.9855812985081567"/>
    <n v="-14836.389339999994"/>
    <n v="-1.1709133522999959"/>
    <n v="100"/>
    <n v="100"/>
    <n v="14.256773037804892"/>
    <n v="12.923971743362442"/>
    <n v="0.18228689794649808"/>
    <n v="0.1903571044442752"/>
    <n v="0.21673382622698928"/>
    <n v="0.22811181334490455"/>
    <m/>
    <m/>
    <m/>
    <n v="0"/>
    <m/>
    <n v="0"/>
    <m/>
    <n v="0"/>
    <m/>
    <n v="368.45039013269786"/>
    <n v="-34.898834225261425"/>
    <n v="-7.3626150905223424"/>
    <n v="-11.442891878445637"/>
    <n v="863.8234640925981"/>
    <n v="49.116492086586639"/>
    <n v="17.654321402336763"/>
    <n v="2.7313616816374662"/>
    <s v="Medianas"/>
    <n v="2023"/>
    <n v="3"/>
    <d v="2024-11-12T00:00:00"/>
    <x v="39"/>
    <x v="8"/>
  </r>
  <r>
    <n v="2024"/>
    <n v="9"/>
    <n v="43"/>
    <x v="9"/>
    <s v="Riesgos Catastroficos"/>
    <n v="31"/>
    <s v="eb1e33e8a81b697b75855af6bfcdbcbf7cbbde9f94962ceaec1ed8af21f5a50f"/>
    <s v="866d562d83a77144c090ae01fef5e5dc5d322dfdcb968ee04e0fa262fe1b2619"/>
    <x v="16"/>
    <n v="942425.94732000004"/>
    <n v="838790.67912999995"/>
    <n v="1181169.90625"/>
    <n v="1016308.3674999999"/>
    <n v="6379.4595000000054"/>
    <n v="79629.054500000027"/>
    <n v="999385.74181000004"/>
    <n v="-64191.143069999955"/>
    <n v="0"/>
    <n v="0"/>
    <n v="136.08000000000001"/>
    <n v="130.12"/>
    <n v="0"/>
    <n v="0"/>
    <n v="21305.90856"/>
    <n v="15128.105810000001"/>
    <n v="109078.33817"/>
    <n v="106503.8698"/>
    <n v="0"/>
    <n v="0"/>
    <n v="0"/>
    <n v="0"/>
    <n v="0"/>
    <n v="0"/>
    <s v="Riesgos Catastroficos"/>
    <s v="Daños Sin Autos"/>
    <s v="Riesgos Catastroficos"/>
    <x v="39"/>
    <x v="2"/>
    <n v="84865140.385240003"/>
    <n v="73374373.455160007"/>
    <n v="686962120.64980006"/>
    <n v="584624168.36260986"/>
    <n v="657838299.99713993"/>
    <n v="555463704.64566004"/>
    <n v="29883949.022060003"/>
    <n v="25414856.428460002"/>
    <n v="3819120.5799399978"/>
    <n v="2028357.7762600007"/>
    <n v="942425.94732000004"/>
    <n v="838790.67912999995"/>
    <n v="3.1536191773861999"/>
    <n v="3.3003951113833856"/>
    <n v="103635.26819000009"/>
    <n v="12.355319481791494"/>
    <n v="100"/>
    <n v="100"/>
    <n v="1.1104983071281285"/>
    <n v="1.1431657125393995"/>
    <n v="0.13718746914728805"/>
    <n v="0.14326103349776037"/>
    <n v="0.1434751973185181"/>
    <n v="0.15100728852573347"/>
    <m/>
    <m/>
    <m/>
    <n v="0"/>
    <m/>
    <n v="0"/>
    <m/>
    <n v="0"/>
    <m/>
    <n v="-91.988527880862875"/>
    <n v="0.67691891528893411"/>
    <n v="9.4933165664873496"/>
    <n v="0.16704001265391399"/>
    <n v="40.836591359086995"/>
    <n v="2.4172533588070699"/>
    <n v="19.532666996442931"/>
    <n v="14.204278059011898"/>
    <s v="Medianas"/>
    <n v="2023"/>
    <n v="3"/>
    <d v="2024-11-12T00:00:00"/>
    <x v="39"/>
    <x v="16"/>
  </r>
  <r>
    <n v="2024"/>
    <n v="9"/>
    <n v="3"/>
    <x v="40"/>
    <s v="Riesgos Catastroficos"/>
    <n v="3"/>
    <s v="4e07408562bedb8b60ce05c1decfe3ad16b72230967de01f640b7e4729b49fce"/>
    <s v="866d562d83a77144c090ae01fef5e5dc5d322dfdcb968ee04e0fa262fe1b2619"/>
    <x v="20"/>
    <n v="364960.53512999997"/>
    <n v="374474.58070999995"/>
    <n v="420633.51297000004"/>
    <n v="429533.42016999994"/>
    <n v="7652.7985899999994"/>
    <n v="19.37279999999987"/>
    <n v="269913.16281999997"/>
    <n v="2259.1939600000005"/>
    <n v="0"/>
    <n v="0"/>
    <n v="136.08000000000001"/>
    <n v="130.12"/>
    <n v="0"/>
    <n v="0"/>
    <n v="1222.28799"/>
    <n v="392.55590000000001"/>
    <n v="13682.67023"/>
    <n v="13050.194740000001"/>
    <n v="0"/>
    <n v="0"/>
    <n v="0"/>
    <n v="0"/>
    <n v="0"/>
    <n v="0"/>
    <s v="Riesgos Catastroficos"/>
    <s v="Daños Sin Autos"/>
    <s v="Riesgos Catastroficos"/>
    <x v="39"/>
    <x v="2"/>
    <n v="18450547.527869999"/>
    <n v="15031312.08585"/>
    <n v="686962120.64980006"/>
    <n v="584624168.36260986"/>
    <n v="657838299.99713993"/>
    <n v="555463704.64566004"/>
    <n v="29883949.022060003"/>
    <n v="25414856.428460002"/>
    <n v="3819120.5799399978"/>
    <n v="2028357.7762600007"/>
    <n v="364960.53512999997"/>
    <n v="374474.58070999995"/>
    <n v="1.2212593953382471"/>
    <n v="1.4734475552285897"/>
    <n v="-9514.0455799999763"/>
    <n v="-2.5406385560166611"/>
    <n v="100"/>
    <n v="100"/>
    <n v="1.9780471803274036"/>
    <n v="2.4912966916741648"/>
    <n v="5.3126733506759061E-2"/>
    <n v="5.5478760529994488E-2"/>
    <n v="6.4053900090858748E-2"/>
    <n v="6.7416570619836233E-2"/>
    <m/>
    <m/>
    <m/>
    <n v="0"/>
    <m/>
    <n v="0"/>
    <m/>
    <n v="0"/>
    <m/>
    <n v="39402.800782540733"/>
    <n v="2.0968838691761702"/>
    <n v="5.1733284441548046E-3"/>
    <n v="0.20038117230957481"/>
    <n v="211.36660791494916"/>
    <n v="4.8464831567716526"/>
    <n v="8.9331100542061375"/>
    <n v="3.0080462998516144"/>
    <s v="Resto"/>
    <n v="2023"/>
    <n v="3"/>
    <d v="2024-11-12T00:00:00"/>
    <x v="39"/>
    <x v="20"/>
  </r>
  <r>
    <n v="2024"/>
    <n v="9"/>
    <n v="79"/>
    <x v="59"/>
    <s v="Riesgos Catastroficos"/>
    <n v="51"/>
    <s v="031b4af5197ec30a926f48cf40e11a7dbc470048a21e4003b7a3c07c5dab1baa"/>
    <s v="866d562d83a77144c090ae01fef5e5dc5d322dfdcb968ee04e0fa262fe1b2619"/>
    <x v="9"/>
    <n v="1716623.2904000001"/>
    <n v="1356066.6367200001"/>
    <n v="2103307.7667199997"/>
    <n v="1689937.57146"/>
    <n v="176150.37023999999"/>
    <n v="28929.582850000003"/>
    <n v="507852.19414000004"/>
    <n v="45259.892169999999"/>
    <n v="0"/>
    <n v="0"/>
    <n v="136.08000000000001"/>
    <n v="130.12"/>
    <n v="0"/>
    <n v="0"/>
    <n v="82445.300230000008"/>
    <n v="28690.799170000002"/>
    <n v="1553723.2791500001"/>
    <n v="1233919.80898"/>
    <n v="0"/>
    <n v="0"/>
    <n v="0"/>
    <n v="0"/>
    <n v="0"/>
    <n v="0"/>
    <s v="Riesgos Catastroficos"/>
    <s v="Daños Sin Autos"/>
    <s v="Riesgos Catastroficos"/>
    <x v="39"/>
    <x v="2"/>
    <n v="61339841.861339994"/>
    <n v="52224009.604280002"/>
    <n v="686962120.64980006"/>
    <n v="584624168.36260986"/>
    <n v="657838299.99713993"/>
    <n v="555463704.64566004"/>
    <n v="29883949.022060003"/>
    <n v="25414856.428460002"/>
    <n v="3819120.5799399978"/>
    <n v="2028357.7762600007"/>
    <n v="1716623.2904000001"/>
    <n v="1356066.6367200001"/>
    <n v="5.744298683995237"/>
    <n v="5.3357241680163616"/>
    <n v="360556.65367999999"/>
    <n v="26.588417111426033"/>
    <n v="100"/>
    <n v="100"/>
    <n v="2.7985453472157023"/>
    <n v="2.596634473291886"/>
    <n v="0.24988616385081605"/>
    <n v="0.26094912540170789"/>
    <n v="0.23195528171851207"/>
    <n v="0.24413235741209383"/>
    <m/>
    <m/>
    <m/>
    <n v="0"/>
    <m/>
    <n v="0"/>
    <m/>
    <n v="0"/>
    <m/>
    <n v="508.89357151584358"/>
    <n v="10.261445899347795"/>
    <n v="2.1333452255689824"/>
    <n v="4.6123280622568741"/>
    <n v="187.35797752265958"/>
    <n v="25.917686695893181"/>
    <n v="5.3063052691791812"/>
    <n v="2.3251753445563685"/>
    <s v="Grandes"/>
    <n v="2023"/>
    <n v="3"/>
    <d v="2024-11-12T00:00:00"/>
    <x v="39"/>
    <x v="9"/>
  </r>
  <r>
    <n v="2024"/>
    <n v="9"/>
    <n v="201.1"/>
    <x v="1"/>
    <s v="Riesgos Catastroficos"/>
    <n v="201.1"/>
    <m/>
    <m/>
    <x v="1"/>
    <n v="29883949.022059988"/>
    <n v="25414856.428459998"/>
    <n v="34410542.740280002"/>
    <n v="28380479.496099997"/>
    <n v="3819120.5799399996"/>
    <n v="2028357.7762600007"/>
    <n v="39518439.914640017"/>
    <n v="3998592.5763300001"/>
    <n v="0"/>
    <n v="0"/>
    <n v="0"/>
    <n v="0"/>
    <n v="-2136.1859800000002"/>
    <n v="223.22784000000001"/>
    <n v="1856852.4106299996"/>
    <n v="874813.58603000001"/>
    <n v="5017241.3730499996"/>
    <n v="4256381.6179999998"/>
    <n v="0"/>
    <n v="0"/>
    <n v="0"/>
    <n v="0"/>
    <n v="0"/>
    <n v="0"/>
    <s v="Riesgos Catastroficos"/>
    <s v="Daños Sin Autos"/>
    <s v="Riesgos Catastroficos"/>
    <x v="39"/>
    <x v="2"/>
    <n v="467985491.25686991"/>
    <n v="396804064.46890992"/>
    <n v="686962120.64980006"/>
    <n v="584624168.36260986"/>
    <n v="657838299.99713993"/>
    <n v="555463704.64566004"/>
    <n v="29883949.022060003"/>
    <n v="25414856.428460002"/>
    <n v="3819120.5799399978"/>
    <n v="2028357.7762600007"/>
    <n v="29883949.022059988"/>
    <n v="25414856.428459998"/>
    <n v="99.999999999999957"/>
    <n v="99.999999999999986"/>
    <n v="4469092.59359999"/>
    <n v="17.584567538990402"/>
    <n v="100"/>
    <n v="100"/>
    <n v="6.3856571582594546"/>
    <n v="6.4048881309912291"/>
    <n v="4.3501596556434068"/>
    <n v="4.5427499466342889"/>
    <n v="4.3472127571531693"/>
    <n v="4.5754306205609918"/>
    <m/>
    <m/>
    <m/>
    <n v="0"/>
    <m/>
    <n v="0"/>
    <m/>
    <n v="0"/>
    <m/>
    <n v="88.286338073054722"/>
    <n v="12.779839027033438"/>
    <n v="7.9809924638748324"/>
    <n v="100.00000000000004"/>
    <n v="112.25692425018221"/>
    <n v="17.875741024544567"/>
    <n v="37.009429536399047"/>
    <n v="20.552987597034587"/>
    <m/>
    <n v="2023"/>
    <n v="3"/>
    <d v="2024-11-12T00:00:00"/>
    <x v="39"/>
    <x v="1"/>
  </r>
  <r>
    <n v="2024"/>
    <n v="9"/>
    <n v="107"/>
    <x v="28"/>
    <s v="Riesgos Catastroficos"/>
    <n v="70"/>
    <s v="ff5a1ae012afa5d4c889c50ad427aaf545d31a4fac04ffc1c4d03d403ba4250a"/>
    <s v="866d562d83a77144c090ae01fef5e5dc5d322dfdcb968ee04e0fa262fe1b2619"/>
    <x v="30"/>
    <n v="13002.712170000001"/>
    <n v="11530.082539999999"/>
    <n v="15991.667110000002"/>
    <n v="14187.056769999999"/>
    <n v="13602.466029999998"/>
    <n v="-1577.7909300000003"/>
    <n v="16957.593039999996"/>
    <n v="-320.32879000000014"/>
    <n v="0"/>
    <n v="0"/>
    <n v="136.08000000000001"/>
    <n v="130.12"/>
    <n v="0"/>
    <n v="0"/>
    <n v="2319.2098099999998"/>
    <n v="144.22293999999999"/>
    <n v="1911.35753"/>
    <n v="2036.4940300000001"/>
    <n v="0"/>
    <n v="0"/>
    <n v="0"/>
    <n v="0"/>
    <n v="0"/>
    <n v="0"/>
    <s v="Riesgos Catastroficos"/>
    <s v="Daños Sin Autos"/>
    <s v="Riesgos Catastroficos"/>
    <x v="39"/>
    <x v="2"/>
    <n v="1478140.9423199999"/>
    <n v="1040269.57398"/>
    <n v="686962120.64980006"/>
    <n v="584624168.36260986"/>
    <n v="657838299.99713993"/>
    <n v="555463704.64566004"/>
    <n v="29883949.022060003"/>
    <n v="25414856.428460002"/>
    <n v="3819120.5799399978"/>
    <n v="2028357.7762600007"/>
    <n v="13002.712170000001"/>
    <n v="11530.082539999999"/>
    <n v="4.3510689167624871E-2"/>
    <n v="4.5367490359254636E-2"/>
    <n v="1472.6296300000013"/>
    <n v="12.772064943084116"/>
    <n v="100"/>
    <n v="100"/>
    <n v="0.87966659996520613"/>
    <n v="1.1083744856524733"/>
    <n v="1.8927844460624244E-3"/>
    <n v="1.9765818089424914E-3"/>
    <n v="1.9722213284977521E-3"/>
    <n v="2.0757580456773929E-3"/>
    <m/>
    <m/>
    <m/>
    <n v="0"/>
    <m/>
    <n v="0"/>
    <m/>
    <n v="0"/>
    <m/>
    <n v="-962.12094209465351"/>
    <n v="104.61252892595559"/>
    <n v="-13.684125196210436"/>
    <n v="0.35616749315136065"/>
    <n v="1508.0727587442052"/>
    <n v="-6.144702520930057"/>
    <n v="121.33835630427552"/>
    <n v="7.0819230439875129"/>
    <s v="Resto"/>
    <n v="2023"/>
    <n v="3"/>
    <d v="2024-11-12T00:00:00"/>
    <x v="39"/>
    <x v="30"/>
  </r>
  <r>
    <n v="2024"/>
    <n v="9"/>
    <n v="5.0999999999999996"/>
    <x v="6"/>
    <s v="Riesgos Catastroficos"/>
    <n v="5.0999999999999996"/>
    <m/>
    <m/>
    <x v="3"/>
    <n v="16558597.170000002"/>
    <n v="13762774.136390001"/>
    <n v="18386683.998629998"/>
    <n v="14785491.987449998"/>
    <n v="4014257.8761399998"/>
    <n v="1727852.3571500003"/>
    <n v="25908545.861570001"/>
    <n v="2605465.9510199996"/>
    <n v="0"/>
    <n v="0"/>
    <n v="0"/>
    <n v="0"/>
    <n v="-2136.1859800000002"/>
    <n v="223.22784000000001"/>
    <n v="1555276.4301099998"/>
    <n v="737048.70178"/>
    <n v="3874756.3869700003"/>
    <n v="3297289.11723"/>
    <n v="0"/>
    <n v="0"/>
    <n v="0"/>
    <n v="0"/>
    <n v="0"/>
    <n v="0"/>
    <s v="Riesgos Catastroficos"/>
    <s v="Daños Sin Autos"/>
    <s v="Riesgos Catastroficos"/>
    <x v="39"/>
    <x v="2"/>
    <n v="164354760.58565"/>
    <n v="145850556.90809"/>
    <n v="686962120.64980006"/>
    <n v="584624168.36260986"/>
    <n v="657838299.99713993"/>
    <n v="555463704.64566004"/>
    <n v="29883949.022060003"/>
    <n v="25414856.428460002"/>
    <n v="3819120.5799399978"/>
    <n v="2028357.7762600007"/>
    <n v="16558597.170000002"/>
    <n v="13762774.136390001"/>
    <n v="55.409668774955499"/>
    <n v="54.152476427048413"/>
    <n v="2795823.0336100012"/>
    <n v="20.314385790998312"/>
    <n v="100"/>
    <n v="100"/>
    <n v="10.074911801152751"/>
    <n v="9.4362163766456"/>
    <n v="2.4104090563737577"/>
    <n v="2.5171226987045285"/>
    <n v="2.3541233635510115"/>
    <n v="2.4777089882352463"/>
    <m/>
    <m/>
    <m/>
    <n v="0"/>
    <m/>
    <n v="0"/>
    <m/>
    <n v="0"/>
    <m/>
    <n v="132.3264403656168"/>
    <n v="24.24274130789788"/>
    <n v="12.554535444866488"/>
    <n v="105.10948246109233"/>
    <n v="111.01406546866572"/>
    <n v="17.513395071194758"/>
    <n v="40.138689372577616"/>
    <n v="22.353171820103626"/>
    <m/>
    <n v="2023"/>
    <n v="3"/>
    <d v="2024-11-12T00:00:00"/>
    <x v="39"/>
    <x v="3"/>
  </r>
  <r>
    <n v="2024"/>
    <n v="9"/>
    <n v="80"/>
    <x v="30"/>
    <s v="Riesgos Catastroficos"/>
    <n v="52"/>
    <s v="41cfc0d1f2d127b04555b7246d84019b4d27710a3f3aff6e7764375b1e06e05d"/>
    <s v="866d562d83a77144c090ae01fef5e5dc5d322dfdcb968ee04e0fa262fe1b2619"/>
    <x v="28"/>
    <n v="174798.46455999999"/>
    <n v="157472.55225000001"/>
    <n v="276049.21938999998"/>
    <n v="255447.00164999999"/>
    <n v="-14905.189470000001"/>
    <n v="4819.9580599999999"/>
    <n v="322025.64027999988"/>
    <n v="2631.8281700000007"/>
    <n v="0"/>
    <n v="0"/>
    <n v="136.08000000000001"/>
    <n v="130.12"/>
    <n v="0"/>
    <n v="0"/>
    <n v="-392.04399999999998"/>
    <n v="60.232779999999998"/>
    <n v="-5.0499999999999998E-3"/>
    <n v="-1.16E-3"/>
    <n v="0"/>
    <n v="0"/>
    <n v="0"/>
    <n v="0"/>
    <n v="0"/>
    <n v="0"/>
    <s v="Riesgos Catastroficos"/>
    <s v="Daños Sin Autos"/>
    <s v="Riesgos Catastroficos"/>
    <x v="39"/>
    <x v="2"/>
    <n v="835205.63911999995"/>
    <n v="787883.69756"/>
    <n v="686962120.64980006"/>
    <n v="584624168.36260986"/>
    <n v="657838299.99713993"/>
    <n v="555463704.64566004"/>
    <n v="29883949.022060003"/>
    <n v="25414856.428460002"/>
    <n v="3819120.5799399978"/>
    <n v="2028357.7762600007"/>
    <n v="174798.46455999999"/>
    <n v="157472.55225000001"/>
    <n v="0.58492424957279132"/>
    <n v="0.61960827004184638"/>
    <n v="17325.912309999985"/>
    <n v="11.002496665256146"/>
    <n v="100"/>
    <n v="100"/>
    <n v="20.928793625504419"/>
    <n v="19.98677631453441"/>
    <n v="2.5445138720990537E-2"/>
    <n v="2.6571646035319009E-2"/>
    <n v="2.6935689759635208E-2"/>
    <n v="2.8349746515022884E-2"/>
    <m/>
    <m/>
    <m/>
    <n v="0"/>
    <m/>
    <n v="0"/>
    <m/>
    <n v="0"/>
    <m/>
    <n v="-409.23898682222148"/>
    <n v="-8.5270711659390805"/>
    <n v="3.060824245959981"/>
    <n v="-0.39027805375640107"/>
    <n v="-750.881463548586"/>
    <n v="335.34482758620686"/>
    <n v="7763247.5247524753"/>
    <n v="-5192481.0344827585"/>
    <s v="Resto"/>
    <n v="2023"/>
    <n v="3"/>
    <d v="2024-11-12T00:00:00"/>
    <x v="39"/>
    <x v="28"/>
  </r>
  <r>
    <n v="2024"/>
    <n v="9"/>
    <n v="127"/>
    <x v="5"/>
    <s v="Riesgos Catastroficos"/>
    <n v="263"/>
    <s v="4be84111a613654b362415e563cb7607df7b203b5d303802a8a546061bbc7847"/>
    <s v="866d562d83a77144c090ae01fef5e5dc5d322dfdcb968ee04e0fa262fe1b2619"/>
    <x v="19"/>
    <n v="567481.00303000002"/>
    <n v="311219.66595"/>
    <n v="673201.85362000007"/>
    <n v="405471.44354999997"/>
    <n v="596.65025000000014"/>
    <n v="2394.7374999999997"/>
    <n v="128587.43021000001"/>
    <n v="-33263.006010000012"/>
    <n v="0"/>
    <n v="0"/>
    <n v="136.08000000000001"/>
    <n v="130.12"/>
    <n v="0"/>
    <n v="0"/>
    <n v="595.10334999999998"/>
    <n v="434.54203000000001"/>
    <n v="162.19910000000002"/>
    <n v="20.637650000000001"/>
    <n v="0"/>
    <n v="0"/>
    <n v="0"/>
    <n v="0"/>
    <n v="0"/>
    <n v="0"/>
    <s v="Riesgos Catastroficos"/>
    <s v="Daños Sin Autos"/>
    <s v="Riesgos Catastroficos"/>
    <x v="39"/>
    <x v="2"/>
    <n v="1289086.5757000002"/>
    <n v="654924.37927999999"/>
    <n v="686962120.64980006"/>
    <n v="584624168.36260986"/>
    <n v="657838299.99713993"/>
    <n v="555463704.64566004"/>
    <n v="29883949.022060003"/>
    <n v="25414856.428460002"/>
    <n v="3819120.5799399978"/>
    <n v="2028357.7762600007"/>
    <n v="567481.00303000002"/>
    <n v="311219.66595"/>
    <n v="1.8989491737222939"/>
    <n v="1.2245580329208186"/>
    <n v="256261.33708000003"/>
    <n v="82.340984557566671"/>
    <n v="100"/>
    <n v="100"/>
    <n v="44.021946526116473"/>
    <n v="47.51993906413189"/>
    <n v="8.2607320836441109E-2"/>
    <n v="8.626451257588183E-2"/>
    <n v="5.3234143025877735E-2"/>
    <n v="5.6028803204798486E-2"/>
    <m/>
    <m/>
    <m/>
    <n v="0"/>
    <m/>
    <n v="0"/>
    <m/>
    <n v="0"/>
    <m/>
    <n v="-75.084941460180914"/>
    <n v="0.10514012747814538"/>
    <n v="0.76946856577653866"/>
    <n v="1.5622713069964766E-2"/>
    <n v="36.949548930859443"/>
    <n v="685.93783691457122"/>
    <n v="366.89682618460887"/>
    <n v="2105.5790266818171"/>
    <s v="Resto"/>
    <n v="2023"/>
    <n v="3"/>
    <d v="2024-11-12T00:00:00"/>
    <x v="39"/>
    <x v="19"/>
  </r>
  <r>
    <n v="2024"/>
    <n v="9"/>
    <n v="3"/>
    <x v="40"/>
    <s v="Camiones"/>
    <n v="3"/>
    <s v="4e07408562bedb8b60ce05c1decfe3ad16b72230967de01f640b7e4729b49fce"/>
    <s v="866d562d83a77144c090ae01fef5e5dc5d322dfdcb968ee04e0fa262fe1b2619"/>
    <x v="25"/>
    <n v="0"/>
    <n v="0"/>
    <n v="0"/>
    <n v="0"/>
    <n v="407.97325000000001"/>
    <n v="370.92397"/>
    <n v="530.09772999999996"/>
    <n v="455.40009000000003"/>
    <n v="0"/>
    <n v="0"/>
    <n v="0"/>
    <n v="0"/>
    <n v="0"/>
    <n v="0"/>
    <n v="407.97325000000001"/>
    <n v="370.92397"/>
    <n v="0"/>
    <n v="0"/>
    <n v="0"/>
    <n v="0"/>
    <n v="0"/>
    <n v="0"/>
    <n v="0"/>
    <n v="0"/>
    <s v="Camiones"/>
    <s v="Automóviles"/>
    <s v="Automóviles"/>
    <x v="43"/>
    <x v="2"/>
    <n v="18450547.527869999"/>
    <n v="15031312.08585"/>
    <n v="686962120.64980006"/>
    <n v="584624168.36260986"/>
    <n v="657838299.99713993"/>
    <n v="555463704.64566004"/>
    <n v="49568265.397799991"/>
    <n v="38357136.040320002"/>
    <n v="28997259.902610004"/>
    <n v="25409993.653029993"/>
    <n v="213581.89190000002"/>
    <n v="107674.45804000001"/>
    <m/>
    <m/>
    <m/>
    <m/>
    <m/>
    <m/>
    <m/>
    <m/>
    <m/>
    <m/>
    <m/>
    <m/>
    <m/>
    <m/>
    <m/>
    <n v="0"/>
    <m/>
    <n v="0"/>
    <m/>
    <n v="0"/>
    <m/>
    <n v="9.9883757849351227"/>
    <m/>
    <m/>
    <n v="1.406937246381955E-3"/>
    <n v="9.9883757849351227"/>
    <m/>
    <m/>
    <m/>
    <s v="Resto"/>
    <n v="2023"/>
    <n v="3"/>
    <d v="2024-11-12T00:00:00"/>
    <x v="43"/>
    <x v="25"/>
  </r>
  <r>
    <n v="2024"/>
    <n v="9"/>
    <n v="103"/>
    <x v="18"/>
    <s v="Camiones"/>
    <n v="205"/>
    <s v="f8809aff4d69bece79dabe35be0c708b890d7eafb841f121330667b77d2e2590"/>
    <s v="866d562d83a77144c090ae01fef5e5dc5d322dfdcb968ee04e0fa262fe1b2619"/>
    <x v="25"/>
    <n v="0"/>
    <n v="0"/>
    <n v="17785.903079999996"/>
    <n v="0"/>
    <n v="16126.501179999999"/>
    <n v="0"/>
    <n v="18405.602220000001"/>
    <n v="0"/>
    <n v="0"/>
    <n v="0"/>
    <n v="136.08000000000001"/>
    <n v="130.12"/>
    <n v="0"/>
    <n v="0"/>
    <n v="16126.501179999999"/>
    <n v="0"/>
    <n v="4911.9155499999997"/>
    <n v="0"/>
    <n v="0"/>
    <n v="0"/>
    <n v="0"/>
    <n v="0"/>
    <n v="0"/>
    <n v="0"/>
    <s v="Camiones"/>
    <s v="Automóviles"/>
    <s v="Automóviles"/>
    <x v="43"/>
    <x v="2"/>
    <n v="1756185.3149300001"/>
    <n v="1661194.5349100002"/>
    <n v="686962120.64980006"/>
    <n v="584624168.36260986"/>
    <n v="657838299.99713993"/>
    <n v="555463704.64566004"/>
    <n v="49568265.397799991"/>
    <n v="38357136.040320002"/>
    <n v="28997259.902610004"/>
    <n v="25409993.653029993"/>
    <n v="294325.20295000001"/>
    <n v="236048.66324000002"/>
    <m/>
    <m/>
    <m/>
    <m/>
    <m/>
    <m/>
    <m/>
    <m/>
    <m/>
    <m/>
    <m/>
    <m/>
    <m/>
    <m/>
    <m/>
    <n v="0"/>
    <m/>
    <n v="0"/>
    <m/>
    <n v="0"/>
    <m/>
    <m/>
    <m/>
    <m/>
    <n v="5.5613879498140013E-2"/>
    <m/>
    <m/>
    <n v="328.31389334452217"/>
    <m/>
    <s v="Resto"/>
    <n v="2023"/>
    <n v="3"/>
    <d v="2024-11-12T00:00:00"/>
    <x v="43"/>
    <x v="25"/>
  </r>
  <r>
    <n v="2024"/>
    <n v="9"/>
    <n v="10"/>
    <x v="4"/>
    <s v="Camiones"/>
    <n v="10"/>
    <s v="4a44dc15364204a80fe80e9039455cc1608281820fe2b24f1e5233ade6af1dd5"/>
    <s v="866d562d83a77144c090ae01fef5e5dc5d322dfdcb968ee04e0fa262fe1b2619"/>
    <x v="14"/>
    <n v="646424.48965"/>
    <n v="355209.88141000003"/>
    <n v="1002999.0954699999"/>
    <n v="433186.91291000001"/>
    <n v="416704.91922999988"/>
    <n v="217962.13323000004"/>
    <n v="505823.80372000003"/>
    <n v="217962.13323000004"/>
    <n v="0"/>
    <n v="0"/>
    <n v="136.08000000000001"/>
    <n v="130.12"/>
    <n v="0"/>
    <n v="0"/>
    <n v="401646.49001000001"/>
    <n v="214268.78275000001"/>
    <n v="720635.27400999994"/>
    <n v="357557.47841000004"/>
    <n v="0"/>
    <n v="0"/>
    <n v="0"/>
    <n v="0"/>
    <n v="0"/>
    <n v="0"/>
    <s v="Camiones"/>
    <s v="Automóviles"/>
    <s v="Automóviles"/>
    <x v="43"/>
    <x v="2"/>
    <n v="4592296.0130699994"/>
    <n v="4306787.9967099996"/>
    <n v="686962120.64980006"/>
    <n v="584624168.36260986"/>
    <n v="657838299.99713993"/>
    <n v="555463704.64566004"/>
    <n v="49568265.397799991"/>
    <n v="38357136.040320002"/>
    <n v="28997259.902610004"/>
    <n v="25409993.653029993"/>
    <n v="1298426.08024"/>
    <n v="805233.40048000007"/>
    <n v="1.3041095637748312"/>
    <n v="0.92605944572246701"/>
    <n v="291214.60823999997"/>
    <n v="81.983813931084399"/>
    <n v="49.785236101427927"/>
    <n v="44.11266114871281"/>
    <n v="14.076280967303287"/>
    <n v="8.2476751045407521"/>
    <n v="9.4099000544388772E-2"/>
    <n v="9.8264951987868512E-2"/>
    <n v="6.0758672089259759E-2"/>
    <n v="6.3948351339462334E-2"/>
    <m/>
    <m/>
    <m/>
    <n v="0"/>
    <m/>
    <n v="0"/>
    <m/>
    <n v="0"/>
    <m/>
    <n v="91.182254024959761"/>
    <n v="64.46304648136406"/>
    <n v="61.361506150899515"/>
    <n v="1.4370492957939547"/>
    <n v="87.449839801733773"/>
    <n v="101.54389644276156"/>
    <n v="55.735058287533469"/>
    <n v="59.925689067620247"/>
    <s v="Medianas"/>
    <n v="2023"/>
    <n v="3"/>
    <d v="2024-11-12T00:00:00"/>
    <x v="43"/>
    <x v="14"/>
  </r>
  <r>
    <n v="2024"/>
    <n v="9"/>
    <n v="48"/>
    <x v="3"/>
    <s v="Camiones"/>
    <n v="36"/>
    <s v="76a50887d8f1c2e9301755428990ad81479ee21c25b43215cf524541e0503269"/>
    <s v="866d562d83a77144c090ae01fef5e5dc5d322dfdcb968ee04e0fa262fe1b2619"/>
    <x v="5"/>
    <n v="4256241.5223400006"/>
    <n v="3379692.0175999999"/>
    <n v="5281800.6069100006"/>
    <n v="4150249.96948"/>
    <n v="2140185.0412900005"/>
    <n v="1669245.7335299999"/>
    <n v="2509768.6415199996"/>
    <n v="2163523.0114600002"/>
    <n v="0"/>
    <n v="0"/>
    <n v="136.08000000000001"/>
    <n v="130.12"/>
    <n v="0"/>
    <n v="0"/>
    <n v="2140185.0412900001"/>
    <n v="1669245.7335300001"/>
    <n v="3883123.6644299999"/>
    <n v="2950492.0786899999"/>
    <n v="0"/>
    <n v="0"/>
    <n v="0"/>
    <n v="0"/>
    <n v="0"/>
    <n v="0"/>
    <s v="Camiones"/>
    <s v="Automóviles"/>
    <s v="Automóviles"/>
    <x v="43"/>
    <x v="2"/>
    <n v="47053426.409630001"/>
    <n v="41806699.471960001"/>
    <n v="686962120.64980006"/>
    <n v="584624168.36260986"/>
    <n v="657838299.99713993"/>
    <n v="555463704.64566004"/>
    <n v="49568265.397799991"/>
    <n v="38357136.040320002"/>
    <n v="28997259.902610004"/>
    <n v="25409993.653029993"/>
    <n v="11338288.819490001"/>
    <n v="9078412.7988600004"/>
    <n v="8.5866259151543911"/>
    <n v="8.8111166955931157"/>
    <n v="876549.5047400007"/>
    <n v="25.935780543768594"/>
    <n v="37.538658523354215"/>
    <n v="37.227785214001244"/>
    <n v="9.0455506582808898"/>
    <n v="8.0840919285359494"/>
    <n v="0.61957441238739708"/>
    <n v="0.64700421400798724"/>
    <n v="0.57809652773433839"/>
    <n v="0.60844515840255742"/>
    <m/>
    <m/>
    <m/>
    <n v="0"/>
    <m/>
    <n v="0"/>
    <m/>
    <n v="0"/>
    <m/>
    <n v="28.212701000235143"/>
    <n v="50.283449143021549"/>
    <n v="49.390468860395487"/>
    <n v="7.3806457868019635"/>
    <n v="28.212701000235096"/>
    <n v="31.609357384009073"/>
    <n v="55.115036919746309"/>
    <n v="56.575164040810947"/>
    <s v="Grandes"/>
    <n v="2023"/>
    <n v="3"/>
    <d v="2024-11-12T00:00:00"/>
    <x v="43"/>
    <x v="5"/>
  </r>
  <r>
    <n v="2024"/>
    <n v="9"/>
    <n v="13"/>
    <x v="23"/>
    <s v="Camiones"/>
    <n v="13"/>
    <s v="3fdba35f04dc8c462986c992bcf875546257113072a909c162f7e470e581e278"/>
    <s v="866d562d83a77144c090ae01fef5e5dc5d322dfdcb968ee04e0fa262fe1b2619"/>
    <x v="23"/>
    <n v="53337.262210000001"/>
    <n v="53581.38867"/>
    <n v="67143.906539999996"/>
    <n v="65572.557230000006"/>
    <n v="43432.213960000001"/>
    <n v="35026.116570000006"/>
    <n v="54683.274170000004"/>
    <n v="44980.812739999994"/>
    <n v="0"/>
    <n v="0"/>
    <n v="136.08000000000001"/>
    <n v="130.12"/>
    <n v="0"/>
    <n v="0"/>
    <n v="27654.546249999999"/>
    <n v="16986.711059999998"/>
    <n v="33003.013679999996"/>
    <n v="23458.077149999997"/>
    <n v="0"/>
    <n v="0"/>
    <n v="0"/>
    <n v="0"/>
    <n v="0"/>
    <n v="0"/>
    <s v="Camiones"/>
    <s v="Automóviles"/>
    <s v="Automóviles"/>
    <x v="43"/>
    <x v="2"/>
    <n v="1151107.1503699999"/>
    <n v="957883.89023000002"/>
    <n v="686962120.64980006"/>
    <n v="584624168.36260986"/>
    <n v="657838299.99713993"/>
    <n v="555463704.64566004"/>
    <n v="49568265.397799991"/>
    <n v="38357136.040320002"/>
    <n v="28997259.902610004"/>
    <n v="25409993.653029993"/>
    <n v="234139.27841999999"/>
    <n v="241884.12894999998"/>
    <n v="0.10760364879011339"/>
    <n v="0.13969079603252096"/>
    <n v="-244.1264599999995"/>
    <n v="-0.45561801599346419"/>
    <n v="22.780142900382312"/>
    <n v="22.151676053568544"/>
    <n v="4.6335618880358638"/>
    <n v="5.5937247944669402"/>
    <n v="7.7642217244159092E-3"/>
    <n v="8.1079593891434862E-3"/>
    <n v="9.1650998315838429E-3"/>
    <n v="9.6462447900498745E-3"/>
    <m/>
    <m/>
    <m/>
    <n v="0"/>
    <m/>
    <n v="0"/>
    <m/>
    <n v="0"/>
    <m/>
    <n v="23.999512972556737"/>
    <n v="81.429402561005588"/>
    <n v="65.369930566228462"/>
    <n v="0.14978040720354657"/>
    <n v="62.801063444944496"/>
    <n v="40.689338981051137"/>
    <n v="83.794002929977282"/>
    <n v="72.413058203280741"/>
    <s v="Resto"/>
    <n v="2023"/>
    <n v="3"/>
    <d v="2024-11-12T00:00:00"/>
    <x v="43"/>
    <x v="23"/>
  </r>
  <r>
    <n v="2024"/>
    <n v="9"/>
    <n v="27"/>
    <x v="21"/>
    <s v="Camiones"/>
    <n v="21"/>
    <s v="6f4b6612125fb3a0daecd2799dfd6c9c299424fd920f9b308110a2c1fbd8f443"/>
    <s v="866d562d83a77144c090ae01fef5e5dc5d322dfdcb968ee04e0fa262fe1b2619"/>
    <x v="9"/>
    <n v="2389411.33097"/>
    <n v="2371853.4013299998"/>
    <n v="3110106.6533100004"/>
    <n v="3075291.0930799996"/>
    <n v="1471228.529129999"/>
    <n v="1681100.4039199993"/>
    <n v="2053126.3477399999"/>
    <n v="2167289.6088"/>
    <n v="0"/>
    <n v="0"/>
    <n v="136.08000000000001"/>
    <n v="130.12"/>
    <n v="0"/>
    <n v="0"/>
    <n v="1469160.9469900001"/>
    <n v="1671493.6296700002"/>
    <n v="2279639.1976700001"/>
    <n v="2211797.47914"/>
    <n v="0"/>
    <n v="0"/>
    <n v="0"/>
    <n v="0"/>
    <n v="0"/>
    <n v="0"/>
    <s v="Camiones"/>
    <s v="Automóviles"/>
    <s v="Automóviles"/>
    <x v="43"/>
    <x v="2"/>
    <n v="9306186.5952599999"/>
    <n v="8672700.5259799995"/>
    <n v="686962120.64980006"/>
    <n v="584624168.36260986"/>
    <n v="657838299.99713993"/>
    <n v="555463704.64566004"/>
    <n v="49568265.397799991"/>
    <n v="38357136.040320002"/>
    <n v="28997259.902610004"/>
    <n v="25409993.653029993"/>
    <n v="7413539.4558900008"/>
    <n v="7084407.1026099995"/>
    <n v="4.82044572630143"/>
    <n v="6.1836040074440666"/>
    <n v="17557.92964000022"/>
    <n v="0.74026200903287709"/>
    <n v="32.23037181075"/>
    <n v="33.479913943062002"/>
    <n v="25.675514954611156"/>
    <n v="27.348498823692342"/>
    <n v="0.34782286521269129"/>
    <n v="0.36322168091769486"/>
    <n v="0.40570567035793004"/>
    <n v="0.42700420954471657"/>
    <m/>
    <m/>
    <m/>
    <n v="0"/>
    <m/>
    <n v="0"/>
    <m/>
    <n v="0"/>
    <m/>
    <n v="-12.484196321684294"/>
    <n v="61.572844744682044"/>
    <n v="70.87707878477373"/>
    <n v="5.0736812170227701"/>
    <n v="-12.104903009408796"/>
    <n v="3.0672662922275551"/>
    <n v="64.447082173864047"/>
    <n v="75.571730478683662"/>
    <s v="Grandes"/>
    <n v="2023"/>
    <n v="3"/>
    <d v="2024-11-12T00:00:00"/>
    <x v="43"/>
    <x v="9"/>
  </r>
  <r>
    <n v="2024"/>
    <n v="9"/>
    <n v="9"/>
    <x v="8"/>
    <s v="Camiones"/>
    <n v="9"/>
    <s v="19581e27de7ced00ff1ce50b2047e7a567c76b1cbaebabe5ef03f7c3017bb5b7"/>
    <s v="866d562d83a77144c090ae01fef5e5dc5d322dfdcb968ee04e0fa262fe1b2619"/>
    <x v="10"/>
    <n v="747373.85496000003"/>
    <n v="662975.28116999997"/>
    <n v="946416.83726000006"/>
    <n v="833563.64166999992"/>
    <n v="501483.99158999999"/>
    <n v="485240.75040000008"/>
    <n v="631028.81994000007"/>
    <n v="636423.14260999975"/>
    <n v="0"/>
    <n v="0"/>
    <n v="136.08000000000001"/>
    <n v="130.12"/>
    <n v="6460.1791299999995"/>
    <n v="-863.65359999999998"/>
    <n v="501722.89220999996"/>
    <n v="484210.04345999996"/>
    <n v="692424.07689999999"/>
    <n v="607809.27659999998"/>
    <n v="0"/>
    <n v="0"/>
    <n v="0"/>
    <n v="0"/>
    <n v="0"/>
    <n v="0"/>
    <s v="Camiones"/>
    <s v="Automóviles"/>
    <s v="Automóviles"/>
    <x v="43"/>
    <x v="2"/>
    <n v="2219668.6898400001"/>
    <n v="1971809.2153"/>
    <n v="686962120.64980006"/>
    <n v="584624168.36260986"/>
    <n v="657838299.99713993"/>
    <n v="555463704.64566004"/>
    <n v="49568265.397799991"/>
    <n v="38357136.040320002"/>
    <n v="28997259.902610004"/>
    <n v="25409993.653029993"/>
    <n v="1189241.9350899998"/>
    <n v="1077592.6575999998"/>
    <n v="1.5077668120159216"/>
    <n v="1.728427483410383"/>
    <n v="84398.573790000053"/>
    <n v="12.730274595012926"/>
    <n v="62.844559454879978"/>
    <n v="61.523737795928355"/>
    <n v="33.670513909617419"/>
    <n v="33.622689052557853"/>
    <n v="0.10879404154817973"/>
    <n v="0.11361057192371581"/>
    <n v="0.11340196267062179"/>
    <n v="0.11935528381515467"/>
    <m/>
    <m/>
    <m/>
    <n v="0"/>
    <m/>
    <n v="0"/>
    <m/>
    <n v="0"/>
    <m/>
    <n v="3.3474602404291121"/>
    <n v="67.099482844076704"/>
    <n v="73.191378952117333"/>
    <n v="1.7294185494570198"/>
    <n v="3.6167875876466971"/>
    <n v="13.921274906056613"/>
    <n v="72.458903286007327"/>
    <n v="79.66479981493589"/>
    <s v="Medianas"/>
    <n v="2023"/>
    <n v="3"/>
    <d v="2024-11-12T00:00:00"/>
    <x v="43"/>
    <x v="10"/>
  </r>
  <r>
    <n v="2024"/>
    <n v="9"/>
    <n v="23"/>
    <x v="16"/>
    <s v="Camiones"/>
    <n v="17"/>
    <s v="4523540f1504cd17100c4835e85b7eefd49911580f8efff0599a8f283be6b9e3"/>
    <s v="866d562d83a77144c090ae01fef5e5dc5d322dfdcb968ee04e0fa262fe1b2619"/>
    <x v="16"/>
    <n v="1412092.6974500001"/>
    <n v="1156695.2818800001"/>
    <n v="1788124.20524"/>
    <n v="1428387.3671900001"/>
    <n v="903101.52149000007"/>
    <n v="813086.92770000012"/>
    <n v="1128288.8536399999"/>
    <n v="1104730.0740899995"/>
    <n v="0"/>
    <n v="0"/>
    <n v="136.08000000000001"/>
    <n v="130.12"/>
    <n v="10812.55083"/>
    <n v="-2279.4668700000002"/>
    <n v="896881.40361000004"/>
    <n v="806814.30674999999"/>
    <n v="1278841.25828"/>
    <n v="1016543.20998"/>
    <n v="0"/>
    <n v="0"/>
    <n v="0"/>
    <n v="0"/>
    <n v="0"/>
    <n v="0"/>
    <s v="Camiones"/>
    <s v="Automóviles"/>
    <s v="Automóviles"/>
    <x v="43"/>
    <x v="2"/>
    <n v="17823957.294020001"/>
    <n v="15095885.725"/>
    <n v="686962120.64980006"/>
    <n v="584624168.36260986"/>
    <n v="657838299.99713993"/>
    <n v="555463704.64566004"/>
    <n v="49568265.397799991"/>
    <n v="38357136.040320002"/>
    <n v="28997259.902610004"/>
    <n v="25409993.653029993"/>
    <n v="3767003.25385"/>
    <n v="2944133.8407700001"/>
    <n v="2.8487837654143"/>
    <n v="3.0155934495842254"/>
    <n v="255397.41556999995"/>
    <n v="22.079921961374072"/>
    <n v="37.485836944971986"/>
    <n v="39.288135133743836"/>
    <n v="7.9224421050636273"/>
    <n v="7.662321396381663"/>
    <n v="0.20555612238332679"/>
    <n v="0.2146565041068815"/>
    <n v="0.19785279919569909"/>
    <n v="0.20823957932910778"/>
    <m/>
    <m/>
    <m/>
    <n v="0"/>
    <m/>
    <n v="0"/>
    <m/>
    <n v="0"/>
    <m/>
    <n v="11.070722049932179"/>
    <n v="63.954832648086644"/>
    <n v="70.293960772319707"/>
    <n v="3.1144374486525646"/>
    <n v="11.163299424226537"/>
    <n v="25.802941353094134"/>
    <n v="70.132348155257091"/>
    <n v="79.368422200751667"/>
    <s v="Medianas"/>
    <n v="2023"/>
    <n v="3"/>
    <d v="2024-11-12T00:00:00"/>
    <x v="43"/>
    <x v="16"/>
  </r>
  <r>
    <n v="2024"/>
    <n v="9"/>
    <n v="16"/>
    <x v="24"/>
    <s v="Camiones"/>
    <n v="14"/>
    <s v="8527a891e224136950ff32ca212b45bc93f69fbb801c3b1ebedac52775f99e61"/>
    <s v="866d562d83a77144c090ae01fef5e5dc5d322dfdcb968ee04e0fa262fe1b2619"/>
    <x v="22"/>
    <n v="78651.13715000001"/>
    <n v="48619.524579999998"/>
    <n v="97723.507890000008"/>
    <n v="61177.063349999997"/>
    <n v="32870.164619999996"/>
    <n v="27731.204479999997"/>
    <n v="43152.371130000014"/>
    <n v="39248.968259999994"/>
    <n v="0"/>
    <n v="0"/>
    <n v="136.08000000000001"/>
    <n v="130.12"/>
    <n v="0"/>
    <n v="0"/>
    <n v="32170.16462"/>
    <n v="24898.694649999998"/>
    <n v="67837.369090000007"/>
    <n v="45651.288159999996"/>
    <n v="0"/>
    <n v="0"/>
    <n v="0"/>
    <n v="0"/>
    <n v="0"/>
    <n v="0"/>
    <s v="Camiones"/>
    <s v="Automóviles"/>
    <s v="Automóviles"/>
    <x v="43"/>
    <x v="2"/>
    <n v="3728743.9611599999"/>
    <n v="2931433.71942"/>
    <n v="686962120.64980006"/>
    <n v="584624168.36260986"/>
    <n v="657838299.99713993"/>
    <n v="555463704.64566004"/>
    <n v="49568265.397799991"/>
    <n v="38357136.040320002"/>
    <n v="28997259.902610004"/>
    <n v="25409993.653029993"/>
    <n v="232455.48631000001"/>
    <n v="165216.29803000001"/>
    <n v="0.15867236127550838"/>
    <n v="0.12675483521212963"/>
    <n v="30031.612570000012"/>
    <n v="61.768626553690623"/>
    <n v="33.834924009972276"/>
    <n v="29.42780171189386"/>
    <n v="2.1093198666698449"/>
    <n v="1.6585578673639474"/>
    <n v="1.1449122853470233E-2"/>
    <n v="1.1955998480225606E-2"/>
    <n v="8.3163726734341945E-3"/>
    <n v="8.7529615658713898E-3"/>
    <m/>
    <m/>
    <m/>
    <n v="0"/>
    <m/>
    <n v="0"/>
    <m/>
    <n v="0"/>
    <m/>
    <n v="18.531326844119821"/>
    <n v="41.79235775995388"/>
    <n v="57.037177388212122"/>
    <n v="0.1133561058196447"/>
    <n v="29.204221635771589"/>
    <n v="48.599024965607931"/>
    <n v="47.422482698761151"/>
    <n v="54.541056021758486"/>
    <s v="Resto"/>
    <n v="2023"/>
    <n v="3"/>
    <d v="2024-11-12T00:00:00"/>
    <x v="43"/>
    <x v="22"/>
  </r>
  <r>
    <n v="2024"/>
    <n v="9"/>
    <n v="201.1"/>
    <x v="1"/>
    <s v="Camiones"/>
    <n v="201.1"/>
    <m/>
    <m/>
    <x v="1"/>
    <n v="49568265.397799999"/>
    <n v="38357136.040320002"/>
    <n v="64046139.061510004"/>
    <n v="49354021.670979999"/>
    <n v="28997259.902610004"/>
    <n v="25409993.653029993"/>
    <n v="38023244.821059994"/>
    <n v="32966491.57099"/>
    <n v="0"/>
    <n v="0"/>
    <n v="0"/>
    <n v="0"/>
    <n v="51331.707569999991"/>
    <n v="-8747.029010000002"/>
    <n v="27469346.608829994"/>
    <n v="24082381.543030005"/>
    <n v="42850865.639790006"/>
    <n v="33515970.529269997"/>
    <n v="0"/>
    <n v="0"/>
    <n v="0"/>
    <n v="0"/>
    <n v="0"/>
    <n v="0"/>
    <s v="Camiones"/>
    <s v="Automóviles"/>
    <s v="Automóviles"/>
    <x v="43"/>
    <x v="2"/>
    <n v="432840641.42887986"/>
    <n v="369605059.07102001"/>
    <n v="686962120.64980006"/>
    <n v="584624168.36260986"/>
    <n v="657838299.99713993"/>
    <n v="555463704.64566004"/>
    <n v="49568265.397799991"/>
    <n v="38357136.040320002"/>
    <n v="28997259.902610004"/>
    <n v="25409993.653029993"/>
    <n v="138256904.83897001"/>
    <n v="107653484.32970002"/>
    <n v="100.00000000000003"/>
    <n v="100"/>
    <n v="11211129.357479997"/>
    <n v="29.228275400163241"/>
    <n v="35.852289226012211"/>
    <n v="35.630185385219178"/>
    <n v="11.451851017077972"/>
    <n v="10.377870946011493"/>
    <n v="7.2155747613730421"/>
    <n v="7.5350227248877886"/>
    <n v="6.5609904817566829"/>
    <n v="6.9054261726765178"/>
    <m/>
    <m/>
    <m/>
    <n v="0"/>
    <m/>
    <n v="0"/>
    <m/>
    <n v="0"/>
    <m/>
    <n v="14.117540911515537"/>
    <n v="58.499646235143423"/>
    <n v="66.245805282020228"/>
    <n v="100"/>
    <n v="14.06407858686325"/>
    <n v="27.852080554754345"/>
    <n v="64.104531375727433"/>
    <n v="71.853451243485551"/>
    <m/>
    <n v="2023"/>
    <n v="3"/>
    <d v="2024-11-12T00:00:00"/>
    <x v="43"/>
    <x v="1"/>
  </r>
  <r>
    <n v="2024"/>
    <n v="9"/>
    <n v="5.0999999999999996"/>
    <x v="6"/>
    <s v="Camiones"/>
    <n v="5.0999999999999996"/>
    <m/>
    <m/>
    <x v="3"/>
    <n v="37726929.847759999"/>
    <n v="29157649.907410003"/>
    <n v="48754974.062539995"/>
    <n v="37752631.191700004"/>
    <n v="21606858.748990003"/>
    <n v="19485295.828529995"/>
    <n v="28410899.039580002"/>
    <n v="25280650.459119998"/>
    <n v="0"/>
    <n v="0"/>
    <n v="0"/>
    <n v="0"/>
    <n v="35423.661909999995"/>
    <n v="-5156.1922700000005"/>
    <n v="20678278.027719997"/>
    <n v="18494995.225199997"/>
    <n v="32398955.534399997"/>
    <n v="25578243.552239999"/>
    <n v="0"/>
    <n v="0"/>
    <n v="0"/>
    <n v="0"/>
    <n v="0"/>
    <n v="0"/>
    <s v="Camiones"/>
    <s v="Automóviles"/>
    <s v="Automóviles"/>
    <x v="43"/>
    <x v="2"/>
    <n v="207594318.03878999"/>
    <n v="176492559.03802001"/>
    <n v="686962120.64980006"/>
    <n v="584624168.36260986"/>
    <n v="657838299.99713993"/>
    <n v="555463704.64566004"/>
    <n v="49568265.397799991"/>
    <n v="38357136.040320002"/>
    <n v="28997259.902610004"/>
    <n v="25409993.653029993"/>
    <n v="98913188.793640003"/>
    <n v="76232515.088699996"/>
    <n v="76.111055218475428"/>
    <n v="76.016233007491124"/>
    <n v="8569279.9403499961"/>
    <n v="29.389474006175774"/>
    <n v="38.141455459967737"/>
    <n v="38.248311594447266"/>
    <n v="18.173392318334329"/>
    <n v="16.520611444660886"/>
    <n v="5.4918500909590113"/>
    <n v="5.7349853068640151"/>
    <n v="4.9874178122114738"/>
    <n v="5.2492448495820572"/>
    <m/>
    <m/>
    <m/>
    <n v="0"/>
    <m/>
    <n v="0"/>
    <m/>
    <n v="0"/>
    <m/>
    <n v="10.888020069747451"/>
    <n v="57.271712371455777"/>
    <n v="66.827387976758999"/>
    <n v="74.513449965819703"/>
    <n v="11.804722174489712"/>
    <n v="26.666068638488195"/>
    <n v="63.823903229733979"/>
    <n v="72.30752646258351"/>
    <m/>
    <n v="2023"/>
    <n v="3"/>
    <d v="2024-11-12T00:00:00"/>
    <x v="43"/>
    <x v="3"/>
  </r>
  <r>
    <n v="2024"/>
    <n v="9"/>
    <n v="8"/>
    <x v="20"/>
    <s v="Camiones"/>
    <n v="8"/>
    <s v="2c624232cdd221771294dfbb310aca000a0df6ac8b66b696d90ef06fdefb64a3"/>
    <s v="866d562d83a77144c090ae01fef5e5dc5d322dfdcb968ee04e0fa262fe1b2619"/>
    <x v="12"/>
    <n v="478600.36772000004"/>
    <n v="329847.49783000001"/>
    <n v="597689.3112600001"/>
    <n v="471983.2036500001"/>
    <n v="243094.07976999998"/>
    <n v="224469.90013000002"/>
    <n v="315273.65568000008"/>
    <n v="308653.12147999991"/>
    <n v="0"/>
    <n v="0"/>
    <n v="136.08000000000001"/>
    <n v="130.12"/>
    <n v="0"/>
    <n v="0"/>
    <n v="241082.64846"/>
    <n v="216777.91871"/>
    <n v="423713.42685000005"/>
    <n v="324609.26131000003"/>
    <n v="0"/>
    <n v="0"/>
    <n v="0"/>
    <n v="0"/>
    <n v="0"/>
    <n v="0"/>
    <s v="Camiones"/>
    <s v="Automóviles"/>
    <s v="Automóviles"/>
    <x v="43"/>
    <x v="2"/>
    <n v="1891357.54091"/>
    <n v="1612866.84565"/>
    <n v="686962120.64980006"/>
    <n v="584624168.36260986"/>
    <n v="657838299.99713993"/>
    <n v="555463704.64566004"/>
    <n v="49568265.397799991"/>
    <n v="38357136.040320002"/>
    <n v="28997259.902610004"/>
    <n v="25409993.653029993"/>
    <n v="1010183.11368"/>
    <n v="722181.87097000005"/>
    <n v="0.96553785749630439"/>
    <n v="0.8599377635579285"/>
    <n v="148752.86989000003"/>
    <n v="45.097468032534763"/>
    <n v="47.377585433645287"/>
    <n v="45.673743843356888"/>
    <n v="25.304595105255888"/>
    <n v="20.451006152158115"/>
    <n v="6.9669105957005331E-2"/>
    <n v="7.2753496979741192E-2"/>
    <n v="5.642043481606699E-2"/>
    <n v="5.9382367393458313E-2"/>
    <m/>
    <m/>
    <m/>
    <n v="0"/>
    <m/>
    <n v="0"/>
    <m/>
    <n v="0"/>
    <m/>
    <n v="8.2969608082036359"/>
    <n v="50.792706434404487"/>
    <n v="68.052630869338742"/>
    <n v="0.83833465846929689"/>
    <n v="11.211810637648135"/>
    <n v="30.530295143167873"/>
    <n v="56.897571137236191"/>
    <n v="66.781187275793187"/>
    <s v="Medianas"/>
    <n v="2023"/>
    <n v="3"/>
    <d v="2024-11-12T00:00:00"/>
    <x v="43"/>
    <x v="12"/>
  </r>
  <r>
    <n v="2024"/>
    <n v="9"/>
    <n v="107"/>
    <x v="28"/>
    <s v="Camiones"/>
    <n v="70"/>
    <s v="ff5a1ae012afa5d4c889c50ad427aaf545d31a4fac04ffc1c4d03d403ba4250a"/>
    <s v="866d562d83a77144c090ae01fef5e5dc5d322dfdcb968ee04e0fa262fe1b2619"/>
    <x v="19"/>
    <n v="421410.51756000001"/>
    <n v="336816.13035000005"/>
    <n v="546403.93840999994"/>
    <n v="401445.55695"/>
    <n v="289565.73609999986"/>
    <n v="120582.57463000002"/>
    <n v="344743.71361999994"/>
    <n v="158219.13599000001"/>
    <n v="0"/>
    <n v="0"/>
    <n v="136.08000000000001"/>
    <n v="130.12"/>
    <n v="0"/>
    <n v="0"/>
    <n v="275975.65822000004"/>
    <n v="120284.09287000001"/>
    <n v="349270.71717000002"/>
    <n v="243636.72706999999"/>
    <n v="0"/>
    <n v="0"/>
    <n v="0"/>
    <n v="0"/>
    <n v="0"/>
    <n v="0"/>
    <s v="Camiones"/>
    <s v="Automóviles"/>
    <s v="Automóviles"/>
    <x v="43"/>
    <x v="2"/>
    <n v="1478140.9423199999"/>
    <n v="1040269.57398"/>
    <n v="686962120.64980006"/>
    <n v="584624168.36260986"/>
    <n v="657838299.99713993"/>
    <n v="555463704.64566004"/>
    <n v="49568265.397799991"/>
    <n v="38357136.040320002"/>
    <n v="28997259.902610004"/>
    <n v="25409993.653029993"/>
    <n v="1147394.8023399999"/>
    <n v="773940.14233000006"/>
    <n v="0.85016192149968517"/>
    <n v="0.87810552382208074"/>
    <n v="84594.387209999957"/>
    <n v="25.115895465604421"/>
    <n v="36.72759513121153"/>
    <n v="43.519661525243016"/>
    <n v="28.509494967278272"/>
    <n v="32.37777387464719"/>
    <n v="6.134406903853537E-2"/>
    <n v="6.4059893983343955E-2"/>
    <n v="5.7612419837746377E-2"/>
    <n v="6.0636928665728194E-2"/>
    <m/>
    <m/>
    <m/>
    <n v="0"/>
    <m/>
    <n v="0"/>
    <m/>
    <n v="0"/>
    <m/>
    <n v="140.13895622026146"/>
    <n v="68.713457313929467"/>
    <n v="35.800712544466776"/>
    <n v="0.99859689181851441"/>
    <n v="129.43653781241676"/>
    <n v="43.357170066420238"/>
    <n v="79.014828513572411"/>
    <n v="49.370262979867078"/>
    <s v="Resto"/>
    <n v="2023"/>
    <n v="3"/>
    <d v="2024-11-12T00:00:00"/>
    <x v="43"/>
    <x v="19"/>
  </r>
  <r>
    <n v="2024"/>
    <n v="9"/>
    <n v="80"/>
    <x v="30"/>
    <s v="Camiones"/>
    <n v="52"/>
    <s v="41cfc0d1f2d127b04555b7246d84019b4d27710a3f3aff6e7764375b1e06e05d"/>
    <s v="866d562d83a77144c090ae01fef5e5dc5d322dfdcb968ee04e0fa262fe1b2619"/>
    <x v="26"/>
    <n v="2913.6025299999997"/>
    <n v="2580.63283"/>
    <n v="4200.4333999999999"/>
    <n v="3553.3458000000001"/>
    <n v="4502.230520000001"/>
    <n v="1811.1438499999995"/>
    <n v="5194.2194500000005"/>
    <n v="2182.95865"/>
    <n v="0"/>
    <n v="0"/>
    <n v="136.08000000000001"/>
    <n v="130.12"/>
    <n v="69.672409999999999"/>
    <n v="3.9498899999999999"/>
    <n v="4502.2305199999992"/>
    <n v="1811.1438500000002"/>
    <n v="3054.7125000000001"/>
    <n v="2642.09755"/>
    <n v="0"/>
    <n v="0"/>
    <n v="0"/>
    <n v="0"/>
    <n v="0"/>
    <n v="0"/>
    <s v="Camiones"/>
    <s v="Automóviles"/>
    <s v="Automóviles"/>
    <x v="43"/>
    <x v="2"/>
    <n v="835205.63911999995"/>
    <n v="787883.69756"/>
    <n v="686962120.64980006"/>
    <n v="584624168.36260986"/>
    <n v="657838299.99713993"/>
    <n v="555463704.64566004"/>
    <n v="49568265.397799991"/>
    <n v="38357136.040320002"/>
    <n v="28997259.902610004"/>
    <n v="25409993.653029993"/>
    <n v="22590.777429999998"/>
    <n v="19065.77245"/>
    <n v="5.8779594295210406E-3"/>
    <n v="6.7279080150491619E-3"/>
    <n v="332.96969999999965"/>
    <n v="12.902637528640582"/>
    <n v="12.897309705379181"/>
    <n v="13.535422374140419"/>
    <n v="0.34884852227169666"/>
    <n v="0.32753981812188415"/>
    <n v="4.2412855708026697E-4"/>
    <n v="4.429055787740949E-4"/>
    <n v="4.4141740448872056E-4"/>
    <n v="4.6459072094480599E-4"/>
    <m/>
    <m/>
    <m/>
    <n v="0"/>
    <m/>
    <n v="0"/>
    <m/>
    <n v="0"/>
    <m/>
    <n v="148.58492162287399"/>
    <n v="154.52452672053388"/>
    <n v="70.182159544176585"/>
    <n v="1.5526399856818061E-2"/>
    <n v="148.58492162287379"/>
    <n v="15.61694608891333"/>
    <n v="147.38639135434181"/>
    <n v="68.54946934113012"/>
    <s v="Resto"/>
    <n v="2023"/>
    <n v="3"/>
    <d v="2024-11-12T00:00:00"/>
    <x v="43"/>
    <x v="26"/>
  </r>
  <r>
    <n v="2024"/>
    <n v="9"/>
    <n v="15.1"/>
    <x v="13"/>
    <s v="Camiones"/>
    <n v="15.1"/>
    <m/>
    <m/>
    <x v="7"/>
    <n v="11231920.5221"/>
    <n v="8706383.0829600003"/>
    <n v="14495323.146969998"/>
    <n v="11008541.37768"/>
    <n v="6970986.2932599997"/>
    <n v="5721570.535219999"/>
    <n v="9095383.2902400028"/>
    <n v="7420033.0309099993"/>
    <n v="0"/>
    <n v="0"/>
    <n v="0"/>
    <n v="0"/>
    <n v="15838.373250000001"/>
    <n v="-3594.7866300000001"/>
    <n v="6422211.200029999"/>
    <n v="5418850.6247800002"/>
    <n v="9974109.4621399995"/>
    <n v="7607439.4203000003"/>
    <n v="0"/>
    <n v="0"/>
    <n v="0"/>
    <n v="0"/>
    <n v="0"/>
    <n v="0"/>
    <s v="Camiones"/>
    <s v="Automóviles"/>
    <s v="Automóviles"/>
    <x v="43"/>
    <x v="2"/>
    <n v="181295394.42861998"/>
    <n v="155325154.07771"/>
    <n v="686962120.64980006"/>
    <n v="584624168.36260986"/>
    <n v="657838299.99713993"/>
    <n v="555463704.64566004"/>
    <n v="49568265.397799991"/>
    <n v="38357136.040320002"/>
    <n v="28997259.902610004"/>
    <n v="25409993.653029993"/>
    <n v="33816028.888599999"/>
    <n v="26986759.939289998"/>
    <n v="22.659498838542191"/>
    <n v="22.698209464356466"/>
    <n v="2525537.4391399994"/>
    <n v="29.007883240090159"/>
    <n v="33.214782726562206"/>
    <n v="32.261683516457957"/>
    <n v="6.1953700244284233"/>
    <n v="5.6052628015447841"/>
    <n v="1.6350130792474677"/>
    <n v="1.7073983868298381"/>
    <n v="1.4892273624856225"/>
    <n v="1.5674080970806101"/>
    <m/>
    <m/>
    <m/>
    <n v="0"/>
    <m/>
    <n v="0"/>
    <m/>
    <n v="0"/>
    <m/>
    <n v="21.83693708482717"/>
    <n v="62.064063572599558"/>
    <n v="65.716962838657651"/>
    <n v="24.040155230779412"/>
    <n v="18.516114296668484"/>
    <n v="31.109942663817748"/>
    <n v="64.388818113613112"/>
    <n v="71.230940207293912"/>
    <s v="Resto"/>
    <n v="2023"/>
    <n v="3"/>
    <d v="2024-11-12T00:00:00"/>
    <x v="43"/>
    <x v="7"/>
  </r>
  <r>
    <n v="2024"/>
    <n v="9"/>
    <n v="93"/>
    <x v="43"/>
    <s v="Camiones"/>
    <n v="220"/>
    <s v="36790ecd55c2030dc553685bef719df653f413a20cdad1bfd1dc934c76686ddd"/>
    <s v="866d562d83a77144c090ae01fef5e5dc5d322dfdcb968ee04e0fa262fe1b2619"/>
    <x v="29"/>
    <n v="188.85240999999999"/>
    <n v="218.25379999999998"/>
    <n v="188.85240999999999"/>
    <n v="200.78986999999995"/>
    <n v="-89.417929999999998"/>
    <n v="-77.174689999999984"/>
    <n v="-41.858079999999987"/>
    <n v="183.51458999999997"/>
    <n v="0"/>
    <n v="0"/>
    <n v="136.08000000000001"/>
    <n v="130.12"/>
    <n v="0"/>
    <n v="0"/>
    <n v="-89.417929999999998"/>
    <n v="-82.004199999999997"/>
    <n v="149.49864000000002"/>
    <n v="186.33195999999998"/>
    <n v="0"/>
    <n v="0"/>
    <n v="0"/>
    <n v="0"/>
    <n v="0"/>
    <n v="0"/>
    <s v="Camiones"/>
    <s v="Automóviles"/>
    <s v="Automóviles"/>
    <x v="43"/>
    <x v="2"/>
    <n v="667096.89925000002"/>
    <n v="538831.89078000002"/>
    <n v="686962120.64980006"/>
    <n v="584624168.36260986"/>
    <n v="657838299.99713993"/>
    <n v="555463704.64566004"/>
    <n v="49568265.397799991"/>
    <n v="38357136.040320002"/>
    <n v="28997259.902610004"/>
    <n v="25409993.653029993"/>
    <n v="641.14945"/>
    <n v="592.68477000000007"/>
    <n v="3.8099459096339872E-4"/>
    <n v="5.6900442142129013E-4"/>
    <n v="-29.401389999999992"/>
    <n v="-13.471192712337654"/>
    <n v="29.455286906976212"/>
    <n v="36.824600706375492"/>
    <n v="2.8309591936691941E-2"/>
    <n v="4.0504989354668869E-2"/>
    <n v="2.7490949547751449E-5"/>
    <n v="2.8708029009685367E-5"/>
    <n v="3.7332325930225532E-5"/>
    <n v="3.9292180240512357E-5"/>
    <m/>
    <m/>
    <m/>
    <n v="0"/>
    <m/>
    <n v="0"/>
    <m/>
    <n v="0"/>
    <m/>
    <n v="15.864320284279753"/>
    <n v="-47.34804813981458"/>
    <n v="-35.360067041215316"/>
    <n v="-3.083668260391445E-4"/>
    <n v="9.0406710875784455"/>
    <n v="-19.767580397909168"/>
    <n v="-59.81186852268354"/>
    <n v="-44.009734025231104"/>
    <s v="Resto"/>
    <n v="2023"/>
    <n v="3"/>
    <d v="2024-11-12T00:00:00"/>
    <x v="43"/>
    <x v="29"/>
  </r>
  <r>
    <n v="2024"/>
    <n v="9"/>
    <n v="25"/>
    <x v="36"/>
    <s v="Camiones"/>
    <n v="25"/>
    <s v="b7a56873cd771f2c446d369b649430b65a756ba278ff97ec81bb6f55b2e73569"/>
    <s v="866d562d83a77144c090ae01fef5e5dc5d322dfdcb968ee04e0fa262fe1b2619"/>
    <x v="25"/>
    <n v="0"/>
    <n v="0"/>
    <n v="0"/>
    <n v="-2209.5963200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Camiones"/>
    <s v="Automóviles"/>
    <s v="Automóviles"/>
    <x v="43"/>
    <x v="2"/>
    <n v="0"/>
    <n v="0"/>
    <n v="686962120.64980006"/>
    <n v="584624168.36260986"/>
    <n v="657838299.99713993"/>
    <n v="555463704.64566004"/>
    <n v="49568265.397799991"/>
    <n v="38357136.040320002"/>
    <n v="28997259.902610004"/>
    <n v="25409993.65302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3"/>
    <x v="25"/>
  </r>
  <r>
    <n v="2024"/>
    <n v="9"/>
    <n v="89"/>
    <x v="29"/>
    <s v="Camiones"/>
    <n v="61"/>
    <s v="d029fa3a95e174a19934857f535eb9427d967218a36ea014b70ad704bc6c8d1c"/>
    <s v="866d562d83a77144c090ae01fef5e5dc5d322dfdcb968ee04e0fa262fe1b2619"/>
    <x v="18"/>
    <n v="1272940.9222200001"/>
    <n v="1008074.34011"/>
    <n v="1760851.6940400002"/>
    <n v="1359686.1569600001"/>
    <n v="740503.45394999976"/>
    <n v="643615.90742000006"/>
    <n v="983513.7801999998"/>
    <n v="819798.71635999985"/>
    <n v="0"/>
    <n v="0"/>
    <n v="136.08000000000001"/>
    <n v="130.12"/>
    <n v="0"/>
    <n v="0"/>
    <n v="567547.38774000003"/>
    <n v="481031.07545"/>
    <n v="968654.57813000004"/>
    <n v="730877.28144000005"/>
    <n v="0"/>
    <n v="0"/>
    <n v="0"/>
    <n v="0"/>
    <n v="0"/>
    <n v="0"/>
    <s v="Camiones"/>
    <s v="Automóviles"/>
    <s v="Automóviles"/>
    <x v="43"/>
    <x v="2"/>
    <n v="2784750.4692699998"/>
    <n v="2392641.0795800001"/>
    <n v="686962120.64980006"/>
    <n v="584624168.36260986"/>
    <n v="657838299.99713993"/>
    <n v="555463704.64566004"/>
    <n v="49568265.397799991"/>
    <n v="38357136.040320002"/>
    <n v="28997259.902610004"/>
    <n v="25409993.653029993"/>
    <n v="2784750.4692699998"/>
    <n v="2392641.0795800001"/>
    <n v="2.5680562190431169"/>
    <n v="2.6281272383066843"/>
    <n v="264866.58211000008"/>
    <n v="26.274508889998938"/>
    <n v="45.711130539954318"/>
    <n v="42.132284224048995"/>
    <n v="45.711130539954318"/>
    <n v="42.132284224048995"/>
    <n v="0.18530001639914592"/>
    <n v="0.19350361969279295"/>
    <n v="0.17243117795375634"/>
    <n v="0.18148338616527035"/>
    <m/>
    <m/>
    <m/>
    <n v="0"/>
    <m/>
    <n v="0"/>
    <m/>
    <n v="0"/>
    <m/>
    <n v="15.053628322889544"/>
    <n v="58.17264894419192"/>
    <n v="63.846075811211442"/>
    <n v="2.5537014753706027"/>
    <n v="17.985597335694958"/>
    <n v="32.533135552048201"/>
    <n v="58.591308042507528"/>
    <n v="65.815573649006538"/>
    <s v="Medianas"/>
    <n v="2023"/>
    <n v="3"/>
    <d v="2024-11-12T00:00:00"/>
    <x v="43"/>
    <x v="18"/>
  </r>
  <r>
    <n v="2024"/>
    <n v="9"/>
    <n v="150.1"/>
    <x v="32"/>
    <s v="Camiones"/>
    <n v="150.1"/>
    <m/>
    <m/>
    <x v="21"/>
    <n v="609415.02793999994"/>
    <n v="493103.04995000007"/>
    <n v="795841.85199999996"/>
    <n v="592849.10159999994"/>
    <n v="419414.86035999988"/>
    <n v="203127.28928"/>
    <n v="516962.49123999994"/>
    <n v="265808.08095999999"/>
    <n v="0"/>
    <n v="0"/>
    <n v="0"/>
    <n v="0"/>
    <n v="69.672409999999999"/>
    <n v="3.9498899999999999"/>
    <n v="368857.38108000002"/>
    <n v="168535.69305"/>
    <n v="477800.64325000002"/>
    <n v="330287.55673000001"/>
    <n v="0"/>
    <n v="0"/>
    <n v="0"/>
    <n v="0"/>
    <n v="0"/>
    <n v="0"/>
    <s v="Camiones"/>
    <s v="Automóviles"/>
    <s v="Automóviles"/>
    <x v="43"/>
    <x v="2"/>
    <n v="43950928.96147"/>
    <n v="37787345.955290005"/>
    <n v="686962120.64980006"/>
    <n v="584624168.36260986"/>
    <n v="657838299.99713993"/>
    <n v="555463704.64566004"/>
    <n v="49568265.397799991"/>
    <n v="38357136.040320002"/>
    <n v="28997259.902610004"/>
    <n v="25409993.653029993"/>
    <n v="5527687.1567299999"/>
    <n v="4434209.3017100003"/>
    <n v="1.2294459429823983"/>
    <n v="1.2855575281524232"/>
    <n v="116311.97798999987"/>
    <n v="23.587762842228166"/>
    <n v="11.024774207744963"/>
    <n v="11.120427936494579"/>
    <n v="1.3865805395700497"/>
    <n v="1.3049422696514323"/>
    <n v="8.8711591166562714E-2"/>
    <n v="9.2639031193934671E-2"/>
    <n v="8.4345307059586982E-2"/>
    <n v="8.8773226013850737E-2"/>
    <m/>
    <m/>
    <m/>
    <n v="0"/>
    <m/>
    <n v="0"/>
    <m/>
    <n v="0"/>
    <m/>
    <n v="106.4788349446534"/>
    <n v="68.82253327059297"/>
    <n v="41.193679353757148"/>
    <n v="1.446394803400886"/>
    <n v="118.86009687607833"/>
    <n v="44.662017540245238"/>
    <n v="77.199013080231964"/>
    <n v="51.026958059995209"/>
    <s v="Resto"/>
    <n v="2023"/>
    <n v="3"/>
    <d v="2024-11-12T00:00:00"/>
    <x v="43"/>
    <x v="21"/>
  </r>
  <r>
    <n v="2024"/>
    <n v="9"/>
    <n v="22"/>
    <x v="15"/>
    <s v="Camiones"/>
    <n v="16"/>
    <s v="b17ef6d19c7a5b1ee83b907c595526dcb1eb06db8227d650d5dda0a9f4ce8cd9"/>
    <s v="866d562d83a77144c090ae01fef5e5dc5d322dfdcb968ee04e0fa262fe1b2619"/>
    <x v="13"/>
    <n v="1831001.02669"/>
    <n v="1477532.727"/>
    <n v="2297445.4957999997"/>
    <n v="1796715.90142"/>
    <n v="1161396.7742799998"/>
    <n v="901873.47364999983"/>
    <n v="1551240.9500000007"/>
    <n v="1130498.0811900003"/>
    <n v="0"/>
    <n v="0"/>
    <n v="136.08000000000001"/>
    <n v="130.12"/>
    <n v="0"/>
    <n v="0"/>
    <n v="1161204.4982799999"/>
    <n v="901873.47364999994"/>
    <n v="1619609.6974800001"/>
    <n v="1228242.45945"/>
    <n v="0"/>
    <n v="0"/>
    <n v="0"/>
    <n v="0"/>
    <n v="0"/>
    <n v="0"/>
    <s v="Camiones"/>
    <s v="Automóviles"/>
    <s v="Automóviles"/>
    <x v="43"/>
    <x v="2"/>
    <n v="23848282.467700001"/>
    <n v="20930115.52899"/>
    <n v="686962120.64980006"/>
    <n v="584624168.36260986"/>
    <n v="657838299.99713993"/>
    <n v="555463704.64566004"/>
    <n v="49568265.397799991"/>
    <n v="38357136.040320002"/>
    <n v="28997259.902610004"/>
    <n v="25409993.653029993"/>
    <n v="4901338.1621700004"/>
    <n v="3826948.4877499999"/>
    <n v="3.6938977226571779"/>
    <n v="3.8520413136342002"/>
    <n v="353468.29969000001"/>
    <n v="23.922874480600264"/>
    <n v="37.357165861809243"/>
    <n v="38.608639016949361"/>
    <n v="7.6777060535487145"/>
    <n v="7.0593625006679526"/>
    <n v="0.26653595178698491"/>
    <n v="0.27833603283633085"/>
    <n v="0.25273206394087505"/>
    <n v="0.26599986905400846"/>
    <m/>
    <m/>
    <m/>
    <n v="0"/>
    <m/>
    <n v="0"/>
    <m/>
    <n v="0"/>
    <m/>
    <n v="28.776021050899224"/>
    <n v="63.429608031379416"/>
    <n v="61.039153798046456"/>
    <n v="4.00519489834784"/>
    <n v="28.754701430617914"/>
    <n v="31.864004946161216"/>
    <n v="71.696563689804606"/>
    <n v="73.427967475888579"/>
    <s v="Medianas"/>
    <n v="2023"/>
    <n v="3"/>
    <d v="2024-11-12T00:00:00"/>
    <x v="43"/>
    <x v="13"/>
  </r>
  <r>
    <n v="2024"/>
    <n v="9"/>
    <n v="1"/>
    <x v="14"/>
    <s v="Camiones"/>
    <n v="30"/>
    <s v="624b60c58c9d8bfb6ff1886c2fd605d2adeb6ea4da576068201b6c6958ce93f4"/>
    <s v="866d562d83a77144c090ae01fef5e5dc5d322dfdcb968ee04e0fa262fe1b2619"/>
    <x v="8"/>
    <n v="1578107.30813"/>
    <n v="1332386.89699"/>
    <n v="2038800.9598000001"/>
    <n v="1687940.3918900001"/>
    <n v="931140.5285400002"/>
    <n v="849168.37837999989"/>
    <n v="1305128.9806900003"/>
    <n v="1107584.1165800004"/>
    <n v="0"/>
    <n v="0"/>
    <n v="136.08000000000001"/>
    <n v="130.12"/>
    <n v="0"/>
    <n v="0"/>
    <n v="930086.50954"/>
    <n v="849168.37838000001"/>
    <n v="1474838.18142"/>
    <n v="1184198.4143099999"/>
    <n v="0"/>
    <n v="0"/>
    <n v="0"/>
    <n v="0"/>
    <n v="0"/>
    <n v="0"/>
    <s v="Camiones"/>
    <s v="Automóviles"/>
    <s v="Automóviles"/>
    <x v="43"/>
    <x v="2"/>
    <n v="35723485.483519994"/>
    <n v="28721849.16367"/>
    <n v="686962120.64980006"/>
    <n v="584624168.36260986"/>
    <n v="657838299.99713993"/>
    <n v="555463704.64566004"/>
    <n v="49568265.397799991"/>
    <n v="38357136.040320002"/>
    <n v="28997259.902610004"/>
    <n v="25409993.653029993"/>
    <n v="5983154.6386799999"/>
    <n v="4866517.3384300005"/>
    <n v="3.1837049278711329"/>
    <n v="3.4736349856502069"/>
    <n v="245720.41113999998"/>
    <n v="18.442121556066617"/>
    <n v="26.375840228628306"/>
    <n v="27.378653035269874"/>
    <n v="4.4175625272008094"/>
    <n v="4.6389314608452299"/>
    <n v="0.22972260925205926"/>
    <n v="0.23989288980846221"/>
    <n v="0.22790486077948019"/>
    <n v="0.23986929944233762"/>
    <m/>
    <m/>
    <m/>
    <n v="0"/>
    <m/>
    <n v="0"/>
    <m/>
    <n v="0"/>
    <m/>
    <n v="9.6532268802075105"/>
    <n v="59.00362565606315"/>
    <n v="63.732867705195787"/>
    <n v="3.2111328162292652"/>
    <n v="9.5291032049935165"/>
    <n v="24.543164692493534"/>
    <n v="63.063631065239747"/>
    <n v="71.708285378408249"/>
    <s v="Medianas"/>
    <n v="2023"/>
    <n v="3"/>
    <d v="2024-11-12T00:00:00"/>
    <x v="43"/>
    <x v="8"/>
  </r>
  <r>
    <n v="2024"/>
    <n v="9"/>
    <n v="41"/>
    <x v="7"/>
    <s v="Camiones"/>
    <n v="29"/>
    <s v="35135aaa6cc23891b40cb3f378c53a17a1127210ce60e125ccf03efcfdaec458"/>
    <s v="866d562d83a77144c090ae01fef5e5dc5d322dfdcb968ee04e0fa262fe1b2619"/>
    <x v="11"/>
    <n v="432961.14662000001"/>
    <n v="375832.41634"/>
    <n v="562955.42628000001"/>
    <n v="525737.57902000006"/>
    <n v="304315.06804000004"/>
    <n v="240887.55258999998"/>
    <n v="404865.7904"/>
    <n v="307773.3784300001"/>
    <n v="0"/>
    <n v="0"/>
    <n v="136.08000000000001"/>
    <n v="130.12"/>
    <n v="-1892.28871"/>
    <n v="-451.86606"/>
    <n v="303346.74360000005"/>
    <n v="240887.55259000001"/>
    <n v="423415.14669999998"/>
    <n v="373181.97070999997"/>
    <n v="0"/>
    <n v="0"/>
    <n v="0"/>
    <n v="0"/>
    <n v="0"/>
    <n v="0"/>
    <s v="Camiones"/>
    <s v="Automóviles"/>
    <s v="Automóviles"/>
    <x v="43"/>
    <x v="2"/>
    <n v="25680299.423299998"/>
    <n v="22376637.893310003"/>
    <n v="686962120.64980006"/>
    <n v="584624168.36260986"/>
    <n v="657838299.99713993"/>
    <n v="555463704.64566004"/>
    <n v="49568265.397799991"/>
    <n v="38357136.040320002"/>
    <n v="28997259.902610004"/>
    <n v="25409993.653029993"/>
    <n v="2480629.9206500002"/>
    <n v="2207910.0666700001"/>
    <n v="0.87346438925259684"/>
    <n v="0.97982397837245971"/>
    <n v="57128.730280000018"/>
    <n v="15.200586164530838"/>
    <n v="17.453677512143813"/>
    <n v="17.0220889887438"/>
    <n v="1.6859661154385526"/>
    <n v="1.6795750019817031"/>
    <n v="6.302547602049155E-2"/>
    <n v="6.5815740223985494E-2"/>
    <n v="6.4286157958986748E-2"/>
    <n v="6.7661021448692141E-2"/>
    <m/>
    <m/>
    <m/>
    <n v="0"/>
    <m/>
    <n v="0"/>
    <m/>
    <n v="0"/>
    <m/>
    <n v="26.330756723638672"/>
    <n v="70.286923068200934"/>
    <n v="64.094405409691703"/>
    <n v="1.0494614631246901"/>
    <n v="25.928774790745624"/>
    <n v="13.460772473661731"/>
    <n v="71.642865392089689"/>
    <n v="64.549622301339411"/>
    <s v="Medianas"/>
    <n v="2023"/>
    <n v="3"/>
    <d v="2024-11-12T00:00:00"/>
    <x v="43"/>
    <x v="11"/>
  </r>
  <r>
    <n v="2024"/>
    <n v="9"/>
    <n v="43"/>
    <x v="9"/>
    <s v="Camiones"/>
    <n v="31"/>
    <s v="eb1e33e8a81b697b75855af6bfcdbcbf7cbbde9f94962ceaec1ed8af21f5a50f"/>
    <s v="866d562d83a77144c090ae01fef5e5dc5d322dfdcb968ee04e0fa262fe1b2619"/>
    <x v="4"/>
    <n v="5223581.8085699994"/>
    <n v="3702661.1091900002"/>
    <n v="6613926.0993399993"/>
    <n v="4957019.7543599997"/>
    <n v="2921291.3061299981"/>
    <n v="2363541.0485099996"/>
    <n v="3902513.0035999995"/>
    <n v="3053094.3724299977"/>
    <n v="0"/>
    <n v="0"/>
    <n v="136.08000000000001"/>
    <n v="130.12"/>
    <n v="34473.369679999996"/>
    <n v="3003.9094599999999"/>
    <n v="2921291.3061299999"/>
    <n v="2363541.0485100001"/>
    <n v="4124300.9141299999"/>
    <n v="3221342.7472299999"/>
    <n v="0"/>
    <n v="0"/>
    <n v="0"/>
    <n v="0"/>
    <n v="0"/>
    <n v="0"/>
    <s v="Camiones"/>
    <s v="Automóviles"/>
    <s v="Automóviles"/>
    <x v="43"/>
    <x v="2"/>
    <n v="84865140.385240003"/>
    <n v="73374373.455160007"/>
    <n v="686962120.64980006"/>
    <n v="584624168.36260986"/>
    <n v="657838299.99713993"/>
    <n v="555463704.64566004"/>
    <n v="49568265.397799991"/>
    <n v="38357136.040320002"/>
    <n v="28997259.902610004"/>
    <n v="25409993.653029993"/>
    <n v="21151401.852540001"/>
    <n v="14669738.197180001"/>
    <n v="10.538157360660517"/>
    <n v="9.6531219257294421"/>
    <n v="1520920.6993799992"/>
    <n v="41.076421917336049"/>
    <n v="24.696149432491239"/>
    <n v="25.240130801392024"/>
    <n v="6.1551560332757074"/>
    <n v="5.0462592521525824"/>
    <n v="0.76038862282959552"/>
    <n v="0.79405255191020496"/>
    <n v="0.63334041073947622"/>
    <n v="0.66658920793969645"/>
    <m/>
    <m/>
    <m/>
    <n v="0"/>
    <m/>
    <n v="0"/>
    <m/>
    <n v="0"/>
    <m/>
    <n v="23.598077891289847"/>
    <n v="55.925060871779984"/>
    <n v="63.833577494945295"/>
    <n v="10.074370185118962"/>
    <n v="23.598077891289893"/>
    <n v="28.030490318872303"/>
    <n v="70.831187320051086"/>
    <n v="73.371299919649502"/>
    <s v="Grandes"/>
    <n v="2023"/>
    <n v="3"/>
    <d v="2024-11-12T00:00:00"/>
    <x v="43"/>
    <x v="4"/>
  </r>
  <r>
    <n v="2024"/>
    <n v="9"/>
    <n v="12"/>
    <x v="31"/>
    <s v="Camiones"/>
    <n v="12"/>
    <s v="6b51d431df5d7f141cbececcf79edf3dd861c3b4069f0b11661a3eefacbba918"/>
    <s v="866d562d83a77144c090ae01fef5e5dc5d322dfdcb968ee04e0fa262fe1b2619"/>
    <x v="27"/>
    <n v="48137.808320000004"/>
    <n v="46930.97537"/>
    <n v="54328.52678"/>
    <n v="56949.951740000004"/>
    <n v="32489.691580000002"/>
    <n v="17564.272079999999"/>
    <n v="50107.205290000013"/>
    <n v="20410.293560000006"/>
    <n v="0"/>
    <n v="0"/>
    <n v="136.08000000000001"/>
    <n v="130.12"/>
    <n v="0"/>
    <n v="0"/>
    <n v="12006.212439999999"/>
    <n v="4147.9024600000002"/>
    <n v="14797.568859999999"/>
    <n v="10358.304400000001"/>
    <n v="0"/>
    <n v="0"/>
    <n v="0"/>
    <n v="0"/>
    <n v="0"/>
    <n v="0"/>
    <s v="Camiones"/>
    <s v="Automóviles"/>
    <s v="Automóviles"/>
    <x v="43"/>
    <x v="2"/>
    <n v="5387062.6739699999"/>
    <n v="6304657.6626300002"/>
    <n v="686962120.64980006"/>
    <n v="584624168.36260986"/>
    <n v="657838299.99713993"/>
    <n v="555463704.64566004"/>
    <n v="49568265.397799991"/>
    <n v="38357136.040320002"/>
    <n v="28997259.902610004"/>
    <n v="25409993.653029993"/>
    <n v="377548.67845000001"/>
    <n v="394640.64455000003"/>
    <n v="9.7114167570077056E-2"/>
    <n v="0.12235265771841622"/>
    <n v="1206.8329500000036"/>
    <n v="2.5715062184099802"/>
    <n v="12.750093184705729"/>
    <n v="11.892078532233889"/>
    <n v="0.89358173894280701"/>
    <n v="0.7443857839923167"/>
    <n v="7.0073453649040027E-3"/>
    <n v="7.3175745954909121E-3"/>
    <n v="8.0275462270816226E-3"/>
    <n v="8.4489724490528304E-3"/>
    <m/>
    <m/>
    <m/>
    <n v="0"/>
    <m/>
    <n v="0"/>
    <m/>
    <n v="0"/>
    <m/>
    <n v="84.976020822378445"/>
    <n v="67.49308436317277"/>
    <n v="37.425755466458355"/>
    <n v="0.11204400584441307"/>
    <n v="189.4526222779115"/>
    <n v="42.85705737707417"/>
    <n v="81.136384993987448"/>
    <n v="40.044222488769492"/>
    <s v="Resto"/>
    <n v="2023"/>
    <n v="3"/>
    <d v="2024-11-12T00:00:00"/>
    <x v="43"/>
    <x v="27"/>
  </r>
  <r>
    <n v="2024"/>
    <n v="9"/>
    <n v="39"/>
    <x v="17"/>
    <s v="Camiones"/>
    <n v="27"/>
    <s v="670671cd97404156226e507973f2ab8330d3022ca96e0c93bdbdb320c41adcaf"/>
    <s v="866d562d83a77144c090ae01fef5e5dc5d322dfdcb968ee04e0fa262fe1b2619"/>
    <x v="6"/>
    <n v="3682274.10262"/>
    <n v="2957248.7045100001"/>
    <n v="4622750.3304099999"/>
    <n v="3670788.6498400001"/>
    <n v="2005011.0535800003"/>
    <n v="2168618.8329599998"/>
    <n v="2657215.708209998"/>
    <n v="2930393.2693499997"/>
    <n v="0"/>
    <n v="0"/>
    <n v="136.08000000000001"/>
    <n v="130.12"/>
    <n v="950.29223000000002"/>
    <n v="-8160.1017300000003"/>
    <n v="1073981.9745"/>
    <n v="1179553.6899600001"/>
    <n v="1505834.90496"/>
    <n v="1247766.6085999999"/>
    <n v="0"/>
    <n v="0"/>
    <n v="0"/>
    <n v="0"/>
    <n v="0"/>
    <n v="0"/>
    <s v="Camiones"/>
    <s v="Automóviles"/>
    <s v="Automóviles"/>
    <x v="43"/>
    <x v="2"/>
    <n v="20570212.76644"/>
    <n v="17720859.139090002"/>
    <n v="686962120.64980006"/>
    <n v="584624168.36260986"/>
    <n v="657838299.99713993"/>
    <n v="555463704.64566004"/>
    <n v="49568265.397799991"/>
    <n v="38357136.040320002"/>
    <n v="28997259.902610004"/>
    <n v="25409993.653029993"/>
    <n v="13212604.42698"/>
    <n v="10484087.890889999"/>
    <n v="7.4286926788110526"/>
    <n v="7.7097745290509154"/>
    <n v="725025.39810999995"/>
    <n v="24.516889533311435"/>
    <n v="27.869403969294915"/>
    <n v="28.207019392499177"/>
    <n v="17.901001532796862"/>
    <n v="16.687953339613649"/>
    <n v="0.53602287403225712"/>
    <n v="0.5597536815104881"/>
    <n v="0.50583757301593169"/>
    <n v="0.53239278818342961"/>
    <m/>
    <m/>
    <m/>
    <n v="0"/>
    <m/>
    <n v="0"/>
    <m/>
    <n v="0"/>
    <m/>
    <n v="-7.5443308382915468"/>
    <n v="54.450347739007299"/>
    <n v="73.332311538515938"/>
    <n v="6.9144845420360976"/>
    <n v="-8.9501407488776668"/>
    <n v="20.682417255062944"/>
    <n v="71.321362717948716"/>
    <n v="94.533198903556567"/>
    <s v="Grandes"/>
    <n v="2023"/>
    <n v="3"/>
    <d v="2024-11-12T00:00:00"/>
    <x v="43"/>
    <x v="6"/>
  </r>
  <r>
    <n v="2024"/>
    <n v="9"/>
    <n v="94"/>
    <x v="19"/>
    <s v="Camiones"/>
    <n v="7"/>
    <s v="7902699be42c8a8e46fbbb4501726517e86b22c56a189f7625a6da49081b2451"/>
    <s v="866d562d83a77144c090ae01fef5e5dc5d322dfdcb968ee04e0fa262fe1b2619"/>
    <x v="17"/>
    <n v="613172.53163999994"/>
    <n v="596874.24199000001"/>
    <n v="756706.78195999982"/>
    <n v="749435.15081000002"/>
    <n v="425511.83820000006"/>
    <n v="501652.05915999971"/>
    <n v="575605.24393000023"/>
    <n v="721873.96392999997"/>
    <n v="0"/>
    <n v="0"/>
    <n v="136.08000000000001"/>
    <n v="130.12"/>
    <n v="457.93200000000002"/>
    <n v="0.19989999999999999"/>
    <n v="425696.09742000001"/>
    <n v="501492.06347000005"/>
    <n v="583103.03951000003"/>
    <n v="552077.42861000006"/>
    <n v="0"/>
    <n v="0"/>
    <n v="0"/>
    <n v="0"/>
    <n v="0"/>
    <n v="0"/>
    <s v="Camiones"/>
    <s v="Automóviles"/>
    <s v="Automóviles"/>
    <x v="43"/>
    <x v="2"/>
    <n v="5391455.1856499994"/>
    <n v="5692551.0252200002"/>
    <n v="686962120.64980006"/>
    <n v="584624168.36260986"/>
    <n v="657838299.99713993"/>
    <n v="555463704.64566004"/>
    <n v="49568265.397799991"/>
    <n v="38357136.040320002"/>
    <n v="28997259.902610004"/>
    <n v="25409993.653029993"/>
    <n v="1844688.9734200002"/>
    <n v="1750660.3618299998"/>
    <n v="1.2370264053404108"/>
    <n v="1.5560969968210914"/>
    <n v="16298.289649999933"/>
    <n v="2.7306069693443069"/>
    <n v="33.239887074469564"/>
    <n v="34.094234096102774"/>
    <n v="11.373043279150901"/>
    <n v="10.485180358430474"/>
    <n v="8.9258565095262865E-2"/>
    <n v="9.3210220755262474E-2"/>
    <n v="0.10209537584833341"/>
    <n v="0.10745512929071692"/>
    <m/>
    <m/>
    <m/>
    <n v="0"/>
    <m/>
    <n v="0"/>
    <m/>
    <n v="0"/>
    <m/>
    <n v="-15.177894632286371"/>
    <n v="69.395123924080565"/>
    <n v="84.046525024680889"/>
    <n v="1.4674208515877747"/>
    <n v="-15.114090844337813"/>
    <n v="5.6197934007400141"/>
    <n v="73.0052955610943"/>
    <n v="90.837269825110951"/>
    <s v="Medianas"/>
    <n v="2023"/>
    <n v="3"/>
    <d v="2024-11-12T00:00:00"/>
    <x v="43"/>
    <x v="17"/>
  </r>
  <r>
    <n v="2024"/>
    <n v="9"/>
    <n v="46"/>
    <x v="33"/>
    <s v="Camiones"/>
    <n v="34"/>
    <s v="86e50149658661312a9e0b35558d84f6c6d3da797f552a9657fe0558ca40cdef"/>
    <s v="866d562d83a77144c090ae01fef5e5dc5d322dfdcb968ee04e0fa262fe1b2619"/>
    <x v="0"/>
    <n v="22175421.08326"/>
    <n v="16746194.67478"/>
    <n v="29126390.372570001"/>
    <n v="21899281.724940002"/>
    <n v="13069142.818860004"/>
    <n v="11602789.809609996"/>
    <n v="17288275.338510003"/>
    <n v="14966350.197080001"/>
    <n v="0"/>
    <n v="0"/>
    <n v="136.08000000000001"/>
    <n v="130.12"/>
    <n v="0"/>
    <n v="0"/>
    <n v="13073658.758809999"/>
    <n v="11611161.12353"/>
    <n v="20606056.853209998"/>
    <n v="15946844.63858"/>
    <n v="0"/>
    <n v="0"/>
    <n v="0"/>
    <n v="0"/>
    <n v="0"/>
    <n v="0"/>
    <s v="Camiones"/>
    <s v="Automóviles"/>
    <s v="Automóviles"/>
    <x v="43"/>
    <x v="2"/>
    <n v="45799351.88222"/>
    <n v="34917926.445830002"/>
    <n v="686962120.64980006"/>
    <n v="584624168.36260986"/>
    <n v="657838299.99713993"/>
    <n v="555463704.64566004"/>
    <n v="49568265.397799991"/>
    <n v="38357136.040320002"/>
    <n v="28997259.902610004"/>
    <n v="25409993.653029993"/>
    <n v="45797354.238739997"/>
    <n v="34915869.099160001"/>
    <n v="44.73713353754804"/>
    <n v="43.658615849673566"/>
    <n v="5429226.4084799998"/>
    <n v="32.4206574324404"/>
    <n v="48.420747119277479"/>
    <n v="47.961557615024041"/>
    <n v="48.41863513764882"/>
    <n v="47.958731744163686"/>
    <n v="3.2280413164970705"/>
    <n v="3.3709531785176403"/>
    <n v="2.8644376303637973"/>
    <n v="3.0148134855116573"/>
    <m/>
    <m/>
    <m/>
    <n v="0"/>
    <m/>
    <n v="0"/>
    <m/>
    <n v="0"/>
    <m/>
    <n v="12.637934783887083"/>
    <n v="58.935263370154303"/>
    <n v="69.286127594610832"/>
    <n v="45.070268234839901"/>
    <n v="12.595619160914474"/>
    <n v="29.217141824772199"/>
    <n v="63.4457084727173"/>
    <n v="72.811652629005138"/>
    <s v="Grandes"/>
    <n v="2023"/>
    <n v="3"/>
    <d v="2024-11-12T00:00:00"/>
    <x v="43"/>
    <x v="0"/>
  </r>
  <r>
    <n v="2024"/>
    <n v="9"/>
    <n v="79"/>
    <x v="59"/>
    <s v="Camiones"/>
    <n v="51"/>
    <s v="031b4af5197ec30a926f48cf40e11a7dbc470048a21e4003b7a3c07c5dab1baa"/>
    <s v="866d562d83a77144c090ae01fef5e5dc5d322dfdcb968ee04e0fa262fe1b2619"/>
    <x v="15"/>
    <n v="2219246.1770199998"/>
    <n v="1410954.5182400001"/>
    <n v="2743333.3398599997"/>
    <n v="1721905.07216"/>
    <n v="1343734.1181699999"/>
    <n v="843613.45255999989"/>
    <n v="1694613.4120399999"/>
    <n v="1064736.3030099999"/>
    <n v="0"/>
    <n v="0"/>
    <n v="136.08000000000001"/>
    <n v="130.12"/>
    <n v="0"/>
    <n v="0"/>
    <n v="992996.52915999992"/>
    <n v="722327.02957000001"/>
    <n v="1788874.7828599999"/>
    <n v="1232342.6394800001"/>
    <n v="0"/>
    <n v="0"/>
    <n v="0"/>
    <n v="0"/>
    <n v="0"/>
    <n v="0"/>
    <s v="Camiones"/>
    <s v="Automóviles"/>
    <s v="Automóviles"/>
    <x v="43"/>
    <x v="2"/>
    <n v="61339841.861339994"/>
    <n v="52224009.604280002"/>
    <n v="686962120.64980006"/>
    <n v="584624168.36260986"/>
    <n v="657838299.99713993"/>
    <n v="555463704.64566004"/>
    <n v="49568265.397799991"/>
    <n v="38357136.040320002"/>
    <n v="28997259.902610004"/>
    <n v="25409993.653029993"/>
    <n v="8556612.34155"/>
    <n v="6392940.8352100002"/>
    <n v="4.4771511756763989"/>
    <n v="3.6784668092968209"/>
    <n v="808291.65877999971"/>
    <n v="57.286868451879556"/>
    <n v="25.936037399328892"/>
    <n v="22.070507996397748"/>
    <n v="3.6179522308463925"/>
    <n v="2.7017353300355662"/>
    <n v="0.3230521902606226"/>
    <n v="0.33735435851479739"/>
    <n v="0.24134385723254317"/>
    <n v="0.25401380980240151"/>
    <m/>
    <m/>
    <m/>
    <n v="0"/>
    <m/>
    <n v="0"/>
    <m/>
    <n v="0"/>
    <m/>
    <n v="59.283154398777228"/>
    <n v="60.549123936054897"/>
    <n v="59.79026550142158"/>
    <n v="4.6340037737464019"/>
    <n v="37.471877488944159"/>
    <n v="45.160503706569322"/>
    <n v="55.509560460818086"/>
    <n v="58.614139154902034"/>
    <s v="Medianas"/>
    <n v="2023"/>
    <n v="3"/>
    <d v="2024-11-12T00:00:00"/>
    <x v="43"/>
    <x v="15"/>
  </r>
  <r>
    <n v="2024"/>
    <n v="9"/>
    <n v="37"/>
    <x v="35"/>
    <s v="Camiones"/>
    <n v="25"/>
    <s v="b7a56873cd771f2c446d369b649430b65a756ba278ff97ec81bb6f55b2e73569"/>
    <s v="866d562d83a77144c090ae01fef5e5dc5d322dfdcb968ee04e0fa262fe1b2619"/>
    <x v="20"/>
    <n v="4775.8477599999997"/>
    <n v="4356.1443499999996"/>
    <n v="8066.7834899999998"/>
    <n v="6159.4329799999996"/>
    <n v="109.76708000000001"/>
    <n v="118.22839"/>
    <n v="187.86570999999992"/>
    <n v="126.99708"/>
    <n v="0"/>
    <n v="0"/>
    <n v="136.08000000000001"/>
    <n v="130.12"/>
    <n v="0"/>
    <n v="0"/>
    <n v="103.51253"/>
    <n v="118.22839"/>
    <n v="4775.8477599999997"/>
    <n v="4354.7304400000003"/>
    <n v="0"/>
    <n v="0"/>
    <n v="0"/>
    <n v="0"/>
    <n v="0"/>
    <n v="0"/>
    <s v="Camiones"/>
    <s v="Automóviles"/>
    <s v="Automóviles"/>
    <x v="43"/>
    <x v="2"/>
    <n v="10496838.85248"/>
    <n v="8533878.8999300003"/>
    <n v="686962120.64980006"/>
    <n v="584624168.36260986"/>
    <n v="657838299.99713993"/>
    <n v="555463704.64566004"/>
    <n v="49568265.397799991"/>
    <n v="38357136.040320002"/>
    <n v="28997259.902610004"/>
    <n v="25409993.653029993"/>
    <n v="3005009.8894799999"/>
    <n v="2495146.5093499999"/>
    <n v="9.6348898265299545E-3"/>
    <n v="1.1356802930805201E-2"/>
    <n v="419.70341000000008"/>
    <n v="9.6347452306074324"/>
    <n v="0.15892951889174758"/>
    <n v="0.17458471210713794"/>
    <n v="4.5497962073330775E-2"/>
    <n v="5.1045303092310479E-2"/>
    <n v="6.9521267860919419E-4"/>
    <n v="7.2599113794693376E-4"/>
    <n v="7.4511875932199321E-4"/>
    <n v="7.8423564196311612E-4"/>
    <m/>
    <m/>
    <m/>
    <n v="0"/>
    <m/>
    <n v="0"/>
    <m/>
    <n v="0"/>
    <m/>
    <n v="-7.1567497451331281"/>
    <n v="2.2983789583778527"/>
    <n v="2.7140604282316771"/>
    <n v="3.7854293946622183E-4"/>
    <n v="-12.446976567979995"/>
    <n v="9.6703418455448507"/>
    <n v="2.167416869251293"/>
    <n v="2.7149416394186732"/>
    <s v="Resto"/>
    <n v="2023"/>
    <n v="3"/>
    <d v="2024-11-12T00:00:00"/>
    <x v="43"/>
    <x v="20"/>
  </r>
  <r>
    <n v="2024"/>
    <n v="9"/>
    <n v="61"/>
    <x v="2"/>
    <s v="Camion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234.38148000000001"/>
    <n v="-360.01931000000002"/>
    <n v="93.129720000000006"/>
    <n v="688.95299"/>
    <n v="0"/>
    <n v="0"/>
    <n v="0"/>
    <n v="0"/>
    <n v="0"/>
    <n v="0"/>
    <s v="Camiones"/>
    <s v="Automóviles"/>
    <s v="Automóviles"/>
    <x v="43"/>
    <x v="2"/>
    <n v="0"/>
    <n v="0"/>
    <n v="686962120.64980006"/>
    <n v="584624168.36260986"/>
    <n v="657838299.99713993"/>
    <n v="555463704.64566004"/>
    <n v="49568265.397799991"/>
    <n v="38357136.040320002"/>
    <n v="28997259.902610004"/>
    <n v="25409993.65302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4.897525357737059"/>
    <n v="-86.482427487541642"/>
    <n v="-251.6720548499448"/>
    <n v="-52.256005159365081"/>
    <m/>
    <n v="2023"/>
    <n v="3"/>
    <d v="2024-11-12T00:00:00"/>
    <x v="43"/>
    <x v="2"/>
  </r>
  <r>
    <n v="2024"/>
    <n v="9"/>
    <n v="41"/>
    <x v="7"/>
    <s v="GMM. Individual"/>
    <n v="29"/>
    <s v="35135aaa6cc23891b40cb3f378c53a17a1127210ce60e125ccf03efcfdaec458"/>
    <s v="866d562d83a77144c090ae01fef5e5dc5d322dfdcb968ee04e0fa262fe1b2619"/>
    <x v="9"/>
    <n v="2956977.1"/>
    <n v="2524272.7960700002"/>
    <n v="3811979.9904899998"/>
    <n v="3027526.84926"/>
    <n v="2017790.24648"/>
    <n v="1722141.8462700001"/>
    <n v="2596623.7516699997"/>
    <n v="2167486.5587000013"/>
    <n v="0"/>
    <n v="0"/>
    <n v="136.08000000000001"/>
    <n v="130.12"/>
    <n v="0"/>
    <n v="0"/>
    <n v="2017790.24648"/>
    <n v="1721837.74235"/>
    <n v="2796180.2585200001"/>
    <n v="2370611.0790999997"/>
    <n v="0"/>
    <n v="0"/>
    <n v="0"/>
    <n v="0"/>
    <n v="0"/>
    <n v="0"/>
    <s v="GMM. Individual"/>
    <s v="Accidentes y Enfermedades"/>
    <s v="Gastos Medicos"/>
    <x v="44"/>
    <x v="2"/>
    <n v="25680299.423299998"/>
    <n v="22376637.893310003"/>
    <n v="686962120.64980006"/>
    <n v="584624168.36260986"/>
    <n v="657838299.99713993"/>
    <n v="555463704.64566004"/>
    <n v="58098326.261530019"/>
    <n v="51300935.00370001"/>
    <n v="40981977.138779998"/>
    <n v="35725201.828740001"/>
    <n v="4276537.5586099997"/>
    <n v="3704035.5877299998"/>
    <n v="5.0896080666578021"/>
    <n v="4.9205200565797487"/>
    <n v="432704.30392999994"/>
    <n v="17.14174096411729"/>
    <n v="69.14418637681986"/>
    <n v="68.14925872828853"/>
    <n v="11.514574075865736"/>
    <n v="11.280840348337978"/>
    <n v="0.43044252530299404"/>
    <n v="0.44949907903094977"/>
    <n v="0.43177701721430273"/>
    <n v="0.45444423730264744"/>
    <m/>
    <m/>
    <m/>
    <n v="0"/>
    <m/>
    <n v="0"/>
    <m/>
    <n v="0"/>
    <m/>
    <n v="17.167482507340903"/>
    <n v="68.238277749259538"/>
    <n v="68.223285888560653"/>
    <n v="4.923603953140236"/>
    <n v="17.188176147543267"/>
    <n v="17.951876761732134"/>
    <n v="72.162380816893517"/>
    <n v="72.63265398235184"/>
    <s v="Grandes"/>
    <n v="2023"/>
    <n v="3"/>
    <d v="2024-11-12T00:00:00"/>
    <x v="44"/>
    <x v="9"/>
  </r>
  <r>
    <n v="2024"/>
    <n v="9"/>
    <n v="718"/>
    <x v="44"/>
    <s v="GMM. Individual"/>
    <n v="281"/>
    <s v="71a1c003a2b855d85582c8f6c7648c49d3fe836408a7e1b5d9b222448acb3c1b"/>
    <s v="866d562d83a77144c090ae01fef5e5dc5d322dfdcb968ee04e0fa262fe1b2619"/>
    <x v="34"/>
    <n v="0"/>
    <n v="0"/>
    <n v="0"/>
    <n v="0"/>
    <n v="-2.0999999999999998E-2"/>
    <n v="-5.4499999999999993E-2"/>
    <n v="-3.8300000000000001E-2"/>
    <n v="7.3249999999999954E-2"/>
    <n v="0"/>
    <n v="0"/>
    <n v="136.08000000000001"/>
    <n v="130.12"/>
    <n v="0"/>
    <n v="0"/>
    <n v="-2.1000000000000001E-2"/>
    <n v="-5.45E-2"/>
    <n v="0"/>
    <n v="2.2833800000000002"/>
    <n v="0"/>
    <n v="0"/>
    <n v="0"/>
    <n v="0"/>
    <n v="0"/>
    <n v="0"/>
    <s v="GMM. Individual"/>
    <s v="Accidentes y Enfermedades"/>
    <s v="Gastos Medicos"/>
    <x v="44"/>
    <x v="2"/>
    <n v="15298.178199999998"/>
    <n v="12852.044910000001"/>
    <n v="686962120.64980006"/>
    <n v="584624168.36260986"/>
    <n v="657838299.99713993"/>
    <n v="555463704.64566004"/>
    <n v="58098326.261530019"/>
    <n v="51300935.00370001"/>
    <n v="40981977.138779998"/>
    <n v="35725201.828740001"/>
    <n v="15298.178199999998"/>
    <n v="12852.044910000001"/>
    <m/>
    <m/>
    <m/>
    <m/>
    <m/>
    <m/>
    <m/>
    <m/>
    <m/>
    <m/>
    <m/>
    <m/>
    <m/>
    <m/>
    <m/>
    <n v="0"/>
    <m/>
    <n v="0"/>
    <m/>
    <n v="0"/>
    <m/>
    <n v="-61.467889908256879"/>
    <m/>
    <m/>
    <n v="-5.1242037271374929E-8"/>
    <n v="-61.467889908256879"/>
    <m/>
    <m/>
    <n v="-2.3868125322986096"/>
    <s v="Resto"/>
    <n v="2023"/>
    <n v="3"/>
    <d v="2024-11-12T00:00:00"/>
    <x v="44"/>
    <x v="34"/>
  </r>
  <r>
    <n v="2024"/>
    <n v="9"/>
    <n v="50"/>
    <x v="56"/>
    <s v="GMM. Individual"/>
    <n v="38"/>
    <s v="aea92132c4cbeb263e6ac2bf6c183b5d81737f179f21efdc5863739672f0f470"/>
    <s v="866d562d83a77144c090ae01fef5e5dc5d322dfdcb968ee04e0fa262fe1b2619"/>
    <x v="34"/>
    <n v="0"/>
    <n v="119.49455"/>
    <n v="-128.30592000000001"/>
    <n v="172.98188999999996"/>
    <n v="0"/>
    <n v="0"/>
    <n v="0"/>
    <n v="0"/>
    <n v="0"/>
    <n v="0"/>
    <n v="136.08000000000001"/>
    <n v="130.12"/>
    <n v="0"/>
    <n v="0"/>
    <n v="0"/>
    <n v="0"/>
    <n v="0"/>
    <n v="10.054959999999999"/>
    <n v="0"/>
    <n v="0"/>
    <n v="0"/>
    <n v="0"/>
    <n v="0"/>
    <n v="0"/>
    <s v="GMM. Individual"/>
    <s v="Accidentes y Enfermedades"/>
    <s v="Gastos Medicos"/>
    <x v="44"/>
    <x v="2"/>
    <n v="44827465.708169997"/>
    <n v="24659912.83171"/>
    <n v="686962120.64980006"/>
    <n v="584624168.36260986"/>
    <n v="657838299.99713993"/>
    <n v="555463704.64566004"/>
    <n v="58098326.261530019"/>
    <n v="51300935.00370001"/>
    <n v="40981977.138779998"/>
    <n v="35725201.828740001"/>
    <n v="676961.63794000004"/>
    <n v="615579.5840700001"/>
    <m/>
    <n v="2.3292860060227289E-4"/>
    <m/>
    <m/>
    <m/>
    <n v="1.941171427582819E-2"/>
    <m/>
    <n v="4.8457004213876554E-4"/>
    <m/>
    <m/>
    <n v="2.0439550136060091E-5"/>
    <n v="2.1512575709375585E-5"/>
    <m/>
    <m/>
    <m/>
    <n v="0"/>
    <m/>
    <n v="0"/>
    <m/>
    <n v="0"/>
    <m/>
    <m/>
    <m/>
    <m/>
    <m/>
    <m/>
    <m/>
    <m/>
    <m/>
    <s v="Resto"/>
    <n v="2023"/>
    <n v="3"/>
    <d v="2024-11-12T00:00:00"/>
    <x v="44"/>
    <x v="34"/>
  </r>
  <r>
    <n v="2024"/>
    <n v="9"/>
    <n v="27"/>
    <x v="21"/>
    <s v="GMM. Individual"/>
    <n v="21"/>
    <s v="6f4b6612125fb3a0daecd2799dfd6c9c299424fd920f9b308110a2c1fbd8f443"/>
    <s v="866d562d83a77144c090ae01fef5e5dc5d322dfdcb968ee04e0fa262fe1b2619"/>
    <x v="29"/>
    <n v="67797.635159999991"/>
    <n v="25532.070829999997"/>
    <n v="84681.202850000001"/>
    <n v="30459.305359999998"/>
    <n v="40278.514910000005"/>
    <n v="2339.7203600000021"/>
    <n v="42395.754199999981"/>
    <n v="820.07738000000427"/>
    <n v="0"/>
    <n v="0"/>
    <n v="136.08000000000001"/>
    <n v="130.12"/>
    <n v="0"/>
    <n v="0"/>
    <n v="29692.521559999997"/>
    <n v="307.48914000000002"/>
    <n v="17012.49669"/>
    <n v="4237.4825899999996"/>
    <n v="0"/>
    <n v="0"/>
    <n v="0"/>
    <n v="0"/>
    <n v="0"/>
    <n v="0"/>
    <s v="GMM. Individual"/>
    <s v="Accidentes y Enfermedades"/>
    <s v="Gastos Medicos"/>
    <x v="44"/>
    <x v="2"/>
    <n v="9306186.5952599999"/>
    <n v="8672700.5259799995"/>
    <n v="686962120.64980006"/>
    <n v="584624168.36260986"/>
    <n v="657838299.99713993"/>
    <n v="555463704.64566004"/>
    <n v="58098326.261530019"/>
    <n v="51300935.00370001"/>
    <n v="40981977.138779998"/>
    <n v="35725201.828740001"/>
    <n v="99787.645780000006"/>
    <n v="53235.213029999999"/>
    <n v="0.11669464427393048"/>
    <n v="4.9769211473745127E-2"/>
    <n v="42265.564329999994"/>
    <n v="165.53911592763666"/>
    <n v="67.941912678721977"/>
    <n v="47.960869087931961"/>
    <n v="0.72852219828186071"/>
    <n v="0.29439585459587769"/>
    <n v="9.869195567270863E-3"/>
    <n v="1.0306124644961346E-2"/>
    <n v="4.3672622877547326E-3"/>
    <n v="4.596532701679824E-3"/>
    <m/>
    <m/>
    <m/>
    <n v="0"/>
    <m/>
    <n v="0"/>
    <m/>
    <n v="0"/>
    <m/>
    <n v="1621.5097837589433"/>
    <n v="59.409911296970982"/>
    <n v="9.1638487750505835"/>
    <n v="9.8283483916850045E-2"/>
    <n v="9556.4456097538914"/>
    <n v="301.47649762969291"/>
    <n v="174.53359198860772"/>
    <n v="7.256410698315106"/>
    <s v="Resto"/>
    <n v="2023"/>
    <n v="3"/>
    <d v="2024-11-12T00:00:00"/>
    <x v="44"/>
    <x v="29"/>
  </r>
  <r>
    <n v="2024"/>
    <n v="9"/>
    <n v="104"/>
    <x v="79"/>
    <s v="GMM. Individual"/>
    <n v="225"/>
    <s v="0e6523810856a138a75dec70a9cf3778a5c70b83ac915f22c33f05db97cb3e68"/>
    <s v="866d562d83a77144c090ae01fef5e5dc5d322dfdcb968ee04e0fa262fe1b2619"/>
    <x v="28"/>
    <n v="13455.271990000001"/>
    <n v="-162861.36224000002"/>
    <n v="4680.849030000034"/>
    <n v="-136261.47140000004"/>
    <n v="1055.6235999999999"/>
    <n v="-11084.948220000002"/>
    <n v="1275.4607100000012"/>
    <n v="-7804.4408000000039"/>
    <n v="0"/>
    <n v="0"/>
    <n v="136.08000000000001"/>
    <n v="130.12"/>
    <n v="0"/>
    <n v="0"/>
    <n v="1055.6236000000001"/>
    <n v="-11084.94822"/>
    <n v="22643.012460000002"/>
    <n v="-162861.36224000002"/>
    <n v="0"/>
    <n v="0"/>
    <n v="0"/>
    <n v="0"/>
    <n v="0"/>
    <n v="0"/>
    <s v="GMM. Individual"/>
    <s v="Accidentes y Enfermedades"/>
    <s v="Gastos Medicos"/>
    <x v="44"/>
    <x v="2"/>
    <n v="2528072.3686799998"/>
    <n v="1796205.0709800001"/>
    <n v="686962120.64980006"/>
    <n v="584624168.36260986"/>
    <n v="657838299.99713993"/>
    <n v="555463704.64566004"/>
    <n v="58098326.261530019"/>
    <n v="51300935.00370001"/>
    <n v="40981977.138779998"/>
    <n v="35725201.828740001"/>
    <n v="39493.435319999997"/>
    <n v="-154629.29140000002"/>
    <n v="2.315948299341878E-2"/>
    <n v="-0.31746275624070763"/>
    <n v="176316.63423000003"/>
    <n v="-108.26179506602168"/>
    <n v="34.06964190624884"/>
    <n v="105.32374608036264"/>
    <n v="0.53223444695238287"/>
    <n v="-9.0669692938314501"/>
    <n v="1.9586628702718874E-3"/>
    <n v="2.0453768030925684E-3"/>
    <n v="-2.7857446040271495E-2"/>
    <n v="-2.9319892709082068E-2"/>
    <m/>
    <m/>
    <m/>
    <n v="0"/>
    <m/>
    <n v="0"/>
    <m/>
    <n v="0"/>
    <m/>
    <n v="-109.52303591364905"/>
    <n v="7.8454274338307135"/>
    <n v="6.8063708098331581"/>
    <n v="2.5758239931306182E-3"/>
    <n v="-109.52303591364905"/>
    <n v="-113.90324393003186"/>
    <n v="4.6620280842260335"/>
    <n v="6.8063708098331563"/>
    <s v="Resto"/>
    <n v="2023"/>
    <n v="3"/>
    <d v="2024-11-12T00:00:00"/>
    <x v="44"/>
    <x v="28"/>
  </r>
  <r>
    <n v="2024"/>
    <n v="9"/>
    <n v="82"/>
    <x v="66"/>
    <s v="GMM. Individual"/>
    <n v="25"/>
    <s v="b7a56873cd771f2c446d369b649430b65a756ba278ff97ec81bb6f55b2e73569"/>
    <s v="866d562d83a77144c090ae01fef5e5dc5d322dfdcb968ee04e0fa262fe1b2619"/>
    <x v="34"/>
    <n v="0"/>
    <n v="0"/>
    <n v="0"/>
    <n v="-56938.5311399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44"/>
    <x v="2"/>
    <n v="0"/>
    <n v="0"/>
    <n v="686962120.64980006"/>
    <n v="584624168.36260986"/>
    <n v="657838299.99713993"/>
    <n v="555463704.64566004"/>
    <n v="58098326.261530019"/>
    <n v="51300935.00370001"/>
    <n v="40981977.138779998"/>
    <n v="35725201.82874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4"/>
    <x v="34"/>
  </r>
  <r>
    <n v="2024"/>
    <n v="9"/>
    <n v="37"/>
    <x v="35"/>
    <s v="GMM. Individual"/>
    <n v="25"/>
    <s v="b7a56873cd771f2c446d369b649430b65a756ba278ff97ec81bb6f55b2e73569"/>
    <s v="866d562d83a77144c090ae01fef5e5dc5d322dfdcb968ee04e0fa262fe1b2619"/>
    <x v="26"/>
    <n v="83187.428390000001"/>
    <n v="74957.727409999992"/>
    <n v="104602.27284000001"/>
    <n v="103497.45475"/>
    <n v="13302.939680000001"/>
    <n v="12647.264229999999"/>
    <n v="15196.589829999995"/>
    <n v="18748.68722"/>
    <n v="0"/>
    <n v="0"/>
    <n v="136.08000000000001"/>
    <n v="130.12"/>
    <n v="0"/>
    <n v="0"/>
    <n v="7980.3067000000001"/>
    <n v="3922.3717999999999"/>
    <n v="39529.050179999998"/>
    <n v="40066.219590000001"/>
    <n v="0"/>
    <n v="0"/>
    <n v="0"/>
    <n v="0"/>
    <n v="0"/>
    <n v="0"/>
    <s v="GMM. Individual"/>
    <s v="Accidentes y Enfermedades"/>
    <s v="Gastos Medicos"/>
    <x v="44"/>
    <x v="2"/>
    <n v="10496838.85248"/>
    <n v="8533878.8999300003"/>
    <n v="686962120.64980006"/>
    <n v="584624168.36260986"/>
    <n v="657838299.99713993"/>
    <n v="555463704.64566004"/>
    <n v="58098326.261530019"/>
    <n v="51300935.00370001"/>
    <n v="40981977.138779998"/>
    <n v="35725201.828740001"/>
    <n v="1634256.24627"/>
    <n v="846911.50760999997"/>
    <n v="0.14318386387850696"/>
    <n v="0.14611376460213399"/>
    <n v="8229.7009800000087"/>
    <n v="10.979122852785551"/>
    <n v="5.0902316316590888"/>
    <n v="8.8507154214413841"/>
    <n v="0.79249981407827375"/>
    <n v="0.87835471171983515"/>
    <n v="1.210946366465049E-2"/>
    <n v="1.2645573903246691E-2"/>
    <n v="1.2821523889431112E-2"/>
    <n v="1.349462202176051E-2"/>
    <m/>
    <m/>
    <m/>
    <n v="0"/>
    <m/>
    <n v="0"/>
    <m/>
    <n v="0"/>
    <m/>
    <n v="5.1843263339490075"/>
    <n v="15.991526529264791"/>
    <n v="16.872528913293529"/>
    <n v="3.2460463376257742E-2"/>
    <n v="103.45615119912908"/>
    <n v="-1.3407040032648143"/>
    <n v="20.188460546511415"/>
    <n v="9.7897227143909831"/>
    <s v="Resto"/>
    <n v="2023"/>
    <n v="3"/>
    <d v="2024-11-12T00:00:00"/>
    <x v="44"/>
    <x v="26"/>
  </r>
  <r>
    <n v="2024"/>
    <n v="9"/>
    <n v="701"/>
    <x v="51"/>
    <s v="GMM. Individual"/>
    <n v="243"/>
    <s v="72440a20f54075ac43f51a2cf0dbb2a14366b38a5c01b110ae174abc1cb44238"/>
    <s v="866d562d83a77144c090ae01fef5e5dc5d322dfdcb968ee04e0fa262fe1b2619"/>
    <x v="11"/>
    <n v="305762.58052999998"/>
    <n v="236150.33606999999"/>
    <n v="389950.25444000005"/>
    <n v="334869.15833999997"/>
    <n v="197409.64887"/>
    <n v="137460.99040000001"/>
    <n v="236857.76412000001"/>
    <n v="174503.35156000001"/>
    <n v="0"/>
    <n v="0"/>
    <n v="136.08000000000001"/>
    <n v="130.12"/>
    <n v="0"/>
    <n v="0"/>
    <n v="138016.49083000002"/>
    <n v="88849.943430000014"/>
    <n v="202562.10593000002"/>
    <n v="150532.73079"/>
    <n v="0"/>
    <n v="0"/>
    <n v="0"/>
    <n v="0"/>
    <n v="0"/>
    <n v="0"/>
    <s v="GMM. Individual"/>
    <s v="Accidentes y Enfermedades"/>
    <s v="Gastos Medicos"/>
    <x v="44"/>
    <x v="2"/>
    <n v="2340553.6933599999"/>
    <n v="2011777.3748599999"/>
    <n v="686962120.64980006"/>
    <n v="584624168.36260986"/>
    <n v="657838299.99713993"/>
    <n v="555463704.64566004"/>
    <n v="58098326.261530019"/>
    <n v="51300935.00370001"/>
    <n v="40981977.138779998"/>
    <n v="35725201.828740001"/>
    <n v="2340553.6933599999"/>
    <n v="2011777.3748599999"/>
    <n v="0.52628466292403597"/>
    <n v="0.46032364917514262"/>
    <n v="69612.244459999987"/>
    <n v="29.477935800762722"/>
    <n v="13.063685802100105"/>
    <n v="11.738393075746453"/>
    <n v="13.063685802100105"/>
    <n v="11.738393075746453"/>
    <n v="4.4509379970001546E-2"/>
    <n v="4.6479899472458404E-2"/>
    <n v="4.0393529527080557E-2"/>
    <n v="4.251408941663333E-2"/>
    <m/>
    <m/>
    <m/>
    <n v="0"/>
    <m/>
    <n v="0"/>
    <m/>
    <n v="0"/>
    <m/>
    <n v="43.611397164791541"/>
    <n v="64.563050366665493"/>
    <n v="58.20910217093811"/>
    <n v="0.48169869452978942"/>
    <n v="55.336610809139827"/>
    <n v="34.563496501357818"/>
    <n v="68.135394918186122"/>
    <n v="59.023670774929158"/>
    <s v="Medianas"/>
    <n v="2023"/>
    <n v="3"/>
    <d v="2024-11-12T00:00:00"/>
    <x v="44"/>
    <x v="11"/>
  </r>
  <r>
    <n v="2024"/>
    <n v="9"/>
    <n v="112"/>
    <x v="57"/>
    <s v="GMM. Individual"/>
    <n v="231"/>
    <s v="138d9e809e386a7b800791d1f664f56d1c55f3d1ba411b950862729bc486c5ce"/>
    <s v="866d562d83a77144c090ae01fef5e5dc5d322dfdcb968ee04e0fa262fe1b2619"/>
    <x v="19"/>
    <n v="236270.88642"/>
    <n v="219995.36840000001"/>
    <n v="326068.64469999995"/>
    <n v="301928.28409999999"/>
    <n v="195646.09695000001"/>
    <n v="218568.84195999999"/>
    <n v="249311.21216"/>
    <n v="74398.579349999971"/>
    <n v="0"/>
    <n v="0"/>
    <n v="136.08000000000001"/>
    <n v="130.12"/>
    <n v="0"/>
    <n v="0"/>
    <n v="176912.28422999999"/>
    <n v="154604.21388999998"/>
    <n v="235354.77766999998"/>
    <n v="213682.51359000002"/>
    <n v="0"/>
    <n v="0"/>
    <n v="0"/>
    <n v="0"/>
    <n v="0"/>
    <n v="0"/>
    <s v="GMM. Individual"/>
    <s v="Accidentes y Enfermedades"/>
    <s v="Gastos Medicos"/>
    <x v="44"/>
    <x v="2"/>
    <n v="478354.15682999999"/>
    <n v="445468.87245999998"/>
    <n v="686962120.64980006"/>
    <n v="584624168.36260986"/>
    <n v="657838299.99713993"/>
    <n v="555463704.64566004"/>
    <n v="58098326.261530019"/>
    <n v="51300935.00370001"/>
    <n v="40981977.138779998"/>
    <n v="35725201.828740001"/>
    <n v="478354.15682999999"/>
    <n v="445468.87245999998"/>
    <n v="0.40667417053707355"/>
    <n v="0.42883305808000016"/>
    <n v="16275.518019999989"/>
    <n v="7.3981184869344574"/>
    <n v="49.392460177568225"/>
    <n v="49.385126997791311"/>
    <n v="49.392460177568225"/>
    <n v="49.385126997791311"/>
    <n v="3.4393582894572186E-2"/>
    <n v="3.5916255776081631E-2"/>
    <n v="3.7630221312292565E-2"/>
    <n v="3.9605714389626755E-2"/>
    <m/>
    <m/>
    <m/>
    <n v="0"/>
    <m/>
    <n v="0"/>
    <m/>
    <n v="0"/>
    <m/>
    <n v="-10.487654509417698"/>
    <n v="82.805842020762327"/>
    <n v="99.351565239588922"/>
    <n v="0.47739545675766354"/>
    <n v="14.42914767890613"/>
    <n v="10.142273092866771"/>
    <n v="75.168342016007657"/>
    <n v="72.352300285387145"/>
    <s v="Resto"/>
    <n v="2023"/>
    <n v="3"/>
    <d v="2024-11-12T00:00:00"/>
    <x v="44"/>
    <x v="19"/>
  </r>
  <r>
    <n v="2024"/>
    <n v="9"/>
    <n v="10"/>
    <x v="4"/>
    <s v="GMM. Individual"/>
    <n v="10"/>
    <s v="4a44dc15364204a80fe80e9039455cc1608281820fe2b24f1e5233ade6af1dd5"/>
    <s v="866d562d83a77144c090ae01fef5e5dc5d322dfdcb968ee04e0fa262fe1b2619"/>
    <x v="27"/>
    <n v="151587.36311999999"/>
    <n v="131862.39666999999"/>
    <n v="197629.84224"/>
    <n v="172846.25692999997"/>
    <n v="100181.27262"/>
    <n v="81585.581330000001"/>
    <n v="147283.27238000004"/>
    <n v="81585.581330000001"/>
    <n v="0"/>
    <n v="0"/>
    <n v="136.08000000000001"/>
    <n v="130.12"/>
    <n v="0"/>
    <n v="0"/>
    <n v="87499.008260000002"/>
    <n v="70343.881260000009"/>
    <n v="151184.49880999999"/>
    <n v="128000.53257"/>
    <n v="0"/>
    <n v="0"/>
    <n v="0"/>
    <n v="0"/>
    <n v="0"/>
    <n v="0"/>
    <s v="GMM. Individual"/>
    <s v="Accidentes y Enfermedades"/>
    <s v="Gastos Medicos"/>
    <x v="44"/>
    <x v="2"/>
    <n v="4592296.0130699994"/>
    <n v="4306787.9967099996"/>
    <n v="686962120.64980006"/>
    <n v="584624168.36260986"/>
    <n v="657838299.99713993"/>
    <n v="555463704.64566004"/>
    <n v="58098326.261530019"/>
    <n v="51300935.00370001"/>
    <n v="40981977.138779998"/>
    <n v="35725201.828740001"/>
    <n v="623285.96061000007"/>
    <n v="574187.58960000006"/>
    <n v="0.26091519820662035"/>
    <n v="0.2570370241019771"/>
    <n v="19724.966450000007"/>
    <n v="14.95875014266872"/>
    <n v="24.320676655646768"/>
    <n v="22.965037743476852"/>
    <n v="3.3009057492934173"/>
    <n v="3.061734099071769"/>
    <n v="2.2066335037019644E-2"/>
    <n v="2.3043255937007477E-2"/>
    <n v="2.2555071070584458E-2"/>
    <n v="2.3739156234180468E-2"/>
    <m/>
    <m/>
    <m/>
    <n v="0"/>
    <m/>
    <n v="0"/>
    <m/>
    <n v="0"/>
    <m/>
    <n v="22.792864850448936"/>
    <n v="66.088142545691113"/>
    <n v="61.87175676336053"/>
    <n v="0.24445202407084826"/>
    <n v="24.387518420532484"/>
    <n v="18.112398264687933"/>
    <n v="57.875647932638742"/>
    <n v="54.955928579071234"/>
    <s v="Resto"/>
    <n v="2023"/>
    <n v="3"/>
    <d v="2024-11-12T00:00:00"/>
    <x v="44"/>
    <x v="27"/>
  </r>
  <r>
    <n v="2024"/>
    <n v="9"/>
    <n v="48"/>
    <x v="3"/>
    <s v="GMM. Individual"/>
    <n v="36"/>
    <s v="76a50887d8f1c2e9301755428990ad81479ee21c25b43215cf524541e0503269"/>
    <s v="866d562d83a77144c090ae01fef5e5dc5d322dfdcb968ee04e0fa262fe1b2619"/>
    <x v="4"/>
    <n v="13708102.94499"/>
    <n v="12198525.976299999"/>
    <n v="18030674.333050001"/>
    <n v="16078939.98855"/>
    <n v="10288111.877389999"/>
    <n v="9562866.6758000012"/>
    <n v="13370416.789560001"/>
    <n v="12219277.018760005"/>
    <n v="0"/>
    <n v="0"/>
    <n v="136.08000000000001"/>
    <n v="130.12"/>
    <n v="0"/>
    <n v="0"/>
    <n v="10065244.16691"/>
    <n v="9331814.6561399996"/>
    <n v="12472581.246239999"/>
    <n v="10937462.82894"/>
    <n v="0"/>
    <n v="0"/>
    <n v="0"/>
    <n v="0"/>
    <n v="0"/>
    <n v="0"/>
    <s v="GMM. Individual"/>
    <s v="Accidentes y Enfermedades"/>
    <s v="Gastos Medicos"/>
    <x v="44"/>
    <x v="2"/>
    <n v="47053426.409630001"/>
    <n v="41806699.471960001"/>
    <n v="686962120.64980006"/>
    <n v="584624168.36260986"/>
    <n v="657838299.99713993"/>
    <n v="555463704.64566004"/>
    <n v="58098326.261530019"/>
    <n v="51300935.00370001"/>
    <n v="40981977.138779998"/>
    <n v="35725201.828740001"/>
    <n v="22530566.875999998"/>
    <n v="20384075.905619998"/>
    <n v="23.594660684858422"/>
    <n v="23.778369683554885"/>
    <n v="1509576.9686900005"/>
    <n v="12.375076887346005"/>
    <n v="60.842246093648619"/>
    <n v="59.843409300378447"/>
    <n v="29.133059993659643"/>
    <n v="29.178399946356976"/>
    <n v="1.9954670764122269"/>
    <n v="2.0838104052393418"/>
    <n v="2.0865586194400936"/>
    <n v="2.1960977601734846"/>
    <m/>
    <m/>
    <m/>
    <n v="0"/>
    <m/>
    <n v="0"/>
    <m/>
    <n v="0"/>
    <m/>
    <n v="7.5839727372265742"/>
    <n v="75.051317594241368"/>
    <n v="78.393624724653549"/>
    <n v="25.103991060633025"/>
    <n v="7.8594521836910847"/>
    <n v="14.035416086061115"/>
    <n v="80.698966542665602"/>
    <n v="85.319738243575713"/>
    <s v="Grandes"/>
    <n v="2023"/>
    <n v="3"/>
    <d v="2024-11-12T00:00:00"/>
    <x v="44"/>
    <x v="4"/>
  </r>
  <r>
    <n v="2024"/>
    <n v="9"/>
    <n v="120"/>
    <x v="58"/>
    <s v="GMM. Individual"/>
    <n v="234"/>
    <s v="114bd151f8fb0c58642d2170da4ae7d7c57977260ac2cc8905306cab6b2acabc"/>
    <s v="866d562d83a77144c090ae01fef5e5dc5d322dfdcb968ee04e0fa262fe1b2619"/>
    <x v="31"/>
    <n v="17.01172"/>
    <n v="0"/>
    <n v="54.8626"/>
    <n v="0"/>
    <n v="-0.15206"/>
    <n v="0"/>
    <n v="200.09569999999999"/>
    <n v="0"/>
    <n v="0"/>
    <n v="0"/>
    <n v="136.08000000000001"/>
    <n v="130.12"/>
    <n v="0"/>
    <n v="0"/>
    <n v="-0.15206"/>
    <n v="0"/>
    <n v="20.230409999999999"/>
    <n v="0"/>
    <n v="0"/>
    <n v="0"/>
    <n v="0"/>
    <n v="0"/>
    <n v="0"/>
    <n v="0"/>
    <s v="GMM. Individual"/>
    <s v="Accidentes y Enfermedades"/>
    <s v="Gastos Medicos"/>
    <x v="44"/>
    <x v="2"/>
    <n v="2019824.97291"/>
    <n v="0"/>
    <n v="686962120.64980006"/>
    <n v="584624168.36260986"/>
    <n v="657838299.99713993"/>
    <n v="555463704.64566004"/>
    <n v="58098326.261530019"/>
    <n v="51300935.00370001"/>
    <n v="40981977.138779998"/>
    <n v="35725201.828740001"/>
    <n v="103401.22211"/>
    <n v="0"/>
    <n v="2.9280912368149168E-5"/>
    <m/>
    <m/>
    <m/>
    <n v="1.6452145973577217E-2"/>
    <m/>
    <n v="8.4223733383645091E-4"/>
    <m/>
    <n v="2.4763694370671487E-6"/>
    <n v="2.5860032777164177E-6"/>
    <m/>
    <m/>
    <m/>
    <m/>
    <m/>
    <n v="0"/>
    <m/>
    <n v="0"/>
    <m/>
    <n v="0"/>
    <m/>
    <m/>
    <n v="-0.89385435452734929"/>
    <m/>
    <n v="-3.7104115178501294E-7"/>
    <m/>
    <m/>
    <n v="-0.75164072305010132"/>
    <m/>
    <s v="Resto"/>
    <n v="2023"/>
    <n v="3"/>
    <d v="2024-11-12T00:00:00"/>
    <x v="44"/>
    <x v="31"/>
  </r>
  <r>
    <n v="2024"/>
    <n v="9"/>
    <n v="5.0999999999999996"/>
    <x v="6"/>
    <s v="GMM. Individual"/>
    <n v="5.0999999999999996"/>
    <m/>
    <m/>
    <x v="3"/>
    <n v="45883679.292550005"/>
    <n v="40439796.476839997"/>
    <n v="59979238.082039997"/>
    <n v="52866014.320909999"/>
    <n v="32957093.105920002"/>
    <n v="28373494.017979994"/>
    <n v="42766022.115219995"/>
    <n v="37150149.97877001"/>
    <n v="0"/>
    <n v="0"/>
    <n v="0"/>
    <n v="0"/>
    <n v="0"/>
    <n v="0"/>
    <n v="31899725.155820005"/>
    <n v="27558730.71582"/>
    <n v="42501893.420110002"/>
    <n v="37961295.138810001"/>
    <n v="0"/>
    <n v="0"/>
    <n v="0"/>
    <n v="0"/>
    <n v="0"/>
    <n v="0"/>
    <s v="GMM. Individual"/>
    <s v="Accidentes y Enfermedades"/>
    <s v="Gastos Medicos"/>
    <x v="44"/>
    <x v="2"/>
    <n v="250772765.98328"/>
    <n v="224239276.68364003"/>
    <n v="686962120.64980006"/>
    <n v="584624168.36260986"/>
    <n v="657838299.99713993"/>
    <n v="555463704.64566004"/>
    <n v="58098326.261530019"/>
    <n v="51300935.00370001"/>
    <n v="40981977.138779998"/>
    <n v="35725201.828740001"/>
    <n v="92209320.059640005"/>
    <n v="81021152.168990001"/>
    <n v="78.975905581176818"/>
    <n v="78.828575880582548"/>
    <n v="5443882.8157100081"/>
    <n v="13.461696867905193"/>
    <n v="49.760348805167339"/>
    <n v="49.91264058118135"/>
    <n v="18.296914783644908"/>
    <n v="18.034216429396103"/>
    <n v="6.679215332738937"/>
    <n v="6.9749175888283625"/>
    <n v="6.9172296776751523"/>
    <n v="7.2803670408379331"/>
    <m/>
    <m/>
    <m/>
    <n v="0"/>
    <m/>
    <n v="0"/>
    <m/>
    <n v="0"/>
    <m/>
    <n v="16.154510561989397"/>
    <n v="71.82748553312102"/>
    <n v="70.16230666301594"/>
    <n v="80.418504442367933"/>
    <n v="15.751793813595594"/>
    <n v="11.961125838032549"/>
    <n v="75.054833064746418"/>
    <n v="72.596919085737767"/>
    <m/>
    <n v="2023"/>
    <n v="3"/>
    <d v="2024-11-12T00:00:00"/>
    <x v="44"/>
    <x v="3"/>
  </r>
  <r>
    <n v="2024"/>
    <n v="9"/>
    <n v="77"/>
    <x v="63"/>
    <s v="GMM. Individual"/>
    <n v="49"/>
    <s v="0e17daca5f3e175f448bacace3bc0da47d0655a74c8dd0dc497a3afbdad95f1f"/>
    <s v="866d562d83a77144c090ae01fef5e5dc5d322dfdcb968ee04e0fa262fe1b2619"/>
    <x v="20"/>
    <n v="83541.331219999993"/>
    <n v="111575.04576000001"/>
    <n v="118240.23885999998"/>
    <n v="141272.27899000002"/>
    <n v="29704.326679999998"/>
    <n v="35021.919129999995"/>
    <n v="42651.460019999999"/>
    <n v="51735.425389999997"/>
    <n v="0"/>
    <n v="0"/>
    <n v="136.08000000000001"/>
    <n v="130.12"/>
    <n v="0"/>
    <n v="0"/>
    <n v="29704.326679999998"/>
    <n v="35021.919130000002"/>
    <n v="83390.76066"/>
    <n v="115833.00774"/>
    <n v="0"/>
    <n v="0"/>
    <n v="0"/>
    <n v="0"/>
    <n v="0"/>
    <n v="0"/>
    <s v="GMM. Individual"/>
    <s v="Accidentes y Enfermedades"/>
    <s v="Gastos Medicos"/>
    <x v="44"/>
    <x v="2"/>
    <n v="12695334.40454"/>
    <n v="6120455.9873400005"/>
    <n v="686962120.64980006"/>
    <n v="584624168.36260986"/>
    <n v="657838299.99713993"/>
    <n v="555463704.64566004"/>
    <n v="58098326.261530019"/>
    <n v="51300935.00370001"/>
    <n v="40981977.138779998"/>
    <n v="35725201.828740001"/>
    <n v="346403.66811999999"/>
    <n v="342587.51479000004"/>
    <n v="0.14379300850068918"/>
    <n v="0.21749125186890417"/>
    <n v="-28033.714540000015"/>
    <n v="-25.125434051177585"/>
    <n v="24.116757098270647"/>
    <n v="32.568333912691912"/>
    <n v="0.65804750436604986"/>
    <n v="1.8229858361989697"/>
    <n v="1.2160980745339778E-2"/>
    <n v="1.2699371748401271E-2"/>
    <n v="1.908491844811934E-2"/>
    <n v="2.0086829225174248E-2"/>
    <m/>
    <m/>
    <m/>
    <n v="0"/>
    <m/>
    <n v="0"/>
    <m/>
    <n v="0"/>
    <m/>
    <n v="-15.183612383608391"/>
    <n v="35.556444033404041"/>
    <n v="31.388666606808112"/>
    <n v="7.248143880274556E-2"/>
    <n v="-15.183612383608413"/>
    <n v="-28.007774047290745"/>
    <n v="35.620644835115719"/>
    <n v="30.234835314481838"/>
    <s v="Resto"/>
    <n v="2023"/>
    <n v="3"/>
    <d v="2024-11-12T00:00:00"/>
    <x v="44"/>
    <x v="20"/>
  </r>
  <r>
    <n v="2024"/>
    <n v="9"/>
    <n v="704"/>
    <x v="50"/>
    <s v="GMM. Individual"/>
    <n v="51"/>
    <s v="031b4af5197ec30a926f48cf40e11a7dbc470048a21e4003b7a3c07c5dab1baa"/>
    <s v="866d562d83a77144c090ae01fef5e5dc5d322dfdcb968ee04e0fa262fe1b2619"/>
    <x v="17"/>
    <n v="369056.96517000004"/>
    <n v="293389.81911000004"/>
    <n v="466278.57491000002"/>
    <n v="399386.01622000005"/>
    <n v="142158.02568999998"/>
    <n v="91040.650519999996"/>
    <n v="193380.39007999998"/>
    <n v="126554.68861"/>
    <n v="0"/>
    <n v="0"/>
    <n v="136.08000000000001"/>
    <n v="130.12"/>
    <n v="0"/>
    <n v="0"/>
    <n v="137466.20269999999"/>
    <n v="90178.80309999999"/>
    <n v="244570.26728999999"/>
    <n v="213566.56143999999"/>
    <n v="0"/>
    <n v="0"/>
    <n v="0"/>
    <n v="0"/>
    <n v="0"/>
    <n v="0"/>
    <s v="GMM. Individual"/>
    <s v="Accidentes y Enfermedades"/>
    <s v="Gastos Medicos"/>
    <x v="44"/>
    <x v="2"/>
    <n v="1674526.54718"/>
    <n v="1544159.2500799999"/>
    <n v="686962120.64980006"/>
    <n v="584624168.36260986"/>
    <n v="657838299.99713993"/>
    <n v="555463704.64566004"/>
    <n v="58098326.261530019"/>
    <n v="51300935.00370001"/>
    <n v="40981977.138779998"/>
    <n v="35725201.828740001"/>
    <n v="1674526.54718"/>
    <n v="1544159.2500799999"/>
    <n v="0.63522822242535448"/>
    <n v="0.57189955522026981"/>
    <n v="75667.146059999999"/>
    <n v="25.790651594365755"/>
    <n v="22.039481296460391"/>
    <n v="18.999971608809137"/>
    <n v="22.039481296460391"/>
    <n v="18.999971608809137"/>
    <n v="5.3723044411955016E-2"/>
    <n v="5.6101471314699156E-2"/>
    <n v="5.0184346625920993E-2"/>
    <n v="5.2818900075056845E-2"/>
    <m/>
    <m/>
    <m/>
    <n v="0"/>
    <m/>
    <n v="0"/>
    <m/>
    <n v="0"/>
    <m/>
    <n v="56.147857993139461"/>
    <n v="38.519263719766734"/>
    <n v="31.030609990548552"/>
    <n v="0.34687937384914541"/>
    <n v="52.437377714541888"/>
    <n v="14.517116181931078"/>
    <n v="56.207242287959311"/>
    <n v="42.225151021750698"/>
    <s v="Medianas"/>
    <n v="2023"/>
    <n v="3"/>
    <d v="2024-11-12T00:00:00"/>
    <x v="44"/>
    <x v="17"/>
  </r>
  <r>
    <n v="2024"/>
    <n v="9"/>
    <n v="98"/>
    <x v="53"/>
    <s v="GMM. Individual"/>
    <n v="205"/>
    <s v="f8809aff4d69bece79dabe35be0c708b890d7eafb841f121330667b77d2e2590"/>
    <s v="866d562d83a77144c090ae01fef5e5dc5d322dfdcb968ee04e0fa262fe1b2619"/>
    <x v="25"/>
    <n v="50996.187259999999"/>
    <n v="38837.00114"/>
    <n v="65069.202259999998"/>
    <n v="48515.05848"/>
    <n v="218.37778000000003"/>
    <n v="890.99691000000007"/>
    <n v="769.93561"/>
    <n v="178.77541000000002"/>
    <n v="0"/>
    <n v="0"/>
    <n v="136.08000000000001"/>
    <n v="130.12"/>
    <n v="0"/>
    <n v="0"/>
    <n v="218.37778"/>
    <n v="890.99691000000007"/>
    <n v="49630.135439999998"/>
    <n v="37117.344119999994"/>
    <n v="0"/>
    <n v="0"/>
    <n v="0"/>
    <n v="0"/>
    <n v="0"/>
    <n v="0"/>
    <s v="GMM. Individual"/>
    <s v="Accidentes y Enfermedades"/>
    <s v="Gastos Medicos"/>
    <x v="44"/>
    <x v="2"/>
    <n v="2821244.0201900001"/>
    <n v="3540235.0162600004"/>
    <n v="686962120.64980006"/>
    <n v="584624168.36260986"/>
    <n v="657838299.99713993"/>
    <n v="555463704.64566004"/>
    <n v="58098326.261530019"/>
    <n v="51300935.00370001"/>
    <n v="40981977.138779998"/>
    <n v="35725201.828740001"/>
    <n v="416334.49706999998"/>
    <n v="329842.93442000001"/>
    <n v="8.7775656445661293E-2"/>
    <n v="7.5704275442930888E-2"/>
    <n v="12159.186119999998"/>
    <n v="31.308251829662261"/>
    <n v="12.248849811603723"/>
    <n v="11.774392320481709"/>
    <n v="1.80757803632192"/>
    <n v="1.0970175980302137"/>
    <n v="7.4234351104777814E-3"/>
    <n v="7.7520854684535265E-3"/>
    <n v="6.6430714366073852E-3"/>
    <n v="6.9918161736192636E-3"/>
    <m/>
    <m/>
    <m/>
    <n v="0"/>
    <m/>
    <n v="0"/>
    <m/>
    <n v="0"/>
    <m/>
    <n v="-75.490624316531012"/>
    <n v="0.42822373932901753"/>
    <n v="2.2941959570671426"/>
    <n v="5.3286296866667221E-4"/>
    <n v="-75.490624316531012"/>
    <n v="33.711440343216047"/>
    <n v="0.44001044539563317"/>
    <n v="2.4004867027107761"/>
    <s v="Resto"/>
    <n v="2023"/>
    <n v="3"/>
    <d v="2024-11-12T00:00:00"/>
    <x v="44"/>
    <x v="25"/>
  </r>
  <r>
    <n v="2024"/>
    <n v="9"/>
    <n v="119"/>
    <x v="62"/>
    <s v="GMM. Individual"/>
    <n v="217"/>
    <s v="16badfc6202cb3f8889e0f2779b19218af4cbb736e56acadce8148aba9a7a9f8"/>
    <s v="866d562d83a77144c090ae01fef5e5dc5d322dfdcb968ee04e0fa262fe1b2619"/>
    <x v="14"/>
    <n v="443846.22670999996"/>
    <n v="386323.67796"/>
    <n v="565471.09745"/>
    <n v="491208.06383999996"/>
    <n v="226906.47690000001"/>
    <n v="224775.66496999998"/>
    <n v="300360.91383000009"/>
    <n v="308694.91180999996"/>
    <n v="0"/>
    <n v="0"/>
    <n v="136.08000000000001"/>
    <n v="130.12"/>
    <n v="0"/>
    <n v="0"/>
    <n v="178586.88506"/>
    <n v="190442.42427000002"/>
    <n v="417254.48001"/>
    <n v="355259.41243000003"/>
    <n v="0"/>
    <n v="0"/>
    <n v="0"/>
    <n v="0"/>
    <n v="0"/>
    <n v="0"/>
    <s v="GMM. Individual"/>
    <s v="Accidentes y Enfermedades"/>
    <s v="Gastos Medicos"/>
    <x v="44"/>
    <x v="2"/>
    <n v="996928.28110999998"/>
    <n v="799499.22270000004"/>
    <n v="686962120.64980006"/>
    <n v="584624168.36260986"/>
    <n v="657838299.99713993"/>
    <n v="555463704.64566004"/>
    <n v="58098326.261530019"/>
    <n v="51300935.00370001"/>
    <n v="40981977.138779998"/>
    <n v="35725201.828740001"/>
    <n v="496364.63073000003"/>
    <n v="441151.22651999997"/>
    <n v="0.76395699372133907"/>
    <n v="0.75305387305735638"/>
    <n v="57522.548749999958"/>
    <n v="14.889729010075282"/>
    <n v="89.419390349638405"/>
    <n v="87.571711181105755"/>
    <n v="44.521379834446329"/>
    <n v="48.320707136567428"/>
    <n v="6.4610000081251076E-2"/>
    <n v="6.7470414342237245E-2"/>
    <n v="6.6080688905147164E-2"/>
    <n v="6.9549760808663916E-2"/>
    <m/>
    <m/>
    <m/>
    <n v="0"/>
    <m/>
    <n v="0"/>
    <m/>
    <n v="0"/>
    <m/>
    <n v="0.94797269548037022"/>
    <n v="51.122768032059007"/>
    <n v="58.1832483468107"/>
    <n v="0.55367381649648451"/>
    <n v="-6.2252616534600573"/>
    <n v="17.450647445467872"/>
    <n v="42.800471562515028"/>
    <n v="53.606580883349466"/>
    <s v="Medianas"/>
    <n v="2023"/>
    <n v="3"/>
    <d v="2024-11-12T00:00:00"/>
    <x v="44"/>
    <x v="14"/>
  </r>
  <r>
    <n v="2024"/>
    <n v="9"/>
    <n v="13"/>
    <x v="23"/>
    <s v="GMM. Individual"/>
    <n v="13"/>
    <s v="3fdba35f04dc8c462986c992bcf875546257113072a909c162f7e470e581e278"/>
    <s v="866d562d83a77144c090ae01fef5e5dc5d322dfdcb968ee04e0fa262fe1b2619"/>
    <x v="23"/>
    <n v="208415.21562999999"/>
    <n v="182121.07587999999"/>
    <n v="269350.62222999998"/>
    <n v="235909.42198999997"/>
    <n v="129676.98049999999"/>
    <n v="115554.21884000003"/>
    <n v="151658.41858999999"/>
    <n v="138592.67277000003"/>
    <n v="0"/>
    <n v="0"/>
    <n v="136.08000000000001"/>
    <n v="130.12"/>
    <n v="0"/>
    <n v="0"/>
    <n v="70573.742140000002"/>
    <n v="66224.217839999998"/>
    <n v="149583.7095"/>
    <n v="103014.00870999999"/>
    <n v="0"/>
    <n v="0"/>
    <n v="0"/>
    <n v="0"/>
    <n v="0"/>
    <n v="0"/>
    <s v="GMM. Individual"/>
    <s v="Accidentes y Enfermedades"/>
    <s v="Gastos Medicos"/>
    <x v="44"/>
    <x v="2"/>
    <n v="1151107.1503699999"/>
    <n v="957883.89023000002"/>
    <n v="686962120.64980006"/>
    <n v="584624168.36260986"/>
    <n v="657838299.99713993"/>
    <n v="555463704.64566004"/>
    <n v="58098326.261530019"/>
    <n v="51300935.00370001"/>
    <n v="40981977.138779998"/>
    <n v="35725201.828740001"/>
    <n v="550326.33033999999"/>
    <n v="388875.63393999997"/>
    <n v="0.35872843340067567"/>
    <n v="0.35500537342421684"/>
    <n v="26294.139750000002"/>
    <n v="14.437724806394892"/>
    <n v="37.871205526589627"/>
    <n v="46.832730051710989"/>
    <n v="18.105631223210555"/>
    <n v="19.012855079572372"/>
    <n v="3.033867652453082E-2"/>
    <n v="3.1681830570051354E-2"/>
    <n v="3.115182124442047E-2"/>
    <n v="3.2787214422259715E-2"/>
    <m/>
    <m/>
    <m/>
    <n v="0"/>
    <m/>
    <n v="0"/>
    <m/>
    <n v="0"/>
    <m/>
    <n v="12.221762045360517"/>
    <n v="62.220495805937617"/>
    <n v="63.449119373827436"/>
    <n v="0.31642441276287425"/>
    <n v="6.5678756833468466"/>
    <n v="45.207153253399504"/>
    <n v="47.180098939851476"/>
    <n v="64.286613703609163"/>
    <s v="Resto"/>
    <n v="2023"/>
    <n v="3"/>
    <d v="2024-11-12T00:00:00"/>
    <x v="44"/>
    <x v="23"/>
  </r>
  <r>
    <n v="2024"/>
    <n v="9"/>
    <n v="18"/>
    <x v="64"/>
    <s v="GMM. Individual"/>
    <n v="5"/>
    <s v="ef2d127de37b942baad06145e54b0c619a1f22327b2ebbcfbec78f5564afe39d"/>
    <s v="866d562d83a77144c090ae01fef5e5dc5d322dfdcb968ee04e0fa262fe1b2619"/>
    <x v="22"/>
    <n v="223252.71697000001"/>
    <n v="215608.36641999998"/>
    <n v="285598.61014"/>
    <n v="276259.16811999993"/>
    <n v="24206.974810000003"/>
    <n v="21422.91102"/>
    <n v="30830.848450000001"/>
    <n v="29798.34073"/>
    <n v="0"/>
    <n v="0"/>
    <n v="136.08000000000001"/>
    <n v="130.12"/>
    <n v="0"/>
    <n v="0"/>
    <n v="24206.97481"/>
    <n v="21422.91102"/>
    <n v="220523.80271000002"/>
    <n v="211767.98396000001"/>
    <n v="0"/>
    <n v="0"/>
    <n v="0"/>
    <n v="0"/>
    <n v="0"/>
    <n v="0"/>
    <s v="GMM. Individual"/>
    <s v="Accidentes y Enfermedades"/>
    <s v="Gastos Medicos"/>
    <x v="44"/>
    <x v="2"/>
    <n v="16146107.356520001"/>
    <n v="15536856.45108"/>
    <n v="686962120.64980006"/>
    <n v="584624168.36260986"/>
    <n v="657838299.99713993"/>
    <n v="555463704.64566004"/>
    <n v="58098326.261530019"/>
    <n v="51300935.00370001"/>
    <n v="40981977.138779998"/>
    <n v="35725201.828740001"/>
    <n v="752979.82686999999"/>
    <n v="744920.90093"/>
    <n v="0.38426703716906813"/>
    <n v="0.42028155316165194"/>
    <n v="7644.3505500000319"/>
    <n v="3.5454795548652385"/>
    <n v="29.649229501674817"/>
    <n v="28.943793381394279"/>
    <n v="1.382703038202256"/>
    <n v="1.3877219442612059"/>
    <n v="3.2498548356468974E-2"/>
    <n v="3.3937324259011775E-2"/>
    <n v="3.6879824353458837E-2"/>
    <n v="3.8815923455798124E-2"/>
    <m/>
    <m/>
    <m/>
    <n v="0"/>
    <m/>
    <n v="0"/>
    <m/>
    <n v="0"/>
    <m/>
    <n v="12.995730540078609"/>
    <n v="10.84285787807584"/>
    <n v="9.9360295593857781"/>
    <n v="5.9067366925774016E-2"/>
    <n v="12.995730540078586"/>
    <n v="4.1346281842366883"/>
    <n v="10.977034910754464"/>
    <n v="10.116218051188742"/>
    <s v="Resto"/>
    <n v="2023"/>
    <n v="3"/>
    <d v="2024-11-12T00:00:00"/>
    <x v="44"/>
    <x v="22"/>
  </r>
  <r>
    <n v="2024"/>
    <n v="9"/>
    <n v="23"/>
    <x v="16"/>
    <s v="GMM. Individual"/>
    <n v="17"/>
    <s v="4523540f1504cd17100c4835e85b7eefd49911580f8efff0599a8f283be6b9e3"/>
    <s v="866d562d83a77144c090ae01fef5e5dc5d322dfdcb968ee04e0fa262fe1b2619"/>
    <x v="18"/>
    <n v="1207304.78635"/>
    <n v="1101908.6002400001"/>
    <n v="1538454.5459399999"/>
    <n v="1389635.8982900002"/>
    <n v="1000429.7638999999"/>
    <n v="840371.73007000028"/>
    <n v="1328073.5872799999"/>
    <n v="1106029.66588"/>
    <n v="0"/>
    <n v="0"/>
    <n v="136.08000000000001"/>
    <n v="130.12"/>
    <n v="0"/>
    <n v="0"/>
    <n v="863346.60699999996"/>
    <n v="751781.03869000007"/>
    <n v="1061084.44701"/>
    <n v="962099.77015999996"/>
    <n v="0"/>
    <n v="0"/>
    <n v="0"/>
    <n v="0"/>
    <n v="0"/>
    <n v="0"/>
    <s v="GMM. Individual"/>
    <s v="Accidentes y Enfermedades"/>
    <s v="Gastos Medicos"/>
    <x v="44"/>
    <x v="2"/>
    <n v="17823957.294020001"/>
    <n v="15095885.725"/>
    <n v="686962120.64980006"/>
    <n v="584624168.36260986"/>
    <n v="657838299.99713993"/>
    <n v="555463704.64566004"/>
    <n v="58098326.261530019"/>
    <n v="51300935.00370001"/>
    <n v="40981977.138779998"/>
    <n v="35725201.828740001"/>
    <n v="5210373.8563599996"/>
    <n v="4595006.7538900003"/>
    <n v="2.0780371209237751"/>
    <n v="2.1479308323727948"/>
    <n v="105396.18610999989"/>
    <n v="9.5648755338731526"/>
    <n v="23.171173885657232"/>
    <n v="23.980565410641802"/>
    <n v="6.7734946086021806"/>
    <n v="7.299396804621745"/>
    <n v="0.17574546689823389"/>
    <n v="0.18352607112648334"/>
    <n v="0.18848153392737391"/>
    <n v="0.19837634592937567"/>
    <m/>
    <m/>
    <m/>
    <n v="0"/>
    <m/>
    <n v="0"/>
    <m/>
    <n v="0"/>
    <m/>
    <n v="19.046099256178838"/>
    <n v="82.864722745327825"/>
    <n v="76.265103102649718"/>
    <n v="2.4411456785312673"/>
    <n v="14.840167890428058"/>
    <n v="10.288400425824706"/>
    <n v="81.364552032856579"/>
    <n v="78.139613167663128"/>
    <s v="Medianas"/>
    <n v="2023"/>
    <n v="3"/>
    <d v="2024-11-12T00:00:00"/>
    <x v="44"/>
    <x v="18"/>
  </r>
  <r>
    <n v="2024"/>
    <n v="9"/>
    <n v="38"/>
    <x v="55"/>
    <s v="GMM. Individual"/>
    <n v="26"/>
    <s v="5f9c4ab08cac7457e9111a30e4664920607ea2c115a1433d7be98e97e64244ca"/>
    <s v="866d562d83a77144c090ae01fef5e5dc5d322dfdcb968ee04e0fa262fe1b2619"/>
    <x v="5"/>
    <n v="7519216.9097700007"/>
    <n v="6625590.6593300002"/>
    <n v="9718900.8017300032"/>
    <n v="8631619.6664700005"/>
    <n v="5392749.78651"/>
    <n v="4287380.5420299964"/>
    <n v="7009500.6601899983"/>
    <n v="5808438.6995900003"/>
    <n v="0"/>
    <n v="0"/>
    <n v="136.08000000000001"/>
    <n v="130.12"/>
    <n v="0"/>
    <n v="0"/>
    <n v="4882300.0983000007"/>
    <n v="3885611.7123200004"/>
    <n v="6869502.2210499998"/>
    <n v="6324535.42667"/>
    <n v="0"/>
    <n v="0"/>
    <n v="0"/>
    <n v="0"/>
    <n v="0"/>
    <n v="0"/>
    <s v="GMM. Individual"/>
    <s v="Accidentes y Enfermedades"/>
    <s v="Gastos Medicos"/>
    <x v="44"/>
    <x v="2"/>
    <n v="30915868.760259997"/>
    <n v="28072029.511569999"/>
    <n v="686962120.64980006"/>
    <n v="584624168.36260986"/>
    <n v="657838299.99713993"/>
    <n v="555463704.64566004"/>
    <n v="58098326.261530019"/>
    <n v="51300935.00370001"/>
    <n v="40981977.138779998"/>
    <n v="35725201.828740001"/>
    <n v="11072149.02153"/>
    <n v="9447249.3528099991"/>
    <n v="12.94222638346274"/>
    <n v="12.915146008259185"/>
    <n v="893626.25044000056"/>
    <n v="13.487495626999181"/>
    <n v="67.911088399810581"/>
    <n v="70.132484196146237"/>
    <n v="24.321544925935846"/>
    <n v="23.60210777278941"/>
    <n v="1.0945606291446675"/>
    <n v="1.143019023033881"/>
    <n v="1.1333076902870212"/>
    <n v="1.1928035268400803"/>
    <m/>
    <m/>
    <m/>
    <n v="0"/>
    <m/>
    <n v="0"/>
    <m/>
    <n v="0"/>
    <m/>
    <n v="25.781925202203571"/>
    <n v="71.719566694544994"/>
    <n v="64.709408752751855"/>
    <n v="13.158832645502125"/>
    <n v="25.650745874062196"/>
    <n v="8.6167087005619933"/>
    <n v="71.07210888351301"/>
    <n v="61.437108818059961"/>
    <s v="Grandes"/>
    <n v="2023"/>
    <n v="3"/>
    <d v="2024-11-12T00:00:00"/>
    <x v="44"/>
    <x v="5"/>
  </r>
  <r>
    <n v="2024"/>
    <n v="9"/>
    <n v="68"/>
    <x v="61"/>
    <s v="GMM. Individual"/>
    <n v="213"/>
    <s v="d48ff4b2f68a10fd7c86f185a6ccede0dc0f2c48538d697cb33b6ada3f1e85db"/>
    <s v="866d562d83a77144c090ae01fef5e5dc5d322dfdcb968ee04e0fa262fe1b2619"/>
    <x v="34"/>
    <n v="0"/>
    <n v="0"/>
    <n v="0"/>
    <n v="0"/>
    <n v="0"/>
    <n v="0"/>
    <n v="0"/>
    <n v="6.8000000000000005E-4"/>
    <n v="0"/>
    <n v="0"/>
    <n v="0"/>
    <n v="0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44"/>
    <x v="2"/>
    <n v="1097528.57672"/>
    <n v="598107.31757000007"/>
    <n v="686962120.64980006"/>
    <n v="584624168.36260986"/>
    <n v="657838299.99713993"/>
    <n v="555463704.64566004"/>
    <n v="58098326.261530019"/>
    <n v="51300935.00370001"/>
    <n v="40981977.138779998"/>
    <n v="35725201.82874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4"/>
    <x v="34"/>
  </r>
  <r>
    <n v="2024"/>
    <n v="9"/>
    <n v="61"/>
    <x v="2"/>
    <s v="GMM.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8953.97769"/>
    <n v="40909.306759999999"/>
    <n v="28140.503629999999"/>
    <n v="15970.43246"/>
    <n v="0"/>
    <n v="0"/>
    <n v="0"/>
    <n v="0"/>
    <n v="0"/>
    <n v="0"/>
    <s v="GMM. Individual"/>
    <s v="Accidentes y Enfermedades"/>
    <s v="Gastos Medicos"/>
    <x v="44"/>
    <x v="2"/>
    <n v="0"/>
    <n v="0"/>
    <n v="686962120.64980006"/>
    <n v="584624168.36260986"/>
    <n v="657838299.99713993"/>
    <n v="555463704.64566004"/>
    <n v="58098326.261530019"/>
    <n v="51300935.00370001"/>
    <n v="40981977.138779998"/>
    <n v="35725201.82874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9.22398353053881"/>
    <n v="76.203767183396607"/>
    <n v="102.89075871098758"/>
    <n v="256.15653716618266"/>
    <m/>
    <n v="2023"/>
    <n v="3"/>
    <d v="2024-11-12T00:00:00"/>
    <x v="44"/>
    <x v="2"/>
  </r>
  <r>
    <n v="2024"/>
    <n v="9"/>
    <n v="715"/>
    <x v="46"/>
    <s v="GMM. Individual"/>
    <n v="251"/>
    <s v="c75d3f1f5bcd6914d0331ce5ec17c0db8f2070a2d4285f8e3ff11c6ca19168ff"/>
    <s v="866d562d83a77144c090ae01fef5e5dc5d322dfdcb968ee04e0fa262fe1b2619"/>
    <x v="33"/>
    <n v="779.47547999999995"/>
    <n v="871.18191999999999"/>
    <n v="1067.1338700000001"/>
    <n v="1233.7369000000003"/>
    <n v="291.06752"/>
    <n v="488.49308000000002"/>
    <n v="383.13972999999993"/>
    <n v="667.34392000000003"/>
    <n v="0"/>
    <n v="0"/>
    <n v="136.08000000000001"/>
    <n v="130.12"/>
    <n v="0"/>
    <n v="0"/>
    <n v="291.06752"/>
    <n v="488.49308000000002"/>
    <n v="804.92422999999997"/>
    <n v="905.76184999999998"/>
    <n v="0"/>
    <n v="0"/>
    <n v="0"/>
    <n v="0"/>
    <n v="0"/>
    <n v="0"/>
    <s v="GMM. Individual"/>
    <s v="Accidentes y Enfermedades"/>
    <s v="Gastos Medicos"/>
    <x v="44"/>
    <x v="2"/>
    <n v="103938.11167"/>
    <n v="106585.73477"/>
    <n v="686962120.64980006"/>
    <n v="584624168.36260986"/>
    <n v="657838299.99713993"/>
    <n v="555463704.64566004"/>
    <n v="58098326.261530019"/>
    <n v="51300935.00370001"/>
    <n v="40981977.138779998"/>
    <n v="35725201.828740001"/>
    <n v="103938.11167"/>
    <n v="106585.73477"/>
    <n v="1.3416487705535365E-3"/>
    <n v="1.69817941902456E-3"/>
    <n v="-91.706440000000043"/>
    <n v="-10.526669332164296"/>
    <n v="0.7499419293615881"/>
    <n v="0.81735320573612635"/>
    <n v="0.7499419293615881"/>
    <n v="0.81735320573612635"/>
    <n v="1.1346702482848561E-4"/>
    <n v="1.184904375442094E-4"/>
    <n v="1.4901572106400745E-4"/>
    <n v="1.5683867599517454E-4"/>
    <m/>
    <m/>
    <m/>
    <n v="0"/>
    <m/>
    <n v="0"/>
    <m/>
    <n v="0"/>
    <m/>
    <n v="-40.415221439779657"/>
    <n v="37.341459413194116"/>
    <n v="56.072453845231315"/>
    <n v="7.102329861107937E-4"/>
    <n v="-40.415221439779657"/>
    <n v="-11.132906514002549"/>
    <n v="36.160859513447626"/>
    <n v="53.931734925687145"/>
    <s v="Resto"/>
    <n v="2023"/>
    <n v="3"/>
    <d v="2024-11-12T00:00:00"/>
    <x v="44"/>
    <x v="33"/>
  </r>
  <r>
    <n v="2024"/>
    <n v="9"/>
    <n v="65"/>
    <x v="69"/>
    <s v="GMM. Individual"/>
    <n v="225"/>
    <s v="0e6523810856a138a75dec70a9cf3778a5c70b83ac915f22c33f05db97cb3e68"/>
    <s v="866d562d83a77144c090ae01fef5e5dc5d322dfdcb968ee04e0fa262fe1b2619"/>
    <x v="15"/>
    <n v="2841874.3115900001"/>
    <n v="2596971.0691300002"/>
    <n v="4176821.7416499997"/>
    <n v="3690266.3523600004"/>
    <n v="1960021.58402"/>
    <n v="1868825.7618500001"/>
    <n v="2535487.2294399999"/>
    <n v="2591122.2714800006"/>
    <n v="0"/>
    <n v="0"/>
    <n v="136.08000000000001"/>
    <n v="130.12"/>
    <n v="0"/>
    <n v="0"/>
    <n v="1645100.13317"/>
    <n v="1688093.7069399999"/>
    <n v="3058274.6336999997"/>
    <n v="2769982.7888600002"/>
    <n v="0"/>
    <n v="0"/>
    <n v="0"/>
    <n v="0"/>
    <n v="0"/>
    <n v="0"/>
    <s v="GMM. Individual"/>
    <s v="Accidentes y Enfermedades"/>
    <s v="Gastos Medicos"/>
    <x v="44"/>
    <x v="2"/>
    <n v="3560915.6343899998"/>
    <n v="3098553.8007"/>
    <n v="686962120.64980006"/>
    <n v="584624168.36260986"/>
    <n v="657838299.99713993"/>
    <n v="555463704.64566004"/>
    <n v="58098326.261530019"/>
    <n v="51300935.00370001"/>
    <n v="40981977.138779998"/>
    <n v="35725201.828740001"/>
    <n v="3560915.6343899998"/>
    <n v="3098553.8007"/>
    <n v="4.8914908474252474"/>
    <n v="5.0622295070113195"/>
    <n v="244903.24245999986"/>
    <n v="9.4303415764290364"/>
    <n v="79.80740358306258"/>
    <n v="83.812360093386587"/>
    <n v="79.80740358306258"/>
    <n v="83.812360093386587"/>
    <n v="0.41368719266527537"/>
    <n v="0.43200195421919879"/>
    <n v="0.44421206129802748"/>
    <n v="0.46753209028961723"/>
    <m/>
    <m/>
    <m/>
    <n v="0"/>
    <m/>
    <n v="0"/>
    <m/>
    <n v="0"/>
    <m/>
    <n v="4.8798461596399889"/>
    <n v="68.969326899027692"/>
    <n v="71.961747439722814"/>
    <n v="4.7826428124310558"/>
    <n v="-2.5468712781314795"/>
    <n v="10.407712495522304"/>
    <n v="53.791772492966231"/>
    <n v="60.942389740794859"/>
    <s v="Medianas"/>
    <n v="2023"/>
    <n v="3"/>
    <d v="2024-11-12T00:00:00"/>
    <x v="44"/>
    <x v="15"/>
  </r>
  <r>
    <n v="2024"/>
    <n v="9"/>
    <n v="150.1"/>
    <x v="32"/>
    <s v="GMM. Individual"/>
    <n v="150.1"/>
    <m/>
    <m/>
    <x v="21"/>
    <n v="1121751.8420000002"/>
    <n v="839857.79601999989"/>
    <n v="1460526.0962899998"/>
    <n v="1135359.08271"/>
    <n v="535517.64335999999"/>
    <n v="477779.02784"/>
    <n v="683265.31331999996"/>
    <n v="390378.05647000013"/>
    <n v="0"/>
    <n v="0"/>
    <n v="0"/>
    <n v="0"/>
    <n v="0"/>
    <n v="0"/>
    <n v="428746.45158999995"/>
    <n v="342338.95004999998"/>
    <n v="970779.61926000006"/>
    <n v="701403.59697999991"/>
    <n v="0"/>
    <n v="0"/>
    <n v="0"/>
    <n v="0"/>
    <n v="0"/>
    <n v="0"/>
    <s v="GMM. Individual"/>
    <s v="Accidentes y Enfermedades"/>
    <s v="Gastos Medicos"/>
    <x v="44"/>
    <x v="2"/>
    <n v="170927458.38940004"/>
    <n v="128660823.76019"/>
    <n v="686962120.64980006"/>
    <n v="584624168.36260986"/>
    <n v="657838299.99713993"/>
    <n v="555463704.64566004"/>
    <n v="58098326.261530019"/>
    <n v="51300935.00370001"/>
    <n v="40981977.138779998"/>
    <n v="35725201.828740001"/>
    <n v="7589356.0108400006"/>
    <n v="5891151.6031499999"/>
    <n v="1.9307816837105192"/>
    <n v="1.6371198613815252"/>
    <n v="281894.04598000029"/>
    <n v="33.564497146524964"/>
    <n v="14.780593246617812"/>
    <n v="14.256258412547517"/>
    <n v="0.65627363360453794"/>
    <n v="0.65276886271566614"/>
    <n v="0.16329165878009852"/>
    <n v="0.17052090795030894"/>
    <n v="0.1436577277282664"/>
    <n v="0.15119940132825777"/>
    <m/>
    <m/>
    <m/>
    <n v="0"/>
    <m/>
    <n v="0"/>
    <m/>
    <n v="0"/>
    <m/>
    <n v="12.084794885416294"/>
    <n v="47.739403967031762"/>
    <n v="56.888086305103784"/>
    <n v="1.3067150019300946"/>
    <n v="25.240336084275494"/>
    <n v="38.405280987984611"/>
    <n v="44.165168188926565"/>
    <n v="48.807698096216292"/>
    <s v="Resto"/>
    <n v="2023"/>
    <n v="3"/>
    <d v="2024-11-12T00:00:00"/>
    <x v="44"/>
    <x v="21"/>
  </r>
  <r>
    <n v="2024"/>
    <n v="9"/>
    <n v="15.1"/>
    <x v="13"/>
    <s v="GMM. Individual"/>
    <n v="15.1"/>
    <m/>
    <m/>
    <x v="7"/>
    <n v="11092895.126980001"/>
    <n v="10021280.730840001"/>
    <n v="15141506.556940001"/>
    <n v="13496980.273290001"/>
    <n v="7489366.3894999987"/>
    <n v="6873928.7829200001"/>
    <n v="9843217.909049999"/>
    <n v="9203994.2425600011"/>
    <n v="0"/>
    <n v="0"/>
    <n v="0"/>
    <n v="0"/>
    <n v="0"/>
    <n v="0"/>
    <n v="6704803.6188000012"/>
    <n v="6356641.4460600009"/>
    <n v="10572315.08515"/>
    <n v="9626131.3055200018"/>
    <n v="0"/>
    <n v="0"/>
    <n v="0"/>
    <n v="0"/>
    <n v="0"/>
    <n v="0"/>
    <s v="GMM. Individual"/>
    <s v="Accidentes y Enfermedades"/>
    <s v="Gastos Medicos"/>
    <x v="44"/>
    <x v="2"/>
    <n v="128718153.65674999"/>
    <n v="107885445.01036"/>
    <n v="686962120.64980006"/>
    <n v="584624168.36260986"/>
    <n v="657838299.99713993"/>
    <n v="555463704.64566004"/>
    <n v="58098326.261530019"/>
    <n v="51300935.00370001"/>
    <n v="40981977.138779998"/>
    <n v="35725201.828740001"/>
    <n v="25508649.08382"/>
    <n v="22896733.21294"/>
    <n v="19.09331273511264"/>
    <n v="19.534304258035899"/>
    <n v="1071614.3961399999"/>
    <n v="10.693387650963215"/>
    <n v="43.486799675393883"/>
    <n v="43.767294826043191"/>
    <n v="8.6179725328885564"/>
    <n v="9.2888162345510832"/>
    <n v="1.6147753702179664"/>
    <n v="1.6862647138405029"/>
    <n v="1.714140686127837"/>
    <n v="1.8041288111223668"/>
    <m/>
    <m/>
    <m/>
    <n v="0"/>
    <m/>
    <n v="0"/>
    <m/>
    <n v="0"/>
    <m/>
    <n v="8.9532147628472281"/>
    <n v="67.5149841747305"/>
    <n v="68.593316239169127"/>
    <n v="18.274780555701984"/>
    <n v="5.4771403373049976"/>
    <n v="9.829325505745178"/>
    <n v="63.418499777949755"/>
    <n v="66.035266342303615"/>
    <s v="Resto"/>
    <n v="2023"/>
    <n v="3"/>
    <d v="2024-11-12T00:00:00"/>
    <x v="44"/>
    <x v="7"/>
  </r>
  <r>
    <n v="2024"/>
    <n v="9"/>
    <n v="79"/>
    <x v="59"/>
    <s v="GMM. Individual"/>
    <n v="51"/>
    <s v="031b4af5197ec30a926f48cf40e11a7dbc470048a21e4003b7a3c07c5dab1baa"/>
    <s v="866d562d83a77144c090ae01fef5e5dc5d322dfdcb968ee04e0fa262fe1b2619"/>
    <x v="30"/>
    <n v="5.0603299999999996"/>
    <n v="4.9967700000000006"/>
    <n v="11.15025"/>
    <n v="4.9967699999999997"/>
    <n v="0"/>
    <n v="0"/>
    <n v="0"/>
    <n v="0"/>
    <n v="0"/>
    <n v="0"/>
    <n v="136.08000000000001"/>
    <n v="130.12"/>
    <n v="0"/>
    <n v="0"/>
    <n v="0"/>
    <n v="0"/>
    <n v="7.6754100000000003"/>
    <n v="4.1697499999999996"/>
    <n v="0"/>
    <n v="0"/>
    <n v="0"/>
    <n v="0"/>
    <n v="0"/>
    <n v="0"/>
    <s v="GMM. Individual"/>
    <s v="Accidentes y Enfermedades"/>
    <s v="Gastos Medicos"/>
    <x v="44"/>
    <x v="2"/>
    <n v="61339841.861339994"/>
    <n v="52224009.604280002"/>
    <n v="686962120.64980006"/>
    <n v="584624168.36260986"/>
    <n v="657838299.99713993"/>
    <n v="555463704.64566004"/>
    <n v="58098326.261530019"/>
    <n v="51300935.00370001"/>
    <n v="40981977.138779998"/>
    <n v="35725201.828740001"/>
    <n v="440515.03126000002"/>
    <n v="435849.84804000001"/>
    <n v="8.7099411043631241E-6"/>
    <n v="9.7401148724474815E-6"/>
    <n v="6.3559999999998951E-2"/>
    <n v="1.2720217260349997"/>
    <n v="1.1487303816911756E-3"/>
    <n v="1.1464429831673185E-3"/>
    <n v="8.2496626115192507E-6"/>
    <n v="9.5679555014299242E-6"/>
    <n v="7.3662431273698385E-7"/>
    <n v="7.6923614815707742E-7"/>
    <n v="8.546978162046805E-7"/>
    <n v="8.9956732693948521E-7"/>
    <m/>
    <m/>
    <m/>
    <n v="0"/>
    <m/>
    <n v="0"/>
    <m/>
    <n v="0"/>
    <m/>
    <m/>
    <m/>
    <m/>
    <m/>
    <m/>
    <n v="84.073625517117364"/>
    <m/>
    <m/>
    <s v="Resto"/>
    <n v="2023"/>
    <n v="3"/>
    <d v="2024-11-12T00:00:00"/>
    <x v="44"/>
    <x v="30"/>
  </r>
  <r>
    <n v="2024"/>
    <n v="9"/>
    <n v="201.1"/>
    <x v="1"/>
    <s v="GMM. Individual"/>
    <n v="201.1"/>
    <m/>
    <m/>
    <x v="1"/>
    <n v="58098326.261530004"/>
    <n v="51300935.003699996"/>
    <n v="76581270.735270008"/>
    <n v="67498353.676910013"/>
    <n v="40981977.138779998"/>
    <n v="35725201.828739993"/>
    <n v="53292505.337589994"/>
    <n v="46744522.277800009"/>
    <n v="0"/>
    <n v="0"/>
    <n v="0"/>
    <n v="0"/>
    <n v="0"/>
    <n v="0"/>
    <n v="39033275.226209998"/>
    <n v="34257711.111929998"/>
    <n v="54044988.124520004"/>
    <n v="48288830.041309997"/>
    <n v="0"/>
    <n v="0"/>
    <n v="0"/>
    <n v="0"/>
    <n v="0"/>
    <n v="0"/>
    <s v="GMM. Individual"/>
    <s v="Accidentes y Enfermedades"/>
    <s v="Gastos Medicos"/>
    <x v="44"/>
    <x v="2"/>
    <n v="550418378.02942991"/>
    <n v="460785545.45419008"/>
    <n v="686962120.64980006"/>
    <n v="584624168.36260986"/>
    <n v="657838299.99713993"/>
    <n v="555463704.64566004"/>
    <n v="58098326.261530019"/>
    <n v="51300935.00370001"/>
    <n v="40981977.138779998"/>
    <n v="35725201.828740001"/>
    <n v="125307325.1543"/>
    <n v="109809036.98507997"/>
    <n v="99.999999999999972"/>
    <n v="99.999999999999972"/>
    <n v="6797391.2578300089"/>
    <n v="13.250033858719657"/>
    <n v="46.364668777335503"/>
    <n v="46.718317920109236"/>
    <n v="10.555302762514879"/>
    <n v="11.13336464431265"/>
    <n v="8.4572823617370023"/>
    <n v="8.8317032106191746"/>
    <n v="8.7750280915312544"/>
    <n v="9.2356952532885579"/>
    <m/>
    <m/>
    <m/>
    <n v="0"/>
    <m/>
    <n v="0"/>
    <m/>
    <n v="0"/>
    <m/>
    <n v="14.714473371599169"/>
    <n v="70.538997895222238"/>
    <n v="69.638500401919316"/>
    <n v="100"/>
    <n v="13.940114383815171"/>
    <n v="11.920268265530032"/>
    <n v="72.223672500911789"/>
    <n v="70.943344625710139"/>
    <m/>
    <n v="2023"/>
    <n v="3"/>
    <d v="2024-11-12T00:00:00"/>
    <x v="44"/>
    <x v="1"/>
  </r>
  <r>
    <n v="2024"/>
    <n v="9"/>
    <n v="43"/>
    <x v="9"/>
    <s v="GMM. Individual"/>
    <n v="31"/>
    <s v="eb1e33e8a81b697b75855af6bfcdbcbf7cbbde9f94962ceaec1ed8af21f5a50f"/>
    <s v="866d562d83a77144c090ae01fef5e5dc5d322dfdcb968ee04e0fa262fe1b2619"/>
    <x v="0"/>
    <n v="17809760.004270002"/>
    <n v="15626930.925940001"/>
    <n v="23277189.102389999"/>
    <n v="20537518.161320001"/>
    <n v="12626613.988190003"/>
    <n v="10590050.388109997"/>
    <n v="16384712.927309997"/>
    <n v="14020173.525410002"/>
    <n v="0"/>
    <n v="0"/>
    <n v="136.08000000000001"/>
    <n v="130.12"/>
    <n v="0"/>
    <n v="0"/>
    <n v="12302563.43678"/>
    <n v="10408412.039239999"/>
    <n v="16588827.341370001"/>
    <n v="14877797.234610001"/>
    <n v="0"/>
    <n v="0"/>
    <n v="0"/>
    <n v="0"/>
    <n v="0"/>
    <n v="0"/>
    <s v="GMM. Individual"/>
    <s v="Accidentes y Enfermedades"/>
    <s v="Gastos Medicos"/>
    <x v="44"/>
    <x v="2"/>
    <n v="84865140.385240003"/>
    <n v="73374373.455160007"/>
    <n v="686962120.64980006"/>
    <n v="584624168.36260986"/>
    <n v="657838299.99713993"/>
    <n v="555463704.64566004"/>
    <n v="58098326.261530019"/>
    <n v="51300935.00370001"/>
    <n v="40981977.138779998"/>
    <n v="35725201.828740001"/>
    <n v="31735491.54284"/>
    <n v="28103410.80077"/>
    <n v="30.654514768806322"/>
    <n v="30.461298463298824"/>
    <n v="2182829.0783300009"/>
    <n v="13.968379899258409"/>
    <n v="56.119376566858783"/>
    <n v="55.605104436333555"/>
    <n v="20.985954802435618"/>
    <n v="21.297532353703591"/>
    <n v="2.5925388706183221"/>
    <n v="2.7073157650363977"/>
    <n v="2.6729874971996517"/>
    <n v="2.8133126962649508"/>
    <m/>
    <m/>
    <m/>
    <n v="0"/>
    <m/>
    <n v="0"/>
    <m/>
    <n v="0"/>
    <m/>
    <n v="19.230915108454649"/>
    <n v="70.897159676282513"/>
    <n v="67.767947771055873"/>
    <n v="30.81016307590934"/>
    <n v="18.198274534088377"/>
    <n v="11.50056073341057"/>
    <n v="74.161742621187486"/>
    <n v="69.959362095801808"/>
    <s v="Grandes"/>
    <n v="2023"/>
    <n v="3"/>
    <d v="2024-11-12T00:00:00"/>
    <x v="44"/>
    <x v="0"/>
  </r>
  <r>
    <n v="2024"/>
    <n v="9"/>
    <n v="707"/>
    <x v="47"/>
    <s v="GMM. Individual"/>
    <n v="9"/>
    <s v="19581e27de7ced00ff1ce50b2047e7a567c76b1cbaebabe5ef03f7c3017bb5b7"/>
    <s v="866d562d83a77144c090ae01fef5e5dc5d322dfdcb968ee04e0fa262fe1b2619"/>
    <x v="24"/>
    <n v="2433.6390799999999"/>
    <n v="1224.5007900000001"/>
    <n v="3587.1511099999998"/>
    <n v="16450.20925"/>
    <n v="955.57699999999977"/>
    <n v="344.15053000000006"/>
    <n v="1308.7207999999996"/>
    <n v="1656.6964600000003"/>
    <n v="0"/>
    <n v="0"/>
    <n v="136.08000000000001"/>
    <n v="130.12"/>
    <n v="0"/>
    <n v="0"/>
    <n v="612.327"/>
    <n v="197.52553"/>
    <n v="1084.6735100000001"/>
    <n v="9615.8082100000011"/>
    <n v="0"/>
    <n v="0"/>
    <n v="0"/>
    <n v="0"/>
    <n v="0"/>
    <n v="0"/>
    <s v="GMM. Individual"/>
    <s v="Accidentes y Enfermedades"/>
    <s v="Gastos Medicos"/>
    <x v="44"/>
    <x v="2"/>
    <n v="1101163.0575699999"/>
    <n v="939209.72964999999"/>
    <n v="686962120.64980006"/>
    <n v="584624168.36260986"/>
    <n v="657838299.99713993"/>
    <n v="555463704.64566004"/>
    <n v="58098326.261530019"/>
    <n v="51300935.00370001"/>
    <n v="40981977.138779998"/>
    <n v="35725201.828740001"/>
    <n v="1101163.0575699999"/>
    <n v="939209.72964999999"/>
    <n v="4.1888282100330338E-3"/>
    <n v="2.3868976070546949E-3"/>
    <n v="1209.1382899999999"/>
    <n v="98.745407097695676"/>
    <n v="0.22100624092588539"/>
    <n v="0.13037565001124027"/>
    <n v="0.22100624092588539"/>
    <n v="0.13037565001124027"/>
    <n v="3.5426102937058764E-4"/>
    <n v="3.6994487551280926E-4"/>
    <n v="2.094509355351369E-4"/>
    <n v="2.2044658899560872E-4"/>
    <m/>
    <m/>
    <m/>
    <n v="0"/>
    <m/>
    <n v="0"/>
    <m/>
    <n v="0"/>
    <m/>
    <n v="177.66251006499965"/>
    <n v="39.265354006396045"/>
    <n v="28.105374272563765"/>
    <n v="2.3317005833175539E-3"/>
    <n v="209.99891507695233"/>
    <n v="-88.719892428054152"/>
    <n v="56.452655509214011"/>
    <n v="2.054175017702438"/>
    <s v="Resto"/>
    <n v="2023"/>
    <n v="3"/>
    <d v="2024-11-12T00:00:00"/>
    <x v="44"/>
    <x v="24"/>
  </r>
  <r>
    <n v="2024"/>
    <n v="9"/>
    <n v="39"/>
    <x v="17"/>
    <s v="GMM. Individual"/>
    <n v="27"/>
    <s v="670671cd97404156226e507973f2ab8330d3022ca96e0c93bdbdb320c41adcaf"/>
    <s v="866d562d83a77144c090ae01fef5e5dc5d322dfdcb968ee04e0fa262fe1b2619"/>
    <x v="12"/>
    <n v="311945.65083"/>
    <n v="251970.56547999999"/>
    <n v="514975.11032000004"/>
    <n v="326727.02953999996"/>
    <n v="86790.085390000051"/>
    <n v="114656.78194999999"/>
    <n v="126350.68141000003"/>
    <n v="176290.54014999996"/>
    <n v="0"/>
    <n v="0"/>
    <n v="136.08000000000001"/>
    <n v="130.12"/>
    <n v="0"/>
    <n v="0"/>
    <n v="48604.111090000006"/>
    <n v="67178.996610000002"/>
    <n v="134829.78234999999"/>
    <n v="143618.8101"/>
    <n v="0"/>
    <n v="0"/>
    <n v="0"/>
    <n v="0"/>
    <n v="0"/>
    <n v="0"/>
    <s v="GMM. Individual"/>
    <s v="Accidentes y Enfermedades"/>
    <s v="Gastos Medicos"/>
    <x v="44"/>
    <x v="2"/>
    <n v="20570212.76644"/>
    <n v="17720859.139090002"/>
    <n v="686962120.64980006"/>
    <n v="584624168.36260986"/>
    <n v="657838299.99713993"/>
    <n v="555463704.64566004"/>
    <n v="58098326.261530019"/>
    <n v="51300935.00370001"/>
    <n v="40981977.138779998"/>
    <n v="35725201.828740001"/>
    <n v="1349388.1166900001"/>
    <n v="1099381.7712999999"/>
    <n v="0.5369270870657693"/>
    <n v="0.49116174093479376"/>
    <n v="59975.085350000008"/>
    <n v="23.802417252883657"/>
    <n v="23.117563210441734"/>
    <n v="22.919296286134447"/>
    <n v="1.5164920964693895"/>
    <n v="1.421886848161805"/>
    <n v="4.5409439829801591E-2"/>
    <n v="4.7419806787071569E-2"/>
    <n v="4.3099580741882138E-2"/>
    <n v="4.5362201593484204E-2"/>
    <m/>
    <m/>
    <m/>
    <n v="0"/>
    <m/>
    <n v="0"/>
    <m/>
    <n v="0"/>
    <m/>
    <n v="-24.304446789856847"/>
    <n v="27.822181575244258"/>
    <n v="45.504038033799944"/>
    <n v="0.21177622811143787"/>
    <n v="-27.649840660518311"/>
    <n v="-6.1196912464880571"/>
    <n v="36.048497774646158"/>
    <n v="46.775903910653554"/>
    <s v="Medianas"/>
    <n v="2023"/>
    <n v="3"/>
    <d v="2024-11-12T00:00:00"/>
    <x v="44"/>
    <x v="12"/>
  </r>
  <r>
    <n v="2024"/>
    <n v="9"/>
    <n v="702"/>
    <x v="49"/>
    <s v="GMM. Individual"/>
    <n v="244"/>
    <s v="82c01ce15b431d420eb6a1febfba7d7a2b69e5bcdcb929cb42cd3e9179d43fc4"/>
    <s v="866d562d83a77144c090ae01fef5e5dc5d322dfdcb968ee04e0fa262fe1b2619"/>
    <x v="32"/>
    <n v="12.61923"/>
    <n v="9.9317199999999985"/>
    <n v="12.61923"/>
    <n v="9.9317199999999985"/>
    <n v="6.4369999999999997E-2"/>
    <n v="-6.6830000000000001E-2"/>
    <n v="0.44344"/>
    <n v="0.24337999999999999"/>
    <n v="0"/>
    <n v="0"/>
    <n v="136.08000000000001"/>
    <n v="130.12"/>
    <n v="0"/>
    <n v="0"/>
    <n v="6.4370000000000011E-2"/>
    <n v="-6.6830000000000001E-2"/>
    <n v="9.8715799999999998"/>
    <n v="7.7881999999999998"/>
    <n v="0"/>
    <n v="0"/>
    <n v="0"/>
    <n v="0"/>
    <n v="0"/>
    <n v="0"/>
    <s v="GMM. Individual"/>
    <s v="Accidentes y Enfermedades"/>
    <s v="Gastos Medicos"/>
    <x v="44"/>
    <x v="2"/>
    <n v="206857.00487999999"/>
    <n v="209673.78633"/>
    <n v="686962120.64980006"/>
    <n v="584624168.36260986"/>
    <n v="657838299.99713993"/>
    <n v="555463704.64566004"/>
    <n v="58098326.261530019"/>
    <n v="51300935.00370001"/>
    <n v="40981977.138779998"/>
    <n v="35725201.828740001"/>
    <n v="206857.00487999999"/>
    <n v="209673.78633"/>
    <n v="2.1720470815621175E-5"/>
    <n v="1.9359725118623446E-5"/>
    <n v="2.6875100000000014"/>
    <n v="27.059864756557793"/>
    <n v="6.100460560821014E-3"/>
    <n v="4.7367485339196037E-3"/>
    <n v="6.100460560821014E-3"/>
    <n v="4.7367485339196037E-3"/>
    <n v="1.8369615471757633E-6"/>
    <n v="1.9182875183848165E-6"/>
    <n v="1.6988213176024402E-6"/>
    <n v="1.7880052138304186E-6"/>
    <m/>
    <m/>
    <m/>
    <n v="0"/>
    <m/>
    <n v="0"/>
    <m/>
    <n v="0"/>
    <m/>
    <n v="-196.31901840490798"/>
    <n v="0.51009451448305476"/>
    <n v="-0.67289452380856507"/>
    <n v="1.5706904472182879E-7"/>
    <n v="-196.31901840490801"/>
    <n v="26.750468657712958"/>
    <n v="0.6520739334534088"/>
    <n v="-0.85809301250609904"/>
    <s v="Resto"/>
    <n v="2023"/>
    <n v="3"/>
    <d v="2024-11-12T00:00:00"/>
    <x v="44"/>
    <x v="32"/>
  </r>
  <r>
    <n v="2024"/>
    <n v="9"/>
    <n v="34"/>
    <x v="54"/>
    <s v="GMM. Individual"/>
    <n v="23"/>
    <s v="535fa30d7e25dd8a49f1536779734ec8286108d115da5045d77f3b4185d8f790"/>
    <s v="866d562d83a77144c090ae01fef5e5dc5d322dfdcb968ee04e0fa262fe1b2619"/>
    <x v="6"/>
    <n v="3889622.3335199999"/>
    <n v="3464476.1191999996"/>
    <n v="5140493.8543800004"/>
    <n v="4590409.6553099994"/>
    <n v="2631827.2073499998"/>
    <n v="2211054.5657700002"/>
    <n v="3404767.98649"/>
    <n v="2934774.1763099995"/>
    <n v="0"/>
    <n v="0"/>
    <n v="136.08000000000001"/>
    <n v="130.12"/>
    <n v="0"/>
    <n v="0"/>
    <n v="2631827.2073499998"/>
    <n v="2211054.5657699998"/>
    <n v="3774802.3529300001"/>
    <n v="3450888.5694899997"/>
    <n v="0"/>
    <n v="0"/>
    <n v="0"/>
    <n v="0"/>
    <n v="0"/>
    <n v="0"/>
    <s v="GMM. Individual"/>
    <s v="Accidentes y Enfermedades"/>
    <s v="Gastos Medicos"/>
    <x v="44"/>
    <x v="2"/>
    <n v="62258031.00485"/>
    <n v="58609536.351640001"/>
    <n v="686962120.64980006"/>
    <n v="584624168.36260986"/>
    <n v="657838299.99713993"/>
    <n v="555463704.64566004"/>
    <n v="58098326.261530019"/>
    <n v="51300935.00370001"/>
    <n v="40981977.138779998"/>
    <n v="35725201.828740001"/>
    <n v="22594575.060660001"/>
    <n v="19382380.522060003"/>
    <n v="6.6948956773915267"/>
    <n v="6.7532416688899115"/>
    <n v="425146.21432000026"/>
    <n v="12.271587382688409"/>
    <n v="17.214850569561371"/>
    <n v="17.874358184521842"/>
    <n v="6.2475832767936268"/>
    <n v="5.911113335574198"/>
    <n v="0.56620623126072678"/>
    <n v="0.59127331648779202"/>
    <n v="0.59259885353408415"/>
    <n v="0.62370882025677077"/>
    <m/>
    <m/>
    <m/>
    <n v="0"/>
    <m/>
    <n v="0"/>
    <m/>
    <n v="0"/>
    <m/>
    <n v="19.030405133102878"/>
    <n v="67.662795553939276"/>
    <n v="63.820747775296148"/>
    <n v="6.4219137071832035"/>
    <n v="19.030405133102903"/>
    <n v="9.3863877930973274"/>
    <n v="69.720927383315228"/>
    <n v="64.072035977005399"/>
    <s v="Grandes"/>
    <n v="2023"/>
    <n v="3"/>
    <d v="2024-11-12T00:00:00"/>
    <x v="44"/>
    <x v="6"/>
  </r>
  <r>
    <n v="2024"/>
    <n v="9"/>
    <n v="16"/>
    <x v="24"/>
    <s v="GMM. Individual"/>
    <n v="14"/>
    <s v="8527a891e224136950ff32ca212b45bc93f69fbb801c3b1ebedac52775f99e61"/>
    <s v="866d562d83a77144c090ae01fef5e5dc5d322dfdcb968ee04e0fa262fe1b2619"/>
    <x v="8"/>
    <n v="1473165.43472"/>
    <n v="1321344.1054100001"/>
    <n v="1883445.6976900001"/>
    <n v="1703392.3950700001"/>
    <n v="1117117.9357199997"/>
    <n v="967002.85336999991"/>
    <n v="1445289.4405599996"/>
    <n v="1253038.5959499998"/>
    <n v="0"/>
    <n v="0"/>
    <n v="136.08000000000001"/>
    <n v="130.12"/>
    <n v="0"/>
    <n v="0"/>
    <n v="993715.86202999996"/>
    <n v="903952.32140000002"/>
    <n v="1403705.5109300001"/>
    <n v="1265954.9900199999"/>
    <n v="0"/>
    <n v="0"/>
    <n v="0"/>
    <n v="0"/>
    <n v="0"/>
    <n v="0"/>
    <s v="GMM. Individual"/>
    <s v="Accidentes y Enfermedades"/>
    <s v="Gastos Medicos"/>
    <x v="44"/>
    <x v="2"/>
    <n v="3728743.9611599999"/>
    <n v="2931433.71942"/>
    <n v="686962120.64980006"/>
    <n v="584624168.36260986"/>
    <n v="657838299.99713993"/>
    <n v="555463704.64566004"/>
    <n v="58098326.261530019"/>
    <n v="51300935.00370001"/>
    <n v="40981977.138779998"/>
    <n v="35725201.828740001"/>
    <n v="1827603.65488"/>
    <n v="1672007.0972200001"/>
    <n v="2.5356417809499976"/>
    <n v="2.5756725590180762"/>
    <n v="151821.32930999994"/>
    <n v="11.489916115597399"/>
    <n v="80.606395745948959"/>
    <n v="79.027422049042869"/>
    <n v="39.508355898528983"/>
    <n v="45.075012157240081"/>
    <n v="0.21444638509711822"/>
    <n v="0.22394035657796224"/>
    <n v="0.22601599059969821"/>
    <n v="0.23788126827348843"/>
    <m/>
    <m/>
    <m/>
    <n v="0"/>
    <m/>
    <n v="0"/>
    <m/>
    <n v="0"/>
    <m/>
    <n v="15.523747611172967"/>
    <n v="75.831125913725145"/>
    <n v="73.183272200692073"/>
    <n v="2.7258761380326497"/>
    <n v="9.9301189349210617"/>
    <n v="10.881154701070695"/>
    <n v="70.792331745682986"/>
    <n v="71.404775724745079"/>
    <s v="Medianas"/>
    <n v="2023"/>
    <n v="3"/>
    <d v="2024-11-12T00:00:00"/>
    <x v="44"/>
    <x v="8"/>
  </r>
  <r>
    <n v="2024"/>
    <n v="9"/>
    <n v="1"/>
    <x v="14"/>
    <s v="GMM. Individual"/>
    <n v="30"/>
    <s v="624b60c58c9d8bfb6ff1886c2fd605d2adeb6ea4da576068201b6c6958ce93f4"/>
    <s v="866d562d83a77144c090ae01fef5e5dc5d322dfdcb968ee04e0fa262fe1b2619"/>
    <x v="10"/>
    <n v="564034.12647999998"/>
    <n v="570821.11699000001"/>
    <n v="1025905.7500999999"/>
    <n v="980362.16737000004"/>
    <n v="613549.8302999998"/>
    <n v="615825.75450999953"/>
    <n v="789771.80698000011"/>
    <n v="805380.49427999987"/>
    <n v="0"/>
    <n v="0"/>
    <n v="136.08000000000001"/>
    <n v="130.12"/>
    <n v="0"/>
    <n v="0"/>
    <n v="561009.97407"/>
    <n v="580796.00838000001"/>
    <n v="723967.30602000002"/>
    <n v="705870.63722000003"/>
    <n v="0"/>
    <n v="0"/>
    <n v="0"/>
    <n v="0"/>
    <n v="0"/>
    <n v="0"/>
    <s v="GMM. Individual"/>
    <s v="Accidentes y Enfermedades"/>
    <s v="Gastos Medicos"/>
    <x v="44"/>
    <x v="2"/>
    <n v="35723485.483519994"/>
    <n v="28721849.16367"/>
    <n v="686962120.64980006"/>
    <n v="584624168.36260986"/>
    <n v="657838299.99713993"/>
    <n v="555463704.64566004"/>
    <n v="58098326.261530019"/>
    <n v="51300935.00370001"/>
    <n v="40981977.138779998"/>
    <n v="35725201.828740001"/>
    <n v="2261700.60464"/>
    <n v="2175833.9738600003"/>
    <n v="0.97082680823023448"/>
    <n v="1.1126914488962634"/>
    <n v="-6786.9905100000324"/>
    <n v="-1.1889872865580964"/>
    <n v="24.938496515535864"/>
    <n v="26.23458976409605"/>
    <n v="1.5788888425800471"/>
    <n v="1.9874107469097999"/>
    <n v="8.2105564415469956E-2"/>
    <n v="8.5740542392021293E-2"/>
    <n v="9.7638987212713274E-2"/>
    <n v="0.1027647913294599"/>
    <m/>
    <m/>
    <m/>
    <n v="0"/>
    <m/>
    <n v="0"/>
    <m/>
    <n v="0"/>
    <m/>
    <n v="-0.36957275549650559"/>
    <n v="108.77884891983669"/>
    <n v="107.88419281986512"/>
    <n v="1.4971211081942073"/>
    <n v="-3.4067097611756525"/>
    <n v="2.5637372977110662"/>
    <n v="77.491064776687821"/>
    <n v="82.280800157293157"/>
    <s v="Medianas"/>
    <n v="2023"/>
    <n v="3"/>
    <d v="2024-11-12T00:00:00"/>
    <x v="44"/>
    <x v="10"/>
  </r>
  <r>
    <n v="2024"/>
    <n v="9"/>
    <n v="22"/>
    <x v="15"/>
    <s v="GMM. Individual"/>
    <n v="16"/>
    <s v="b17ef6d19c7a5b1ee83b907c595526dcb1eb06db8227d650d5dda0a9f4ce8cd9"/>
    <s v="866d562d83a77144c090ae01fef5e5dc5d322dfdcb968ee04e0fa262fe1b2619"/>
    <x v="13"/>
    <n v="2267485.5865500001"/>
    <n v="2084509.0772899999"/>
    <n v="2880249.1581700002"/>
    <n v="2644420.9581999998"/>
    <n v="1277596.33299"/>
    <n v="1187840.6071900001"/>
    <n v="1717823.9370900001"/>
    <n v="1582591.8783399998"/>
    <n v="0"/>
    <n v="0"/>
    <n v="136.08000000000001"/>
    <n v="130.12"/>
    <n v="0"/>
    <n v="0"/>
    <n v="1277596.33299"/>
    <n v="1187840.6071900001"/>
    <n v="2102712.3421"/>
    <n v="1925235.7010999999"/>
    <n v="0"/>
    <n v="0"/>
    <n v="0"/>
    <n v="0"/>
    <n v="0"/>
    <n v="0"/>
    <s v="GMM. Individual"/>
    <s v="Accidentes y Enfermedades"/>
    <s v="Gastos Medicos"/>
    <x v="44"/>
    <x v="2"/>
    <n v="23848282.467700001"/>
    <n v="20930115.52899"/>
    <n v="686962120.64980006"/>
    <n v="584624168.36260986"/>
    <n v="657838299.99713993"/>
    <n v="555463704.64566004"/>
    <n v="58098326.261530019"/>
    <n v="51300935.00370001"/>
    <n v="40981977.138779998"/>
    <n v="35725201.828740001"/>
    <n v="4680114.9022500003"/>
    <n v="4238751.0255000005"/>
    <n v="3.9028414972625853"/>
    <n v="4.0632964626076653"/>
    <n v="182976.5092600002"/>
    <n v="8.7779185638223076"/>
    <n v="48.449357204026967"/>
    <n v="49.177436106762428"/>
    <n v="9.5079617981759146"/>
    <n v="9.959376833839146"/>
    <n v="0.33007432555454103"/>
    <n v="0.34468737781911729"/>
    <n v="0.35655540603601849"/>
    <n v="0.3752736785240981"/>
    <m/>
    <m/>
    <m/>
    <n v="0"/>
    <m/>
    <n v="0"/>
    <m/>
    <n v="0"/>
    <m/>
    <n v="7.5562095837361065"/>
    <n v="56.344187613288177"/>
    <n v="56.984189713113253"/>
    <n v="3.1174589958497867"/>
    <n v="7.5562095837361065"/>
    <n v="9.2184370411683823"/>
    <n v="60.759444238295181"/>
    <n v="61.698451078551955"/>
    <s v="Medianas"/>
    <n v="2023"/>
    <n v="3"/>
    <d v="2024-11-12T00:00:00"/>
    <x v="44"/>
    <x v="13"/>
  </r>
  <r>
    <n v="2024"/>
    <n v="9"/>
    <n v="3"/>
    <x v="40"/>
    <s v="GMM. Individual"/>
    <n v="3"/>
    <s v="4e07408562bedb8b60ce05c1decfe3ad16b72230967de01f640b7e4729b49fce"/>
    <s v="866d562d83a77144c090ae01fef5e5dc5d322dfdcb968ee04e0fa262fe1b2619"/>
    <x v="16"/>
    <n v="1308419.45805"/>
    <n v="1177892.3631600002"/>
    <n v="1699954.6262699999"/>
    <n v="1536712.2340600002"/>
    <n v="867386.70571999985"/>
    <n v="826127.98808999977"/>
    <n v="1169822.1582599995"/>
    <n v="1079787.8445000001"/>
    <n v="0"/>
    <n v="0"/>
    <n v="136.08000000000001"/>
    <n v="130.12"/>
    <n v="0"/>
    <n v="0"/>
    <n v="861361.01986"/>
    <n v="807527.59604999993"/>
    <n v="1223354.2098099999"/>
    <n v="1134009.9034000002"/>
    <n v="0"/>
    <n v="0"/>
    <n v="0"/>
    <n v="0"/>
    <n v="0"/>
    <n v="0"/>
    <s v="GMM. Individual"/>
    <s v="Accidentes y Enfermedades"/>
    <s v="Gastos Medicos"/>
    <x v="44"/>
    <x v="2"/>
    <n v="18450547.527869999"/>
    <n v="15031312.08585"/>
    <n v="686962120.64980006"/>
    <n v="584624168.36260986"/>
    <n v="657838299.99713993"/>
    <n v="555463704.64566004"/>
    <n v="58098326.261530019"/>
    <n v="51300935.00370001"/>
    <n v="40981977.138779998"/>
    <n v="35725201.828740001"/>
    <n v="2107107.4433399998"/>
    <n v="2020110.9390100001"/>
    <n v="2.2520777141842965"/>
    <n v="2.2960446297422186"/>
    <n v="130527.09488999983"/>
    <n v="11.081411084101699"/>
    <n v="62.095526366515486"/>
    <n v="58.30830081724384"/>
    <n v="7.091493930321584"/>
    <n v="7.8362577826378219"/>
    <n v="0.1904645712943184"/>
    <n v="0.19889681978925347"/>
    <n v="0.20147856125397454"/>
    <n v="0.21205568488248897"/>
    <m/>
    <m/>
    <m/>
    <n v="0"/>
    <m/>
    <n v="0"/>
    <m/>
    <n v="0"/>
    <m/>
    <n v="4.9942282823984607"/>
    <n v="66.292709144872219"/>
    <n v="70.136118878782625"/>
    <n v="2.1165077096761595"/>
    <n v="6.6664500474441724"/>
    <n v="7.8786178270689344"/>
    <n v="70.409780990068171"/>
    <n v="71.209924501440625"/>
    <s v="Medianas"/>
    <n v="2023"/>
    <n v="3"/>
    <d v="2024-11-12T00:00:00"/>
    <x v="44"/>
    <x v="16"/>
  </r>
  <r>
    <n v="2024"/>
    <n v="9"/>
    <n v="43"/>
    <x v="9"/>
    <s v="GMM. Gpo y Col"/>
    <n v="31"/>
    <s v="eb1e33e8a81b697b75855af6bfcdbcbf7cbbde9f94962ceaec1ed8af21f5a50f"/>
    <s v="866d562d83a77144c090ae01fef5e5dc5d322dfdcb968ee04e0fa262fe1b2619"/>
    <x v="4"/>
    <n v="13788631.368379999"/>
    <n v="12318727.71504"/>
    <n v="16920056.071279999"/>
    <n v="15285731.786839999"/>
    <n v="10417254.571670001"/>
    <n v="8583817.6754799932"/>
    <n v="13605635.209519999"/>
    <n v="11259740.074629996"/>
    <n v="0"/>
    <n v="0"/>
    <n v="136.08000000000001"/>
    <n v="130.12"/>
    <n v="10838.96622"/>
    <n v="-2184.4957300000001"/>
    <n v="10112659.906100001"/>
    <n v="8335870.1228499999"/>
    <n v="11952448.68502"/>
    <n v="10818966.375260001"/>
    <n v="0"/>
    <n v="0"/>
    <n v="0"/>
    <n v="0"/>
    <n v="0"/>
    <n v="0"/>
    <s v="GMM. Gpo y Col"/>
    <s v="Accidentes y Enfermedades"/>
    <s v="Gastos Medicos"/>
    <x v="45"/>
    <x v="2"/>
    <n v="84865140.385240003"/>
    <n v="73374373.455160007"/>
    <n v="686962120.64980006"/>
    <n v="584624168.36260986"/>
    <n v="657838299.99713993"/>
    <n v="555463704.64566004"/>
    <n v="59805785.164580002"/>
    <n v="52015091.173859999"/>
    <n v="46590662.707460009"/>
    <n v="39280676.426399991"/>
    <n v="31735491.54284"/>
    <n v="28103410.80077"/>
    <n v="23.055681537220785"/>
    <n v="23.682987834943436"/>
    <n v="1469903.6533399988"/>
    <n v="11.932268391202339"/>
    <n v="43.448614462979442"/>
    <n v="43.833568111606155"/>
    <n v="16.24769758912478"/>
    <n v="16.788869376265446"/>
    <n v="2.0071894728834949"/>
    <n v="2.0960517757083994"/>
    <n v="2.1071191342536797"/>
    <n v="2.2177376509052613"/>
    <m/>
    <m/>
    <m/>
    <n v="0"/>
    <m/>
    <n v="0"/>
    <m/>
    <n v="0"/>
    <m/>
    <n v="21.359224595686509"/>
    <n v="75.54959077054437"/>
    <n v="69.681040721437199"/>
    <n v="22.359103662206572"/>
    <n v="21.314988802183077"/>
    <n v="10.476807769288943"/>
    <n v="84.607432105307382"/>
    <n v="77.048673909476619"/>
    <s v="Grandes"/>
    <n v="2023"/>
    <n v="3"/>
    <d v="2024-11-12T00:00:00"/>
    <x v="45"/>
    <x v="4"/>
  </r>
  <r>
    <n v="2024"/>
    <n v="9"/>
    <n v="714"/>
    <x v="48"/>
    <s v="GMM. Gpo y Col"/>
    <n v="250"/>
    <s v="1e472b39b105d349bcd069c4a711b44a2fffb8e274714bb07ecfff69a9a7f67b"/>
    <s v="866d562d83a77144c090ae01fef5e5dc5d322dfdcb968ee04e0fa262fe1b2619"/>
    <x v="11"/>
    <n v="324833.12818"/>
    <n v="290878.35506000003"/>
    <n v="402178.99368999997"/>
    <n v="361289.28067000001"/>
    <n v="107461.68511999999"/>
    <n v="88208.204719999994"/>
    <n v="141487.62294"/>
    <n v="193271.93317"/>
    <n v="0"/>
    <n v="0"/>
    <n v="136.08000000000001"/>
    <n v="130.12"/>
    <n v="849.81068999999991"/>
    <n v="0"/>
    <n v="107461.68512000001"/>
    <n v="88208.204719999994"/>
    <n v="322264.70663999999"/>
    <n v="286488.73465"/>
    <n v="0"/>
    <n v="0"/>
    <n v="0"/>
    <n v="0"/>
    <n v="0"/>
    <n v="0"/>
    <s v="GMM. Gpo y Col"/>
    <s v="Accidentes y Enfermedades"/>
    <s v="Gastos Medicos"/>
    <x v="45"/>
    <x v="2"/>
    <n v="453031.13588000002"/>
    <n v="407667.88101999997"/>
    <n v="686962120.64980006"/>
    <n v="584624168.36260986"/>
    <n v="657838299.99713993"/>
    <n v="555463704.64566004"/>
    <n v="59805785.164580002"/>
    <n v="52015091.173859999"/>
    <n v="46590662.707460009"/>
    <n v="39280676.426399991"/>
    <n v="453031.13588000002"/>
    <n v="407667.88101999997"/>
    <n v="0.54314666597234562"/>
    <n v="0.55921915831646174"/>
    <n v="33954.773119999969"/>
    <n v="11.673186584473093"/>
    <n v="71.702164035374949"/>
    <n v="71.351796058156879"/>
    <n v="71.702164035374949"/>
    <n v="71.351796058156879"/>
    <n v="4.7285449723594525E-2"/>
    <n v="4.9378871400678905E-2"/>
    <n v="4.9754760545510729E-2"/>
    <n v="5.2366761793294206E-2"/>
    <m/>
    <m/>
    <m/>
    <n v="0"/>
    <m/>
    <n v="0"/>
    <m/>
    <n v="0"/>
    <m/>
    <n v="21.827312392442956"/>
    <n v="33.082119955589064"/>
    <n v="30.324774320799879"/>
    <n v="0.23065069023539223"/>
    <n v="21.827312392442956"/>
    <n v="12.487741283686793"/>
    <n v="33.345781559643399"/>
    <n v="30.789414748807818"/>
    <s v="Medianas"/>
    <n v="2023"/>
    <n v="3"/>
    <d v="2024-11-12T00:00:00"/>
    <x v="45"/>
    <x v="11"/>
  </r>
  <r>
    <n v="2024"/>
    <n v="9"/>
    <n v="3"/>
    <x v="40"/>
    <s v="GMM. Gpo y Col"/>
    <n v="3"/>
    <s v="4e07408562bedb8b60ce05c1decfe3ad16b72230967de01f640b7e4729b49fce"/>
    <s v="866d562d83a77144c090ae01fef5e5dc5d322dfdcb968ee04e0fa262fe1b2619"/>
    <x v="10"/>
    <n v="798652.80825999996"/>
    <n v="842205.24969000008"/>
    <n v="1493098.8113199999"/>
    <n v="1382123.2154999999"/>
    <n v="909361.54870000028"/>
    <n v="835116.97840000002"/>
    <n v="1306294.0213499996"/>
    <n v="1083641.9744899997"/>
    <n v="0"/>
    <n v="0"/>
    <n v="136.08000000000001"/>
    <n v="130.12"/>
    <n v="2293.3237999999997"/>
    <n v="-4994.0282999999999"/>
    <n v="872624.98233000003"/>
    <n v="810880.65314999991"/>
    <n v="983075.66607000004"/>
    <n v="950681.75966999994"/>
    <n v="0"/>
    <n v="0"/>
    <n v="0"/>
    <n v="0"/>
    <n v="0"/>
    <n v="0"/>
    <s v="GMM. Gpo y Col"/>
    <s v="Accidentes y Enfermedades"/>
    <s v="Gastos Medicos"/>
    <x v="45"/>
    <x v="2"/>
    <n v="18450547.527869999"/>
    <n v="15031312.08585"/>
    <n v="686962120.64980006"/>
    <n v="584624168.36260986"/>
    <n v="657838299.99713993"/>
    <n v="555463704.64566004"/>
    <n v="59805785.164580002"/>
    <n v="52015091.173859999"/>
    <n v="46590662.707460009"/>
    <n v="39280676.426399991"/>
    <n v="2107107.4433399998"/>
    <n v="2020110.9390100001"/>
    <n v="1.3354106230060874"/>
    <n v="1.6191555771284456"/>
    <n v="-43552.441430000123"/>
    <n v="-5.1712384179546493"/>
    <n v="37.902804187054002"/>
    <n v="41.691039508094605"/>
    <n v="4.328613050933126"/>
    <n v="5.6030055452233301"/>
    <n v="0.11625863846823915"/>
    <n v="0.12140564151759974"/>
    <n v="0.14405925982307782"/>
    <n v="0.15162201285991447"/>
    <m/>
    <m/>
    <m/>
    <n v="0"/>
    <m/>
    <n v="0"/>
    <m/>
    <n v="0"/>
    <m/>
    <n v="8.8903198258817984"/>
    <n v="113.86193591195128"/>
    <n v="99.158367714686051"/>
    <n v="1.9518107188340017"/>
    <n v="7.6144780295526848"/>
    <n v="3.4074395632924137"/>
    <n v="88.764783062778477"/>
    <n v="85.294647225741699"/>
    <s v="Medianas"/>
    <n v="2023"/>
    <n v="3"/>
    <d v="2024-11-12T00:00:00"/>
    <x v="45"/>
    <x v="10"/>
  </r>
  <r>
    <n v="2024"/>
    <n v="9"/>
    <n v="701"/>
    <x v="51"/>
    <s v="GMM. Gpo y Col"/>
    <n v="243"/>
    <s v="72440a20f54075ac43f51a2cf0dbb2a14366b38a5c01b110ae174abc1cb44238"/>
    <s v="866d562d83a77144c090ae01fef5e5dc5d322dfdcb968ee04e0fa262fe1b2619"/>
    <x v="17"/>
    <n v="429085.51506999996"/>
    <n v="327125.32897000003"/>
    <n v="555840.00142999995"/>
    <n v="272103.64636000007"/>
    <n v="308479.39399000001"/>
    <n v="193810.86820999999"/>
    <n v="379806.34053000004"/>
    <n v="296712.57328000001"/>
    <n v="0"/>
    <n v="0"/>
    <n v="136.08000000000001"/>
    <n v="130.12"/>
    <n v="0"/>
    <n v="0"/>
    <n v="300027.39863999997"/>
    <n v="192923.07790999999"/>
    <n v="392572.6863"/>
    <n v="350261.66529999999"/>
    <n v="0"/>
    <n v="0"/>
    <n v="0"/>
    <n v="0"/>
    <n v="0"/>
    <n v="0"/>
    <s v="GMM. Gpo y Col"/>
    <s v="Accidentes y Enfermedades"/>
    <s v="Gastos Medicos"/>
    <x v="45"/>
    <x v="2"/>
    <n v="2340553.6933599999"/>
    <n v="2011777.3748599999"/>
    <n v="686962120.64980006"/>
    <n v="584624168.36260986"/>
    <n v="657838299.99713993"/>
    <n v="555463704.64566004"/>
    <n v="59805785.164580002"/>
    <n v="52015091.173859999"/>
    <n v="46590662.707460009"/>
    <n v="39280676.426399991"/>
    <n v="2340553.6933599999"/>
    <n v="2011777.3748599999"/>
    <n v="0.71746489723225981"/>
    <n v="0.62890465360636671"/>
    <n v="101960.18609999993"/>
    <n v="31.168539110388018"/>
    <n v="18.332649931821173"/>
    <n v="16.260513367825542"/>
    <n v="18.332649931821173"/>
    <n v="16.260513367825542"/>
    <n v="6.2461306405675814E-2"/>
    <n v="6.5226593689036577E-2"/>
    <n v="5.5954807664930876E-2"/>
    <n v="5.8892295974347954E-2"/>
    <m/>
    <m/>
    <m/>
    <n v="0"/>
    <m/>
    <n v="0"/>
    <m/>
    <n v="0"/>
    <m/>
    <n v="59.165168000668153"/>
    <n v="71.892287936980452"/>
    <n v="59.246671243783133"/>
    <n v="0.66210561529661793"/>
    <n v="55.516593395822198"/>
    <n v="12.079832077472851"/>
    <n v="76.425948393852877"/>
    <n v="55.079700984337208"/>
    <s v="Medianas"/>
    <n v="2023"/>
    <n v="3"/>
    <d v="2024-11-12T00:00:00"/>
    <x v="45"/>
    <x v="17"/>
  </r>
  <r>
    <n v="2024"/>
    <n v="9"/>
    <n v="65"/>
    <x v="69"/>
    <s v="GMM. Gpo y Col"/>
    <n v="225"/>
    <s v="0e6523810856a138a75dec70a9cf3778a5c70b83ac915f22c33f05db97cb3e68"/>
    <s v="866d562d83a77144c090ae01fef5e5dc5d322dfdcb968ee04e0fa262fe1b2619"/>
    <x v="14"/>
    <n v="719033.1237"/>
    <n v="501582.73157"/>
    <n v="878141.50375999999"/>
    <n v="625757.72451000009"/>
    <n v="520827.21308000002"/>
    <n v="299420.39953"/>
    <n v="656478.03417999996"/>
    <n v="397865.85801999999"/>
    <n v="0"/>
    <n v="0"/>
    <n v="136.08000000000001"/>
    <n v="130.12"/>
    <n v="0"/>
    <n v="0"/>
    <n v="500735.59416000004"/>
    <n v="288642.99605999998"/>
    <n v="677004.76772999996"/>
    <n v="481486.87469000003"/>
    <n v="0"/>
    <n v="0"/>
    <n v="0"/>
    <n v="0"/>
    <n v="0"/>
    <n v="0"/>
    <s v="GMM. Gpo y Col"/>
    <s v="Accidentes y Enfermedades"/>
    <s v="Gastos Medicos"/>
    <x v="45"/>
    <x v="2"/>
    <n v="3560915.6343899998"/>
    <n v="3098553.8007"/>
    <n v="686962120.64980006"/>
    <n v="584624168.36260986"/>
    <n v="657838299.99713993"/>
    <n v="555463704.64566004"/>
    <n v="59805785.164580002"/>
    <n v="52015091.173859999"/>
    <n v="46590662.707460009"/>
    <n v="39280676.426399991"/>
    <n v="3560915.6343899998"/>
    <n v="3098553.8007"/>
    <n v="1.2022802170747982"/>
    <n v="0.96430232121186532"/>
    <n v="217450.39212999999"/>
    <n v="43.352846588111248"/>
    <n v="20.192366164360799"/>
    <n v="16.18763990661342"/>
    <n v="20.192366164360799"/>
    <n v="16.18763990661342"/>
    <n v="0.10466852568521011"/>
    <n v="0.10930241120091765"/>
    <n v="8.5795757122872851E-2"/>
    <n v="9.0299821099916577E-2"/>
    <m/>
    <m/>
    <m/>
    <n v="0"/>
    <m/>
    <n v="0"/>
    <m/>
    <n v="0"/>
    <m/>
    <n v="73.945133296709955"/>
    <n v="72.434383884837999"/>
    <n v="59.695117212824819"/>
    <n v="1.1178789543094569"/>
    <n v="73.479211688861696"/>
    <n v="40.607107549064956"/>
    <n v="73.96337781179426"/>
    <n v="59.948258453740735"/>
    <s v="Medianas"/>
    <n v="2023"/>
    <n v="3"/>
    <d v="2024-11-12T00:00:00"/>
    <x v="45"/>
    <x v="14"/>
  </r>
  <r>
    <n v="2024"/>
    <n v="9"/>
    <n v="150.1"/>
    <x v="32"/>
    <s v="GMM. Gpo y Col"/>
    <n v="150.1"/>
    <m/>
    <m/>
    <x v="21"/>
    <n v="756100.86386000004"/>
    <n v="720875.66656000004"/>
    <n v="1216660.5530300001"/>
    <n v="647464.9728300001"/>
    <n v="587302.30350999988"/>
    <n v="519246.43254999997"/>
    <n v="755562.93061999988"/>
    <n v="424475.03495"/>
    <n v="0"/>
    <n v="0"/>
    <n v="0"/>
    <n v="0"/>
    <n v="0"/>
    <n v="0"/>
    <n v="494880.56831"/>
    <n v="441730.52893999999"/>
    <n v="813027.7415"/>
    <n v="752997.27293999994"/>
    <n v="0"/>
    <n v="0"/>
    <n v="0"/>
    <n v="0"/>
    <n v="0"/>
    <n v="0"/>
    <s v="GMM. Gpo y Col"/>
    <s v="Accidentes y Enfermedades"/>
    <s v="Gastos Medicos"/>
    <x v="45"/>
    <x v="2"/>
    <n v="87690847.360280007"/>
    <n v="60417965.059189998"/>
    <n v="686962120.64980006"/>
    <n v="584624168.36260986"/>
    <n v="657838299.99713993"/>
    <n v="555463704.64566004"/>
    <n v="59805785.164580002"/>
    <n v="52015091.173859999"/>
    <n v="46590662.707460009"/>
    <n v="39280676.426399991"/>
    <n v="5637762.48379"/>
    <n v="4521898.1088500004"/>
    <n v="1.2642604085529188"/>
    <n v="1.3858971507912563"/>
    <n v="35225.1973"/>
    <n v="4.8864456013744784"/>
    <n v="13.411364278541038"/>
    <n v="15.94188213018651"/>
    <n v="0.86223464206422928"/>
    <n v="1.1931478755594895"/>
    <n v="0.11006441856572841"/>
    <n v="0.11493719107921921"/>
    <n v="0.12330582715712857"/>
    <n v="0.12977907656808271"/>
    <m/>
    <m/>
    <m/>
    <n v="0"/>
    <m/>
    <n v="0"/>
    <m/>
    <n v="0"/>
    <m/>
    <n v="13.106661248644503"/>
    <n v="77.675126637435639"/>
    <n v="72.029956986595266"/>
    <n v="1.2605579517029752"/>
    <n v="12.032231391735969"/>
    <n v="7.9722026516267919"/>
    <n v="60.868841621193312"/>
    <n v="58.662965300698744"/>
    <s v="Resto"/>
    <n v="2023"/>
    <n v="3"/>
    <d v="2024-11-12T00:00:00"/>
    <x v="45"/>
    <x v="21"/>
  </r>
  <r>
    <n v="2024"/>
    <n v="9"/>
    <n v="201.1"/>
    <x v="1"/>
    <s v="GMM. Gpo y Col"/>
    <n v="201.1"/>
    <m/>
    <m/>
    <x v="1"/>
    <n v="59805785.16457998"/>
    <n v="52015091.173859999"/>
    <n v="76876742.738499999"/>
    <n v="65808259.137940004"/>
    <n v="46590662.707460016"/>
    <n v="39280676.426399991"/>
    <n v="60783139.429779999"/>
    <n v="50977302.044519998"/>
    <n v="0"/>
    <n v="0"/>
    <n v="0"/>
    <n v="0"/>
    <n v="-83309.516589999999"/>
    <n v="85215.746480000002"/>
    <n v="43223289.823250003"/>
    <n v="36005961.888569996"/>
    <n v="52487417.06064"/>
    <n v="45136993.553230003"/>
    <n v="0"/>
    <n v="0"/>
    <n v="0"/>
    <n v="0"/>
    <n v="0"/>
    <n v="0"/>
    <s v="GMM. Gpo y Col"/>
    <s v="Accidentes y Enfermedades"/>
    <s v="Gastos Medicos"/>
    <x v="45"/>
    <x v="2"/>
    <n v="456564495.94111985"/>
    <n v="382963875.17235005"/>
    <n v="686962120.64980006"/>
    <n v="584624168.36260986"/>
    <n v="657838299.99713993"/>
    <n v="555463704.64566004"/>
    <n v="59805785.164580002"/>
    <n v="52015091.173859999"/>
    <n v="46590662.707460009"/>
    <n v="39280676.426399991"/>
    <n v="123597266.26198001"/>
    <n v="108153829.88159001"/>
    <n v="99.999999999999972"/>
    <n v="100"/>
    <n v="7790693.9907199815"/>
    <n v="14.977757060310925"/>
    <n v="48.387627795758902"/>
    <n v="48.093619274331431"/>
    <n v="13.099088014126432"/>
    <n v="13.582244839790958"/>
    <n v="8.7058344800743104"/>
    <n v="9.0912592296374335"/>
    <n v="8.8971845484153729"/>
    <n v="9.3642646205014106"/>
    <m/>
    <m/>
    <m/>
    <n v="0"/>
    <m/>
    <n v="0"/>
    <m/>
    <n v="0"/>
    <m/>
    <n v="18.609624237904132"/>
    <n v="77.903270694042106"/>
    <n v="75.517845955714407"/>
    <n v="100.00000000000003"/>
    <n v="20.044813570085829"/>
    <n v="16.284698932687334"/>
    <n v="82.349813048169381"/>
    <n v="79.770403507509215"/>
    <m/>
    <n v="2023"/>
    <n v="3"/>
    <d v="2024-11-12T00:00:00"/>
    <x v="45"/>
    <x v="1"/>
  </r>
  <r>
    <n v="2024"/>
    <n v="9"/>
    <n v="41"/>
    <x v="7"/>
    <s v="GMM. Gpo y Col"/>
    <n v="29"/>
    <s v="35135aaa6cc23891b40cb3f378c53a17a1127210ce60e125ccf03efcfdaec458"/>
    <s v="866d562d83a77144c090ae01fef5e5dc5d322dfdcb968ee04e0fa262fe1b2619"/>
    <x v="18"/>
    <n v="1145982.65683"/>
    <n v="1034851.84634"/>
    <n v="1372453.1615999998"/>
    <n v="1274542.68518"/>
    <n v="793433.00464000006"/>
    <n v="731131.22243999992"/>
    <n v="975882.12019000028"/>
    <n v="873553.79480999976"/>
    <n v="0"/>
    <n v="0"/>
    <n v="136.08000000000001"/>
    <n v="130.12"/>
    <n v="0"/>
    <n v="0"/>
    <n v="793433.00463999994"/>
    <n v="731131.22244000004"/>
    <n v="1049794.28859"/>
    <n v="1020869.99656"/>
    <n v="0"/>
    <n v="0"/>
    <n v="0"/>
    <n v="0"/>
    <n v="0"/>
    <n v="0"/>
    <s v="GMM. Gpo y Col"/>
    <s v="Accidentes y Enfermedades"/>
    <s v="Gastos Medicos"/>
    <x v="45"/>
    <x v="2"/>
    <n v="25680299.423299998"/>
    <n v="22376637.893310003"/>
    <n v="686962120.64980006"/>
    <n v="584624168.36260986"/>
    <n v="657838299.99713993"/>
    <n v="555463704.64566004"/>
    <n v="59805785.164580002"/>
    <n v="52015091.173859999"/>
    <n v="46590662.707460009"/>
    <n v="39280676.426399991"/>
    <n v="4276537.5586099997"/>
    <n v="3704035.5877299998"/>
    <n v="1.9161735836698095"/>
    <n v="1.9895223155161192"/>
    <n v="111130.81048999995"/>
    <n v="10.738813568632111"/>
    <n v="26.796973980101747"/>
    <n v="27.938496319205292"/>
    <n v="4.4624972549589446"/>
    <n v="4.6246976479401862"/>
    <n v="0.16681890054520193"/>
    <n v="0.17420430778125601"/>
    <n v="0.17701147204337589"/>
    <n v="0.18630413430885642"/>
    <m/>
    <m/>
    <m/>
    <n v="0"/>
    <m/>
    <n v="0"/>
    <m/>
    <n v="0"/>
    <m/>
    <n v="8.5212859590485976"/>
    <n v="69.236039473300806"/>
    <n v="70.650811034045063"/>
    <n v="1.7029871620885035"/>
    <n v="8.5212859590485746"/>
    <n v="2.8332982776911431"/>
    <n v="75.579855335817825"/>
    <n v="71.618445532112275"/>
    <s v="Medianas"/>
    <n v="2023"/>
    <n v="3"/>
    <d v="2024-11-12T00:00:00"/>
    <x v="45"/>
    <x v="18"/>
  </r>
  <r>
    <n v="2024"/>
    <n v="9"/>
    <n v="82"/>
    <x v="66"/>
    <s v="GMM. Gpo y Col"/>
    <n v="25"/>
    <s v="b7a56873cd771f2c446d369b649430b65a756ba278ff97ec81bb6f55b2e73569"/>
    <s v="866d562d83a77144c090ae01fef5e5dc5d322dfdcb968ee04e0fa262fe1b2619"/>
    <x v="33"/>
    <n v="0"/>
    <n v="0"/>
    <n v="0"/>
    <n v="-408169.33318000002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GMM. Gpo y Col"/>
    <s v="Accidentes y Enfermedades"/>
    <s v="Gastos Medicos"/>
    <x v="45"/>
    <x v="2"/>
    <n v="0"/>
    <n v="0"/>
    <n v="686962120.64980006"/>
    <n v="584624168.36260986"/>
    <n v="657838299.99713993"/>
    <n v="555463704.64566004"/>
    <n v="59805785.164580002"/>
    <n v="52015091.173859999"/>
    <n v="46590662.707460009"/>
    <n v="39280676.4263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5"/>
    <x v="33"/>
  </r>
  <r>
    <n v="2024"/>
    <n v="9"/>
    <n v="707"/>
    <x v="47"/>
    <s v="GMM. Gpo y Col"/>
    <n v="9"/>
    <s v="19581e27de7ced00ff1ce50b2047e7a567c76b1cbaebabe5ef03f7c3017bb5b7"/>
    <s v="866d562d83a77144c090ae01fef5e5dc5d322dfdcb968ee04e0fa262fe1b2619"/>
    <x v="28"/>
    <n v="771.98291000000006"/>
    <n v="394.78034000000002"/>
    <n v="1605.5852300000001"/>
    <n v="1192.9313299999999"/>
    <n v="246.16560000000004"/>
    <n v="84.58605"/>
    <n v="282.68124000000006"/>
    <n v="111.47857999999999"/>
    <n v="0"/>
    <n v="0"/>
    <n v="136.08000000000001"/>
    <n v="130.12"/>
    <n v="0"/>
    <n v="0"/>
    <n v="218.66560000000001"/>
    <n v="77.08605"/>
    <n v="515.21658000000002"/>
    <n v="550.79604000000006"/>
    <n v="0"/>
    <n v="0"/>
    <n v="0"/>
    <n v="0"/>
    <n v="0"/>
    <n v="0"/>
    <s v="GMM. Gpo y Col"/>
    <s v="Accidentes y Enfermedades"/>
    <s v="Gastos Medicos"/>
    <x v="45"/>
    <x v="2"/>
    <n v="1101163.0575699999"/>
    <n v="939209.72964999999"/>
    <n v="686962120.64980006"/>
    <n v="584624168.36260986"/>
    <n v="657838299.99713993"/>
    <n v="555463704.64566004"/>
    <n v="59805785.164580002"/>
    <n v="52015091.173859999"/>
    <n v="46590662.707460009"/>
    <n v="39280676.426399991"/>
    <n v="1101163.0575699999"/>
    <n v="939209.72964999999"/>
    <n v="1.2908164450572371E-3"/>
    <n v="7.5897269636700259E-4"/>
    <n v="377.20257000000004"/>
    <n v="95.547455579981516"/>
    <n v="7.0106139566975603E-2"/>
    <n v="4.2033246413143141E-2"/>
    <n v="7.0106139566975603E-2"/>
    <n v="4.2033246413143141E-2"/>
    <n v="1.1237634314826245E-4"/>
    <n v="1.1735146919894393E-4"/>
    <n v="6.7527201467856482E-5"/>
    <n v="7.1072211685160828E-5"/>
    <m/>
    <m/>
    <m/>
    <n v="0"/>
    <m/>
    <n v="0"/>
    <m/>
    <n v="0"/>
    <m/>
    <n v="191.02387450412928"/>
    <n v="31.887441653339195"/>
    <n v="21.426104957506244"/>
    <n v="5.2835822822624176E-4"/>
    <n v="183.66429464215642"/>
    <n v="-6.4596433917716638"/>
    <n v="42.441491304491791"/>
    <n v="13.99538929146985"/>
    <s v="Resto"/>
    <n v="2023"/>
    <n v="3"/>
    <d v="2024-11-12T00:00:00"/>
    <x v="45"/>
    <x v="28"/>
  </r>
  <r>
    <n v="2024"/>
    <n v="9"/>
    <n v="61"/>
    <x v="2"/>
    <s v="GMM.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9894.816179999998"/>
    <n v="50068.059549999998"/>
    <n v="19734.62167"/>
    <n v="16684.67021"/>
    <n v="0"/>
    <n v="0"/>
    <n v="0"/>
    <n v="0"/>
    <n v="0"/>
    <n v="0"/>
    <s v="GMM. Gpo y Col"/>
    <s v="Accidentes y Enfermedades"/>
    <s v="Gastos Medicos"/>
    <x v="45"/>
    <x v="2"/>
    <n v="0"/>
    <n v="0"/>
    <n v="686962120.64980006"/>
    <n v="584624168.36260986"/>
    <n v="657838299.99713993"/>
    <n v="555463704.64566004"/>
    <n v="59805785.164580002"/>
    <n v="52015091.173859999"/>
    <n v="46590662.707460009"/>
    <n v="39280676.4263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0.264455305817819"/>
    <n v="18.279962514164684"/>
    <n v="100.81174350681128"/>
    <n v="300.08420256333011"/>
    <m/>
    <n v="2023"/>
    <n v="3"/>
    <d v="2024-11-12T00:00:00"/>
    <x v="45"/>
    <x v="2"/>
  </r>
  <r>
    <n v="2024"/>
    <n v="9"/>
    <n v="34"/>
    <x v="54"/>
    <s v="GMM. Gpo y Col"/>
    <n v="23"/>
    <s v="535fa30d7e25dd8a49f1536779734ec8286108d115da5045d77f3b4185d8f790"/>
    <s v="866d562d83a77144c090ae01fef5e5dc5d322dfdcb968ee04e0fa262fe1b2619"/>
    <x v="0"/>
    <n v="18700917.15935"/>
    <n v="15914428.98659"/>
    <n v="23546872.59522"/>
    <n v="19904201.794190001"/>
    <n v="14220454.561850002"/>
    <n v="12143843.87095"/>
    <n v="18637951.294950001"/>
    <n v="15430118.938340001"/>
    <n v="0"/>
    <n v="0"/>
    <n v="136.08000000000001"/>
    <n v="130.12"/>
    <n v="4465.9343899999994"/>
    <n v="5952.59674"/>
    <n v="12699246.469719999"/>
    <n v="10577507.285799999"/>
    <n v="15134527.692020001"/>
    <n v="12208137.138530001"/>
    <n v="0"/>
    <n v="0"/>
    <n v="0"/>
    <n v="0"/>
    <n v="0"/>
    <n v="0"/>
    <s v="GMM. Gpo y Col"/>
    <s v="Accidentes y Enfermedades"/>
    <s v="Gastos Medicos"/>
    <x v="45"/>
    <x v="2"/>
    <n v="62258031.00485"/>
    <n v="58609536.351640001"/>
    <n v="686962120.64980006"/>
    <n v="584624168.36260986"/>
    <n v="657838299.99713993"/>
    <n v="555463704.64566004"/>
    <n v="59805785.164580002"/>
    <n v="52015091.173859999"/>
    <n v="46590662.707460009"/>
    <n v="39280676.426399991"/>
    <n v="22594575.060660001"/>
    <n v="19382380.522060003"/>
    <n v="31.269411659569059"/>
    <n v="30.595791773960666"/>
    <n v="2786488.1727600005"/>
    <n v="17.509193544474535"/>
    <n v="82.767288648462582"/>
    <n v="82.107711013500307"/>
    <n v="30.037758755803196"/>
    <n v="27.153309814819387"/>
    <n v="2.7222632219751408"/>
    <n v="2.8427832735538971"/>
    <n v="2.7221640581781705"/>
    <n v="2.8650709044512803"/>
    <m/>
    <m/>
    <m/>
    <n v="0"/>
    <m/>
    <n v="0"/>
    <m/>
    <n v="0"/>
    <m/>
    <n v="17.100110253126545"/>
    <n v="76.041482033623808"/>
    <n v="76.307129091359712"/>
    <n v="30.522112662658156"/>
    <n v="20.058971613929998"/>
    <n v="23.970819792432074"/>
    <n v="83.909103264688895"/>
    <n v="86.643090307500032"/>
    <s v="Grandes"/>
    <n v="2023"/>
    <n v="3"/>
    <d v="2024-11-12T00:00:00"/>
    <x v="45"/>
    <x v="0"/>
  </r>
  <r>
    <n v="2024"/>
    <n v="9"/>
    <n v="715"/>
    <x v="46"/>
    <s v="GMM. Gpo y Col"/>
    <n v="251"/>
    <s v="c75d3f1f5bcd6914d0331ce5ec17c0db8f2070a2d4285f8e3ff11c6ca19168ff"/>
    <s v="866d562d83a77144c090ae01fef5e5dc5d322dfdcb968ee04e0fa262fe1b2619"/>
    <x v="27"/>
    <n v="23732.828730000001"/>
    <n v="16547.78242"/>
    <n v="28534.36564"/>
    <n v="21034.531009999999"/>
    <n v="4482.1427200000007"/>
    <n v="4135.9290499999997"/>
    <n v="6058.3755199999996"/>
    <n v="6302.7549100000006"/>
    <n v="0"/>
    <n v="0"/>
    <n v="136.08000000000001"/>
    <n v="130.12"/>
    <n v="0"/>
    <n v="0"/>
    <n v="4403.1427199999998"/>
    <n v="3883.4290499999997"/>
    <n v="20409.747510000001"/>
    <n v="15437.860460000002"/>
    <n v="0"/>
    <n v="0"/>
    <n v="0"/>
    <n v="0"/>
    <n v="0"/>
    <n v="0"/>
    <s v="GMM. Gpo y Col"/>
    <s v="Accidentes y Enfermedades"/>
    <s v="Gastos Medicos"/>
    <x v="45"/>
    <x v="2"/>
    <n v="103938.11167"/>
    <n v="106585.73477"/>
    <n v="686962120.64980006"/>
    <n v="584624168.36260986"/>
    <n v="657838299.99713993"/>
    <n v="555463704.64566004"/>
    <n v="59805785.164580002"/>
    <n v="52015091.173859999"/>
    <n v="46590662.707460009"/>
    <n v="39280676.426399991"/>
    <n v="103938.11167"/>
    <n v="106585.73477"/>
    <n v="3.9683165541075073E-2"/>
    <n v="3.1813425770396475E-2"/>
    <n v="7185.0463100000015"/>
    <n v="43.419995064208749"/>
    <n v="22.833615455080551"/>
    <n v="15.525325650480573"/>
    <n v="22.833615455080551"/>
    <n v="15.525325650480573"/>
    <n v="3.4547507084598827E-3"/>
    <n v="3.6076994498652915E-3"/>
    <n v="2.8304992019653093E-3"/>
    <n v="2.9790933739867157E-3"/>
    <m/>
    <m/>
    <m/>
    <n v="0"/>
    <m/>
    <n v="0"/>
    <m/>
    <n v="0"/>
    <m/>
    <n v="8.3708802983455612"/>
    <n v="18.885834347821547"/>
    <n v="24.993856850578531"/>
    <n v="9.6202596390248998E-3"/>
    <n v="13.382854773669672"/>
    <n v="32.20580379568996"/>
    <n v="21.573724603122244"/>
    <n v="25.155228343086083"/>
    <s v="Resto"/>
    <n v="2023"/>
    <n v="3"/>
    <d v="2024-11-12T00:00:00"/>
    <x v="45"/>
    <x v="27"/>
  </r>
  <r>
    <n v="2024"/>
    <n v="9"/>
    <n v="13"/>
    <x v="23"/>
    <s v="GMM. Gpo y Col"/>
    <n v="13"/>
    <s v="3fdba35f04dc8c462986c992bcf875546257113072a909c162f7e470e581e278"/>
    <s v="866d562d83a77144c090ae01fef5e5dc5d322dfdcb968ee04e0fa262fe1b2619"/>
    <x v="23"/>
    <n v="170627.29944999999"/>
    <n v="159774.43750999999"/>
    <n v="307928.38234999997"/>
    <n v="269107.56508999999"/>
    <n v="148357.72489999994"/>
    <n v="147457.51844999997"/>
    <n v="185924.29661000002"/>
    <n v="167926.38060999999"/>
    <n v="0"/>
    <n v="0"/>
    <n v="136.08000000000001"/>
    <n v="130.12"/>
    <n v="0"/>
    <n v="0"/>
    <n v="70225.073470000003"/>
    <n v="86787.748890000003"/>
    <n v="162725.26547000001"/>
    <n v="113881.75462000001"/>
    <n v="0"/>
    <n v="0"/>
    <n v="0"/>
    <n v="0"/>
    <n v="0"/>
    <n v="0"/>
    <s v="GMM. Gpo y Col"/>
    <s v="Accidentes y Enfermedades"/>
    <s v="Gastos Medicos"/>
    <x v="45"/>
    <x v="2"/>
    <n v="1151107.1503699999"/>
    <n v="957883.89023000002"/>
    <n v="686962120.64980006"/>
    <n v="584624168.36260986"/>
    <n v="657838299.99713993"/>
    <n v="555463704.64566004"/>
    <n v="59805785.164580002"/>
    <n v="52015091.173859999"/>
    <n v="46590662.707460009"/>
    <n v="39280676.426399991"/>
    <n v="550326.33033999999"/>
    <n v="388875.63393999997"/>
    <n v="0.28530233150597289"/>
    <n v="0.30716938854524983"/>
    <n v="10852.861940000003"/>
    <n v="6.7926147067929765"/>
    <n v="31.004749371992407"/>
    <n v="41.086255749994294"/>
    <n v="14.82288589686506"/>
    <n v="16.679937844203238"/>
    <n v="2.4837948748702911E-2"/>
    <n v="2.5937574545407557E-2"/>
    <n v="2.7329427375109953E-2"/>
    <n v="2.8764154376553348E-2"/>
    <m/>
    <m/>
    <m/>
    <n v="0"/>
    <m/>
    <n v="0"/>
    <m/>
    <n v="0"/>
    <m/>
    <n v="0.61048528380409639"/>
    <n v="86.948410587412567"/>
    <n v="92.291057786243741"/>
    <n v="0.31842802029138167"/>
    <n v="-19.084116861923139"/>
    <n v="42.889671846891318"/>
    <n v="43.155605410855316"/>
    <n v="76.20865096396949"/>
    <s v="Resto"/>
    <n v="2023"/>
    <n v="3"/>
    <d v="2024-11-12T00:00:00"/>
    <x v="45"/>
    <x v="23"/>
  </r>
  <r>
    <n v="2024"/>
    <n v="9"/>
    <n v="1"/>
    <x v="14"/>
    <s v="GMM. Gpo y Col"/>
    <n v="30"/>
    <s v="624b60c58c9d8bfb6ff1886c2fd605d2adeb6ea4da576068201b6c6958ce93f4"/>
    <s v="866d562d83a77144c090ae01fef5e5dc5d322dfdcb968ee04e0fa262fe1b2619"/>
    <x v="8"/>
    <n v="1538749.7033499999"/>
    <n v="1435494.63882"/>
    <n v="3268667.9777800003"/>
    <n v="2963784.3591900002"/>
    <n v="2713953.7959600007"/>
    <n v="2392413.5876500001"/>
    <n v="3447677.9268000005"/>
    <n v="3187764.4016800001"/>
    <n v="0"/>
    <n v="0"/>
    <n v="136.08000000000001"/>
    <n v="130.12"/>
    <n v="0"/>
    <n v="0"/>
    <n v="2555623.7842299999"/>
    <n v="2241875.7087300001"/>
    <n v="2368018.9087299998"/>
    <n v="2145124.6032500002"/>
    <n v="0"/>
    <n v="0"/>
    <n v="0"/>
    <n v="0"/>
    <n v="0"/>
    <n v="0"/>
    <s v="GMM. Gpo y Col"/>
    <s v="Accidentes y Enfermedades"/>
    <s v="Gastos Medicos"/>
    <x v="45"/>
    <x v="2"/>
    <n v="35723485.483519994"/>
    <n v="28721849.16367"/>
    <n v="686962120.64980006"/>
    <n v="584624168.36260986"/>
    <n v="657838299.99713993"/>
    <n v="555463704.64566004"/>
    <n v="59805785.164580002"/>
    <n v="52015091.173859999"/>
    <n v="46590662.707460009"/>
    <n v="39280676.426399991"/>
    <n v="2261700.60464"/>
    <n v="2175833.9738600003"/>
    <n v="2.5729111307802461"/>
    <n v="2.7597656880420942"/>
    <n v="103255.06452999986"/>
    <n v="7.1929954830675769"/>
    <n v="68.035075031291598"/>
    <n v="65.974456510272503"/>
    <n v="4.3073896136474641"/>
    <n v="4.9979185902687062"/>
    <n v="0.22399338436513658"/>
    <n v="0.23391002064742805"/>
    <n v="0.24554144636895039"/>
    <n v="0.2584317619340632"/>
    <m/>
    <m/>
    <m/>
    <n v="0"/>
    <m/>
    <n v="0"/>
    <m/>
    <n v="0"/>
    <m/>
    <n v="13.439992565242044"/>
    <n v="176.3739606286502"/>
    <n v="166.66126942951198"/>
    <n v="5.8251023665423149"/>
    <n v="13.994891611441517"/>
    <n v="10.39073931380492"/>
    <n v="107.92243992682538"/>
    <n v="104.51027904548835"/>
    <s v="Medianas"/>
    <n v="2023"/>
    <n v="3"/>
    <d v="2024-11-12T00:00:00"/>
    <x v="45"/>
    <x v="8"/>
  </r>
  <r>
    <n v="2024"/>
    <n v="9"/>
    <n v="22"/>
    <x v="15"/>
    <s v="GMM. Gpo y Col"/>
    <n v="16"/>
    <s v="b17ef6d19c7a5b1ee83b907c595526dcb1eb06db8227d650d5dda0a9f4ce8cd9"/>
    <s v="866d562d83a77144c090ae01fef5e5dc5d322dfdcb968ee04e0fa262fe1b2619"/>
    <x v="15"/>
    <n v="2353378.33146"/>
    <n v="2109893.3930199998"/>
    <n v="3442289.0769800004"/>
    <n v="2844102.5648299996"/>
    <n v="1949743.5646299999"/>
    <n v="1936381.4745999998"/>
    <n v="2729977.7101800004"/>
    <n v="2679401.8845799998"/>
    <n v="0"/>
    <n v="0"/>
    <n v="136.08000000000001"/>
    <n v="130.12"/>
    <n v="1.13337"/>
    <n v="383.22633000000002"/>
    <n v="1949743.5646300002"/>
    <n v="1936381.4745999998"/>
    <n v="2529526.5013200003"/>
    <n v="2259064.1287600002"/>
    <n v="0"/>
    <n v="0"/>
    <n v="0"/>
    <n v="0"/>
    <n v="0"/>
    <n v="0"/>
    <s v="GMM. Gpo y Col"/>
    <s v="Accidentes y Enfermedades"/>
    <s v="Gastos Medicos"/>
    <x v="45"/>
    <x v="2"/>
    <n v="23848282.467700001"/>
    <n v="20930115.52899"/>
    <n v="686962120.64980006"/>
    <n v="584624168.36260986"/>
    <n v="657838299.99713993"/>
    <n v="555463704.64566004"/>
    <n v="59805785.164580002"/>
    <n v="52015091.173859999"/>
    <n v="46590662.707460009"/>
    <n v="39280676.426399991"/>
    <n v="4680114.9022500003"/>
    <n v="4238751.0255000005"/>
    <n v="3.9350345873458896"/>
    <n v="4.0563100927146305"/>
    <n v="243484.93844000017"/>
    <n v="11.540153604229619"/>
    <n v="50.284627207092626"/>
    <n v="49.776299205285781"/>
    <n v="9.8681250301668655"/>
    <n v="10.080658131569397"/>
    <n v="0.34257759790800846"/>
    <n v="0.35774419511150868"/>
    <n v="0.36089739480481936"/>
    <n v="0.37984361090990409"/>
    <m/>
    <m/>
    <m/>
    <n v="0"/>
    <m/>
    <n v="0"/>
    <m/>
    <n v="0"/>
    <m/>
    <n v="0.69005463051954319"/>
    <n v="82.848708963016961"/>
    <n v="91.776270829890436"/>
    <n v="4.1848375861754175"/>
    <n v="0.69005463051956539"/>
    <n v="11.97231938291441"/>
    <n v="77.079388716131334"/>
    <n v="85.716091453449764"/>
    <s v="Medianas"/>
    <n v="2023"/>
    <n v="3"/>
    <d v="2024-11-12T00:00:00"/>
    <x v="45"/>
    <x v="15"/>
  </r>
  <r>
    <n v="2024"/>
    <n v="9"/>
    <n v="48"/>
    <x v="3"/>
    <s v="GMM. Gpo y Col"/>
    <n v="36"/>
    <s v="76a50887d8f1c2e9301755428990ad81479ee21c25b43215cf524541e0503269"/>
    <s v="866d562d83a77144c090ae01fef5e5dc5d322dfdcb968ee04e0fa262fe1b2619"/>
    <x v="5"/>
    <n v="8605863.5712299999"/>
    <n v="7950297.9868900003"/>
    <n v="10709984.195919998"/>
    <n v="9453906.662560001"/>
    <n v="6714673.6036600014"/>
    <n v="5626882.7265300006"/>
    <n v="8597446.44967"/>
    <n v="7183306.7322900016"/>
    <n v="0"/>
    <n v="0"/>
    <n v="136.08000000000001"/>
    <n v="130.12"/>
    <n v="-105211.86119"/>
    <n v="77739.713540000012"/>
    <n v="6454038.0029199999"/>
    <n v="5377726.53321"/>
    <n v="7708830.9725299999"/>
    <n v="6651145.6441700002"/>
    <n v="0"/>
    <n v="0"/>
    <n v="0"/>
    <n v="0"/>
    <n v="0"/>
    <n v="0"/>
    <s v="GMM. Gpo y Col"/>
    <s v="Accidentes y Enfermedades"/>
    <s v="Gastos Medicos"/>
    <x v="45"/>
    <x v="2"/>
    <n v="47053426.409630001"/>
    <n v="41806699.471960001"/>
    <n v="686962120.64980006"/>
    <n v="584624168.36260986"/>
    <n v="657838299.99713993"/>
    <n v="555463704.64566004"/>
    <n v="59805785.164580002"/>
    <n v="52015091.173859999"/>
    <n v="46590662.707460009"/>
    <n v="39280676.426399991"/>
    <n v="22530566.875999998"/>
    <n v="20384075.905619998"/>
    <n v="14.389684120938229"/>
    <n v="15.284598772145177"/>
    <n v="655565.58433999959"/>
    <n v="8.2457989049092628"/>
    <n v="38.196391677996942"/>
    <n v="39.002494023769117"/>
    <n v="18.289557696203641"/>
    <n v="19.016803735540787"/>
    <n v="1.2527420817744188"/>
    <n v="1.3082034857604696"/>
    <n v="1.3598989602425866"/>
    <n v="1.4312902752055841"/>
    <m/>
    <m/>
    <m/>
    <n v="0"/>
    <m/>
    <n v="0"/>
    <m/>
    <n v="0"/>
    <m/>
    <n v="19.332033916420755"/>
    <n v="78.02440217745982"/>
    <n v="70.775746214905411"/>
    <n v="14.412058583113611"/>
    <n v="20.014246969667738"/>
    <n v="15.902302925618606"/>
    <n v="83.722655561117037"/>
    <n v="80.854138834319414"/>
    <s v="Grandes"/>
    <n v="2023"/>
    <n v="3"/>
    <d v="2024-11-12T00:00:00"/>
    <x v="45"/>
    <x v="5"/>
  </r>
  <r>
    <n v="2024"/>
    <n v="9"/>
    <n v="50"/>
    <x v="56"/>
    <s v="GMM. Gpo y Col"/>
    <n v="38"/>
    <s v="aea92132c4cbeb263e6ac2bf6c183b5d81737f179f21efdc5863739672f0f470"/>
    <s v="866d562d83a77144c090ae01fef5e5dc5d322dfdcb968ee04e0fa262fe1b2619"/>
    <x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GMM. Gpo y Col"/>
    <s v="Accidentes y Enfermedades"/>
    <s v="Gastos Medicos"/>
    <x v="45"/>
    <x v="2"/>
    <n v="44827465.708169997"/>
    <n v="24659912.83171"/>
    <n v="686962120.64980006"/>
    <n v="584624168.36260986"/>
    <n v="657838299.99713993"/>
    <n v="555463704.64566004"/>
    <n v="59805785.164580002"/>
    <n v="52015091.173859999"/>
    <n v="46590662.707460009"/>
    <n v="39280676.426399991"/>
    <n v="676961.63794000004"/>
    <n v="615579.58407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5"/>
    <x v="33"/>
  </r>
  <r>
    <n v="2024"/>
    <n v="9"/>
    <n v="37"/>
    <x v="35"/>
    <s v="GMM. Gpo y Col"/>
    <n v="25"/>
    <s v="b7a56873cd771f2c446d369b649430b65a756ba278ff97ec81bb6f55b2e73569"/>
    <s v="866d562d83a77144c090ae01fef5e5dc5d322dfdcb968ee04e0fa262fe1b2619"/>
    <x v="13"/>
    <n v="1541076.4400799999"/>
    <n v="764663.76196000003"/>
    <n v="1897348.9184799998"/>
    <n v="1282843.24862"/>
    <n v="951921.77433999977"/>
    <n v="608207.04152999993"/>
    <n v="1201966.2418999998"/>
    <n v="814147.1480899998"/>
    <n v="0"/>
    <n v="0"/>
    <n v="136.08000000000001"/>
    <n v="130.12"/>
    <n v="0"/>
    <n v="0"/>
    <n v="916501.4450399999"/>
    <n v="548064.44709000003"/>
    <n v="1308018.1111900001"/>
    <n v="872106.24089999998"/>
    <n v="0"/>
    <n v="0"/>
    <n v="0"/>
    <n v="0"/>
    <n v="0"/>
    <n v="0"/>
    <s v="GMM. Gpo y Col"/>
    <s v="Accidentes y Enfermedades"/>
    <s v="Gastos Medicos"/>
    <x v="45"/>
    <x v="2"/>
    <n v="10496838.85248"/>
    <n v="8533878.8999300003"/>
    <n v="686962120.64980006"/>
    <n v="584624168.36260986"/>
    <n v="657838299.99713993"/>
    <n v="555463704.64566004"/>
    <n v="59805785.164580002"/>
    <n v="52015091.173859999"/>
    <n v="46590662.707460009"/>
    <n v="39280676.426399991"/>
    <n v="1634256.24627"/>
    <n v="846911.50760999997"/>
    <n v="2.5768016185041294"/>
    <n v="1.4700805952720875"/>
    <n v="776412.67811999982"/>
    <n v="101.53648135879814"/>
    <n v="94.298335624987075"/>
    <n v="90.288507723539553"/>
    <n v="14.681338465207578"/>
    <n v="8.9603305944061642"/>
    <n v="0.22433208378684547"/>
    <n v="0.23426371497170351"/>
    <n v="0.13079578357180088"/>
    <n v="0.13766223707592062"/>
    <m/>
    <m/>
    <m/>
    <n v="0"/>
    <m/>
    <n v="0"/>
    <m/>
    <n v="0"/>
    <m/>
    <n v="56.512784190290574"/>
    <n v="61.769925850698485"/>
    <n v="79.539148026451869"/>
    <n v="2.0431599788933243"/>
    <n v="67.225122867620939"/>
    <n v="49.983803560463677"/>
    <n v="70.067947622391202"/>
    <n v="62.843770791550135"/>
    <s v="Medianas"/>
    <n v="2023"/>
    <n v="3"/>
    <d v="2024-11-12T00:00:00"/>
    <x v="45"/>
    <x v="13"/>
  </r>
  <r>
    <n v="2024"/>
    <n v="9"/>
    <n v="119"/>
    <x v="62"/>
    <s v="GMM. Gpo y Col"/>
    <n v="217"/>
    <s v="16badfc6202cb3f8889e0f2779b19218af4cbb736e56acadce8148aba9a7a9f8"/>
    <s v="866d562d83a77144c090ae01fef5e5dc5d322dfdcb968ee04e0fa262fe1b2619"/>
    <x v="25"/>
    <n v="1890.8866699999999"/>
    <n v="0"/>
    <n v="1890.8866699999999"/>
    <n v="0"/>
    <n v="389.37923999999998"/>
    <n v="0"/>
    <n v="389.37923999999998"/>
    <n v="0"/>
    <n v="0"/>
    <n v="0"/>
    <n v="136.08000000000001"/>
    <n v="130.12"/>
    <n v="0"/>
    <n v="0"/>
    <n v="389.37923999999998"/>
    <n v="0"/>
    <n v="1343.91165"/>
    <n v="0"/>
    <n v="0"/>
    <n v="0"/>
    <n v="0"/>
    <n v="0"/>
    <n v="0"/>
    <n v="0"/>
    <s v="GMM. Gpo y Col"/>
    <s v="Accidentes y Enfermedades"/>
    <s v="Gastos Medicos"/>
    <x v="45"/>
    <x v="2"/>
    <n v="996928.28110999998"/>
    <n v="799499.22270000004"/>
    <n v="686962120.64980006"/>
    <n v="584624168.36260986"/>
    <n v="657838299.99713993"/>
    <n v="555463704.64566004"/>
    <n v="59805785.164580002"/>
    <n v="52015091.173859999"/>
    <n v="46590662.707460009"/>
    <n v="39280676.426399991"/>
    <n v="496364.63073000003"/>
    <n v="441151.22651999997"/>
    <n v="3.1617119728408454E-3"/>
    <m/>
    <m/>
    <m/>
    <n v="0.38094710076724964"/>
    <m/>
    <n v="0.18967128386554033"/>
    <m/>
    <n v="2.7525341109221614E-4"/>
    <n v="2.8743943154544522E-4"/>
    <m/>
    <m/>
    <m/>
    <m/>
    <m/>
    <n v="0"/>
    <m/>
    <n v="0"/>
    <m/>
    <n v="0"/>
    <m/>
    <m/>
    <n v="20.592415514780694"/>
    <m/>
    <n v="8.3574522741796786E-4"/>
    <m/>
    <m/>
    <n v="28.973574267326274"/>
    <m/>
    <s v="Resto"/>
    <n v="2023"/>
    <n v="3"/>
    <d v="2024-11-12T00:00:00"/>
    <x v="45"/>
    <x v="25"/>
  </r>
  <r>
    <n v="2024"/>
    <n v="9"/>
    <n v="718"/>
    <x v="44"/>
    <s v="GMM. Gpo y Col"/>
    <n v="281"/>
    <s v="71a1c003a2b855d85582c8f6c7648c49d3fe836408a7e1b5d9b222448acb3c1b"/>
    <s v="866d562d83a77144c090ae01fef5e5dc5d322dfdcb968ee04e0fa262fe1b2619"/>
    <x v="30"/>
    <n v="-829.69020999999998"/>
    <n v="0"/>
    <n v="51959.998339999998"/>
    <n v="0"/>
    <n v="27047.337289999996"/>
    <n v="0"/>
    <n v="32346.319380000008"/>
    <n v="0"/>
    <n v="0"/>
    <n v="0"/>
    <n v="136.08000000000001"/>
    <n v="130.12"/>
    <n v="0"/>
    <n v="0"/>
    <n v="20138.677219999998"/>
    <n v="0"/>
    <n v="32004.743649999997"/>
    <n v="0"/>
    <n v="0"/>
    <n v="0"/>
    <n v="0"/>
    <n v="0"/>
    <n v="0"/>
    <n v="0"/>
    <s v="GMM. Gpo y Col"/>
    <s v="Accidentes y Enfermedades"/>
    <s v="Gastos Medicos"/>
    <x v="45"/>
    <x v="2"/>
    <n v="15298.178199999998"/>
    <n v="12852.044910000001"/>
    <n v="686962120.64980006"/>
    <n v="584624168.36260986"/>
    <n v="657838299.99713993"/>
    <n v="555463704.64566004"/>
    <n v="59805785.164580002"/>
    <n v="52015091.173859999"/>
    <n v="46590662.707460009"/>
    <n v="39280676.426399991"/>
    <n v="15298.178199999998"/>
    <n v="12852.044910000001"/>
    <n v="-1.3873076119923333E-3"/>
    <m/>
    <m/>
    <m/>
    <n v="-5.4234576114429105"/>
    <m/>
    <n v="-5.4234576114429105"/>
    <m/>
    <n v="-1.2077670442952414E-4"/>
    <n v="-1.2612373131871575E-4"/>
    <m/>
    <m/>
    <m/>
    <m/>
    <m/>
    <n v="0"/>
    <m/>
    <n v="0"/>
    <m/>
    <n v="0"/>
    <m/>
    <m/>
    <n v="-3259.9320763348524"/>
    <m/>
    <n v="5.8053128498790872E-2"/>
    <m/>
    <m/>
    <n v="62.924038512022264"/>
    <m/>
    <s v="Resto"/>
    <n v="2023"/>
    <n v="3"/>
    <d v="2024-11-12T00:00:00"/>
    <x v="45"/>
    <x v="30"/>
  </r>
  <r>
    <n v="2024"/>
    <n v="9"/>
    <n v="112"/>
    <x v="57"/>
    <s v="GMM. Gpo y Col"/>
    <n v="231"/>
    <s v="138d9e809e386a7b800791d1f664f56d1c55f3d1ba411b950862729bc486c5ce"/>
    <s v="866d562d83a77144c090ae01fef5e5dc5d322dfdcb968ee04e0fa262fe1b2619"/>
    <x v="22"/>
    <n v="228127.30398"/>
    <n v="215777.07330000002"/>
    <n v="302005.06002999999"/>
    <n v="297171.03236000007"/>
    <n v="142601.10717"/>
    <n v="124349.72091999999"/>
    <n v="188767.10454"/>
    <n v="6606.9019300000018"/>
    <n v="0"/>
    <n v="0"/>
    <n v="136.08000000000001"/>
    <n v="130.12"/>
    <n v="0"/>
    <n v="0"/>
    <n v="143182.39587000001"/>
    <n v="122896.55258"/>
    <n v="210773.17311"/>
    <n v="217246.58778"/>
    <n v="0"/>
    <n v="0"/>
    <n v="0"/>
    <n v="0"/>
    <n v="0"/>
    <n v="0"/>
    <s v="GMM. Gpo y Col"/>
    <s v="Accidentes y Enfermedades"/>
    <s v="Gastos Medicos"/>
    <x v="45"/>
    <x v="2"/>
    <n v="478354.15682999999"/>
    <n v="445468.87245999998"/>
    <n v="686962120.64980006"/>
    <n v="584624168.36260986"/>
    <n v="657838299.99713993"/>
    <n v="555463704.64566004"/>
    <n v="59805785.164580002"/>
    <n v="52015091.173859999"/>
    <n v="46590662.707460009"/>
    <n v="39280676.426399991"/>
    <n v="478354.15682999999"/>
    <n v="445468.87245999998"/>
    <n v="0.38144688403005617"/>
    <n v="0.41483551875121588"/>
    <n v="12350.230679999979"/>
    <n v="5.7236065403617475"/>
    <n v="47.690043187201375"/>
    <n v="48.438193247582142"/>
    <n v="47.690043187201375"/>
    <n v="48.438193247582142"/>
    <n v="3.3208134353057708E-2"/>
    <n v="3.4678325050546896E-2"/>
    <n v="3.6908681675671934E-2"/>
    <n v="3.8846295715693605E-2"/>
    <m/>
    <m/>
    <m/>
    <n v="0"/>
    <m/>
    <n v="0"/>
    <m/>
    <n v="0"/>
    <m/>
    <n v="14.677464585338296"/>
    <n v="62.509443053121728"/>
    <n v="57.62879207612275"/>
    <n v="0.30607228762849725"/>
    <n v="16.506438027864824"/>
    <n v="-2.9797543593897302"/>
    <n v="67.931982878710485"/>
    <n v="56.570072669888916"/>
    <s v="Resto"/>
    <n v="2023"/>
    <n v="3"/>
    <d v="2024-11-12T00:00:00"/>
    <x v="45"/>
    <x v="22"/>
  </r>
  <r>
    <n v="2024"/>
    <n v="9"/>
    <n v="704"/>
    <x v="50"/>
    <s v="GMM. Gpo y Col"/>
    <n v="51"/>
    <s v="031b4af5197ec30a926f48cf40e11a7dbc470048a21e4003b7a3c07c5dab1baa"/>
    <s v="866d562d83a77144c090ae01fef5e5dc5d322dfdcb968ee04e0fa262fe1b2619"/>
    <x v="16"/>
    <n v="1290829.9312100001"/>
    <n v="1236562.6502999999"/>
    <n v="1385348.5369000002"/>
    <n v="1063554.1555999997"/>
    <n v="1002840.49034"/>
    <n v="582716.79171999998"/>
    <n v="1298924.5098700002"/>
    <n v="743457.5003999999"/>
    <n v="0"/>
    <n v="0"/>
    <n v="136.08000000000001"/>
    <n v="130.12"/>
    <n v="0"/>
    <n v="0"/>
    <n v="879824.92362000002"/>
    <n v="512280.13866000006"/>
    <n v="889943.41327000002"/>
    <n v="633312.23661000002"/>
    <n v="0"/>
    <n v="0"/>
    <n v="0"/>
    <n v="0"/>
    <n v="0"/>
    <n v="0"/>
    <s v="GMM. Gpo y Col"/>
    <s v="Accidentes y Enfermedades"/>
    <s v="Gastos Medicos"/>
    <x v="45"/>
    <x v="2"/>
    <n v="1674526.54718"/>
    <n v="1544159.2500799999"/>
    <n v="686962120.64980006"/>
    <n v="584624168.36260986"/>
    <n v="657838299.99713993"/>
    <n v="555463704.64566004"/>
    <n v="59805785.164580002"/>
    <n v="52015091.173859999"/>
    <n v="46590662.707460009"/>
    <n v="39280676.426399991"/>
    <n v="1674526.54718"/>
    <n v="1544159.2500799999"/>
    <n v="2.1583696755385038"/>
    <n v="2.3773151644910127"/>
    <n v="54267.280910000205"/>
    <n v="4.3885589538738223"/>
    <n v="77.08626258471881"/>
    <n v="80.079995002842878"/>
    <n v="77.08626258471881"/>
    <n v="80.079995002842878"/>
    <n v="0.18790409142049916"/>
    <n v="0.19622298233708985"/>
    <n v="0.21151411748222987"/>
    <n v="0.22261808286624679"/>
    <m/>
    <m/>
    <m/>
    <n v="0"/>
    <m/>
    <n v="0"/>
    <m/>
    <n v="0"/>
    <m/>
    <n v="72.097407280803537"/>
    <n v="77.68959071160954"/>
    <n v="47.123919809370619"/>
    <n v="2.1524495082561406"/>
    <n v="71.746834831701165"/>
    <n v="40.522061919046102"/>
    <n v="98.863018760617521"/>
    <n v="80.889032146629319"/>
    <s v="Medianas"/>
    <n v="2023"/>
    <n v="3"/>
    <d v="2024-11-12T00:00:00"/>
    <x v="45"/>
    <x v="16"/>
  </r>
  <r>
    <n v="2024"/>
    <n v="9"/>
    <n v="39"/>
    <x v="17"/>
    <s v="GMM. Gpo y Col"/>
    <n v="27"/>
    <s v="670671cd97404156226e507973f2ab8330d3022ca96e0c93bdbdb320c41adcaf"/>
    <s v="866d562d83a77144c090ae01fef5e5dc5d322dfdcb968ee04e0fa262fe1b2619"/>
    <x v="20"/>
    <n v="6280.96245"/>
    <n v="5377.0924500000001"/>
    <n v="6563.0276899999999"/>
    <n v="5817.4065100000007"/>
    <n v="1645.2543599999999"/>
    <n v="1127.00506"/>
    <n v="2076.1191700000008"/>
    <n v="1430.6734599999997"/>
    <n v="0"/>
    <n v="0"/>
    <n v="136.08000000000001"/>
    <n v="130.12"/>
    <n v="0"/>
    <n v="0"/>
    <n v="876.41236000000004"/>
    <n v="640.63260000000002"/>
    <n v="2920.07278"/>
    <n v="2249.9211700000001"/>
    <n v="0"/>
    <n v="0"/>
    <n v="0"/>
    <n v="0"/>
    <n v="0"/>
    <n v="0"/>
    <s v="GMM. Gpo y Col"/>
    <s v="Accidentes y Enfermedades"/>
    <s v="Gastos Medicos"/>
    <x v="45"/>
    <x v="2"/>
    <n v="20570212.76644"/>
    <n v="17720859.139090002"/>
    <n v="686962120.64980006"/>
    <n v="584624168.36260986"/>
    <n v="657838299.99713993"/>
    <n v="555463704.64566004"/>
    <n v="59805785.164580002"/>
    <n v="52015091.173859999"/>
    <n v="46590662.707460009"/>
    <n v="39280676.426399991"/>
    <n v="1349388.1166900001"/>
    <n v="1099381.7712999999"/>
    <n v="1.0502265680009669E-2"/>
    <n v="1.0337562289426956E-2"/>
    <n v="903.86999999999989"/>
    <n v="16.809642170091376"/>
    <n v="0.46546744945456997"/>
    <n v="0.48910147415321265"/>
    <n v="3.0534260978803768E-2"/>
    <n v="3.0343294350434768E-2"/>
    <n v="9.143098667592929E-4"/>
    <n v="9.5478819795492408E-4"/>
    <n v="9.1975199469770952E-4"/>
    <n v="9.6803668809110409E-4"/>
    <m/>
    <m/>
    <m/>
    <n v="0"/>
    <m/>
    <n v="0"/>
    <m/>
    <n v="0"/>
    <m/>
    <n v="45.984647131930359"/>
    <n v="26.194303390557604"/>
    <n v="20.959376660894122"/>
    <n v="3.5312963250393194E-3"/>
    <n v="36.804208839824895"/>
    <n v="29.785559553626495"/>
    <n v="30.01337384474369"/>
    <n v="28.473557586908697"/>
    <s v="Resto"/>
    <n v="2023"/>
    <n v="3"/>
    <d v="2024-11-12T00:00:00"/>
    <x v="45"/>
    <x v="20"/>
  </r>
  <r>
    <n v="2024"/>
    <n v="9"/>
    <n v="5.0999999999999996"/>
    <x v="6"/>
    <s v="GMM. Gpo y Col"/>
    <n v="5.0999999999999996"/>
    <m/>
    <m/>
    <x v="3"/>
    <n v="48573949.744759999"/>
    <n v="42423031.081029996"/>
    <n v="60539081.174909994"/>
    <n v="52706819.403889999"/>
    <n v="36521625.030170009"/>
    <n v="30900993.274689995"/>
    <n v="47596412.870910004"/>
    <n v="40033747.52431"/>
    <n v="0"/>
    <n v="0"/>
    <n v="0"/>
    <n v="0"/>
    <n v="-86453.784450000006"/>
    <n v="89826.548450000002"/>
    <n v="33640452.849739999"/>
    <n v="28032695.578809999"/>
    <n v="40825722.25079"/>
    <n v="35093917.631620005"/>
    <n v="0"/>
    <n v="0"/>
    <n v="0"/>
    <n v="0"/>
    <n v="0"/>
    <n v="0"/>
    <s v="GMM. Gpo y Col"/>
    <s v="Accidentes y Enfermedades"/>
    <s v="Gastos Medicos"/>
    <x v="45"/>
    <x v="2"/>
    <n v="242916423.854"/>
    <n v="216958524.51533002"/>
    <n v="686962120.64980006"/>
    <n v="584624168.36260986"/>
    <n v="657838299.99713993"/>
    <n v="555463704.64566004"/>
    <n v="59805785.164580002"/>
    <n v="52015091.173859999"/>
    <n v="46590662.707460009"/>
    <n v="39280676.426399991"/>
    <n v="93143156.357390001"/>
    <n v="81912123.335149989"/>
    <n v="81.219483384573863"/>
    <n v="81.559082419429728"/>
    <n v="6150918.6637300029"/>
    <n v="14.499007984557855"/>
    <n v="52.149778517685085"/>
    <n v="51.790906344171759"/>
    <n v="19.996157103792367"/>
    <n v="19.553521197565317"/>
    <n v="7.0708337890324602"/>
    <n v="7.3838737794639178"/>
    <n v="7.25646207885086"/>
    <n v="7.6374082998082446"/>
    <m/>
    <m/>
    <m/>
    <n v="0"/>
    <m/>
    <n v="0"/>
    <m/>
    <n v="0"/>
    <m/>
    <n v="18.189162094293245"/>
    <n v="75.187678214514236"/>
    <n v="72.840135386996835"/>
    <n v="78.388292648866383"/>
    <n v="20.004345479957774"/>
    <n v="16.332757942093011"/>
    <n v="82.400141369425597"/>
    <n v="79.879071561825953"/>
    <m/>
    <n v="2023"/>
    <n v="3"/>
    <d v="2024-11-12T00:00:00"/>
    <x v="45"/>
    <x v="3"/>
  </r>
  <r>
    <n v="2024"/>
    <n v="9"/>
    <n v="104"/>
    <x v="79"/>
    <s v="GMM. Gpo y Col"/>
    <n v="225"/>
    <s v="0e6523810856a138a75dec70a9cf3778a5c70b83ac915f22c33f05db97cb3e68"/>
    <s v="866d562d83a77144c090ae01fef5e5dc5d322dfdcb968ee04e0fa262fe1b2619"/>
    <x v="29"/>
    <n v="3019.56592"/>
    <n v="3024.9442000000004"/>
    <n v="2949.1045999999997"/>
    <n v="2791.9455900000007"/>
    <n v="292.42516999999998"/>
    <n v="168.71890999999999"/>
    <n v="259.10098999999997"/>
    <n v="230.17315000000002"/>
    <n v="0"/>
    <n v="0"/>
    <n v="136.08000000000001"/>
    <n v="130.12"/>
    <n v="0"/>
    <n v="0"/>
    <n v="305.12013000000002"/>
    <n v="219.24231"/>
    <n v="9450.6167799999985"/>
    <n v="47540.652820000003"/>
    <n v="0"/>
    <n v="0"/>
    <n v="0"/>
    <n v="0"/>
    <n v="0"/>
    <n v="0"/>
    <s v="GMM. Gpo y Col"/>
    <s v="Accidentes y Enfermedades"/>
    <s v="Gastos Medicos"/>
    <x v="45"/>
    <x v="2"/>
    <n v="2528072.3686799998"/>
    <n v="1796205.0709800001"/>
    <n v="686962120.64980006"/>
    <n v="584624168.36260986"/>
    <n v="657838299.99713993"/>
    <n v="555463704.64566004"/>
    <n v="59805785.164580002"/>
    <n v="52015091.173859999"/>
    <n v="46590662.707460009"/>
    <n v="39280676.426399991"/>
    <n v="39493.435319999997"/>
    <n v="-154629.29140000002"/>
    <n v="5.0489528925846102E-3"/>
    <n v="5.8155126363023191E-3"/>
    <n v="-5.378280000000359"/>
    <n v="-0.17779765987089302"/>
    <n v="7.645741363174988"/>
    <n v="-1.9562556179443242"/>
    <n v="0.11944143519817935"/>
    <n v="0.16840750807754967"/>
    <n v="4.395534818053405E-4"/>
    <n v="4.5901339584714486E-4"/>
    <n v="5.1741689168823338E-4"/>
    <n v="5.4457999230204696E-4"/>
    <m/>
    <m/>
    <m/>
    <n v="0"/>
    <m/>
    <n v="0"/>
    <m/>
    <n v="0"/>
    <m/>
    <n v="73.32092176271172"/>
    <n v="9.6843446292439275"/>
    <n v="5.5775875138457085"/>
    <n v="6.2764758646194872E-4"/>
    <n v="39.170276941526481"/>
    <n v="-80.120978111549633"/>
    <n v="3.2285737227829916"/>
    <n v="0.46116806773794738"/>
    <s v="Resto"/>
    <n v="2023"/>
    <n v="3"/>
    <d v="2024-11-12T00:00:00"/>
    <x v="45"/>
    <x v="29"/>
  </r>
  <r>
    <n v="2024"/>
    <n v="9"/>
    <n v="15.1"/>
    <x v="13"/>
    <s v="GMM. Gpo y Col"/>
    <n v="15.1"/>
    <m/>
    <m/>
    <x v="7"/>
    <n v="10475734.55596"/>
    <n v="8871184.4262699988"/>
    <n v="15121001.01056"/>
    <n v="12453974.761219999"/>
    <n v="9481735.373780001"/>
    <n v="7860436.7191599999"/>
    <n v="12431163.628249999"/>
    <n v="10519079.485259999"/>
    <n v="0"/>
    <n v="0"/>
    <n v="0"/>
    <n v="0"/>
    <n v="3144.2678599999995"/>
    <n v="-4610.8019699999995"/>
    <n v="9087956.405199999"/>
    <n v="7531535.7808199991"/>
    <n v="10848667.068350002"/>
    <n v="9290078.6486699991"/>
    <n v="0"/>
    <n v="0"/>
    <n v="0"/>
    <n v="0"/>
    <n v="0"/>
    <n v="0"/>
    <s v="GMM. Gpo y Col"/>
    <s v="Accidentes y Enfermedades"/>
    <s v="Gastos Medicos"/>
    <x v="45"/>
    <x v="2"/>
    <n v="125957224.72683999"/>
    <n v="105587385.59783"/>
    <n v="686962120.64980006"/>
    <n v="584624168.36260986"/>
    <n v="657838299.99713993"/>
    <n v="555463704.64566004"/>
    <n v="59805785.164580002"/>
    <n v="52015091.173859999"/>
    <n v="46590662.707460009"/>
    <n v="39280676.426399991"/>
    <n v="24816347.4208"/>
    <n v="21719808.437589996"/>
    <n v="17.516256206873209"/>
    <n v="17.055020429779006"/>
    <n v="1604550.1296900008"/>
    <n v="18.08721420488666"/>
    <n v="42.213039567537997"/>
    <n v="40.843750771378055"/>
    <n v="8.3168985174756287"/>
    <n v="8.4017464548836376"/>
    <n v="1.5249362724761246"/>
    <n v="1.592448259094301"/>
    <n v="1.5174166424073827"/>
    <n v="1.5970772441250831"/>
    <m/>
    <m/>
    <m/>
    <n v="0"/>
    <m/>
    <n v="0"/>
    <m/>
    <n v="0"/>
    <m/>
    <n v="20.626063316151978"/>
    <n v="90.511413048219339"/>
    <n v="88.606395059075766"/>
    <n v="20.351149399430639"/>
    <n v="20.665381798273064"/>
    <n v="16.776913077082888"/>
    <n v="83.770258115057146"/>
    <n v="81.070742946812842"/>
    <s v="Resto"/>
    <n v="2023"/>
    <n v="3"/>
    <d v="2024-11-12T00:00:00"/>
    <x v="45"/>
    <x v="7"/>
  </r>
  <r>
    <n v="2024"/>
    <n v="9"/>
    <n v="38"/>
    <x v="55"/>
    <s v="GMM. Gpo y Col"/>
    <n v="26"/>
    <s v="5f9c4ab08cac7457e9111a30e4664920607ea2c115a1433d7be98e97e64244ca"/>
    <s v="866d562d83a77144c090ae01fef5e5dc5d322dfdcb968ee04e0fa262fe1b2619"/>
    <x v="9"/>
    <n v="3507503.8070100001"/>
    <n v="2779404.5562800001"/>
    <n v="4383983.0688800002"/>
    <n v="3724055.8065799996"/>
    <n v="2607968.6407599994"/>
    <n v="2186189.6571899988"/>
    <n v="3396050.8796300013"/>
    <n v="2983580.4257799997"/>
    <n v="0"/>
    <n v="0"/>
    <n v="136.08000000000001"/>
    <n v="130.12"/>
    <n v="3453.1761299999998"/>
    <n v="8318.7339000000011"/>
    <n v="2146344.4850499998"/>
    <n v="1755699.58305"/>
    <n v="2768091.3373000002"/>
    <n v="2443606.36668"/>
    <n v="0"/>
    <n v="0"/>
    <n v="0"/>
    <n v="0"/>
    <n v="0"/>
    <n v="0"/>
    <s v="GMM. Gpo y Col"/>
    <s v="Accidentes y Enfermedades"/>
    <s v="Gastos Medicos"/>
    <x v="45"/>
    <x v="2"/>
    <n v="30915868.760259997"/>
    <n v="28072029.511569999"/>
    <n v="686962120.64980006"/>
    <n v="584624168.36260986"/>
    <n v="657838299.99713993"/>
    <n v="555463704.64566004"/>
    <n v="59805785.164580002"/>
    <n v="52015091.173859999"/>
    <n v="46590662.707460009"/>
    <n v="39280676.426399991"/>
    <n v="11072149.02153"/>
    <n v="9447249.3528099991"/>
    <n v="5.8648236075451115"/>
    <n v="5.3434580110411884"/>
    <n v="728099.25072999997"/>
    <n v="26.196231458456687"/>
    <n v="31.678618127245155"/>
    <n v="29.420251890073075"/>
    <n v="11.345318594179796"/>
    <n v="9.9009747590015085"/>
    <n v="0.51058183582120054"/>
    <n v="0.53318631752290035"/>
    <n v="0.47541732050941998"/>
    <n v="0.50037554803927842"/>
    <m/>
    <m/>
    <m/>
    <n v="0"/>
    <m/>
    <n v="0"/>
    <m/>
    <n v="0"/>
    <m/>
    <n v="19.292881666640515"/>
    <n v="74.353978905105834"/>
    <n v="78.656763091589312"/>
    <n v="5.5976208304554049"/>
    <n v="22.250099377558197"/>
    <n v="13.278937845495186"/>
    <n v="77.538788410918073"/>
    <n v="71.848707180910537"/>
    <s v="Grandes"/>
    <n v="2023"/>
    <n v="3"/>
    <d v="2024-11-12T00:00:00"/>
    <x v="45"/>
    <x v="9"/>
  </r>
  <r>
    <n v="2024"/>
    <n v="9"/>
    <n v="120"/>
    <x v="58"/>
    <s v="GMM. Gpo y Col"/>
    <n v="234"/>
    <s v="114bd151f8fb0c58642d2170da4ae7d7c57977260ac2cc8905306cab6b2acabc"/>
    <s v="866d562d83a77144c090ae01fef5e5dc5d322dfdcb968ee04e0fa262fe1b2619"/>
    <x v="24"/>
    <n v="149.94978"/>
    <n v="0"/>
    <n v="199.38971000000001"/>
    <n v="0"/>
    <n v="73.383489999999995"/>
    <n v="0"/>
    <n v="71.086320000000001"/>
    <n v="0"/>
    <n v="0"/>
    <n v="0"/>
    <n v="136.08000000000001"/>
    <n v="130.12"/>
    <n v="0"/>
    <n v="0"/>
    <n v="73.383490000000009"/>
    <n v="0"/>
    <n v="134.12164000000001"/>
    <n v="0"/>
    <n v="0"/>
    <n v="0"/>
    <n v="0"/>
    <n v="0"/>
    <n v="0"/>
    <n v="0"/>
    <s v="GMM. Gpo y Col"/>
    <s v="Accidentes y Enfermedades"/>
    <s v="Gastos Medicos"/>
    <x v="45"/>
    <x v="2"/>
    <n v="2019824.97291"/>
    <n v="0"/>
    <n v="686962120.64980006"/>
    <n v="584624168.36260986"/>
    <n v="657838299.99713993"/>
    <n v="555463704.64566004"/>
    <n v="59805785.164580002"/>
    <n v="52015091.173859999"/>
    <n v="46590662.707460009"/>
    <n v="39280676.426399991"/>
    <n v="103401.22211"/>
    <n v="0"/>
    <n v="2.5072788458065055E-4"/>
    <m/>
    <m/>
    <m/>
    <n v="0.14501741559735229"/>
    <m/>
    <n v="7.423899694831702E-3"/>
    <m/>
    <n v="2.1827954626983206E-5"/>
    <n v="2.27943219482131E-5"/>
    <m/>
    <m/>
    <m/>
    <m/>
    <m/>
    <n v="0"/>
    <m/>
    <n v="0"/>
    <m/>
    <n v="0"/>
    <m/>
    <m/>
    <n v="48.938711347225713"/>
    <m/>
    <n v="1.5750686024959667E-4"/>
    <m/>
    <m/>
    <n v="54.714131142446512"/>
    <m/>
    <s v="Resto"/>
    <n v="2023"/>
    <n v="3"/>
    <d v="2024-11-12T00:00:00"/>
    <x v="45"/>
    <x v="24"/>
  </r>
  <r>
    <n v="2024"/>
    <n v="9"/>
    <n v="23"/>
    <x v="16"/>
    <s v="GMM. Gpo y Col"/>
    <n v="17"/>
    <s v="4523540f1504cd17100c4835e85b7eefd49911580f8efff0599a8f283be6b9e3"/>
    <s v="866d562d83a77144c090ae01fef5e5dc5d322dfdcb968ee04e0fa262fe1b2619"/>
    <x v="6"/>
    <n v="3971033.83879"/>
    <n v="3460171.83623"/>
    <n v="4978185.2436100002"/>
    <n v="4338923.35372"/>
    <n v="2561273.6522300001"/>
    <n v="2360259.3445400014"/>
    <n v="3359329.0371399992"/>
    <n v="3177001.3532699998"/>
    <n v="0"/>
    <n v="0"/>
    <n v="136.08000000000001"/>
    <n v="130.12"/>
    <n v="0"/>
    <n v="0"/>
    <n v="2228163.9859500001"/>
    <n v="1985892.0538999997"/>
    <n v="3261823.5639200001"/>
    <n v="2972062.1069800002"/>
    <n v="0"/>
    <n v="0"/>
    <n v="0"/>
    <n v="0"/>
    <n v="0"/>
    <n v="0"/>
    <s v="GMM. Gpo y Col"/>
    <s v="Accidentes y Enfermedades"/>
    <s v="Gastos Medicos"/>
    <x v="45"/>
    <x v="2"/>
    <n v="17823957.294020001"/>
    <n v="15095885.725"/>
    <n v="686962120.64980006"/>
    <n v="584624168.36260986"/>
    <n v="657838299.99713993"/>
    <n v="555463704.64566004"/>
    <n v="59805785.164580002"/>
    <n v="52015091.173859999"/>
    <n v="46590662.707460009"/>
    <n v="39280676.426399991"/>
    <n v="5210373.8563599996"/>
    <n v="4595006.7538900003"/>
    <n v="6.6398824593006864"/>
    <n v="6.6522460273392676"/>
    <n v="510862.00255999994"/>
    <n v="14.76406452451231"/>
    <n v="76.213990555452952"/>
    <n v="75.302867254780807"/>
    <n v="22.279192960826357"/>
    <n v="22.921290603701891"/>
    <n v="0.57805717657820554"/>
    <n v="0.60364892691825101"/>
    <n v="0.59186260566700488"/>
    <n v="0.62293392120684166"/>
    <m/>
    <m/>
    <m/>
    <n v="0"/>
    <m/>
    <n v="0"/>
    <m/>
    <n v="0"/>
    <m/>
    <n v="8.5166195043356652"/>
    <n v="64.498912782129224"/>
    <n v="68.212200325623172"/>
    <n v="5.4973969104326432"/>
    <n v="12.199652623324319"/>
    <n v="9.7495088093712425"/>
    <n v="68.310377378972433"/>
    <n v="66.818659315229553"/>
    <s v="Grandes"/>
    <n v="2023"/>
    <n v="3"/>
    <d v="2024-11-12T00:00:00"/>
    <x v="45"/>
    <x v="6"/>
  </r>
  <r>
    <n v="2024"/>
    <n v="9"/>
    <n v="27"/>
    <x v="21"/>
    <s v="GMM. Gpo y Col"/>
    <n v="21"/>
    <s v="6f4b6612125fb3a0daecd2799dfd6c9c299424fd920f9b308110a2c1fbd8f443"/>
    <s v="866d562d83a77144c090ae01fef5e5dc5d322dfdcb968ee04e0fa262fe1b2619"/>
    <x v="26"/>
    <n v="3298.8757500000002"/>
    <n v="0"/>
    <n v="3298.8757500000002"/>
    <n v="0"/>
    <n v="1060.71911"/>
    <n v="609.38363000000004"/>
    <n v="906.93736999999987"/>
    <n v="553.10183000000006"/>
    <n v="0"/>
    <n v="0"/>
    <n v="136.08000000000001"/>
    <n v="130.12"/>
    <n v="0"/>
    <n v="0"/>
    <n v="913.60701000000006"/>
    <n v="609.38363000000004"/>
    <n v="652.88887"/>
    <n v="0"/>
    <n v="0"/>
    <n v="0"/>
    <n v="0"/>
    <n v="0"/>
    <n v="0"/>
    <n v="0"/>
    <s v="GMM. Gpo y Col"/>
    <s v="Accidentes y Enfermedades"/>
    <s v="Gastos Medicos"/>
    <x v="45"/>
    <x v="2"/>
    <n v="9306186.5952599999"/>
    <n v="8672700.5259799995"/>
    <n v="686962120.64980006"/>
    <n v="584624168.36260986"/>
    <n v="657838299.99713993"/>
    <n v="555463704.64566004"/>
    <n v="59805785.164580002"/>
    <n v="52015091.173859999"/>
    <n v="46590662.707460009"/>
    <n v="39280676.426399991"/>
    <n v="99787.645780000006"/>
    <n v="53235.213029999999"/>
    <n v="5.5159810057200959E-3"/>
    <m/>
    <m/>
    <m/>
    <n v="3.3058959595789759"/>
    <m/>
    <n v="3.544820121788924E-2"/>
    <m/>
    <n v="4.8021217631033004E-4"/>
    <n v="5.0147213228757628E-4"/>
    <m/>
    <m/>
    <m/>
    <m/>
    <m/>
    <n v="0"/>
    <m/>
    <n v="0"/>
    <m/>
    <n v="0"/>
    <m/>
    <n v="74.064260636604232"/>
    <n v="32.153957602070946"/>
    <m/>
    <n v="2.2766774464235292E-3"/>
    <n v="49.923129704025683"/>
    <m/>
    <n v="139.93300421861994"/>
    <m/>
    <s v="Resto"/>
    <n v="2023"/>
    <n v="3"/>
    <d v="2024-11-12T00:00:00"/>
    <x v="45"/>
    <x v="26"/>
  </r>
  <r>
    <n v="2024"/>
    <n v="9"/>
    <n v="10"/>
    <x v="4"/>
    <s v="GMM. Gpo y Col"/>
    <n v="10"/>
    <s v="4a44dc15364204a80fe80e9039455cc1608281820fe2b24f1e5233ade6af1dd5"/>
    <s v="866d562d83a77144c090ae01fef5e5dc5d322dfdcb968ee04e0fa262fe1b2619"/>
    <x v="19"/>
    <n v="319030.89843"/>
    <n v="319979.55633999995"/>
    <n v="509725.87702000007"/>
    <n v="458518.89412000001"/>
    <n v="261106.66445999997"/>
    <n v="241313.57047999999"/>
    <n v="338481.53023999999"/>
    <n v="241313.57047999999"/>
    <n v="0"/>
    <n v="0"/>
    <n v="136.08000000000001"/>
    <n v="130.12"/>
    <n v="0"/>
    <n v="0"/>
    <n v="254154.71119999999"/>
    <n v="226616.45382999998"/>
    <n v="372097.98345999996"/>
    <n v="356089.70004999998"/>
    <n v="0"/>
    <n v="0"/>
    <n v="0"/>
    <n v="0"/>
    <n v="0"/>
    <n v="0"/>
    <s v="GMM. Gpo y Col"/>
    <s v="Accidentes y Enfermedades"/>
    <s v="Gastos Medicos"/>
    <x v="45"/>
    <x v="2"/>
    <n v="4592296.0130699994"/>
    <n v="4306787.9967099996"/>
    <n v="686962120.64980006"/>
    <n v="584624168.36260986"/>
    <n v="657838299.99713993"/>
    <n v="555463704.64566004"/>
    <n v="59805785.164580002"/>
    <n v="52015091.173859999"/>
    <n v="46590662.707460009"/>
    <n v="39280676.426399991"/>
    <n v="623285.96061000007"/>
    <n v="574187.58960000006"/>
    <n v="0.53344487920701378"/>
    <n v="0.61516677010229792"/>
    <n v="-948.65790999995079"/>
    <n v="-0.29647453757699616"/>
    <n v="51.185317589661338"/>
    <n v="55.727354985660583"/>
    <n v="6.9470891580598355"/>
    <n v="7.4296565464665472"/>
    <n v="4.6440828226194983E-2"/>
    <n v="4.8496856815935928E-2"/>
    <n v="5.473252281652756E-2"/>
    <n v="5.7605844209770732E-2"/>
    <m/>
    <m/>
    <m/>
    <n v="0"/>
    <m/>
    <n v="0"/>
    <m/>
    <n v="0"/>
    <m/>
    <n v="8.202229961882912"/>
    <n v="81.843691549923818"/>
    <n v="75.415308790411601"/>
    <n v="0.56042702397146216"/>
    <n v="12.151923174412694"/>
    <n v="4.4955760887642082"/>
    <n v="68.303168116287651"/>
    <n v="63.640272043302538"/>
    <s v="Resto"/>
    <n v="2023"/>
    <n v="3"/>
    <d v="2024-11-12T00:00:00"/>
    <x v="45"/>
    <x v="19"/>
  </r>
  <r>
    <n v="2024"/>
    <n v="9"/>
    <n v="16"/>
    <x v="24"/>
    <s v="GMM. Gpo y Col"/>
    <n v="14"/>
    <s v="8527a891e224136950ff32ca212b45bc93f69fbb801c3b1ebedac52775f99e61"/>
    <s v="866d562d83a77144c090ae01fef5e5dc5d322dfdcb968ee04e0fa262fe1b2619"/>
    <x v="12"/>
    <n v="334112.91781999997"/>
    <n v="327926.47054000001"/>
    <n v="425634.02861999994"/>
    <n v="383873.88075999997"/>
    <n v="223712.90297999998"/>
    <n v="193030.15036"/>
    <n v="292669.10031000001"/>
    <n v="249262.41674000002"/>
    <n v="0"/>
    <n v="0"/>
    <n v="136.08000000000001"/>
    <n v="130.12"/>
    <n v="0"/>
    <n v="0"/>
    <n v="211980.02278999999"/>
    <n v="181147.85746"/>
    <n v="328448.01850999997"/>
    <n v="290682.40827999997"/>
    <n v="0"/>
    <n v="0"/>
    <n v="0"/>
    <n v="0"/>
    <n v="0"/>
    <n v="0"/>
    <s v="GMM. Gpo y Col"/>
    <s v="Accidentes y Enfermedades"/>
    <s v="Gastos Medicos"/>
    <x v="45"/>
    <x v="2"/>
    <n v="3728743.9611599999"/>
    <n v="2931433.71942"/>
    <n v="686962120.64980006"/>
    <n v="584624168.36260986"/>
    <n v="657838299.99713993"/>
    <n v="555463704.64566004"/>
    <n v="59805785.164580002"/>
    <n v="52015091.173859999"/>
    <n v="46590662.707460009"/>
    <n v="39280676.426399991"/>
    <n v="1827603.65488"/>
    <n v="1672007.0972200001"/>
    <n v="0.5586632077491368"/>
    <n v="0.63044486347992468"/>
    <n v="6186.4472799999639"/>
    <n v="1.8865348899137935"/>
    <n v="18.281475686911872"/>
    <n v="19.612743934235343"/>
    <n v="8.9604682246956564"/>
    <n v="11.186555860621063"/>
    <n v="4.8636294167713541E-2"/>
    <n v="5.0789520437081973E-2"/>
    <n v="5.6091842979814246E-2"/>
    <n v="5.9036525302619006E-2"/>
    <m/>
    <m/>
    <m/>
    <n v="0"/>
    <m/>
    <n v="0"/>
    <m/>
    <n v="0"/>
    <m/>
    <n v="15.895316126924651"/>
    <n v="66.957274336972233"/>
    <n v="58.863851412219084"/>
    <n v="0.48016681879946627"/>
    <n v="17.020441622837403"/>
    <n v="12.992052203455762"/>
    <n v="64.539900027908388"/>
    <n v="62.318135635338912"/>
    <s v="Medianas"/>
    <n v="2023"/>
    <n v="3"/>
    <d v="2024-11-12T00:00:00"/>
    <x v="45"/>
    <x v="12"/>
  </r>
  <r>
    <n v="2024"/>
    <n v="9"/>
    <n v="48"/>
    <x v="3"/>
    <s v="Vida Gpo y Col"/>
    <n v="36"/>
    <s v="76a50887d8f1c2e9301755428990ad81479ee21c25b43215cf524541e0503269"/>
    <s v="866d562d83a77144c090ae01fef5e5dc5d322dfdcb968ee04e0fa262fe1b2619"/>
    <x v="11"/>
    <n v="1858769.9293899999"/>
    <n v="1680576.7085000002"/>
    <n v="2154722.92875"/>
    <n v="1945360.6615100002"/>
    <n v="1100572.5525100001"/>
    <n v="865492.22456000012"/>
    <n v="1467260.10366"/>
    <n v="1111236.3083999997"/>
    <n v="0"/>
    <n v="0"/>
    <n v="136.08000000000001"/>
    <n v="130.12"/>
    <n v="78580.814370000007"/>
    <n v="107723.41842999999"/>
    <n v="902242.15445999999"/>
    <n v="789529.17877"/>
    <n v="1473215.92392"/>
    <n v="1315620.1638199999"/>
    <n v="251044.88674000002"/>
    <n v="278917.79182000004"/>
    <n v="1607725.04265"/>
    <n v="1401658.91668"/>
    <n v="0"/>
    <n v="0"/>
    <s v="Vida Gpo y Col"/>
    <s v="Vida"/>
    <s v="Vida"/>
    <x v="47"/>
    <x v="2"/>
    <n v="47053426.409630001"/>
    <n v="41806699.471960001"/>
    <n v="686962120.64980006"/>
    <n v="584624168.36260986"/>
    <n v="657838299.99713993"/>
    <n v="555463704.64566004"/>
    <n v="70894248.025430009"/>
    <n v="62237782.119620003"/>
    <n v="42057026.428479992"/>
    <n v="37624388.134220012"/>
    <n v="4864113.0592"/>
    <n v="4432978.3748199996"/>
    <n v="2.6218910294714641"/>
    <n v="2.7002516016235272"/>
    <n v="178193.22088999976"/>
    <n v="10.603099518679283"/>
    <n v="38.213954050149312"/>
    <n v="37.910780662633833"/>
    <n v="3.9503391595932373"/>
    <n v="4.0198741582725823"/>
    <n v="0.27057822746205895"/>
    <n v="0.2825572681612003"/>
    <n v="0.28746274948004402"/>
    <n v="0.3025538292501162"/>
    <n v="0.35411178442847624"/>
    <n v="2.2677792450429881"/>
    <m/>
    <n v="-27872.905080000026"/>
    <n v="-9.9932330950002086"/>
    <n v="206066.12596999994"/>
    <n v="14.70158849045049"/>
    <n v="0"/>
    <m/>
    <n v="27.161460412831584"/>
    <n v="59.209724404740037"/>
    <n v="51.499715554935641"/>
    <n v="2.6168577428591555"/>
    <n v="14.27597341818252"/>
    <n v="11.978819148104968"/>
    <n v="61.24303571599151"/>
    <n v="60.011939652668744"/>
    <s v="Medianas"/>
    <n v="2023"/>
    <n v="3"/>
    <d v="2024-11-12T00:00:00"/>
    <x v="47"/>
    <x v="11"/>
  </r>
  <r>
    <n v="2024"/>
    <n v="9"/>
    <n v="10"/>
    <x v="4"/>
    <s v="Vida Gpo y Col"/>
    <n v="10"/>
    <s v="4a44dc15364204a80fe80e9039455cc1608281820fe2b24f1e5233ade6af1dd5"/>
    <s v="866d562d83a77144c090ae01fef5e5dc5d322dfdcb968ee04e0fa262fe1b2619"/>
    <x v="27"/>
    <n v="857543.62874999992"/>
    <n v="943886.72567999992"/>
    <n v="1298240.6127899999"/>
    <n v="1366899.5721499999"/>
    <n v="336282.97195999994"/>
    <n v="603654.48554999998"/>
    <n v="510380.99570000015"/>
    <n v="603654.48554999998"/>
    <n v="0"/>
    <n v="0"/>
    <n v="136.08000000000001"/>
    <n v="130.12"/>
    <n v="2074.7206900000001"/>
    <n v="13199.59895"/>
    <n v="185599.04159000001"/>
    <n v="394530.22516999999"/>
    <n v="741584.79547999997"/>
    <n v="839986.08565999998"/>
    <n v="716056.95198999997"/>
    <n v="720162.55955000001"/>
    <n v="141486.67676"/>
    <n v="223724.16613"/>
    <n v="0"/>
    <n v="0"/>
    <s v="Vida Gpo y Col"/>
    <s v="Vida"/>
    <s v="Vida"/>
    <x v="47"/>
    <x v="2"/>
    <n v="4592296.0130699994"/>
    <n v="4306787.9967099996"/>
    <n v="686962120.64980006"/>
    <n v="584624168.36260986"/>
    <n v="657838299.99713993"/>
    <n v="555463704.64566004"/>
    <n v="70894248.025430009"/>
    <n v="62237782.119620003"/>
    <n v="42057026.428479992"/>
    <n v="37624388.134220012"/>
    <n v="905501.84166999999"/>
    <n v="995730.03105999995"/>
    <n v="1.2096095982884199"/>
    <n v="1.5165815579126278"/>
    <n v="-86343.09693"/>
    <n v="-9.1476121637155359"/>
    <n v="94.703686871409161"/>
    <n v="94.79343760227755"/>
    <n v="18.673526843856976"/>
    <n v="21.91625699711815"/>
    <n v="0.12483128297362978"/>
    <n v="0.13035781418529876"/>
    <n v="0.16145188255278553"/>
    <n v="0.16992770504818525"/>
    <n v="1.0100353299934119"/>
    <n v="0.19957426829500788"/>
    <m/>
    <n v="-4105.6075600000331"/>
    <n v="-0.57009455789612806"/>
    <n v="-82237.489369999996"/>
    <n v="-36.7584292714333"/>
    <n v="0"/>
    <m/>
    <n v="-44.29214393170512"/>
    <n v="39.214677910928387"/>
    <n v="63.954123850519466"/>
    <n v="0.79958808436413209"/>
    <n v="-52.956952408392333"/>
    <n v="-11.714633356418446"/>
    <n v="25.027352599626685"/>
    <n v="46.968661970157136"/>
    <s v="Resto"/>
    <n v="2023"/>
    <n v="3"/>
    <d v="2024-11-12T00:00:00"/>
    <x v="47"/>
    <x v="27"/>
  </r>
  <r>
    <n v="2024"/>
    <n v="9"/>
    <n v="80"/>
    <x v="30"/>
    <s v="Vida Gpo y Col"/>
    <n v="52"/>
    <s v="41cfc0d1f2d127b04555b7246d84019b4d27710a3f3aff6e7764375b1e06e05d"/>
    <s v="866d562d83a77144c090ae01fef5e5dc5d322dfdcb968ee04e0fa262fe1b2619"/>
    <x v="35"/>
    <n v="62526.049979999996"/>
    <n v="73118.543780000007"/>
    <n v="75744.557769999999"/>
    <n v="90109.310690000013"/>
    <n v="28312.352869999999"/>
    <n v="35583.560479999993"/>
    <n v="44446.069980000007"/>
    <n v="34489.582609999998"/>
    <n v="0"/>
    <n v="0"/>
    <n v="136.08000000000001"/>
    <n v="130.12"/>
    <n v="723.79143999999997"/>
    <n v="694.01962000000003"/>
    <n v="23208.61563"/>
    <n v="29898.509959999999"/>
    <n v="59637.093529999998"/>
    <n v="64562.790679999998"/>
    <n v="29238.924740000002"/>
    <n v="36079.129679999998"/>
    <n v="33287.125240000001"/>
    <n v="37039.414100000002"/>
    <n v="0"/>
    <n v="0"/>
    <s v="Vida Gpo y Col"/>
    <s v="Vida"/>
    <s v="Vida"/>
    <x v="47"/>
    <x v="2"/>
    <n v="835205.63911999995"/>
    <n v="787883.69756"/>
    <n v="686962120.64980006"/>
    <n v="584624168.36260986"/>
    <n v="657838299.99713993"/>
    <n v="555463704.64566004"/>
    <n v="70894248.025430009"/>
    <n v="62237782.119620003"/>
    <n v="42057026.428479992"/>
    <n v="37624388.134220012"/>
    <n v="62526.049979999996"/>
    <n v="73118.543780000007"/>
    <n v="8.8196224265714315E-2"/>
    <n v="0.11748256652119665"/>
    <n v="-10592.493800000011"/>
    <n v="-14.48674064389307"/>
    <n v="100"/>
    <n v="100"/>
    <n v="7.4863060127179564"/>
    <n v="9.2803727258783368"/>
    <n v="9.1018191688438908E-3"/>
    <n v="9.5047749546160257E-3"/>
    <n v="1.2506931416261368E-2"/>
    <n v="1.3163514225766306E-2"/>
    <n v="4.1243014143420915E-2"/>
    <n v="4.6953210122293414E-2"/>
    <m/>
    <n v="-6840.204939999996"/>
    <n v="-18.958896737999133"/>
    <n v="-3752.2888600000006"/>
    <n v="-10.130529737510074"/>
    <n v="0"/>
    <m/>
    <n v="-20.434176658872659"/>
    <n v="45.280891530899808"/>
    <n v="48.665575981743089"/>
    <n v="6.7318960169822098E-2"/>
    <n v="-22.375343583844597"/>
    <n v="-7.629312639866825"/>
    <n v="38.916409664272251"/>
    <n v="46.309197054677256"/>
    <s v="Resto"/>
    <n v="2023"/>
    <n v="3"/>
    <d v="2024-11-12T00:00:00"/>
    <x v="47"/>
    <x v="35"/>
  </r>
  <r>
    <n v="2024"/>
    <n v="9"/>
    <n v="15.1"/>
    <x v="13"/>
    <s v="Vida Gpo y Col"/>
    <n v="15.1"/>
    <m/>
    <m/>
    <x v="7"/>
    <n v="23199083.025530003"/>
    <n v="17752610.931230001"/>
    <n v="32990695.367839999"/>
    <n v="23140721.532919995"/>
    <n v="12082350.845170001"/>
    <n v="9999626.5503500011"/>
    <n v="18052632.497280002"/>
    <n v="12927088.743899999"/>
    <n v="0"/>
    <n v="0"/>
    <n v="0"/>
    <n v="0"/>
    <n v="418652.52943000005"/>
    <n v="514424.92123000004"/>
    <n v="8604060.0841400009"/>
    <n v="7612262.0361599997"/>
    <n v="17569481.053319998"/>
    <n v="14444218.056500001"/>
    <n v="13535938.963669999"/>
    <n v="8913316.1273400001"/>
    <n v="7307811.7633599993"/>
    <n v="6563664.8883600002"/>
    <n v="2355332.2985"/>
    <n v="2275629.9155300003"/>
    <s v="Vida Gpo y Col"/>
    <s v="Vida"/>
    <s v="Vida"/>
    <x v="47"/>
    <x v="2"/>
    <n v="208207605.94514"/>
    <n v="163841463.44211"/>
    <n v="686962120.64980006"/>
    <n v="584624168.36260986"/>
    <n v="657838299.99713993"/>
    <n v="555463704.64566004"/>
    <n v="70894248.025430009"/>
    <n v="62237782.119620003"/>
    <n v="42057026.428479992"/>
    <n v="37624388.134220012"/>
    <n v="116003009.74074"/>
    <n v="84358463.647839993"/>
    <n v="32.72350532191048"/>
    <n v="28.523848901154242"/>
    <n v="5446472.0943000019"/>
    <n v="30.679836985097708"/>
    <n v="19.998690617923284"/>
    <n v="21.044255861912628"/>
    <n v="11.14228412560618"/>
    <n v="10.835237038457313"/>
    <n v="3.3770541821994358"/>
    <n v="3.5265631425885151"/>
    <n v="3.0365851930054051"/>
    <n v="3.1959983672659042"/>
    <n v="19.093141320597141"/>
    <n v="10.30804609245402"/>
    <n v="3.3223179088593118"/>
    <n v="4622622.8363299984"/>
    <n v="51.861986832834653"/>
    <n v="744146.87499999907"/>
    <n v="11.337368492405343"/>
    <n v="79702.382969999686"/>
    <n v="3.5024316751187001"/>
    <n v="20.828020769906665"/>
    <n v="52.081156965875245"/>
    <n v="56.327638729235474"/>
    <n v="28.728495262775226"/>
    <n v="13.028953066364913"/>
    <n v="21.636775245258821"/>
    <n v="48.971623339518864"/>
    <n v="52.701101619927613"/>
    <s v="Resto"/>
    <n v="2023"/>
    <n v="3"/>
    <d v="2024-11-12T00:00:00"/>
    <x v="47"/>
    <x v="7"/>
  </r>
  <r>
    <n v="2024"/>
    <n v="9"/>
    <n v="69"/>
    <x v="77"/>
    <s v="Vida Gpo y Col"/>
    <n v="202"/>
    <s v="c17edaae86e4016a583e098582f6dbf3eccade8ef83747df9ba617ded9d31309"/>
    <s v="866d562d83a77144c090ae01fef5e5dc5d322dfdcb968ee04e0fa262fe1b2619"/>
    <x v="8"/>
    <n v="2704976.95878"/>
    <n v="531626.28642999998"/>
    <n v="3205003.95572"/>
    <n v="857743.69749999989"/>
    <n v="929570.98713999998"/>
    <n v="1066316.7832299997"/>
    <n v="1452003.7269300001"/>
    <n v="1653091.2988399998"/>
    <n v="0"/>
    <n v="0"/>
    <n v="136.08000000000001"/>
    <n v="130.12"/>
    <n v="5517.3269299999993"/>
    <n v="6383.8623899999993"/>
    <n v="716197.14275"/>
    <n v="479843.71454000002"/>
    <n v="1084278.24988"/>
    <n v="495867.40655999997"/>
    <n v="2704976.95878"/>
    <n v="531626.28642999998"/>
    <n v="0"/>
    <n v="0"/>
    <n v="0"/>
    <n v="0"/>
    <s v="Vida Gpo y Col"/>
    <s v="Vida"/>
    <s v="Vida"/>
    <x v="47"/>
    <x v="2"/>
    <n v="2704976.95878"/>
    <n v="531626.28642999998"/>
    <n v="686962120.64980006"/>
    <n v="584624168.36260986"/>
    <n v="657838299.99713993"/>
    <n v="555463704.64566004"/>
    <n v="70894248.025430009"/>
    <n v="62237782.119620003"/>
    <n v="42057026.428479992"/>
    <n v="37624388.134220012"/>
    <n v="2704976.95878"/>
    <n v="531626.28642999998"/>
    <n v="3.8155097685918267"/>
    <n v="0.85418578285489499"/>
    <n v="2173350.6723500001"/>
    <n v="408.81174009369988"/>
    <n v="100"/>
    <n v="100"/>
    <n v="100"/>
    <n v="100"/>
    <n v="0.39375925942195356"/>
    <n v="0.41119177141126628"/>
    <n v="9.0934709031779498E-2"/>
    <n v="9.5708555209585405E-2"/>
    <n v="3.8155097685918267"/>
    <m/>
    <m/>
    <n v="2173350.6723500001"/>
    <n v="408.81174009369988"/>
    <n v="0"/>
    <m/>
    <n v="0"/>
    <m/>
    <n v="-12.824124898023314"/>
    <n v="34.365209068518482"/>
    <n v="200.57638428501656"/>
    <n v="2.2102632213449049"/>
    <n v="49.256335145825368"/>
    <n v="118.66294003915385"/>
    <n v="66.052892127022147"/>
    <n v="96.768553083341018"/>
    <s v="Medianas"/>
    <n v="2023"/>
    <n v="3"/>
    <d v="2024-11-12T00:00:00"/>
    <x v="47"/>
    <x v="8"/>
  </r>
  <r>
    <n v="2024"/>
    <n v="9"/>
    <n v="119"/>
    <x v="62"/>
    <s v="Vida Gpo y Col"/>
    <n v="217"/>
    <s v="16badfc6202cb3f8889e0f2779b19218af4cbb736e56acadce8148aba9a7a9f8"/>
    <s v="866d562d83a77144c090ae01fef5e5dc5d322dfdcb968ee04e0fa262fe1b2619"/>
    <x v="24"/>
    <n v="426811.56224"/>
    <n v="323277.68818"/>
    <n v="532737.27269000001"/>
    <n v="439870.10022000002"/>
    <n v="163907.64023000002"/>
    <n v="175372.48234999998"/>
    <n v="207510.15709000005"/>
    <n v="190709.90818999999"/>
    <n v="0"/>
    <n v="0"/>
    <n v="136.08000000000001"/>
    <n v="130.12"/>
    <n v="17870.09618"/>
    <n v="41178.094440000001"/>
    <n v="147550.73002000002"/>
    <n v="146677.30727000002"/>
    <n v="271485.13829999999"/>
    <n v="252729.06027000002"/>
    <n v="99484.133969999995"/>
    <n v="182645.69811000003"/>
    <n v="327327.42826999997"/>
    <n v="140631.99007"/>
    <n v="0"/>
    <n v="0"/>
    <s v="Vida Gpo y Col"/>
    <s v="Vida"/>
    <s v="Vida"/>
    <x v="47"/>
    <x v="2"/>
    <n v="996928.28110999998"/>
    <n v="799499.22270000004"/>
    <n v="686962120.64980006"/>
    <n v="584624168.36260986"/>
    <n v="657838299.99713993"/>
    <n v="555463704.64566004"/>
    <n v="70894248.025430009"/>
    <n v="62237782.119620003"/>
    <n v="42057026.428479992"/>
    <n v="37624388.134220012"/>
    <n v="500563.65038000001"/>
    <n v="358347.99618000002"/>
    <n v="0.60203976222006228"/>
    <n v="0.51942353530314678"/>
    <n v="103533.87406"/>
    <n v="32.026297466700711"/>
    <n v="85.266191805175723"/>
    <n v="90.213337768356311"/>
    <n v="42.812664694874478"/>
    <n v="40.435022199052852"/>
    <n v="6.2130290653621092E-2"/>
    <n v="6.4880923205878349E-2"/>
    <n v="5.5296668470860892E-2"/>
    <n v="5.8199606108597944E-2"/>
    <n v="0.14032751138613489"/>
    <n v="0.46171225083392731"/>
    <m/>
    <n v="-83161.564140000031"/>
    <n v="-45.531630364442101"/>
    <n v="186695.43819999998"/>
    <n v="132.75460164296314"/>
    <n v="0"/>
    <m/>
    <n v="-6.5374236404540209"/>
    <n v="38.402811622482069"/>
    <n v="54.248248104382981"/>
    <n v="0.38972712564149747"/>
    <n v="0.59547231010468327"/>
    <n v="7.4214172323365357"/>
    <n v="54.349468609567722"/>
    <n v="58.037372953193078"/>
    <s v="Resto"/>
    <n v="2023"/>
    <n v="3"/>
    <d v="2024-11-12T00:00:00"/>
    <x v="47"/>
    <x v="24"/>
  </r>
  <r>
    <n v="2024"/>
    <n v="9"/>
    <n v="88"/>
    <x v="73"/>
    <s v="Vida Gpo y Col"/>
    <n v="60"/>
    <s v="39fa9ec190eee7b6f4dff1100d6343e10918d044c75eac8f9e9a2596173f80c9"/>
    <s v="866d562d83a77144c090ae01fef5e5dc5d322dfdcb968ee04e0fa262fe1b2619"/>
    <x v="37"/>
    <n v="2804.47946"/>
    <n v="2141.7012"/>
    <n v="2959.2737300000003"/>
    <n v="1410.3815599999994"/>
    <n v="489.11698000000001"/>
    <n v="-112.24185"/>
    <n v="787.23433"/>
    <n v="-5.1935399999999845"/>
    <n v="0"/>
    <n v="0"/>
    <n v="136.08000000000001"/>
    <n v="130.12"/>
    <n v="0"/>
    <n v="0"/>
    <n v="187.73593"/>
    <n v="-402.70409999999998"/>
    <n v="1582.47766"/>
    <n v="1298.8849"/>
    <n v="311.20425"/>
    <n v="0"/>
    <n v="2493.2752099999998"/>
    <n v="2141.7012"/>
    <n v="0"/>
    <n v="0"/>
    <s v="Vida Gpo y Col"/>
    <s v="Vida"/>
    <s v="Vida"/>
    <x v="47"/>
    <x v="2"/>
    <n v="372806.80567999999"/>
    <n v="280734.25735000003"/>
    <n v="686962120.64980006"/>
    <n v="584624168.36260986"/>
    <n v="657838299.99713993"/>
    <n v="555463704.64566004"/>
    <n v="70894248.025430009"/>
    <n v="62237782.119620003"/>
    <n v="42057026.428479992"/>
    <n v="37624388.134220012"/>
    <n v="372806.80567999999"/>
    <n v="280734.25735000003"/>
    <n v="3.9558631879331356E-3"/>
    <n v="3.4411592557776001E-3"/>
    <n v="662.77826000000005"/>
    <n v="30.946345830127942"/>
    <n v="0.75226080030503373"/>
    <n v="0.76289271577208162"/>
    <n v="0.75226080030503373"/>
    <n v="0.76289271577208162"/>
    <n v="4.0824368268620583E-4"/>
    <n v="4.2631744913791014E-4"/>
    <n v="3.6633812214749591E-4"/>
    <n v="3.8556996291345957E-4"/>
    <n v="4.3896967478711387E-4"/>
    <n v="3.5168935131460223E-3"/>
    <m/>
    <n v="311.20425"/>
    <m/>
    <n v="351.57400999999982"/>
    <n v="16.415642387462825"/>
    <n v="0"/>
    <m/>
    <n v="-535.77059715248811"/>
    <n v="17.4405620357084"/>
    <n v="-5.2407800864098135"/>
    <n v="1.162985169271934E-3"/>
    <n v="-146.61882757091374"/>
    <n v="21.833555844709561"/>
    <n v="11.863417395731197"/>
    <n v="-31.003832595174519"/>
    <s v="Resto"/>
    <n v="2023"/>
    <n v="3"/>
    <d v="2024-11-12T00:00:00"/>
    <x v="47"/>
    <x v="37"/>
  </r>
  <r>
    <n v="2024"/>
    <n v="9"/>
    <n v="50"/>
    <x v="56"/>
    <s v="Vida Gpo y Col"/>
    <n v="38"/>
    <s v="aea92132c4cbeb263e6ac2bf6c183b5d81737f179f21efdc5863739672f0f470"/>
    <s v="866d562d83a77144c090ae01fef5e5dc5d322dfdcb968ee04e0fa262fe1b2619"/>
    <x v="10"/>
    <n v="2181970.7530900002"/>
    <n v="1705441.5111100001"/>
    <n v="3011358.5670600003"/>
    <n v="2437616.3280499997"/>
    <n v="1082325.0287299999"/>
    <n v="1142609.1662999999"/>
    <n v="1559211.5262399998"/>
    <n v="1253358.7946900001"/>
    <n v="0"/>
    <n v="0"/>
    <n v="136.08000000000001"/>
    <n v="130.12"/>
    <n v="0"/>
    <n v="0"/>
    <n v="1047374.7702799999"/>
    <n v="1113748.06216"/>
    <n v="2097405.7173100002"/>
    <n v="1781321.3650699998"/>
    <n v="37183.631039999993"/>
    <n v="206187.98657000001"/>
    <n v="2144787.1220499999"/>
    <n v="1499253.5245399999"/>
    <n v="0"/>
    <n v="0"/>
    <s v="Vida Gpo y Col"/>
    <s v="Vida"/>
    <s v="Vida"/>
    <x v="47"/>
    <x v="2"/>
    <n v="44827465.708169997"/>
    <n v="24659912.83171"/>
    <n v="686962120.64980006"/>
    <n v="584624168.36260986"/>
    <n v="657838299.99713993"/>
    <n v="555463704.64566004"/>
    <n v="70894248.025430009"/>
    <n v="62237782.119620003"/>
    <n v="42057026.428479992"/>
    <n v="37624388.134220012"/>
    <n v="44150506.897230007"/>
    <n v="24036154.063060001"/>
    <n v="3.0777824913345859"/>
    <n v="2.7402029009198454"/>
    <n v="476529.24198000017"/>
    <n v="27.941693624535226"/>
    <n v="4.9421193694763597"/>
    <n v="7.0953177727006267"/>
    <n v="4.8674863024708683"/>
    <n v="6.9158456591013797"/>
    <n v="0.31762606517897463"/>
    <n v="0.33168800799519987"/>
    <n v="0.29171587549767691"/>
    <n v="0.3070302338112138"/>
    <n v="5.2449432888634483E-2"/>
    <n v="3.025333058445951"/>
    <m/>
    <n v="-169004.35553"/>
    <n v="-81.966150570379469"/>
    <n v="645533.59750999999"/>
    <n v="43.057000496834739"/>
    <n v="0"/>
    <m/>
    <n v="-5.2760068226314178"/>
    <n v="49.603095146773349"/>
    <n v="66.99785122248629"/>
    <n v="2.5734701681074528"/>
    <n v="-5.9594529620348613"/>
    <n v="17.744375520223965"/>
    <n v="49.936679471976291"/>
    <n v="62.523702011300664"/>
    <s v="Medianas"/>
    <n v="2023"/>
    <n v="3"/>
    <d v="2024-11-12T00:00:00"/>
    <x v="47"/>
    <x v="10"/>
  </r>
  <r>
    <n v="2024"/>
    <n v="9"/>
    <n v="39"/>
    <x v="17"/>
    <s v="Vida Gpo y Col"/>
    <n v="27"/>
    <s v="670671cd97404156226e507973f2ab8330d3022ca96e0c93bdbdb320c41adcaf"/>
    <s v="866d562d83a77144c090ae01fef5e5dc5d322dfdcb968ee04e0fa262fe1b2619"/>
    <x v="20"/>
    <n v="714977.69192000001"/>
    <n v="617680.46577000001"/>
    <n v="859060.93531999993"/>
    <n v="779695.74748000002"/>
    <n v="392355.1272600001"/>
    <n v="293321.31119000015"/>
    <n v="450580.72778000002"/>
    <n v="396437.45227000001"/>
    <n v="0"/>
    <n v="0"/>
    <n v="136.08000000000001"/>
    <n v="130.12"/>
    <n v="64875.877489999999"/>
    <n v="27616.594219999999"/>
    <n v="351236.47593999997"/>
    <n v="294224.76166000002"/>
    <n v="649489.38613999996"/>
    <n v="591658.85800000001"/>
    <n v="714977.69192000001"/>
    <n v="617680.46577000001"/>
    <n v="0"/>
    <n v="0"/>
    <n v="0"/>
    <n v="0"/>
    <s v="Vida Gpo y Col"/>
    <s v="Vida"/>
    <s v="Vida"/>
    <x v="47"/>
    <x v="2"/>
    <n v="20570212.76644"/>
    <n v="17720859.139090002"/>
    <n v="686962120.64980006"/>
    <n v="584624168.36260986"/>
    <n v="657838299.99713993"/>
    <n v="555463704.64566004"/>
    <n v="70894248.025430009"/>
    <n v="62237782.119620003"/>
    <n v="42057026.428479992"/>
    <n v="37624388.134220012"/>
    <n v="870755.25255999994"/>
    <n v="813211.66997000005"/>
    <n v="1.008512977898482"/>
    <n v="0.99245256616443733"/>
    <n v="97297.226150000002"/>
    <n v="15.752032246755498"/>
    <n v="82.110063627865856"/>
    <n v="75.95568147623689"/>
    <n v="3.475791427332612"/>
    <n v="3.4856124125916335"/>
    <n v="0.10407818283251191"/>
    <n v="0.10868593268636205"/>
    <n v="0.10565428170716459"/>
    <n v="0.11120086886037478"/>
    <n v="1.008512977898482"/>
    <m/>
    <m/>
    <n v="97297.226150000002"/>
    <n v="15.752032246755498"/>
    <n v="0"/>
    <m/>
    <n v="0"/>
    <m/>
    <n v="33.76291196443286"/>
    <n v="54.876555128086615"/>
    <n v="47.487548570011199"/>
    <n v="0.93291219227593036"/>
    <n v="19.376925979425728"/>
    <n v="9.7743027689107809"/>
    <n v="54.07886309389044"/>
    <n v="49.72878503916526"/>
    <s v="Resto"/>
    <n v="2023"/>
    <n v="3"/>
    <d v="2024-11-12T00:00:00"/>
    <x v="47"/>
    <x v="20"/>
  </r>
  <r>
    <n v="2024"/>
    <n v="9"/>
    <n v="120"/>
    <x v="58"/>
    <s v="Vida Gpo y Col"/>
    <n v="234"/>
    <s v="114bd151f8fb0c58642d2170da4ae7d7c57977260ac2cc8905306cab6b2acabc"/>
    <s v="866d562d83a77144c090ae01fef5e5dc5d322dfdcb968ee04e0fa262fe1b2619"/>
    <x v="12"/>
    <n v="1911642.93955"/>
    <n v="0"/>
    <n v="5330283.0439799996"/>
    <n v="0"/>
    <n v="1807592.6312300002"/>
    <n v="0"/>
    <n v="4011361.1487499997"/>
    <n v="0"/>
    <n v="0"/>
    <n v="0"/>
    <n v="136.08000000000001"/>
    <n v="130.12"/>
    <n v="12301.66934"/>
    <n v="0"/>
    <n v="967742.63064999995"/>
    <n v="0"/>
    <n v="1724028.7033800001"/>
    <n v="0"/>
    <n v="1911642.93955"/>
    <n v="0"/>
    <n v="0"/>
    <n v="0"/>
    <n v="0"/>
    <n v="0"/>
    <s v="Vida Gpo y Col"/>
    <s v="Vida"/>
    <s v="Vida"/>
    <x v="47"/>
    <x v="2"/>
    <n v="2019824.97291"/>
    <n v="0"/>
    <n v="686962120.64980006"/>
    <n v="584624168.36260986"/>
    <n v="657838299.99713993"/>
    <n v="555463704.64566004"/>
    <n v="70894248.025430009"/>
    <n v="62237782.119620003"/>
    <n v="42057026.428479992"/>
    <n v="37624388.134220012"/>
    <n v="1916423.7508"/>
    <n v="0"/>
    <n v="2.6964711422911023"/>
    <m/>
    <m/>
    <m/>
    <n v="99.750534752660826"/>
    <m/>
    <n v="94.643989711438209"/>
    <m/>
    <n v="0.27827486874265639"/>
    <n v="0.29059465518476368"/>
    <m/>
    <m/>
    <n v="2.6964711422911023"/>
    <m/>
    <m/>
    <n v="1911642.93955"/>
    <m/>
    <n v="0"/>
    <m/>
    <n v="0"/>
    <m/>
    <m/>
    <n v="94.557021807404411"/>
    <m/>
    <n v="4.2979563338932172"/>
    <m/>
    <m/>
    <n v="56.132628694215882"/>
    <m/>
    <s v="Medianas"/>
    <n v="2023"/>
    <n v="3"/>
    <d v="2024-11-12T00:00:00"/>
    <x v="47"/>
    <x v="12"/>
  </r>
  <r>
    <n v="2024"/>
    <n v="9"/>
    <n v="91"/>
    <x v="60"/>
    <s v="Vida Gpo y Col"/>
    <n v="218"/>
    <s v="5966abd0cbfc86f98a186531b2b4ee5f6e910120ce13222f98207203dfc9a9a2"/>
    <s v="866d562d83a77144c090ae01fef5e5dc5d322dfdcb968ee04e0fa262fe1b2619"/>
    <x v="15"/>
    <n v="3163038.7177800001"/>
    <n v="3189578.7544499999"/>
    <n v="4504280.1872400008"/>
    <n v="4199371.89879"/>
    <n v="2211468.5449900003"/>
    <n v="1351067.3467300003"/>
    <n v="2859649.3568800008"/>
    <n v="1686284.60096"/>
    <n v="0"/>
    <n v="0"/>
    <n v="136.08000000000001"/>
    <n v="130.12"/>
    <n v="270583.8052"/>
    <n v="270345.76532000001"/>
    <n v="1065347.13536"/>
    <n v="725178.67046000005"/>
    <n v="1881445.99786"/>
    <n v="1481215.7588199999"/>
    <n v="846145.72357000003"/>
    <n v="1897610.7518000002"/>
    <n v="2316892.9942099997"/>
    <n v="1291968.0026499999"/>
    <n v="0"/>
    <n v="0"/>
    <s v="Vida Gpo y Col"/>
    <s v="Vida"/>
    <s v="Vida"/>
    <x v="47"/>
    <x v="2"/>
    <n v="3240513.8837199998"/>
    <n v="3256773.9065"/>
    <n v="686962120.64980006"/>
    <n v="584624168.36260986"/>
    <n v="657838299.99713993"/>
    <n v="555463704.64566004"/>
    <n v="70894248.025430009"/>
    <n v="62237782.119620003"/>
    <n v="42057026.428479992"/>
    <n v="37624388.134220012"/>
    <n v="3169415.9470100002"/>
    <n v="3195969.6090100002"/>
    <n v="4.4616295480634864"/>
    <n v="5.1248271481134751"/>
    <n v="-26540.036669999827"/>
    <n v="-0.83208594968762206"/>
    <n v="99.798788504360985"/>
    <n v="99.800033938308317"/>
    <n v="97.609170374821502"/>
    <n v="97.936757233411583"/>
    <n v="0.46043859227464679"/>
    <n v="0.48082313203620891"/>
    <n v="0.54557764236521977"/>
    <n v="0.57421911238731393"/>
    <n v="1.1935322640935335"/>
    <n v="3.268097283969952"/>
    <m/>
    <n v="-1051465.0282300003"/>
    <n v="-55.409942594002537"/>
    <n v="1024924.9915599998"/>
    <n v="79.330524398262241"/>
    <n v="0"/>
    <m/>
    <n v="63.683072523544901"/>
    <n v="69.915949259771764"/>
    <n v="42.35880192157142"/>
    <n v="5.2582617764256572"/>
    <n v="46.908228103871565"/>
    <n v="27.020387587480222"/>
    <n v="56.623848708480097"/>
    <n v="48.958341561104405"/>
    <s v="Medianas"/>
    <n v="2023"/>
    <n v="3"/>
    <d v="2024-11-12T00:00:00"/>
    <x v="47"/>
    <x v="15"/>
  </r>
  <r>
    <n v="2024"/>
    <n v="9"/>
    <n v="74"/>
    <x v="0"/>
    <s v="Vida Gpo y Col"/>
    <n v="46"/>
    <s v="25fc0e7096fc653718202dc30b0c580b8ab87eac11a700cba03a7c021bc35b0c"/>
    <s v="866d562d83a77144c090ae01fef5e5dc5d322dfdcb968ee04e0fa262fe1b2619"/>
    <x v="33"/>
    <n v="380561.09717000002"/>
    <n v="58195.679779999999"/>
    <n v="381079.33050000004"/>
    <n v="60357.366489999993"/>
    <n v="395353.16928999999"/>
    <n v="245820.96683000002"/>
    <n v="482334.60715000005"/>
    <n v="319836.74418000004"/>
    <n v="0"/>
    <n v="0"/>
    <n v="136.08000000000001"/>
    <n v="130.12"/>
    <n v="0"/>
    <n v="0"/>
    <n v="394723.91168000002"/>
    <n v="245625.35801"/>
    <n v="305900.79429000005"/>
    <n v="37236.125939999998"/>
    <n v="380561.09717000002"/>
    <n v="58195.679779999999"/>
    <n v="0"/>
    <n v="0"/>
    <n v="0"/>
    <n v="0"/>
    <s v="Vida Gpo y Col"/>
    <s v="Vida"/>
    <s v="Vida"/>
    <x v="47"/>
    <x v="2"/>
    <n v="6432910.42368"/>
    <n v="8513094.40955"/>
    <n v="686962120.64980006"/>
    <n v="584624168.36260986"/>
    <n v="657838299.99713993"/>
    <n v="555463704.64566004"/>
    <n v="70894248.025430009"/>
    <n v="62237782.119620003"/>
    <n v="42057026.428479992"/>
    <n v="37624388.134220012"/>
    <n v="380561.09717000002"/>
    <n v="58195.679779999999"/>
    <n v="0.5368010914418494"/>
    <n v="9.350538820317994E-2"/>
    <n v="322365.41739000002"/>
    <n v="553.93358855615043"/>
    <n v="100"/>
    <n v="100"/>
    <n v="5.9158463604456175"/>
    <n v="0.68360195459263329"/>
    <n v="5.5397682889709525E-2"/>
    <n v="5.7850249395885671E-2"/>
    <n v="9.9543746101006993E-3"/>
    <n v="1.0476954532452131E-2"/>
    <n v="0.5368010914418494"/>
    <m/>
    <m/>
    <n v="322365.41739000002"/>
    <n v="553.93358855615043"/>
    <n v="0"/>
    <m/>
    <n v="0"/>
    <m/>
    <n v="60.829718631531726"/>
    <n v="103.88691125551182"/>
    <n v="422.40415054741032"/>
    <n v="0.94004070868471212"/>
    <n v="60.7016127642366"/>
    <n v="721.51616627065277"/>
    <n v="129.03657625216687"/>
    <n v="659.64262341841243"/>
    <s v="Resto"/>
    <n v="2023"/>
    <n v="3"/>
    <d v="2024-11-12T00:00:00"/>
    <x v="47"/>
    <x v="33"/>
  </r>
  <r>
    <n v="2024"/>
    <n v="9"/>
    <n v="41"/>
    <x v="7"/>
    <s v="Vida Gpo y Col"/>
    <n v="29"/>
    <s v="35135aaa6cc23891b40cb3f378c53a17a1127210ce60e125ccf03efcfdaec458"/>
    <s v="866d562d83a77144c090ae01fef5e5dc5d322dfdcb968ee04e0fa262fe1b2619"/>
    <x v="5"/>
    <n v="5485137.3766900003"/>
    <n v="3619586.7565299999"/>
    <n v="6658029.1122900005"/>
    <n v="4542894.5314599993"/>
    <n v="1909398.2514799996"/>
    <n v="1572101.0523200002"/>
    <n v="2357298.6125600003"/>
    <n v="2109051.2946299999"/>
    <n v="0"/>
    <n v="0"/>
    <n v="136.08000000000001"/>
    <n v="130.12"/>
    <n v="65688.56753"/>
    <n v="75270.695600000006"/>
    <n v="1910086.5905299999"/>
    <n v="1530217.3722199998"/>
    <n v="5142975.4421999995"/>
    <n v="3637947.5622399999"/>
    <n v="5485137.3766900003"/>
    <n v="3619586.7565299999"/>
    <n v="0"/>
    <n v="0"/>
    <n v="0"/>
    <n v="0"/>
    <s v="Vida Gpo y Col"/>
    <s v="Vida"/>
    <s v="Vida"/>
    <x v="47"/>
    <x v="2"/>
    <n v="25680299.423299998"/>
    <n v="22376637.893310003"/>
    <n v="686962120.64980006"/>
    <n v="584624168.36260986"/>
    <n v="657838299.99713993"/>
    <n v="555463704.64566004"/>
    <n v="70894248.025430009"/>
    <n v="62237782.119620003"/>
    <n v="42057026.428479992"/>
    <n v="37624388.134220012"/>
    <n v="6620840.57259"/>
    <n v="4515190.9059899999"/>
    <n v="7.737069691073474"/>
    <n v="5.8157386610808413"/>
    <n v="1865550.6201600004"/>
    <n v="51.540431149893287"/>
    <n v="82.846540655249072"/>
    <n v="80.164644904119953"/>
    <n v="21.359320178772055"/>
    <n v="16.175739956055491"/>
    <n v="0.79846285723899713"/>
    <n v="0.83381240902420051"/>
    <n v="0.61913053760120484"/>
    <n v="0.65163335178470339"/>
    <n v="7.737069691073474"/>
    <m/>
    <m/>
    <n v="1865550.6201600004"/>
    <n v="51.540431149893287"/>
    <n v="0"/>
    <m/>
    <n v="0"/>
    <m/>
    <n v="21.455185635951256"/>
    <n v="34.810399819598025"/>
    <n v="43.433164006466065"/>
    <n v="4.540021997815332"/>
    <n v="24.824526580749495"/>
    <n v="41.370246662744805"/>
    <n v="37.139718281698158"/>
    <n v="42.062656100457815"/>
    <s v="Grandes"/>
    <n v="2023"/>
    <n v="3"/>
    <d v="2024-11-12T00:00:00"/>
    <x v="47"/>
    <x v="5"/>
  </r>
  <r>
    <n v="2024"/>
    <n v="9"/>
    <n v="82"/>
    <x v="66"/>
    <s v="Vida Gpo y Col"/>
    <n v="25"/>
    <s v="b7a56873cd771f2c446d369b649430b65a756ba278ff97ec81bb6f55b2e73569"/>
    <s v="866d562d83a77144c090ae01fef5e5dc5d322dfdcb968ee04e0fa262fe1b2619"/>
    <x v="42"/>
    <n v="0"/>
    <n v="0"/>
    <n v="0"/>
    <n v="-236580.157459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Vida Gpo y Col"/>
    <s v="Vida"/>
    <s v="Vida"/>
    <x v="47"/>
    <x v="2"/>
    <n v="0"/>
    <n v="0"/>
    <n v="686962120.64980006"/>
    <n v="584624168.36260986"/>
    <n v="657838299.99713993"/>
    <n v="555463704.64566004"/>
    <n v="70894248.025430009"/>
    <n v="62237782.119620003"/>
    <n v="42057026.428479992"/>
    <n v="37624388.13422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7"/>
    <x v="42"/>
  </r>
  <r>
    <n v="2024"/>
    <n v="9"/>
    <n v="1"/>
    <x v="14"/>
    <s v="Vida Gpo y Col"/>
    <n v="30"/>
    <s v="624b60c58c9d8bfb6ff1886c2fd605d2adeb6ea4da576068201b6c6958ce93f4"/>
    <s v="866d562d83a77144c090ae01fef5e5dc5d322dfdcb968ee04e0fa262fe1b2619"/>
    <x v="4"/>
    <n v="9680167.7136700004"/>
    <n v="8764123.4376499988"/>
    <n v="9903578.7146700006"/>
    <n v="8979904.8066799976"/>
    <n v="5010450.6524700001"/>
    <n v="5387139.3531700028"/>
    <n v="6461823.7003100011"/>
    <n v="6903554.70646"/>
    <n v="0"/>
    <n v="0"/>
    <n v="136.08000000000001"/>
    <n v="130.12"/>
    <n v="-28307.46027"/>
    <n v="254228.06902000002"/>
    <n v="4164849.6463199998"/>
    <n v="4296989.6129400004"/>
    <n v="6489053.1399400001"/>
    <n v="5836679.0036599999"/>
    <n v="364884.94994000002"/>
    <n v="789748.6827"/>
    <n v="9315282.7637299988"/>
    <n v="7974374.75495"/>
    <n v="0"/>
    <n v="0"/>
    <s v="Vida Gpo y Col"/>
    <s v="Vida"/>
    <s v="Vida"/>
    <x v="47"/>
    <x v="2"/>
    <n v="35723485.483519994"/>
    <n v="28721849.16367"/>
    <n v="686962120.64980006"/>
    <n v="584624168.36260986"/>
    <n v="657838299.99713993"/>
    <n v="555463704.64566004"/>
    <n v="70894248.025430009"/>
    <n v="62237782.119620003"/>
    <n v="42057026.428479992"/>
    <n v="37624388.134220012"/>
    <n v="22830842.832959998"/>
    <n v="17792711.932270002"/>
    <n v="13.654376741816474"/>
    <n v="14.081676980078589"/>
    <n v="916044.27602000162"/>
    <n v="10.452206458945401"/>
    <n v="42.399519739565285"/>
    <n v="49.256816335877517"/>
    <n v="27.097489460079892"/>
    <n v="30.513785472892387"/>
    <n v="1.4091268532409753"/>
    <n v="1.4715117246460243"/>
    <n v="1.4991038537110393"/>
    <n v="1.5778030795442857"/>
    <n v="0.51468907577539236"/>
    <n v="13.13968766604108"/>
    <m/>
    <n v="-424863.73275999998"/>
    <n v="-53.797333514691267"/>
    <n v="1340908.0087799989"/>
    <n v="16.815211850278878"/>
    <n v="0"/>
    <m/>
    <n v="-6.9923697161898062"/>
    <n v="51.759957065562133"/>
    <n v="61.468090807886931"/>
    <n v="11.913468635236288"/>
    <n v="-3.0751753791089631"/>
    <n v="11.177146042653984"/>
    <n v="64.182702106189097"/>
    <n v="73.620454546934852"/>
    <s v="Grandes"/>
    <n v="2023"/>
    <n v="3"/>
    <d v="2024-11-12T00:00:00"/>
    <x v="47"/>
    <x v="4"/>
  </r>
  <r>
    <n v="2024"/>
    <n v="9"/>
    <n v="5.0999999999999996"/>
    <x v="6"/>
    <s v="Vida Gpo y Col"/>
    <n v="5.0999999999999996"/>
    <m/>
    <m/>
    <x v="3"/>
    <n v="38199464.087830007"/>
    <n v="35270017.930639997"/>
    <n v="48204939.334529996"/>
    <n v="41668289.115710005"/>
    <n v="23899711.878010001"/>
    <n v="21908417.06975"/>
    <n v="30103210.914070006"/>
    <n v="28125947.083799999"/>
    <n v="0"/>
    <n v="0"/>
    <n v="0"/>
    <n v="0"/>
    <n v="314892.60690000001"/>
    <n v="599397.72094000003"/>
    <n v="22385296.97797"/>
    <n v="20128705.072160002"/>
    <n v="32107597.491460003"/>
    <n v="29081105.575040001"/>
    <n v="17471323.576909997"/>
    <n v="14742874.986630002"/>
    <n v="17860473.856849998"/>
    <n v="17791983.007759999"/>
    <n v="2867666.6540700002"/>
    <n v="2735159.9362500003"/>
    <s v="Vida Gpo y Col"/>
    <s v="Vida"/>
    <s v="Vida"/>
    <x v="47"/>
    <x v="2"/>
    <n v="224673063.65342999"/>
    <n v="198619253.31486002"/>
    <n v="686962120.64980006"/>
    <n v="584624168.36260986"/>
    <n v="657838299.99713993"/>
    <n v="555463704.64566004"/>
    <n v="70894248.025430009"/>
    <n v="62237782.119620003"/>
    <n v="42057026.428479992"/>
    <n v="37624388.134220012"/>
    <n v="109058765.27779"/>
    <n v="99704763.741940007"/>
    <n v="53.882317891470862"/>
    <n v="56.66978598763626"/>
    <n v="2929446.15719001"/>
    <n v="8.3057688344556411"/>
    <n v="35.026496027650694"/>
    <n v="35.37445615129014"/>
    <n v="17.002244713569532"/>
    <n v="17.757602720783776"/>
    <n v="5.5606361602146253"/>
    <n v="5.8068166733369102"/>
    <n v="6.0329387389889719"/>
    <n v="6.3496530260495341"/>
    <n v="24.644204661911321"/>
    <n v="25.193121239459913"/>
    <n v="4.0449919900996179"/>
    <n v="2728448.5902799945"/>
    <n v="18.506896333004018"/>
    <n v="68490.849089998752"/>
    <n v="0.38495343132987081"/>
    <n v="132506.7178199999"/>
    <n v="4.8445692723062983"/>
    <n v="9.0891770132013541"/>
    <n v="62.56556851964902"/>
    <n v="62.116262920063839"/>
    <n v="56.8269178959968"/>
    <n v="11.210815090788383"/>
    <n v="10.407073103223441"/>
    <n v="69.719626278247858"/>
    <n v="69.2157491063072"/>
    <m/>
    <n v="2023"/>
    <n v="3"/>
    <d v="2024-11-12T00:00:00"/>
    <x v="47"/>
    <x v="3"/>
  </r>
  <r>
    <n v="2024"/>
    <n v="9"/>
    <n v="79"/>
    <x v="59"/>
    <s v="Vida Gpo y Col"/>
    <n v="51"/>
    <s v="031b4af5197ec30a926f48cf40e11a7dbc470048a21e4003b7a3c07c5dab1baa"/>
    <s v="866d562d83a77144c090ae01fef5e5dc5d322dfdcb968ee04e0fa262fe1b2619"/>
    <x v="13"/>
    <n v="2855930.0711500002"/>
    <n v="2640227.8733600001"/>
    <n v="4300535.8544100001"/>
    <n v="4087027.5876100003"/>
    <n v="1488758.2522100001"/>
    <n v="1060830.8127199998"/>
    <n v="1877775.4787099999"/>
    <n v="1413966.3672199999"/>
    <n v="0"/>
    <n v="0"/>
    <n v="136.08000000000001"/>
    <n v="130.12"/>
    <n v="0"/>
    <n v="0"/>
    <n v="1482755.7062400002"/>
    <n v="1044905.78629"/>
    <n v="2865592.6525400002"/>
    <n v="3035183.8542199996"/>
    <n v="68360.94690000001"/>
    <n v="41013.665409999994"/>
    <n v="767368.40795999998"/>
    <n v="796060.06570000004"/>
    <n v="2020200.7162899999"/>
    <n v="1803154.14225"/>
    <s v="Vida Gpo y Col"/>
    <s v="Vida"/>
    <s v="Vida"/>
    <x v="47"/>
    <x v="2"/>
    <n v="61339841.861339994"/>
    <n v="52224009.604280002"/>
    <n v="686962120.64980006"/>
    <n v="584624168.36260986"/>
    <n v="657838299.99713993"/>
    <n v="555463704.64566004"/>
    <n v="70894248.025430009"/>
    <n v="62237782.119620003"/>
    <n v="42057026.428479992"/>
    <n v="37624388.134220012"/>
    <n v="47267011.291559994"/>
    <n v="41267678.076669998"/>
    <n v="4.0284369334527224"/>
    <n v="4.2421625312507523"/>
    <n v="215702.19779000012"/>
    <n v="8.1698326105274397"/>
    <n v="6.0421211181168024"/>
    <n v="6.3978105781837264"/>
    <n v="4.655913651694588"/>
    <n v="5.0555824674626688"/>
    <n v="0.41573326757064349"/>
    <n v="0.43413861296346179"/>
    <n v="0.45161114032535404"/>
    <n v="0.47531960257317757"/>
    <n v="9.6426647864970239E-2"/>
    <n v="1.0824127899413536"/>
    <n v="2.8495974956463983"/>
    <n v="27347.281490000016"/>
    <n v="66.678462450547443"/>
    <n v="-28691.657740000053"/>
    <n v="-3.6042076441519022"/>
    <n v="217046.57403999986"/>
    <n v="12.037050463648447"/>
    <n v="40.338896114148717"/>
    <n v="52.128666147995716"/>
    <n v="40.179517208488825"/>
    <n v="3.53985618726922"/>
    <n v="41.903291731650995"/>
    <n v="-5.5875100101170698"/>
    <n v="51.743422252486482"/>
    <n v="34.426441246292356"/>
    <s v="Medianas"/>
    <n v="2023"/>
    <n v="3"/>
    <d v="2024-11-12T00:00:00"/>
    <x v="47"/>
    <x v="13"/>
  </r>
  <r>
    <n v="2024"/>
    <n v="9"/>
    <n v="104"/>
    <x v="79"/>
    <s v="Vida Gpo y Col"/>
    <n v="225"/>
    <s v="0e6523810856a138a75dec70a9cf3778a5c70b83ac915f22c33f05db97cb3e68"/>
    <s v="866d562d83a77144c090ae01fef5e5dc5d322dfdcb968ee04e0fa262fe1b2619"/>
    <x v="16"/>
    <n v="2362256.14023"/>
    <n v="1990914.45826"/>
    <n v="2961083.2677699998"/>
    <n v="2516783.1986799999"/>
    <n v="591374.66767"/>
    <n v="543973.61202000012"/>
    <n v="812839.61813999992"/>
    <n v="691459.84359000006"/>
    <n v="0"/>
    <n v="0"/>
    <n v="136.08000000000001"/>
    <n v="130.12"/>
    <n v="0"/>
    <n v="-28392.713100000001"/>
    <n v="456426.98449"/>
    <n v="399222.96327999997"/>
    <n v="2082546.7453000001"/>
    <n v="1531172.5574700001"/>
    <n v="1563116.8426700002"/>
    <n v="-49409.470849999998"/>
    <n v="464007.71535000001"/>
    <n v="1567847.2479400001"/>
    <n v="335131.58220999996"/>
    <n v="472476.68117"/>
    <s v="Vida Gpo y Col"/>
    <s v="Vida"/>
    <s v="Vida"/>
    <x v="47"/>
    <x v="2"/>
    <n v="2528072.3686799998"/>
    <n v="1796205.0709800001"/>
    <n v="686962120.64980006"/>
    <n v="584624168.36260986"/>
    <n v="657838299.99713993"/>
    <n v="555463704.64566004"/>
    <n v="70894248.025430009"/>
    <n v="62237782.119620003"/>
    <n v="42057026.428479992"/>
    <n v="37624388.134220012"/>
    <n v="2488578.9333600001"/>
    <n v="1950834.3623800001"/>
    <n v="3.3320843453796858"/>
    <n v="3.1988840065564914"/>
    <n v="371341.68197000003"/>
    <n v="18.651815020447525"/>
    <n v="94.923898477295111"/>
    <n v="102.05451045218943"/>
    <n v="93.441001511496353"/>
    <n v="110.84004217701977"/>
    <n v="0.34386992662645405"/>
    <n v="0.35909373781372572"/>
    <n v="0.34054604068731326"/>
    <n v="0.3584238612908181"/>
    <n v="2.2048570740313163"/>
    <n v="0.65450685813545673"/>
    <n v="0.47272041321291275"/>
    <n v="1612526.3135200001"/>
    <n v="-3263.5976175810442"/>
    <n v="-1103839.5325900002"/>
    <n v="-70.40478809656608"/>
    <n v="-137345.09896000003"/>
    <n v="-29.069180434448239"/>
    <n v="8.713852033002123"/>
    <n v="25.034316033671988"/>
    <n v="27.322801829236642"/>
    <n v="1.4061257247362964"/>
    <n v="14.32884039034581"/>
    <n v="36.009931417596142"/>
    <n v="21.916770200721217"/>
    <n v="26.073022360043304"/>
    <s v="Medianas"/>
    <n v="2023"/>
    <n v="3"/>
    <d v="2024-11-12T00:00:00"/>
    <x v="47"/>
    <x v="16"/>
  </r>
  <r>
    <n v="2024"/>
    <n v="9"/>
    <n v="38"/>
    <x v="55"/>
    <s v="Vida Gpo y Col"/>
    <n v="26"/>
    <s v="5f9c4ab08cac7457e9111a30e4664920607ea2c115a1433d7be98e97e64244ca"/>
    <s v="866d562d83a77144c090ae01fef5e5dc5d322dfdcb968ee04e0fa262fe1b2619"/>
    <x v="29"/>
    <n v="496517.55492000002"/>
    <n v="749654.78227999993"/>
    <n v="673627.75877000007"/>
    <n v="1032048.8369100001"/>
    <n v="318139.70621999999"/>
    <n v="527816.46970000002"/>
    <n v="477740.93161000003"/>
    <n v="744582.60170000012"/>
    <n v="0"/>
    <n v="0"/>
    <n v="136.08000000000001"/>
    <n v="130.12"/>
    <n v="33558.27018"/>
    <n v="21969.509559999999"/>
    <n v="193396.88402"/>
    <n v="359199.12669"/>
    <n v="326867.40746000002"/>
    <n v="525169.68961"/>
    <n v="37200.66848"/>
    <n v="49280.757920000004"/>
    <n v="459316.88643999997"/>
    <n v="700374.02435999992"/>
    <n v="0"/>
    <n v="0"/>
    <s v="Vida Gpo y Col"/>
    <s v="Vida"/>
    <s v="Vida"/>
    <x v="47"/>
    <x v="2"/>
    <n v="30915868.760259997"/>
    <n v="28072029.511569999"/>
    <n v="686962120.64980006"/>
    <n v="584624168.36260986"/>
    <n v="657838299.99713993"/>
    <n v="555463704.64566004"/>
    <n v="70894248.025430009"/>
    <n v="62237782.119620003"/>
    <n v="42057026.428479992"/>
    <n v="37624388.134220012"/>
    <n v="19843719.738729998"/>
    <n v="18624780.15876"/>
    <n v="0.70036366665726879"/>
    <n v="1.2045011193348369"/>
    <n v="-253137.2273599999"/>
    <n v="-33.767173016639518"/>
    <n v="2.5021395255392638"/>
    <n v="4.0250396294068818"/>
    <n v="1.6060281493956774"/>
    <n v="2.670468773805708"/>
    <n v="7.2277282836256271E-2"/>
    <n v="7.5477143079410045E-2"/>
    <n v="0.12822849667327313"/>
    <n v="0.13496017399700627"/>
    <n v="5.2473465078092078E-2"/>
    <n v="0.64789020157917676"/>
    <m/>
    <n v="-12080.089440000003"/>
    <n v="-24.512791502943678"/>
    <n v="-241057.13791999995"/>
    <n v="-34.418343561538769"/>
    <n v="0"/>
    <m/>
    <n v="-39.725316566793758"/>
    <n v="64.074211086304771"/>
    <n v="70.40793738348458"/>
    <n v="0.75644840645358502"/>
    <n v="-46.158865751667733"/>
    <n v="-37.759658653808195"/>
    <n v="59.166769034219691"/>
    <n v="68.396774184882489"/>
    <s v="Resto"/>
    <n v="2023"/>
    <n v="3"/>
    <d v="2024-11-12T00:00:00"/>
    <x v="47"/>
    <x v="29"/>
  </r>
  <r>
    <n v="2024"/>
    <n v="9"/>
    <n v="77"/>
    <x v="63"/>
    <s v="Vida Gpo y Col"/>
    <n v="49"/>
    <s v="0e17daca5f3e175f448bacace3bc0da47d0655a74c8dd0dc497a3afbdad95f1f"/>
    <s v="866d562d83a77144c090ae01fef5e5dc5d322dfdcb968ee04e0fa262fe1b2619"/>
    <x v="36"/>
    <n v="149056.58821000002"/>
    <n v="168187.64761000001"/>
    <n v="775025.69582000002"/>
    <n v="689563.86716000002"/>
    <n v="303187.08716000005"/>
    <n v="239757.03412999999"/>
    <n v="423204.28350000008"/>
    <n v="243718.98615000001"/>
    <n v="0"/>
    <n v="0"/>
    <n v="136.08000000000001"/>
    <n v="130.12"/>
    <n v="0"/>
    <n v="0"/>
    <n v="234831.63454999999"/>
    <n v="211164.40040000001"/>
    <n v="341761.77030000003"/>
    <n v="347399.12801000004"/>
    <n v="150142.36155999999"/>
    <n v="169885.79071999999"/>
    <n v="-1085.7733500000002"/>
    <n v="-1698.1431100000002"/>
    <n v="0"/>
    <n v="0"/>
    <s v="Vida Gpo y Col"/>
    <s v="Vida"/>
    <s v="Vida"/>
    <x v="47"/>
    <x v="2"/>
    <n v="12695334.40454"/>
    <n v="6120455.9873400005"/>
    <n v="686962120.64980006"/>
    <n v="584624168.36260986"/>
    <n v="657838299.99713993"/>
    <n v="555463704.64566004"/>
    <n v="70894248.025430009"/>
    <n v="62237782.119620003"/>
    <n v="42057026.428479992"/>
    <n v="37624388.134220012"/>
    <n v="12348930.73642"/>
    <n v="5777868.4725500001"/>
    <n v="0.21025201953835931"/>
    <n v="0.27023399915945928"/>
    <n v="-19131.059399999998"/>
    <n v="-11.374830239829404"/>
    <n v="1.2070404425412791"/>
    <n v="2.9108943619786523"/>
    <n v="1.1741052536331429"/>
    <n v="2.7479594323999987"/>
    <n v="2.1697934097007682E-2"/>
    <n v="2.2658545148655538E-2"/>
    <n v="2.8768507480806466E-2"/>
    <n v="3.0278782610519948E-2"/>
    <n v="0.21178355895127543"/>
    <n v="-1.5315394129161645E-3"/>
    <m/>
    <n v="-19743.42916"/>
    <n v="-11.621589466855674"/>
    <n v="612.36976000000004"/>
    <n v="-36.061139746932156"/>
    <n v="0"/>
    <m/>
    <n v="26.455971671557844"/>
    <n v="203.40401642150266"/>
    <n v="142.5532954036897"/>
    <n v="0.72089520564556409"/>
    <n v="11.207965975878565"/>
    <n v="-1.6227322567826774"/>
    <n v="68.712083959497193"/>
    <n v="60.784378363183897"/>
    <s v="Resto"/>
    <n v="2023"/>
    <n v="3"/>
    <d v="2024-11-12T00:00:00"/>
    <x v="47"/>
    <x v="36"/>
  </r>
  <r>
    <n v="2024"/>
    <n v="9"/>
    <n v="150.1"/>
    <x v="32"/>
    <s v="Vida Gpo y Col"/>
    <n v="150.1"/>
    <m/>
    <m/>
    <x v="21"/>
    <n v="9495700.9120700005"/>
    <n v="9215153.2577500008"/>
    <n v="13411034.98477"/>
    <n v="12687626.491219999"/>
    <n v="6074963.7053000005"/>
    <n v="5716344.5141200004"/>
    <n v="8285417.0036700014"/>
    <n v="7347795.7709499989"/>
    <n v="0"/>
    <n v="0"/>
    <n v="0"/>
    <n v="0"/>
    <n v="264454.27294000005"/>
    <n v="145207.72061999998"/>
    <n v="4686027.8380300002"/>
    <n v="4403795.6887599993"/>
    <n v="7120761.5401100004"/>
    <n v="6639954.6810299996"/>
    <n v="5672660.9125699997"/>
    <n v="5807510.3707900001"/>
    <n v="3550820.0486399992"/>
    <n v="3155846.1572500002"/>
    <n v="272219.95085999998"/>
    <n v="251796.72971000001"/>
    <s v="Vida Gpo y Col"/>
    <s v="Vida"/>
    <s v="Vida"/>
    <x v="47"/>
    <x v="2"/>
    <n v="136740506.86557004"/>
    <n v="118018558.63934001"/>
    <n v="686962120.64980006"/>
    <n v="584624168.36260986"/>
    <n v="657838299.99713993"/>
    <n v="555463704.64566004"/>
    <n v="70894248.025430009"/>
    <n v="62237782.119620003"/>
    <n v="42057026.428479992"/>
    <n v="37624388.134220012"/>
    <n v="57676142.851809993"/>
    <n v="44644382.279089995"/>
    <n v="13.394176786618656"/>
    <n v="14.8063651112095"/>
    <n v="280547.65431999974"/>
    <n v="3.0444165872559603"/>
    <n v="16.463827923562345"/>
    <n v="20.641238129676363"/>
    <n v="6.9443218617035329"/>
    <n v="7.808223862410606"/>
    <n v="1.382274309839381"/>
    <n v="1.4434703653027325"/>
    <n v="1.5762525322138843"/>
    <n v="1.6590018718916129"/>
    <n v="8.0015813279170356"/>
    <n v="5.0086151522000879"/>
    <n v="0.38398030650152853"/>
    <n v="-134849.45822000038"/>
    <n v="-2.3219839416602994"/>
    <n v="394973.89138999907"/>
    <n v="12.515625658196816"/>
    <n v="20423.221149999968"/>
    <n v="8.1109953943889082"/>
    <n v="6.2735755393008796"/>
    <n v="63.975937759140081"/>
    <n v="62.032007002298293"/>
    <n v="14.444586841227993"/>
    <n v="6.4088384025252187"/>
    <n v="7.2411165764977303"/>
    <n v="65.807959045313169"/>
    <n v="66.322676890271723"/>
    <s v="Resto"/>
    <n v="2023"/>
    <n v="3"/>
    <d v="2024-11-12T00:00:00"/>
    <x v="47"/>
    <x v="21"/>
  </r>
  <r>
    <n v="2024"/>
    <n v="9"/>
    <n v="3"/>
    <x v="40"/>
    <s v="Vida Gpo y Col"/>
    <n v="3"/>
    <s v="4e07408562bedb8b60ce05c1decfe3ad16b72230967de01f640b7e4729b49fce"/>
    <s v="866d562d83a77144c090ae01fef5e5dc5d322dfdcb968ee04e0fa262fe1b2619"/>
    <x v="32"/>
    <n v="247638.10279"/>
    <n v="597835.88611999992"/>
    <n v="343566.89004000009"/>
    <n v="687830.3820499999"/>
    <n v="591063.21193000011"/>
    <n v="552155.11346999987"/>
    <n v="838606.79310000013"/>
    <n v="769718.05411000026"/>
    <n v="0"/>
    <n v="0"/>
    <n v="136.08000000000001"/>
    <n v="130.12"/>
    <n v="18363.833640000001"/>
    <n v="18211.107199999999"/>
    <n v="584352.3541"/>
    <n v="548338.38428999996"/>
    <n v="234600.53623999999"/>
    <n v="144680.74950999999"/>
    <n v="102795.85031000001"/>
    <n v="474207.32984999998"/>
    <n v="144842.25248"/>
    <n v="123628.55627"/>
    <n v="0"/>
    <n v="0"/>
    <s v="Vida Gpo y Col"/>
    <s v="Vida"/>
    <s v="Vida"/>
    <x v="47"/>
    <x v="2"/>
    <n v="18450547.527869999"/>
    <n v="15031312.08585"/>
    <n v="686962120.64980006"/>
    <n v="584624168.36260986"/>
    <n v="657838299.99713993"/>
    <n v="555463704.64566004"/>
    <n v="70894248.025430009"/>
    <n v="62237782.119620003"/>
    <n v="42057026.428479992"/>
    <n v="37624388.134220012"/>
    <n v="11330570.538530001"/>
    <n v="8022515.0877600005"/>
    <n v="0.34930633963586349"/>
    <n v="0.96056746522710135"/>
    <n v="-350197.78332999989"/>
    <n v="-58.577578138176008"/>
    <n v="2.185574874168057"/>
    <n v="7.4519758402464307"/>
    <n v="1.3421721085292275"/>
    <n v="3.9772701325440751"/>
    <n v="3.6048290778501468E-2"/>
    <n v="3.7644220896089001E-2"/>
    <n v="0.10225986513598861"/>
    <n v="0.10762825385708501"/>
    <n v="0.14499885840262638"/>
    <n v="0.20430748123323714"/>
    <m/>
    <n v="-371411.47953999997"/>
    <n v="-78.322593549425704"/>
    <n v="21213.696209999995"/>
    <n v="17.15922020772458"/>
    <n v="0"/>
    <m/>
    <n v="7.0465884514740118"/>
    <n v="238.68023752032565"/>
    <n v="92.358977821409866"/>
    <n v="1.4053851689565635"/>
    <n v="6.5678367303488416"/>
    <n v="62.150484452518654"/>
    <n v="249.08398056780166"/>
    <n v="378.99885516704495"/>
    <s v="Resto"/>
    <n v="2023"/>
    <n v="3"/>
    <d v="2024-11-12T00:00:00"/>
    <x v="47"/>
    <x v="32"/>
  </r>
  <r>
    <n v="2024"/>
    <n v="9"/>
    <n v="37"/>
    <x v="35"/>
    <s v="Vida Gpo y Col"/>
    <n v="25"/>
    <s v="b7a56873cd771f2c446d369b649430b65a756ba278ff97ec81bb6f55b2e73569"/>
    <s v="866d562d83a77144c090ae01fef5e5dc5d322dfdcb968ee04e0fa262fe1b2619"/>
    <x v="26"/>
    <n v="640340.48942"/>
    <n v="554559.87766999996"/>
    <n v="788136.03813"/>
    <n v="702553.48386000004"/>
    <n v="203247.43937000001"/>
    <n v="273731.78195999993"/>
    <n v="255481.82224000013"/>
    <n v="330076.58026000002"/>
    <n v="0"/>
    <n v="0"/>
    <n v="136.08000000000001"/>
    <n v="130.12"/>
    <n v="-943.42098999999996"/>
    <n v="-1906.6967"/>
    <n v="149322.53587999998"/>
    <n v="224722.67418999999"/>
    <n v="537294.22586999997"/>
    <n v="500361.11307999998"/>
    <n v="229593.45694"/>
    <n v="225586.73796"/>
    <n v="172466.11470999999"/>
    <n v="109354.18553"/>
    <n v="238280.91777"/>
    <n v="219618.95418"/>
    <s v="Vida Gpo y Col"/>
    <s v="Vida"/>
    <s v="Vida"/>
    <x v="47"/>
    <x v="2"/>
    <n v="10496838.85248"/>
    <n v="8533878.8999300003"/>
    <n v="686962120.64980006"/>
    <n v="584624168.36260986"/>
    <n v="657838299.99713993"/>
    <n v="555463704.64566004"/>
    <n v="70894248.025430009"/>
    <n v="62237782.119620003"/>
    <n v="42057026.428479992"/>
    <n v="37624388.134220012"/>
    <n v="644093.17502999993"/>
    <n v="559315.22601999994"/>
    <n v="0.90323334721077475"/>
    <n v="0.8910341255479588"/>
    <n v="85780.61175000004"/>
    <n v="15.468232593820153"/>
    <n v="99.41736913920488"/>
    <n v="99.149791007150242"/>
    <n v="6.1003174233613402"/>
    <n v="6.4983331047098494"/>
    <n v="9.3213362159517546E-2"/>
    <n v="9.7340104615797521E-2"/>
    <n v="9.4857501225648483E-2"/>
    <n v="9.9837284242318483E-2"/>
    <n v="0.32385343428375746"/>
    <n v="0.24327236625478532"/>
    <n v="0.33610754667223192"/>
    <n v="4006.7189800000051"/>
    <n v="1.7761323277392549"/>
    <n v="63111.929179999992"/>
    <n v="57.713318309783389"/>
    <n v="18661.963589999999"/>
    <n v="8.4974284936739188"/>
    <n v="-25.749418677404336"/>
    <n v="31.740525974563166"/>
    <n v="49.360185073267878"/>
    <n v="0.48326630917578567"/>
    <n v="-33.552528057871989"/>
    <n v="7.3812915961146919"/>
    <n v="27.791576512517562"/>
    <n v="44.912098145818604"/>
    <s v="Resto"/>
    <n v="2023"/>
    <n v="3"/>
    <d v="2024-11-12T00:00:00"/>
    <x v="47"/>
    <x v="26"/>
  </r>
  <r>
    <n v="2024"/>
    <n v="9"/>
    <n v="94"/>
    <x v="19"/>
    <s v="Vida Gpo y Col"/>
    <n v="7"/>
    <s v="7902699be42c8a8e46fbbb4501726517e86b22c56a189f7625a6da49081b2451"/>
    <s v="866d562d83a77144c090ae01fef5e5dc5d322dfdcb968ee04e0fa262fe1b2619"/>
    <x v="23"/>
    <n v="999670.92275000003"/>
    <n v="874898.54882000003"/>
    <n v="1170804.7190899998"/>
    <n v="963195.26924000005"/>
    <n v="226273.14682999998"/>
    <n v="210850.89981999996"/>
    <n v="314246.14296999993"/>
    <n v="246237.02421999996"/>
    <n v="0"/>
    <n v="0"/>
    <n v="136.08000000000001"/>
    <n v="130.12"/>
    <n v="3816.2635399999999"/>
    <n v="3802.8202999999999"/>
    <n v="124446.35868999999"/>
    <n v="107438.44407"/>
    <n v="458423.40600000002"/>
    <n v="358110.37563000002"/>
    <n v="999670.92275000003"/>
    <n v="874898.54882000003"/>
    <n v="0"/>
    <n v="0"/>
    <n v="0"/>
    <n v="0"/>
    <s v="Vida Gpo y Col"/>
    <s v="Vida"/>
    <s v="Vida"/>
    <x v="47"/>
    <x v="2"/>
    <n v="5391455.1856499994"/>
    <n v="5692551.0252200002"/>
    <n v="686962120.64980006"/>
    <n v="584624168.36260986"/>
    <n v="657838299.99713993"/>
    <n v="555463704.64566004"/>
    <n v="70894248.025430009"/>
    <n v="62237782.119620003"/>
    <n v="42057026.428479992"/>
    <n v="37624388.134220012"/>
    <n v="2131429.1206800002"/>
    <n v="1727627.4647899999"/>
    <n v="1.4100874903016316"/>
    <n v="1.4057354215136704"/>
    <n v="124772.37393"/>
    <n v="14.261353399006538"/>
    <n v="46.901438713151769"/>
    <n v="50.641620757421066"/>
    <n v="18.541764483376273"/>
    <n v="15.369182374367698"/>
    <n v="0.14552053056497607"/>
    <n v="0.15196301625404696"/>
    <n v="0.14965145065254112"/>
    <n v="0.15750777980680358"/>
    <n v="1.4100874903016316"/>
    <m/>
    <m/>
    <n v="124772.37393"/>
    <n v="14.261353399006538"/>
    <n v="0"/>
    <m/>
    <n v="0"/>
    <m/>
    <n v="7.3142903460055253"/>
    <n v="22.634763268650847"/>
    <n v="24.100039953704396"/>
    <n v="0.53801508581399216"/>
    <n v="15.830380612100758"/>
    <n v="28.011763187125172"/>
    <n v="27.14659789644336"/>
    <n v="30.001488753569518"/>
    <s v="Resto"/>
    <n v="2023"/>
    <n v="3"/>
    <d v="2024-11-12T00:00:00"/>
    <x v="47"/>
    <x v="23"/>
  </r>
  <r>
    <n v="2024"/>
    <n v="9"/>
    <n v="16"/>
    <x v="24"/>
    <s v="Vida Gpo y Col"/>
    <n v="14"/>
    <s v="8527a891e224136950ff32ca212b45bc93f69fbb801c3b1ebedac52775f99e61"/>
    <s v="866d562d83a77144c090ae01fef5e5dc5d322dfdcb968ee04e0fa262fe1b2619"/>
    <x v="25"/>
    <n v="480369.42723999999"/>
    <n v="439895.84687000001"/>
    <n v="583180.89472999994"/>
    <n v="504262.92670000001"/>
    <n v="279040.03400999989"/>
    <n v="283704.7439"/>
    <n v="357326.92807000002"/>
    <n v="332727.39332999999"/>
    <n v="0"/>
    <n v="0"/>
    <n v="136.08000000000001"/>
    <n v="130.12"/>
    <n v="19151.942879999999"/>
    <n v="12429.962810000001"/>
    <n v="160842.58018000002"/>
    <n v="174966.17606999999"/>
    <n v="219688.95944000001"/>
    <n v="212337.53768000001"/>
    <n v="48142.667590000005"/>
    <n v="169432.05325"/>
    <n v="432226.75964999996"/>
    <n v="270463.79362000001"/>
    <n v="0"/>
    <n v="0"/>
    <s v="Vida Gpo y Col"/>
    <s v="Vida"/>
    <s v="Vida"/>
    <x v="47"/>
    <x v="2"/>
    <n v="3728743.9611599999"/>
    <n v="2931433.71942"/>
    <n v="686962120.64980006"/>
    <n v="584624168.36260986"/>
    <n v="657838299.99713993"/>
    <n v="555463704.64566004"/>
    <n v="70894248.025430009"/>
    <n v="62237782.119620003"/>
    <n v="42057026.428479992"/>
    <n v="37624388.134220012"/>
    <n v="779967.10063"/>
    <n v="482017.03414"/>
    <n v="0.67758589817849513"/>
    <n v="0.70679871918399562"/>
    <n v="40473.580369999981"/>
    <n v="9.200718910619976"/>
    <n v="61.588421723428198"/>
    <n v="91.261473291052596"/>
    <n v="12.88287509798765"/>
    <n v="15.006167253784463"/>
    <n v="6.992662518067469E-2"/>
    <n v="7.302241709582559E-2"/>
    <n v="7.5244211696215257E-2"/>
    <n v="7.9194345767491195E-2"/>
    <n v="6.7907720204227376E-2"/>
    <n v="0.60967817797426771"/>
    <m/>
    <n v="-121289.38566"/>
    <n v="-71.58585600154143"/>
    <n v="161762.96602999995"/>
    <n v="59.80947167267643"/>
    <n v="0"/>
    <m/>
    <n v="-1.6442128622439656"/>
    <n v="58.088633078346838"/>
    <n v="64.493617277510168"/>
    <n v="0.66348017847747975"/>
    <n v="-8.0721864118179276"/>
    <n v="3.4621394974819975"/>
    <n v="73.213774870615779"/>
    <n v="82.400021202883138"/>
    <s v="Resto"/>
    <n v="2023"/>
    <n v="3"/>
    <d v="2024-11-12T00:00:00"/>
    <x v="47"/>
    <x v="25"/>
  </r>
  <r>
    <n v="2024"/>
    <n v="9"/>
    <n v="22"/>
    <x v="15"/>
    <s v="Vida Gpo y Col"/>
    <n v="16"/>
    <s v="b17ef6d19c7a5b1ee83b907c595526dcb1eb06db8227d650d5dda0a9f4ce8cd9"/>
    <s v="866d562d83a77144c090ae01fef5e5dc5d322dfdcb968ee04e0fa262fe1b2619"/>
    <x v="14"/>
    <n v="1936287.5302599999"/>
    <n v="1790157.0552300003"/>
    <n v="2260758.3193399999"/>
    <n v="2033464.0023600003"/>
    <n v="1202739.4614199996"/>
    <n v="1527962.1774900004"/>
    <n v="1606722.9405699996"/>
    <n v="2023824.2516600003"/>
    <n v="0"/>
    <n v="0"/>
    <n v="136.08000000000001"/>
    <n v="130.12"/>
    <n v="32680.052"/>
    <n v="145567.11512"/>
    <n v="1202739.4614200001"/>
    <n v="1527962.1774899999"/>
    <n v="1633405.9103399997"/>
    <n v="1691327.8275000001"/>
    <n v="1936287.5302599999"/>
    <n v="1790157.0552300003"/>
    <n v="0"/>
    <n v="0"/>
    <n v="0"/>
    <n v="0"/>
    <s v="Vida Gpo y Col"/>
    <s v="Vida"/>
    <s v="Vida"/>
    <x v="47"/>
    <x v="2"/>
    <n v="23848282.467700001"/>
    <n v="20930115.52899"/>
    <n v="686962120.64980006"/>
    <n v="584624168.36260986"/>
    <n v="657838299.99713993"/>
    <n v="555463704.64566004"/>
    <n v="70894248.025430009"/>
    <n v="62237782.119620003"/>
    <n v="42057026.428479992"/>
    <n v="37624388.134220012"/>
    <n v="4347948.7431899998"/>
    <n v="3925225.8454899997"/>
    <n v="2.7312336108924478"/>
    <n v="2.8763188440573728"/>
    <n v="146130.47502999962"/>
    <n v="8.1629974645562431"/>
    <n v="44.533356868401945"/>
    <n v="45.606472740590256"/>
    <n v="8.119190691751065"/>
    <n v="8.5530204205059448"/>
    <n v="0.28186234321456594"/>
    <n v="0.29434095434522711"/>
    <n v="0.30620647453624689"/>
    <n v="0.32228155327844016"/>
    <n v="2.7312336108924478"/>
    <m/>
    <m/>
    <n v="146130.47502999962"/>
    <n v="8.1629974645562431"/>
    <n v="0"/>
    <m/>
    <n v="0"/>
    <m/>
    <n v="-21.284736026924932"/>
    <n v="62.115746893153769"/>
    <n v="85.353526553774202"/>
    <n v="2.8597824514895653"/>
    <n v="-21.284736026924879"/>
    <n v="-3.4246416465349871"/>
    <n v="73.633837970480059"/>
    <n v="90.340982549109029"/>
    <s v="Medianas"/>
    <n v="2023"/>
    <n v="3"/>
    <d v="2024-11-12T00:00:00"/>
    <x v="47"/>
    <x v="14"/>
  </r>
  <r>
    <n v="2024"/>
    <n v="9"/>
    <n v="34"/>
    <x v="54"/>
    <s v="Vida Gpo y Col"/>
    <n v="23"/>
    <s v="535fa30d7e25dd8a49f1536779734ec8286108d115da5045d77f3b4185d8f790"/>
    <s v="866d562d83a77144c090ae01fef5e5dc5d322dfdcb968ee04e0fa262fe1b2619"/>
    <x v="0"/>
    <n v="14336654.760430001"/>
    <n v="15098135.642350001"/>
    <n v="20476360.020109996"/>
    <n v="17618078.019330002"/>
    <n v="13578751.114870002"/>
    <n v="11960274.882319996"/>
    <n v="16946005.422230002"/>
    <n v="15055001.762820002"/>
    <n v="0"/>
    <n v="0"/>
    <n v="136.08000000000001"/>
    <n v="130.12"/>
    <n v="128819.69583"/>
    <n v="96380.43836"/>
    <n v="13334539.85822"/>
    <n v="11697724.063700002"/>
    <n v="12700218.433080001"/>
    <n v="12789656.880930001"/>
    <n v="5008855.9406200005"/>
    <n v="4588336.36381"/>
    <n v="8544150.1217899993"/>
    <n v="9815163.1254099999"/>
    <n v="783648.69802000001"/>
    <n v="694636.15312999999"/>
    <s v="Vida Gpo y Col"/>
    <s v="Vida"/>
    <s v="Vida"/>
    <x v="47"/>
    <x v="2"/>
    <n v="62258031.00485"/>
    <n v="58609536.351640001"/>
    <n v="686962120.64980006"/>
    <n v="584624168.36260986"/>
    <n v="657838299.99713993"/>
    <n v="555463704.64566004"/>
    <n v="70894248.025430009"/>
    <n v="62237782.119620003"/>
    <n v="42057026.428479992"/>
    <n v="37624388.134220012"/>
    <n v="39663455.944190003"/>
    <n v="39227155.829580002"/>
    <n v="20.222592325526033"/>
    <n v="24.258794462392043"/>
    <n v="-761480.88192000054"/>
    <n v="-5.0435424608589408"/>
    <n v="36.14575285775134"/>
    <n v="38.488988872766953"/>
    <n v="23.027799834069846"/>
    <n v="25.76054441339652"/>
    <n v="2.0869643797636042"/>
    <n v="2.1793584776824839"/>
    <n v="2.582537031377989"/>
    <n v="2.7181138058302774"/>
    <n v="7.065250115669901"/>
    <n v="12.051965229570083"/>
    <n v="1.1053769802860487"/>
    <n v="420519.57681000046"/>
    <n v="9.1649683777937909"/>
    <n v="-1271013.0036200006"/>
    <n v="-12.949484255942078"/>
    <n v="89012.544890000019"/>
    <n v="12.814268950574114"/>
    <n v="13.532098956542239"/>
    <n v="94.713525168703541"/>
    <n v="79.21689913005973"/>
    <n v="32.28652205823758"/>
    <n v="13.992600488836215"/>
    <n v="-0.69930294989662967"/>
    <n v="104.99457098696661"/>
    <n v="91.462375985565927"/>
    <s v="Grandes"/>
    <n v="2023"/>
    <n v="3"/>
    <d v="2024-11-12T00:00:00"/>
    <x v="47"/>
    <x v="0"/>
  </r>
  <r>
    <n v="2024"/>
    <n v="9"/>
    <n v="27"/>
    <x v="21"/>
    <s v="Vida Gpo y Col"/>
    <n v="21"/>
    <s v="6f4b6612125fb3a0daecd2799dfd6c9c299424fd920f9b308110a2c1fbd8f443"/>
    <s v="866d562d83a77144c090ae01fef5e5dc5d322dfdcb968ee04e0fa262fe1b2619"/>
    <x v="41"/>
    <n v="-6822.1004599999997"/>
    <n v="1016.02262"/>
    <n v="20980.008809999999"/>
    <n v="15639.403450000002"/>
    <n v="1968.45253"/>
    <n v="6951.6853999999994"/>
    <n v="2383.9015000000004"/>
    <n v="7442.0820200000007"/>
    <n v="0"/>
    <n v="0"/>
    <n v="136.08000000000001"/>
    <n v="130.12"/>
    <n v="0"/>
    <n v="0"/>
    <n v="1968.45253"/>
    <n v="6951.6854000000003"/>
    <n v="-21.844390000000001"/>
    <n v="4489.4261500000002"/>
    <n v="0"/>
    <n v="0"/>
    <n v="-6822.1004599999997"/>
    <n v="1016.02262"/>
    <n v="0"/>
    <n v="0"/>
    <s v="Vida Gpo y Col"/>
    <s v="Vida"/>
    <s v="Vida"/>
    <x v="47"/>
    <x v="2"/>
    <n v="9306186.5952599999"/>
    <n v="8672700.5259799995"/>
    <n v="686962120.64980006"/>
    <n v="584624168.36260986"/>
    <n v="657838299.99713993"/>
    <n v="555463704.64566004"/>
    <n v="70894248.025430009"/>
    <n v="62237782.119620003"/>
    <n v="42057026.428479992"/>
    <n v="37624388.134220012"/>
    <n v="-6822.1004599999997"/>
    <n v="1016.02262"/>
    <n v="-9.622925201989433E-3"/>
    <n v="1.6324852611990911E-3"/>
    <n v="-7838.1230799999994"/>
    <n v="-771.45163165757072"/>
    <n v="100"/>
    <n v="100"/>
    <n v="-7.3307153152019952E-2"/>
    <n v="1.1715181643323158E-2"/>
    <n v="-9.9308247935809765E-4"/>
    <n v="-1.0370482320700481E-3"/>
    <n v="1.7379073171840164E-4"/>
    <n v="1.8291431312296785E-4"/>
    <m/>
    <n v="-9.622925201989433E-3"/>
    <m/>
    <n v="0"/>
    <m/>
    <n v="-7838.1230799999994"/>
    <n v="-771.45163165757072"/>
    <n v="0"/>
    <m/>
    <n v="-71.683808792613078"/>
    <n v="-28.854053697121902"/>
    <n v="684.20577093057238"/>
    <n v="4.6804367715997438E-3"/>
    <n v="-71.683808792613092"/>
    <n v="-100.48657421394492"/>
    <n v="-9011.2497075908286"/>
    <n v="154.84574570850219"/>
    <s v="Resto"/>
    <n v="2023"/>
    <n v="3"/>
    <d v="2024-11-12T00:00:00"/>
    <x v="47"/>
    <x v="41"/>
  </r>
  <r>
    <n v="2024"/>
    <n v="9"/>
    <n v="23"/>
    <x v="16"/>
    <s v="Vida Gpo y Col"/>
    <n v="17"/>
    <s v="4523540f1504cd17100c4835e85b7eefd49911580f8efff0599a8f283be6b9e3"/>
    <s v="866d562d83a77144c090ae01fef5e5dc5d322dfdcb968ee04e0fa262fe1b2619"/>
    <x v="17"/>
    <n v="1916386.2272000001"/>
    <n v="1098940.7297400001"/>
    <n v="2080315.3348600001"/>
    <n v="1231605.78978"/>
    <n v="916033.71513999999"/>
    <n v="935252.97905000043"/>
    <n v="1157940.5519099997"/>
    <n v="1103639.5622100006"/>
    <n v="0"/>
    <n v="0"/>
    <n v="136.08000000000001"/>
    <n v="130.12"/>
    <n v="18988.86159"/>
    <n v="12797.47307"/>
    <n v="119180.31189999999"/>
    <n v="720025.43683999998"/>
    <n v="444801.36875000002"/>
    <n v="959335.61424999998"/>
    <n v="1916386.2272000001"/>
    <n v="1098941.63763"/>
    <n v="0"/>
    <n v="0"/>
    <n v="0"/>
    <n v="-0.90788999999999997"/>
    <s v="Vida Gpo y Col"/>
    <s v="Vida"/>
    <s v="Vida"/>
    <x v="47"/>
    <x v="2"/>
    <n v="17823957.294020001"/>
    <n v="15095885.725"/>
    <n v="686962120.64980006"/>
    <n v="584624168.36260986"/>
    <n v="657838299.99713993"/>
    <n v="555463704.64566004"/>
    <n v="70894248.025430009"/>
    <n v="62237782.119620003"/>
    <n v="42057026.428479992"/>
    <n v="37624388.134220012"/>
    <n v="2689124.6364899999"/>
    <n v="1807604.94814"/>
    <n v="2.703161794610736"/>
    <n v="1.7657131927160479"/>
    <n v="817445.49745999998"/>
    <n v="74.384857648637762"/>
    <n v="71.26431408926355"/>
    <n v="60.795403933298289"/>
    <n v="10.751743822024046"/>
    <n v="7.279736676332055"/>
    <n v="0.27896534169704773"/>
    <n v="0.2913156967613974"/>
    <n v="0.18797387949558533"/>
    <n v="0.19784204090185037"/>
    <n v="2.703161794610736"/>
    <m/>
    <m/>
    <n v="817444.58957000007"/>
    <n v="74.384713580688214"/>
    <n v="0"/>
    <m/>
    <n v="0.90788999999999997"/>
    <m/>
    <n v="-2.0549802396270134"/>
    <n v="47.800057323434302"/>
    <n v="85.104951863170385"/>
    <n v="2.1780753251725002"/>
    <n v="-83.44776367581531"/>
    <n v="-53.63443594265582"/>
    <n v="26.794052418257081"/>
    <n v="75.05459258936294"/>
    <s v="Medianas"/>
    <n v="2023"/>
    <n v="3"/>
    <d v="2024-11-12T00:00:00"/>
    <x v="47"/>
    <x v="17"/>
  </r>
  <r>
    <n v="2024"/>
    <n v="9"/>
    <n v="98"/>
    <x v="53"/>
    <s v="Vida Gpo y Col"/>
    <n v="205"/>
    <s v="f8809aff4d69bece79dabe35be0c708b890d7eafb841f121330667b77d2e2590"/>
    <s v="866d562d83a77144c090ae01fef5e5dc5d322dfdcb968ee04e0fa262fe1b2619"/>
    <x v="18"/>
    <n v="2307823.7580999997"/>
    <n v="3125147.5541500002"/>
    <n v="3182353.9087099996"/>
    <n v="3831748.36864"/>
    <n v="751915.0041299999"/>
    <n v="1506121.4482499997"/>
    <n v="1247868.0454900002"/>
    <n v="1990227.7163299993"/>
    <n v="0"/>
    <n v="0"/>
    <n v="136.08000000000001"/>
    <n v="130.12"/>
    <n v="0"/>
    <n v="0"/>
    <n v="644053.78659000003"/>
    <n v="811846.04633000004"/>
    <n v="2282759.7840399998"/>
    <n v="2153173.5087899999"/>
    <n v="2300793.2769599999"/>
    <n v="3118270.4233000004"/>
    <n v="7030.4811399999999"/>
    <n v="6877.1308499999996"/>
    <n v="0"/>
    <n v="0"/>
    <s v="Vida Gpo y Col"/>
    <s v="Vida"/>
    <s v="Vida"/>
    <x v="47"/>
    <x v="2"/>
    <n v="2821244.0201900001"/>
    <n v="3540235.0162600004"/>
    <n v="686962120.64980006"/>
    <n v="584624168.36260986"/>
    <n v="657838299.99713993"/>
    <n v="555463704.64566004"/>
    <n v="70894248.025430009"/>
    <n v="62237782.119620003"/>
    <n v="42057026.428479992"/>
    <n v="37624388.134220012"/>
    <n v="2404909.52312"/>
    <n v="3210392.0818400001"/>
    <n v="3.2553046578224167"/>
    <n v="5.0213028930618346"/>
    <n v="-817323.79605000047"/>
    <n v="-26.153126592843456"/>
    <n v="95.963017981065406"/>
    <n v="97.344731561848889"/>
    <n v="81.801635788476617"/>
    <n v="88.275143875942177"/>
    <n v="0.3359462900104333"/>
    <n v="0.35081930591606381"/>
    <n v="0.5345566815861853"/>
    <n v="0.56261957856338896"/>
    <n v="3.2453878009040982"/>
    <n v="9.9168569183188775E-3"/>
    <m/>
    <n v="-817477.14634000044"/>
    <n v="-26.215723313531015"/>
    <n v="153.35029000000031"/>
    <n v="2.2298585463151444"/>
    <n v="0"/>
    <m/>
    <n v="-50.076070890321049"/>
    <n v="32.581127631212247"/>
    <n v="48.193610770472731"/>
    <n v="1.787846331477257"/>
    <n v="-20.667990008513961"/>
    <n v="6.0183851752301454"/>
    <n v="28.213822194210973"/>
    <n v="37.704627286921536"/>
    <s v="Medianas"/>
    <n v="2023"/>
    <n v="3"/>
    <d v="2024-11-12T00:00:00"/>
    <x v="47"/>
    <x v="18"/>
  </r>
  <r>
    <n v="2024"/>
    <n v="9"/>
    <n v="68"/>
    <x v="61"/>
    <s v="Vida Gpo y Col"/>
    <n v="213"/>
    <s v="d48ff4b2f68a10fd7c86f185a6ccede0dc0f2c48538d697cb33b6ada3f1e85db"/>
    <s v="866d562d83a77144c090ae01fef5e5dc5d322dfdcb968ee04e0fa262fe1b2619"/>
    <x v="22"/>
    <n v="1097528.57672"/>
    <n v="598107.31757000007"/>
    <n v="1082881.2044499998"/>
    <n v="701070.96744000027"/>
    <n v="162289.25774999999"/>
    <n v="166640.92723"/>
    <n v="212063.33236999996"/>
    <n v="215405.08754000001"/>
    <n v="0"/>
    <n v="0"/>
    <n v="136.08000000000001"/>
    <n v="130.12"/>
    <n v="-776.25172999999995"/>
    <n v="488.22853000000003"/>
    <n v="19498.270800000002"/>
    <n v="23451.053179999999"/>
    <n v="101765.54831"/>
    <n v="122877.07616"/>
    <n v="1090377.4860499999"/>
    <n v="590521.6749199999"/>
    <n v="7151.0906699999996"/>
    <n v="7585.6426500000007"/>
    <n v="0"/>
    <n v="0"/>
    <s v="Vida Gpo y Col"/>
    <s v="Vida"/>
    <s v="Vida"/>
    <x v="47"/>
    <x v="2"/>
    <n v="1097528.57672"/>
    <n v="598107.31757000007"/>
    <n v="686962120.64980006"/>
    <n v="584624168.36260986"/>
    <n v="657838299.99713993"/>
    <n v="555463704.64566004"/>
    <n v="70894248.025430009"/>
    <n v="62237782.119620003"/>
    <n v="42057026.428479992"/>
    <n v="37624388.134220012"/>
    <n v="1097528.57672"/>
    <n v="598107.31757000007"/>
    <n v="1.5481207676062982"/>
    <n v="0.96100358528272678"/>
    <n v="499421.25914999994"/>
    <n v="83.500275699527734"/>
    <n v="100"/>
    <n v="100"/>
    <n v="100"/>
    <n v="100"/>
    <n v="0.15976551599116462"/>
    <n v="0.16683865574941009"/>
    <n v="0.10230629350222609"/>
    <n v="0.10767711959713787"/>
    <n v="1.5380337847139274"/>
    <n v="1.0086982892370731E-2"/>
    <m/>
    <n v="499855.81113000005"/>
    <n v="84.646479944655255"/>
    <n v="-434.55198000000109"/>
    <n v="-5.728611273298001"/>
    <n v="0"/>
    <m/>
    <n v="-2.6114049845592735"/>
    <n v="14.786791086115199"/>
    <n v="27.861375765645441"/>
    <n v="0.38587905882024431"/>
    <n v="-16.855457832363317"/>
    <n v="-17.181014156383711"/>
    <n v="19.159991887042192"/>
    <n v="19.084970047190943"/>
    <s v="Resto"/>
    <n v="2023"/>
    <n v="3"/>
    <d v="2024-11-12T00:00:00"/>
    <x v="47"/>
    <x v="22"/>
  </r>
  <r>
    <n v="2024"/>
    <n v="9"/>
    <n v="106"/>
    <x v="76"/>
    <s v="Vida Gpo y Col"/>
    <n v="227"/>
    <s v="dfe62e836a0a6f2633422230c81287700a56e2639652c73f264e6562220c207a"/>
    <s v="866d562d83a77144c090ae01fef5e5dc5d322dfdcb968ee04e0fa262fe1b2619"/>
    <x v="39"/>
    <n v="-3835.02018"/>
    <n v="20796.07461"/>
    <n v="-285.77047999999968"/>
    <n v="20796.07461"/>
    <n v="2409.4787999999999"/>
    <n v="1475.4516199999998"/>
    <n v="3820.0603100000003"/>
    <n v="1480.1436699999999"/>
    <n v="0"/>
    <n v="0"/>
    <n v="136.08000000000001"/>
    <n v="130.12"/>
    <n v="0"/>
    <n v="0"/>
    <n v="2409.4787999999999"/>
    <n v="1475.45162"/>
    <n v="4566.7204000000002"/>
    <n v="11749.7027"/>
    <n v="-3835.02018"/>
    <n v="20796.07461"/>
    <n v="0"/>
    <n v="0"/>
    <n v="0"/>
    <n v="0"/>
    <s v="Vida Gpo y Col"/>
    <s v="Vida"/>
    <s v="Vida"/>
    <x v="47"/>
    <x v="2"/>
    <n v="1558409.86843"/>
    <n v="1351465.83501"/>
    <n v="686962120.64980006"/>
    <n v="584624168.36260986"/>
    <n v="657838299.99713993"/>
    <n v="555463704.64566004"/>
    <n v="70894248.025430009"/>
    <n v="62237782.119620003"/>
    <n v="42057026.428479992"/>
    <n v="37624388.134220012"/>
    <n v="1558409.86843"/>
    <n v="1351465.83501"/>
    <n v="-5.4094941223219763E-3"/>
    <n v="3.3413906957722693E-2"/>
    <n v="-24631.094789999999"/>
    <n v="-118.44107723173821"/>
    <n v="-0.24608546555621738"/>
    <n v="1.5387791589896995"/>
    <n v="-0.24608546555621738"/>
    <n v="1.5387791589896995"/>
    <n v="-5.5825788128935545E-4"/>
    <n v="-5.8297307712498238E-4"/>
    <n v="3.5571698426776891E-3"/>
    <n v="3.7439124169717226E-3"/>
    <n v="-5.4094941223219763E-3"/>
    <m/>
    <m/>
    <n v="-24631.094789999999"/>
    <n v="-118.44107723173821"/>
    <n v="0"/>
    <m/>
    <n v="0"/>
    <m/>
    <n v="63.304493847111033"/>
    <n v="-62.828321284087743"/>
    <n v="7.0948563499118915"/>
    <n v="5.7290755067941736E-3"/>
    <n v="63.304493847111011"/>
    <n v="-61.133311058159798"/>
    <n v="52.761688672685104"/>
    <n v="12.557352791573187"/>
    <s v="Resto"/>
    <n v="2023"/>
    <n v="3"/>
    <d v="2024-11-12T00:00:00"/>
    <x v="47"/>
    <x v="39"/>
  </r>
  <r>
    <n v="2024"/>
    <n v="9"/>
    <n v="18"/>
    <x v="64"/>
    <s v="Vida Gpo y Col"/>
    <n v="5"/>
    <s v="ef2d127de37b942baad06145e54b0c619a1f22327b2ebbcfbec78f5564afe39d"/>
    <s v="866d562d83a77144c090ae01fef5e5dc5d322dfdcb968ee04e0fa262fe1b2619"/>
    <x v="9"/>
    <n v="3538375.6733300001"/>
    <n v="3297950.8484099996"/>
    <n v="4575046.1247800002"/>
    <n v="4454429.1248499993"/>
    <n v="654749.84655000002"/>
    <n v="485186.87845000008"/>
    <n v="859056.92894999997"/>
    <n v="620891.23658999999"/>
    <n v="0"/>
    <n v="0"/>
    <n v="136.08000000000001"/>
    <n v="130.12"/>
    <n v="0"/>
    <n v="0"/>
    <n v="536344.55147000006"/>
    <n v="351807.7525"/>
    <n v="2754619.9427499999"/>
    <n v="2578353.4158999999"/>
    <n v="1453506.20808"/>
    <n v="1256550.4782"/>
    <n v="1023.5113299999999"/>
    <n v="1039.5971500000001"/>
    <n v="2083845.95392"/>
    <n v="2040360.77306"/>
    <s v="Vida Gpo y Col"/>
    <s v="Vida"/>
    <s v="Vida"/>
    <x v="47"/>
    <x v="2"/>
    <n v="16146107.356520001"/>
    <n v="15536856.45108"/>
    <n v="686962120.64980006"/>
    <n v="584624168.36260986"/>
    <n v="657838299.99713993"/>
    <n v="555463704.64566004"/>
    <n v="70894248.025430009"/>
    <n v="62237782.119620003"/>
    <n v="42057026.428479992"/>
    <n v="37624388.134220012"/>
    <n v="12172910.205260001"/>
    <n v="11872659.72023"/>
    <n v="4.9910617178149241"/>
    <n v="5.2989530412111918"/>
    <n v="240424.82492000051"/>
    <n v="7.2901275965320478"/>
    <n v="29.067623219639316"/>
    <n v="27.777691992558101"/>
    <n v="21.914729013003615"/>
    <n v="21.226628815127864"/>
    <n v="0.51507580505065365"/>
    <n v="0.53787924378154695"/>
    <n v="0.56411469571070905"/>
    <n v="0.59372931495385817"/>
    <n v="2.0502456102766229"/>
    <n v="1.4437156165798711E-3"/>
    <n v="2.9393723919217218"/>
    <n v="196955.72988"/>
    <n v="15.674318962668154"/>
    <n v="-16.085820000000126"/>
    <n v="-1.5473128220869103"/>
    <n v="43485.180859999964"/>
    <n v="2.1312496022349858"/>
    <n v="34.947970695681938"/>
    <n v="18.504249039611121"/>
    <n v="14.711768026619234"/>
    <n v="1.5568144068944907"/>
    <n v="52.453875066326191"/>
    <n v="6.836398988711645"/>
    <n v="19.470727817883837"/>
    <n v="13.644667574681495"/>
    <s v="Grandes"/>
    <n v="2023"/>
    <n v="3"/>
    <d v="2024-11-12T00:00:00"/>
    <x v="47"/>
    <x v="9"/>
  </r>
  <r>
    <n v="2024"/>
    <n v="9"/>
    <n v="61"/>
    <x v="2"/>
    <s v="Vida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25921.72120000003"/>
    <n v="385516.72771999997"/>
    <n v="601672.89437999995"/>
    <n v="547016.37349000003"/>
    <n v="0"/>
    <n v="0"/>
    <n v="0"/>
    <n v="0"/>
    <n v="0"/>
    <n v="0"/>
    <s v="Vida Gpo y Col"/>
    <s v="Vida"/>
    <s v="Vida"/>
    <x v="47"/>
    <x v="2"/>
    <n v="0"/>
    <n v="0"/>
    <n v="686962120.64980006"/>
    <n v="584624168.36260986"/>
    <n v="657838299.99713993"/>
    <n v="555463704.64566004"/>
    <n v="70894248.025430009"/>
    <n v="62237782.119620003"/>
    <n v="42057026.428479992"/>
    <n v="37624388.13422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5.458474881869112"/>
    <n v="9.9917522653458768"/>
    <n v="54.169254464396211"/>
    <n v="70.47626842691713"/>
    <m/>
    <n v="2023"/>
    <n v="3"/>
    <d v="2024-11-12T00:00:00"/>
    <x v="47"/>
    <x v="2"/>
  </r>
  <r>
    <n v="2024"/>
    <n v="9"/>
    <n v="43"/>
    <x v="9"/>
    <s v="Vida Gpo y Col"/>
    <n v="31"/>
    <s v="eb1e33e8a81b697b75855af6bfcdbcbf7cbbde9f94962ceaec1ed8af21f5a50f"/>
    <s v="866d562d83a77144c090ae01fef5e5dc5d322dfdcb968ee04e0fa262fe1b2619"/>
    <x v="6"/>
    <n v="5159128.5637100004"/>
    <n v="4490221.2456999999"/>
    <n v="6591925.3626800003"/>
    <n v="6072982.6333900001"/>
    <n v="2746362.0126400008"/>
    <n v="2503714.9034899999"/>
    <n v="3479026.2500200015"/>
    <n v="3437448.0833000001"/>
    <n v="0"/>
    <n v="0"/>
    <n v="136.08000000000001"/>
    <n v="130.12"/>
    <n v="148691.80381000001"/>
    <n v="173518.51796"/>
    <n v="2439476.3314299998"/>
    <n v="2251966.2708000001"/>
    <n v="5020730.5334900003"/>
    <n v="4238468.7123100003"/>
    <n v="5158939.1015799996"/>
    <n v="4488652.7053900007"/>
    <n v="17.46"/>
    <n v="1405.53025"/>
    <n v="172.00212999999999"/>
    <n v="163.01006000000001"/>
    <s v="Vida Gpo y Col"/>
    <s v="Vida"/>
    <s v="Vida"/>
    <x v="47"/>
    <x v="2"/>
    <n v="84865140.385240003"/>
    <n v="73374373.455160007"/>
    <n v="686962120.64980006"/>
    <n v="584624168.36260986"/>
    <n v="657838299.99713993"/>
    <n v="555463704.64566004"/>
    <n v="70894248.025430009"/>
    <n v="62237782.119620003"/>
    <n v="42057026.428479992"/>
    <n v="37624388.134220012"/>
    <n v="27770715.722789999"/>
    <n v="26297045.353870001"/>
    <n v="7.2772174152399547"/>
    <n v="7.2146228428735899"/>
    <n v="668907.31801000051"/>
    <n v="14.89697904419678"/>
    <n v="18.577585882945641"/>
    <n v="17.075002857837021"/>
    <n v="6.0792081887692149"/>
    <n v="6.1196042081967894"/>
    <n v="0.75100626492039491"/>
    <n v="0.78425481820265408"/>
    <n v="0.7680526205880297"/>
    <n v="0.80837347393640968"/>
    <n v="7.2769501691159348"/>
    <n v="2.4628232171581875E-5"/>
    <n v="2.4261789184688474E-4"/>
    <n v="670286.39618999884"/>
    <n v="14.932908384404865"/>
    <n v="-1388.07025"/>
    <n v="-98.75776419611033"/>
    <n v="8.992069999999984"/>
    <n v="5.5162669101526562"/>
    <n v="9.6914831961006485"/>
    <n v="53.23306017140721"/>
    <n v="55.759277026441602"/>
    <n v="6.530090797813112"/>
    <n v="8.3265039561799306"/>
    <n v="18.456236775041823"/>
    <n v="48.588075284221155"/>
    <n v="53.131600671240065"/>
    <s v="Grandes"/>
    <n v="2023"/>
    <n v="3"/>
    <d v="2024-11-12T00:00:00"/>
    <x v="47"/>
    <x v="6"/>
  </r>
  <r>
    <n v="2024"/>
    <n v="9"/>
    <n v="111"/>
    <x v="75"/>
    <s v="Vida Gpo y Col"/>
    <n v="230"/>
    <s v="a0eaec5a55dc2f5b2ba523018adc485ff620b9d83509b9f37186a7716e438d21"/>
    <s v="866d562d83a77144c090ae01fef5e5dc5d322dfdcb968ee04e0fa262fe1b2619"/>
    <x v="28"/>
    <n v="447976.15621000004"/>
    <n v="283721.03189000004"/>
    <n v="768636.13133"/>
    <n v="677765.11297000013"/>
    <n v="369354.77600000001"/>
    <n v="224012.78232999999"/>
    <n v="428695.48735000001"/>
    <n v="324593.78998"/>
    <n v="0"/>
    <n v="0"/>
    <n v="136.08000000000001"/>
    <n v="130.12"/>
    <n v="40482.043539999999"/>
    <n v="16887.898659999999"/>
    <n v="340778.27057999995"/>
    <n v="206032.20663"/>
    <n v="395688.6483"/>
    <n v="267327.38746"/>
    <n v="238554.78959999999"/>
    <n v="174910.67340999999"/>
    <n v="209421.36661"/>
    <n v="108810.35848"/>
    <n v="0"/>
    <n v="0"/>
    <s v="Vida Gpo y Col"/>
    <s v="Vida"/>
    <s v="Vida"/>
    <x v="47"/>
    <x v="2"/>
    <n v="1484029.3225799999"/>
    <n v="1239121.6834200001"/>
    <n v="686962120.64980006"/>
    <n v="584624168.36260986"/>
    <n v="657838299.99713993"/>
    <n v="555463704.64566004"/>
    <n v="70894248.025430009"/>
    <n v="62237782.119620003"/>
    <n v="42057026.428479992"/>
    <n v="37624388.134220012"/>
    <n v="1484029.3225799999"/>
    <n v="1239121.6834200001"/>
    <n v="0.63189351560553897"/>
    <n v="0.45586623145518401"/>
    <n v="164255.12432"/>
    <n v="57.893178812236414"/>
    <n v="30.186476061752536"/>
    <n v="22.896946739477954"/>
    <n v="30.186476061752536"/>
    <n v="22.896946739477954"/>
    <n v="6.5211187450373201E-2"/>
    <n v="6.8098217481704498E-2"/>
    <n v="4.853049997652914E-2"/>
    <n v="5.1078230587719604E-2"/>
    <n v="0.33649385703961421"/>
    <n v="0.29539965856592465"/>
    <m/>
    <n v="63644.116190000001"/>
    <n v="36.386639505306121"/>
    <n v="100611.00813"/>
    <n v="92.4645498236208"/>
    <n v="0"/>
    <m/>
    <n v="64.881116228400032"/>
    <n v="82.449650696778548"/>
    <n v="78.95529662984265"/>
    <n v="0.87822370568234454"/>
    <n v="65.40048575608462"/>
    <n v="48.016502184687916"/>
    <n v="86.122832192454368"/>
    <n v="77.07111814752929"/>
    <s v="Resto"/>
    <n v="2023"/>
    <n v="3"/>
    <d v="2024-11-12T00:00:00"/>
    <x v="47"/>
    <x v="28"/>
  </r>
  <r>
    <n v="2024"/>
    <n v="9"/>
    <n v="201.1"/>
    <x v="1"/>
    <s v="Vida Gpo y Col"/>
    <n v="201.1"/>
    <m/>
    <m/>
    <x v="1"/>
    <n v="70894248.025429994"/>
    <n v="62237782.119620003"/>
    <n v="94606669.687139988"/>
    <n v="77496637.139850006"/>
    <n v="42057026.428479999"/>
    <n v="37624388.134220004"/>
    <n v="56441260.415020011"/>
    <n v="48400831.598650016"/>
    <n v="0"/>
    <n v="0"/>
    <n v="0"/>
    <n v="0"/>
    <n v="997999.40926999983"/>
    <n v="1259030.3627899999"/>
    <n v="35675384.900139995"/>
    <n v="32144762.797080003"/>
    <n v="56797840.084889993"/>
    <n v="50165278.312570006"/>
    <n v="36679923.453150004"/>
    <n v="29463701.484759994"/>
    <n v="28719105.668849997"/>
    <n v="27511494.053369995"/>
    <n v="5495218.9034299999"/>
    <n v="5262586.5814899998"/>
    <s v="Vida Gpo y Col"/>
    <s v="Vida"/>
    <s v="Vida"/>
    <x v="47"/>
    <x v="2"/>
    <n v="569621176.46413994"/>
    <n v="480479275.39631015"/>
    <n v="686962120.64980006"/>
    <n v="584624168.36260986"/>
    <n v="657838299.99713993"/>
    <n v="555463704.64566004"/>
    <n v="70894248.025430009"/>
    <n v="62237782.119620003"/>
    <n v="42057026.428479992"/>
    <n v="37624388.134220012"/>
    <n v="282737917.87033999"/>
    <n v="228707609.66886994"/>
    <n v="99.999999999999972"/>
    <n v="100"/>
    <n v="8656465.9058099911"/>
    <n v="13.908699203278818"/>
    <n v="25.074191873316824"/>
    <n v="27.212816490771697"/>
    <n v="12.445858924258776"/>
    <n v="12.953270891504086"/>
    <n v="10.319964652253439"/>
    <n v="10.776850181228156"/>
    <n v="10.645776464208263"/>
    <n v="11.204653265207051"/>
    <n v="51.73892731042551"/>
    <n v="40.509782484114019"/>
    <n v="7.7512902054604575"/>
    <n v="7216221.9683900103"/>
    <n v="24.491905649134328"/>
    <n v="1207611.615480002"/>
    <n v="4.3894803137093819"/>
    <n v="232632.32194000017"/>
    <n v="4.4204939593437409"/>
    <n v="11.781290046358084"/>
    <n v="59.323608896160387"/>
    <n v="60.45264926360413"/>
    <n v="100.00000000000003"/>
    <n v="10.983506474593451"/>
    <n v="13.221419267314328"/>
    <n v="62.811164732355316"/>
    <n v="64.077712470351088"/>
    <m/>
    <n v="2023"/>
    <n v="3"/>
    <d v="2024-11-12T00:00:00"/>
    <x v="47"/>
    <x v="1"/>
  </r>
  <r>
    <n v="2024"/>
    <n v="9"/>
    <n v="9"/>
    <x v="8"/>
    <s v="Vida Gpo y Col"/>
    <n v="9"/>
    <s v="19581e27de7ced00ff1ce50b2047e7a567c76b1cbaebabe5ef03f7c3017bb5b7"/>
    <s v="866d562d83a77144c090ae01fef5e5dc5d322dfdcb968ee04e0fa262fe1b2619"/>
    <x v="30"/>
    <n v="219790.73911000002"/>
    <n v="315874.32487000001"/>
    <n v="511731.41513000004"/>
    <n v="394439.93923000002"/>
    <n v="277775.74150999991"/>
    <n v="197613.56033000001"/>
    <n v="376580.6670299999"/>
    <n v="301077.33424999984"/>
    <n v="0"/>
    <n v="0"/>
    <n v="136.08000000000001"/>
    <n v="130.12"/>
    <n v="44373.368829999999"/>
    <n v="-10807.76708"/>
    <n v="257248.16875000001"/>
    <n v="172006.12803999998"/>
    <n v="372495.74280000001"/>
    <n v="306554.59138"/>
    <n v="101342.5428"/>
    <n v="91169.542150000008"/>
    <n v="118448.19631"/>
    <n v="224704.78271999999"/>
    <n v="0"/>
    <n v="0"/>
    <s v="Vida Gpo y Col"/>
    <s v="Vida"/>
    <s v="Vida"/>
    <x v="47"/>
    <x v="2"/>
    <n v="2219668.6898400001"/>
    <n v="1971809.2153"/>
    <n v="686962120.64980006"/>
    <n v="584624168.36260986"/>
    <n v="657838299.99713993"/>
    <n v="555463704.64566004"/>
    <n v="70894248.025430009"/>
    <n v="62237782.119620003"/>
    <n v="42057026.428479992"/>
    <n v="37624388.134220012"/>
    <n v="306912.45566000004"/>
    <n v="407027.62197000004"/>
    <n v="0.31002619427059913"/>
    <n v="0.50752824749264791"/>
    <n v="-96083.585759999987"/>
    <n v="-30.418295567246169"/>
    <n v="71.613495984498556"/>
    <n v="77.605132384180436"/>
    <n v="9.9019615006527459"/>
    <n v="16.019517629749057"/>
    <n v="3.1994593661452415E-2"/>
    <n v="3.3411058479105825E-2"/>
    <n v="5.4030322720780975E-2"/>
    <n v="5.686678035453311E-2"/>
    <n v="0.14294889306625846"/>
    <n v="0.16707730120434061"/>
    <m/>
    <n v="10173.000649999987"/>
    <n v="11.158332497998602"/>
    <n v="-106256.58640999999"/>
    <n v="-47.287193945668768"/>
    <n v="0"/>
    <m/>
    <n v="40.565121667832415"/>
    <n v="126.38191337578594"/>
    <n v="62.56081763255974"/>
    <n v="0.66047403989050679"/>
    <n v="49.55756035051089"/>
    <n v="21.510410632950027"/>
    <n v="69.060700349566517"/>
    <n v="56.109460721396943"/>
    <s v="Resto"/>
    <n v="2023"/>
    <n v="3"/>
    <d v="2024-11-12T00:00:00"/>
    <x v="47"/>
    <x v="30"/>
  </r>
  <r>
    <n v="2024"/>
    <n v="9"/>
    <n v="8"/>
    <x v="20"/>
    <s v="Vida Gpo y Col"/>
    <n v="8"/>
    <s v="2c624232cdd221771294dfbb310aca000a0df6ac8b66b696d90ef06fdefb64a3"/>
    <s v="866d562d83a77144c090ae01fef5e5dc5d322dfdcb968ee04e0fa262fe1b2619"/>
    <x v="31"/>
    <n v="264645.61819999997"/>
    <n v="197827.55728000001"/>
    <n v="286700.37384999997"/>
    <n v="226149.03216"/>
    <n v="128524.37785999998"/>
    <n v="98042.657210000019"/>
    <n v="160234.08269999991"/>
    <n v="124291.84437000004"/>
    <n v="0"/>
    <n v="0"/>
    <n v="136.08000000000001"/>
    <n v="130.12"/>
    <n v="3425.1155899999999"/>
    <n v="912.05034000000001"/>
    <n v="93532.758730000001"/>
    <n v="77972.984879999989"/>
    <n v="184534.37792"/>
    <n v="157557.59947999998"/>
    <n v="87505.040430000008"/>
    <n v="94086.864840000009"/>
    <n v="177140.57777"/>
    <n v="103740.69244"/>
    <n v="0"/>
    <n v="0"/>
    <s v="Vida Gpo y Col"/>
    <s v="Vida"/>
    <s v="Vida"/>
    <x v="47"/>
    <x v="2"/>
    <n v="1891357.54091"/>
    <n v="1612866.84565"/>
    <n v="686962120.64980006"/>
    <n v="584624168.36260986"/>
    <n v="657838299.99713993"/>
    <n v="555463704.64566004"/>
    <n v="70894248.025430009"/>
    <n v="62237782.119620003"/>
    <n v="42057026.428479992"/>
    <n v="37624388.134220012"/>
    <n v="332799.49020999996"/>
    <n v="261093.62521"/>
    <n v="0.37329631891302478"/>
    <n v="0.3178576590338304"/>
    <n v="66818.06091999996"/>
    <n v="33.775911626623078"/>
    <n v="79.521040742281741"/>
    <n v="75.768819373083304"/>
    <n v="13.992363288047033"/>
    <n v="12.265585210183529"/>
    <n v="3.8524048159987438E-2"/>
    <n v="4.0229585021296352E-2"/>
    <n v="3.3838415855106857E-2"/>
    <n v="3.5614848571644771E-2"/>
    <n v="0.12343038097902054"/>
    <n v="0.24986593793400427"/>
    <m/>
    <n v="-6581.8244100000011"/>
    <n v="-6.9954763836511784"/>
    <n v="73399.885330000005"/>
    <n v="70.753224798891651"/>
    <n v="0"/>
    <m/>
    <n v="31.090263684622911"/>
    <n v="48.564710322492687"/>
    <n v="49.559656176329867"/>
    <n v="0.30559549443791967"/>
    <n v="19.955339498605085"/>
    <n v="17.121851646022577"/>
    <n v="50.685817886219908"/>
    <n v="49.488558557213686"/>
    <s v="Resto"/>
    <n v="2023"/>
    <n v="3"/>
    <d v="2024-11-12T00:00:00"/>
    <x v="47"/>
    <x v="31"/>
  </r>
  <r>
    <n v="2024"/>
    <n v="9"/>
    <n v="13"/>
    <x v="23"/>
    <s v="Vida Gpo y Col"/>
    <n v="13"/>
    <s v="3fdba35f04dc8c462986c992bcf875546257113072a909c162f7e470e581e278"/>
    <s v="866d562d83a77144c090ae01fef5e5dc5d322dfdcb968ee04e0fa262fe1b2619"/>
    <x v="34"/>
    <n v="163298.67064"/>
    <n v="176780.45036000002"/>
    <n v="206080.74148999999"/>
    <n v="252272.76990000004"/>
    <n v="91589.265470000042"/>
    <n v="131177.75758"/>
    <n v="120736.20566000001"/>
    <n v="153501.37471999996"/>
    <n v="0"/>
    <n v="0"/>
    <n v="136.08000000000001"/>
    <n v="130.12"/>
    <n v="991.11295999999993"/>
    <n v="1374.2847899999999"/>
    <n v="66693.860719999997"/>
    <n v="91572.362269999998"/>
    <n v="135735.96869000001"/>
    <n v="162585.58272999999"/>
    <n v="27191.988239999999"/>
    <n v="53.66771"/>
    <n v="136106.68240000002"/>
    <n v="176726.78265000001"/>
    <n v="0"/>
    <n v="0"/>
    <s v="Vida Gpo y Col"/>
    <s v="Vida"/>
    <s v="Vida"/>
    <x v="47"/>
    <x v="2"/>
    <n v="1151107.1503699999"/>
    <n v="957883.89023000002"/>
    <n v="686962120.64980006"/>
    <n v="584624168.36260986"/>
    <n v="657838299.99713993"/>
    <n v="555463704.64566004"/>
    <n v="70894248.025430009"/>
    <n v="62237782.119620003"/>
    <n v="42057026.428479992"/>
    <n v="37624388.134220012"/>
    <n v="178789.63081"/>
    <n v="189005.17726"/>
    <n v="0.23034121270518901"/>
    <n v="0.28404040815630427"/>
    <n v="-13481.77972000002"/>
    <n v="-7.6262842936226205"/>
    <n v="91.335649556510205"/>
    <n v="93.532067704588144"/>
    <n v="14.18622676329575"/>
    <n v="18.455310937273701"/>
    <n v="2.3771131730747422E-2"/>
    <n v="2.4823527398862299E-2"/>
    <n v="3.0238306920344921E-2"/>
    <n v="3.1825742866992787E-2"/>
    <n v="3.8355704443393125E-2"/>
    <n v="0.19198550826179592"/>
    <m/>
    <n v="27138.320529999997"/>
    <n v="50567.316045346444"/>
    <n v="-40620.100249999989"/>
    <n v="-22.984688365230078"/>
    <n v="0"/>
    <m/>
    <n v="-30.179271882930724"/>
    <n v="56.086963299237823"/>
    <n v="74.203769315479406"/>
    <n v="0.2177739922382578"/>
    <n v="-27.168133411963357"/>
    <n v="-16.514142022413004"/>
    <n v="49.134994477638031"/>
    <n v="56.322559929603912"/>
    <s v="Resto"/>
    <n v="2023"/>
    <n v="3"/>
    <d v="2024-11-12T00:00:00"/>
    <x v="47"/>
    <x v="34"/>
  </r>
  <r>
    <n v="2024"/>
    <n v="9"/>
    <n v="60"/>
    <x v="74"/>
    <s v="Vida Gpo y Col"/>
    <n v="210"/>
    <s v="d29d53701d3c859e29e1b90028eec1ca8e2f29439198b6e036c60951fb458aa1"/>
    <s v="866d562d83a77144c090ae01fef5e5dc5d322dfdcb968ee04e0fa262fe1b2619"/>
    <x v="19"/>
    <n v="1854300.67698"/>
    <n v="2217697.0847899998"/>
    <n v="3050146.90081"/>
    <n v="3318276.1044099997"/>
    <n v="1803401.35127"/>
    <n v="1448773.0848899998"/>
    <n v="2618256.5732300002"/>
    <n v="2007820.4953699997"/>
    <n v="0"/>
    <n v="0"/>
    <n v="136.08000000000001"/>
    <n v="130.12"/>
    <n v="16467.508699999998"/>
    <n v="-841.98501999999996"/>
    <n v="1354199.7189100001"/>
    <n v="1087951.1530599999"/>
    <n v="1777680.3873699999"/>
    <n v="1731282.916"/>
    <n v="623348.15396000003"/>
    <n v="1257917.1217400001"/>
    <n v="1197013.4899300002"/>
    <n v="927602.18752000004"/>
    <n v="33939.033090000004"/>
    <n v="32177.775530000003"/>
    <s v="Vida Gpo y Col"/>
    <s v="Vida"/>
    <s v="Vida"/>
    <x v="47"/>
    <x v="2"/>
    <n v="2553070.5004000003"/>
    <n v="2824083.3738899999"/>
    <n v="686962120.64980006"/>
    <n v="584624168.36260986"/>
    <n v="657838299.99713993"/>
    <n v="555463704.64566004"/>
    <n v="70894248.025430009"/>
    <n v="62237782.119620003"/>
    <n v="42057026.428479992"/>
    <n v="37624388.134220012"/>
    <n v="2553070.5004000003"/>
    <n v="2824083.3738899999"/>
    <n v="2.6155869180174616"/>
    <n v="3.5632649642424949"/>
    <n v="-363396.40780999977"/>
    <n v="-16.386205776358807"/>
    <n v="72.63021826813943"/>
    <n v="78.528031618813699"/>
    <n v="72.63021826813943"/>
    <n v="78.528031618813699"/>
    <n v="0.26992764538836722"/>
    <n v="0.28187788351454479"/>
    <n v="0.37933722292070648"/>
    <n v="0.3992514841639756"/>
    <n v="0.87926478003744812"/>
    <n v="1.6884493781507173"/>
    <n v="4.7872759829296667E-2"/>
    <n v="-634568.96778000006"/>
    <n v="-50.44600767515108"/>
    <n v="269411.30241000012"/>
    <n v="29.043840779449571"/>
    <n v="1761.2575600000018"/>
    <n v="5.4735218050046441"/>
    <n v="24.477833697947649"/>
    <n v="97.25506621758359"/>
    <n v="65.327816626822525"/>
    <n v="4.2879906270519896"/>
    <n v="24.472474255957401"/>
    <n v="2.6799473928384776"/>
    <n v="76.17790737476038"/>
    <n v="62.840749077200499"/>
    <s v="Resto"/>
    <n v="2023"/>
    <n v="3"/>
    <d v="2024-11-12T00:00:00"/>
    <x v="47"/>
    <x v="19"/>
  </r>
  <r>
    <n v="2024"/>
    <n v="9"/>
    <n v="80"/>
    <x v="30"/>
    <s v="Automoviles Residentes"/>
    <n v="52"/>
    <s v="41cfc0d1f2d127b04555b7246d84019b4d27710a3f3aff6e7764375b1e06e05d"/>
    <s v="866d562d83a77144c090ae01fef5e5dc5d322dfdcb968ee04e0fa262fe1b2619"/>
    <x v="31"/>
    <n v="19670.45436"/>
    <n v="16483.99754"/>
    <n v="24821.047279999999"/>
    <n v="20575.846570000002"/>
    <n v="11146.000349999998"/>
    <n v="10764.023169999999"/>
    <n v="16225.112419999999"/>
    <n v="13592.466770000008"/>
    <n v="0"/>
    <n v="0"/>
    <n v="136.08000000000001"/>
    <n v="130.12"/>
    <n v="0"/>
    <n v="0"/>
    <n v="11146.00035"/>
    <n v="10764.02317"/>
    <n v="18006.077819999999"/>
    <n v="15079.03764"/>
    <n v="0"/>
    <n v="0"/>
    <n v="0"/>
    <n v="0"/>
    <n v="0"/>
    <n v="0"/>
    <s v="Automoviles Residentes"/>
    <s v="Automóviles"/>
    <s v="Automóviles"/>
    <x v="46"/>
    <x v="2"/>
    <n v="835205.63911999995"/>
    <n v="787883.69756"/>
    <n v="686962120.64980006"/>
    <n v="584624168.36260986"/>
    <n v="657838299.99713993"/>
    <n v="555463704.64566004"/>
    <n v="85247038.221250013"/>
    <n v="66240373.806409985"/>
    <n v="52348957.372599989"/>
    <n v="45395674.47539001"/>
    <n v="22590.777429999998"/>
    <n v="19065.77245"/>
    <n v="2.3074648422326812E-2"/>
    <n v="2.48851215546807E-2"/>
    <n v="3186.4568199999994"/>
    <n v="19.330607228421126"/>
    <n v="87.072941252026666"/>
    <n v="86.458587414851891"/>
    <n v="2.3551630207771868"/>
    <n v="2.0921866502694946"/>
    <n v="2.8633972338087061E-3"/>
    <n v="2.9901655710963498E-3"/>
    <n v="2.8195887943133911E-3"/>
    <n v="2.9676101970542664E-3"/>
    <m/>
    <m/>
    <m/>
    <n v="0"/>
    <m/>
    <n v="0"/>
    <m/>
    <n v="0"/>
    <m/>
    <n v="3.5486469507478802"/>
    <n v="56.663664936309068"/>
    <n v="65.299834848191793"/>
    <n v="2.1291733225299984E-2"/>
    <n v="3.5486469507478802"/>
    <n v="19.411319540946504"/>
    <n v="61.901322772357105"/>
    <n v="71.384019504311027"/>
    <s v="Resto"/>
    <n v="2023"/>
    <n v="3"/>
    <d v="2024-11-12T00:00:00"/>
    <x v="46"/>
    <x v="31"/>
  </r>
  <r>
    <n v="2024"/>
    <n v="9"/>
    <n v="23"/>
    <x v="16"/>
    <s v="Automoviles Residentes"/>
    <n v="17"/>
    <s v="4523540f1504cd17100c4835e85b7eefd49911580f8efff0599a8f283be6b9e3"/>
    <s v="866d562d83a77144c090ae01fef5e5dc5d322dfdcb968ee04e0fa262fe1b2619"/>
    <x v="18"/>
    <n v="2285986.5914400001"/>
    <n v="1733613.2028399999"/>
    <n v="3054681.8470100001"/>
    <n v="2345582.1821300001"/>
    <n v="1488115.2504899998"/>
    <n v="1144462.430110001"/>
    <n v="1928628.2408400001"/>
    <n v="1542047.3203900002"/>
    <n v="0"/>
    <n v="0"/>
    <n v="136.08000000000001"/>
    <n v="130.12"/>
    <n v="526.83581000000004"/>
    <n v="5708.1382000000003"/>
    <n v="1457073.1347100001"/>
    <n v="1114034.8983199999"/>
    <n v="2001956.6349800001"/>
    <n v="1549995.1556600002"/>
    <n v="0"/>
    <n v="0"/>
    <n v="0"/>
    <n v="0"/>
    <n v="0"/>
    <n v="0"/>
    <s v="Automoviles Residentes"/>
    <s v="Automóviles"/>
    <s v="Automóviles"/>
    <x v="46"/>
    <x v="2"/>
    <n v="17823957.294020001"/>
    <n v="15095885.725"/>
    <n v="686962120.64980006"/>
    <n v="584624168.36260986"/>
    <n v="657838299.99713993"/>
    <n v="555463704.64566004"/>
    <n v="85247038.221250013"/>
    <n v="66240373.806409985"/>
    <n v="52348957.372599989"/>
    <n v="45395674.47539001"/>
    <n v="3767003.25385"/>
    <n v="2944133.8407700001"/>
    <n v="2.6816023631307337"/>
    <n v="2.6171549211158598"/>
    <n v="552373.38860000018"/>
    <n v="31.86255086746592"/>
    <n v="60.68448677615681"/>
    <n v="58.883641050319767"/>
    <n v="12.825359451500463"/>
    <n v="11.48401116980501"/>
    <n v="0.33276748786056454"/>
    <n v="0.34749977182081659"/>
    <n v="0.29653464510292638"/>
    <n v="0.31210197684219565"/>
    <m/>
    <m/>
    <m/>
    <n v="0"/>
    <m/>
    <n v="0"/>
    <m/>
    <n v="0"/>
    <m/>
    <n v="30.027444443673733"/>
    <n v="65.097286924705827"/>
    <n v="66.016019503955448"/>
    <n v="2.8426836467785992"/>
    <n v="30.792413855913559"/>
    <n v="29.158896250069311"/>
    <n v="72.78245238936239"/>
    <n v="71.873443878321993"/>
    <s v="Medianas"/>
    <n v="2023"/>
    <n v="3"/>
    <d v="2024-11-12T00:00:00"/>
    <x v="46"/>
    <x v="18"/>
  </r>
  <r>
    <n v="2024"/>
    <n v="9"/>
    <n v="15.1"/>
    <x v="13"/>
    <s v="Automoviles Residentes"/>
    <n v="15.1"/>
    <m/>
    <m/>
    <x v="7"/>
    <n v="23392568.73951"/>
    <n v="19669968.616269998"/>
    <n v="31006634.91784"/>
    <n v="25901358.862269998"/>
    <n v="15307161.721429998"/>
    <n v="13252288.480120001"/>
    <n v="20567632.864950005"/>
    <n v="17845796.387230001"/>
    <n v="0"/>
    <n v="0"/>
    <n v="0"/>
    <n v="0"/>
    <n v="42496.173069999997"/>
    <n v="25790.366999999998"/>
    <n v="15015320.69777"/>
    <n v="12969956.742490001"/>
    <n v="21197449.361699998"/>
    <n v="17925651.087070003"/>
    <n v="0"/>
    <n v="0"/>
    <n v="0"/>
    <n v="0"/>
    <n v="0"/>
    <n v="0"/>
    <s v="Automoviles Residentes"/>
    <s v="Automóviles"/>
    <s v="Automóviles"/>
    <x v="46"/>
    <x v="2"/>
    <n v="133815859.28456999"/>
    <n v="114669210.52679002"/>
    <n v="686962120.64980006"/>
    <n v="584624168.36260986"/>
    <n v="657838299.99713993"/>
    <n v="555463704.64566004"/>
    <n v="85247038.221250013"/>
    <n v="66240373.806409985"/>
    <n v="52348957.372599989"/>
    <n v="45395674.47539001"/>
    <n v="34061607.304159999"/>
    <n v="28973876.118230004"/>
    <n v="27.440916690615069"/>
    <n v="29.69483335609825"/>
    <n v="3722600.1232400015"/>
    <n v="18.925297726000711"/>
    <n v="68.677231026185396"/>
    <n v="67.888633664357727"/>
    <n v="17.481163192894687"/>
    <n v="17.153661846895275"/>
    <n v="3.4052195945509891"/>
    <n v="3.5559754942227753"/>
    <n v="3.3645493431037581"/>
    <n v="3.5411798199880247"/>
    <m/>
    <m/>
    <m/>
    <n v="0"/>
    <m/>
    <n v="0"/>
    <m/>
    <n v="0"/>
    <m/>
    <n v="15.505799201342096"/>
    <n v="65.436001885403186"/>
    <n v="67.373206021073074"/>
    <n v="29.240623862820108"/>
    <n v="15.770013700811504"/>
    <n v="18.252047073425317"/>
    <n v="70.835506864802326"/>
    <n v="72.354173800947137"/>
    <s v="Resto"/>
    <n v="2023"/>
    <n v="3"/>
    <d v="2024-11-12T00:00:00"/>
    <x v="46"/>
    <x v="7"/>
  </r>
  <r>
    <n v="2024"/>
    <n v="9"/>
    <n v="50"/>
    <x v="56"/>
    <s v="Automoviles Residentes"/>
    <n v="38"/>
    <s v="aea92132c4cbeb263e6ac2bf6c183b5d81737f179f21efdc5863739672f0f470"/>
    <s v="866d562d83a77144c090ae01fef5e5dc5d322dfdcb968ee04e0fa262fe1b2619"/>
    <x v="35"/>
    <n v="-2.827"/>
    <n v="-11.987219999999999"/>
    <n v="-4.4658500000000014"/>
    <n v="-13.72668"/>
    <n v="107.12445000000002"/>
    <n v="-272.19516999999996"/>
    <n v="150.40416000000002"/>
    <n v="-123.84875999999919"/>
    <n v="0"/>
    <n v="0"/>
    <n v="136.08000000000001"/>
    <n v="130.12"/>
    <n v="0"/>
    <n v="0"/>
    <n v="8.2152900000000013"/>
    <n v="0"/>
    <n v="0"/>
    <n v="0"/>
    <n v="0"/>
    <n v="0"/>
    <n v="0"/>
    <n v="0"/>
    <n v="0"/>
    <n v="0"/>
    <s v="Automoviles Residentes"/>
    <s v="Automóviles"/>
    <s v="Automóviles"/>
    <x v="46"/>
    <x v="2"/>
    <n v="44827465.708169997"/>
    <n v="24659912.83171"/>
    <n v="686962120.64980006"/>
    <n v="584624168.36260986"/>
    <n v="657838299.99713993"/>
    <n v="555463704.64566004"/>
    <n v="85247038.221250013"/>
    <n v="66240373.806409985"/>
    <n v="52348957.372599989"/>
    <n v="45395674.47539001"/>
    <n v="-2.827"/>
    <n v="-11.987219999999999"/>
    <n v="-3.3162442461200926E-6"/>
    <n v="-1.8096546428063805E-5"/>
    <n v="9.1602199999999989"/>
    <n v="-76.416550292728431"/>
    <n v="100"/>
    <n v="100"/>
    <n v="-6.3064015672979859E-6"/>
    <n v="-4.8610147496489615E-5"/>
    <n v="-4.1152196242289601E-7"/>
    <n v="-4.2974086489222209E-7"/>
    <n v="-2.0504147191816047E-6"/>
    <n v="-2.1580563949982755E-6"/>
    <m/>
    <m/>
    <m/>
    <n v="0"/>
    <m/>
    <n v="0"/>
    <m/>
    <n v="0"/>
    <m/>
    <n v="-139.35574977322341"/>
    <n v="-3789.3332154227105"/>
    <n v="2270.7113909647105"/>
    <n v="2.0463530770542168E-4"/>
    <m/>
    <m/>
    <m/>
    <m/>
    <s v="Resto"/>
    <n v="2023"/>
    <n v="3"/>
    <d v="2024-11-12T00:00:00"/>
    <x v="46"/>
    <x v="35"/>
  </r>
  <r>
    <n v="2024"/>
    <n v="9"/>
    <n v="37"/>
    <x v="35"/>
    <s v="Automoviles Residentes"/>
    <n v="25"/>
    <s v="b7a56873cd771f2c446d369b649430b65a756ba278ff97ec81bb6f55b2e73569"/>
    <s v="866d562d83a77144c090ae01fef5e5dc5d322dfdcb968ee04e0fa262fe1b2619"/>
    <x v="16"/>
    <n v="2981812.54684"/>
    <n v="2478059.3029399998"/>
    <n v="3967173.8634000001"/>
    <n v="3324389.8237700001"/>
    <n v="1734854.5937700009"/>
    <n v="1454127.8860899997"/>
    <n v="2430728.0177600007"/>
    <n v="2112551.6032000002"/>
    <n v="0"/>
    <n v="0"/>
    <n v="136.08000000000001"/>
    <n v="130.12"/>
    <n v="8463.6386600000005"/>
    <n v="7595.8919900000001"/>
    <n v="1731934.99973"/>
    <n v="1439703.1822500001"/>
    <n v="2570018.86834"/>
    <n v="2123416.89371"/>
    <n v="0"/>
    <n v="0"/>
    <n v="0"/>
    <n v="0"/>
    <n v="0"/>
    <n v="0"/>
    <s v="Automoviles Residentes"/>
    <s v="Automóviles"/>
    <s v="Automóviles"/>
    <x v="46"/>
    <x v="2"/>
    <n v="10496838.85248"/>
    <n v="8533878.8999300003"/>
    <n v="686962120.64980006"/>
    <n v="584624168.36260986"/>
    <n v="657838299.99713993"/>
    <n v="555463704.64566004"/>
    <n v="85247038.221250013"/>
    <n v="66240373.806409985"/>
    <n v="52348957.372599989"/>
    <n v="45395674.47539001"/>
    <n v="3005009.8894799999"/>
    <n v="2495146.5093499999"/>
    <n v="3.4978488508902901"/>
    <n v="3.7410104450530763"/>
    <n v="503753.24390000012"/>
    <n v="20.328538679536081"/>
    <n v="99.228044382775266"/>
    <n v="99.315182240963821"/>
    <n v="28.406766920457315"/>
    <n v="29.037900959203043"/>
    <n v="0.43405778240283349"/>
    <n v="0.45327439081199195"/>
    <n v="0.42387219636855611"/>
    <n v="0.44612443301237786"/>
    <m/>
    <m/>
    <m/>
    <n v="0"/>
    <m/>
    <n v="0"/>
    <m/>
    <n v="0"/>
    <m/>
    <n v="19.305503344334205"/>
    <n v="58.181209130953825"/>
    <n v="58.680108436662692"/>
    <n v="3.3140193823192408"/>
    <n v="20.298060119815364"/>
    <n v="21.032232339910628"/>
    <n v="67.389972154121708"/>
    <n v="67.801249322010136"/>
    <s v="Medianas"/>
    <n v="2023"/>
    <n v="3"/>
    <d v="2024-11-12T00:00:00"/>
    <x v="46"/>
    <x v="16"/>
  </r>
  <r>
    <n v="2024"/>
    <n v="9"/>
    <n v="25"/>
    <x v="36"/>
    <s v="Automoviles Residentes"/>
    <n v="25"/>
    <s v="b7a56873cd771f2c446d369b649430b65a756ba278ff97ec81bb6f55b2e73569"/>
    <s v="866d562d83a77144c090ae01fef5e5dc5d322dfdcb968ee04e0fa262fe1b2619"/>
    <x v="34"/>
    <n v="0"/>
    <n v="0"/>
    <n v="0"/>
    <n v="-1314255.63620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Automoviles Residentes"/>
    <s v="Automóviles"/>
    <s v="Automóviles"/>
    <x v="46"/>
    <x v="2"/>
    <n v="0"/>
    <n v="0"/>
    <n v="686962120.64980006"/>
    <n v="584624168.36260986"/>
    <n v="657838299.99713993"/>
    <n v="555463704.64566004"/>
    <n v="85247038.221250013"/>
    <n v="66240373.806409985"/>
    <n v="52348957.372599989"/>
    <n v="45395674.47539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6"/>
    <x v="34"/>
  </r>
  <r>
    <n v="2024"/>
    <n v="9"/>
    <n v="81"/>
    <x v="34"/>
    <s v="Automoviles Residentes"/>
    <n v="53"/>
    <s v="2858dcd1057d3eae7f7d5f782167e24b61153c01551450a628cee722509f6529"/>
    <s v="866d562d83a77144c090ae01fef5e5dc5d322dfdcb968ee04e0fa262fe1b2619"/>
    <x v="11"/>
    <n v="700250.42249999999"/>
    <n v="595942.93941999995"/>
    <n v="930026.35131000006"/>
    <n v="782626.44895999995"/>
    <n v="497513.80909000005"/>
    <n v="345096.41756999987"/>
    <n v="672248.90592000028"/>
    <n v="441038.47716999997"/>
    <n v="0"/>
    <n v="0"/>
    <n v="136.08000000000001"/>
    <n v="130.12"/>
    <n v="0"/>
    <n v="0"/>
    <n v="494023.62836999999"/>
    <n v="344656.18557999999"/>
    <n v="682277.19565000001"/>
    <n v="561579.58412000001"/>
    <n v="0"/>
    <n v="0"/>
    <n v="0"/>
    <n v="0"/>
    <n v="0"/>
    <n v="0"/>
    <s v="Automoviles Residentes"/>
    <s v="Automóviles"/>
    <s v="Automóviles"/>
    <x v="46"/>
    <x v="2"/>
    <n v="1282462.5710499999"/>
    <n v="1212681.1111300001"/>
    <n v="686962120.64980006"/>
    <n v="584624168.36260986"/>
    <n v="657838299.99713993"/>
    <n v="555463704.64566004"/>
    <n v="85247038.221250013"/>
    <n v="66240373.806409985"/>
    <n v="52348957.372599989"/>
    <n v="45395674.47539001"/>
    <n v="734097.73840999999"/>
    <n v="631571.18890999991"/>
    <n v="0.82143665881103245"/>
    <n v="0.89966723491275258"/>
    <n v="104307.48308000003"/>
    <n v="17.50293126746616"/>
    <n v="95.389263017849544"/>
    <n v="94.358791199533798"/>
    <n v="54.602016332272285"/>
    <n v="49.142592718764178"/>
    <n v="0.10193435728852566"/>
    <n v="0.10644719568669754"/>
    <n v="0.1019360764863846"/>
    <n v="0.1072874671082537"/>
    <m/>
    <m/>
    <m/>
    <n v="0"/>
    <m/>
    <n v="0"/>
    <m/>
    <n v="0"/>
    <m/>
    <n v="44.166610767289008"/>
    <n v="71.04798413598958"/>
    <n v="57.907627516463933"/>
    <n v="0.9503795950488293"/>
    <n v="43.338100123936265"/>
    <n v="21.492521263773192"/>
    <n v="72.408052257901957"/>
    <n v="61.372634498470802"/>
    <s v="Medianas"/>
    <n v="2023"/>
    <n v="3"/>
    <d v="2024-11-12T00:00:00"/>
    <x v="46"/>
    <x v="11"/>
  </r>
  <r>
    <n v="2024"/>
    <n v="9"/>
    <n v="103"/>
    <x v="18"/>
    <s v="Automoviles Residentes"/>
    <n v="205"/>
    <s v="f8809aff4d69bece79dabe35be0c708b890d7eafb841f121330667b77d2e2590"/>
    <s v="866d562d83a77144c090ae01fef5e5dc5d322dfdcb968ee04e0fa262fe1b2619"/>
    <x v="27"/>
    <n v="294325.20295000001"/>
    <n v="236048.66324000002"/>
    <n v="373762.11072"/>
    <n v="310891.54797000001"/>
    <n v="63604.352639999997"/>
    <n v="95824.085950000008"/>
    <n v="77329.939689999999"/>
    <n v="79610.59117"/>
    <n v="0"/>
    <n v="0"/>
    <n v="136.08000000000001"/>
    <n v="130.12"/>
    <n v="0"/>
    <n v="0"/>
    <n v="63604.352639999997"/>
    <n v="95824.085950000008"/>
    <n v="297045.18968000001"/>
    <n v="229051.96365000002"/>
    <n v="0"/>
    <n v="0"/>
    <n v="0"/>
    <n v="0"/>
    <n v="0"/>
    <n v="0"/>
    <s v="Automoviles Residentes"/>
    <s v="Automóviles"/>
    <s v="Automóviles"/>
    <x v="46"/>
    <x v="2"/>
    <n v="1756185.3149300001"/>
    <n v="1661194.5349100002"/>
    <n v="686962120.64980006"/>
    <n v="584624168.36260986"/>
    <n v="657838299.99713993"/>
    <n v="555463704.64566004"/>
    <n v="85247038.221250013"/>
    <n v="66240373.806409985"/>
    <n v="52348957.372599989"/>
    <n v="45395674.47539001"/>
    <n v="294325.20295000001"/>
    <n v="236048.66324000002"/>
    <n v="0.34526150009588474"/>
    <n v="0.35635164730480118"/>
    <n v="58276.539709999983"/>
    <n v="24.688358285997957"/>
    <n v="100"/>
    <n v="100"/>
    <n v="16.759347686592605"/>
    <n v="14.209573790392263"/>
    <n v="4.2844458828617316E-2"/>
    <n v="4.4741268933608705E-2"/>
    <n v="4.0376138383247981E-2"/>
    <n v="4.2495785280980615E-2"/>
    <m/>
    <m/>
    <m/>
    <n v="0"/>
    <m/>
    <n v="0"/>
    <m/>
    <n v="0"/>
    <m/>
    <n v="-33.623835793030075"/>
    <n v="21.610229773902546"/>
    <n v="40.595055542666586"/>
    <n v="0.12150070571088623"/>
    <n v="-33.623835793030075"/>
    <n v="29.684629176066004"/>
    <n v="21.412348979129913"/>
    <n v="41.83508598792141"/>
    <s v="Resto"/>
    <n v="2023"/>
    <n v="3"/>
    <d v="2024-11-12T00:00:00"/>
    <x v="46"/>
    <x v="27"/>
  </r>
  <r>
    <n v="2024"/>
    <n v="9"/>
    <n v="10"/>
    <x v="4"/>
    <s v="Automoviles Residentes"/>
    <n v="10"/>
    <s v="4a44dc15364204a80fe80e9039455cc1608281820fe2b24f1e5233ade6af1dd5"/>
    <s v="866d562d83a77144c090ae01fef5e5dc5d322dfdcb968ee04e0fa262fe1b2619"/>
    <x v="19"/>
    <n v="629594.73229999992"/>
    <n v="435505.11293"/>
    <n v="939385.91226999997"/>
    <n v="562702.76436999999"/>
    <n v="475802.26786999998"/>
    <n v="310208.76438999997"/>
    <n v="640952.06505999994"/>
    <n v="310208.76438999997"/>
    <n v="0"/>
    <n v="0"/>
    <n v="136.08000000000001"/>
    <n v="130.12"/>
    <n v="-1068.8567800000001"/>
    <n v="-3498.5612099999998"/>
    <n v="474740.99734"/>
    <n v="309585.81368999998"/>
    <n v="608026.71228999994"/>
    <n v="451876.91835000005"/>
    <n v="0"/>
    <n v="0"/>
    <n v="0"/>
    <n v="0"/>
    <n v="0"/>
    <n v="0"/>
    <s v="Automoviles Residentes"/>
    <s v="Automóviles"/>
    <s v="Automóviles"/>
    <x v="46"/>
    <x v="2"/>
    <n v="4592296.0130699994"/>
    <n v="4306787.9967099996"/>
    <n v="686962120.64980006"/>
    <n v="584624168.36260986"/>
    <n v="657838299.99713993"/>
    <n v="555463704.64566004"/>
    <n v="85247038.221250013"/>
    <n v="66240373.806409985"/>
    <n v="52348957.372599989"/>
    <n v="45395674.47539001"/>
    <n v="1298426.08024"/>
    <n v="805233.40048000007"/>
    <n v="0.73855320423678639"/>
    <n v="0.65746173806745156"/>
    <n v="194089.61936999991"/>
    <n v="44.566553550703425"/>
    <n v="48.489070104293205"/>
    <n v="54.084332899056989"/>
    <n v="13.709802907045383"/>
    <n v="10.112062940239614"/>
    <n v="9.1649119125296732E-2"/>
    <n v="9.5706609405797324E-2"/>
    <n v="7.4493176385393697E-2"/>
    <n v="7.8403882969782207E-2"/>
    <m/>
    <m/>
    <m/>
    <n v="0"/>
    <m/>
    <n v="0"/>
    <m/>
    <n v="0"/>
    <m/>
    <n v="53.381310423522699"/>
    <n v="75.572784119686958"/>
    <n v="71.229649246359301"/>
    <n v="0.90890495580154584"/>
    <n v="53.347142002887814"/>
    <n v="34.555824296175828"/>
    <n v="78.078970503120104"/>
    <n v="68.511092538302904"/>
    <s v="Resto"/>
    <n v="2023"/>
    <n v="3"/>
    <d v="2024-11-12T00:00:00"/>
    <x v="46"/>
    <x v="19"/>
  </r>
  <r>
    <n v="2024"/>
    <n v="9"/>
    <n v="27"/>
    <x v="21"/>
    <s v="Automoviles Residentes"/>
    <n v="21"/>
    <s v="6f4b6612125fb3a0daecd2799dfd6c9c299424fd920f9b308110a2c1fbd8f443"/>
    <s v="866d562d83a77144c090ae01fef5e5dc5d322dfdcb968ee04e0fa262fe1b2619"/>
    <x v="15"/>
    <n v="4713083.9713699995"/>
    <n v="4395959.23728"/>
    <n v="6201442.4210499991"/>
    <n v="5716135.2303800005"/>
    <n v="3002855.7141499985"/>
    <n v="2804226.68646"/>
    <n v="4027885.0881200018"/>
    <n v="3698954.3290400002"/>
    <n v="0"/>
    <n v="0"/>
    <n v="136.08000000000001"/>
    <n v="130.12"/>
    <n v="0"/>
    <n v="0"/>
    <n v="2966201.1588300001"/>
    <n v="2798419.76749"/>
    <n v="4219314.4572000001"/>
    <n v="3881422.8312600004"/>
    <n v="0"/>
    <n v="0"/>
    <n v="0"/>
    <n v="0"/>
    <n v="0"/>
    <n v="0"/>
    <s v="Automoviles Residentes"/>
    <s v="Automóviles"/>
    <s v="Automóviles"/>
    <x v="46"/>
    <x v="2"/>
    <n v="9306186.5952599999"/>
    <n v="8672700.5259799995"/>
    <n v="686962120.64980006"/>
    <n v="584624168.36260986"/>
    <n v="657838299.99713993"/>
    <n v="555463704.64566004"/>
    <n v="85247038.221250013"/>
    <n v="66240373.806409985"/>
    <n v="52348957.372599989"/>
    <n v="45395674.47539001"/>
    <n v="7413539.4558900008"/>
    <n v="7084407.1026099995"/>
    <n v="5.5287363288067199"/>
    <n v="6.6363744415563808"/>
    <n v="317124.73408999946"/>
    <n v="7.2140053392810932"/>
    <n v="63.574005364272935"/>
    <n v="62.051194596940427"/>
    <n v="50.644632182322191"/>
    <n v="50.68731733687143"/>
    <n v="0.68607625219741009"/>
    <n v="0.71645022361733735"/>
    <n v="0.75192909824306664"/>
    <n v="0.7914035067483407"/>
    <m/>
    <m/>
    <m/>
    <n v="0"/>
    <m/>
    <n v="0"/>
    <m/>
    <n v="0"/>
    <m/>
    <n v="7.083201534635708"/>
    <n v="63.713180847001297"/>
    <n v="63.791007493397856"/>
    <n v="5.7362283125847426"/>
    <n v="5.9955762637600607"/>
    <n v="8.7053547276196177"/>
    <n v="70.300547373717563"/>
    <n v="72.097781899777402"/>
    <s v="Medianas"/>
    <n v="2023"/>
    <n v="3"/>
    <d v="2024-11-12T00:00:00"/>
    <x v="46"/>
    <x v="15"/>
  </r>
  <r>
    <n v="2024"/>
    <n v="9"/>
    <n v="48"/>
    <x v="3"/>
    <s v="Automoviles Residentes"/>
    <n v="36"/>
    <s v="76a50887d8f1c2e9301755428990ad81479ee21c25b43215cf524541e0503269"/>
    <s v="866d562d83a77144c090ae01fef5e5dc5d322dfdcb968ee04e0fa262fe1b2619"/>
    <x v="6"/>
    <n v="7026036.1338"/>
    <n v="5657405.2288199998"/>
    <n v="9039928.5005800016"/>
    <n v="7414034.3115999997"/>
    <n v="5146419.006219998"/>
    <n v="4154651.1568699996"/>
    <n v="6817791.0776199987"/>
    <n v="5689831.1896500001"/>
    <n v="0"/>
    <n v="0"/>
    <n v="136.08000000000001"/>
    <n v="130.12"/>
    <n v="105882.41295999999"/>
    <n v="120326.8192"/>
    <n v="5076592.8191099996"/>
    <n v="4106786.2596300002"/>
    <n v="6389864.4811300002"/>
    <n v="5348224.7373700002"/>
    <n v="0"/>
    <n v="0"/>
    <n v="0"/>
    <n v="0"/>
    <n v="0"/>
    <n v="0"/>
    <s v="Automoviles Residentes"/>
    <s v="Automóviles"/>
    <s v="Automóviles"/>
    <x v="46"/>
    <x v="2"/>
    <n v="47053426.409630001"/>
    <n v="41806699.471960001"/>
    <n v="686962120.64980006"/>
    <n v="584624168.36260986"/>
    <n v="657838299.99713993"/>
    <n v="555463704.64566004"/>
    <n v="85247038.221250013"/>
    <n v="66240373.806409985"/>
    <n v="52348957.372599989"/>
    <n v="45395674.47539001"/>
    <n v="11338288.819490001"/>
    <n v="9078412.7988600004"/>
    <n v="8.2419709592310255"/>
    <n v="8.5407205662123573"/>
    <n v="1368630.9049800001"/>
    <n v="24.191848552900353"/>
    <n v="61.967341330400451"/>
    <n v="62.317118136888581"/>
    <n v="14.932039321927137"/>
    <n v="13.532293389040326"/>
    <n v="1.0227690759941823"/>
    <n v="1.0680491138674273"/>
    <n v="0.9676995127767325"/>
    <n v="1.0185013316808804"/>
    <m/>
    <m/>
    <m/>
    <n v="0"/>
    <m/>
    <n v="0"/>
    <m/>
    <n v="0"/>
    <m/>
    <n v="23.871266489126121"/>
    <n v="73.247830045482274"/>
    <n v="73.437397337304773"/>
    <n v="9.8309866414143503"/>
    <n v="23.614731767593234"/>
    <n v="19.476364493093978"/>
    <n v="79.447581933885431"/>
    <n v="76.787840102050765"/>
    <s v="Grandes"/>
    <n v="2023"/>
    <n v="3"/>
    <d v="2024-11-12T00:00:00"/>
    <x v="46"/>
    <x v="6"/>
  </r>
  <r>
    <n v="2024"/>
    <n v="9"/>
    <n v="130"/>
    <x v="70"/>
    <s v="Automoviles Residentes"/>
    <n v="282"/>
    <s v="27e1615212f3c6ea846ed6c412df1361ce97f006ee20bb5aa2483a3b61d5cadd"/>
    <s v="866d562d83a77144c090ae01fef5e5dc5d322dfdcb968ee04e0fa262fe1b2619"/>
    <x v="33"/>
    <n v="21436.396140000001"/>
    <n v="468.89203999999995"/>
    <n v="22958.823609999999"/>
    <n v="468.89203999999995"/>
    <n v="8044.396560000001"/>
    <n v="97.466229999999996"/>
    <n v="8464.9167499999985"/>
    <n v="97.466229999999996"/>
    <n v="0"/>
    <n v="0"/>
    <n v="136.08000000000001"/>
    <n v="130.12"/>
    <n v="0"/>
    <n v="0"/>
    <n v="2988.5970600000001"/>
    <n v="94.789289999999994"/>
    <n v="3705.3758800000001"/>
    <n v="-430.71762999999999"/>
    <n v="0"/>
    <n v="0"/>
    <n v="0"/>
    <n v="0"/>
    <n v="0"/>
    <n v="0"/>
    <s v="Automoviles Residentes"/>
    <s v="Automóviles"/>
    <s v="Automóviles"/>
    <x v="46"/>
    <x v="2"/>
    <n v="21436.396140000001"/>
    <n v="468.89203999999995"/>
    <n v="686962120.64980006"/>
    <n v="584624168.36260986"/>
    <n v="657838299.99713993"/>
    <n v="555463704.64566004"/>
    <n v="85247038.221250013"/>
    <n v="66240373.806409985"/>
    <n v="52348957.372599989"/>
    <n v="45395674.47539001"/>
    <n v="21436.396140000001"/>
    <n v="468.89203999999995"/>
    <n v="2.5146206351901654E-2"/>
    <n v="7.0786442324488499E-4"/>
    <n v="20967.504100000002"/>
    <n v="4471.7125289650903"/>
    <n v="100"/>
    <n v="100"/>
    <n v="100"/>
    <n v="100"/>
    <n v="3.1204626129492019E-3"/>
    <n v="3.2586117500445324E-3"/>
    <n v="8.0204012316708098E-5"/>
    <n v="8.4414523591440477E-5"/>
    <m/>
    <m/>
    <m/>
    <n v="0"/>
    <m/>
    <n v="0"/>
    <m/>
    <n v="0"/>
    <m/>
    <n v="8153.5218198139009"/>
    <n v="37.52681424369311"/>
    <n v="20.786497036716597"/>
    <n v="1.5366870638402677E-2"/>
    <n v="3052.8847404596027"/>
    <n v="-960.2795943133325"/>
    <n v="80.655705569066313"/>
    <n v="-22.007292805729822"/>
    <s v="Resto"/>
    <n v="2023"/>
    <n v="3"/>
    <d v="2024-11-12T00:00:00"/>
    <x v="46"/>
    <x v="33"/>
  </r>
  <r>
    <n v="2024"/>
    <n v="9"/>
    <n v="129"/>
    <x v="71"/>
    <s v="Automoviles Residentes"/>
    <n v="208"/>
    <s v="8df66f64b57424391d363fd6b811fed3c430c77597da265025728bd637bad804"/>
    <s v="866d562d83a77144c090ae01fef5e5dc5d322dfdcb968ee04e0fa262fe1b2619"/>
    <x v="29"/>
    <n v="169473.86775"/>
    <n v="60704.479759999995"/>
    <n v="215430.48690000002"/>
    <n v="77237.355119999993"/>
    <n v="98709.788560000015"/>
    <n v="41685.980710000003"/>
    <n v="119907.73733000002"/>
    <n v="50740.565420000006"/>
    <n v="0"/>
    <n v="0"/>
    <n v="136.08000000000001"/>
    <n v="130.12"/>
    <n v="0"/>
    <n v="0"/>
    <n v="91317.452000000005"/>
    <n v="19419.497609999999"/>
    <n v="115621.25993"/>
    <n v="22077.071889999999"/>
    <n v="0"/>
    <n v="0"/>
    <n v="0"/>
    <n v="0"/>
    <n v="0"/>
    <n v="0"/>
    <s v="Automoviles Residentes"/>
    <s v="Automóviles"/>
    <s v="Automóviles"/>
    <x v="46"/>
    <x v="2"/>
    <n v="169473.86775"/>
    <n v="60704.479759999995"/>
    <n v="686962120.64980006"/>
    <n v="584624168.36260986"/>
    <n v="657838299.99713993"/>
    <n v="555463704.64566004"/>
    <n v="85247038.221250013"/>
    <n v="66240373.806409985"/>
    <n v="52348957.372599989"/>
    <n v="45395674.47539001"/>
    <n v="169473.86775"/>
    <n v="60704.479759999995"/>
    <n v="0.19880323268258049"/>
    <n v="9.1642719193299166E-2"/>
    <n v="108769.38799000002"/>
    <n v="179.17851931196589"/>
    <n v="100"/>
    <n v="100"/>
    <n v="100"/>
    <n v="100"/>
    <n v="2.4670045502609955E-2"/>
    <n v="2.5762237885926801E-2"/>
    <n v="1.0383505001173399E-2"/>
    <n v="1.0928613202319751E-2"/>
    <m/>
    <m/>
    <m/>
    <n v="0"/>
    <m/>
    <n v="0"/>
    <m/>
    <n v="0"/>
    <m/>
    <n v="136.79372987936117"/>
    <n v="58.244843214183398"/>
    <n v="68.670353283330741"/>
    <n v="0.18856113572123556"/>
    <n v="370.2359135849963"/>
    <n v="423.71646251861711"/>
    <n v="78.97981050828011"/>
    <n v="87.962288236223145"/>
    <s v="Resto"/>
    <n v="2023"/>
    <n v="3"/>
    <d v="2024-11-12T00:00:00"/>
    <x v="46"/>
    <x v="29"/>
  </r>
  <r>
    <n v="2024"/>
    <n v="9"/>
    <n v="115"/>
    <x v="72"/>
    <s v="Automoviles Residentes"/>
    <n v="232"/>
    <s v="835d5e8314340ab852a2f979ab4cd53e994dbe38366afb6eed84fe4957b980c8"/>
    <s v="866d562d83a77144c090ae01fef5e5dc5d322dfdcb968ee04e0fa262fe1b2619"/>
    <x v="24"/>
    <n v="43281.459020000002"/>
    <n v="32331.358170000003"/>
    <n v="57377.340550000008"/>
    <n v="41678.833310000002"/>
    <n v="32008.306140000001"/>
    <n v="19594.391729999999"/>
    <n v="41481.547200000001"/>
    <n v="27989.106080000001"/>
    <n v="0"/>
    <n v="0"/>
    <n v="136.08000000000001"/>
    <n v="130.12"/>
    <n v="0"/>
    <n v="0"/>
    <n v="32008.306140000001"/>
    <n v="19594.391729999999"/>
    <n v="38336.631759999997"/>
    <n v="25267.41923"/>
    <n v="0"/>
    <n v="0"/>
    <n v="0"/>
    <n v="0"/>
    <n v="0"/>
    <n v="0"/>
    <s v="Automoviles Residentes"/>
    <s v="Automóviles"/>
    <s v="Automóviles"/>
    <x v="46"/>
    <x v="2"/>
    <n v="43281.459020000002"/>
    <n v="32331.358170000003"/>
    <n v="686962120.64980006"/>
    <n v="584624168.36260986"/>
    <n v="657838299.99713993"/>
    <n v="555463704.64566004"/>
    <n v="85247038.221250013"/>
    <n v="66240373.806409985"/>
    <n v="52348957.372599989"/>
    <n v="45395674.47539001"/>
    <n v="43281.459020000002"/>
    <n v="32331.358170000003"/>
    <n v="5.0771803834014008E-2"/>
    <n v="4.8809142086802877E-2"/>
    <n v="10950.100849999999"/>
    <n v="33.868360222987803"/>
    <n v="100"/>
    <n v="100"/>
    <n v="100"/>
    <n v="100"/>
    <n v="6.3004142031965176E-3"/>
    <n v="6.579346173700768E-3"/>
    <n v="5.530280805966725E-3"/>
    <n v="5.8206068010554779E-3"/>
    <m/>
    <m/>
    <m/>
    <n v="0"/>
    <m/>
    <n v="0"/>
    <m/>
    <n v="0"/>
    <m/>
    <n v="63.354426006466305"/>
    <n v="73.953851983615507"/>
    <n v="60.604913740312561"/>
    <n v="6.1144113935597683E-2"/>
    <n v="63.354426006466305"/>
    <n v="51.723574976279821"/>
    <n v="83.492744851406329"/>
    <n v="77.548053292025898"/>
    <s v="Resto"/>
    <n v="2023"/>
    <n v="3"/>
    <d v="2024-11-12T00:00:00"/>
    <x v="46"/>
    <x v="24"/>
  </r>
  <r>
    <n v="2024"/>
    <n v="9"/>
    <n v="1"/>
    <x v="14"/>
    <s v="Automoviles Residentes"/>
    <n v="30"/>
    <s v="624b60c58c9d8bfb6ff1886c2fd605d2adeb6ea4da576068201b6c6958ce93f4"/>
    <s v="866d562d83a77144c090ae01fef5e5dc5d322dfdcb968ee04e0fa262fe1b2619"/>
    <x v="13"/>
    <n v="4405047.3305500001"/>
    <n v="3534130.4414400002"/>
    <n v="5806176.9820699999"/>
    <n v="4553632.3739700001"/>
    <n v="2710074.3370599984"/>
    <n v="2332607.35714"/>
    <n v="3733522.3687700005"/>
    <n v="3093917.7849199995"/>
    <n v="0"/>
    <n v="0"/>
    <n v="136.08000000000001"/>
    <n v="130.12"/>
    <n v="237.79416000000001"/>
    <n v="-9601.1814800000011"/>
    <n v="2692211.3540500002"/>
    <n v="2332607.35714"/>
    <n v="3996014.6102700001"/>
    <n v="3306240.0334999999"/>
    <n v="0"/>
    <n v="0"/>
    <n v="0"/>
    <n v="0"/>
    <n v="0"/>
    <n v="0"/>
    <s v="Automoviles Residentes"/>
    <s v="Automóviles"/>
    <s v="Automóviles"/>
    <x v="46"/>
    <x v="2"/>
    <n v="35723485.483519994"/>
    <n v="28721849.16367"/>
    <n v="686962120.64980006"/>
    <n v="584624168.36260986"/>
    <n v="657838299.99713993"/>
    <n v="555463704.64566004"/>
    <n v="85247038.221250013"/>
    <n v="66240373.806409985"/>
    <n v="52348957.372599989"/>
    <n v="45395674.47539001"/>
    <n v="5983154.6386799999"/>
    <n v="4866517.3384300005"/>
    <n v="5.1673904718157457"/>
    <n v="5.3353117417009619"/>
    <n v="870916.88910999987"/>
    <n v="24.643031816198047"/>
    <n v="73.624159771371694"/>
    <n v="72.621346964730122"/>
    <n v="12.330956150911261"/>
    <n v="12.304675862967377"/>
    <n v="0.64123584083257013"/>
    <n v="0.66962463732639943"/>
    <n v="0.60451322964259935"/>
    <n v="0.63624867149411379"/>
    <m/>
    <m/>
    <m/>
    <n v="0"/>
    <m/>
    <n v="0"/>
    <m/>
    <n v="0"/>
    <m/>
    <n v="16.182191090351751"/>
    <n v="61.522025388127375"/>
    <n v="66.002299456427721"/>
    <n v="5.1769404264744354"/>
    <n v="15.416396411906597"/>
    <n v="20.862810013216194"/>
    <n v="67.372410179153349"/>
    <n v="70.551663929575369"/>
    <s v="Medianas"/>
    <n v="2023"/>
    <n v="3"/>
    <d v="2024-11-12T00:00:00"/>
    <x v="46"/>
    <x v="13"/>
  </r>
  <r>
    <n v="2024"/>
    <n v="9"/>
    <n v="61"/>
    <x v="2"/>
    <s v="Automoviles Resident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47026.93371000001"/>
    <n v="146500.55427000002"/>
    <n v="163930.22933"/>
    <n v="160400.98155000003"/>
    <n v="0"/>
    <n v="0"/>
    <n v="0"/>
    <n v="0"/>
    <n v="0"/>
    <n v="0"/>
    <s v="Automoviles Residentes"/>
    <s v="Automóviles"/>
    <s v="Automóviles"/>
    <x v="46"/>
    <x v="2"/>
    <n v="0"/>
    <n v="0"/>
    <n v="686962120.64980006"/>
    <n v="584624168.36260986"/>
    <n v="657838299.99713993"/>
    <n v="555463704.64566004"/>
    <n v="85247038.221250013"/>
    <n v="66240373.806409985"/>
    <n v="52348957.372599989"/>
    <n v="45395674.47539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0.35930201262575068"/>
    <n v="2.2002657003067361"/>
    <n v="89.688725691969367"/>
    <n v="91.333951235412499"/>
    <m/>
    <n v="2023"/>
    <n v="3"/>
    <d v="2024-11-12T00:00:00"/>
    <x v="46"/>
    <x v="2"/>
  </r>
  <r>
    <n v="2024"/>
    <n v="9"/>
    <n v="201.1"/>
    <x v="1"/>
    <s v="Automoviles Residentes"/>
    <n v="201.1"/>
    <m/>
    <m/>
    <x v="1"/>
    <n v="85247038.221249983"/>
    <n v="66240373.80641"/>
    <n v="112929616.47176996"/>
    <n v="86478350.730799988"/>
    <n v="52348957.372599989"/>
    <n v="45395674.475390002"/>
    <n v="70105293.797129989"/>
    <n v="60562416.629819989"/>
    <n v="0"/>
    <n v="0"/>
    <n v="0"/>
    <n v="0"/>
    <n v="221433.60431"/>
    <n v="221172.30055000001"/>
    <n v="49441761.388469994"/>
    <n v="42658590.110289998"/>
    <n v="70359622.453390017"/>
    <n v="58063415.15794"/>
    <n v="0"/>
    <n v="0"/>
    <n v="0"/>
    <n v="0"/>
    <n v="0"/>
    <n v="0"/>
    <s v="Automoviles Residentes"/>
    <s v="Automóviles"/>
    <s v="Automóviles"/>
    <x v="46"/>
    <x v="2"/>
    <n v="495330868.78752995"/>
    <n v="411108014.19491005"/>
    <n v="686962120.64980006"/>
    <n v="584624168.36260986"/>
    <n v="657838299.99713993"/>
    <n v="555463704.64566004"/>
    <n v="85247038.221250013"/>
    <n v="66240373.806409985"/>
    <n v="52348957.372599989"/>
    <n v="45395674.47539001"/>
    <n v="139225883.85070997"/>
    <n v="108379382.38547999"/>
    <n v="99.999999999999972"/>
    <n v="100.00000000000003"/>
    <n v="19006664.414839983"/>
    <n v="28.693473968591544"/>
    <n v="61.22930295968473"/>
    <n v="61.118980703182601"/>
    <n v="17.210120263636615"/>
    <n v="16.112644735503707"/>
    <n v="12.409277842075847"/>
    <n v="12.95866145550063"/>
    <n v="11.330420018716158"/>
    <n v="11.925238904433169"/>
    <m/>
    <m/>
    <m/>
    <n v="0"/>
    <m/>
    <n v="0"/>
    <m/>
    <n v="0"/>
    <m/>
    <n v="15.317060441473362"/>
    <n v="61.408535082161585"/>
    <n v="68.531730524439041"/>
    <n v="100"/>
    <n v="15.901067664549418"/>
    <n v="21.177202997796019"/>
    <n v="70.270077729912302"/>
    <n v="73.46896491405667"/>
    <m/>
    <n v="2023"/>
    <n v="3"/>
    <d v="2024-11-12T00:00:00"/>
    <x v="46"/>
    <x v="1"/>
  </r>
  <r>
    <n v="2024"/>
    <n v="9"/>
    <n v="43"/>
    <x v="9"/>
    <s v="Automoviles Residentes"/>
    <n v="31"/>
    <s v="eb1e33e8a81b697b75855af6bfcdbcbf7cbbde9f94962ceaec1ed8af21f5a50f"/>
    <s v="866d562d83a77144c090ae01fef5e5dc5d322dfdcb968ee04e0fa262fe1b2619"/>
    <x v="4"/>
    <n v="14017191.569329999"/>
    <n v="9469718.0508500002"/>
    <n v="18489802.067460001"/>
    <n v="12923962.716250002"/>
    <n v="6577987.1868900023"/>
    <n v="5928948.2445499999"/>
    <n v="8891072.7959099989"/>
    <n v="8078937.5002599992"/>
    <n v="0"/>
    <n v="0"/>
    <n v="136.08000000000001"/>
    <n v="130.12"/>
    <n v="8559.0764999999992"/>
    <n v="-184.02206000000001"/>
    <n v="6524954.8125299998"/>
    <n v="5913174.9125600001"/>
    <n v="11021493.610879999"/>
    <n v="8660598.6198700015"/>
    <n v="0"/>
    <n v="0"/>
    <n v="0"/>
    <n v="0"/>
    <n v="0"/>
    <n v="0"/>
    <s v="Automoviles Residentes"/>
    <s v="Automóviles"/>
    <s v="Automóviles"/>
    <x v="46"/>
    <x v="2"/>
    <n v="84865140.385240003"/>
    <n v="73374373.455160007"/>
    <n v="686962120.64980006"/>
    <n v="584624168.36260986"/>
    <n v="657838299.99713993"/>
    <n v="555463704.64566004"/>
    <n v="85247038.221250013"/>
    <n v="66240373.806409985"/>
    <n v="52348957.372599989"/>
    <n v="45395674.47539001"/>
    <n v="21151401.852540001"/>
    <n v="14669738.197180001"/>
    <n v="16.443024721808875"/>
    <n v="14.295991261350082"/>
    <n v="4547473.5184799992"/>
    <n v="48.021213451775566"/>
    <n v="66.270744922974089"/>
    <n v="64.552740639027803"/>
    <n v="16.517019244532953"/>
    <n v="12.906029182841422"/>
    <n v="2.0404606233704827"/>
    <n v="2.130795906743487"/>
    <n v="1.6197958557499219"/>
    <n v="1.7048311116728856"/>
    <m/>
    <m/>
    <m/>
    <n v="0"/>
    <m/>
    <n v="0"/>
    <m/>
    <n v="0"/>
    <m/>
    <n v="10.946949029899367"/>
    <n v="46.927996627247495"/>
    <n v="62.609554082952016"/>
    <n v="12.565650811477273"/>
    <n v="10.346047749586029"/>
    <n v="27.260182518947353"/>
    <n v="59.202092229031578"/>
    <n v="68.276745893677713"/>
    <s v="Grandes"/>
    <n v="2023"/>
    <n v="3"/>
    <d v="2024-11-12T00:00:00"/>
    <x v="46"/>
    <x v="4"/>
  </r>
  <r>
    <n v="2024"/>
    <n v="9"/>
    <n v="41"/>
    <x v="7"/>
    <s v="Automoviles Residentes"/>
    <n v="29"/>
    <s v="35135aaa6cc23891b40cb3f378c53a17a1127210ce60e125ccf03efcfdaec458"/>
    <s v="866d562d83a77144c090ae01fef5e5dc5d322dfdcb968ee04e0fa262fe1b2619"/>
    <x v="10"/>
    <n v="1991582.3976700001"/>
    <n v="1773374.4931900001"/>
    <n v="2652743.27079"/>
    <n v="2216380.4492999995"/>
    <n v="1394301.83709"/>
    <n v="1288728.95844"/>
    <n v="1829090.369570001"/>
    <n v="1721631.8190200001"/>
    <n v="0"/>
    <n v="0"/>
    <n v="136.08000000000001"/>
    <n v="130.12"/>
    <n v="-795.32132999999999"/>
    <n v="-42.603550000000006"/>
    <n v="1377066.5544100001"/>
    <n v="1288627.23068"/>
    <n v="2081649.3084800001"/>
    <n v="1845236.62136"/>
    <n v="0"/>
    <n v="0"/>
    <n v="0"/>
    <n v="0"/>
    <n v="0"/>
    <n v="0"/>
    <s v="Automoviles Residentes"/>
    <s v="Automóviles"/>
    <s v="Automóviles"/>
    <x v="46"/>
    <x v="2"/>
    <n v="25680299.423299998"/>
    <n v="22376637.893310003"/>
    <n v="686962120.64980006"/>
    <n v="584624168.36260986"/>
    <n v="657838299.99713993"/>
    <n v="555463704.64566004"/>
    <n v="85247038.221250013"/>
    <n v="66240373.806409985"/>
    <n v="52348957.372599989"/>
    <n v="45395674.47539001"/>
    <n v="2480629.9206500002"/>
    <n v="2207910.0666700001"/>
    <n v="2.3362482019622202"/>
    <n v="2.6771806849592283"/>
    <n v="218207.90448000003"/>
    <n v="12.304671422643555"/>
    <n v="80.285349341756913"/>
    <n v="80.319145238765429"/>
    <n v="7.7552927434444818"/>
    <n v="7.9251159251238104"/>
    <n v="0.28991153046199331"/>
    <n v="0.30274649525250491"/>
    <n v="0.30333581626582268"/>
    <n v="0.31926019258472821"/>
    <m/>
    <m/>
    <m/>
    <n v="0"/>
    <m/>
    <n v="0"/>
    <m/>
    <n v="0"/>
    <m/>
    <n v="8.1920157034257599"/>
    <n v="70.009748967515833"/>
    <n v="72.670998900057199"/>
    <n v="2.6634758495109834"/>
    <n v="6.8630649441833613"/>
    <n v="12.812052632347836"/>
    <n v="66.152667925392322"/>
    <n v="69.835337959542514"/>
    <s v="Medianas"/>
    <n v="2023"/>
    <n v="3"/>
    <d v="2024-11-12T00:00:00"/>
    <x v="46"/>
    <x v="10"/>
  </r>
  <r>
    <n v="2024"/>
    <n v="9"/>
    <n v="150.1"/>
    <x v="32"/>
    <s v="Automoviles Residentes"/>
    <n v="150.1"/>
    <m/>
    <m/>
    <x v="21"/>
    <n v="2914523.88051"/>
    <n v="2235676.4844599999"/>
    <n v="3972686.8237499995"/>
    <n v="1714025.7462299999"/>
    <n v="2043767.0986800003"/>
    <n v="1669022.1523999998"/>
    <n v="2695669.9135599993"/>
    <n v="2109944.1877800007"/>
    <n v="0"/>
    <n v="0"/>
    <n v="0"/>
    <n v="0"/>
    <n v="-780.69568000000004"/>
    <n v="5442.7169500000018"/>
    <n v="1950670.7611000002"/>
    <n v="1540503.7657499998"/>
    <n v="2694548.62696"/>
    <n v="2052570.5264800002"/>
    <n v="0"/>
    <n v="0"/>
    <n v="0"/>
    <n v="0"/>
    <n v="0"/>
    <n v="0"/>
    <s v="Automoviles Residentes"/>
    <s v="Automóviles"/>
    <s v="Automóviles"/>
    <x v="46"/>
    <x v="2"/>
    <n v="101887036.19809002"/>
    <n v="76394935.551800013"/>
    <n v="686962120.64980006"/>
    <n v="584624168.36260986"/>
    <n v="657838299.99713993"/>
    <n v="555463704.64566004"/>
    <n v="85247038.221250013"/>
    <n v="66240373.806409985"/>
    <n v="52348957.372599989"/>
    <n v="45395674.47539001"/>
    <n v="5108014.8672499992"/>
    <n v="3864457.4459500001"/>
    <n v="3.4189151216557807"/>
    <n v="3.3750964192832753"/>
    <n v="678847.3960500001"/>
    <n v="30.364294689710757"/>
    <n v="57.057858214087219"/>
    <n v="57.852273332780953"/>
    <n v="2.8605443727340809"/>
    <n v="2.926472112728058"/>
    <n v="0.42426267663101147"/>
    <n v="0.44304563606629033"/>
    <n v="0.38241260034144436"/>
    <n v="0.40248831125449985"/>
    <m/>
    <m/>
    <m/>
    <n v="0"/>
    <m/>
    <n v="0"/>
    <m/>
    <n v="0"/>
    <m/>
    <n v="22.452964194701043"/>
    <n v="70.123532435162971"/>
    <n v="74.654010273902912"/>
    <n v="3.904121879893887"/>
    <n v="26.625510723779968"/>
    <n v="31.276786458633545"/>
    <n v="72.393229113877766"/>
    <n v="75.052415781875453"/>
    <s v="Resto"/>
    <n v="2023"/>
    <n v="3"/>
    <d v="2024-11-12T00:00:00"/>
    <x v="46"/>
    <x v="21"/>
  </r>
  <r>
    <n v="2024"/>
    <n v="9"/>
    <n v="22"/>
    <x v="15"/>
    <s v="Automoviles Residentes"/>
    <n v="16"/>
    <s v="b17ef6d19c7a5b1ee83b907c595526dcb1eb06db8227d650d5dda0a9f4ce8cd9"/>
    <s v="866d562d83a77144c090ae01fef5e5dc5d322dfdcb968ee04e0fa262fe1b2619"/>
    <x v="8"/>
    <n v="3061259.6077100001"/>
    <n v="2340916.1556599997"/>
    <n v="3996424.8297800003"/>
    <n v="3099318.9847999997"/>
    <n v="2041642.8177600007"/>
    <n v="1636973.6814000008"/>
    <n v="2773763.6054700003"/>
    <n v="2154848.6057500001"/>
    <n v="0"/>
    <n v="0"/>
    <n v="136.08000000000001"/>
    <n v="130.12"/>
    <n v="0"/>
    <n v="0"/>
    <n v="2040958.4957600001"/>
    <n v="1636973.6814000001"/>
    <n v="2766329.6139499997"/>
    <n v="2179804.3224599999"/>
    <n v="0"/>
    <n v="0"/>
    <n v="0"/>
    <n v="0"/>
    <n v="0"/>
    <n v="0"/>
    <s v="Automoviles Residentes"/>
    <s v="Automóviles"/>
    <s v="Automóviles"/>
    <x v="46"/>
    <x v="2"/>
    <n v="23848282.467700001"/>
    <n v="20930115.52899"/>
    <n v="686962120.64980006"/>
    <n v="584624168.36260986"/>
    <n v="657838299.99713993"/>
    <n v="555463704.64566004"/>
    <n v="85247038.221250013"/>
    <n v="66240373.806409985"/>
    <n v="52348957.372599989"/>
    <n v="45395674.47539001"/>
    <n v="4901338.1621700004"/>
    <n v="3826948.4877499999"/>
    <n v="3.5910451220191515"/>
    <n v="3.5339718379328837"/>
    <n v="720343.45205000043"/>
    <n v="30.771860423463405"/>
    <n v="62.457629047873517"/>
    <n v="61.169262224282207"/>
    <n v="12.836394452540368"/>
    <n v="11.184439724747962"/>
    <n v="0.4456227666256683"/>
    <n v="0.46535138007673149"/>
    <n v="0.40041385258093876"/>
    <n v="0.42143458448888405"/>
    <m/>
    <m/>
    <m/>
    <n v="0"/>
    <m/>
    <n v="0"/>
    <m/>
    <n v="0"/>
    <m/>
    <n v="24.720564597832251"/>
    <n v="66.6929002890829"/>
    <n v="69.928761756034405"/>
    <n v="3.9000639558651815"/>
    <n v="24.678760504841925"/>
    <n v="26.907245088315147"/>
    <n v="73.778572353341033"/>
    <n v="75.09727660107616"/>
    <s v="Medianas"/>
    <n v="2023"/>
    <n v="3"/>
    <d v="2024-11-12T00:00:00"/>
    <x v="46"/>
    <x v="8"/>
  </r>
  <r>
    <n v="2024"/>
    <n v="9"/>
    <n v="18"/>
    <x v="64"/>
    <s v="Automoviles Residentes"/>
    <n v="5"/>
    <s v="ef2d127de37b942baad06145e54b0c619a1f22327b2ebbcfbec78f5564afe39d"/>
    <s v="866d562d83a77144c090ae01fef5e5dc5d322dfdcb968ee04e0fa262fe1b2619"/>
    <x v="32"/>
    <n v="692.37742000000003"/>
    <n v="834.12411999999995"/>
    <n v="987.46533000000022"/>
    <n v="1184.0517199999999"/>
    <n v="120.31074000000005"/>
    <n v="-772.05891999999983"/>
    <n v="58.877979999999766"/>
    <n v="-1064.7582099999997"/>
    <n v="0"/>
    <n v="0"/>
    <n v="136.08000000000001"/>
    <n v="130.12"/>
    <n v="0"/>
    <n v="0"/>
    <n v="120.31074000000001"/>
    <n v="-772.05892000000006"/>
    <n v="761.79620999999997"/>
    <n v="932.26539000000002"/>
    <n v="0"/>
    <n v="0"/>
    <n v="0"/>
    <n v="0"/>
    <n v="0"/>
    <n v="0"/>
    <s v="Automoviles Residentes"/>
    <s v="Automóviles"/>
    <s v="Automóviles"/>
    <x v="46"/>
    <x v="2"/>
    <n v="16146107.356520001"/>
    <n v="15536856.45108"/>
    <n v="686962120.64980006"/>
    <n v="584624168.36260986"/>
    <n v="657838299.99713993"/>
    <n v="555463704.64566004"/>
    <n v="85247038.221250013"/>
    <n v="66240373.806409985"/>
    <n v="52348957.372599989"/>
    <n v="45395674.47539001"/>
    <n v="692.37742000000003"/>
    <n v="834.12411999999995"/>
    <n v="8.1220114439988509E-4"/>
    <n v="1.2592382440922804E-3"/>
    <n v="-141.74669999999992"/>
    <n v="-16.99347814087907"/>
    <n v="100"/>
    <n v="100"/>
    <n v="4.2882002746030875E-3"/>
    <n v="5.368680097073422E-3"/>
    <n v="1.0078829664510143E-4"/>
    <n v="1.0525039664048297E-4"/>
    <n v="1.4267698209196155E-4"/>
    <n v="1.501671689839937E-4"/>
    <m/>
    <m/>
    <m/>
    <n v="0"/>
    <m/>
    <n v="0"/>
    <m/>
    <n v="0"/>
    <m/>
    <n v="-115.58310342428271"/>
    <n v="17.376467880769429"/>
    <n v="-92.559236867529961"/>
    <n v="2.2982451998742576E-4"/>
    <n v="-115.58310342428268"/>
    <n v="-18.285477700722119"/>
    <n v="15.793034727752191"/>
    <n v="-82.815357974406851"/>
    <s v="Resto"/>
    <n v="2023"/>
    <n v="3"/>
    <d v="2024-11-12T00:00:00"/>
    <x v="46"/>
    <x v="32"/>
  </r>
  <r>
    <n v="2024"/>
    <n v="9"/>
    <n v="79"/>
    <x v="59"/>
    <s v="Automoviles Residentes"/>
    <n v="51"/>
    <s v="031b4af5197ec30a926f48cf40e11a7dbc470048a21e4003b7a3c07c5dab1baa"/>
    <s v="866d562d83a77144c090ae01fef5e5dc5d322dfdcb968ee04e0fa262fe1b2619"/>
    <x v="9"/>
    <n v="6337366.1645299997"/>
    <n v="4981986.31697"/>
    <n v="8100904.6078799991"/>
    <n v="6332010.6749299997"/>
    <n v="4424062.9114399999"/>
    <n v="4101163.97223"/>
    <n v="5930597.8503999999"/>
    <n v="5319226.3461999996"/>
    <n v="0"/>
    <n v="0"/>
    <n v="136.08000000000001"/>
    <n v="130.12"/>
    <n v="0"/>
    <n v="0"/>
    <n v="4404318.7728599999"/>
    <n v="4101163.97223"/>
    <n v="5152683.2006299999"/>
    <n v="4685210.85298"/>
    <n v="0"/>
    <n v="0"/>
    <n v="0"/>
    <n v="0"/>
    <n v="0"/>
    <n v="0"/>
    <s v="Automoviles Residentes"/>
    <s v="Automóviles"/>
    <s v="Automóviles"/>
    <x v="46"/>
    <x v="2"/>
    <n v="61339841.861339994"/>
    <n v="52224009.604280002"/>
    <n v="686962120.64980006"/>
    <n v="584624168.36260986"/>
    <n v="657838299.99713993"/>
    <n v="555463704.64566004"/>
    <n v="85247038.221250013"/>
    <n v="66240373.806409985"/>
    <n v="52348957.372599989"/>
    <n v="45395674.47539001"/>
    <n v="8556612.34155"/>
    <n v="6392940.8352100002"/>
    <n v="7.434118881739928"/>
    <n v="7.5210721659422468"/>
    <n v="1355379.8475599997"/>
    <n v="27.2056116040144"/>
    <n v="74.06396260067109"/>
    <n v="77.929492003602249"/>
    <n v="10.33156586685657"/>
    <n v="9.5396472900497145"/>
    <n v="0.92252046714532987"/>
    <n v="0.96336229808412688"/>
    <n v="0.85216906631200906"/>
    <n v="0.89690582396343888"/>
    <m/>
    <m/>
    <m/>
    <n v="0"/>
    <m/>
    <n v="0"/>
    <m/>
    <n v="0"/>
    <m/>
    <n v="7.8733486736065394"/>
    <n v="69.809173031555503"/>
    <n v="82.319856203946614"/>
    <n v="8.4511003341503077"/>
    <n v="7.3919209932286734"/>
    <n v="9.977615998918532"/>
    <n v="85.476218920687757"/>
    <n v="87.534245542470728"/>
    <s v="Grandes"/>
    <n v="2023"/>
    <n v="3"/>
    <d v="2024-11-12T00:00:00"/>
    <x v="46"/>
    <x v="9"/>
  </r>
  <r>
    <n v="2024"/>
    <n v="9"/>
    <n v="93"/>
    <x v="43"/>
    <s v="Automoviles Residentes"/>
    <n v="220"/>
    <s v="36790ecd55c2030dc553685bef719df653f413a20cdad1bfd1dc934c76686ddd"/>
    <s v="866d562d83a77144c090ae01fef5e5dc5d322dfdcb968ee04e0fa262fe1b2619"/>
    <x v="30"/>
    <n v="452.29703999999998"/>
    <n v="374.43096999999995"/>
    <n v="508.95104000000003"/>
    <n v="380.02297999999996"/>
    <n v="-66.65952999999999"/>
    <n v="-758.04962999999998"/>
    <n v="-11.765310000000106"/>
    <n v="-58.715799999999824"/>
    <n v="0"/>
    <n v="0"/>
    <n v="136.08000000000001"/>
    <n v="130.12"/>
    <n v="0"/>
    <n v="0"/>
    <n v="-66.659530000000004"/>
    <n v="-785.7740500000001"/>
    <n v="459.4941"/>
    <n v="167.78548000000001"/>
    <n v="0"/>
    <n v="0"/>
    <n v="0"/>
    <n v="0"/>
    <n v="0"/>
    <n v="0"/>
    <s v="Automoviles Residentes"/>
    <s v="Automóviles"/>
    <s v="Automóviles"/>
    <x v="46"/>
    <x v="2"/>
    <n v="667096.89925000002"/>
    <n v="538831.89078000002"/>
    <n v="686962120.64980006"/>
    <n v="584624168.36260986"/>
    <n v="657838299.99713993"/>
    <n v="555463704.64566004"/>
    <n v="85247038.221250013"/>
    <n v="66240373.806409985"/>
    <n v="52348957.372599989"/>
    <n v="45395674.47539001"/>
    <n v="641.14945"/>
    <n v="592.68477000000007"/>
    <n v="5.3057214589216466E-4"/>
    <n v="5.6526095564359089E-4"/>
    <n v="77.866070000000036"/>
    <n v="20.795841220078582"/>
    <n v="70.544713093023788"/>
    <n v="63.17539929362448"/>
    <n v="6.7800800829460606E-2"/>
    <n v="6.9489385540633594E-2"/>
    <n v="6.5840171736422751E-5"/>
    <n v="6.8755048163350534E-5"/>
    <n v="6.4046440476227666E-5"/>
    <n v="6.7408719393980207E-5"/>
    <m/>
    <m/>
    <m/>
    <n v="0"/>
    <m/>
    <n v="0"/>
    <m/>
    <n v="0"/>
    <m/>
    <n v="-91.206442512213883"/>
    <n v="-14.737998285374584"/>
    <n v="-202.45377405613647"/>
    <n v="-1.2733688185142405E-4"/>
    <n v="-91.516705088441142"/>
    <n v="173.85808354811155"/>
    <n v="-14.507156892765327"/>
    <n v="-468.32064967719498"/>
    <s v="Resto"/>
    <n v="2023"/>
    <n v="3"/>
    <d v="2024-11-12T00:00:00"/>
    <x v="46"/>
    <x v="30"/>
  </r>
  <r>
    <n v="2024"/>
    <n v="9"/>
    <n v="46"/>
    <x v="33"/>
    <s v="Automoviles Residentes"/>
    <n v="34"/>
    <s v="86e50149658661312a9e0b35558d84f6c6d3da797f552a9657fe0558ca40cdef"/>
    <s v="866d562d83a77144c090ae01fef5e5dc5d322dfdcb968ee04e0fa262fe1b2619"/>
    <x v="0"/>
    <n v="22391871.434919998"/>
    <n v="17108114.171659999"/>
    <n v="30440244.466649998"/>
    <n v="23255475.635979995"/>
    <n v="13632765.778949993"/>
    <n v="11227530.777880002"/>
    <n v="18229043.593510006"/>
    <n v="14742839.693399994"/>
    <n v="0"/>
    <n v="0"/>
    <n v="136.08000000000001"/>
    <n v="130.12"/>
    <n v="65874.483520000009"/>
    <n v="68561.225480000008"/>
    <n v="13641256.023639999"/>
    <n v="11243517.683209999"/>
    <n v="20260308.67083"/>
    <n v="16444738.943979999"/>
    <n v="0"/>
    <n v="0"/>
    <n v="0"/>
    <n v="0"/>
    <n v="0"/>
    <n v="0"/>
    <s v="Automoviles Residentes"/>
    <s v="Automóviles"/>
    <s v="Automóviles"/>
    <x v="46"/>
    <x v="2"/>
    <n v="45799351.88222"/>
    <n v="34917926.445830002"/>
    <n v="686962120.64980006"/>
    <n v="584624168.36260986"/>
    <n v="657838299.99713993"/>
    <n v="555463704.64566004"/>
    <n v="85247038.221250013"/>
    <n v="66240373.806409985"/>
    <n v="52348957.372599989"/>
    <n v="45395674.47539001"/>
    <n v="45797354.238739997"/>
    <n v="34915869.099160001"/>
    <n v="26.267037426924055"/>
    <n v="25.827321297520321"/>
    <n v="5283757.2632599995"/>
    <n v="30.88451018179823"/>
    <n v="48.893373442911049"/>
    <n v="48.998104910616654"/>
    <n v="48.89124084660434"/>
    <n v="48.995217966910801"/>
    <n v="3.2595496551890575"/>
    <n v="3.4038564545447341"/>
    <n v="2.9263439825923836"/>
    <n v="3.0799697673448461"/>
    <m/>
    <m/>
    <m/>
    <n v="0"/>
    <m/>
    <n v="0"/>
    <m/>
    <n v="0"/>
    <m/>
    <n v="21.4226533745842"/>
    <n v="60.882654755197329"/>
    <n v="65.626933893618016"/>
    <n v="26.042096085920384"/>
    <n v="21.325517582549413"/>
    <n v="23.202373353860906"/>
    <n v="67.329951607697609"/>
    <n v="68.371518219363196"/>
    <s v="Grandes"/>
    <n v="2023"/>
    <n v="3"/>
    <d v="2024-11-12T00:00:00"/>
    <x v="46"/>
    <x v="0"/>
  </r>
  <r>
    <n v="2024"/>
    <n v="9"/>
    <n v="89"/>
    <x v="29"/>
    <s v="Automoviles Residentes"/>
    <n v="61"/>
    <s v="d029fa3a95e174a19934857f535eb9427d967218a36ea014b70ad704bc6c8d1c"/>
    <s v="866d562d83a77144c090ae01fef5e5dc5d322dfdcb968ee04e0fa262fe1b2619"/>
    <x v="14"/>
    <n v="1369405.30085"/>
    <n v="1256508.10314"/>
    <n v="1903892.75245"/>
    <n v="1736056.6647600001"/>
    <n v="1058312.5141600003"/>
    <n v="1032319.9657300002"/>
    <n v="1418624.4955999998"/>
    <n v="1367657.6566499998"/>
    <n v="0"/>
    <n v="0"/>
    <n v="136.08000000000001"/>
    <n v="130.12"/>
    <n v="33805.34964"/>
    <n v="22014.207969999999"/>
    <n v="881314.27338000003"/>
    <n v="803572.18203999999"/>
    <n v="1101248.1553900002"/>
    <n v="995786.27376999997"/>
    <n v="0"/>
    <n v="0"/>
    <n v="0"/>
    <n v="0"/>
    <n v="0"/>
    <n v="0"/>
    <s v="Automoviles Residentes"/>
    <s v="Automóviles"/>
    <s v="Automóviles"/>
    <x v="46"/>
    <x v="2"/>
    <n v="2784750.4692699998"/>
    <n v="2392641.0795800001"/>
    <n v="686962120.64980006"/>
    <n v="584624168.36260986"/>
    <n v="657838299.99713993"/>
    <n v="555463704.64566004"/>
    <n v="85247038.221250013"/>
    <n v="66240373.806409985"/>
    <n v="52348957.372599989"/>
    <n v="45395674.47539001"/>
    <n v="2784750.4692699998"/>
    <n v="2392641.0795800001"/>
    <n v="1.6063963387160123"/>
    <n v="1.8968916250566352"/>
    <n v="112897.19770999998"/>
    <n v="8.9849955943675184"/>
    <n v="49.175152889335131"/>
    <n v="52.515528294806558"/>
    <n v="49.175152889335131"/>
    <n v="52.515528294806558"/>
    <n v="0.1993421849162039"/>
    <n v="0.20816746316776538"/>
    <n v="0.21492578841876717"/>
    <n v="0.22620885804618837"/>
    <m/>
    <m/>
    <m/>
    <n v="0"/>
    <m/>
    <n v="0"/>
    <m/>
    <n v="0"/>
    <m/>
    <n v="2.5178771401190181"/>
    <n v="77.282636010178862"/>
    <n v="82.15784388100991"/>
    <n v="2.0216496512572997"/>
    <n v="9.6745622954043764"/>
    <n v="10.590814956780491"/>
    <n v="80.028671927072423"/>
    <n v="80.697254341306945"/>
    <s v="Medianas"/>
    <n v="2023"/>
    <n v="3"/>
    <d v="2024-11-12T00:00:00"/>
    <x v="46"/>
    <x v="14"/>
  </r>
  <r>
    <n v="2024"/>
    <n v="9"/>
    <n v="16"/>
    <x v="24"/>
    <s v="Automoviles Residentes"/>
    <n v="14"/>
    <s v="8527a891e224136950ff32ca212b45bc93f69fbb801c3b1ebedac52775f99e61"/>
    <s v="866d562d83a77144c090ae01fef5e5dc5d322dfdcb968ee04e0fa262fe1b2619"/>
    <x v="28"/>
    <n v="150215.21774000002"/>
    <n v="113915.90863999999"/>
    <n v="199024.24981000001"/>
    <n v="144100.51222999999"/>
    <n v="139733.68805"/>
    <n v="86940.766540000011"/>
    <n v="181417.85508000001"/>
    <n v="119553.95269999999"/>
    <n v="0"/>
    <n v="0"/>
    <n v="136.08000000000001"/>
    <n v="130.12"/>
    <n v="0"/>
    <n v="0"/>
    <n v="135924.97066999998"/>
    <n v="86940.766540000011"/>
    <n v="141281.47702000002"/>
    <n v="91917.196980000008"/>
    <n v="0"/>
    <n v="0"/>
    <n v="0"/>
    <n v="0"/>
    <n v="0"/>
    <n v="0"/>
    <s v="Automoviles Residentes"/>
    <s v="Automóviles"/>
    <s v="Automóviles"/>
    <x v="46"/>
    <x v="2"/>
    <n v="3728743.9611599999"/>
    <n v="2931433.71942"/>
    <n v="686962120.64980006"/>
    <n v="584624168.36260986"/>
    <n v="657838299.99713993"/>
    <n v="555463704.64566004"/>
    <n v="85247038.221250013"/>
    <n v="66240373.806409985"/>
    <n v="52348957.372599989"/>
    <n v="45395674.47539001"/>
    <n v="232455.48631000001"/>
    <n v="165216.29803000001"/>
    <n v="0.17621165599927555"/>
    <n v="0.17197352927524773"/>
    <n v="36299.309100000028"/>
    <n v="31.865004224049208"/>
    <n v="64.621067940583984"/>
    <n v="68.949558850008316"/>
    <n v="4.0285742143922523"/>
    <n v="3.8860134508700019"/>
    <n v="2.1866593983073026E-2"/>
    <n v="2.2834671946077495E-2"/>
    <n v="1.9485323187895354E-2"/>
    <n v="2.0508254218458602E-2"/>
    <m/>
    <m/>
    <m/>
    <n v="0"/>
    <m/>
    <n v="0"/>
    <m/>
    <n v="0"/>
    <m/>
    <n v="60.722861795462578"/>
    <n v="93.022325002955441"/>
    <n v="76.320127344770157"/>
    <n v="0.26692735646180821"/>
    <n v="56.342043070741909"/>
    <n v="53.705162539650807"/>
    <n v="96.20862800773115"/>
    <n v="94.585963667840304"/>
    <s v="Resto"/>
    <n v="2023"/>
    <n v="3"/>
    <d v="2024-11-12T00:00:00"/>
    <x v="46"/>
    <x v="28"/>
  </r>
  <r>
    <n v="2024"/>
    <n v="9"/>
    <n v="39"/>
    <x v="17"/>
    <s v="Automoviles Residentes"/>
    <n v="27"/>
    <s v="670671cd97404156226e507973f2ab8330d3022ca96e0c93bdbdb320c41adcaf"/>
    <s v="866d562d83a77144c090ae01fef5e5dc5d322dfdcb968ee04e0fa262fe1b2619"/>
    <x v="5"/>
    <n v="9167480.2986500002"/>
    <n v="7117504.93738"/>
    <n v="11879415.087609999"/>
    <n v="8937482.7835399993"/>
    <n v="5216793.6689900039"/>
    <n v="5062069.6913400013"/>
    <n v="6973485.7011800017"/>
    <n v="6775841.3252999969"/>
    <n v="0"/>
    <n v="0"/>
    <n v="136.08000000000001"/>
    <n v="130.12"/>
    <n v="-597.84606000000008"/>
    <n v="1235.19398"/>
    <n v="2828647.5014599999"/>
    <n v="2783486.7744200001"/>
    <n v="3643274.5012600003"/>
    <n v="2946420.3901900002"/>
    <n v="0"/>
    <n v="0"/>
    <n v="0"/>
    <n v="0"/>
    <n v="0"/>
    <n v="0"/>
    <s v="Automoviles Residentes"/>
    <s v="Automóviles"/>
    <s v="Automóviles"/>
    <x v="46"/>
    <x v="2"/>
    <n v="20570212.76644"/>
    <n v="17720859.139090002"/>
    <n v="686962120.64980006"/>
    <n v="584624168.36260986"/>
    <n v="657838299.99713993"/>
    <n v="555463704.64566004"/>
    <n v="85247038.221250013"/>
    <n v="66240373.806409985"/>
    <n v="52348957.372599989"/>
    <n v="45395674.47539001"/>
    <n v="13212604.42698"/>
    <n v="10484087.890889999"/>
    <n v="10.754016198025248"/>
    <n v="10.74496493359349"/>
    <n v="2049975.3612700002"/>
    <n v="28.801881829457642"/>
    <n v="69.384354532934495"/>
    <n v="67.888642402212753"/>
    <n v="44.566774309727172"/>
    <n v="40.164559074224982"/>
    <n v="1.3344957491947949"/>
    <n v="1.3935765519717929"/>
    <n v="1.2174496578399077"/>
    <n v="1.2813627385285919"/>
    <m/>
    <m/>
    <m/>
    <n v="0"/>
    <m/>
    <n v="0"/>
    <m/>
    <n v="0"/>
    <m/>
    <n v="3.0565359049619323"/>
    <n v="56.905425471797599"/>
    <n v="71.121407513956456"/>
    <n v="9.9654203843236999"/>
    <n v="1.6224516478764217"/>
    <n v="23.650871864386723"/>
    <n v="77.640251934948424"/>
    <n v="94.470116473790313"/>
    <s v="Grandes"/>
    <n v="2023"/>
    <n v="3"/>
    <d v="2024-11-12T00:00:00"/>
    <x v="46"/>
    <x v="5"/>
  </r>
  <r>
    <n v="2024"/>
    <n v="9"/>
    <n v="9"/>
    <x v="8"/>
    <s v="Automoviles Residentes"/>
    <n v="9"/>
    <s v="19581e27de7ced00ff1ce50b2047e7a567c76b1cbaebabe5ef03f7c3017bb5b7"/>
    <s v="866d562d83a77144c090ae01fef5e5dc5d322dfdcb968ee04e0fa262fe1b2619"/>
    <x v="23"/>
    <n v="429994.97038999997"/>
    <n v="405056.64795000001"/>
    <n v="569937.85838000011"/>
    <n v="548253.07678"/>
    <n v="323227.91673000006"/>
    <n v="369776.6537299999"/>
    <n v="451135.57876999967"/>
    <n v="503900.16807000054"/>
    <n v="0"/>
    <n v="0"/>
    <n v="136.08000000000001"/>
    <n v="130.12"/>
    <n v="84.31353"/>
    <n v="-330.39855"/>
    <n v="323025.18537999998"/>
    <n v="368303.83162999997"/>
    <n v="429396.07394999999"/>
    <n v="424899.54355"/>
    <n v="0"/>
    <n v="0"/>
    <n v="0"/>
    <n v="0"/>
    <n v="0"/>
    <n v="0"/>
    <s v="Automoviles Residentes"/>
    <s v="Automóviles"/>
    <s v="Automóviles"/>
    <x v="46"/>
    <x v="2"/>
    <n v="2219668.6898400001"/>
    <n v="1971809.2153"/>
    <n v="686962120.64980006"/>
    <n v="584624168.36260986"/>
    <n v="657838299.99713993"/>
    <n v="555463704.64566004"/>
    <n v="85247038.221250013"/>
    <n v="66240373.806409985"/>
    <n v="52348957.372599989"/>
    <n v="45395674.47539001"/>
    <n v="1189241.9350899998"/>
    <n v="1077592.6575999998"/>
    <n v="0.50441045150916775"/>
    <n v="0.61149511192946082"/>
    <n v="24938.32243999996"/>
    <n v="6.1567493253630978"/>
    <n v="36.157064235836813"/>
    <n v="37.589031912312478"/>
    <n v="19.372033869658054"/>
    <n v="20.542385379225081"/>
    <n v="6.2593694392241911E-2"/>
    <n v="6.5364842757235253E-2"/>
    <n v="6.9284964575526381E-2"/>
    <n v="7.2922252986519193E-2"/>
    <m/>
    <m/>
    <m/>
    <n v="0"/>
    <m/>
    <n v="0"/>
    <m/>
    <n v="0"/>
    <m/>
    <n v="-12.588338536371847"/>
    <n v="75.170162208371053"/>
    <n v="91.290108581465617"/>
    <n v="0.61744862353109831"/>
    <n v="-12.293829811547319"/>
    <n v="1.0582572912250843"/>
    <n v="75.227792002964122"/>
    <n v="86.680213528320692"/>
    <s v="Resto"/>
    <n v="2023"/>
    <n v="3"/>
    <d v="2024-11-12T00:00:00"/>
    <x v="46"/>
    <x v="23"/>
  </r>
  <r>
    <n v="2024"/>
    <n v="9"/>
    <n v="3"/>
    <x v="40"/>
    <s v="Automoviles Residentes"/>
    <n v="3"/>
    <s v="4e07408562bedb8b60ce05c1decfe3ad16b72230967de01f640b7e4729b49fce"/>
    <s v="866d562d83a77144c090ae01fef5e5dc5d322dfdcb968ee04e0fa262fe1b2619"/>
    <x v="26"/>
    <n v="213581.89190000002"/>
    <n v="107674.45804000001"/>
    <n v="326957.51751999999"/>
    <n v="163815.95268000002"/>
    <n v="153052.56741999995"/>
    <n v="55638.889089999997"/>
    <n v="205243.23823999986"/>
    <n v="66129.263800000001"/>
    <n v="0"/>
    <n v="0"/>
    <n v="136.08000000000001"/>
    <n v="130.12"/>
    <n v="203.84757000000002"/>
    <n v="9271.6767100000015"/>
    <n v="152511.21141999998"/>
    <n v="55867.130880000004"/>
    <n v="186419.10256999999"/>
    <n v="84147.610060000006"/>
    <n v="0"/>
    <n v="0"/>
    <n v="0"/>
    <n v="0"/>
    <n v="0"/>
    <n v="0"/>
    <s v="Automoviles Residentes"/>
    <s v="Automóviles"/>
    <s v="Automóviles"/>
    <x v="46"/>
    <x v="2"/>
    <n v="18450547.527869999"/>
    <n v="15031312.08585"/>
    <n v="686962120.64980006"/>
    <n v="584624168.36260986"/>
    <n v="657838299.99713993"/>
    <n v="555463704.64566004"/>
    <n v="85247038.221250013"/>
    <n v="66240373.806409985"/>
    <n v="52348957.372599989"/>
    <n v="45395674.47539001"/>
    <n v="213581.89190000002"/>
    <n v="107674.45804000001"/>
    <n v="0.25054464806820614"/>
    <n v="0.16255110267747389"/>
    <n v="105907.43386"/>
    <n v="98.358919829117156"/>
    <n v="100"/>
    <n v="100"/>
    <n v="1.1575910773237454"/>
    <n v="0.7163343920013564"/>
    <n v="3.1090781497234824E-2"/>
    <n v="3.2467232738034348E-2"/>
    <n v="1.8417722678412355E-2"/>
    <n v="1.9384607336079218E-2"/>
    <m/>
    <m/>
    <m/>
    <n v="0"/>
    <m/>
    <n v="0"/>
    <m/>
    <n v="0"/>
    <m/>
    <n v="175.08199736415685"/>
    <n v="71.659898720093665"/>
    <n v="51.673247400354406"/>
    <n v="0.29236984861155862"/>
    <n v="172.98916020510694"/>
    <n v="121.53820225800476"/>
    <n v="81.810935315887136"/>
    <n v="66.391821277116378"/>
    <s v="Resto"/>
    <n v="2023"/>
    <n v="3"/>
    <d v="2024-11-12T00:00:00"/>
    <x v="46"/>
    <x v="26"/>
  </r>
  <r>
    <n v="2024"/>
    <n v="9"/>
    <n v="5.0999999999999996"/>
    <x v="6"/>
    <s v="Automoviles Residentes"/>
    <n v="5.0999999999999996"/>
    <m/>
    <m/>
    <x v="3"/>
    <n v="58939945.601229995"/>
    <n v="44334728.705679998"/>
    <n v="77950294.730179995"/>
    <n v="58862966.122299999"/>
    <n v="34998028.552489996"/>
    <n v="30474363.842870004"/>
    <n v="46841991.018619999"/>
    <n v="40606676.054809988"/>
    <n v="0"/>
    <n v="0"/>
    <n v="0"/>
    <n v="0"/>
    <n v="179718.12692000001"/>
    <n v="189939.21659999999"/>
    <n v="32475769.929599997"/>
    <n v="28148129.602049999"/>
    <n v="46467624.464729995"/>
    <n v="38085193.54439"/>
    <n v="0"/>
    <n v="0"/>
    <n v="0"/>
    <n v="0"/>
    <n v="0"/>
    <n v="0"/>
    <s v="Automoviles Residentes"/>
    <s v="Automóviles"/>
    <s v="Automóviles"/>
    <x v="46"/>
    <x v="2"/>
    <n v="259627973.30487001"/>
    <n v="220043868.11632001"/>
    <n v="686962120.64980006"/>
    <n v="584624168.36260986"/>
    <n v="657838299.99713993"/>
    <n v="555463704.64566004"/>
    <n v="85247038.221250013"/>
    <n v="66240373.806409985"/>
    <n v="52348957.372599989"/>
    <n v="45395674.47539001"/>
    <n v="100056261.6793"/>
    <n v="75541048.8213"/>
    <n v="69.140168187729131"/>
    <n v="66.930070224618504"/>
    <n v="14605216.895549998"/>
    <n v="32.943061392138006"/>
    <n v="58.906803644277772"/>
    <n v="58.689585857562406"/>
    <n v="22.701693061409582"/>
    <n v="20.148131863526274"/>
    <n v="8.5797955708938467"/>
    <n v="8.9596403252115682"/>
    <n v="7.5834580752709542"/>
    <n v="7.9815707731906427"/>
    <m/>
    <m/>
    <m/>
    <n v="0"/>
    <m/>
    <n v="0"/>
    <m/>
    <n v="0"/>
    <m/>
    <n v="14.8441645343103"/>
    <n v="59.379132768930887"/>
    <n v="68.737003095647097"/>
    <n v="66.855254257286006"/>
    <n v="15.374521819861231"/>
    <n v="22.009684447500312"/>
    <n v="69.889025539168372"/>
    <n v="73.908327574184682"/>
    <m/>
    <n v="2023"/>
    <n v="3"/>
    <d v="2024-11-12T00:00:00"/>
    <x v="46"/>
    <x v="3"/>
  </r>
  <r>
    <n v="2024"/>
    <n v="9"/>
    <n v="94"/>
    <x v="19"/>
    <s v="Automoviles Residentes"/>
    <n v="7"/>
    <s v="7902699be42c8a8e46fbbb4501726517e86b22c56a189f7625a6da49081b2451"/>
    <s v="866d562d83a77144c090ae01fef5e5dc5d322dfdcb968ee04e0fa262fe1b2619"/>
    <x v="17"/>
    <n v="1158322.8310999998"/>
    <n v="1124540.43294"/>
    <n v="1571488.8096799999"/>
    <n v="1555953.9726400001"/>
    <n v="896835.63506999984"/>
    <n v="992985.95308000059"/>
    <n v="1198005.1612800003"/>
    <n v="1421059.1607500003"/>
    <n v="0"/>
    <n v="0"/>
    <n v="136.08000000000001"/>
    <n v="130.12"/>
    <n v="257.87612999999999"/>
    <n v="115.91386999999999"/>
    <n v="897066.71776999999"/>
    <n v="990752.34344000008"/>
    <n v="1152543.6659000001"/>
    <n v="1149910.1741600002"/>
    <n v="0"/>
    <n v="0"/>
    <n v="0"/>
    <n v="0"/>
    <n v="0"/>
    <n v="0"/>
    <s v="Automoviles Residentes"/>
    <s v="Automóviles"/>
    <s v="Automóviles"/>
    <x v="46"/>
    <x v="2"/>
    <n v="5391455.1856499994"/>
    <n v="5692551.0252200002"/>
    <n v="686962120.64980006"/>
    <n v="584624168.36260986"/>
    <n v="657838299.99713993"/>
    <n v="555463704.64566004"/>
    <n v="85247038.221250013"/>
    <n v="66240373.806409985"/>
    <n v="52348957.372599989"/>
    <n v="45395674.47539001"/>
    <n v="1844688.9734200002"/>
    <n v="1750660.3618299998"/>
    <n v="1.3587836660010295"/>
    <n v="1.6976661940744966"/>
    <n v="33782.398159999866"/>
    <n v="3.0041070263413294"/>
    <n v="62.792310670806614"/>
    <n v="64.235214177380229"/>
    <n v="21.484419163550019"/>
    <n v="19.754595575127759"/>
    <n v="0.16861524038681172"/>
    <n v="0.17608017518971392"/>
    <n v="0.19235271030439338"/>
    <n v="0.20245074944318167"/>
    <m/>
    <m/>
    <m/>
    <n v="0"/>
    <m/>
    <n v="0"/>
    <m/>
    <n v="0"/>
    <m/>
    <n v="-9.6829484557929391"/>
    <n v="77.425361133417454"/>
    <n v="88.301489567959493"/>
    <n v="1.7131871962351886"/>
    <n v="-9.4560084859061089"/>
    <n v="0.22901717013885659"/>
    <n v="77.833642603857186"/>
    <n v="86.159107528876021"/>
    <s v="Medianas"/>
    <n v="2023"/>
    <n v="3"/>
    <d v="2024-11-12T00:00:00"/>
    <x v="46"/>
    <x v="17"/>
  </r>
  <r>
    <n v="2024"/>
    <n v="9"/>
    <n v="8"/>
    <x v="20"/>
    <s v="Automoviles Residentes"/>
    <n v="8"/>
    <s v="2c624232cdd221771294dfbb310aca000a0df6ac8b66b696d90ef06fdefb64a3"/>
    <s v="866d562d83a77144c090ae01fef5e5dc5d322dfdcb968ee04e0fa262fe1b2619"/>
    <x v="22"/>
    <n v="516773.79525999998"/>
    <n v="374744.42997000006"/>
    <n v="670457.73784999992"/>
    <n v="577930.91280000005"/>
    <n v="370876.01996999996"/>
    <n v="319189.71775999997"/>
    <n v="471355.10866999964"/>
    <n v="460970.22653999989"/>
    <n v="0"/>
    <n v="0"/>
    <n v="136.08000000000001"/>
    <n v="130.12"/>
    <n v="0"/>
    <n v="0"/>
    <n v="368595.4276"/>
    <n v="319189.71775999997"/>
    <n v="493899.22730000003"/>
    <n v="406393.38123"/>
    <n v="0"/>
    <n v="0"/>
    <n v="0"/>
    <n v="0"/>
    <n v="0"/>
    <n v="0"/>
    <s v="Automoviles Residentes"/>
    <s v="Automóviles"/>
    <s v="Automóviles"/>
    <x v="46"/>
    <x v="2"/>
    <n v="1891357.54091"/>
    <n v="1612866.84565"/>
    <n v="686962120.64980006"/>
    <n v="584624168.36260986"/>
    <n v="657838299.99713993"/>
    <n v="555463704.64566004"/>
    <n v="85247038.221250013"/>
    <n v="66240373.806409985"/>
    <n v="52348957.372599989"/>
    <n v="45395674.47539001"/>
    <n v="1010183.11368"/>
    <n v="722181.87097000005"/>
    <n v="0.6062073311201337"/>
    <n v="0.56573417152687711"/>
    <n v="142029.36528999993"/>
    <n v="37.900327244722497"/>
    <n v="51.156447604577629"/>
    <n v="51.890589480827224"/>
    <n v="27.32290347447271"/>
    <n v="23.234678732513387"/>
    <n v="7.5225952017730136E-2"/>
    <n v="7.8556355758283875E-2"/>
    <n v="6.4100057823399281E-2"/>
    <n v="6.7465151518595806E-2"/>
    <m/>
    <m/>
    <m/>
    <n v="0"/>
    <m/>
    <n v="0"/>
    <m/>
    <n v="0"/>
    <m/>
    <n v="16.192972183666377"/>
    <n v="71.767574782580496"/>
    <n v="85.175306751204417"/>
    <n v="0.70846878062966057"/>
    <n v="15.478477874136409"/>
    <n v="21.532300994950447"/>
    <n v="74.629682985130671"/>
    <n v="78.542056170780313"/>
    <s v="Resto"/>
    <n v="2023"/>
    <n v="3"/>
    <d v="2024-11-12T00:00:00"/>
    <x v="46"/>
    <x v="22"/>
  </r>
  <r>
    <n v="2024"/>
    <n v="9"/>
    <n v="13"/>
    <x v="23"/>
    <s v="Automoviles Residentes"/>
    <n v="13"/>
    <s v="3fdba35f04dc8c462986c992bcf875546257113072a909c162f7e470e581e278"/>
    <s v="866d562d83a77144c090ae01fef5e5dc5d322dfdcb968ee04e0fa262fe1b2619"/>
    <x v="25"/>
    <n v="168859.38715999998"/>
    <n v="174246.03688999999"/>
    <n v="222972.73394999999"/>
    <n v="229728.10166999997"/>
    <n v="170292.47455000007"/>
    <n v="165142.77224999995"/>
    <n v="223004.52232000005"/>
    <n v="217037.50577999992"/>
    <n v="0"/>
    <n v="0"/>
    <n v="136.08000000000001"/>
    <n v="130.12"/>
    <n v="0"/>
    <n v="0"/>
    <n v="109108.47874999999"/>
    <n v="68076.470349999989"/>
    <n v="99293.383310000005"/>
    <n v="72737.323980000001"/>
    <n v="0"/>
    <n v="0"/>
    <n v="0"/>
    <n v="0"/>
    <n v="0"/>
    <n v="0"/>
    <s v="Automoviles Residentes"/>
    <s v="Automóviles"/>
    <s v="Automóviles"/>
    <x v="46"/>
    <x v="2"/>
    <n v="1151107.1503699999"/>
    <n v="957883.89023000002"/>
    <n v="686962120.64980006"/>
    <n v="584624168.36260986"/>
    <n v="657838299.99713993"/>
    <n v="555463704.64566004"/>
    <n v="85247038.221250013"/>
    <n v="66240373.806409985"/>
    <n v="52348957.372599989"/>
    <n v="45395674.47539001"/>
    <n v="234139.27841999999"/>
    <n v="241884.12894999998"/>
    <n v="0.19808240929349666"/>
    <n v="0.2630511074699558"/>
    <n v="-5386.6497300000046"/>
    <n v="-3.0914044451986866"/>
    <n v="72.119205414607677"/>
    <n v="72.036986323322807"/>
    <n v="14.669302254418589"/>
    <n v="18.190726315290814"/>
    <n v="2.4580596525507876E-2"/>
    <n v="2.566882882324336E-2"/>
    <n v="2.9804795340230422E-2"/>
    <n v="3.1369473006549464E-2"/>
    <m/>
    <m/>
    <m/>
    <n v="0"/>
    <m/>
    <n v="0"/>
    <m/>
    <n v="0"/>
    <m/>
    <n v="3.1183334455620493"/>
    <n v="100.84868683589512"/>
    <n v="94.775626004196099"/>
    <n v="0.32530251431355728"/>
    <n v="60.273407521046686"/>
    <n v="36.509535788396484"/>
    <n v="109.88494410484198"/>
    <n v="93.592211845349766"/>
    <s v="Resto"/>
    <n v="2023"/>
    <n v="3"/>
    <d v="2024-11-12T00:00:00"/>
    <x v="46"/>
    <x v="25"/>
  </r>
  <r>
    <n v="2024"/>
    <n v="9"/>
    <n v="12"/>
    <x v="31"/>
    <s v="Automoviles Residentes"/>
    <n v="12"/>
    <s v="6b51d431df5d7f141cbececcf79edf3dd861c3b4069f0b11661a3eefacbba918"/>
    <s v="866d562d83a77144c090ae01fef5e5dc5d322dfdcb968ee04e0fa262fe1b2619"/>
    <x v="20"/>
    <n v="256174.65808000002"/>
    <n v="277299.93142000004"/>
    <n v="348109.05439"/>
    <n v="349347.23888000008"/>
    <n v="197108.54418"/>
    <n v="195960.94457000002"/>
    <n v="258954.77519999997"/>
    <n v="261361.43359999999"/>
    <n v="0"/>
    <n v="0"/>
    <n v="136.08000000000001"/>
    <n v="130.12"/>
    <n v="0"/>
    <n v="0"/>
    <n v="185637.91524999999"/>
    <n v="188401.08012"/>
    <n v="262296.82513999997"/>
    <n v="228453.72668000002"/>
    <n v="0"/>
    <n v="0"/>
    <n v="0"/>
    <n v="0"/>
    <n v="0"/>
    <n v="0"/>
    <s v="Automoviles Residentes"/>
    <s v="Automóviles"/>
    <s v="Automóviles"/>
    <x v="46"/>
    <x v="2"/>
    <n v="5387062.6739699999"/>
    <n v="6304657.6626300002"/>
    <n v="686962120.64980006"/>
    <n v="584624168.36260986"/>
    <n v="657838299.99713993"/>
    <n v="555463704.64566004"/>
    <n v="85247038.221250013"/>
    <n v="66240373.806409985"/>
    <n v="52348957.372599989"/>
    <n v="45395674.47539001"/>
    <n v="377548.67845000001"/>
    <n v="394640.64455000003"/>
    <n v="0.30050857299596118"/>
    <n v="0.41862676112067188"/>
    <n v="-21125.273340000014"/>
    <n v="-7.6182035934237451"/>
    <n v="67.852087082308799"/>
    <n v="70.266439924402363"/>
    <n v="4.7553680657517194"/>
    <n v="4.3983344736330032"/>
    <n v="3.7290943762326147E-2"/>
    <n v="3.894188861930261E-2"/>
    <n v="4.7432170345719664E-2"/>
    <n v="4.9922241381530855E-2"/>
    <m/>
    <m/>
    <m/>
    <n v="0"/>
    <m/>
    <n v="0"/>
    <m/>
    <n v="0"/>
    <m/>
    <n v="0.58562669848227777"/>
    <n v="76.94303006288996"/>
    <n v="70.667505601794218"/>
    <n v="0.37652811836739414"/>
    <n v="-1.4666396117474667"/>
    <n v="14.813983974708677"/>
    <n v="70.773984836040782"/>
    <n v="82.467939069296676"/>
    <s v="Resto"/>
    <n v="2023"/>
    <n v="3"/>
    <d v="2024-11-12T00:00:00"/>
    <x v="46"/>
    <x v="20"/>
  </r>
  <r>
    <n v="2024"/>
    <n v="9"/>
    <n v="107"/>
    <x v="28"/>
    <s v="Automoviles Residentes"/>
    <n v="70"/>
    <s v="ff5a1ae012afa5d4c889c50ad427aaf545d31a4fac04ffc1c4d03d403ba4250a"/>
    <s v="866d562d83a77144c090ae01fef5e5dc5d322dfdcb968ee04e0fa262fe1b2619"/>
    <x v="12"/>
    <n v="725817.73947999999"/>
    <n v="436924.30742000003"/>
    <n v="922583.79029999999"/>
    <n v="571282.73155999999"/>
    <n v="482655.21279000014"/>
    <n v="220759.14409999983"/>
    <n v="555136.6116200001"/>
    <n v="292089.63034000003"/>
    <n v="0"/>
    <n v="0"/>
    <n v="136.08000000000001"/>
    <n v="130.12"/>
    <n v="0"/>
    <n v="0"/>
    <n v="477470.38075999997"/>
    <n v="220609.91415"/>
    <n v="626096.85153999995"/>
    <n v="332259.19706999999"/>
    <n v="0"/>
    <n v="0"/>
    <n v="0"/>
    <n v="0"/>
    <n v="0"/>
    <n v="0"/>
    <s v="Automoviles Residentes"/>
    <s v="Automóviles"/>
    <s v="Automóviles"/>
    <x v="46"/>
    <x v="2"/>
    <n v="1478140.9423199999"/>
    <n v="1040269.57398"/>
    <n v="686962120.64980006"/>
    <n v="584624168.36260986"/>
    <n v="657838299.99713993"/>
    <n v="555463704.64566004"/>
    <n v="85247038.221250013"/>
    <n v="66240373.806409985"/>
    <n v="52348957.372599989"/>
    <n v="45395674.47539001"/>
    <n v="1147394.8023399999"/>
    <n v="773940.14233000006"/>
    <n v="0.85142868846213049"/>
    <n v="0.65960422973597332"/>
    <n v="288893.43205999996"/>
    <n v="66.119789435815662"/>
    <n v="63.25788978647676"/>
    <n v="56.454534856482482"/>
    <n v="49.103418943311368"/>
    <n v="42.001065718798024"/>
    <n v="0.10565615157840819"/>
    <n v="0.11033376127281669"/>
    <n v="7.4735929690303224E-2"/>
    <n v="7.8659380219761016E-2"/>
    <m/>
    <m/>
    <m/>
    <n v="0"/>
    <m/>
    <n v="0"/>
    <m/>
    <n v="0"/>
    <m/>
    <n v="118.63430154058135"/>
    <n v="66.49812846070563"/>
    <n v="50.525718150945487"/>
    <n v="0.92199584674560708"/>
    <n v="116.43196888937277"/>
    <n v="88.436274168234561"/>
    <n v="76.261424983303144"/>
    <n v="66.396932303283123"/>
    <s v="Medianas"/>
    <n v="2023"/>
    <n v="3"/>
    <d v="2024-11-12T00:00:00"/>
    <x v="46"/>
    <x v="12"/>
  </r>
  <r>
    <n v="2024"/>
    <n v="9"/>
    <n v="603"/>
    <x v="25"/>
    <s v="Daños Sin Autos"/>
    <n v="242"/>
    <s v="14063697603e22d600d336bee6cff12c8be93509ce84a0642918d89b2aef1753"/>
    <s v="866d562d83a77144c090ae01fef5e5dc5d322dfdcb968ee04e0fa262fe1b2619"/>
    <x v="36"/>
    <n v="351623.43938"/>
    <n v="383722.22219999996"/>
    <n v="469930.53252000001"/>
    <n v="478546.55125999998"/>
    <n v="87807.831540000014"/>
    <n v="-170063.96534999998"/>
    <n v="57401.203450000001"/>
    <n v="-115948.08502999999"/>
    <n v="0"/>
    <n v="0"/>
    <n v="136.08000000000001"/>
    <n v="130.12"/>
    <n v="0"/>
    <n v="0"/>
    <n v="77833.768569999986"/>
    <n v="-159400.67991000001"/>
    <n v="295634.93583999999"/>
    <n v="369401.65006000001"/>
    <n v="0"/>
    <n v="0"/>
    <n v="0"/>
    <n v="0"/>
    <n v="0"/>
    <n v="0"/>
    <s v="Daños Sin Autos"/>
    <s v="Totales"/>
    <s v="Daños Sin Autos Total"/>
    <x v="48"/>
    <x v="2"/>
    <n v="351623.43938"/>
    <n v="383722.22219999996"/>
    <n v="686962120.64980006"/>
    <n v="584624168.36260986"/>
    <n v="657838299.99713993"/>
    <n v="555463704.64566004"/>
    <n v="109121030.81238005"/>
    <n v="107220858.77083001"/>
    <n v="42701209.275689982"/>
    <n v="26067253.877600003"/>
    <n v="351623.43938"/>
    <n v="383722.22219999996"/>
    <n v="0.32223251261672231"/>
    <n v="0.35788019849771391"/>
    <n v="-32098.782819999964"/>
    <n v="-8.3651091761033687"/>
    <n v="100"/>
    <n v="100"/>
    <n v="100"/>
    <n v="100"/>
    <n v="5.118527336665929E-2"/>
    <n v="5.3451348056434041E-2"/>
    <n v="6.5635709737199635E-2"/>
    <n v="6.9081421340532592E-2"/>
    <m/>
    <m/>
    <m/>
    <n v="0"/>
    <m/>
    <n v="0"/>
    <m/>
    <n v="0"/>
    <m/>
    <n v="-151.63223811657406"/>
    <n v="24.972121225714407"/>
    <n v="-44.319550839398843"/>
    <n v="0.20563312615595986"/>
    <n v="-148.82900663532058"/>
    <n v="-19.969243290607519"/>
    <n v="26.32766264543384"/>
    <n v="-43.151047074129032"/>
    <s v="Resto"/>
    <n v="2023"/>
    <n v="3"/>
    <d v="2024-11-12T00:00:00"/>
    <x v="48"/>
    <x v="36"/>
  </r>
  <r>
    <n v="2024"/>
    <n v="9"/>
    <n v="5.0999999999999996"/>
    <x v="6"/>
    <s v="Daños Sin Autos"/>
    <n v="5.0999999999999996"/>
    <m/>
    <m/>
    <x v="3"/>
    <n v="45482573.169530004"/>
    <n v="44353158.007520005"/>
    <n v="53796659.327489994"/>
    <n v="51455512.463270001"/>
    <n v="18378943.643159997"/>
    <n v="13095612.891879996"/>
    <n v="62659354.341110006"/>
    <n v="17760166.192200001"/>
    <n v="0"/>
    <n v="0"/>
    <n v="0"/>
    <n v="0"/>
    <n v="99592.489660000021"/>
    <n v="291708.24171999999"/>
    <n v="4029917.3503"/>
    <n v="4662556.4924600003"/>
    <n v="9133855.1675200015"/>
    <n v="8392130.8184200004"/>
    <n v="0"/>
    <n v="0"/>
    <n v="0"/>
    <n v="0"/>
    <n v="0"/>
    <n v="0"/>
    <s v="Daños Sin Autos"/>
    <s v="Totales"/>
    <s v="Daños Sin Autos Total"/>
    <x v="48"/>
    <x v="2"/>
    <n v="123189453.53038"/>
    <n v="110013432.54875001"/>
    <n v="686962120.64980006"/>
    <n v="584624168.36260986"/>
    <n v="657838299.99713993"/>
    <n v="555463704.64566004"/>
    <n v="109121030.81238005"/>
    <n v="107220858.77083001"/>
    <n v="42701209.275689982"/>
    <n v="26067253.877600003"/>
    <n v="67969833.325690001"/>
    <n v="62410563.201570004"/>
    <n v="41.680849998321214"/>
    <n v="41.366165609920031"/>
    <n v="1129415.1620099992"/>
    <n v="2.5464143090295988"/>
    <n v="66.915822717398555"/>
    <n v="71.066748531447715"/>
    <n v="36.920833615284657"/>
    <n v="40.316129567056173"/>
    <n v="6.6208269426133519"/>
    <n v="6.9139442275902381"/>
    <n v="7.5866104084855781"/>
    <n v="7.9848885960629339"/>
    <m/>
    <m/>
    <m/>
    <n v="0"/>
    <m/>
    <n v="0"/>
    <m/>
    <n v="0"/>
    <m/>
    <n v="40.344280140992538"/>
    <n v="40.408759580631084"/>
    <n v="29.525773316208188"/>
    <n v="43.040803656170048"/>
    <n v="-13.568503527690556"/>
    <n v="8.8383315888258096"/>
    <n v="44.120661827772246"/>
    <n v="55.558672682104671"/>
    <m/>
    <n v="2023"/>
    <n v="3"/>
    <d v="2024-11-12T00:00:00"/>
    <x v="48"/>
    <x v="3"/>
  </r>
  <r>
    <n v="2024"/>
    <n v="9"/>
    <n v="15.1"/>
    <x v="13"/>
    <s v="Daños Sin Autos"/>
    <n v="15.1"/>
    <m/>
    <m/>
    <x v="7"/>
    <n v="46408442.646090001"/>
    <n v="47103327.784060001"/>
    <n v="56754334.20008"/>
    <n v="55687183.29879"/>
    <n v="19377415.820689999"/>
    <n v="8843729.776159998"/>
    <n v="30914394.576100007"/>
    <n v="12626849.802869996"/>
    <n v="0"/>
    <n v="0"/>
    <n v="0"/>
    <n v="0"/>
    <n v="-38431.215620000003"/>
    <n v="31804.856230000001"/>
    <n v="4786671.7281799996"/>
    <n v="3221279.6143100006"/>
    <n v="16684437.415810002"/>
    <n v="14063704.90301"/>
    <n v="0"/>
    <n v="0"/>
    <n v="0"/>
    <n v="0"/>
    <n v="0"/>
    <n v="0"/>
    <s v="Daños Sin Autos"/>
    <s v="Totales"/>
    <s v="Daños Sin Autos Total"/>
    <x v="48"/>
    <x v="2"/>
    <n v="262657708.82999"/>
    <n v="228812825.20202002"/>
    <n v="686962120.64980006"/>
    <n v="584624168.36260986"/>
    <n v="657838299.99713993"/>
    <n v="555463704.64566004"/>
    <n v="109121030.81238005"/>
    <n v="107220858.77083001"/>
    <n v="42701209.275689982"/>
    <n v="26067253.877600003"/>
    <n v="98909048.743090019"/>
    <n v="86514907.781829998"/>
    <n v="42.529329406614117"/>
    <n v="43.931123406441799"/>
    <n v="-694885.13797000051"/>
    <n v="-1.4752357649880365"/>
    <n v="46.920320472025757"/>
    <n v="54.445330858865823"/>
    <n v="17.668791391205165"/>
    <n v="20.585964856852858"/>
    <n v="6.755604312242439"/>
    <n v="7.0546884616313417"/>
    <n v="8.0570271181201711"/>
    <n v="8.4800010135870227"/>
    <m/>
    <m/>
    <m/>
    <n v="0"/>
    <m/>
    <n v="0"/>
    <m/>
    <n v="0"/>
    <m/>
    <n v="119.10908984267712"/>
    <n v="41.754074723993313"/>
    <n v="18.775169806904302"/>
    <n v="45.379079771686143"/>
    <n v="48.595350335810771"/>
    <n v="18.634723430801635"/>
    <n v="28.689440398177279"/>
    <n v="22.904914718599954"/>
    <s v="Resto"/>
    <n v="2023"/>
    <n v="3"/>
    <d v="2024-11-12T00:00:00"/>
    <x v="48"/>
    <x v="7"/>
  </r>
  <r>
    <n v="2024"/>
    <n v="9"/>
    <n v="127"/>
    <x v="5"/>
    <s v="Daños Sin Autos"/>
    <n v="263"/>
    <s v="4be84111a613654b362415e563cb7607df7b203b5d303802a8a546061bbc7847"/>
    <s v="866d562d83a77144c090ae01fef5e5dc5d322dfdcb968ee04e0fa262fe1b2619"/>
    <x v="26"/>
    <n v="1289086.5756999999"/>
    <n v="654924.37927999999"/>
    <n v="1586974.43591"/>
    <n v="887107.94047000003"/>
    <n v="170491.05569999994"/>
    <n v="76226.916000000027"/>
    <n v="346049.82744000008"/>
    <n v="60945.588190000017"/>
    <n v="0"/>
    <n v="0"/>
    <n v="136.08000000000001"/>
    <n v="130.12"/>
    <n v="0"/>
    <n v="765.66129000000001"/>
    <n v="2788.5900499999998"/>
    <n v="-855.13269999999989"/>
    <n v="-7062.5083999999997"/>
    <n v="-3960.6714899999997"/>
    <n v="0"/>
    <n v="0"/>
    <n v="0"/>
    <n v="0"/>
    <n v="0"/>
    <n v="0"/>
    <s v="Daños Sin Autos"/>
    <s v="Totales"/>
    <s v="Daños Sin Autos Total"/>
    <x v="48"/>
    <x v="2"/>
    <n v="1289086.5757000002"/>
    <n v="654924.37927999999"/>
    <n v="686962120.64980006"/>
    <n v="584624168.36260986"/>
    <n v="657838299.99713993"/>
    <n v="555463704.64566004"/>
    <n v="109121030.81238005"/>
    <n v="107220858.77083001"/>
    <n v="42701209.275689982"/>
    <n v="26067253.877600003"/>
    <n v="1289086.5757000002"/>
    <n v="654924.37927999999"/>
    <n v="1.1813365087399359"/>
    <n v="0.61081806915929648"/>
    <n v="634162.19641999993"/>
    <n v="96.829835089842703"/>
    <n v="99.999999999999972"/>
    <n v="100"/>
    <n v="99.999999999999972"/>
    <n v="100"/>
    <n v="0.18765031388930847"/>
    <n v="0.19595796956571312"/>
    <n v="0.11202485540655698"/>
    <n v="0.11790588184295275"/>
    <m/>
    <m/>
    <m/>
    <n v="0"/>
    <m/>
    <n v="0"/>
    <m/>
    <n v="0"/>
    <m/>
    <n v="123.66253896458291"/>
    <n v="13.225725790171996"/>
    <n v="11.639040843738497"/>
    <n v="0.39926516975026594"/>
    <n v="-426.10027075329953"/>
    <n v="78.315935008283162"/>
    <n v="-39.484413922962553"/>
    <n v="21.590599022389508"/>
    <s v="Resto"/>
    <n v="2023"/>
    <n v="3"/>
    <d v="2024-11-12T00:00:00"/>
    <x v="48"/>
    <x v="26"/>
  </r>
  <r>
    <n v="2024"/>
    <n v="9"/>
    <n v="7"/>
    <x v="39"/>
    <s v="Daños Sin Autos"/>
    <n v="264"/>
    <s v="bba58959c32abe688d9cb5222b97de973002a67c412d6a8c8d2a79ac692f32b7"/>
    <s v="866d562d83a77144c090ae01fef5e5dc5d322dfdcb968ee04e0fa262fe1b2619"/>
    <x v="31"/>
    <n v="605124.67148000002"/>
    <n v="609310.56254999992"/>
    <n v="714978.17048000009"/>
    <n v="759620.42984999984"/>
    <n v="139116.80239999999"/>
    <n v="218272.81514999998"/>
    <n v="209015.68260999999"/>
    <n v="299726.85256999999"/>
    <n v="0"/>
    <n v="0"/>
    <n v="136.08000000000001"/>
    <n v="130.12"/>
    <n v="7222.8076900000005"/>
    <n v="12336.25758"/>
    <n v="49269.464650000002"/>
    <n v="76366.585769999991"/>
    <n v="154218.24446000002"/>
    <n v="146974.75581999999"/>
    <n v="0"/>
    <n v="0"/>
    <n v="0"/>
    <n v="0"/>
    <n v="0"/>
    <n v="0"/>
    <s v="Daños Sin Autos"/>
    <s v="Totales"/>
    <s v="Daños Sin Autos Total"/>
    <x v="48"/>
    <x v="2"/>
    <n v="605124.67148000002"/>
    <n v="609310.56254999992"/>
    <n v="686962120.64980006"/>
    <n v="584624168.36260986"/>
    <n v="657838299.99713993"/>
    <n v="555463704.64566004"/>
    <n v="109121030.81238005"/>
    <n v="107220858.77083001"/>
    <n v="42701209.275689982"/>
    <n v="26067253.877600003"/>
    <n v="605124.67148000002"/>
    <n v="609310.56254999992"/>
    <n v="0.55454449703690589"/>
    <n v="0.56827614471202692"/>
    <n v="-4185.891069999896"/>
    <n v="-0.68698810217266981"/>
    <n v="100"/>
    <n v="100"/>
    <n v="100"/>
    <n v="100"/>
    <n v="8.808705069613014E-2"/>
    <n v="9.1986841064533767E-2"/>
    <n v="0.10422260924595893"/>
    <n v="0.10969403715382083"/>
    <m/>
    <m/>
    <m/>
    <n v="0"/>
    <m/>
    <n v="0"/>
    <m/>
    <n v="0"/>
    <m/>
    <n v="-36.264714273100353"/>
    <n v="22.989775323447201"/>
    <n v="35.82291668086561"/>
    <n v="0.32579124750736249"/>
    <n v="-35.48295481169054"/>
    <n v="4.9283896405115435"/>
    <n v="31.947883223880915"/>
    <n v="51.958981216833024"/>
    <s v="Resto"/>
    <n v="2023"/>
    <n v="3"/>
    <d v="2024-11-12T00:00:00"/>
    <x v="48"/>
    <x v="31"/>
  </r>
  <r>
    <n v="2024"/>
    <n v="9"/>
    <n v="50"/>
    <x v="56"/>
    <s v="Daños Sin Autos"/>
    <n v="38"/>
    <s v="aea92132c4cbeb263e6ac2bf6c183b5d81737f179f21efdc5863739672f0f470"/>
    <s v="866d562d83a77144c090ae01fef5e5dc5d322dfdcb968ee04e0fa262fe1b2619"/>
    <x v="48"/>
    <n v="0"/>
    <n v="8191.171800000001"/>
    <n v="-14904.88363"/>
    <n v="39691.586630000013"/>
    <n v="-209.00176000000005"/>
    <n v="-1533.0568600000001"/>
    <n v="-1974.4531299999996"/>
    <n v="830.54024000000004"/>
    <n v="0"/>
    <n v="0"/>
    <n v="136.08000000000001"/>
    <n v="130.12"/>
    <n v="0"/>
    <n v="0"/>
    <n v="776.94267000000013"/>
    <n v="-313.43668000000002"/>
    <n v="0"/>
    <n v="553.65185999999994"/>
    <n v="0"/>
    <n v="0"/>
    <n v="0"/>
    <n v="0"/>
    <n v="0"/>
    <n v="0"/>
    <s v="Daños Sin Autos"/>
    <s v="Totales"/>
    <s v="Daños Sin Autos Total"/>
    <x v="48"/>
    <x v="2"/>
    <n v="44827465.708169997"/>
    <n v="24659912.83171"/>
    <n v="686962120.64980006"/>
    <n v="584624168.36260986"/>
    <n v="657838299.99713993"/>
    <n v="555463704.64566004"/>
    <n v="109121030.81238005"/>
    <n v="107220858.77083001"/>
    <n v="42701209.275689982"/>
    <n v="26067253.877600003"/>
    <n v="-2.827"/>
    <n v="8179.1845800000001"/>
    <m/>
    <n v="7.6395319846369785E-3"/>
    <m/>
    <m/>
    <m/>
    <n v="100.14655764132421"/>
    <m/>
    <n v="3.3216548070952763E-2"/>
    <m/>
    <m/>
    <n v="1.4011004408082343E-3"/>
    <n v="1.474654731081897E-3"/>
    <m/>
    <m/>
    <m/>
    <n v="0"/>
    <m/>
    <n v="0"/>
    <m/>
    <n v="0"/>
    <m/>
    <n v="-86.366992284943692"/>
    <m/>
    <n v="-18.715965156535965"/>
    <n v="-4.8945161868983842E-4"/>
    <n v="-347.87866882714559"/>
    <m/>
    <m/>
    <n v="-56.612594058656299"/>
    <s v="Resto"/>
    <n v="2023"/>
    <n v="3"/>
    <d v="2024-11-12T00:00:00"/>
    <x v="48"/>
    <x v="48"/>
  </r>
  <r>
    <n v="2024"/>
    <n v="9"/>
    <n v="18"/>
    <x v="64"/>
    <s v="Daños Sin Autos"/>
    <n v="5"/>
    <s v="ef2d127de37b942baad06145e54b0c619a1f22327b2ebbcfbec78f5564afe39d"/>
    <s v="866d562d83a77144c090ae01fef5e5dc5d322dfdcb968ee04e0fa262fe1b2619"/>
    <x v="11"/>
    <n v="3219524.9469699999"/>
    <n v="2918441.7058000001"/>
    <n v="3926379.3228600002"/>
    <n v="3573973.0406999998"/>
    <n v="120764.75759999998"/>
    <n v="219017.38608"/>
    <n v="694775.59213999996"/>
    <n v="288882.7321599999"/>
    <n v="0"/>
    <n v="0"/>
    <n v="136.08000000000001"/>
    <n v="130.12"/>
    <n v="0"/>
    <n v="0"/>
    <n v="145626.75218000001"/>
    <n v="198713.64544000002"/>
    <n v="2323653.2885999996"/>
    <n v="2118852.4541700003"/>
    <n v="0"/>
    <n v="0"/>
    <n v="0"/>
    <n v="0"/>
    <n v="0"/>
    <n v="0"/>
    <s v="Daños Sin Autos"/>
    <s v="Totales"/>
    <s v="Daños Sin Autos Total"/>
    <x v="48"/>
    <x v="2"/>
    <n v="16146107.356520001"/>
    <n v="15536856.45108"/>
    <n v="686962120.64980006"/>
    <n v="584624168.36260986"/>
    <n v="657838299.99713993"/>
    <n v="555463704.64566004"/>
    <n v="109121030.81238005"/>
    <n v="107220858.77083001"/>
    <n v="42701209.275689982"/>
    <n v="26067253.877600003"/>
    <n v="3220217.3243899997"/>
    <n v="2919275.8299199999"/>
    <n v="2.9504165448231241"/>
    <n v="2.7218973427901489"/>
    <n v="301083.24116999982"/>
    <n v="10.316575471479815"/>
    <n v="99.978499046795505"/>
    <n v="99.971427019281606"/>
    <n v="19.939945126587528"/>
    <n v="18.783990924992636"/>
    <n v="0.46866120419050744"/>
    <n v="0.48940977546974651"/>
    <n v="0.49919963349682339"/>
    <n v="0.52540637334022122"/>
    <m/>
    <m/>
    <m/>
    <n v="0"/>
    <m/>
    <n v="0"/>
    <m/>
    <n v="0"/>
    <m/>
    <n v="-44.860652498204637"/>
    <n v="3.7510117048061904"/>
    <n v="7.5046003367047964"/>
    <n v="0.28281343701606121"/>
    <n v="-26.715273197496224"/>
    <n v="9.6656486876630652"/>
    <n v="6.2671463464215895"/>
    <n v="9.3783616244218582"/>
    <s v="Medianas"/>
    <n v="2023"/>
    <n v="3"/>
    <d v="2024-11-12T00:00:00"/>
    <x v="48"/>
    <x v="11"/>
  </r>
  <r>
    <n v="2024"/>
    <n v="9"/>
    <n v="13"/>
    <x v="23"/>
    <s v="Daños Sin Autos"/>
    <n v="13"/>
    <s v="3fdba35f04dc8c462986c992bcf875546257113072a909c162f7e470e581e278"/>
    <s v="866d562d83a77144c090ae01fef5e5dc5d322dfdcb968ee04e0fa262fe1b2619"/>
    <x v="42"/>
    <n v="187851.91079999998"/>
    <n v="138118.95007999998"/>
    <n v="238352.11379999999"/>
    <n v="193376.2009"/>
    <n v="6549.6756500000001"/>
    <n v="5599.9971899999973"/>
    <n v="8656.6965899999977"/>
    <n v="6603.101969999997"/>
    <n v="0"/>
    <n v="0"/>
    <n v="136.08000000000001"/>
    <n v="130.12"/>
    <n v="252.99187000000001"/>
    <n v="1091.12769"/>
    <n v="2179.8730799999994"/>
    <n v="4042.2338899999995"/>
    <n v="110777.48449999999"/>
    <n v="80572.980559999996"/>
    <n v="0"/>
    <n v="0"/>
    <n v="0"/>
    <n v="0"/>
    <n v="0"/>
    <n v="0"/>
    <s v="Daños Sin Autos"/>
    <s v="Totales"/>
    <s v="Daños Sin Autos Total"/>
    <x v="48"/>
    <x v="2"/>
    <n v="1151107.1503699999"/>
    <n v="957883.89023000002"/>
    <n v="686962120.64980006"/>
    <n v="584624168.36260986"/>
    <n v="657838299.99713993"/>
    <n v="555463704.64566004"/>
    <n v="109121030.81238005"/>
    <n v="107220858.77083001"/>
    <n v="42701209.275689982"/>
    <n v="26067253.877600003"/>
    <n v="421991.18922"/>
    <n v="380003.07902999996"/>
    <n v="0.17215005155421215"/>
    <n v="0.12881723916725052"/>
    <n v="49732.960720000003"/>
    <n v="36.00734055044159"/>
    <n v="44.515600230237432"/>
    <n v="36.346797618736126"/>
    <n v="16.319237591358789"/>
    <n v="14.419174545970897"/>
    <n v="2.7345308446164417E-2"/>
    <n v="2.8555940084488345E-2"/>
    <n v="2.3625254916648002E-2"/>
    <n v="2.486552207188919E-2"/>
    <m/>
    <m/>
    <m/>
    <n v="0"/>
    <m/>
    <n v="0"/>
    <m/>
    <n v="0"/>
    <m/>
    <n v="16.958552438130823"/>
    <n v="3.486616464057815"/>
    <n v="4.0544741954354695"/>
    <n v="1.5338384465211772E-2"/>
    <n v="-46.072564346344649"/>
    <n v="37.487137412656239"/>
    <n v="1.9677943490403047"/>
    <n v="5.016860319558222"/>
    <s v="Resto"/>
    <n v="2023"/>
    <n v="3"/>
    <d v="2024-11-12T00:00:00"/>
    <x v="48"/>
    <x v="42"/>
  </r>
  <r>
    <n v="2024"/>
    <n v="9"/>
    <n v="128"/>
    <x v="65"/>
    <s v="Daños Sin Autos"/>
    <n v="267"/>
    <s v="8acc23987b8960d83c44541f9f0eb46454cea080ea94d916f56fccf033db866f"/>
    <s v="866d562d83a77144c090ae01fef5e5dc5d322dfdcb968ee04e0fa262fe1b2619"/>
    <x v="43"/>
    <n v="71028.018200000006"/>
    <n v="54166.122329999998"/>
    <n v="90307.039780000006"/>
    <n v="70718.452569999994"/>
    <n v="3093.9595899999999"/>
    <n v="648.54867999999942"/>
    <n v="6637.1302599999999"/>
    <n v="4825.9582099999998"/>
    <n v="0"/>
    <n v="0"/>
    <n v="136.08000000000001"/>
    <n v="130.12"/>
    <n v="0"/>
    <n v="0"/>
    <n v="2834.41795"/>
    <n v="-169.68257999999997"/>
    <n v="78040.99420999999"/>
    <n v="42714.544479999997"/>
    <n v="0"/>
    <n v="0"/>
    <n v="0"/>
    <n v="0"/>
    <n v="0"/>
    <n v="0"/>
    <s v="Daños Sin Autos"/>
    <s v="Totales"/>
    <s v="Daños Sin Autos Total"/>
    <x v="48"/>
    <x v="2"/>
    <n v="71137.016310000006"/>
    <n v="54230.541290000001"/>
    <n v="686962120.64980006"/>
    <n v="584624168.36260986"/>
    <n v="657838299.99713993"/>
    <n v="555463704.64566004"/>
    <n v="109121030.81238005"/>
    <n v="107220858.77083001"/>
    <n v="42701209.275689982"/>
    <n v="26067253.877600003"/>
    <n v="71028.018200000006"/>
    <n v="54166.122329999998"/>
    <n v="6.5091044018933245E-2"/>
    <n v="5.0518269440252027E-2"/>
    <n v="16861.895870000008"/>
    <n v="31.129966747981541"/>
    <n v="100"/>
    <n v="100"/>
    <n v="99.846777225621878"/>
    <n v="99.881212765966097"/>
    <n v="1.0339437367058077E-2"/>
    <n v="1.0797184992164307E-2"/>
    <n v="9.2651185601351615E-3"/>
    <n v="9.7515142532226314E-3"/>
    <m/>
    <m/>
    <m/>
    <n v="0"/>
    <m/>
    <n v="0"/>
    <m/>
    <n v="0"/>
    <m/>
    <n v="377.05896032353394"/>
    <n v="4.3559705992191118"/>
    <n v="1.1973326723460129"/>
    <n v="7.2456018049151761E-3"/>
    <n v="-1770.4236522099091"/>
    <n v="82.703561889886728"/>
    <n v="3.6319603289174966"/>
    <n v="-0.3972477807399995"/>
    <s v="Resto"/>
    <n v="2023"/>
    <n v="3"/>
    <d v="2024-11-12T00:00:00"/>
    <x v="48"/>
    <x v="43"/>
  </r>
  <r>
    <n v="2024"/>
    <n v="9"/>
    <n v="76"/>
    <x v="42"/>
    <s v="Daños Sin Autos"/>
    <n v="48"/>
    <s v="98010bd9270f9b100b6214a21754fd33bdc8d41b2bc9f9dd16ff54d3c34ffd71"/>
    <s v="866d562d83a77144c090ae01fef5e5dc5d322dfdcb968ee04e0fa262fe1b2619"/>
    <x v="19"/>
    <n v="2103649.43671"/>
    <n v="1569411.9180699999"/>
    <n v="2376773.2244199999"/>
    <n v="1779146.3305999998"/>
    <n v="898971.54175000009"/>
    <n v="433804.21594000002"/>
    <n v="1509720.7652700001"/>
    <n v="618127.66103999992"/>
    <n v="0"/>
    <n v="0"/>
    <n v="136.08000000000001"/>
    <n v="130.12"/>
    <n v="0"/>
    <n v="0"/>
    <n v="-131.20670000000024"/>
    <n v="5156.8687499999996"/>
    <n v="-10726.589769999999"/>
    <n v="-5077.3212800000001"/>
    <n v="0"/>
    <n v="0"/>
    <n v="0"/>
    <n v="0"/>
    <n v="0"/>
    <n v="0"/>
    <s v="Daños Sin Autos"/>
    <s v="Totales"/>
    <s v="Daños Sin Autos Total"/>
    <x v="48"/>
    <x v="2"/>
    <n v="2103649.43671"/>
    <n v="1569411.9180699999"/>
    <n v="686962120.64980006"/>
    <n v="584624168.36260986"/>
    <n v="657838299.99713993"/>
    <n v="555463704.64566004"/>
    <n v="109121030.81238005"/>
    <n v="107220858.77083001"/>
    <n v="42701209.275689982"/>
    <n v="26067253.877600003"/>
    <n v="2103649.43671"/>
    <n v="1569411.9180699999"/>
    <n v="1.9278130173888863"/>
    <n v="1.4637188473041467"/>
    <n v="534237.51864000014"/>
    <n v="34.040618176073508"/>
    <n v="100"/>
    <n v="100"/>
    <n v="100"/>
    <n v="100"/>
    <n v="0.30622495381843617"/>
    <n v="0.31978214657297183"/>
    <n v="0.26844800523138496"/>
    <n v="0.28254085819543423"/>
    <m/>
    <m/>
    <m/>
    <n v="0"/>
    <m/>
    <n v="0"/>
    <m/>
    <n v="0"/>
    <m/>
    <n v="107.22978447824443"/>
    <n v="42.73390452146559"/>
    <n v="27.6411954659727"/>
    <n v="2.1052601483625648"/>
    <n v="-102.54430947074231"/>
    <n v="111.26474332544105"/>
    <n v="1.2231911801731954"/>
    <n v="-101.56672122194324"/>
    <s v="Resto"/>
    <n v="2023"/>
    <n v="3"/>
    <d v="2024-11-12T00:00:00"/>
    <x v="48"/>
    <x v="19"/>
  </r>
  <r>
    <n v="2024"/>
    <n v="9"/>
    <n v="601"/>
    <x v="26"/>
    <s v="Daños Sin Autos"/>
    <n v="241"/>
    <s v="749fc650cacb0f06547520d53c31505c8156e0a3be07073eddb2ef3ad9e383ba"/>
    <s v="866d562d83a77144c090ae01fef5e5dc5d322dfdcb968ee04e0fa262fe1b2619"/>
    <x v="38"/>
    <n v="117391.58254"/>
    <n v="84326.688069999989"/>
    <n v="144640.37508000003"/>
    <n v="104939.29366"/>
    <n v="62260.730449999995"/>
    <n v="17318.47091"/>
    <n v="68492.398669999995"/>
    <n v="22354.801169999999"/>
    <n v="0"/>
    <n v="0"/>
    <n v="136.08000000000001"/>
    <n v="130.12"/>
    <n v="0"/>
    <n v="0"/>
    <n v="65894.041509999995"/>
    <n v="13082.063539999999"/>
    <n v="154011.50796000002"/>
    <n v="118421.29392"/>
    <n v="0"/>
    <n v="0"/>
    <n v="0"/>
    <n v="0"/>
    <n v="0"/>
    <n v="0"/>
    <s v="Daños Sin Autos"/>
    <s v="Totales"/>
    <s v="Daños Sin Autos Total"/>
    <x v="48"/>
    <x v="2"/>
    <n v="117391.58254"/>
    <n v="84326.688069999989"/>
    <n v="686962120.64980006"/>
    <n v="584624168.36260986"/>
    <n v="657838299.99713993"/>
    <n v="555463704.64566004"/>
    <n v="109121030.81238005"/>
    <n v="107220858.77083001"/>
    <n v="42701209.275689982"/>
    <n v="26067253.877600003"/>
    <n v="117391.58254"/>
    <n v="84326.688069999989"/>
    <n v="0.10757924633413712"/>
    <n v="7.8647652179541686E-2"/>
    <n v="33064.894470000014"/>
    <n v="39.210474437882212"/>
    <n v="100"/>
    <n v="100"/>
    <n v="100"/>
    <n v="100"/>
    <n v="1.7088508814570282E-2"/>
    <n v="1.7845051366043963E-2"/>
    <n v="1.4424085187271429E-2"/>
    <n v="1.5181313804075362E-2"/>
    <m/>
    <m/>
    <m/>
    <n v="0"/>
    <m/>
    <n v="0"/>
    <m/>
    <n v="0"/>
    <m/>
    <n v="259.50477830031474"/>
    <n v="53.036792845675521"/>
    <n v="20.537354550938673"/>
    <n v="0.14580554393209033"/>
    <n v="403.69761091987482"/>
    <n v="30.05389728644845"/>
    <n v="42.785141437037318"/>
    <n v="11.047053369335453"/>
    <s v="Resto"/>
    <n v="2023"/>
    <n v="3"/>
    <d v="2024-11-12T00:00:00"/>
    <x v="48"/>
    <x v="38"/>
  </r>
  <r>
    <n v="2024"/>
    <n v="9"/>
    <n v="27"/>
    <x v="21"/>
    <s v="Daños Sin Autos"/>
    <n v="21"/>
    <s v="6f4b6612125fb3a0daecd2799dfd6c9c299424fd920f9b308110a2c1fbd8f443"/>
    <s v="866d562d83a77144c090ae01fef5e5dc5d322dfdcb968ee04e0fa262fe1b2619"/>
    <x v="22"/>
    <n v="1799681.59405"/>
    <n v="1534042.1877199998"/>
    <n v="2411353.8060100004"/>
    <n v="2087977.55198"/>
    <n v="544807.00765000004"/>
    <n v="451098.33643999981"/>
    <n v="1141868.0638299999"/>
    <n v="593588.08873000008"/>
    <n v="0"/>
    <n v="0"/>
    <n v="136.08000000000001"/>
    <n v="130.12"/>
    <n v="0"/>
    <n v="0"/>
    <n v="438555.40304999996"/>
    <n v="411459.51527999999"/>
    <n v="1394789.3736899998"/>
    <n v="1209560.67848"/>
    <n v="0"/>
    <n v="0"/>
    <n v="0"/>
    <n v="0"/>
    <n v="0"/>
    <n v="0"/>
    <s v="Daños Sin Autos"/>
    <s v="Totales"/>
    <s v="Daños Sin Autos Total"/>
    <x v="48"/>
    <x v="2"/>
    <n v="9306186.5952599999"/>
    <n v="8672700.5259799995"/>
    <n v="686962120.64980006"/>
    <n v="584624168.36260986"/>
    <n v="657838299.99713993"/>
    <n v="555463704.64566004"/>
    <n v="109121030.81238005"/>
    <n v="107220858.77083001"/>
    <n v="42701209.275689982"/>
    <n v="26067253.877600003"/>
    <n v="9213221.0499400012"/>
    <n v="8618449.2903300002"/>
    <n v="1.6492527431713206"/>
    <n v="1.4307311145481554"/>
    <n v="265639.40633000014"/>
    <n v="17.316303844603631"/>
    <n v="19.533685171503834"/>
    <n v="17.79951515687646"/>
    <n v="19.338550496791534"/>
    <n v="17.688172018907061"/>
    <n v="0.2619768310292967"/>
    <n v="0.27357507066065084"/>
    <n v="0.26239801067692414"/>
    <n v="0.27617325396599801"/>
    <m/>
    <m/>
    <m/>
    <n v="0"/>
    <m/>
    <n v="0"/>
    <m/>
    <n v="0"/>
    <m/>
    <n v="20.773446417367648"/>
    <n v="30.272410933756756"/>
    <n v="29.405862501764279"/>
    <n v="1.2758584988368502"/>
    <n v="6.5853107690464041"/>
    <n v="15.313716666349331"/>
    <n v="31.442410683827841"/>
    <n v="34.017269459938341"/>
    <s v="Resto"/>
    <n v="2023"/>
    <n v="3"/>
    <d v="2024-11-12T00:00:00"/>
    <x v="48"/>
    <x v="22"/>
  </r>
  <r>
    <n v="2024"/>
    <n v="9"/>
    <n v="81"/>
    <x v="34"/>
    <s v="Daños Sin Autos"/>
    <n v="53"/>
    <s v="2858dcd1057d3eae7f7d5f782167e24b61153c01551450a628cee722509f6529"/>
    <s v="866d562d83a77144c090ae01fef5e5dc5d322dfdcb968ee04e0fa262fe1b2619"/>
    <x v="32"/>
    <n v="548364.83263999992"/>
    <n v="581109.92222000007"/>
    <n v="763240.38359999994"/>
    <n v="817522.04360000009"/>
    <n v="5227.5795199999957"/>
    <n v="293536.65370000002"/>
    <n v="1364321.4098199999"/>
    <n v="361438.10490999999"/>
    <n v="0"/>
    <n v="0"/>
    <n v="136.08000000000001"/>
    <n v="130.12"/>
    <n v="0"/>
    <n v="0"/>
    <n v="24371.306819999998"/>
    <n v="86739.083799999993"/>
    <n v="350480.29181999998"/>
    <n v="285672.38524999999"/>
    <n v="0"/>
    <n v="0"/>
    <n v="0"/>
    <n v="0"/>
    <n v="0"/>
    <n v="0"/>
    <s v="Daños Sin Autos"/>
    <s v="Totales"/>
    <s v="Daños Sin Autos Total"/>
    <x v="48"/>
    <x v="2"/>
    <n v="1282462.5710499999"/>
    <n v="1212681.1111300001"/>
    <n v="686962120.64980006"/>
    <n v="584624168.36260986"/>
    <n v="657838299.99713993"/>
    <n v="555463704.64566004"/>
    <n v="109121030.81238005"/>
    <n v="107220858.77083001"/>
    <n v="42701209.275689982"/>
    <n v="26067253.877600003"/>
    <n v="1282462.5710499999"/>
    <n v="1212681.1111300001"/>
    <n v="0.50252900706449943"/>
    <n v="0.54197469492577321"/>
    <n v="-32745.089580000145"/>
    <n v="-5.6349217812190933"/>
    <n v="42.758739710511257"/>
    <n v="47.919433797275069"/>
    <n v="42.758739710511257"/>
    <n v="47.919433797275069"/>
    <n v="7.9824609852039527E-2"/>
    <n v="8.335860539624769E-2"/>
    <n v="9.93988879808968E-2"/>
    <n v="0.10461708251319503"/>
    <m/>
    <m/>
    <m/>
    <n v="0"/>
    <m/>
    <n v="0"/>
    <m/>
    <n v="0"/>
    <m/>
    <n v="-98.21910502347599"/>
    <n v="0.95330320415202263"/>
    <n v="50.513103025088455"/>
    <n v="1.2242228285033799E-2"/>
    <n v="-71.902738935778345"/>
    <n v="22.686094252086964"/>
    <n v="6.9536882354904668"/>
    <n v="30.363132132667342"/>
    <s v="Resto"/>
    <n v="2023"/>
    <n v="3"/>
    <d v="2024-11-12T00:00:00"/>
    <x v="48"/>
    <x v="32"/>
  </r>
  <r>
    <n v="2024"/>
    <n v="9"/>
    <n v="94"/>
    <x v="19"/>
    <s v="Daños Sin Autos"/>
    <n v="7"/>
    <s v="7902699be42c8a8e46fbbb4501726517e86b22c56a189f7625a6da49081b2451"/>
    <s v="866d562d83a77144c090ae01fef5e5dc5d322dfdcb968ee04e0fa262fe1b2619"/>
    <x v="20"/>
    <n v="1415337.09155"/>
    <n v="2214263.1985999998"/>
    <n v="2647506.8909800001"/>
    <n v="3316024.0685899998"/>
    <n v="724964.66672999947"/>
    <n v="798992.43786000006"/>
    <n v="1773414.2808499997"/>
    <n v="1096911.2135900001"/>
    <n v="0"/>
    <n v="0"/>
    <n v="136.08000000000001"/>
    <n v="130.12"/>
    <n v="0"/>
    <n v="0"/>
    <n v="294653.89065000002"/>
    <n v="277626.42654000001"/>
    <n v="486947.56224999996"/>
    <n v="443214.30401999998"/>
    <n v="0"/>
    <n v="0"/>
    <n v="0"/>
    <n v="0"/>
    <n v="0"/>
    <n v="0"/>
    <s v="Daños Sin Autos"/>
    <s v="Totales"/>
    <s v="Daños Sin Autos Total"/>
    <x v="48"/>
    <x v="2"/>
    <n v="5391455.1856499994"/>
    <n v="5692551.0252200002"/>
    <n v="686962120.64980006"/>
    <n v="584624168.36260986"/>
    <n v="657838299.99713993"/>
    <n v="555463704.64566004"/>
    <n v="109121030.81238005"/>
    <n v="107220858.77083001"/>
    <n v="42701209.275689982"/>
    <n v="26067253.877600003"/>
    <n v="3260026.0649699997"/>
    <n v="3964923.5604299996"/>
    <n v="1.2970342023101806"/>
    <n v="2.0651421971285324"/>
    <n v="-798926.10704999976"/>
    <n v="-36.080900750874257"/>
    <n v="43.414901088007852"/>
    <n v="55.846302327196973"/>
    <n v="26.251485782856705"/>
    <n v="38.897555573767121"/>
    <n v="0.2060284037511744"/>
    <n v="0.2151496943179127"/>
    <n v="0.37874985647644582"/>
    <n v="0.39863328244147234"/>
    <m/>
    <m/>
    <m/>
    <n v="0"/>
    <m/>
    <n v="0"/>
    <m/>
    <n v="0"/>
    <m/>
    <n v="-9.2651403971074622"/>
    <n v="51.222049578030749"/>
    <n v="36.083896366302554"/>
    <n v="1.6977614428889853"/>
    <n v="6.1332288580052463"/>
    <n v="9.8672939553924088"/>
    <n v="60.510394443400884"/>
    <n v="62.639320081030633"/>
    <s v="Resto"/>
    <n v="2023"/>
    <n v="3"/>
    <d v="2024-11-12T00:00:00"/>
    <x v="48"/>
    <x v="20"/>
  </r>
  <r>
    <n v="2024"/>
    <n v="9"/>
    <n v="150.1"/>
    <x v="32"/>
    <s v="Daños Sin Autos"/>
    <n v="150.1"/>
    <m/>
    <m/>
    <x v="21"/>
    <n v="17230014.996759992"/>
    <n v="15764372.979250003"/>
    <n v="22742051.580449998"/>
    <n v="18515967.056100003"/>
    <n v="4944849.8118399996"/>
    <n v="4127911.2095599994"/>
    <n v="11706632.049780002"/>
    <n v="5934366.1731799999"/>
    <n v="0"/>
    <n v="0"/>
    <n v="0"/>
    <n v="0"/>
    <n v="34758.531040000002"/>
    <n v="26704.770410000001"/>
    <n v="1602730.2610400005"/>
    <n v="1506493.34681"/>
    <n v="4908374.2283499986"/>
    <n v="4370694.3104399983"/>
    <n v="0"/>
    <n v="0"/>
    <n v="0"/>
    <n v="0"/>
    <n v="0"/>
    <n v="0"/>
    <s v="Daños Sin Autos"/>
    <s v="Totales"/>
    <s v="Daños Sin Autos Total"/>
    <x v="48"/>
    <x v="2"/>
    <n v="131158751.23925002"/>
    <n v="95786441.927000001"/>
    <n v="686962120.64980006"/>
    <n v="584624168.36260986"/>
    <n v="657838299.99713993"/>
    <n v="555463704.64566004"/>
    <n v="109121030.81238005"/>
    <n v="107220858.77083001"/>
    <n v="42701209.275689982"/>
    <n v="26067253.877600003"/>
    <n v="78450772.42434001"/>
    <n v="64189936.030120008"/>
    <n v="15.789820595064619"/>
    <n v="14.702710983638179"/>
    <n v="1465642.0175099894"/>
    <n v="9.2971792753137272"/>
    <n v="21.962836648137625"/>
    <n v="24.558947950739267"/>
    <n v="13.136763528138722"/>
    <n v="16.457833344790302"/>
    <n v="2.5081462978573046"/>
    <n v="2.6191869638534127"/>
    <n v="2.6964969688821072"/>
    <n v="2.8380563567706676"/>
    <m/>
    <m/>
    <m/>
    <n v="0"/>
    <m/>
    <n v="0"/>
    <m/>
    <n v="0"/>
    <m/>
    <n v="19.790605001096395"/>
    <n v="28.699045315804138"/>
    <n v="26.185064353611775"/>
    <n v="11.580116572143844"/>
    <n v="6.3881406734242807"/>
    <n v="12.301933736836235"/>
    <n v="32.652976046180058"/>
    <n v="34.468055640760227"/>
    <s v="Resto"/>
    <n v="2023"/>
    <n v="3"/>
    <d v="2024-11-12T00:00:00"/>
    <x v="48"/>
    <x v="21"/>
  </r>
  <r>
    <n v="2024"/>
    <n v="9"/>
    <n v="46"/>
    <x v="33"/>
    <s v="Daños Sin Autos"/>
    <n v="34"/>
    <s v="86e50149658661312a9e0b35558d84f6c6d3da797f552a9657fe0558ca40cdef"/>
    <s v="866d562d83a77144c090ae01fef5e5dc5d322dfdcb968ee04e0fa262fe1b2619"/>
    <x v="40"/>
    <n v="1997.64348"/>
    <n v="2057.3466699999999"/>
    <n v="2311.1814999999997"/>
    <n v="3388.7085400000001"/>
    <n v="108.38923"/>
    <n v="4471.2157699999989"/>
    <n v="-734.24241999999992"/>
    <n v="5304.1826099999989"/>
    <n v="0"/>
    <n v="0"/>
    <n v="136.08000000000001"/>
    <n v="130.12"/>
    <n v="0"/>
    <n v="0"/>
    <n v="108.38923"/>
    <n v="2205.1533199999999"/>
    <n v="1464.13499"/>
    <n v="2176.5529500000002"/>
    <n v="0"/>
    <n v="0"/>
    <n v="0"/>
    <n v="0"/>
    <n v="0"/>
    <n v="0"/>
    <s v="Daños Sin Autos"/>
    <s v="Totales"/>
    <s v="Daños Sin Autos Total"/>
    <x v="48"/>
    <x v="2"/>
    <n v="45799351.88222"/>
    <n v="34917926.445830002"/>
    <n v="686962120.64980006"/>
    <n v="584624168.36260986"/>
    <n v="657838299.99713993"/>
    <n v="555463704.64566004"/>
    <n v="109121030.81238005"/>
    <n v="107220858.77083001"/>
    <n v="42701209.275689982"/>
    <n v="26067253.877600003"/>
    <n v="45799351.88222"/>
    <n v="34917926.445830002"/>
    <n v="1.83066771375602E-3"/>
    <n v="1.9187933146453324E-3"/>
    <n v="-59.70318999999995"/>
    <n v="-2.901950889978111"/>
    <n v="4.3617287099111009E-3"/>
    <n v="5.8919497215611273E-3"/>
    <n v="4.3617287099111009E-3"/>
    <n v="5.8919497215611273E-3"/>
    <n v="2.9079383272405493E-4"/>
    <n v="3.0366785880491984E-4"/>
    <n v="3.5190927459638347E-4"/>
    <n v="3.7038363673327982E-4"/>
    <m/>
    <m/>
    <m/>
    <n v="0"/>
    <m/>
    <n v="0"/>
    <m/>
    <n v="0"/>
    <m/>
    <n v="-97.575844343562068"/>
    <n v="5.4258545674025873"/>
    <n v="217.32923455238586"/>
    <n v="2.5383175755096601E-4"/>
    <n v="-95.084730434979463"/>
    <n v="-32.731478460011743"/>
    <n v="7.4029533301434176"/>
    <n v="101.31402132900095"/>
    <s v="Resto"/>
    <n v="2023"/>
    <n v="3"/>
    <d v="2024-11-12T00:00:00"/>
    <x v="48"/>
    <x v="40"/>
  </r>
  <r>
    <n v="2024"/>
    <n v="9"/>
    <n v="41"/>
    <x v="7"/>
    <s v="Daños Sin Autos"/>
    <n v="29"/>
    <s v="35135aaa6cc23891b40cb3f378c53a17a1127210ce60e125ccf03efcfdaec458"/>
    <s v="866d562d83a77144c090ae01fef5e5dc5d322dfdcb968ee04e0fa262fe1b2619"/>
    <x v="0"/>
    <n v="12302291.371450001"/>
    <n v="11949501.33292"/>
    <n v="13717665.660630001"/>
    <n v="12946099.35843"/>
    <n v="9561928.2771799974"/>
    <n v="4029814.7675699992"/>
    <n v="25500838.888080012"/>
    <n v="4642782.9645600002"/>
    <n v="0"/>
    <n v="0"/>
    <n v="136.08000000000001"/>
    <n v="130.12"/>
    <n v="93382.908180000013"/>
    <n v="284534.29089"/>
    <n v="551304.87900000007"/>
    <n v="911742.81472999998"/>
    <n v="1231275.11775"/>
    <n v="1404258.91023"/>
    <n v="0"/>
    <n v="0"/>
    <n v="0"/>
    <n v="0"/>
    <n v="0"/>
    <n v="0"/>
    <s v="Daños Sin Autos"/>
    <s v="Totales"/>
    <s v="Daños Sin Autos Total"/>
    <x v="48"/>
    <x v="2"/>
    <n v="25680299.423299998"/>
    <n v="22376637.893310003"/>
    <n v="686962120.64980006"/>
    <n v="584624168.36260986"/>
    <n v="657838299.99713993"/>
    <n v="555463704.64566004"/>
    <n v="109121030.81238005"/>
    <n v="107220858.77083001"/>
    <n v="42701209.275689982"/>
    <n v="26067253.877600003"/>
    <n v="14782921.292100001"/>
    <n v="14157411.399590001"/>
    <n v="11.273987497975758"/>
    <n v="11.144754360213094"/>
    <n v="352790.03853000142"/>
    <n v="2.95234109525635"/>
    <n v="83.219623025554156"/>
    <n v="84.404563769800873"/>
    <n v="47.905560479127459"/>
    <n v="53.401683442768544"/>
    <n v="1.7908252873991388"/>
    <n v="1.870108713874441"/>
    <n v="2.0439629388548286"/>
    <n v="2.15126591224224"/>
    <m/>
    <m/>
    <m/>
    <n v="0"/>
    <m/>
    <n v="0"/>
    <m/>
    <n v="0"/>
    <m/>
    <n v="137.27959791427074"/>
    <n v="77.724774909578386"/>
    <n v="33.723706582367207"/>
    <n v="22.392640488108267"/>
    <n v="-39.532851798425042"/>
    <n v="-12.318511295874025"/>
    <n v="44.775117360240351"/>
    <n v="64.926973800057141"/>
    <s v="Grandes"/>
    <n v="2023"/>
    <n v="3"/>
    <d v="2024-11-12T00:00:00"/>
    <x v="48"/>
    <x v="0"/>
  </r>
  <r>
    <n v="2024"/>
    <n v="9"/>
    <n v="1"/>
    <x v="14"/>
    <s v="Daños Sin Autos"/>
    <n v="30"/>
    <s v="624b60c58c9d8bfb6ff1886c2fd605d2adeb6ea4da576068201b6c6958ce93f4"/>
    <s v="866d562d83a77144c090ae01fef5e5dc5d322dfdcb968ee04e0fa262fe1b2619"/>
    <x v="14"/>
    <n v="4647787.4072400006"/>
    <n v="3886785.9191100001"/>
    <n v="5413167.7451800006"/>
    <n v="4495651.7583300006"/>
    <n v="1904528.5731700002"/>
    <n v="458349.84403999994"/>
    <n v="2509153.6606500018"/>
    <n v="499710.55907000019"/>
    <n v="0"/>
    <n v="0"/>
    <n v="136.08000000000001"/>
    <n v="130.12"/>
    <n v="0"/>
    <n v="0"/>
    <n v="541944.37655000004"/>
    <n v="278243.43091"/>
    <n v="1789881.3495700001"/>
    <n v="1647190.0026799999"/>
    <n v="0"/>
    <n v="0"/>
    <n v="0"/>
    <n v="0"/>
    <n v="0"/>
    <n v="0"/>
    <s v="Daños Sin Autos"/>
    <s v="Totales"/>
    <s v="Daños Sin Autos Total"/>
    <x v="48"/>
    <x v="2"/>
    <n v="35723485.483519994"/>
    <n v="28721849.16367"/>
    <n v="686962120.64980006"/>
    <n v="584624168.36260986"/>
    <n v="657838299.99713993"/>
    <n v="555463704.64566004"/>
    <n v="109121030.81238005"/>
    <n v="107220858.77083001"/>
    <n v="42701209.275689982"/>
    <n v="26067253.877600003"/>
    <n v="10630942.045919999"/>
    <n v="8753303.2575400006"/>
    <n v="4.2592957312062873"/>
    <n v="3.6250277825301476"/>
    <n v="761001.48813000042"/>
    <n v="19.579197413174111"/>
    <n v="43.719431327572266"/>
    <n v="44.403647454599096"/>
    <n v="13.010453331560058"/>
    <n v="13.53250585281382"/>
    <n v="0.67657113362286136"/>
    <n v="0.70652429438362097"/>
    <n v="0.66483497081483001"/>
    <n v="0.69973715412953008"/>
    <m/>
    <m/>
    <m/>
    <n v="0"/>
    <m/>
    <n v="0"/>
    <m/>
    <n v="0"/>
    <m/>
    <n v="315.51853849955558"/>
    <n v="40.977101710875544"/>
    <n v="11.792515810722946"/>
    <n v="4.4601279576741595"/>
    <n v="94.773466808384825"/>
    <n v="8.6627132667050901"/>
    <n v="30.278229150786807"/>
    <n v="16.892005807301782"/>
    <s v="Medianas"/>
    <n v="2023"/>
    <n v="3"/>
    <d v="2024-11-12T00:00:00"/>
    <x v="48"/>
    <x v="14"/>
  </r>
  <r>
    <n v="2024"/>
    <n v="9"/>
    <n v="79"/>
    <x v="59"/>
    <s v="Daños Sin Autos"/>
    <n v="51"/>
    <s v="031b4af5197ec30a926f48cf40e11a7dbc470048a21e4003b7a3c07c5dab1baa"/>
    <s v="866d562d83a77144c090ae01fef5e5dc5d322dfdcb968ee04e0fa262fe1b2619"/>
    <x v="16"/>
    <n v="5075703.1969699999"/>
    <n v="4127540.84436"/>
    <n v="6306013.3798099998"/>
    <n v="5239885.5911799995"/>
    <n v="510463.03531999997"/>
    <n v="486194.67958"/>
    <n v="962912.94033999997"/>
    <n v="642347.6054900001"/>
    <n v="0"/>
    <n v="0"/>
    <n v="136.08000000000001"/>
    <n v="130.12"/>
    <n v="0"/>
    <n v="0"/>
    <n v="380809.13202999998"/>
    <n v="388464.28346999997"/>
    <n v="4570965.0142300008"/>
    <n v="3698454.4688000004"/>
    <n v="0"/>
    <n v="0"/>
    <n v="0"/>
    <n v="0"/>
    <n v="0"/>
    <n v="0"/>
    <s v="Daños Sin Autos"/>
    <s v="Totales"/>
    <s v="Daños Sin Autos Total"/>
    <x v="48"/>
    <x v="2"/>
    <n v="61339841.861339994"/>
    <n v="52224009.604280002"/>
    <n v="686962120.64980006"/>
    <n v="584624168.36260986"/>
    <n v="657838299.99713993"/>
    <n v="555463704.64566004"/>
    <n v="109121030.81238005"/>
    <n v="107220858.77083001"/>
    <n v="42701209.275689982"/>
    <n v="26067253.877600003"/>
    <n v="13632315.538520001"/>
    <n v="10520481.679570001"/>
    <n v="4.6514435935791667"/>
    <n v="3.8495689100775223"/>
    <n v="948162.35260999994"/>
    <n v="22.971604361119734"/>
    <n v="37.232876415073399"/>
    <n v="39.233382748770715"/>
    <n v="8.2747249470315456"/>
    <n v="7.9035311069292709"/>
    <n v="0.738862164942788"/>
    <n v="0.77157307456742297"/>
    <n v="0.70601611560470356"/>
    <n v="0.74308020665239138"/>
    <m/>
    <m/>
    <m/>
    <n v="0"/>
    <m/>
    <n v="0"/>
    <m/>
    <n v="0"/>
    <m/>
    <n v="4.9914893682021066"/>
    <n v="10.056991425832914"/>
    <n v="11.779282093461328"/>
    <n v="1.1954299280479843"/>
    <n v="-1.9706191188593958"/>
    <n v="23.59122040815862"/>
    <n v="8.331044557210399"/>
    <n v="10.503422084740196"/>
    <s v="Medianas"/>
    <n v="2023"/>
    <n v="3"/>
    <d v="2024-11-12T00:00:00"/>
    <x v="48"/>
    <x v="16"/>
  </r>
  <r>
    <n v="2024"/>
    <n v="9"/>
    <n v="39"/>
    <x v="17"/>
    <s v="Daños Sin Autos"/>
    <n v="27"/>
    <s v="670671cd97404156226e507973f2ab8330d3022ca96e0c93bdbdb320c41adcaf"/>
    <s v="866d562d83a77144c090ae01fef5e5dc5d322dfdcb968ee04e0fa262fe1b2619"/>
    <x v="8"/>
    <n v="5137464.9702099999"/>
    <n v="5324177.8069300009"/>
    <n v="6502427.0291999998"/>
    <n v="6567428.9882400008"/>
    <n v="1347222.9607200001"/>
    <n v="1367238.51887"/>
    <n v="3079120.5824000007"/>
    <n v="1903316.7102699995"/>
    <n v="0"/>
    <n v="0"/>
    <n v="136.08000000000001"/>
    <n v="130.12"/>
    <n v="-10275.387220000002"/>
    <n v="25216.410360000002"/>
    <n v="282163.70088999998"/>
    <n v="215128.33588"/>
    <n v="1438376.1882699998"/>
    <n v="1293791.4032800002"/>
    <n v="0"/>
    <n v="0"/>
    <n v="0"/>
    <n v="0"/>
    <n v="0"/>
    <n v="0"/>
    <s v="Daños Sin Autos"/>
    <s v="Totales"/>
    <s v="Daños Sin Autos Total"/>
    <x v="48"/>
    <x v="2"/>
    <n v="20570212.76644"/>
    <n v="17720859.139090002"/>
    <n v="686962120.64980006"/>
    <n v="584624168.36260986"/>
    <n v="657838299.99713993"/>
    <n v="555463704.64566004"/>
    <n v="109121030.81238005"/>
    <n v="107220858.77083001"/>
    <n v="42701209.275689982"/>
    <n v="26067253.877600003"/>
    <n v="18350069.397189997"/>
    <n v="15808265.69782"/>
    <n v="4.7080429244141104"/>
    <n v="4.9656175747572648"/>
    <n v="-186712.83672000095"/>
    <n v="-3.5068858233279432"/>
    <n v="27.996978425578682"/>
    <n v="33.679708506317795"/>
    <n v="24.975264128486305"/>
    <n v="30.044693460632104"/>
    <n v="0.74785272954358128"/>
    <n v="0.78096166949117074"/>
    <n v="0.91070094174206462"/>
    <n v="0.95851047735448103"/>
    <m/>
    <m/>
    <m/>
    <n v="0"/>
    <m/>
    <n v="0"/>
    <m/>
    <n v="0"/>
    <m/>
    <n v="-1.4639404810319778"/>
    <n v="26.223496773836509"/>
    <n v="25.679805754991676"/>
    <n v="3.1549995505325912"/>
    <n v="31.160639408930656"/>
    <n v="11.175277917556926"/>
    <n v="19.616822302194187"/>
    <n v="16.627745039471581"/>
    <s v="Medianas"/>
    <n v="2023"/>
    <n v="3"/>
    <d v="2024-11-12T00:00:00"/>
    <x v="48"/>
    <x v="8"/>
  </r>
  <r>
    <n v="2024"/>
    <n v="9"/>
    <n v="12"/>
    <x v="31"/>
    <s v="Daños Sin Autos"/>
    <n v="12"/>
    <s v="6b51d431df5d7f141cbececcf79edf3dd861c3b4069f0b11661a3eefacbba918"/>
    <s v="866d562d83a77144c090ae01fef5e5dc5d322dfdcb968ee04e0fa262fe1b2619"/>
    <x v="18"/>
    <n v="4809752.8363899998"/>
    <n v="5721852.08598"/>
    <n v="5789868.5914499993"/>
    <n v="6719511.1822599992"/>
    <n v="956731.26844999997"/>
    <n v="516094.22371000005"/>
    <n v="2289251.3480399996"/>
    <n v="1098233.8556399997"/>
    <n v="0"/>
    <n v="0"/>
    <n v="136.08000000000001"/>
    <n v="130.12"/>
    <n v="3916.4243300000003"/>
    <n v="4613.3549599999997"/>
    <n v="324165.62219999993"/>
    <n v="123702.34683000002"/>
    <n v="392592.45754999993"/>
    <n v="329647.19474000001"/>
    <n v="0"/>
    <n v="0"/>
    <n v="0"/>
    <n v="0"/>
    <n v="0"/>
    <n v="0"/>
    <s v="Daños Sin Autos"/>
    <s v="Totales"/>
    <s v="Daños Sin Autos Total"/>
    <x v="48"/>
    <x v="2"/>
    <n v="5387062.6739699999"/>
    <n v="6304657.6626300002"/>
    <n v="686962120.64980006"/>
    <n v="584624168.36260986"/>
    <n v="657838299.99713993"/>
    <n v="555463704.64566004"/>
    <n v="109121030.81238005"/>
    <n v="107220858.77083001"/>
    <n v="42701209.275689982"/>
    <n v="26067253.877600003"/>
    <n v="5187301.5148400003"/>
    <n v="6116492.7305299994"/>
    <n v="4.4077230581332829"/>
    <n v="5.3365102197228991"/>
    <n v="-912099.24959000014"/>
    <n v="-15.940629640267645"/>
    <n v="92.721674701771292"/>
    <n v="93.547925879480218"/>
    <n v="89.283402244983506"/>
    <n v="90.755952062163487"/>
    <n v="0.70014818747799901"/>
    <n v="0.73114515169015104"/>
    <n v="0.97872315166263413"/>
    <n v="1.0301036842056257"/>
    <m/>
    <m/>
    <m/>
    <n v="0"/>
    <m/>
    <n v="0"/>
    <m/>
    <n v="0"/>
    <m/>
    <n v="85.379185523998331"/>
    <n v="19.891485092778336"/>
    <n v="9.0197057867777257"/>
    <n v="2.2405249984212321"/>
    <n v="162.05292826456224"/>
    <n v="19.094736377067068"/>
    <n v="82.570517075895353"/>
    <n v="37.525678605445677"/>
    <s v="Medianas"/>
    <n v="2023"/>
    <n v="3"/>
    <d v="2024-11-12T00:00:00"/>
    <x v="48"/>
    <x v="18"/>
  </r>
  <r>
    <n v="2024"/>
    <n v="9"/>
    <n v="9"/>
    <x v="8"/>
    <s v="Daños Sin Autos"/>
    <n v="9"/>
    <s v="19581e27de7ced00ff1ce50b2047e7a567c76b1cbaebabe5ef03f7c3017bb5b7"/>
    <s v="866d562d83a77144c090ae01fef5e5dc5d322dfdcb968ee04e0fa262fe1b2619"/>
    <x v="28"/>
    <n v="679923.29123999993"/>
    <n v="440261.37201999995"/>
    <n v="1090675.5637300001"/>
    <n v="737588.92723999987"/>
    <n v="264666.52695999999"/>
    <n v="195707.17961000002"/>
    <n v="411472.15756999992"/>
    <n v="285728.3485699998"/>
    <n v="0"/>
    <n v="0"/>
    <n v="136.08000000000001"/>
    <n v="130.12"/>
    <n v="622.95216000000005"/>
    <n v="1661.3627099999999"/>
    <n v="136274.96913000001"/>
    <n v="66816.847500000003"/>
    <n v="368839.81091"/>
    <n v="198067.15115999998"/>
    <n v="0"/>
    <n v="0"/>
    <n v="0"/>
    <n v="0"/>
    <n v="0"/>
    <n v="0"/>
    <s v="Daños Sin Autos"/>
    <s v="Totales"/>
    <s v="Daños Sin Autos Total"/>
    <x v="48"/>
    <x v="2"/>
    <n v="2219668.6898400001"/>
    <n v="1971809.2153"/>
    <n v="686962120.64980006"/>
    <n v="584624168.36260986"/>
    <n v="657838299.99713993"/>
    <n v="555463704.64566004"/>
    <n v="109121030.81238005"/>
    <n v="107220858.77083001"/>
    <n v="42701209.275689982"/>
    <n v="26067253.877600003"/>
    <n v="1869165.22633"/>
    <n v="1517854.0296199999"/>
    <n v="0.62309097172023875"/>
    <n v="0.41061168234158496"/>
    <n v="239661.91921999998"/>
    <n v="54.436281366313644"/>
    <n v="36.375772546068106"/>
    <n v="29.005514590241653"/>
    <n v="30.631746726535603"/>
    <n v="22.327787526493356"/>
    <n v="9.8975368626854993E-2"/>
    <n v="0.10335720666354573"/>
    <n v="7.5306734795632033E-2"/>
    <n v="7.9260151174206844E-2"/>
    <m/>
    <m/>
    <m/>
    <n v="0"/>
    <m/>
    <n v="0"/>
    <m/>
    <n v="0"/>
    <m/>
    <n v="35.235982393400334"/>
    <n v="38.925939200776369"/>
    <n v="44.452498458372489"/>
    <n v="0.61981037879101941"/>
    <n v="103.95300620850153"/>
    <n v="86.219576921187041"/>
    <n v="36.946925223115962"/>
    <n v="33.734441631881154"/>
    <s v="Resto"/>
    <n v="2023"/>
    <n v="3"/>
    <d v="2024-11-12T00:00:00"/>
    <x v="48"/>
    <x v="28"/>
  </r>
  <r>
    <n v="2024"/>
    <n v="9"/>
    <n v="16"/>
    <x v="24"/>
    <s v="Daños Sin Autos"/>
    <n v="14"/>
    <s v="8527a891e224136950ff32ca212b45bc93f69fbb801c3b1ebedac52775f99e61"/>
    <s v="866d562d83a77144c090ae01fef5e5dc5d322dfdcb968ee04e0fa262fe1b2619"/>
    <x v="29"/>
    <n v="888717.71934000007"/>
    <n v="612193.29003000003"/>
    <n v="1004146.06146"/>
    <n v="710689.06759000011"/>
    <n v="164756.22667999999"/>
    <n v="102149.07154"/>
    <n v="200047.11635999996"/>
    <n v="-10293.437379999988"/>
    <n v="0"/>
    <n v="0"/>
    <n v="136.08000000000001"/>
    <n v="130.12"/>
    <n v="0"/>
    <n v="0"/>
    <n v="49394.59908"/>
    <n v="25192.412369999998"/>
    <n v="143949.01520999998"/>
    <n v="80824.378280000004"/>
    <n v="0"/>
    <n v="0"/>
    <n v="0"/>
    <n v="0"/>
    <n v="0"/>
    <n v="0"/>
    <s v="Daños Sin Autos"/>
    <s v="Totales"/>
    <s v="Daños Sin Autos Total"/>
    <x v="48"/>
    <x v="2"/>
    <n v="3728743.9611599999"/>
    <n v="2931433.71942"/>
    <n v="686962120.64980006"/>
    <n v="584624168.36260986"/>
    <n v="657838299.99713993"/>
    <n v="555463704.64566004"/>
    <n v="109121030.81238005"/>
    <n v="107220858.77083001"/>
    <n v="42701209.275689982"/>
    <n v="26067253.877600003"/>
    <n v="1121173.2056500001"/>
    <n v="777409.58805999998"/>
    <n v="0.81443303158310421"/>
    <n v="0.57096473302688222"/>
    <n v="276524.42931000004"/>
    <n v="45.169464254737136"/>
    <n v="79.266764034444265"/>
    <n v="78.74784404932646"/>
    <n v="23.834238247442521"/>
    <n v="20.883750022194796"/>
    <n v="0.1293692465167306"/>
    <n v="0.13509668247407666"/>
    <n v="0.10471569995893337"/>
    <n v="0.11021301390349686"/>
    <m/>
    <m/>
    <m/>
    <n v="0"/>
    <m/>
    <n v="0"/>
    <m/>
    <n v="0"/>
    <m/>
    <n v="61.289989420495104"/>
    <n v="18.538645409518224"/>
    <n v="16.685754843048716"/>
    <n v="0.38583503716789713"/>
    <n v="96.069349590437824"/>
    <n v="78.100986698984826"/>
    <n v="34.313954151017086"/>
    <n v="31.169324040731734"/>
    <s v="Resto"/>
    <n v="2023"/>
    <n v="3"/>
    <d v="2024-11-12T00:00:00"/>
    <x v="48"/>
    <x v="29"/>
  </r>
  <r>
    <n v="2024"/>
    <n v="9"/>
    <n v="201.1"/>
    <x v="1"/>
    <s v="Daños Sin Autos"/>
    <n v="201.1"/>
    <m/>
    <m/>
    <x v="1"/>
    <n v="109121030.81238003"/>
    <n v="107220858.77083001"/>
    <n v="133293045.10802001"/>
    <n v="125658662.81816"/>
    <n v="42701209.275690004"/>
    <n v="26067253.877600003"/>
    <n v="105280380.96698999"/>
    <n v="36321382.168250002"/>
    <n v="0"/>
    <n v="0"/>
    <n v="0"/>
    <n v="0"/>
    <n v="95919.80508000002"/>
    <n v="350217.86836000002"/>
    <n v="10419319.339520002"/>
    <n v="9390329.4535799976"/>
    <n v="30726666.811679989"/>
    <n v="26826530.03187"/>
    <n v="0"/>
    <n v="0"/>
    <n v="0"/>
    <n v="0"/>
    <n v="0"/>
    <n v="0"/>
    <s v="Daños Sin Autos"/>
    <s v="Totales"/>
    <s v="Daños Sin Autos Total"/>
    <x v="48"/>
    <x v="2"/>
    <n v="517005913.59961981"/>
    <n v="434612699.67777002"/>
    <n v="686962120.64980006"/>
    <n v="584624168.36260986"/>
    <n v="657838299.99713993"/>
    <n v="555463704.64566004"/>
    <n v="109121030.81238005"/>
    <n v="107220858.77083001"/>
    <n v="42701209.275689982"/>
    <n v="26067253.877600003"/>
    <n v="245329654.49312004"/>
    <n v="213115407.01351997"/>
    <n v="99.999999999999986"/>
    <n v="100"/>
    <n v="1900172.0415500253"/>
    <n v="1.772203714215137"/>
    <n v="44.479348017603876"/>
    <n v="50.311171901348239"/>
    <n v="21.106340941563317"/>
    <n v="24.670438496234819"/>
    <n v="15.8845775527131"/>
    <n v="16.587819653074998"/>
    <n v="18.340134495487856"/>
    <n v="19.302945966420623"/>
    <m/>
    <m/>
    <m/>
    <n v="0"/>
    <m/>
    <n v="0"/>
    <m/>
    <n v="0"/>
    <m/>
    <n v="63.811690622247788"/>
    <n v="39.131970214897798"/>
    <n v="24.311737638023597"/>
    <n v="100.00000000000004"/>
    <n v="10.957974275840865"/>
    <n v="14.538357272359171"/>
    <n v="33.909696106573307"/>
    <n v="35.003891455302856"/>
    <m/>
    <n v="2023"/>
    <n v="3"/>
    <d v="2024-11-12T00:00:00"/>
    <x v="48"/>
    <x v="1"/>
  </r>
  <r>
    <n v="2024"/>
    <n v="9"/>
    <n v="74"/>
    <x v="0"/>
    <s v="Daños Sin Autos"/>
    <n v="46"/>
    <s v="25fc0e7096fc653718202dc30b0c580b8ab87eac11a700cba03a7c021bc35b0c"/>
    <s v="866d562d83a77144c090ae01fef5e5dc5d322dfdcb968ee04e0fa262fe1b2619"/>
    <x v="15"/>
    <n v="6052349.326510001"/>
    <n v="8454898.729770001"/>
    <n v="7001244.535699999"/>
    <n v="8484966.8228000011"/>
    <n v="6148024.3029999994"/>
    <n v="2334628.6140099997"/>
    <n v="9169396.1975800022"/>
    <n v="2788379.4842399992"/>
    <n v="0"/>
    <n v="0"/>
    <n v="136.08000000000001"/>
    <n v="130.12"/>
    <n v="-35401.486900000004"/>
    <n v="-1704.4324000000001"/>
    <n v="1645397.2214299999"/>
    <n v="950477.62574000005"/>
    <n v="2590078.57711"/>
    <n v="2037267.98459"/>
    <n v="0"/>
    <n v="0"/>
    <n v="0"/>
    <n v="0"/>
    <n v="0"/>
    <n v="0"/>
    <s v="Daños Sin Autos"/>
    <s v="Totales"/>
    <s v="Daños Sin Autos Total"/>
    <x v="48"/>
    <x v="2"/>
    <n v="6432910.42368"/>
    <n v="8513094.40955"/>
    <n v="686962120.64980006"/>
    <n v="584624168.36260986"/>
    <n v="657838299.99713993"/>
    <n v="555463704.64566004"/>
    <n v="109121030.81238005"/>
    <n v="107220858.77083001"/>
    <n v="42701209.275689982"/>
    <n v="26067253.877600003"/>
    <n v="6052349.32651"/>
    <n v="8454898.729770001"/>
    <n v="5.5464554187691446"/>
    <n v="7.8854980520545874"/>
    <n v="-2402549.4032600001"/>
    <n v="-28.416063634216428"/>
    <n v="100.00000000000003"/>
    <n v="100"/>
    <n v="94.084153639554401"/>
    <n v="99.316398045407382"/>
    <n v="0.88103101242104298"/>
    <n v="0.92003602200363133"/>
    <n v="1.4462109483858863"/>
    <n v="1.522133428171248"/>
    <m/>
    <m/>
    <m/>
    <n v="0"/>
    <m/>
    <n v="0"/>
    <m/>
    <n v="0"/>
    <m/>
    <n v="163.34057014918719"/>
    <n v="101.58079071990988"/>
    <n v="27.612733027655185"/>
    <n v="14.397775630443565"/>
    <n v="73.112672710098366"/>
    <n v="27.134898143076303"/>
    <n v="63.526922927022852"/>
    <n v="46.654521296631657"/>
    <s v="Medianas"/>
    <n v="2023"/>
    <n v="3"/>
    <d v="2024-11-12T00:00:00"/>
    <x v="48"/>
    <x v="15"/>
  </r>
  <r>
    <n v="2024"/>
    <n v="9"/>
    <n v="107"/>
    <x v="28"/>
    <s v="Daños Sin Autos"/>
    <n v="70"/>
    <s v="ff5a1ae012afa5d4c889c50ad427aaf545d31a4fac04ffc1c4d03d403ba4250a"/>
    <s v="866d562d83a77144c090ae01fef5e5dc5d322dfdcb968ee04e0fa262fe1b2619"/>
    <x v="35"/>
    <n v="330746.13998000004"/>
    <n v="266329.43164999998"/>
    <n v="445707.75190999999"/>
    <n v="353992.81465999997"/>
    <n v="144849.19996999996"/>
    <n v="116751.95253999997"/>
    <n v="206179.97838000002"/>
    <n v="162954.61052999992"/>
    <n v="0"/>
    <n v="0"/>
    <n v="136.08000000000001"/>
    <n v="130.12"/>
    <n v="0"/>
    <n v="0"/>
    <n v="46493.430089999994"/>
    <n v="35623.313069999997"/>
    <n v="82139.781740000006"/>
    <n v="75113.74745000001"/>
    <n v="0"/>
    <n v="0"/>
    <n v="0"/>
    <n v="0"/>
    <n v="0"/>
    <n v="0"/>
    <s v="Daños Sin Autos"/>
    <s v="Totales"/>
    <s v="Daños Sin Autos Total"/>
    <x v="48"/>
    <x v="2"/>
    <n v="1478140.9423199999"/>
    <n v="1040269.57398"/>
    <n v="686962120.64980006"/>
    <n v="584624168.36260986"/>
    <n v="657838299.99713993"/>
    <n v="555463704.64566004"/>
    <n v="109121030.81238005"/>
    <n v="107220858.77083001"/>
    <n v="42701209.275689982"/>
    <n v="26067253.877600003"/>
    <n v="1478140.9423199999"/>
    <n v="1040269.57398"/>
    <n v="0.3031002708805754"/>
    <n v="0.2483933021085411"/>
    <n v="64416.708330000052"/>
    <n v="24.186853075500125"/>
    <n v="22.375818875626369"/>
    <n v="25.601963021089031"/>
    <n v="22.375818875626369"/>
    <n v="25.601963021089031"/>
    <n v="4.8146197590508484E-2"/>
    <n v="5.0277726301651636E-2"/>
    <n v="4.5555665684489911E-2"/>
    <n v="4.7947224890219631E-2"/>
    <m/>
    <m/>
    <m/>
    <n v="0"/>
    <m/>
    <n v="0"/>
    <m/>
    <n v="0"/>
    <m/>
    <n v="24.065762343780662"/>
    <n v="43.794675873997768"/>
    <n v="43.837420376967927"/>
    <n v="0.33921568598869484"/>
    <n v="30.514054093284805"/>
    <n v="9.353859351348337"/>
    <n v="56.602816692607384"/>
    <n v="47.425823207280274"/>
    <s v="Resto"/>
    <n v="2023"/>
    <n v="3"/>
    <d v="2024-11-12T00:00:00"/>
    <x v="48"/>
    <x v="35"/>
  </r>
  <r>
    <n v="2024"/>
    <n v="9"/>
    <n v="125"/>
    <x v="67"/>
    <s v="Daños Sin Autos"/>
    <n v="238"/>
    <s v="8ae4c23b80d1e7c8ff79e515fe791ebd68190bae842dda7af193db125f700452"/>
    <s v="866d562d83a77144c090ae01fef5e5dc5d322dfdcb968ee04e0fa262fe1b2619"/>
    <x v="41"/>
    <n v="93717.763720000003"/>
    <n v="92685.410010000007"/>
    <n v="126049.51764999999"/>
    <n v="123820.35328000001"/>
    <n v="27848.503339999999"/>
    <n v="31464.081289999995"/>
    <n v="37465.452730000012"/>
    <n v="40713.385470000001"/>
    <n v="0"/>
    <n v="0"/>
    <n v="136.08000000000001"/>
    <n v="130.12"/>
    <n v="0"/>
    <n v="0"/>
    <n v="17248.541369999999"/>
    <n v="18766.35252"/>
    <n v="62100.275569999998"/>
    <n v="45006.862119999998"/>
    <n v="0"/>
    <n v="0"/>
    <n v="0"/>
    <n v="0"/>
    <n v="0"/>
    <n v="0"/>
    <s v="Daños Sin Autos"/>
    <s v="Totales"/>
    <s v="Daños Sin Autos Total"/>
    <x v="48"/>
    <x v="2"/>
    <n v="95399.785930000013"/>
    <n v="93997.07677"/>
    <n v="686962120.64980006"/>
    <n v="584624168.36260986"/>
    <n v="657838299.99713993"/>
    <n v="555463704.64566004"/>
    <n v="109121030.81238005"/>
    <n v="107220858.77083001"/>
    <n v="42701209.275689982"/>
    <n v="26067253.877600003"/>
    <n v="95399.785930000013"/>
    <n v="93997.07677"/>
    <n v="8.5884236083817761E-2"/>
    <n v="8.6443450530556243E-2"/>
    <n v="1032.3537099999958"/>
    <n v="1.1138254768346068"/>
    <n v="98.236870037387504"/>
    <n v="98.604566434326998"/>
    <n v="98.236870037387504"/>
    <n v="98.604566434326998"/>
    <n v="1.3642348086289243E-2"/>
    <n v="1.4246322192004853E-2"/>
    <n v="1.5853845089844523E-2"/>
    <n v="1.6686132547422815E-2"/>
    <m/>
    <m/>
    <m/>
    <n v="0"/>
    <m/>
    <n v="0"/>
    <m/>
    <n v="0"/>
    <m/>
    <n v="-11.491128301747388"/>
    <n v="29.71528793965123"/>
    <n v="33.947178187597459"/>
    <n v="6.5217130410061469E-2"/>
    <n v="-8.0879390301467176"/>
    <n v="37.97957165826071"/>
    <n v="27.77530568372001"/>
    <n v="41.696647213404979"/>
    <s v="Resto"/>
    <n v="2023"/>
    <n v="3"/>
    <d v="2024-11-12T00:00:00"/>
    <x v="48"/>
    <x v="41"/>
  </r>
  <r>
    <n v="2024"/>
    <n v="9"/>
    <n v="37"/>
    <x v="35"/>
    <s v="Daños Sin Autos"/>
    <n v="25"/>
    <s v="b7a56873cd771f2c446d369b649430b65a756ba278ff97ec81bb6f55b2e73569"/>
    <s v="866d562d83a77144c090ae01fef5e5dc5d322dfdcb968ee04e0fa262fe1b2619"/>
    <x v="13"/>
    <n v="5213479.5416999999"/>
    <n v="4632505.6569499997"/>
    <n v="6239840.9265000001"/>
    <n v="5722849.0831499994"/>
    <n v="1384307.4426200001"/>
    <n v="877046.52556000021"/>
    <n v="2569272.2412300007"/>
    <n v="1483259.9447599996"/>
    <n v="0"/>
    <n v="0"/>
    <n v="136.08000000000001"/>
    <n v="130.12"/>
    <n v="2649.0868399999999"/>
    <n v="5878.8384800000003"/>
    <n v="805371.53065999993"/>
    <n v="452737.42102000001"/>
    <n v="1749542.78033"/>
    <n v="1357347.0108599998"/>
    <n v="0"/>
    <n v="0"/>
    <n v="0"/>
    <n v="0"/>
    <n v="0"/>
    <n v="0"/>
    <s v="Daños Sin Autos"/>
    <s v="Totales"/>
    <s v="Daños Sin Autos Total"/>
    <x v="48"/>
    <x v="2"/>
    <n v="10496838.85248"/>
    <n v="8533878.8999300003"/>
    <n v="686962120.64980006"/>
    <n v="584624168.36260986"/>
    <n v="657838299.99713993"/>
    <n v="555463704.64566004"/>
    <n v="109121030.81238005"/>
    <n v="107220858.77083001"/>
    <n v="42701209.275689982"/>
    <n v="26067253.877600003"/>
    <n v="8218489.4311800003"/>
    <n v="7127652.1663000006"/>
    <n v="4.7777037138367264"/>
    <n v="4.3205265375194859"/>
    <n v="580973.8847500002"/>
    <n v="12.541245014528668"/>
    <n v="63.435982796554555"/>
    <n v="64.99343049949583"/>
    <n v="49.667138983164008"/>
    <n v="54.283705115478007"/>
    <n v="0.75891805166324899"/>
    <n v="0.79251687560950268"/>
    <n v="0.79239037789431821"/>
    <n v="0.83398890300225037"/>
    <m/>
    <m/>
    <m/>
    <n v="0"/>
    <m/>
    <n v="0"/>
    <m/>
    <n v="0"/>
    <m/>
    <n v="57.837401127164867"/>
    <n v="26.552467148813403"/>
    <n v="18.932443703424205"/>
    <n v="3.2418459947645877"/>
    <n v="77.889322434520409"/>
    <n v="28.89428910456062"/>
    <n v="46.033257358136176"/>
    <n v="33.354581945345771"/>
    <s v="Medianas"/>
    <n v="2023"/>
    <n v="3"/>
    <d v="2024-11-12T00:00:00"/>
    <x v="48"/>
    <x v="13"/>
  </r>
  <r>
    <n v="2024"/>
    <n v="9"/>
    <n v="102"/>
    <x v="37"/>
    <s v="Daños Sin Autos"/>
    <n v="224"/>
    <s v="84a5092e4a5b6fe968fd523fb2fc917dbffae44105f82b6b94c8ed5b9a800223"/>
    <s v="866d562d83a77144c090ae01fef5e5dc5d322dfdcb968ee04e0fa262fe1b2619"/>
    <x v="37"/>
    <n v="305414.17260000005"/>
    <n v="312582.40041"/>
    <n v="348113.11714000005"/>
    <n v="387491.99770000001"/>
    <n v="92156.814029999994"/>
    <n v="45837.326320000007"/>
    <n v="114325.66949"/>
    <n v="58797.821909999991"/>
    <n v="0"/>
    <n v="0"/>
    <n v="136.08000000000001"/>
    <n v="130.12"/>
    <n v="3058.18145"/>
    <n v="438.96096"/>
    <n v="20770.31107"/>
    <n v="10496.21925"/>
    <n v="55835.365969999999"/>
    <n v="55476.768369999998"/>
    <n v="0"/>
    <n v="0"/>
    <n v="0"/>
    <n v="0"/>
    <n v="0"/>
    <n v="0"/>
    <s v="Daños Sin Autos"/>
    <s v="Totales"/>
    <s v="Daños Sin Autos Total"/>
    <x v="48"/>
    <x v="2"/>
    <n v="305414.17260000005"/>
    <n v="312582.40041"/>
    <n v="686962120.64980006"/>
    <n v="584624168.36260986"/>
    <n v="657838299.99713993"/>
    <n v="555463704.64566004"/>
    <n v="109121030.81238005"/>
    <n v="107220858.77083001"/>
    <n v="42701209.275689982"/>
    <n v="26067253.877600003"/>
    <n v="305414.17260000005"/>
    <n v="312582.40041"/>
    <n v="0.27988571068864032"/>
    <n v="0.29153133447485469"/>
    <n v="-7168.227809999953"/>
    <n v="-2.293228217774812"/>
    <n v="100"/>
    <n v="100"/>
    <n v="100"/>
    <n v="100"/>
    <n v="4.4458662773299296E-2"/>
    <n v="4.6426936923758905E-2"/>
    <n v="5.34672388391789E-2"/>
    <n v="5.6274135968866185E-2"/>
    <m/>
    <m/>
    <m/>
    <n v="0"/>
    <m/>
    <n v="0"/>
    <m/>
    <n v="0"/>
    <m/>
    <n v="101.05189684632543"/>
    <n v="30.174373784119535"/>
    <n v="14.664077779131931"/>
    <n v="0.21581780842554579"/>
    <n v="97.883738661423251"/>
    <n v="0.64639237384620518"/>
    <n v="37.199202887216245"/>
    <n v="18.9200264514254"/>
    <s v="Resto"/>
    <n v="2023"/>
    <n v="3"/>
    <d v="2024-11-12T00:00:00"/>
    <x v="48"/>
    <x v="37"/>
  </r>
  <r>
    <n v="2024"/>
    <n v="9"/>
    <n v="48"/>
    <x v="3"/>
    <s v="Daños Sin Autos"/>
    <n v="36"/>
    <s v="76a50887d8f1c2e9301755428990ad81479ee21c25b43215cf524541e0503269"/>
    <s v="866d562d83a77144c090ae01fef5e5dc5d322dfdcb968ee04e0fa262fe1b2619"/>
    <x v="6"/>
    <n v="8320457.6549399998"/>
    <n v="7911232.3926600013"/>
    <n v="9697954.6812899988"/>
    <n v="9229092.5778300017"/>
    <n v="1619960.9966400007"/>
    <n v="2417832.0806299993"/>
    <n v="11991777.964080004"/>
    <n v="2983055.7449000017"/>
    <n v="0"/>
    <n v="0"/>
    <n v="136.08000000000001"/>
    <n v="130.12"/>
    <n v="0"/>
    <n v="0"/>
    <n v="1234130.0603699998"/>
    <n v="1925553.5419400001"/>
    <n v="3149509.9347800002"/>
    <n v="3036091.8982499996"/>
    <n v="0"/>
    <n v="0"/>
    <n v="0"/>
    <n v="0"/>
    <n v="0"/>
    <n v="0"/>
    <s v="Daños Sin Autos"/>
    <s v="Totales"/>
    <s v="Daños Sin Autos Total"/>
    <x v="48"/>
    <x v="2"/>
    <n v="47053426.409630001"/>
    <n v="41806699.471960001"/>
    <n v="686962120.64980006"/>
    <n v="584624168.36260986"/>
    <n v="657838299.99713993"/>
    <n v="555463704.64566004"/>
    <n v="109121030.81238005"/>
    <n v="107220858.77083001"/>
    <n v="42701209.275689982"/>
    <n v="26067253.877600003"/>
    <n v="19658746.474429999"/>
    <n v="16989645.191520002"/>
    <n v="7.624980806171072"/>
    <n v="7.3784452795413475"/>
    <n v="409225.26227999851"/>
    <n v="5.1727119362550367"/>
    <n v="42.324456779390104"/>
    <n v="46.565024186665852"/>
    <n v="17.68300055877998"/>
    <n v="18.923360352725553"/>
    <n v="1.2111959895357327"/>
    <n v="1.2648180647092415"/>
    <n v="1.3532167879438579"/>
    <n v="1.4242573054717793"/>
    <m/>
    <m/>
    <m/>
    <n v="0"/>
    <m/>
    <n v="0"/>
    <m/>
    <n v="0"/>
    <m/>
    <n v="-32.999441540295152"/>
    <n v="19.469614098428849"/>
    <n v="30.562015633281746"/>
    <n v="3.7937122252934721"/>
    <n v="-35.907777504508623"/>
    <n v="3.7356588776306321"/>
    <n v="39.184828304286853"/>
    <n v="63.422109951608753"/>
    <s v="Grandes"/>
    <n v="2023"/>
    <n v="3"/>
    <d v="2024-11-12T00:00:00"/>
    <x v="48"/>
    <x v="6"/>
  </r>
  <r>
    <n v="2024"/>
    <n v="9"/>
    <n v="92"/>
    <x v="22"/>
    <s v="Daños Sin Autos"/>
    <n v="219"/>
    <s v="314f04b30f62e0056bd059354a5536fb2e302107eed143b5fa2aa0bbba07f608"/>
    <s v="866d562d83a77144c090ae01fef5e5dc5d322dfdcb968ee04e0fa262fe1b2619"/>
    <x v="5"/>
    <n v="8783487.9357299991"/>
    <n v="9804093.92949"/>
    <n v="11474426.847989999"/>
    <n v="11870642.315950001"/>
    <n v="4032703.97976"/>
    <n v="2866637.1282300004"/>
    <n v="7462953.5656800009"/>
    <n v="4288792.9367800001"/>
    <n v="0"/>
    <n v="0"/>
    <n v="136.08000000000001"/>
    <n v="130.12"/>
    <n v="0"/>
    <n v="0"/>
    <n v="1182034.0319900003"/>
    <n v="796279.56861000007"/>
    <n v="2609602.2252200004"/>
    <n v="2029854.2378500002"/>
    <n v="0"/>
    <n v="0"/>
    <n v="0"/>
    <n v="0"/>
    <n v="0"/>
    <n v="0"/>
    <s v="Daños Sin Autos"/>
    <s v="Totales"/>
    <s v="Daños Sin Autos Total"/>
    <x v="48"/>
    <x v="2"/>
    <n v="8783487.9357299991"/>
    <n v="9804093.92949"/>
    <n v="686962120.64980006"/>
    <n v="584624168.36260986"/>
    <n v="657838299.99713993"/>
    <n v="555463704.64566004"/>
    <n v="109121030.81238005"/>
    <n v="107220858.77083001"/>
    <n v="42701209.275689982"/>
    <n v="26067253.877600003"/>
    <n v="8783487.9357299991"/>
    <n v="9804093.92949"/>
    <n v="8.0493080667759696"/>
    <n v="9.1438308197520755"/>
    <n v="-1020605.9937600009"/>
    <n v="-10.409998120173992"/>
    <n v="100"/>
    <n v="100"/>
    <n v="100"/>
    <n v="100"/>
    <n v="1.2785985823238208"/>
    <n v="1.3352047054372156"/>
    <n v="1.6769908703824004"/>
    <n v="1.7650287223976591"/>
    <m/>
    <m/>
    <m/>
    <n v="0"/>
    <m/>
    <n v="0"/>
    <m/>
    <n v="0"/>
    <m/>
    <n v="40.677169776629007"/>
    <n v="45.912330150253013"/>
    <n v="29.239184659455013"/>
    <n v="9.444004158579741"/>
    <n v="48.444601442352742"/>
    <n v="28.561064955287783"/>
    <n v="45.295563460456115"/>
    <n v="39.22841127023046"/>
    <s v="Grandes"/>
    <n v="2023"/>
    <n v="3"/>
    <d v="2024-11-12T00:00:00"/>
    <x v="48"/>
    <x v="5"/>
  </r>
  <r>
    <n v="2024"/>
    <n v="9"/>
    <n v="80"/>
    <x v="30"/>
    <s v="Daños Sin Autos"/>
    <n v="52"/>
    <s v="41cfc0d1f2d127b04555b7246d84019b4d27710a3f3aff6e7764375b1e06e05d"/>
    <s v="866d562d83a77144c090ae01fef5e5dc5d322dfdcb968ee04e0fa262fe1b2619"/>
    <x v="25"/>
    <n v="750088.81171000004"/>
    <n v="695699.38133"/>
    <n v="1065229.3207200002"/>
    <n v="959178.01009000023"/>
    <n v="443052.70925999997"/>
    <n v="238400.75671000007"/>
    <n v="927685.07327999978"/>
    <n v="403059.75860999996"/>
    <n v="0"/>
    <n v="0"/>
    <n v="136.08000000000001"/>
    <n v="130.12"/>
    <n v="1461.37976"/>
    <n v="374.11533000000003"/>
    <n v="42193.177149999996"/>
    <n v="35701.369559999992"/>
    <n v="100925.06124"/>
    <n v="106031.74184"/>
    <n v="0"/>
    <n v="0"/>
    <n v="0"/>
    <n v="0"/>
    <n v="0"/>
    <n v="0"/>
    <s v="Daños Sin Autos"/>
    <s v="Totales"/>
    <s v="Daños Sin Autos Total"/>
    <x v="48"/>
    <x v="2"/>
    <n v="835205.63911999995"/>
    <n v="787883.69756"/>
    <n v="686962120.64980006"/>
    <n v="584624168.36260986"/>
    <n v="657838299.99713993"/>
    <n v="555463704.64566004"/>
    <n v="109121030.81238005"/>
    <n v="107220858.77083001"/>
    <n v="42701209.275689982"/>
    <n v="26067253.877600003"/>
    <n v="772679.58913999994"/>
    <n v="714765.15377999994"/>
    <n v="0.68739161106320912"/>
    <n v="0.64884705206191529"/>
    <n v="54389.430380000034"/>
    <n v="7.8179500858576834"/>
    <n v="97.076307210969077"/>
    <n v="97.3325822685715"/>
    <n v="89.808877787309754"/>
    <n v="88.299755850325894"/>
    <n v="0.10918925355017947"/>
    <n v="0.11402328075353187"/>
    <n v="0.11899942201816335"/>
    <n v="0.1252465958642246"/>
    <m/>
    <m/>
    <m/>
    <n v="0"/>
    <m/>
    <n v="0"/>
    <m/>
    <n v="0"/>
    <m/>
    <n v="85.843667349993552"/>
    <n v="59.066700148474339"/>
    <n v="34.267783342603892"/>
    <n v="1.0375647827665437"/>
    <n v="18.183637406654164"/>
    <n v="-4.8161809957869899"/>
    <n v="41.806441959608563"/>
    <n v="33.670454658636764"/>
    <s v="Resto"/>
    <n v="2023"/>
    <n v="3"/>
    <d v="2024-11-12T00:00:00"/>
    <x v="48"/>
    <x v="25"/>
  </r>
  <r>
    <n v="2024"/>
    <n v="9"/>
    <n v="3"/>
    <x v="40"/>
    <s v="Daños Sin Autos"/>
    <n v="3"/>
    <s v="4e07408562bedb8b60ce05c1decfe3ad16b72230967de01f640b7e4729b49fce"/>
    <s v="866d562d83a77144c090ae01fef5e5dc5d322dfdcb968ee04e0fa262fe1b2619"/>
    <x v="10"/>
    <n v="4799287.6540999999"/>
    <n v="4881011.6010400001"/>
    <n v="5995294.5604800005"/>
    <n v="5981227.9293399993"/>
    <n v="2205818.05889"/>
    <n v="1010347.4077299999"/>
    <n v="3298632.7128699999"/>
    <n v="1600734.0542899994"/>
    <n v="0"/>
    <n v="0"/>
    <n v="136.08000000000001"/>
    <n v="130.12"/>
    <n v="680.14733000000001"/>
    <n v="-2234.0467400000002"/>
    <n v="199535.46134000001"/>
    <n v="134979.50857000001"/>
    <n v="390437.58112000005"/>
    <n v="320714.58439999999"/>
    <n v="0"/>
    <n v="0"/>
    <n v="0"/>
    <n v="0"/>
    <n v="0"/>
    <n v="0"/>
    <s v="Daños Sin Autos"/>
    <s v="Totales"/>
    <s v="Daños Sin Autos Total"/>
    <x v="48"/>
    <x v="2"/>
    <n v="18450547.527869999"/>
    <n v="15031312.08585"/>
    <n v="686962120.64980006"/>
    <n v="584624168.36260986"/>
    <n v="657838299.99713993"/>
    <n v="555463704.64566004"/>
    <n v="109121030.81238005"/>
    <n v="107220858.77083001"/>
    <n v="42701209.275689982"/>
    <n v="26067253.877600003"/>
    <n v="5012869.5460000001"/>
    <n v="4988686.05908"/>
    <n v="4.3981326224380837"/>
    <n v="4.5522966864800978"/>
    <n v="-81723.946940000169"/>
    <n v="-1.6743239643722041"/>
    <n v="95.739328742946711"/>
    <n v="97.841626898048233"/>
    <n v="26.011627280169108"/>
    <n v="32.472292326594889"/>
    <n v="0.698624787282352"/>
    <n v="0.72955430751308725"/>
    <n v="0.83489733493408713"/>
    <n v="0.87872736962240994"/>
    <m/>
    <m/>
    <m/>
    <n v="0"/>
    <m/>
    <n v="0"/>
    <m/>
    <n v="0"/>
    <m/>
    <n v="118.32273156873102"/>
    <n v="45.961363807930624"/>
    <n v="20.699549403134476"/>
    <n v="5.1657039608613236"/>
    <n v="47.826483778107296"/>
    <n v="21.739889643758925"/>
    <n v="51.105598177208577"/>
    <n v="42.087112696331751"/>
    <s v="Medianas"/>
    <n v="2023"/>
    <n v="3"/>
    <d v="2024-11-12T00:00:00"/>
    <x v="48"/>
    <x v="10"/>
  </r>
  <r>
    <n v="2024"/>
    <n v="9"/>
    <n v="22"/>
    <x v="15"/>
    <s v="Daños Sin Autos"/>
    <n v="16"/>
    <s v="b17ef6d19c7a5b1ee83b907c595526dcb1eb06db8227d650d5dda0a9f4ce8cd9"/>
    <s v="866d562d83a77144c090ae01fef5e5dc5d322dfdcb968ee04e0fa262fe1b2619"/>
    <x v="4"/>
    <n v="9918880.6600899994"/>
    <n v="8939190.1702500004"/>
    <n v="11455880.156189999"/>
    <n v="10190946.346430002"/>
    <n v="2536928.1438799994"/>
    <n v="2523735.0999499992"/>
    <n v="12751073.368469996"/>
    <n v="3502859.3887600009"/>
    <n v="0"/>
    <n v="0"/>
    <n v="136.08000000000001"/>
    <n v="130.12"/>
    <n v="0"/>
    <n v="0"/>
    <n v="729054.59673999995"/>
    <n v="663650.58749000006"/>
    <n v="1543761.19074"/>
    <n v="1264488.63637"/>
    <n v="0"/>
    <n v="0"/>
    <n v="0"/>
    <n v="0"/>
    <n v="0"/>
    <n v="0"/>
    <s v="Daños Sin Autos"/>
    <s v="Totales"/>
    <s v="Daños Sin Autos Total"/>
    <x v="48"/>
    <x v="2"/>
    <n v="23848282.467700001"/>
    <n v="20930115.52899"/>
    <n v="686962120.64980006"/>
    <n v="584624168.36260986"/>
    <n v="657838299.99713993"/>
    <n v="555463704.64566004"/>
    <n v="109121030.81238005"/>
    <n v="107220858.77083001"/>
    <n v="42701209.275689982"/>
    <n v="26067253.877600003"/>
    <n v="14820218.82226"/>
    <n v="12766138.658"/>
    <n v="9.0897974352389266"/>
    <n v="8.3371745691351933"/>
    <n v="979690.48983999901"/>
    <n v="10.959499363828851"/>
    <n v="66.928031084074277"/>
    <n v="70.022662370568781"/>
    <n v="41.591593329725455"/>
    <n v="42.709702953471314"/>
    <n v="1.443875922985054"/>
    <n v="1.5077992053872697"/>
    <n v="1.5290490291030043"/>
    <n v="1.6093203022063278"/>
    <m/>
    <m/>
    <m/>
    <n v="0"/>
    <m/>
    <n v="0"/>
    <m/>
    <n v="0"/>
    <m/>
    <n v="0.52275866552957684"/>
    <n v="25.576758414764317"/>
    <n v="28.232256523069566"/>
    <n v="5.9411154553046481"/>
    <n v="9.85518742586593"/>
    <n v="22.08580973663117"/>
    <n v="47.225866352458858"/>
    <n v="52.483713052191504"/>
    <s v="Grandes"/>
    <n v="2023"/>
    <n v="3"/>
    <d v="2024-11-12T00:00:00"/>
    <x v="48"/>
    <x v="4"/>
  </r>
  <r>
    <n v="2024"/>
    <n v="9"/>
    <n v="109"/>
    <x v="68"/>
    <s v="Daños Sin Autos"/>
    <n v="228"/>
    <s v="9d693eeee1d1899cbc50b6d45df953d3835acf28ee869879b45565fccc814765"/>
    <s v="866d562d83a77144c090ae01fef5e5dc5d322dfdcb968ee04e0fa262fe1b2619"/>
    <x v="12"/>
    <n v="3245561.4989299998"/>
    <n v="2851934.3307800004"/>
    <n v="4248662.2991299992"/>
    <n v="3655449.4017100008"/>
    <n v="3780016.4115000004"/>
    <n v="396493.06121999992"/>
    <n v="3950640.5766900005"/>
    <n v="408543.22055999999"/>
    <n v="0"/>
    <n v="0"/>
    <n v="136.08000000000001"/>
    <n v="130.12"/>
    <n v="0"/>
    <n v="0"/>
    <n v="-4086.4916599999997"/>
    <n v="-2829.2853500000006"/>
    <n v="-3817.5010900000007"/>
    <n v="-8212.445569999998"/>
    <n v="0"/>
    <n v="0"/>
    <n v="0"/>
    <n v="0"/>
    <n v="0"/>
    <n v="0"/>
    <s v="Daños Sin Autos"/>
    <s v="Totales"/>
    <s v="Daños Sin Autos Total"/>
    <x v="48"/>
    <x v="2"/>
    <n v="3245561.4989299998"/>
    <n v="2851934.3307800004"/>
    <n v="686962120.64980006"/>
    <n v="584624168.36260986"/>
    <n v="657838299.99713993"/>
    <n v="555463704.64566004"/>
    <n v="109121030.81238005"/>
    <n v="107220858.77083001"/>
    <n v="42701209.275689982"/>
    <n v="26067253.877600003"/>
    <n v="3245561.4989299998"/>
    <n v="2851934.3307800004"/>
    <n v="2.9742767959279424"/>
    <n v="2.6598689503836392"/>
    <n v="393627.16814999934"/>
    <n v="13.802111917575012"/>
    <n v="100"/>
    <n v="100"/>
    <n v="100"/>
    <n v="100"/>
    <n v="0.47245130428152438"/>
    <n v="0.49336767089178457"/>
    <n v="0.48782354290408064"/>
    <n v="0.51343306627015328"/>
    <m/>
    <m/>
    <m/>
    <n v="0"/>
    <m/>
    <n v="0"/>
    <m/>
    <n v="0"/>
    <m/>
    <n v="853.36256323603197"/>
    <n v="116.46725575054427"/>
    <n v="13.902601365703942"/>
    <n v="8.8522467527681545"/>
    <n v="44.435472371141316"/>
    <n v="-53.515660378373717"/>
    <n v="107.04624736596995"/>
    <n v="34.451191498125219"/>
    <s v="Medianas"/>
    <n v="2023"/>
    <n v="3"/>
    <d v="2024-11-12T00:00:00"/>
    <x v="48"/>
    <x v="12"/>
  </r>
  <r>
    <n v="2024"/>
    <n v="9"/>
    <n v="25"/>
    <x v="36"/>
    <s v="Daños Sin Autos"/>
    <n v="25"/>
    <s v="b7a56873cd771f2c446d369b649430b65a756ba278ff97ec81bb6f55b2e73569"/>
    <s v="866d562d83a77144c090ae01fef5e5dc5d322dfdcb968ee04e0fa262fe1b2619"/>
    <x v="48"/>
    <n v="0"/>
    <n v="0"/>
    <n v="0"/>
    <n v="-2739882.8393100002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Daños Sin Autos"/>
    <s v="Totales"/>
    <s v="Daños Sin Autos Total"/>
    <x v="48"/>
    <x v="2"/>
    <n v="0"/>
    <n v="0"/>
    <n v="686962120.64980006"/>
    <n v="584624168.36260986"/>
    <n v="657838299.99713993"/>
    <n v="555463704.64566004"/>
    <n v="109121030.81238005"/>
    <n v="107220858.77083001"/>
    <n v="42701209.275689982"/>
    <n v="26067253.8776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8"/>
    <x v="48"/>
  </r>
  <r>
    <n v="2024"/>
    <n v="9"/>
    <n v="126"/>
    <x v="41"/>
    <s v="Daños Sin Autos"/>
    <n v="239"/>
    <s v="79bf08685d3138f9b109c3546780f056bc954fd69377b84a2cf23622e464897b"/>
    <s v="866d562d83a77144c090ae01fef5e5dc5d322dfdcb968ee04e0fa262fe1b2619"/>
    <x v="24"/>
    <n v="673928.03743000003"/>
    <n v="570550.37566999998"/>
    <n v="875924.3340400001"/>
    <n v="761169.46287000005"/>
    <n v="184376.72803000003"/>
    <n v="184059.90793999998"/>
    <n v="236544.75859999997"/>
    <n v="274361.51721999992"/>
    <n v="0"/>
    <n v="0"/>
    <n v="136.08000000000001"/>
    <n v="130.12"/>
    <n v="7467.6294699999999"/>
    <n v="3570.2134499999997"/>
    <n v="15455.541649999999"/>
    <n v="15221.951500000001"/>
    <n v="26298.78731"/>
    <n v="23100.338449999999"/>
    <n v="0"/>
    <n v="0"/>
    <n v="0"/>
    <n v="0"/>
    <n v="0"/>
    <n v="0"/>
    <s v="Daños Sin Autos"/>
    <s v="Totales"/>
    <s v="Daños Sin Autos Total"/>
    <x v="48"/>
    <x v="2"/>
    <n v="673928.03742999991"/>
    <n v="570550.37566999998"/>
    <n v="686962120.64980006"/>
    <n v="584624168.36260986"/>
    <n v="657838299.99713993"/>
    <n v="555463704.64566004"/>
    <n v="109121030.81238005"/>
    <n v="107220858.77083001"/>
    <n v="42701209.275689982"/>
    <n v="26067253.877600003"/>
    <n v="673928.03742999991"/>
    <n v="570550.37566999998"/>
    <n v="0.61759683941103427"/>
    <n v="0.53212628793570271"/>
    <n v="103377.66176000005"/>
    <n v="18.118936761474068"/>
    <n v="100.00000000000003"/>
    <n v="100"/>
    <n v="100.00000000000003"/>
    <n v="100"/>
    <n v="9.8102648919350735E-2"/>
    <n v="0.10244584990459359"/>
    <n v="9.7592676893254834E-2"/>
    <n v="0.10271604983334852"/>
    <m/>
    <m/>
    <m/>
    <n v="0"/>
    <m/>
    <n v="0"/>
    <m/>
    <n v="0"/>
    <m/>
    <n v="0.17212878868946291"/>
    <n v="27.358518682961158"/>
    <n v="32.26006252714452"/>
    <n v="0.43178338777156522"/>
    <n v="1.5345611237823187"/>
    <n v="13.845896097682498"/>
    <n v="58.769027894009"/>
    <n v="65.894928478850929"/>
    <s v="Resto"/>
    <n v="2023"/>
    <n v="3"/>
    <d v="2024-11-12T00:00:00"/>
    <x v="48"/>
    <x v="24"/>
  </r>
  <r>
    <n v="2024"/>
    <n v="9"/>
    <n v="93"/>
    <x v="43"/>
    <s v="Daños Sin Autos"/>
    <n v="220"/>
    <s v="36790ecd55c2030dc553685bef719df653f413a20cdad1bfd1dc934c76686ddd"/>
    <s v="866d562d83a77144c090ae01fef5e5dc5d322dfdcb968ee04e0fa262fe1b2619"/>
    <x v="33"/>
    <n v="666455.74979999999"/>
    <n v="538239.20600999997"/>
    <n v="782264.52550999995"/>
    <n v="621030.90655999992"/>
    <n v="136254.73341999998"/>
    <n v="105118.31463000001"/>
    <n v="188317.33689000001"/>
    <n v="122808.83181000002"/>
    <n v="0"/>
    <n v="0"/>
    <n v="136.08000000000001"/>
    <n v="130.12"/>
    <n v="8.1700300000000006"/>
    <n v="2.5688400000000002"/>
    <n v="9000.7543499999992"/>
    <n v="16619.176950000001"/>
    <n v="27494.811170000001"/>
    <n v="-5713.7615499999993"/>
    <n v="0"/>
    <n v="0"/>
    <n v="0"/>
    <n v="0"/>
    <n v="0"/>
    <n v="0"/>
    <s v="Daños Sin Autos"/>
    <s v="Totales"/>
    <s v="Daños Sin Autos Total"/>
    <x v="48"/>
    <x v="2"/>
    <n v="667096.89925000002"/>
    <n v="538831.89078000002"/>
    <n v="686962120.64980006"/>
    <n v="584624168.36260986"/>
    <n v="657838299.99713993"/>
    <n v="555463704.64566004"/>
    <n v="109121030.81238005"/>
    <n v="107220858.77083001"/>
    <n v="42701209.275689982"/>
    <n v="26067253.877600003"/>
    <n v="667096.89925000002"/>
    <n v="538831.89078000002"/>
    <n v="0.61074913317661672"/>
    <n v="0.50199113510218474"/>
    <n v="128216.54379000003"/>
    <n v="23.821479810153011"/>
    <n v="99.903889607233836"/>
    <n v="99.890005625104678"/>
    <n v="99.903889607233836"/>
    <n v="99.890005625104678"/>
    <n v="9.7014919711962716E-2"/>
    <n v="0.10130996474405603"/>
    <n v="9.2065849333166819E-2"/>
    <n v="9.6899077564996272E-2"/>
    <m/>
    <m/>
    <m/>
    <n v="0"/>
    <m/>
    <n v="0"/>
    <m/>
    <n v="0"/>
    <m/>
    <n v="29.620355786330176"/>
    <n v="20.444678204200255"/>
    <n v="19.530036730183308"/>
    <n v="0.31908869966727266"/>
    <n v="-45.841154606636522"/>
    <n v="-581.2033356554756"/>
    <n v="32.736192637761619"/>
    <n v="-290.86227705809671"/>
    <s v="Resto"/>
    <n v="2023"/>
    <n v="3"/>
    <d v="2024-11-12T00:00:00"/>
    <x v="48"/>
    <x v="33"/>
  </r>
  <r>
    <n v="2024"/>
    <n v="9"/>
    <n v="59"/>
    <x v="38"/>
    <s v="Daños Sin Autos"/>
    <n v="209"/>
    <s v="83f814f7a92e365cbd79f9addceed185761a8d38a06a2d4350bb1fe4b7632b34"/>
    <s v="866d562d83a77144c090ae01fef5e5dc5d322dfdcb968ee04e0fa262fe1b2619"/>
    <x v="30"/>
    <n v="525328.15815000003"/>
    <n v="488652.45827999996"/>
    <n v="589343.73420000006"/>
    <n v="619402.79878000007"/>
    <n v="179329.07100999999"/>
    <n v="98226.974509999985"/>
    <n v="311642.20688999991"/>
    <n v="157200.66812000002"/>
    <n v="0"/>
    <n v="0"/>
    <n v="136.08000000000001"/>
    <n v="130.12"/>
    <n v="554.40816000000007"/>
    <n v="517.20686999999998"/>
    <n v="5157.32582"/>
    <n v="12933.10699"/>
    <n v="22242.261489999997"/>
    <n v="30215.16894"/>
    <n v="0"/>
    <n v="0"/>
    <n v="0"/>
    <n v="0"/>
    <n v="0"/>
    <n v="0"/>
    <s v="Daños Sin Autos"/>
    <s v="Totales"/>
    <s v="Daños Sin Autos Total"/>
    <x v="48"/>
    <x v="2"/>
    <n v="525328.15815000003"/>
    <n v="488652.45827999996"/>
    <n v="686962120.64980006"/>
    <n v="584624168.36260986"/>
    <n v="657838299.99713993"/>
    <n v="555463704.64566004"/>
    <n v="109121030.81238005"/>
    <n v="107220858.77083001"/>
    <n v="42701209.275689982"/>
    <n v="26067253.877600003"/>
    <n v="525328.15815000003"/>
    <n v="488652.45827999996"/>
    <n v="0.48141788456272561"/>
    <n v="0.45574383928823781"/>
    <n v="36675.699870000069"/>
    <n v="7.5054774100787869"/>
    <n v="100"/>
    <n v="100"/>
    <n v="100"/>
    <n v="100"/>
    <n v="7.647119722599699E-2"/>
    <n v="7.9856730468913714E-2"/>
    <n v="8.3584033080362843E-2"/>
    <n v="8.7971987043099387E-2"/>
    <m/>
    <m/>
    <m/>
    <n v="0"/>
    <m/>
    <n v="0"/>
    <m/>
    <n v="0"/>
    <m/>
    <n v="82.566012955782739"/>
    <n v="34.136580769157078"/>
    <n v="20.101602446808016"/>
    <n v="0.41996251172233884"/>
    <n v="-60.123071555909235"/>
    <n v="-26.387102007710972"/>
    <n v="23.187056866131648"/>
    <n v="42.803358192972595"/>
    <s v="Resto"/>
    <n v="2023"/>
    <n v="3"/>
    <d v="2024-11-12T00:00:00"/>
    <x v="48"/>
    <x v="30"/>
  </r>
  <r>
    <n v="2024"/>
    <n v="9"/>
    <n v="8"/>
    <x v="20"/>
    <s v="Daños Sin Autos"/>
    <n v="8"/>
    <s v="2c624232cdd221771294dfbb310aca000a0df6ac8b66b696d90ef06fdefb64a3"/>
    <s v="866d562d83a77144c090ae01fef5e5dc5d322dfdcb968ee04e0fa262fe1b2619"/>
    <x v="34"/>
    <n v="503671.84402999998"/>
    <n v="556752.13700999995"/>
    <n v="662205.21236"/>
    <n v="756654.87058999995"/>
    <n v="204808.18978000002"/>
    <n v="43400.765899999999"/>
    <n v="239724.40604000006"/>
    <n v="191507.67409999995"/>
    <n v="0"/>
    <n v="0"/>
    <n v="136.08000000000001"/>
    <n v="130.12"/>
    <n v="0"/>
    <n v="0"/>
    <n v="77304.036300000007"/>
    <n v="39544.880949999999"/>
    <n v="204283.63455000002"/>
    <n v="218533.04451000004"/>
    <n v="0"/>
    <n v="0"/>
    <n v="0"/>
    <n v="0"/>
    <n v="0"/>
    <n v="0"/>
    <s v="Daños Sin Autos"/>
    <s v="Totales"/>
    <s v="Daños Sin Autos Total"/>
    <x v="48"/>
    <x v="2"/>
    <n v="1891357.54091"/>
    <n v="1612866.84565"/>
    <n v="686962120.64980006"/>
    <n v="584624168.36260986"/>
    <n v="657838299.99713993"/>
    <n v="555463704.64566004"/>
    <n v="109121030.81238005"/>
    <n v="107220858.77083001"/>
    <n v="42701209.275689982"/>
    <n v="26067253.877600003"/>
    <n v="1513854.95771"/>
    <n v="1278934.00798"/>
    <n v="0.46157174311888666"/>
    <n v="0.51925730067130116"/>
    <n v="-53080.292979999969"/>
    <n v="-9.5339181390598942"/>
    <n v="33.270812468844547"/>
    <n v="43.532514855035927"/>
    <n v="26.630176110840754"/>
    <n v="34.519411103997477"/>
    <n v="7.3318721497129258E-2"/>
    <n v="7.6564688318115526E-2"/>
    <n v="9.5232487320756398E-2"/>
    <n v="0.10023195617527554"/>
    <m/>
    <m/>
    <m/>
    <n v="0"/>
    <m/>
    <n v="0"/>
    <m/>
    <n v="0"/>
    <m/>
    <n v="371.89994354454473"/>
    <n v="40.663021411179201"/>
    <n v="7.7953478783361136"/>
    <n v="0.4796308892746004"/>
    <n v="95.484306547141102"/>
    <n v="-6.5204829740739605"/>
    <n v="37.84152189688951"/>
    <n v="18.095607023033274"/>
    <s v="Resto"/>
    <n v="2023"/>
    <n v="3"/>
    <d v="2024-11-12T00:00:00"/>
    <x v="48"/>
    <x v="34"/>
  </r>
  <r>
    <n v="2024"/>
    <n v="9"/>
    <n v="23"/>
    <x v="16"/>
    <s v="Daños Sin Autos"/>
    <n v="17"/>
    <s v="4523540f1504cd17100c4835e85b7eefd49911580f8efff0599a8f283be6b9e3"/>
    <s v="866d562d83a77144c090ae01fef5e5dc5d322dfdcb968ee04e0fa262fe1b2619"/>
    <x v="9"/>
    <n v="6157455.5473199999"/>
    <n v="5749140.1821999997"/>
    <n v="7450731.9813900003"/>
    <n v="7218731.8646299997"/>
    <n v="627422.24569999974"/>
    <n v="1257593.8155"/>
    <n v="4952710.5548"/>
    <n v="2342675.1571999993"/>
    <n v="0"/>
    <n v="0"/>
    <n v="136.08000000000001"/>
    <n v="130.12"/>
    <n v="6209.5814800000007"/>
    <n v="7173.9508299999998"/>
    <n v="333393.78220000002"/>
    <n v="365329.97969000007"/>
    <n v="599706.69903000002"/>
    <n v="657437.13572000002"/>
    <n v="0"/>
    <n v="0"/>
    <n v="0"/>
    <n v="0"/>
    <n v="0"/>
    <n v="0"/>
    <s v="Daños Sin Autos"/>
    <s v="Totales"/>
    <s v="Daños Sin Autos Total"/>
    <x v="48"/>
    <x v="2"/>
    <n v="17823957.294020001"/>
    <n v="15095885.725"/>
    <n v="686962120.64980006"/>
    <n v="584624168.36260986"/>
    <n v="657838299.99713993"/>
    <n v="555463704.64566004"/>
    <n v="109121030.81238005"/>
    <n v="107220858.77083001"/>
    <n v="42701209.275689982"/>
    <n v="26067253.877600003"/>
    <n v="9924458.8011700008"/>
    <n v="8693274.0229699984"/>
    <n v="5.6427761921594879"/>
    <n v="5.3619605812783169"/>
    <n v="408315.36512000021"/>
    <n v="7.102198801556292"/>
    <n v="62.043237527411513"/>
    <n v="66.133198689115346"/>
    <n v="34.545950967835005"/>
    <n v="38.084152774679275"/>
    <n v="0.89633116036960514"/>
    <n v="0.93601353818206845"/>
    <n v="0.98339078220148568"/>
    <n v="1.0350163537449266"/>
    <m/>
    <m/>
    <m/>
    <n v="0"/>
    <m/>
    <n v="0"/>
    <m/>
    <n v="0"/>
    <m/>
    <n v="-50.109308906664253"/>
    <n v="10.189635002287298"/>
    <n v="21.874467757694539"/>
    <n v="1.4693313288839209"/>
    <n v="-8.7417401432807189"/>
    <n v="-8.7811341272615913"/>
    <n v="55.592806073243835"/>
    <n v="55.568808003202406"/>
    <s v="Grandes"/>
    <n v="2023"/>
    <n v="3"/>
    <d v="2024-11-12T00:00:00"/>
    <x v="48"/>
    <x v="9"/>
  </r>
  <r>
    <n v="2024"/>
    <n v="9"/>
    <n v="10"/>
    <x v="4"/>
    <s v="Daños Sin Autos"/>
    <n v="10"/>
    <s v="4a44dc15364204a80fe80e9039455cc1608281820fe2b24f1e5233ade6af1dd5"/>
    <s v="866d562d83a77144c090ae01fef5e5dc5d322dfdcb968ee04e0fa262fe1b2619"/>
    <x v="23"/>
    <n v="1765082.1305499999"/>
    <n v="1931636.9755700002"/>
    <n v="2587489.7088399995"/>
    <n v="2648745.5004799999"/>
    <n v="183343.54926999999"/>
    <n v="251070.78923999993"/>
    <n v="1641417.0815700002"/>
    <n v="251070.78923999993"/>
    <n v="0"/>
    <n v="0"/>
    <n v="136.08000000000001"/>
    <n v="130.12"/>
    <n v="7008.6618799999997"/>
    <n v="5947.2938599999989"/>
    <n v="202551.37547000003"/>
    <n v="515957.00159999996"/>
    <n v="759247.32643000002"/>
    <n v="822006.18266000005"/>
    <n v="0"/>
    <n v="0"/>
    <n v="0"/>
    <n v="0"/>
    <n v="0"/>
    <n v="0"/>
    <s v="Daños Sin Autos"/>
    <s v="Totales"/>
    <s v="Daños Sin Autos Total"/>
    <x v="48"/>
    <x v="2"/>
    <n v="4592296.0130699994"/>
    <n v="4306787.9967099996"/>
    <n v="686962120.64980006"/>
    <n v="584624168.36260986"/>
    <n v="657838299.99713993"/>
    <n v="555463704.64566004"/>
    <n v="109121030.81238005"/>
    <n v="107220858.77083001"/>
    <n v="42701209.275689982"/>
    <n v="26067253.877600003"/>
    <n v="3063508.2107899999"/>
    <n v="2736870.3760500001"/>
    <n v="1.6175453232153181"/>
    <n v="1.8015496217005791"/>
    <n v="-166554.84502000036"/>
    <n v="-8.6224713611548154"/>
    <n v="57.616366893785163"/>
    <n v="70.578314284575043"/>
    <n v="38.435722033737619"/>
    <n v="44.850988185292564"/>
    <n v="0.25694024131642107"/>
    <n v="0.26831550102170609"/>
    <n v="0.3304066236228389"/>
    <n v="0.34775215003511795"/>
    <m/>
    <m/>
    <m/>
    <n v="0"/>
    <m/>
    <n v="0"/>
    <m/>
    <n v="0"/>
    <m/>
    <n v="-26.975356302902721"/>
    <n v="10.387253153646176"/>
    <n v="12.9978247680785"/>
    <n v="0.42936383390523414"/>
    <n v="-60.742586137627477"/>
    <n v="-7.6348399262537558"/>
    <n v="26.677917513704219"/>
    <n v="62.768019570165592"/>
    <s v="Resto"/>
    <n v="2023"/>
    <n v="3"/>
    <d v="2024-11-12T00:00:00"/>
    <x v="48"/>
    <x v="23"/>
  </r>
  <r>
    <n v="2024"/>
    <n v="9"/>
    <n v="123"/>
    <x v="78"/>
    <s v="Daños Sin Autos"/>
    <n v="236"/>
    <s v="9a049b03f6fc40bfcf2f136320359257ed4af8513f71aa6fef47f17059bbae23"/>
    <s v="866d562d83a77144c090ae01fef5e5dc5d322dfdcb968ee04e0fa262fe1b2619"/>
    <x v="39"/>
    <n v="93944.269700000004"/>
    <n v="0"/>
    <n v="93944.269700000004"/>
    <n v="-338.05504999999539"/>
    <n v="56842.403860000013"/>
    <n v="0"/>
    <n v="56842.403860000013"/>
    <n v="29054.735719999993"/>
    <n v="0"/>
    <n v="0"/>
    <n v="136.08000000000001"/>
    <n v="130.12"/>
    <n v="0"/>
    <n v="0"/>
    <n v="8105.4412499999999"/>
    <n v="0"/>
    <n v="13452.97688"/>
    <n v="0"/>
    <n v="0"/>
    <n v="0"/>
    <n v="0"/>
    <n v="0"/>
    <n v="0"/>
    <n v="0"/>
    <s v="Daños Sin Autos"/>
    <s v="Totales"/>
    <s v="Daños Sin Autos Total"/>
    <x v="48"/>
    <x v="2"/>
    <n v="93944.269700000004"/>
    <n v="0"/>
    <n v="686962120.64980006"/>
    <n v="584624168.36260986"/>
    <n v="657838299.99713993"/>
    <n v="555463704.64566004"/>
    <n v="109121030.81238005"/>
    <n v="107220858.77083001"/>
    <n v="42701209.275689982"/>
    <n v="26067253.877600003"/>
    <n v="93944.269700000004"/>
    <n v="0"/>
    <n v="8.6091809251257367E-2"/>
    <m/>
    <m/>
    <m/>
    <n v="100"/>
    <m/>
    <n v="100"/>
    <m/>
    <n v="1.3675320207049809E-2"/>
    <n v="1.4280754054667909E-2"/>
    <m/>
    <m/>
    <m/>
    <m/>
    <m/>
    <n v="0"/>
    <m/>
    <n v="0"/>
    <m/>
    <n v="0"/>
    <m/>
    <m/>
    <n v="60.506515236660583"/>
    <m/>
    <n v="0.13311661384812512"/>
    <m/>
    <m/>
    <n v="60.250168585735352"/>
    <m/>
    <s v="Resto"/>
    <n v="2023"/>
    <n v="3"/>
    <d v="2024-11-12T00:00:00"/>
    <x v="48"/>
    <x v="39"/>
  </r>
  <r>
    <n v="2024"/>
    <n v="9"/>
    <n v="43"/>
    <x v="9"/>
    <s v="Daños Sin Autos"/>
    <n v="31"/>
    <s v="eb1e33e8a81b697b75855af6bfcdbcbf7cbbde9f94962ceaec1ed8af21f5a50f"/>
    <s v="866d562d83a77144c090ae01fef5e5dc5d322dfdcb968ee04e0fa262fe1b2619"/>
    <x v="17"/>
    <n v="4207531.2670700001"/>
    <n v="4304179.1033399999"/>
    <n v="5331435.8097700002"/>
    <n v="5246239.5010799998"/>
    <n v="1019539.0094200001"/>
    <n v="1178319.5153600001"/>
    <n v="2391238.7241600016"/>
    <n v="1913441.636389999"/>
    <n v="0"/>
    <n v="0"/>
    <n v="136.08000000000001"/>
    <n v="130.12"/>
    <n v="0"/>
    <n v="34.731569999999998"/>
    <n v="465744.42255999998"/>
    <n v="481662.30180000002"/>
    <n v="1442727.6801199999"/>
    <n v="1268652.2450600001"/>
    <n v="0"/>
    <n v="0"/>
    <n v="0"/>
    <n v="0"/>
    <n v="0"/>
    <n v="0"/>
    <s v="Daños Sin Autos"/>
    <s v="Totales"/>
    <s v="Daños Sin Autos Total"/>
    <x v="48"/>
    <x v="2"/>
    <n v="84865140.385240003"/>
    <n v="73374373.455160007"/>
    <n v="686962120.64980006"/>
    <n v="584624168.36260986"/>
    <n v="657838299.99713993"/>
    <n v="555463704.64566004"/>
    <n v="109121030.81238005"/>
    <n v="107220858.77083001"/>
    <n v="42701209.275689982"/>
    <n v="26067253.877600003"/>
    <n v="25358933.11961"/>
    <n v="18973917.300519999"/>
    <n v="3.8558390034862513"/>
    <n v="4.0143113501260022"/>
    <n v="-96647.836269999854"/>
    <n v="-2.2454417892369349"/>
    <n v="16.591909632887223"/>
    <n v="22.684715207555161"/>
    <n v="4.9579029127509537"/>
    <n v="5.8660522750089816"/>
    <n v="0.61248373681653367"/>
    <n v="0.63959962001122361"/>
    <n v="0.73623010068074313"/>
    <n v="0.77488035083871243"/>
    <m/>
    <m/>
    <m/>
    <n v="0"/>
    <m/>
    <n v="0"/>
    <m/>
    <n v="0"/>
    <m/>
    <n v="-13.475165595597327"/>
    <n v="24.231287771985517"/>
    <n v="27.376172948882072"/>
    <n v="2.3876115611564868"/>
    <n v="-3.3047799631638175"/>
    <n v="13.721288535753718"/>
    <n v="32.282212989859694"/>
    <n v="37.966456424567326"/>
    <s v="Medianas"/>
    <n v="2023"/>
    <n v="3"/>
    <d v="2024-11-12T00:00:00"/>
    <x v="48"/>
    <x v="17"/>
  </r>
  <r>
    <n v="2024"/>
    <n v="9"/>
    <n v="103"/>
    <x v="18"/>
    <s v="Daños Sin Autos"/>
    <n v="205"/>
    <s v="f8809aff4d69bece79dabe35be0c708b890d7eafb841f121330667b77d2e2590"/>
    <s v="866d562d83a77144c090ae01fef5e5dc5d322dfdcb968ee04e0fa262fe1b2619"/>
    <x v="27"/>
    <n v="1461860.11198"/>
    <n v="1425145.87167"/>
    <n v="1639495.1927400001"/>
    <n v="2038364.0819700004"/>
    <n v="219374.91777999996"/>
    <n v="587351.50389999989"/>
    <n v="652099.64488000004"/>
    <n v="1012693.4610600001"/>
    <n v="0"/>
    <n v="0"/>
    <n v="136.08000000000001"/>
    <n v="130.12"/>
    <n v="7101.3485700000001"/>
    <n v="1.83E-3"/>
    <n v="13645.876780000001"/>
    <n v="-2318.2844700000005"/>
    <n v="32989.688330000004"/>
    <n v="31807.883579999998"/>
    <n v="0"/>
    <n v="0"/>
    <n v="0"/>
    <n v="0"/>
    <n v="0"/>
    <n v="0"/>
    <s v="Daños Sin Autos"/>
    <s v="Totales"/>
    <s v="Daños Sin Autos Total"/>
    <x v="48"/>
    <x v="2"/>
    <n v="1756185.3149300001"/>
    <n v="1661194.5349100002"/>
    <n v="686962120.64980006"/>
    <n v="584624168.36260986"/>
    <n v="657838299.99713993"/>
    <n v="555463704.64566004"/>
    <n v="109121030.81238005"/>
    <n v="107220858.77083001"/>
    <n v="42701209.275689982"/>
    <n v="26067253.877600003"/>
    <n v="1756185.3149300001"/>
    <n v="1661194.5349100002"/>
    <n v="1.3396685323597113"/>
    <n v="1.3291684920338638"/>
    <n v="36714.240310000023"/>
    <n v="2.5761742036257695"/>
    <n v="83.240652313407395"/>
    <n v="85.79042620960773"/>
    <n v="83.240652313407395"/>
    <n v="85.79042620960773"/>
    <n v="0.21280068697197177"/>
    <n v="0.22222180009682557"/>
    <n v="0.24377128911065843"/>
    <n v="0.25656867581998455"/>
    <m/>
    <m/>
    <m/>
    <n v="0"/>
    <m/>
    <n v="0"/>
    <m/>
    <n v="0"/>
    <m/>
    <n v="-62.650147939801684"/>
    <n v="15.006560202458092"/>
    <n v="41.21343053899006"/>
    <n v="0.51374404027684351"/>
    <n v="-688.61960025121493"/>
    <n v="3.7154460372305076"/>
    <n v="41.364066988140593"/>
    <n v="-7.2883958600052212"/>
    <s v="Resto"/>
    <n v="2023"/>
    <n v="3"/>
    <d v="2024-11-12T00:00:00"/>
    <x v="48"/>
    <x v="27"/>
  </r>
  <r>
    <n v="2024"/>
    <n v="9"/>
    <n v="61"/>
    <x v="2"/>
    <s v="Daños Sin Aut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019727.1821699999"/>
    <n v="2232400.14292"/>
    <n v="6864757.9198500002"/>
    <n v="5839926.1455800002"/>
    <n v="0"/>
    <n v="0"/>
    <n v="0"/>
    <n v="0"/>
    <n v="0"/>
    <n v="0"/>
    <s v="Daños Sin Autos"/>
    <s v="Totales"/>
    <s v="Daños Sin Autos Total"/>
    <x v="48"/>
    <x v="2"/>
    <n v="0"/>
    <n v="0"/>
    <n v="686962120.64980006"/>
    <n v="584624168.36260986"/>
    <n v="657838299.99713993"/>
    <n v="555463704.64566004"/>
    <n v="109121030.81238005"/>
    <n v="107220858.77083001"/>
    <n v="42701209.275689982"/>
    <n v="26067253.8776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5.268186205192094"/>
    <n v="17.548711211795933"/>
    <n v="43.988837150953501"/>
    <n v="38.226513268658572"/>
    <m/>
    <n v="2023"/>
    <n v="3"/>
    <d v="2024-11-12T00:00:00"/>
    <x v="48"/>
    <x v="2"/>
  </r>
  <r>
    <n v="2024"/>
    <n v="9"/>
    <n v="707"/>
    <x v="47"/>
    <s v="Gastos Medicos"/>
    <n v="9"/>
    <s v="19581e27de7ced00ff1ce50b2047e7a567c76b1cbaebabe5ef03f7c3017bb5b7"/>
    <s v="866d562d83a77144c090ae01fef5e5dc5d322dfdcb968ee04e0fa262fe1b2619"/>
    <x v="31"/>
    <n v="3205.6219900000001"/>
    <n v="1619.2811299999998"/>
    <n v="5192.7363400000004"/>
    <n v="17643.140580000003"/>
    <n v="1201.7425999999998"/>
    <n v="428.73658"/>
    <n v="1591.4020400000004"/>
    <n v="1768.1750400000005"/>
    <n v="0"/>
    <n v="0"/>
    <n v="136.08000000000001"/>
    <n v="130.12"/>
    <n v="0"/>
    <n v="0"/>
    <n v="830.99259999999992"/>
    <n v="274.61158"/>
    <n v="1599.8900900000001"/>
    <n v="10166.60425"/>
    <n v="0"/>
    <n v="0"/>
    <n v="0"/>
    <n v="0"/>
    <n v="0"/>
    <n v="0"/>
    <s v="Gastos Medicos"/>
    <s v="Accidentes y Enfermedades"/>
    <s v="Gastos Medicos"/>
    <x v="49"/>
    <x v="2"/>
    <n v="1101163.0575699999"/>
    <n v="939209.72964999999"/>
    <n v="686962120.64980006"/>
    <n v="584624168.36260986"/>
    <n v="657838299.99713993"/>
    <n v="555463704.64566004"/>
    <n v="117904111.42611001"/>
    <n v="103316026.17755997"/>
    <n v="87572639.846239999"/>
    <n v="75005878.255139992"/>
    <n v="1101163.0575699999"/>
    <n v="939209.72964999999"/>
    <n v="2.7188381738570242E-3"/>
    <n v="1.5673087611955642E-3"/>
    <n v="1586.3408600000002"/>
    <n v="97.965747306645909"/>
    <n v="0.29111238049286098"/>
    <n v="0.1724088964243834"/>
    <n v="0.29111238049286098"/>
    <n v="0.1724088964243834"/>
    <n v="4.6663737251885013E-4"/>
    <n v="4.8729634471175314E-4"/>
    <n v="2.769781370029933E-4"/>
    <n v="2.9151880068076951E-4"/>
    <m/>
    <m/>
    <m/>
    <n v="0"/>
    <m/>
    <n v="0"/>
    <m/>
    <n v="0"/>
    <m/>
    <n v="180.29859266965272"/>
    <n v="37.488593594280893"/>
    <n v="26.476970061400028"/>
    <n v="1.3722808883117135E-3"/>
    <n v="202.60653975334907"/>
    <n v="-84.263279550790031"/>
    <n v="51.940605494968715"/>
    <n v="2.7011140912660192"/>
    <s v="Resto"/>
    <n v="2023"/>
    <n v="3"/>
    <d v="2024-11-12T00:00:00"/>
    <x v="49"/>
    <x v="31"/>
  </r>
  <r>
    <n v="2024"/>
    <n v="9"/>
    <n v="702"/>
    <x v="49"/>
    <s v="Gastos Medicos"/>
    <n v="244"/>
    <s v="82c01ce15b431d420eb6a1febfba7d7a2b69e5bcdcb929cb42cd3e9179d43fc4"/>
    <s v="866d562d83a77144c090ae01fef5e5dc5d322dfdcb968ee04e0fa262fe1b2619"/>
    <x v="30"/>
    <n v="12.61923"/>
    <n v="9.9317199999999985"/>
    <n v="12.61923"/>
    <n v="9.9317199999999985"/>
    <n v="6.4369999999999997E-2"/>
    <n v="-6.6830000000000001E-2"/>
    <n v="0.44344"/>
    <n v="0.24337999999999999"/>
    <n v="0"/>
    <n v="0"/>
    <n v="136.08000000000001"/>
    <n v="130.12"/>
    <n v="0"/>
    <n v="0"/>
    <n v="6.4370000000000011E-2"/>
    <n v="-6.6830000000000001E-2"/>
    <n v="9.8715799999999998"/>
    <n v="7.7881999999999998"/>
    <n v="0"/>
    <n v="0"/>
    <n v="0"/>
    <n v="0"/>
    <n v="0"/>
    <n v="0"/>
    <s v="Gastos Medicos"/>
    <s v="Accidentes y Enfermedades"/>
    <s v="Gastos Medicos"/>
    <x v="49"/>
    <x v="2"/>
    <n v="206857.00487999999"/>
    <n v="209673.78633"/>
    <n v="686962120.64980006"/>
    <n v="584624168.36260986"/>
    <n v="657838299.99713993"/>
    <n v="555463704.64566004"/>
    <n v="117904111.42611001"/>
    <n v="103316026.17755997"/>
    <n v="87572639.846239999"/>
    <n v="75005878.255139992"/>
    <n v="206857.00487999999"/>
    <n v="209673.78633"/>
    <n v="1.0702960098137389E-5"/>
    <n v="9.6129519953963807E-6"/>
    <n v="2.6875100000000014"/>
    <n v="27.059864756557793"/>
    <n v="6.100460560821014E-3"/>
    <n v="4.7367485339196037E-3"/>
    <n v="6.100460560821014E-3"/>
    <n v="4.7367485339196037E-3"/>
    <n v="1.8369615471757633E-6"/>
    <n v="1.9182875183848165E-6"/>
    <n v="1.6988213176024402E-6"/>
    <n v="1.7880052138304186E-6"/>
    <m/>
    <m/>
    <m/>
    <n v="0"/>
    <m/>
    <n v="0"/>
    <m/>
    <n v="0"/>
    <m/>
    <n v="-196.31901840490798"/>
    <n v="0.51009451448305476"/>
    <n v="-0.67289452380856507"/>
    <n v="7.3504692918953697E-8"/>
    <n v="-196.31901840490801"/>
    <n v="26.750468657712958"/>
    <n v="0.6520739334534088"/>
    <n v="-0.85809301250609904"/>
    <s v="Resto"/>
    <n v="2023"/>
    <n v="3"/>
    <d v="2024-11-12T00:00:00"/>
    <x v="49"/>
    <x v="30"/>
  </r>
  <r>
    <n v="2024"/>
    <n v="9"/>
    <n v="27"/>
    <x v="21"/>
    <s v="Gastos Medicos"/>
    <n v="21"/>
    <s v="6f4b6612125fb3a0daecd2799dfd6c9c299424fd920f9b308110a2c1fbd8f443"/>
    <s v="866d562d83a77144c090ae01fef5e5dc5d322dfdcb968ee04e0fa262fe1b2619"/>
    <x v="25"/>
    <n v="71096.510909999997"/>
    <n v="25532.070829999997"/>
    <n v="87980.078600000008"/>
    <n v="30459.305359999998"/>
    <n v="41339.234020000004"/>
    <n v="2949.1039900000033"/>
    <n v="43302.691569999981"/>
    <n v="1373.1792100000057"/>
    <n v="0"/>
    <n v="0"/>
    <n v="136.08000000000001"/>
    <n v="130.12"/>
    <n v="0"/>
    <n v="0"/>
    <n v="30606.128570000001"/>
    <n v="916.87277000000006"/>
    <n v="17665.385559999999"/>
    <n v="4237.4825899999996"/>
    <n v="0"/>
    <n v="0"/>
    <n v="0"/>
    <n v="0"/>
    <n v="0"/>
    <n v="0"/>
    <s v="Gastos Medicos"/>
    <s v="Accidentes y Enfermedades"/>
    <s v="Gastos Medicos"/>
    <x v="49"/>
    <x v="2"/>
    <n v="9306186.5952599999"/>
    <n v="8672700.5259799995"/>
    <n v="686962120.64980006"/>
    <n v="584624168.36260986"/>
    <n v="657838299.99713993"/>
    <n v="555463704.64566004"/>
    <n v="117904111.42611001"/>
    <n v="103316026.17755997"/>
    <n v="87572639.846239999"/>
    <n v="75005878.255139992"/>
    <n v="99787.645780000006"/>
    <n v="53235.213029999999"/>
    <n v="6.0300281347318296E-2"/>
    <n v="2.4712594719932722E-2"/>
    <n v="45564.44008"/>
    <n v="178.4596337029667"/>
    <n v="71.247808638300953"/>
    <n v="47.960869087931961"/>
    <n v="0.76397039949974999"/>
    <n v="0.29439585459587769"/>
    <n v="1.0349407743581195E-2"/>
    <n v="1.0807596777248924E-2"/>
    <n v="4.3672622877547326E-3"/>
    <n v="4.596532701679824E-3"/>
    <m/>
    <m/>
    <m/>
    <n v="0"/>
    <m/>
    <n v="0"/>
    <m/>
    <n v="0"/>
    <m/>
    <n v="1301.7557251346691"/>
    <n v="58.145235948822751"/>
    <n v="11.550586748861857"/>
    <n v="4.7205650180905147E-2"/>
    <n v="3238.0998510840277"/>
    <n v="316.88396789377731"/>
    <n v="173.2548008422863"/>
    <n v="21.637204413859319"/>
    <s v="Resto"/>
    <n v="2023"/>
    <n v="3"/>
    <d v="2024-11-12T00:00:00"/>
    <x v="49"/>
    <x v="25"/>
  </r>
  <r>
    <n v="2024"/>
    <n v="9"/>
    <n v="701"/>
    <x v="51"/>
    <s v="Gastos Medicos"/>
    <n v="243"/>
    <s v="72440a20f54075ac43f51a2cf0dbb2a14366b38a5c01b110ae174abc1cb44238"/>
    <s v="866d562d83a77144c090ae01fef5e5dc5d322dfdcb968ee04e0fa262fe1b2619"/>
    <x v="12"/>
    <n v="734848.0956"/>
    <n v="563275.66503999999"/>
    <n v="945790.25586999999"/>
    <n v="606972.80469999998"/>
    <n v="505889.04286000005"/>
    <n v="331271.85860999994"/>
    <n v="616664.10465000011"/>
    <n v="471215.92484000005"/>
    <n v="0"/>
    <n v="0"/>
    <n v="136.08000000000001"/>
    <n v="130.12"/>
    <n v="0"/>
    <n v="0"/>
    <n v="438043.88947000005"/>
    <n v="281773.02133999998"/>
    <n v="595134.79223000002"/>
    <n v="500794.39608999999"/>
    <n v="0"/>
    <n v="0"/>
    <n v="0"/>
    <n v="0"/>
    <n v="0"/>
    <n v="0"/>
    <s v="Gastos Medicos"/>
    <s v="Accidentes y Enfermedades"/>
    <s v="Gastos Medicos"/>
    <x v="49"/>
    <x v="2"/>
    <n v="2340553.6933599999"/>
    <n v="2011777.3748599999"/>
    <n v="686962120.64980006"/>
    <n v="584624168.36260986"/>
    <n v="657838299.99713993"/>
    <n v="555463704.64566004"/>
    <n v="117904111.42611001"/>
    <n v="103316026.17755997"/>
    <n v="87572639.846239999"/>
    <n v="75005878.255139992"/>
    <n v="2340553.6933599999"/>
    <n v="2011777.3748599999"/>
    <n v="0.62325909309831495"/>
    <n v="0.54519679654727404"/>
    <n v="171572.43056000001"/>
    <n v="30.459762636437727"/>
    <n v="31.396335733921283"/>
    <n v="27.99890644357199"/>
    <n v="31.396335733921283"/>
    <n v="27.99890644357199"/>
    <n v="0.10697068637567737"/>
    <n v="0.111706493161495"/>
    <n v="9.6348337192011441E-2"/>
    <n v="0.10140638539098128"/>
    <m/>
    <m/>
    <m/>
    <n v="0"/>
    <m/>
    <n v="0"/>
    <m/>
    <n v="0"/>
    <m/>
    <n v="52.711143343924547"/>
    <n v="68.842669102509419"/>
    <n v="58.811675911203309"/>
    <n v="0.57767933426266449"/>
    <n v="55.459840472603886"/>
    <n v="18.838149323668894"/>
    <n v="73.604147361075562"/>
    <n v="56.265210541485629"/>
    <s v="Medianas"/>
    <n v="2023"/>
    <n v="3"/>
    <d v="2024-11-12T00:00:00"/>
    <x v="49"/>
    <x v="12"/>
  </r>
  <r>
    <n v="2024"/>
    <n v="9"/>
    <n v="48"/>
    <x v="3"/>
    <s v="Gastos Medicos"/>
    <n v="36"/>
    <s v="76a50887d8f1c2e9301755428990ad81479ee21c25b43215cf524541e0503269"/>
    <s v="866d562d83a77144c090ae01fef5e5dc5d322dfdcb968ee04e0fa262fe1b2619"/>
    <x v="5"/>
    <n v="22313966.51622"/>
    <n v="20148823.963189997"/>
    <n v="28740658.528970003"/>
    <n v="25532846.651109997"/>
    <n v="17002785.481050007"/>
    <n v="15189749.402330004"/>
    <n v="21967863.239230003"/>
    <n v="19402583.751050007"/>
    <n v="0"/>
    <n v="0"/>
    <n v="136.08000000000001"/>
    <n v="130.12"/>
    <n v="-105211.86119"/>
    <n v="77739.713540000012"/>
    <n v="16519282.16983"/>
    <n v="14709541.18935"/>
    <n v="20181412.218770001"/>
    <n v="17588608.473110002"/>
    <n v="0"/>
    <n v="0"/>
    <n v="0"/>
    <n v="0"/>
    <n v="0"/>
    <n v="0"/>
    <s v="Gastos Medicos"/>
    <s v="Accidentes y Enfermedades"/>
    <s v="Gastos Medicos"/>
    <x v="49"/>
    <x v="2"/>
    <n v="47053426.409630001"/>
    <n v="41806699.471960001"/>
    <n v="686962120.64980006"/>
    <n v="584624168.36260986"/>
    <n v="657838299.99713993"/>
    <n v="555463704.64566004"/>
    <n v="117904111.42611001"/>
    <n v="103316026.17755997"/>
    <n v="87572639.846239999"/>
    <n v="75005878.255139992"/>
    <n v="22530566.875999998"/>
    <n v="20384075.905619998"/>
    <n v="18.92552027772506"/>
    <n v="19.502128284107659"/>
    <n v="2165142.5530300029"/>
    <n v="10.745751498874156"/>
    <n v="99.038637771645568"/>
    <n v="98.845903324147542"/>
    <n v="47.42261768986328"/>
    <n v="48.195203681897759"/>
    <n v="3.2482091581866457"/>
    <n v="3.3920138909998112"/>
    <n v="3.4464575796826797"/>
    <n v="3.627388035379068"/>
    <m/>
    <m/>
    <m/>
    <n v="0"/>
    <m/>
    <n v="0"/>
    <m/>
    <n v="0"/>
    <m/>
    <n v="11.935918300547455"/>
    <n v="76.197951936024907"/>
    <n v="75.387771663895847"/>
    <n v="19.415636562861973"/>
    <n v="12.303177625895568"/>
    <n v="14.741380761439761"/>
    <n v="81.853945555237274"/>
    <n v="83.631068437496879"/>
    <s v="Grandes"/>
    <n v="2023"/>
    <n v="3"/>
    <d v="2024-11-12T00:00:00"/>
    <x v="49"/>
    <x v="5"/>
  </r>
  <r>
    <n v="2024"/>
    <n v="9"/>
    <n v="150.1"/>
    <x v="32"/>
    <s v="Gastos Medicos"/>
    <n v="150.1"/>
    <m/>
    <m/>
    <x v="21"/>
    <n v="2404672.0216399999"/>
    <n v="1963106.38066"/>
    <n v="3347853.8586799996"/>
    <n v="2227185.8237899998"/>
    <n v="1169387.3175199996"/>
    <n v="1089119.6959899999"/>
    <n v="1506066.0696700001"/>
    <n v="1151462.6375200001"/>
    <n v="0"/>
    <n v="0"/>
    <n v="0"/>
    <n v="0"/>
    <n v="849.81068999999991"/>
    <n v="0"/>
    <n v="908645.67501000012"/>
    <n v="829016.39770000009"/>
    <n v="2095344.7973100003"/>
    <n v="1715611.3748900001"/>
    <n v="0"/>
    <n v="0"/>
    <n v="0"/>
    <n v="0"/>
    <n v="0"/>
    <n v="0"/>
    <s v="Gastos Medicos"/>
    <s v="Accidentes y Enfermedades"/>
    <s v="Gastos Medicos"/>
    <x v="49"/>
    <x v="2"/>
    <n v="177858495.70728001"/>
    <n v="134748183.10635999"/>
    <n v="686962120.64980006"/>
    <n v="584624168.36260986"/>
    <n v="657838299.99713993"/>
    <n v="555463704.64566004"/>
    <n v="117904111.42611001"/>
    <n v="103316026.17755997"/>
    <n v="87572639.846239999"/>
    <n v="75005878.255139992"/>
    <n v="7630597.6872599991"/>
    <n v="6418253.38478"/>
    <n v="2.0395149859952064"/>
    <n v="1.900098613245331"/>
    <n v="441565.64097999991"/>
    <n v="22.493210012976704"/>
    <n v="31.513547433575567"/>
    <n v="30.586302269013487"/>
    <n v="1.3520141458958561"/>
    <n v="1.4568703899409707"/>
    <n v="0.35004434005260893"/>
    <n v="0.36554150490332576"/>
    <n v="0.33578946730139186"/>
    <n v="0.35341757962607112"/>
    <m/>
    <m/>
    <m/>
    <n v="0"/>
    <m/>
    <n v="0"/>
    <m/>
    <n v="0"/>
    <m/>
    <n v="7.369954085444852"/>
    <n v="48.629805104251631"/>
    <n v="55.479402783247835"/>
    <n v="1.3353340947277703"/>
    <n v="9.6052716847243591"/>
    <n v="22.134000040909463"/>
    <n v="43.364971539601392"/>
    <n v="48.321922425651564"/>
    <s v="Resto"/>
    <n v="2023"/>
    <n v="3"/>
    <d v="2024-11-12T00:00:00"/>
    <x v="49"/>
    <x v="21"/>
  </r>
  <r>
    <n v="2024"/>
    <n v="9"/>
    <n v="16"/>
    <x v="24"/>
    <s v="Gastos Medicos"/>
    <n v="14"/>
    <s v="8527a891e224136950ff32ca212b45bc93f69fbb801c3b1ebedac52775f99e61"/>
    <s v="866d562d83a77144c090ae01fef5e5dc5d322dfdcb968ee04e0fa262fe1b2619"/>
    <x v="10"/>
    <n v="1807278.3525399999"/>
    <n v="1649270.57595"/>
    <n v="2309079.7263099998"/>
    <n v="2087266.2758299999"/>
    <n v="1340830.8386999997"/>
    <n v="1160033.0037299998"/>
    <n v="1737958.5408699999"/>
    <n v="1502301.0126899995"/>
    <n v="0"/>
    <n v="0"/>
    <n v="136.08000000000001"/>
    <n v="130.12"/>
    <n v="0"/>
    <n v="0"/>
    <n v="1205695.88482"/>
    <n v="1085100.1788599999"/>
    <n v="1732153.52944"/>
    <n v="1556637.3983"/>
    <n v="0"/>
    <n v="0"/>
    <n v="0"/>
    <n v="0"/>
    <n v="0"/>
    <n v="0"/>
    <s v="Gastos Medicos"/>
    <s v="Accidentes y Enfermedades"/>
    <s v="Gastos Medicos"/>
    <x v="49"/>
    <x v="2"/>
    <n v="3728743.9611599999"/>
    <n v="2931433.71942"/>
    <n v="686962120.64980006"/>
    <n v="584624168.36260986"/>
    <n v="657838299.99713993"/>
    <n v="555463704.64566004"/>
    <n v="117904111.42611001"/>
    <n v="103316026.17755997"/>
    <n v="87572639.846239999"/>
    <n v="75005878.255139992"/>
    <n v="1827603.65488"/>
    <n v="1672007.0972200001"/>
    <n v="1.5328374309259039"/>
    <n v="1.5963356673393019"/>
    <n v="158007.77658999991"/>
    <n v="9.5804641696821236"/>
    <n v="98.88787143286082"/>
    <n v="98.640165983278209"/>
    <n v="48.468824123224636"/>
    <n v="56.261568017861144"/>
    <n v="0.26308267926483175"/>
    <n v="0.27472987701504414"/>
    <n v="0.28210783357951241"/>
    <n v="0.29691779357610742"/>
    <m/>
    <m/>
    <m/>
    <n v="0"/>
    <m/>
    <n v="0"/>
    <m/>
    <n v="0"/>
    <m/>
    <n v="15.585576823129866"/>
    <n v="74.190610251904928"/>
    <n v="70.336124384066366"/>
    <n v="1.5311070227575985"/>
    <n v="11.113785465107684"/>
    <n v="11.275338195759698"/>
    <n v="69.606756233080446"/>
    <n v="69.707960251053663"/>
    <s v="Medianas"/>
    <n v="2023"/>
    <n v="3"/>
    <d v="2024-11-12T00:00:00"/>
    <x v="49"/>
    <x v="10"/>
  </r>
  <r>
    <n v="2024"/>
    <n v="9"/>
    <n v="23"/>
    <x v="16"/>
    <s v="Gastos Medicos"/>
    <n v="17"/>
    <s v="4523540f1504cd17100c4835e85b7eefd49911580f8efff0599a8f283be6b9e3"/>
    <s v="866d562d83a77144c090ae01fef5e5dc5d322dfdcb968ee04e0fa262fe1b2619"/>
    <x v="9"/>
    <n v="5178338.6251400001"/>
    <n v="4562080.4364700001"/>
    <n v="6516639.7895499999"/>
    <n v="5728559.252009999"/>
    <n v="3561703.4161299993"/>
    <n v="3200631.0746099995"/>
    <n v="4687402.6244199984"/>
    <n v="4283031.0191500001"/>
    <n v="0"/>
    <n v="0"/>
    <n v="136.08000000000001"/>
    <n v="130.12"/>
    <n v="0"/>
    <n v="0"/>
    <n v="3091510.59295"/>
    <n v="2737673.09259"/>
    <n v="4322908.0109299999"/>
    <n v="3934161.87714"/>
    <n v="0"/>
    <n v="0"/>
    <n v="0"/>
    <n v="0"/>
    <n v="0"/>
    <n v="0"/>
    <s v="Gastos Medicos"/>
    <s v="Accidentes y Enfermedades"/>
    <s v="Gastos Medicos"/>
    <x v="49"/>
    <x v="2"/>
    <n v="17823957.294020001"/>
    <n v="15095885.725"/>
    <n v="686962120.64980006"/>
    <n v="584624168.36260986"/>
    <n v="657838299.99713993"/>
    <n v="555463704.64566004"/>
    <n v="117904111.42611001"/>
    <n v="103316026.17755997"/>
    <n v="87572639.846239999"/>
    <n v="75005878.255139992"/>
    <n v="5210373.8563599996"/>
    <n v="4595006.7538900003"/>
    <n v="4.3919915620459449"/>
    <n v="4.4156561235035907"/>
    <n v="616258.18867000006"/>
    <n v="13.50827100161438"/>
    <n v="99.385164441110192"/>
    <n v="99.283432665422623"/>
    <n v="29.052687569428535"/>
    <n v="30.220687408323638"/>
    <n v="0.75380264347643944"/>
    <n v="0.78717499804473434"/>
    <n v="0.78034413959437876"/>
    <n v="0.82131026713621735"/>
    <m/>
    <m/>
    <m/>
    <n v="0"/>
    <m/>
    <n v="0"/>
    <m/>
    <n v="0"/>
    <m/>
    <n v="11.281285880910129"/>
    <n v="68.780813190518344"/>
    <n v="70.157269675116723"/>
    <n v="4.0671417721147112"/>
    <n v="12.924753555043678"/>
    <n v="9.8812948203495168"/>
    <n v="71.514605102247231"/>
    <n v="69.587199970027513"/>
    <s v="Grandes"/>
    <n v="2023"/>
    <n v="3"/>
    <d v="2024-11-12T00:00:00"/>
    <x v="49"/>
    <x v="9"/>
  </r>
  <r>
    <n v="2024"/>
    <n v="9"/>
    <n v="714"/>
    <x v="48"/>
    <s v="Gastos Medicos"/>
    <n v="250"/>
    <s v="1e472b39b105d349bcd069c4a711b44a2fffb8e274714bb07ecfff69a9a7f67b"/>
    <s v="866d562d83a77144c090ae01fef5e5dc5d322dfdcb968ee04e0fa262fe1b2619"/>
    <x v="27"/>
    <n v="324833.12818"/>
    <n v="290878.35506000003"/>
    <n v="402178.99368999997"/>
    <n v="361289.28067000001"/>
    <n v="107461.68511999999"/>
    <n v="88208.204719999994"/>
    <n v="141487.62294"/>
    <n v="193271.93317"/>
    <n v="0"/>
    <n v="0"/>
    <n v="136.08000000000001"/>
    <n v="130.12"/>
    <n v="849.81068999999991"/>
    <n v="0"/>
    <n v="107461.68512000001"/>
    <n v="88208.204719999994"/>
    <n v="322264.70663999999"/>
    <n v="286488.73465"/>
    <n v="0"/>
    <n v="0"/>
    <n v="0"/>
    <n v="0"/>
    <n v="0"/>
    <n v="0"/>
    <s v="Gastos Medicos"/>
    <s v="Accidentes y Enfermedades"/>
    <s v="Gastos Medicos"/>
    <x v="49"/>
    <x v="2"/>
    <n v="453031.13588000002"/>
    <n v="407667.88101999997"/>
    <n v="686962120.64980006"/>
    <n v="584624168.36260986"/>
    <n v="657838299.99713993"/>
    <n v="555463704.64566004"/>
    <n v="117904111.42611001"/>
    <n v="103316026.17755997"/>
    <n v="87572639.846239999"/>
    <n v="75005878.255139992"/>
    <n v="453031.13588000002"/>
    <n v="407667.88101999997"/>
    <n v="0.27550619249064229"/>
    <n v="0.2815423374492681"/>
    <n v="33954.773119999969"/>
    <n v="11.673186584473093"/>
    <n v="71.702164035374949"/>
    <n v="71.351796058156879"/>
    <n v="71.702164035374949"/>
    <n v="71.351796058156879"/>
    <n v="4.7285449723594525E-2"/>
    <n v="4.9378871400678905E-2"/>
    <n v="4.9754760545510729E-2"/>
    <n v="5.2366761793294206E-2"/>
    <m/>
    <m/>
    <m/>
    <n v="0"/>
    <m/>
    <n v="0"/>
    <m/>
    <n v="0"/>
    <m/>
    <n v="21.827312392442956"/>
    <n v="33.082119955589064"/>
    <n v="30.324774320799879"/>
    <n v="0.12271148307128935"/>
    <n v="21.827312392442956"/>
    <n v="12.487741283686793"/>
    <n v="33.345781559643399"/>
    <n v="30.789414748807818"/>
    <s v="Resto"/>
    <n v="2023"/>
    <n v="3"/>
    <d v="2024-11-12T00:00:00"/>
    <x v="49"/>
    <x v="27"/>
  </r>
  <r>
    <n v="2024"/>
    <n v="9"/>
    <n v="38"/>
    <x v="55"/>
    <s v="Gastos Medicos"/>
    <n v="26"/>
    <s v="5f9c4ab08cac7457e9111a30e4664920607ea2c115a1433d7be98e97e64244ca"/>
    <s v="866d562d83a77144c090ae01fef5e5dc5d322dfdcb968ee04e0fa262fe1b2619"/>
    <x v="6"/>
    <n v="11026720.716780001"/>
    <n v="9404995.2156100012"/>
    <n v="14102883.870610001"/>
    <n v="12355675.473050002"/>
    <n v="8000718.4272700008"/>
    <n v="6473570.1992199989"/>
    <n v="10405551.539820001"/>
    <n v="8792019.1253699977"/>
    <n v="0"/>
    <n v="0"/>
    <n v="136.08000000000001"/>
    <n v="130.12"/>
    <n v="3453.1761299999998"/>
    <n v="8318.7339000000011"/>
    <n v="7028644.58335"/>
    <n v="5641311.2953699995"/>
    <n v="9637593.5583500005"/>
    <n v="8768141.7933499999"/>
    <n v="0"/>
    <n v="0"/>
    <n v="0"/>
    <n v="0"/>
    <n v="0"/>
    <n v="0"/>
    <s v="Gastos Medicos"/>
    <s v="Accidentes y Enfermedades"/>
    <s v="Gastos Medicos"/>
    <x v="49"/>
    <x v="2"/>
    <n v="30915868.760259997"/>
    <n v="28072029.511569999"/>
    <n v="686962120.64980006"/>
    <n v="584624168.36260986"/>
    <n v="657838299.99713993"/>
    <n v="555463704.64566004"/>
    <n v="117904111.42611001"/>
    <n v="103316026.17755997"/>
    <n v="87572639.846239999"/>
    <n v="75005878.255139992"/>
    <n v="11072149.02153"/>
    <n v="9447249.3528099991"/>
    <n v="9.3522783755428236"/>
    <n v="9.1031329442021711"/>
    <n v="1621725.5011700001"/>
    <n v="17.243235791107381"/>
    <n v="99.589706527055739"/>
    <n v="99.552736086219312"/>
    <n v="35.666863520115641"/>
    <n v="33.503082531790923"/>
    <n v="1.6051424649658679"/>
    <n v="1.6762053405567814"/>
    <n v="1.6087250107964413"/>
    <n v="1.6931790748793589"/>
    <m/>
    <m/>
    <m/>
    <n v="0"/>
    <m/>
    <n v="0"/>
    <m/>
    <n v="0"/>
    <m/>
    <n v="23.590510043963199"/>
    <n v="72.557550270542748"/>
    <n v="68.831190774828357"/>
    <n v="9.1360936946946651"/>
    <n v="24.592390232367212"/>
    <n v="9.9160322163062808"/>
    <n v="72.929456308731659"/>
    <n v="64.338732519683077"/>
    <s v="Grandes"/>
    <n v="2023"/>
    <n v="3"/>
    <d v="2024-11-12T00:00:00"/>
    <x v="49"/>
    <x v="6"/>
  </r>
  <r>
    <n v="2024"/>
    <n v="9"/>
    <n v="3"/>
    <x v="40"/>
    <s v="Gastos Medicos"/>
    <n v="3"/>
    <s v="4e07408562bedb8b60ce05c1decfe3ad16b72230967de01f640b7e4729b49fce"/>
    <s v="866d562d83a77144c090ae01fef5e5dc5d322dfdcb968ee04e0fa262fe1b2619"/>
    <x v="16"/>
    <n v="2107072.2663099999"/>
    <n v="2020097.6128499999"/>
    <n v="3193053.4375900002"/>
    <n v="2918835.4495599996"/>
    <n v="1776748.2544200004"/>
    <n v="1661244.96649"/>
    <n v="2476116.17961"/>
    <n v="2163429.8189900001"/>
    <n v="0"/>
    <n v="0"/>
    <n v="136.08000000000001"/>
    <n v="130.12"/>
    <n v="2293.3237999999997"/>
    <n v="-4994.0282999999999"/>
    <n v="1733986.0021900001"/>
    <n v="1618408.2492"/>
    <n v="2206429.8758800002"/>
    <n v="2084691.66307"/>
    <n v="0"/>
    <n v="0"/>
    <n v="0"/>
    <n v="0"/>
    <n v="0"/>
    <n v="0"/>
    <s v="Gastos Medicos"/>
    <s v="Accidentes y Enfermedades"/>
    <s v="Gastos Medicos"/>
    <x v="49"/>
    <x v="2"/>
    <n v="18450547.527869999"/>
    <n v="15031312.08585"/>
    <n v="686962120.64980006"/>
    <n v="584624168.36260986"/>
    <n v="657838299.99713993"/>
    <n v="555463704.64566004"/>
    <n v="117904111.42611001"/>
    <n v="103316026.17755997"/>
    <n v="87572639.846239999"/>
    <n v="75005878.255139992"/>
    <n v="2107107.4433399998"/>
    <n v="2020110.9390100001"/>
    <n v="1.7871066927386097"/>
    <n v="1.9552606576043099"/>
    <n v="86974.653459999943"/>
    <n v="4.3054678599067309"/>
    <n v="99.998330553569488"/>
    <n v="99.999340325338437"/>
    <n v="11.420106981254708"/>
    <n v="13.43926332786115"/>
    <n v="0.30672320976255757"/>
    <n v="0.32030246130685319"/>
    <n v="0.34553782107705233"/>
    <n v="0.36367769774240338"/>
    <m/>
    <m/>
    <m/>
    <n v="0"/>
    <m/>
    <n v="0"/>
    <m/>
    <n v="0"/>
    <m/>
    <n v="6.9528149225363212"/>
    <n v="84.323081027093679"/>
    <n v="82.235875926128017"/>
    <n v="2.0288851147340243"/>
    <n v="7.1414461120753447"/>
    <n v="5.839626788295571"/>
    <n v="78.587859108752639"/>
    <n v="77.632979393061291"/>
    <s v="Medianas"/>
    <n v="2023"/>
    <n v="3"/>
    <d v="2024-11-12T00:00:00"/>
    <x v="49"/>
    <x v="16"/>
  </r>
  <r>
    <n v="2024"/>
    <n v="9"/>
    <n v="65"/>
    <x v="69"/>
    <s v="Gastos Medicos"/>
    <n v="225"/>
    <s v="0e6523810856a138a75dec70a9cf3778a5c70b83ac915f22c33f05db97cb3e68"/>
    <s v="866d562d83a77144c090ae01fef5e5dc5d322dfdcb968ee04e0fa262fe1b2619"/>
    <x v="8"/>
    <n v="3560907.4352899999"/>
    <n v="3098553.8007"/>
    <n v="5054963.24541"/>
    <n v="4316024.07687"/>
    <n v="2480848.7971000001"/>
    <n v="2168246.1613800004"/>
    <n v="3191965.2636200003"/>
    <n v="2988988.1294999998"/>
    <n v="0"/>
    <n v="0"/>
    <n v="136.08000000000001"/>
    <n v="130.12"/>
    <n v="0"/>
    <n v="0"/>
    <n v="2145835.7273300001"/>
    <n v="1976736.703"/>
    <n v="3735279.4014299996"/>
    <n v="3251469.6635500002"/>
    <n v="0"/>
    <n v="0"/>
    <n v="0"/>
    <n v="0"/>
    <n v="0"/>
    <n v="0"/>
    <s v="Gastos Medicos"/>
    <s v="Accidentes y Enfermedades"/>
    <s v="Gastos Medicos"/>
    <x v="49"/>
    <x v="2"/>
    <n v="3560915.6343899998"/>
    <n v="3098553.8007"/>
    <n v="686962120.64980006"/>
    <n v="584624168.36260986"/>
    <n v="657838299.99713993"/>
    <n v="555463704.64566004"/>
    <n v="117904111.42611001"/>
    <n v="103316026.17755997"/>
    <n v="87572639.846239999"/>
    <n v="75005878.255139992"/>
    <n v="3560915.6343899998"/>
    <n v="3098553.8007"/>
    <n v="3.0201724029968244"/>
    <n v="2.9991027678269333"/>
    <n v="462353.63458999991"/>
    <n v="14.921594535023042"/>
    <n v="99.999769747423372"/>
    <n v="100"/>
    <n v="99.999769747423372"/>
    <n v="100"/>
    <n v="0.51835571835048544"/>
    <n v="0.5413043654201164"/>
    <n v="0.53000781842090039"/>
    <n v="0.55783191138953381"/>
    <m/>
    <m/>
    <m/>
    <n v="0"/>
    <m/>
    <n v="0"/>
    <m/>
    <n v="0"/>
    <m/>
    <n v="14.41730377703243"/>
    <n v="69.669005504434296"/>
    <n v="69.976069509916783"/>
    <n v="2.8329039771507096"/>
    <n v="8.554453614048164"/>
    <n v="14.879724799639348"/>
    <n v="57.447796984303153"/>
    <n v="60.795175952580507"/>
    <s v="Medianas"/>
    <n v="2023"/>
    <n v="3"/>
    <d v="2024-11-12T00:00:00"/>
    <x v="49"/>
    <x v="8"/>
  </r>
  <r>
    <n v="2024"/>
    <n v="9"/>
    <n v="50"/>
    <x v="56"/>
    <s v="Gastos Medicos"/>
    <n v="38"/>
    <s v="aea92132c4cbeb263e6ac2bf6c183b5d81737f179f21efdc5863739672f0f470"/>
    <s v="866d562d83a77144c090ae01fef5e5dc5d322dfdcb968ee04e0fa262fe1b2619"/>
    <x v="36"/>
    <n v="0"/>
    <n v="119.49455"/>
    <n v="-128.30592000000001"/>
    <n v="172.98188999999996"/>
    <n v="0"/>
    <n v="0"/>
    <n v="0"/>
    <n v="0"/>
    <n v="0"/>
    <n v="0"/>
    <n v="136.08000000000001"/>
    <n v="130.12"/>
    <n v="0"/>
    <n v="0"/>
    <n v="0"/>
    <n v="0"/>
    <n v="0"/>
    <n v="10.054959999999999"/>
    <n v="0"/>
    <n v="0"/>
    <n v="0"/>
    <n v="0"/>
    <n v="0"/>
    <n v="0"/>
    <s v="Gastos Medicos"/>
    <s v="Accidentes y Enfermedades"/>
    <s v="Gastos Medicos"/>
    <x v="49"/>
    <x v="2"/>
    <n v="44827465.708169997"/>
    <n v="24659912.83171"/>
    <n v="686962120.64980006"/>
    <n v="584624168.36260986"/>
    <n v="657838299.99713993"/>
    <n v="555463704.64566004"/>
    <n v="117904111.42611001"/>
    <n v="103316026.17755997"/>
    <n v="87572639.846239999"/>
    <n v="75005878.255139992"/>
    <n v="676961.63794000004"/>
    <n v="615579.5840700001"/>
    <m/>
    <n v="1.1565925870458417E-4"/>
    <m/>
    <m/>
    <m/>
    <n v="1.941171427582819E-2"/>
    <m/>
    <n v="4.8457004213876554E-4"/>
    <m/>
    <m/>
    <n v="2.0439550136060091E-5"/>
    <n v="2.1512575709375585E-5"/>
    <m/>
    <m/>
    <m/>
    <n v="0"/>
    <m/>
    <n v="0"/>
    <m/>
    <n v="0"/>
    <m/>
    <m/>
    <m/>
    <m/>
    <m/>
    <m/>
    <m/>
    <m/>
    <m/>
    <s v="Resto"/>
    <n v="2023"/>
    <n v="3"/>
    <d v="2024-11-12T00:00:00"/>
    <x v="49"/>
    <x v="36"/>
  </r>
  <r>
    <n v="2024"/>
    <n v="9"/>
    <n v="13"/>
    <x v="23"/>
    <s v="Gastos Medicos"/>
    <n v="13"/>
    <s v="3fdba35f04dc8c462986c992bcf875546257113072a909c162f7e470e581e278"/>
    <s v="866d562d83a77144c090ae01fef5e5dc5d322dfdcb968ee04e0fa262fe1b2619"/>
    <x v="23"/>
    <n v="379042.51507999998"/>
    <n v="341895.51338999998"/>
    <n v="577279.00457999995"/>
    <n v="505016.98707999993"/>
    <n v="278034.70539999986"/>
    <n v="263011.7372899999"/>
    <n v="337582.71519999992"/>
    <n v="306519.05338000006"/>
    <n v="0"/>
    <n v="0"/>
    <n v="136.08000000000001"/>
    <n v="130.12"/>
    <n v="0"/>
    <n v="0"/>
    <n v="140798.81561000002"/>
    <n v="153011.96672999999"/>
    <n v="312308.97497000004"/>
    <n v="216895.76333000002"/>
    <n v="0"/>
    <n v="0"/>
    <n v="0"/>
    <n v="0"/>
    <n v="0"/>
    <n v="0"/>
    <s v="Gastos Medicos"/>
    <s v="Accidentes y Enfermedades"/>
    <s v="Gastos Medicos"/>
    <x v="49"/>
    <x v="2"/>
    <n v="1151107.1503699999"/>
    <n v="957883.89023000002"/>
    <n v="686962120.64980006"/>
    <n v="584624168.36260986"/>
    <n v="657838299.99713993"/>
    <n v="555463704.64566004"/>
    <n v="117904111.42611001"/>
    <n v="103316026.17755997"/>
    <n v="87572639.846239999"/>
    <n v="75005878.255139992"/>
    <n v="550326.33033999999"/>
    <n v="388875.63393999997"/>
    <n v="0.32148371290473976"/>
    <n v="0.33092205153381998"/>
    <n v="37147.001690000005"/>
    <n v="10.865015841148651"/>
    <n v="68.875954898582037"/>
    <n v="87.91898580170529"/>
    <n v="32.928517120075618"/>
    <n v="35.692792923775613"/>
    <n v="5.5176625273233734E-2"/>
    <n v="5.7619405115458905E-2"/>
    <n v="5.8481248619530413E-2"/>
    <n v="6.1551368798813066E-2"/>
    <m/>
    <m/>
    <m/>
    <n v="0"/>
    <m/>
    <n v="0"/>
    <m/>
    <n v="0"/>
    <m/>
    <n v="5.7119002614835601"/>
    <n v="73.351852190332366"/>
    <n v="76.927519370510893"/>
    <n v="0.31749037814570058"/>
    <n v="-7.9818274223942947"/>
    <n v="43.990352865874961"/>
    <n v="45.0831794454594"/>
    <n v="70.546314220622705"/>
    <s v="Resto"/>
    <n v="2023"/>
    <n v="3"/>
    <d v="2024-11-12T00:00:00"/>
    <x v="49"/>
    <x v="23"/>
  </r>
  <r>
    <n v="2024"/>
    <n v="9"/>
    <n v="41"/>
    <x v="7"/>
    <s v="Gastos Medicos"/>
    <n v="29"/>
    <s v="35135aaa6cc23891b40cb3f378c53a17a1127210ce60e125ccf03efcfdaec458"/>
    <s v="866d562d83a77144c090ae01fef5e5dc5d322dfdcb968ee04e0fa262fe1b2619"/>
    <x v="13"/>
    <n v="4102959.7568299999"/>
    <n v="3559124.6424099999"/>
    <n v="5184433.15209"/>
    <n v="4302069.5344400005"/>
    <n v="2811223.2511199987"/>
    <n v="2453273.0687099998"/>
    <n v="3572505.8718600003"/>
    <n v="3041040.3535099993"/>
    <n v="0"/>
    <n v="0"/>
    <n v="136.08000000000001"/>
    <n v="130.12"/>
    <n v="0"/>
    <n v="0"/>
    <n v="2811223.2511199997"/>
    <n v="2452968.9647900001"/>
    <n v="3845974.5471100002"/>
    <n v="3391481.0756599996"/>
    <n v="0"/>
    <n v="0"/>
    <n v="0"/>
    <n v="0"/>
    <n v="0"/>
    <n v="0"/>
    <s v="Gastos Medicos"/>
    <s v="Accidentes y Enfermedades"/>
    <s v="Gastos Medicos"/>
    <x v="49"/>
    <x v="2"/>
    <n v="25680299.423299998"/>
    <n v="22376637.893310003"/>
    <n v="686962120.64980006"/>
    <n v="584624168.36260986"/>
    <n v="657838299.99713993"/>
    <n v="555463704.64566004"/>
    <n v="117904111.42611001"/>
    <n v="103316026.17755997"/>
    <n v="87572639.846239999"/>
    <n v="75005878.255139992"/>
    <n v="4276537.5586099997"/>
    <n v="3704035.5877299998"/>
    <n v="3.4799123687907239"/>
    <n v="3.444891150084743"/>
    <n v="543835.11442"/>
    <n v="15.280024417794813"/>
    <n v="95.9411603569216"/>
    <n v="96.0877550474938"/>
    <n v="15.97707133082468"/>
    <n v="15.905537996278163"/>
    <n v="0.59726142584819586"/>
    <n v="0.62370338681220572"/>
    <n v="0.60878848925767859"/>
    <n v="0.64074837161150378"/>
    <m/>
    <m/>
    <m/>
    <n v="0"/>
    <m/>
    <n v="0"/>
    <m/>
    <n v="0"/>
    <m/>
    <n v="14.590719108094197"/>
    <n v="68.516958920698428"/>
    <n v="68.929113621848543"/>
    <n v="3.2101615939132855"/>
    <n v="14.604925356675679"/>
    <n v="13.401032213088616"/>
    <n v="73.095212063544494"/>
    <n v="72.327367013617788"/>
    <s v="Medianas"/>
    <n v="2023"/>
    <n v="3"/>
    <d v="2024-11-12T00:00:00"/>
    <x v="49"/>
    <x v="13"/>
  </r>
  <r>
    <n v="2024"/>
    <n v="9"/>
    <n v="22"/>
    <x v="15"/>
    <s v="Gastos Medicos"/>
    <n v="16"/>
    <s v="b17ef6d19c7a5b1ee83b907c595526dcb1eb06db8227d650d5dda0a9f4ce8cd9"/>
    <s v="866d562d83a77144c090ae01fef5e5dc5d322dfdcb968ee04e0fa262fe1b2619"/>
    <x v="15"/>
    <n v="4620863.9180100001"/>
    <n v="4194402.4703099998"/>
    <n v="6322538.2351500001"/>
    <n v="5488523.5230299998"/>
    <n v="3227339.8976199999"/>
    <n v="3124222.0817899993"/>
    <n v="4447801.6472699996"/>
    <n v="4261993.7629199997"/>
    <n v="0"/>
    <n v="0"/>
    <n v="136.08000000000001"/>
    <n v="130.12"/>
    <n v="1.13337"/>
    <n v="383.22633000000002"/>
    <n v="3227339.8976199999"/>
    <n v="3124222.0817899997"/>
    <n v="4632238.8434199998"/>
    <n v="4184299.8298599999"/>
    <n v="0"/>
    <n v="0"/>
    <n v="0"/>
    <n v="0"/>
    <n v="0"/>
    <n v="0"/>
    <s v="Gastos Medicos"/>
    <s v="Accidentes y Enfermedades"/>
    <s v="Gastos Medicos"/>
    <x v="49"/>
    <x v="2"/>
    <n v="23848282.467700001"/>
    <n v="20930115.52899"/>
    <n v="686962120.64980006"/>
    <n v="584624168.36260986"/>
    <n v="657838299.99713993"/>
    <n v="555463704.64566004"/>
    <n v="117904111.42611001"/>
    <n v="103316026.17755997"/>
    <n v="87572639.846239999"/>
    <n v="75005878.255139992"/>
    <n v="4680114.9022500003"/>
    <n v="4238751.0255000005"/>
    <n v="3.9191711485870235"/>
    <n v="4.0597791315564704"/>
    <n v="426461.44770000037"/>
    <n v="10.167394538762075"/>
    <n v="98.733984411119593"/>
    <n v="98.953735312048224"/>
    <n v="19.376086828342778"/>
    <n v="20.040034965408545"/>
    <n v="0.67265192346254954"/>
    <n v="0.70243157293062597"/>
    <n v="0.71745280084083785"/>
    <n v="0.75511728943400214"/>
    <m/>
    <m/>
    <m/>
    <n v="0"/>
    <m/>
    <n v="0"/>
    <m/>
    <n v="0"/>
    <m/>
    <n v="3.3005917354927528"/>
    <n v="69.842781672087654"/>
    <n v="74.485510246209017"/>
    <n v="3.6853290060532164"/>
    <n v="3.3005917354927528"/>
    <n v="10.705232219818894"/>
    <n v="69.671275741845008"/>
    <n v="74.66534925377303"/>
    <s v="Medianas"/>
    <n v="2023"/>
    <n v="3"/>
    <d v="2024-11-12T00:00:00"/>
    <x v="49"/>
    <x v="15"/>
  </r>
  <r>
    <n v="2024"/>
    <n v="9"/>
    <n v="119"/>
    <x v="62"/>
    <s v="Gastos Medicos"/>
    <n v="217"/>
    <s v="16badfc6202cb3f8889e0f2779b19218af4cbb736e56acadce8148aba9a7a9f8"/>
    <s v="866d562d83a77144c090ae01fef5e5dc5d322dfdcb968ee04e0fa262fe1b2619"/>
    <x v="22"/>
    <n v="445737.11338"/>
    <n v="386323.67796"/>
    <n v="567361.98411999992"/>
    <n v="491208.06383999996"/>
    <n v="227295.85613999999"/>
    <n v="224775.66497000001"/>
    <n v="300750.29307000007"/>
    <n v="308694.91181000002"/>
    <n v="0"/>
    <n v="0"/>
    <n v="136.08000000000001"/>
    <n v="130.12"/>
    <n v="0"/>
    <n v="0"/>
    <n v="178976.26430000001"/>
    <n v="190442.42427000002"/>
    <n v="418598.39166000002"/>
    <n v="355259.41243000003"/>
    <n v="0"/>
    <n v="0"/>
    <n v="0"/>
    <n v="0"/>
    <n v="0"/>
    <n v="0"/>
    <s v="Gastos Medicos"/>
    <s v="Accidentes y Enfermedades"/>
    <s v="Gastos Medicos"/>
    <x v="49"/>
    <x v="2"/>
    <n v="996928.28110999998"/>
    <n v="799499.22270000004"/>
    <n v="686962120.64980006"/>
    <n v="584624168.36260986"/>
    <n v="657838299.99713993"/>
    <n v="555463704.64566004"/>
    <n v="117904111.42611001"/>
    <n v="103316026.17755997"/>
    <n v="87572639.846239999"/>
    <n v="75005878.255139992"/>
    <n v="496364.63073000003"/>
    <n v="441151.22651999997"/>
    <n v="0.37805052596434813"/>
    <n v="0.37392425188330436"/>
    <n v="59413.435419999994"/>
    <n v="15.379185592178924"/>
    <n v="89.800337450405664"/>
    <n v="87.571711181105755"/>
    <n v="44.711051118311872"/>
    <n v="48.320707136567428"/>
    <n v="6.4885253492343309E-2"/>
    <n v="6.7757853773782684E-2"/>
    <n v="6.6080688905147164E-2"/>
    <n v="6.9549760808663916E-2"/>
    <m/>
    <m/>
    <m/>
    <n v="0"/>
    <m/>
    <n v="0"/>
    <m/>
    <n v="0"/>
    <m/>
    <n v="1.1212028536702778"/>
    <n v="50.993253493393894"/>
    <n v="58.1832483468107"/>
    <n v="0.25955122117945278"/>
    <n v="-6.0208013072464599"/>
    <n v="17.828937675924415"/>
    <n v="42.756080258753279"/>
    <n v="53.606580883349466"/>
    <s v="Resto"/>
    <n v="2023"/>
    <n v="3"/>
    <d v="2024-11-12T00:00:00"/>
    <x v="49"/>
    <x v="22"/>
  </r>
  <r>
    <n v="2024"/>
    <n v="9"/>
    <n v="201.1"/>
    <x v="1"/>
    <s v="Gastos Medicos"/>
    <n v="201.1"/>
    <m/>
    <m/>
    <x v="1"/>
    <n v="117904111.42611003"/>
    <n v="103316026.17755997"/>
    <n v="153458013.47377005"/>
    <n v="133306612.81484997"/>
    <n v="87572639.846239984"/>
    <n v="75005878.255140007"/>
    <n v="114075644.76737003"/>
    <n v="97721824.322319999"/>
    <n v="0"/>
    <n v="0"/>
    <n v="0"/>
    <n v="0"/>
    <n v="-83309.516589999999"/>
    <n v="85215.746480000002"/>
    <n v="82256565.049459994"/>
    <n v="70263673.000500008"/>
    <n v="106532405.18516004"/>
    <n v="93425823.594539985"/>
    <n v="0"/>
    <n v="0"/>
    <n v="0"/>
    <n v="0"/>
    <n v="0"/>
    <n v="0"/>
    <s v="Gastos Medicos"/>
    <s v="Accidentes y Enfermedades"/>
    <s v="Gastos Medicos"/>
    <x v="49"/>
    <x v="2"/>
    <n v="550871409.16531003"/>
    <n v="461193213.33521014"/>
    <n v="686962120.64980006"/>
    <n v="584624168.36260986"/>
    <n v="657838299.99713993"/>
    <n v="555463704.64566004"/>
    <n v="117904111.42611001"/>
    <n v="103316026.17755997"/>
    <n v="87572639.846239999"/>
    <n v="75005878.255139992"/>
    <n v="125760356.29018001"/>
    <n v="110216704.86609998"/>
    <n v="100.00000000000003"/>
    <n v="100"/>
    <n v="14588085.248550057"/>
    <n v="14.119866770213196"/>
    <n v="93.753003652484537"/>
    <n v="93.738990203959091"/>
    <n v="21.403200359365247"/>
    <n v="22.401896469900251"/>
    <n v="17.16311684181132"/>
    <n v="17.922962440256615"/>
    <n v="17.672212639946626"/>
    <n v="18.599959873789963"/>
    <m/>
    <m/>
    <m/>
    <n v="0"/>
    <m/>
    <n v="0"/>
    <m/>
    <n v="0"/>
    <m/>
    <n v="16.754368968726531"/>
    <n v="74.274458105832352"/>
    <n v="72.598493215596719"/>
    <n v="99.999999999999972"/>
    <n v="17.068410370284283"/>
    <n v="14.028863847646122"/>
    <n v="77.212717488629764"/>
    <n v="75.207978155416953"/>
    <m/>
    <n v="2023"/>
    <n v="3"/>
    <d v="2024-11-12T00:00:00"/>
    <x v="49"/>
    <x v="1"/>
  </r>
  <r>
    <n v="2024"/>
    <n v="9"/>
    <n v="34"/>
    <x v="54"/>
    <s v="Gastos Medicos"/>
    <n v="23"/>
    <s v="535fa30d7e25dd8a49f1536779734ec8286108d115da5045d77f3b4185d8f790"/>
    <s v="866d562d83a77144c090ae01fef5e5dc5d322dfdcb968ee04e0fa262fe1b2619"/>
    <x v="4"/>
    <n v="22590539.492869999"/>
    <n v="19378905.10579"/>
    <n v="28687366.4496"/>
    <n v="24494611.449500002"/>
    <n v="16852281.769199997"/>
    <n v="14354898.436719999"/>
    <n v="22042719.281440005"/>
    <n v="18364893.114649992"/>
    <n v="0"/>
    <n v="0"/>
    <n v="136.08000000000001"/>
    <n v="130.12"/>
    <n v="4465.9343899999994"/>
    <n v="5952.59674"/>
    <n v="15331073.677069999"/>
    <n v="12788561.851569999"/>
    <n v="18909330.044950001"/>
    <n v="15659025.70802"/>
    <n v="0"/>
    <n v="0"/>
    <n v="0"/>
    <n v="0"/>
    <n v="0"/>
    <n v="0"/>
    <s v="Gastos Medicos"/>
    <s v="Accidentes y Enfermedades"/>
    <s v="Gastos Medicos"/>
    <x v="49"/>
    <x v="2"/>
    <n v="62258031.00485"/>
    <n v="58609536.351640001"/>
    <n v="686962120.64980006"/>
    <n v="584624168.36260986"/>
    <n v="657838299.99713993"/>
    <n v="555463704.64566004"/>
    <n v="117904111.42611001"/>
    <n v="103316026.17755997"/>
    <n v="87572639.846239999"/>
    <n v="75005878.255139992"/>
    <n v="22594575.060660001"/>
    <n v="19382380.522060003"/>
    <n v="19.16009477500485"/>
    <n v="18.756920705104566"/>
    <n v="3211634.3870799989"/>
    <n v="16.572837162613641"/>
    <n v="99.982139218023931"/>
    <n v="99.98206919802216"/>
    <n v="36.285342032596823"/>
    <n v="33.064423150393587"/>
    <n v="3.2884694532358671"/>
    <n v="3.4340565900416888"/>
    <n v="3.3147629117122546"/>
    <n v="3.4887797247080514"/>
    <m/>
    <m/>
    <m/>
    <n v="0"/>
    <m/>
    <n v="0"/>
    <m/>
    <n v="0"/>
    <m/>
    <n v="17.397429480181216"/>
    <n v="74.598846010379233"/>
    <n v="74.074868308380658"/>
    <n v="19.243774995008973"/>
    <n v="19.881139529288561"/>
    <n v="20.756746923694692"/>
    <n v="81.076768138405711"/>
    <n v="81.668949844179323"/>
    <s v="Grandes"/>
    <n v="2023"/>
    <n v="3"/>
    <d v="2024-11-12T00:00:00"/>
    <x v="49"/>
    <x v="4"/>
  </r>
  <r>
    <n v="2024"/>
    <n v="9"/>
    <n v="120"/>
    <x v="58"/>
    <s v="Gastos Medicos"/>
    <n v="234"/>
    <s v="114bd151f8fb0c58642d2170da4ae7d7c57977260ac2cc8905306cab6b2acabc"/>
    <s v="866d562d83a77144c090ae01fef5e5dc5d322dfdcb968ee04e0fa262fe1b2619"/>
    <x v="32"/>
    <n v="166.9615"/>
    <n v="0"/>
    <n v="254.25230999999999"/>
    <n v="0"/>
    <n v="73.231429999999989"/>
    <n v="0"/>
    <n v="271.18202000000002"/>
    <n v="0"/>
    <n v="0"/>
    <n v="0"/>
    <n v="136.08000000000001"/>
    <n v="130.12"/>
    <n v="0"/>
    <n v="0"/>
    <n v="73.231429999999989"/>
    <n v="0"/>
    <n v="154.35204999999999"/>
    <n v="0"/>
    <n v="0"/>
    <n v="0"/>
    <n v="0"/>
    <n v="0"/>
    <n v="0"/>
    <n v="0"/>
    <s v="Gastos Medicos"/>
    <s v="Accidentes y Enfermedades"/>
    <s v="Gastos Medicos"/>
    <x v="49"/>
    <x v="2"/>
    <n v="2019824.97291"/>
    <n v="0"/>
    <n v="686962120.64980006"/>
    <n v="584624168.36260986"/>
    <n v="657838299.99713993"/>
    <n v="555463704.64566004"/>
    <n v="117904111.42611001"/>
    <n v="103316026.17755997"/>
    <n v="87572639.846239999"/>
    <n v="75005878.255139992"/>
    <n v="103401.22211"/>
    <n v="0"/>
    <n v="1.416078692935437E-4"/>
    <m/>
    <m/>
    <m/>
    <n v="0.16146956157092948"/>
    <m/>
    <n v="8.2661370286681527E-3"/>
    <m/>
    <n v="2.4304324064050357E-5"/>
    <n v="2.5380325225929515E-5"/>
    <m/>
    <m/>
    <m/>
    <m/>
    <m/>
    <n v="0"/>
    <m/>
    <n v="0"/>
    <m/>
    <n v="0"/>
    <m/>
    <m/>
    <n v="43.861267417937661"/>
    <m/>
    <n v="8.3623641046541136E-5"/>
    <m/>
    <m/>
    <n v="47.444416838001175"/>
    <m/>
    <s v="Resto"/>
    <n v="2023"/>
    <n v="3"/>
    <d v="2024-11-12T00:00:00"/>
    <x v="49"/>
    <x v="32"/>
  </r>
  <r>
    <n v="2024"/>
    <n v="9"/>
    <n v="18"/>
    <x v="64"/>
    <s v="Gastos Medicos"/>
    <n v="5"/>
    <s v="ef2d127de37b942baad06145e54b0c619a1f22327b2ebbcfbec78f5564afe39d"/>
    <s v="866d562d83a77144c090ae01fef5e5dc5d322dfdcb968ee04e0fa262fe1b2619"/>
    <x v="26"/>
    <n v="223252.71697000001"/>
    <n v="215608.36641999998"/>
    <n v="285598.61014"/>
    <n v="276259.16811999993"/>
    <n v="24206.974810000003"/>
    <n v="21422.91102"/>
    <n v="30830.848450000001"/>
    <n v="29798.34073"/>
    <n v="0"/>
    <n v="0"/>
    <n v="136.08000000000001"/>
    <n v="130.12"/>
    <n v="0"/>
    <n v="0"/>
    <n v="24206.97481"/>
    <n v="21422.91102"/>
    <n v="220523.80271000002"/>
    <n v="211767.98396000001"/>
    <n v="0"/>
    <n v="0"/>
    <n v="0"/>
    <n v="0"/>
    <n v="0"/>
    <n v="0"/>
    <s v="Gastos Medicos"/>
    <s v="Accidentes y Enfermedades"/>
    <s v="Gastos Medicos"/>
    <x v="49"/>
    <x v="2"/>
    <n v="16146107.356520001"/>
    <n v="15536856.45108"/>
    <n v="686962120.64980006"/>
    <n v="584624168.36260986"/>
    <n v="657838299.99713993"/>
    <n v="555463704.64566004"/>
    <n v="117904111.42611001"/>
    <n v="103316026.17755997"/>
    <n v="87572639.846239999"/>
    <n v="75005878.255139992"/>
    <n v="752979.82686999999"/>
    <n v="744920.90093"/>
    <n v="0.189351087311244"/>
    <n v="0.20868821072294558"/>
    <n v="7644.3505500000319"/>
    <n v="3.5454795548652385"/>
    <n v="29.649229501674817"/>
    <n v="28.943793381394279"/>
    <n v="1.382703038202256"/>
    <n v="1.3877219442612059"/>
    <n v="3.2498548356468974E-2"/>
    <n v="3.3937324259011775E-2"/>
    <n v="3.6879824353458837E-2"/>
    <n v="3.8815923455798124E-2"/>
    <m/>
    <m/>
    <m/>
    <n v="0"/>
    <m/>
    <n v="0"/>
    <m/>
    <n v="0"/>
    <m/>
    <n v="12.995730540078609"/>
    <n v="10.84285787807584"/>
    <n v="9.9360295593857781"/>
    <n v="2.7642166380393008E-2"/>
    <n v="12.995730540078586"/>
    <n v="4.1346281842366883"/>
    <n v="10.977034910754464"/>
    <n v="10.116218051188742"/>
    <s v="Resto"/>
    <n v="2023"/>
    <n v="3"/>
    <d v="2024-11-12T00:00:00"/>
    <x v="49"/>
    <x v="26"/>
  </r>
  <r>
    <n v="2024"/>
    <n v="9"/>
    <n v="5.0999999999999996"/>
    <x v="6"/>
    <s v="Gastos Medicos"/>
    <n v="5.0999999999999996"/>
    <m/>
    <m/>
    <x v="3"/>
    <n v="92707956.723660007"/>
    <n v="81440463.362040013"/>
    <n v="118244793.81240001"/>
    <n v="103934942.77382998"/>
    <n v="68461357.653510004"/>
    <n v="58392717.176469997"/>
    <n v="89093884.821740016"/>
    <n v="76122440.61026001"/>
    <n v="0"/>
    <n v="0"/>
    <n v="0"/>
    <n v="0"/>
    <n v="-86453.784449999992"/>
    <n v="89826.548450000017"/>
    <n v="64385734.366080001"/>
    <n v="54621369.590969995"/>
    <n v="81592519.859390005"/>
    <n v="71646701.461490005"/>
    <n v="0"/>
    <n v="0"/>
    <n v="0"/>
    <n v="0"/>
    <n v="0"/>
    <n v="0"/>
    <s v="Gastos Medicos"/>
    <s v="Accidentes y Enfermedades"/>
    <s v="Gastos Medicos"/>
    <x v="49"/>
    <x v="2"/>
    <n v="242916423.854"/>
    <n v="216958524.51532999"/>
    <n v="686962120.64980006"/>
    <n v="584624168.36260986"/>
    <n v="657838299.99713993"/>
    <n v="555463704.64566004"/>
    <n v="117904111.42611001"/>
    <n v="103316026.17755997"/>
    <n v="87572639.846239999"/>
    <n v="75005878.255139992"/>
    <n v="93143156.357390001"/>
    <n v="81912123.335150003"/>
    <n v="78.629960908326495"/>
    <n v="78.826554190223703"/>
    <n v="11267493.361619994"/>
    <n v="13.835252031328515"/>
    <n v="99.532762630396448"/>
    <n v="99.42418783214768"/>
    <n v="38.164548634793114"/>
    <n v="37.537342007635907"/>
    <n v="13.495352063366639"/>
    <n v="14.092818360387815"/>
    <n v="13.930396273239086"/>
    <n v="14.66170744927291"/>
    <m/>
    <m/>
    <m/>
    <n v="0"/>
    <m/>
    <n v="0"/>
    <m/>
    <n v="0"/>
    <m/>
    <n v="17.242973034824427"/>
    <n v="73.846258803412894"/>
    <n v="71.699883283924521"/>
    <n v="78.176651718749625"/>
    <n v="17.876455402400325"/>
    <n v="13.881753374572114"/>
    <n v="78.911319906576253"/>
    <n v="76.237103002332773"/>
    <m/>
    <n v="2023"/>
    <n v="3"/>
    <d v="2024-11-12T00:00:00"/>
    <x v="49"/>
    <x v="3"/>
  </r>
  <r>
    <n v="2024"/>
    <n v="9"/>
    <n v="77"/>
    <x v="63"/>
    <s v="Gastos Medicos"/>
    <n v="49"/>
    <s v="0e17daca5f3e175f448bacace3bc0da47d0655a74c8dd0dc497a3afbdad95f1f"/>
    <s v="866d562d83a77144c090ae01fef5e5dc5d322dfdcb968ee04e0fa262fe1b2619"/>
    <x v="29"/>
    <n v="83541.331219999993"/>
    <n v="111575.04576000001"/>
    <n v="118240.23885999998"/>
    <n v="141272.27899000002"/>
    <n v="29704.326679999998"/>
    <n v="35021.919129999995"/>
    <n v="42651.460019999999"/>
    <n v="51735.425389999997"/>
    <n v="0"/>
    <n v="0"/>
    <n v="136.08000000000001"/>
    <n v="130.12"/>
    <n v="0"/>
    <n v="0"/>
    <n v="29704.326679999998"/>
    <n v="35021.919130000002"/>
    <n v="83390.76066"/>
    <n v="115833.00774"/>
    <n v="0"/>
    <n v="0"/>
    <n v="0"/>
    <n v="0"/>
    <n v="0"/>
    <n v="0"/>
    <s v="Gastos Medicos"/>
    <s v="Accidentes y Enfermedades"/>
    <s v="Gastos Medicos"/>
    <x v="49"/>
    <x v="2"/>
    <n v="12695334.40454"/>
    <n v="6120455.9873400005"/>
    <n v="686962120.64980006"/>
    <n v="584624168.36260986"/>
    <n v="657838299.99713993"/>
    <n v="555463704.64566004"/>
    <n v="117904111.42611001"/>
    <n v="103316026.17755997"/>
    <n v="87572639.846239999"/>
    <n v="75005878.255139992"/>
    <n v="346403.66811999999"/>
    <n v="342587.51479000004"/>
    <n v="7.085531641732018E-2"/>
    <n v="0.10799393848950985"/>
    <n v="-28033.714540000015"/>
    <n v="-25.125434051177585"/>
    <n v="24.116757098270647"/>
    <n v="32.568333912691912"/>
    <n v="0.65804750436604986"/>
    <n v="1.8229858361989697"/>
    <n v="1.2160980745339778E-2"/>
    <n v="1.2699371748401271E-2"/>
    <n v="1.908491844811934E-2"/>
    <n v="2.0086829225174248E-2"/>
    <m/>
    <m/>
    <m/>
    <n v="0"/>
    <m/>
    <n v="0"/>
    <m/>
    <n v="0"/>
    <m/>
    <n v="-15.183612383608391"/>
    <n v="35.556444033404041"/>
    <n v="31.388666606808112"/>
    <n v="3.3919642861234785E-2"/>
    <n v="-15.183612383608413"/>
    <n v="-28.007774047290745"/>
    <n v="35.620644835115719"/>
    <n v="30.234835314481838"/>
    <s v="Resto"/>
    <n v="2023"/>
    <n v="3"/>
    <d v="2024-11-12T00:00:00"/>
    <x v="49"/>
    <x v="29"/>
  </r>
  <r>
    <n v="2024"/>
    <n v="9"/>
    <n v="68"/>
    <x v="61"/>
    <s v="Gastos Medicos"/>
    <n v="213"/>
    <s v="d48ff4b2f68a10fd7c86f185a6ccede0dc0f2c48538d697cb33b6ada3f1e85db"/>
    <s v="866d562d83a77144c090ae01fef5e5dc5d322dfdcb968ee04e0fa262fe1b2619"/>
    <x v="36"/>
    <n v="0"/>
    <n v="0"/>
    <n v="0"/>
    <n v="0"/>
    <n v="0"/>
    <n v="0"/>
    <n v="0"/>
    <n v="6.8000000000000005E-4"/>
    <n v="0"/>
    <n v="0"/>
    <n v="0"/>
    <n v="0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49"/>
    <x v="2"/>
    <n v="1097528.57672"/>
    <n v="598107.31757000007"/>
    <n v="686962120.64980006"/>
    <n v="584624168.36260986"/>
    <n v="657838299.99713993"/>
    <n v="555463704.64566004"/>
    <n v="117904111.42611001"/>
    <n v="103316026.17755997"/>
    <n v="87572639.846239999"/>
    <n v="75005878.25513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9"/>
    <x v="36"/>
  </r>
  <r>
    <n v="2024"/>
    <n v="9"/>
    <n v="82"/>
    <x v="66"/>
    <s v="Gastos Medicos"/>
    <n v="25"/>
    <s v="b7a56873cd771f2c446d369b649430b65a756ba278ff97ec81bb6f55b2e73569"/>
    <s v="866d562d83a77144c090ae01fef5e5dc5d322dfdcb968ee04e0fa262fe1b2619"/>
    <x v="36"/>
    <n v="0"/>
    <n v="0"/>
    <n v="0"/>
    <n v="-465107.864319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49"/>
    <x v="2"/>
    <n v="0"/>
    <n v="0"/>
    <n v="686962120.64980006"/>
    <n v="584624168.36260986"/>
    <n v="657838299.99713993"/>
    <n v="555463704.64566004"/>
    <n v="117904111.42611001"/>
    <n v="103316026.17755997"/>
    <n v="87572639.846239999"/>
    <n v="75005878.25513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49"/>
    <x v="36"/>
  </r>
  <r>
    <n v="2024"/>
    <n v="9"/>
    <n v="718"/>
    <x v="44"/>
    <s v="Gastos Medicos"/>
    <n v="281"/>
    <s v="71a1c003a2b855d85582c8f6c7648c49d3fe836408a7e1b5d9b222448acb3c1b"/>
    <s v="866d562d83a77144c090ae01fef5e5dc5d322dfdcb968ee04e0fa262fe1b2619"/>
    <x v="38"/>
    <n v="-829.69020999999998"/>
    <n v="0"/>
    <n v="51959.998339999998"/>
    <n v="0"/>
    <n v="27047.316289999995"/>
    <n v="-5.4499999999999993E-2"/>
    <n v="32346.281080000008"/>
    <n v="7.3249999999999954E-2"/>
    <n v="0"/>
    <n v="0"/>
    <n v="136.08000000000001"/>
    <n v="130.12"/>
    <n v="0"/>
    <n v="0"/>
    <n v="20138.656219999997"/>
    <n v="-5.45E-2"/>
    <n v="32004.743649999997"/>
    <n v="2.2833800000000002"/>
    <n v="0"/>
    <n v="0"/>
    <n v="0"/>
    <n v="0"/>
    <n v="0"/>
    <n v="0"/>
    <s v="Gastos Medicos"/>
    <s v="Accidentes y Enfermedades"/>
    <s v="Gastos Medicos"/>
    <x v="49"/>
    <x v="2"/>
    <n v="15298.178199999998"/>
    <n v="12852.044910000001"/>
    <n v="686962120.64980006"/>
    <n v="584624168.36260986"/>
    <n v="657838299.99713993"/>
    <n v="555463704.64566004"/>
    <n v="117904111.42611001"/>
    <n v="103316026.17755997"/>
    <n v="87572639.846239999"/>
    <n v="75005878.255139992"/>
    <n v="15298.178199999998"/>
    <n v="12852.044910000001"/>
    <n v="-7.036991331044152E-4"/>
    <m/>
    <m/>
    <m/>
    <n v="-5.4234576114429105"/>
    <m/>
    <n v="-5.4234576114429105"/>
    <m/>
    <n v="-1.2077670442952414E-4"/>
    <n v="-1.2612373131871575E-4"/>
    <m/>
    <m/>
    <m/>
    <m/>
    <m/>
    <n v="0"/>
    <m/>
    <n v="0"/>
    <m/>
    <n v="0"/>
    <m/>
    <n v="-49628203.284403667"/>
    <n v="-3259.9295452696729"/>
    <m/>
    <n v="3.0885578346718404E-2"/>
    <n v="-36951762.788990818"/>
    <n v="1401538.9584738412"/>
    <n v="62.923972896749007"/>
    <n v="-2.3868125322986096"/>
    <s v="Resto"/>
    <n v="2023"/>
    <n v="3"/>
    <d v="2024-11-12T00:00:00"/>
    <x v="49"/>
    <x v="38"/>
  </r>
  <r>
    <n v="2024"/>
    <n v="9"/>
    <n v="43"/>
    <x v="9"/>
    <s v="Gastos Medicos"/>
    <n v="31"/>
    <s v="eb1e33e8a81b697b75855af6bfcdbcbf7cbbde9f94962ceaec1ed8af21f5a50f"/>
    <s v="866d562d83a77144c090ae01fef5e5dc5d322dfdcb968ee04e0fa262fe1b2619"/>
    <x v="0"/>
    <n v="31598391.372650001"/>
    <n v="27945658.640979998"/>
    <n v="40197245.173670009"/>
    <n v="35823249.948159993"/>
    <n v="23043868.559859999"/>
    <n v="19173868.063589994"/>
    <n v="29990348.136830002"/>
    <n v="25279913.60004"/>
    <n v="0"/>
    <n v="0"/>
    <n v="136.08000000000001"/>
    <n v="130.12"/>
    <n v="10838.96622"/>
    <n v="-2184.4957300000001"/>
    <n v="22415223.342879999"/>
    <n v="18744282.16209"/>
    <n v="28541276.026390001"/>
    <n v="25696763.609869998"/>
    <n v="0"/>
    <n v="0"/>
    <n v="0"/>
    <n v="0"/>
    <n v="0"/>
    <n v="0"/>
    <s v="Gastos Medicos"/>
    <s v="Accidentes y Enfermedades"/>
    <s v="Gastos Medicos"/>
    <x v="49"/>
    <x v="2"/>
    <n v="84865140.385240003"/>
    <n v="73374373.455160007"/>
    <n v="686962120.64980006"/>
    <n v="584624168.36260986"/>
    <n v="657838299.99713993"/>
    <n v="555463704.64566004"/>
    <n v="117904111.42611001"/>
    <n v="103316026.17755997"/>
    <n v="87572639.846239999"/>
    <n v="75005878.255139992"/>
    <n v="31735491.54284"/>
    <n v="28103410.80077"/>
    <n v="26.80007591800781"/>
    <n v="27.048716133305696"/>
    <n v="3652732.7316700034"/>
    <n v="13.070841444808789"/>
    <n v="99.567991029838225"/>
    <n v="99.438672547939703"/>
    <n v="37.233652391560398"/>
    <n v="38.086401729969033"/>
    <n v="4.599728343501817"/>
    <n v="4.8033675407447971"/>
    <n v="4.7801066314533305"/>
    <n v="5.0310503471702113"/>
    <m/>
    <m/>
    <m/>
    <n v="0"/>
    <m/>
    <n v="0"/>
    <m/>
    <n v="0"/>
    <m/>
    <n v="20.183723406436172"/>
    <n v="72.927347117441016"/>
    <n v="68.611258406603099"/>
    <n v="26.314004694069304"/>
    <n v="19.584325230733125"/>
    <n v="11.069535680467713"/>
    <n v="78.536163982837721"/>
    <n v="72.944135871220823"/>
    <s v="Grandes"/>
    <n v="2023"/>
    <n v="3"/>
    <d v="2024-11-12T00:00:00"/>
    <x v="49"/>
    <x v="0"/>
  </r>
  <r>
    <n v="2024"/>
    <n v="9"/>
    <n v="98"/>
    <x v="53"/>
    <s v="Gastos Medicos"/>
    <n v="205"/>
    <s v="f8809aff4d69bece79dabe35be0c708b890d7eafb841f121330667b77d2e2590"/>
    <s v="866d562d83a77144c090ae01fef5e5dc5d322dfdcb968ee04e0fa262fe1b2619"/>
    <x v="28"/>
    <n v="50996.187259999999"/>
    <n v="38837.00114"/>
    <n v="65069.202259999998"/>
    <n v="48515.05848"/>
    <n v="218.37778000000003"/>
    <n v="890.99691000000007"/>
    <n v="769.93561"/>
    <n v="178.77541000000002"/>
    <n v="0"/>
    <n v="0"/>
    <n v="136.08000000000001"/>
    <n v="130.12"/>
    <n v="0"/>
    <n v="0"/>
    <n v="218.37778"/>
    <n v="890.99691000000007"/>
    <n v="49630.135439999998"/>
    <n v="37117.344119999994"/>
    <n v="0"/>
    <n v="0"/>
    <n v="0"/>
    <n v="0"/>
    <n v="0"/>
    <n v="0"/>
    <s v="Gastos Medicos"/>
    <s v="Accidentes y Enfermedades"/>
    <s v="Gastos Medicos"/>
    <x v="49"/>
    <x v="2"/>
    <n v="2821244.0201900001"/>
    <n v="3540235.0162600004"/>
    <n v="686962120.64980006"/>
    <n v="584624168.36260986"/>
    <n v="657838299.99713993"/>
    <n v="555463704.64566004"/>
    <n v="117904111.42611001"/>
    <n v="103316026.17755997"/>
    <n v="87572639.846239999"/>
    <n v="75005878.255139992"/>
    <n v="416334.49706999998"/>
    <n v="329842.93442000001"/>
    <n v="4.3252255280308086E-2"/>
    <n v="3.7590490630421983E-2"/>
    <n v="12159.186119999998"/>
    <n v="31.308251829662261"/>
    <n v="12.248849811603723"/>
    <n v="11.774392320481709"/>
    <n v="1.80757803632192"/>
    <n v="1.0970175980302137"/>
    <n v="7.4234351104777814E-3"/>
    <n v="7.7520854684535265E-3"/>
    <n v="6.6430714366073852E-3"/>
    <n v="6.9918161736192636E-3"/>
    <m/>
    <m/>
    <m/>
    <n v="0"/>
    <m/>
    <n v="0"/>
    <m/>
    <n v="0"/>
    <m/>
    <n v="-75.490624316531012"/>
    <n v="0.42822373932901753"/>
    <n v="2.2941959570671426"/>
    <n v="2.4936758830546577E-4"/>
    <n v="-75.490624316531012"/>
    <n v="33.711440343216047"/>
    <n v="0.44001044539563317"/>
    <n v="2.4004867027107761"/>
    <s v="Resto"/>
    <n v="2023"/>
    <n v="3"/>
    <d v="2024-11-12T00:00:00"/>
    <x v="49"/>
    <x v="28"/>
  </r>
  <r>
    <n v="2024"/>
    <n v="9"/>
    <n v="104"/>
    <x v="79"/>
    <s v="Gastos Medicos"/>
    <n v="225"/>
    <s v="0e6523810856a138a75dec70a9cf3778a5c70b83ac915f22c33f05db97cb3e68"/>
    <s v="866d562d83a77144c090ae01fef5e5dc5d322dfdcb968ee04e0fa262fe1b2619"/>
    <x v="33"/>
    <n v="16474.837909999998"/>
    <n v="-159836.41803999999"/>
    <n v="7629.95363"/>
    <n v="-133469.52580999999"/>
    <n v="1348.0487699999999"/>
    <n v="-10916.229310000002"/>
    <n v="1534.5617000000011"/>
    <n v="-7574.2676500000052"/>
    <n v="0"/>
    <n v="0"/>
    <n v="136.08000000000001"/>
    <n v="130.12"/>
    <n v="0"/>
    <n v="0"/>
    <n v="1360.7437299999999"/>
    <n v="-10865.705910000001"/>
    <n v="32093.629239999998"/>
    <n v="-115320.70942"/>
    <n v="0"/>
    <n v="0"/>
    <n v="0"/>
    <n v="0"/>
    <n v="0"/>
    <n v="0"/>
    <s v="Gastos Medicos"/>
    <s v="Accidentes y Enfermedades"/>
    <s v="Gastos Medicos"/>
    <x v="49"/>
    <x v="2"/>
    <n v="2528072.3686799998"/>
    <n v="1796205.0709800001"/>
    <n v="686962120.64980006"/>
    <n v="584624168.36260986"/>
    <n v="657838299.99713993"/>
    <n v="555463704.64566004"/>
    <n v="117904111.42611001"/>
    <n v="103316026.17755997"/>
    <n v="87572639.846239999"/>
    <n v="75005878.255139992"/>
    <n v="39493.435319999997"/>
    <n v="-154629.29140000002"/>
    <n v="1.3973081778683101E-2"/>
    <n v="-0.15470631609979221"/>
    <n v="176311.25594999999"/>
    <n v="-110.30731175787302"/>
    <n v="41.715383269423825"/>
    <n v="103.36749046241829"/>
    <n v="0.65167588215056205"/>
    <n v="-8.8985617857538983"/>
    <n v="2.3982163520772275E-3"/>
    <n v="2.5043901989397132E-3"/>
    <n v="-2.7340029148583259E-2"/>
    <n v="-2.8775312716780015E-2"/>
    <m/>
    <m/>
    <m/>
    <n v="0"/>
    <m/>
    <n v="0"/>
    <m/>
    <n v="0"/>
    <m/>
    <n v="-112.34903309300306"/>
    <n v="8.1824706098125137"/>
    <n v="6.8296258411322457"/>
    <n v="1.53934924465781E-3"/>
    <n v="-112.52328878833056"/>
    <n v="-127.82989230764655"/>
    <n v="4.239918520352421"/>
    <n v="9.4221636032665348"/>
    <s v="Resto"/>
    <n v="2023"/>
    <n v="3"/>
    <d v="2024-11-12T00:00:00"/>
    <x v="49"/>
    <x v="33"/>
  </r>
  <r>
    <n v="2024"/>
    <n v="9"/>
    <n v="1"/>
    <x v="14"/>
    <s v="Gastos Medicos"/>
    <n v="30"/>
    <s v="624b60c58c9d8bfb6ff1886c2fd605d2adeb6ea4da576068201b6c6958ce93f4"/>
    <s v="866d562d83a77144c090ae01fef5e5dc5d322dfdcb968ee04e0fa262fe1b2619"/>
    <x v="18"/>
    <n v="2102783.8298299997"/>
    <n v="2006315.75581"/>
    <n v="4294573.7278799992"/>
    <n v="3944146.5265600001"/>
    <n v="3327503.6262599998"/>
    <n v="3008239.3421600014"/>
    <n v="4237449.7337799994"/>
    <n v="3993144.8959600022"/>
    <n v="0"/>
    <n v="0"/>
    <n v="136.08000000000001"/>
    <n v="130.12"/>
    <n v="0"/>
    <n v="0"/>
    <n v="3116633.7583000003"/>
    <n v="2822671.7171100001"/>
    <n v="3091986.2147499998"/>
    <n v="2850995.2404699996"/>
    <n v="0"/>
    <n v="0"/>
    <n v="0"/>
    <n v="0"/>
    <n v="0"/>
    <n v="0"/>
    <s v="Gastos Medicos"/>
    <s v="Accidentes y Enfermedades"/>
    <s v="Gastos Medicos"/>
    <x v="49"/>
    <x v="2"/>
    <n v="35723485.483519994"/>
    <n v="28721849.16367"/>
    <n v="686962120.64980006"/>
    <n v="584624168.36260986"/>
    <n v="657838299.99713993"/>
    <n v="555463704.64566004"/>
    <n v="117904111.42611001"/>
    <n v="103316026.17755997"/>
    <n v="87572639.846239999"/>
    <n v="75005878.255139992"/>
    <n v="2261700.60464"/>
    <n v="2175833.9738600003"/>
    <n v="1.7834694688724277"/>
    <n v="1.9419211423810721"/>
    <n v="96468.074019999709"/>
    <n v="4.8082199295221617"/>
    <n v="92.973571546827458"/>
    <n v="92.209046274368561"/>
    <n v="5.8862784562275108"/>
    <n v="6.9853293371785075"/>
    <n v="0.30609894878060651"/>
    <n v="0.31965056303944939"/>
    <n v="0.34318043358166367"/>
    <n v="0.36119655326352307"/>
    <m/>
    <m/>
    <m/>
    <n v="0"/>
    <m/>
    <n v="0"/>
    <m/>
    <n v="0"/>
    <m/>
    <n v="10.612994771578176"/>
    <n v="158.24278173800741"/>
    <n v="149.93847969585923"/>
    <n v="3.7997068857378622"/>
    <n v="10.414319150474016"/>
    <n v="8.4528718553831048"/>
    <n v="100.79714273732598"/>
    <n v="99.006539086493518"/>
    <s v="Medianas"/>
    <n v="2023"/>
    <n v="3"/>
    <d v="2024-11-12T00:00:00"/>
    <x v="49"/>
    <x v="18"/>
  </r>
  <r>
    <n v="2024"/>
    <n v="9"/>
    <n v="715"/>
    <x v="46"/>
    <s v="Gastos Medicos"/>
    <n v="251"/>
    <s v="c75d3f1f5bcd6914d0331ce5ec17c0db8f2070a2d4285f8e3ff11c6ca19168ff"/>
    <s v="866d562d83a77144c090ae01fef5e5dc5d322dfdcb968ee04e0fa262fe1b2619"/>
    <x v="24"/>
    <n v="24512.304210000002"/>
    <n v="17418.964339999999"/>
    <n v="29601.499510000005"/>
    <n v="22268.267909999999"/>
    <n v="4773.2102400000003"/>
    <n v="4624.4221299999999"/>
    <n v="6441.5152500000004"/>
    <n v="6970.0988299999999"/>
    <n v="0"/>
    <n v="0"/>
    <n v="136.08000000000001"/>
    <n v="130.12"/>
    <n v="0"/>
    <n v="0"/>
    <n v="4694.2102400000003"/>
    <n v="4371.9221299999999"/>
    <n v="21214.671739999998"/>
    <n v="16343.622310000001"/>
    <n v="0"/>
    <n v="0"/>
    <n v="0"/>
    <n v="0"/>
    <n v="0"/>
    <n v="0"/>
    <s v="Gastos Medicos"/>
    <s v="Accidentes y Enfermedades"/>
    <s v="Gastos Medicos"/>
    <x v="49"/>
    <x v="2"/>
    <n v="103938.11167"/>
    <n v="106585.73477"/>
    <n v="686962120.64980006"/>
    <n v="584624168.36260986"/>
    <n v="657838299.99713993"/>
    <n v="555463704.64566004"/>
    <n v="117904111.42611001"/>
    <n v="103316026.17755997"/>
    <n v="87572639.846239999"/>
    <n v="75005878.255139992"/>
    <n v="103938.11167"/>
    <n v="106585.73477"/>
    <n v="2.0790033454738139E-2"/>
    <n v="1.6859886103307523E-2"/>
    <n v="7093.3398700000034"/>
    <n v="40.721938064430319"/>
    <n v="23.583557384442138"/>
    <n v="16.342678856216697"/>
    <n v="23.583557384442138"/>
    <n v="16.342678856216697"/>
    <n v="3.5682177332883682E-3"/>
    <n v="3.7261898874095009E-3"/>
    <n v="2.9795149230293166E-3"/>
    <n v="3.1359320499818898E-3"/>
    <m/>
    <m/>
    <m/>
    <n v="0"/>
    <m/>
    <n v="0"/>
    <m/>
    <n v="0"/>
    <m/>
    <n v="3.2174422190994978"/>
    <n v="19.472711333489119"/>
    <n v="26.548203668921456"/>
    <n v="5.4505725171478227E-3"/>
    <n v="7.3717715095717118"/>
    <n v="29.803976974061609"/>
    <n v="22.127187719568273"/>
    <n v="26.750019347455172"/>
    <s v="Resto"/>
    <n v="2023"/>
    <n v="3"/>
    <d v="2024-11-12T00:00:00"/>
    <x v="49"/>
    <x v="24"/>
  </r>
  <r>
    <n v="2024"/>
    <n v="9"/>
    <n v="112"/>
    <x v="57"/>
    <s v="Gastos Medicos"/>
    <n v="231"/>
    <s v="138d9e809e386a7b800791d1f664f56d1c55f3d1ba411b950862729bc486c5ce"/>
    <s v="866d562d83a77144c090ae01fef5e5dc5d322dfdcb968ee04e0fa262fe1b2619"/>
    <x v="19"/>
    <n v="464398.19039999996"/>
    <n v="435772.44169999997"/>
    <n v="628073.70473"/>
    <n v="599099.31646"/>
    <n v="338247.20411999995"/>
    <n v="342918.56288000004"/>
    <n v="438078.31670000008"/>
    <n v="81005.481279999978"/>
    <n v="0"/>
    <n v="0"/>
    <n v="136.08000000000001"/>
    <n v="130.12"/>
    <n v="0"/>
    <n v="0"/>
    <n v="320094.6801"/>
    <n v="277500.76647000003"/>
    <n v="446127.95077999996"/>
    <n v="430929.10136999999"/>
    <n v="0"/>
    <n v="0"/>
    <n v="0"/>
    <n v="0"/>
    <n v="0"/>
    <n v="0"/>
    <s v="Gastos Medicos"/>
    <s v="Accidentes y Enfermedades"/>
    <s v="Gastos Medicos"/>
    <x v="49"/>
    <x v="2"/>
    <n v="478354.15682999999"/>
    <n v="445468.87245999998"/>
    <n v="686962120.64980006"/>
    <n v="584624168.36260986"/>
    <n v="657838299.99713993"/>
    <n v="555463704.64566004"/>
    <n v="117904111.42611001"/>
    <n v="103316026.17755997"/>
    <n v="87572639.846239999"/>
    <n v="75005878.255139992"/>
    <n v="478354.15682999999"/>
    <n v="445468.87245999998"/>
    <n v="0.39387785954439447"/>
    <n v="0.42178591049473485"/>
    <n v="28625.748699999996"/>
    <n v="6.5689671857925624"/>
    <n v="97.082503364769593"/>
    <n v="97.823320245373452"/>
    <n v="97.082503364769593"/>
    <n v="97.823320245373452"/>
    <n v="6.7601717247629894E-2"/>
    <n v="7.059458082662852E-2"/>
    <n v="7.4538902987964492E-2"/>
    <n v="7.8452010105320352E-2"/>
    <m/>
    <m/>
    <m/>
    <n v="0"/>
    <m/>
    <n v="0"/>
    <m/>
    <n v="0"/>
    <m/>
    <n v="-1.3622356050858597"/>
    <n v="72.835599085486862"/>
    <n v="78.692117735172531"/>
    <n v="0.38624758225159622"/>
    <n v="15.34911566977768"/>
    <n v="3.526995359951357"/>
    <n v="71.749523772351353"/>
    <n v="64.395921646455506"/>
    <s v="Resto"/>
    <n v="2023"/>
    <n v="3"/>
    <d v="2024-11-12T00:00:00"/>
    <x v="49"/>
    <x v="19"/>
  </r>
  <r>
    <n v="2024"/>
    <n v="9"/>
    <n v="37"/>
    <x v="35"/>
    <s v="Gastos Medicos"/>
    <n v="25"/>
    <s v="b7a56873cd771f2c446d369b649430b65a756ba278ff97ec81bb6f55b2e73569"/>
    <s v="866d562d83a77144c090ae01fef5e5dc5d322dfdcb968ee04e0fa262fe1b2619"/>
    <x v="17"/>
    <n v="1624263.8684700001"/>
    <n v="839621.48936999997"/>
    <n v="2001951.1913200002"/>
    <n v="1386340.70337"/>
    <n v="965224.71401999984"/>
    <n v="620854.30576000025"/>
    <n v="1217162.8317299993"/>
    <n v="832895.83530999965"/>
    <n v="0"/>
    <n v="0"/>
    <n v="136.08000000000001"/>
    <n v="130.12"/>
    <n v="0"/>
    <n v="0"/>
    <n v="924481.75173999998"/>
    <n v="551986.81889"/>
    <n v="1347547.1613699999"/>
    <n v="912172.46048999997"/>
    <n v="0"/>
    <n v="0"/>
    <n v="0"/>
    <n v="0"/>
    <n v="0"/>
    <n v="0"/>
    <s v="Gastos Medicos"/>
    <s v="Accidentes y Enfermedades"/>
    <s v="Gastos Medicos"/>
    <x v="49"/>
    <x v="2"/>
    <n v="10496838.85248"/>
    <n v="8533878.8999300003"/>
    <n v="686962120.64980006"/>
    <n v="584624168.36260986"/>
    <n v="657838299.99713993"/>
    <n v="555463704.64566004"/>
    <n v="117904111.42611001"/>
    <n v="103316026.17755997"/>
    <n v="87572639.846239999"/>
    <n v="75005878.255139992"/>
    <n v="1634256.24627"/>
    <n v="846911.50760999997"/>
    <n v="1.3776142738567001"/>
    <n v="0.81267303866973928"/>
    <n v="784642.37910000014"/>
    <n v="93.451917207210514"/>
    <n v="99.388567256646184"/>
    <n v="99.139223144980932"/>
    <n v="15.473838279285854"/>
    <n v="9.8386853061259991"/>
    <n v="0.23644154745149598"/>
    <n v="0.24690928887495023"/>
    <n v="0.14361730746123197"/>
    <n v="0.15115685909768112"/>
    <m/>
    <m/>
    <m/>
    <n v="0"/>
    <m/>
    <n v="0"/>
    <m/>
    <n v="0"/>
    <m/>
    <n v="55.467185306615342"/>
    <n v="59.425363868323188"/>
    <n v="73.944546872645063"/>
    <n v="1.1021989467426596"/>
    <n v="67.482577500502018"/>
    <n v="47.729428341448241"/>
    <n v="68.604778982289176"/>
    <n v="60.513427317624149"/>
    <s v="Medianas"/>
    <n v="2023"/>
    <n v="3"/>
    <d v="2024-11-12T00:00:00"/>
    <x v="49"/>
    <x v="17"/>
  </r>
  <r>
    <n v="2024"/>
    <n v="9"/>
    <n v="15.1"/>
    <x v="13"/>
    <s v="Gastos Medicos"/>
    <n v="15.1"/>
    <m/>
    <m/>
    <x v="7"/>
    <n v="22791482.680809997"/>
    <n v="19912456.434859999"/>
    <n v="31865365.802689996"/>
    <n v="27144484.21723"/>
    <n v="17941894.875209998"/>
    <n v="15524041.382679999"/>
    <n v="23475693.87596"/>
    <n v="20447921.07454"/>
    <n v="0"/>
    <n v="0"/>
    <n v="0"/>
    <n v="0"/>
    <n v="2294.4571699999997"/>
    <n v="-4610.8019699999995"/>
    <n v="16962185.008370001"/>
    <n v="14813287.011829998"/>
    <n v="22844540.52846"/>
    <n v="20063510.758160003"/>
    <n v="0"/>
    <n v="0"/>
    <n v="0"/>
    <n v="0"/>
    <n v="0"/>
    <n v="0"/>
    <s v="Gastos Medicos"/>
    <s v="Accidentes y Enfermedades"/>
    <s v="Gastos Medicos"/>
    <x v="49"/>
    <x v="2"/>
    <n v="130096489.60402998"/>
    <n v="109486505.71352002"/>
    <n v="686962120.64980006"/>
    <n v="584624168.36260986"/>
    <n v="657838299.99713993"/>
    <n v="555463704.64566004"/>
    <n v="117904111.42611001"/>
    <n v="103316026.17755997"/>
    <n v="87572639.846239999"/>
    <n v="75005878.255139992"/>
    <n v="24986602.245530002"/>
    <n v="21886328.146170001"/>
    <n v="19.330524105678297"/>
    <n v="19.273347196531009"/>
    <n v="2879026.2459499985"/>
    <n v="14.45841830398078"/>
    <n v="91.214813670343261"/>
    <n v="90.981256891849071"/>
    <n v="17.518906736207576"/>
    <n v="18.187133021636924"/>
    <n v="3.317720438392068"/>
    <n v="3.4646025749654723"/>
    <n v="3.4060268994061511"/>
    <n v="3.5848348448909912"/>
    <m/>
    <m/>
    <m/>
    <n v="0"/>
    <m/>
    <n v="0"/>
    <m/>
    <n v="0"/>
    <m/>
    <n v="15.574897237954888"/>
    <n v="78.721929268413675"/>
    <n v="77.961458112735087"/>
    <n v="20.488014186522605"/>
    <n v="14.506557490068728"/>
    <n v="13.861132300432155"/>
    <n v="74.250497563031786"/>
    <n v="73.831978811611052"/>
    <s v="Resto"/>
    <n v="2023"/>
    <n v="3"/>
    <d v="2024-11-12T00:00:00"/>
    <x v="49"/>
    <x v="7"/>
  </r>
  <r>
    <n v="2024"/>
    <n v="9"/>
    <n v="704"/>
    <x v="50"/>
    <s v="Gastos Medicos"/>
    <n v="51"/>
    <s v="031b4af5197ec30a926f48cf40e11a7dbc470048a21e4003b7a3c07c5dab1baa"/>
    <s v="866d562d83a77144c090ae01fef5e5dc5d322dfdcb968ee04e0fa262fe1b2619"/>
    <x v="14"/>
    <n v="1659886.89638"/>
    <n v="1529952.4694100001"/>
    <n v="1851627.1118099999"/>
    <n v="1462940.1718200003"/>
    <n v="1144998.5160300001"/>
    <n v="673757.44223999989"/>
    <n v="1492304.8999500002"/>
    <n v="870012.18900999986"/>
    <n v="0"/>
    <n v="0"/>
    <n v="136.08000000000001"/>
    <n v="130.12"/>
    <n v="0"/>
    <n v="0"/>
    <n v="1017291.12632"/>
    <n v="602458.94175999996"/>
    <n v="1134513.68056"/>
    <n v="846878.79804999998"/>
    <n v="0"/>
    <n v="0"/>
    <n v="0"/>
    <n v="0"/>
    <n v="0"/>
    <n v="0"/>
    <s v="Gastos Medicos"/>
    <s v="Accidentes y Enfermedades"/>
    <s v="Gastos Medicos"/>
    <x v="49"/>
    <x v="2"/>
    <n v="1674526.54718"/>
    <n v="1544159.2500799999"/>
    <n v="686962120.64980006"/>
    <n v="584624168.36260986"/>
    <n v="657838299.99713993"/>
    <n v="555463704.64566004"/>
    <n v="117904111.42611001"/>
    <n v="103316026.17755997"/>
    <n v="87572639.846239999"/>
    <n v="75005878.255139992"/>
    <n v="1674526.54718"/>
    <n v="1544159.2500799999"/>
    <n v="1.4078278325520852"/>
    <n v="1.4808471889739625"/>
    <n v="129934.42696999991"/>
    <n v="8.4927100395548081"/>
    <n v="99.12574388117919"/>
    <n v="99.079966611652011"/>
    <n v="99.12574388117919"/>
    <n v="99.079966611652011"/>
    <n v="0.24162713583245418"/>
    <n v="0.25232445365178902"/>
    <n v="0.2616984641081509"/>
    <n v="0.2754369829413037"/>
    <m/>
    <m/>
    <m/>
    <n v="0"/>
    <m/>
    <n v="0"/>
    <m/>
    <n v="0"/>
    <m/>
    <n v="69.942243936229346"/>
    <n v="68.980514186062592"/>
    <n v="44.037802200471162"/>
    <n v="1.3074842987951352"/>
    <n v="68.856507191697673"/>
    <n v="33.964114247788487"/>
    <n v="89.667594472537473"/>
    <n v="71.138744191873201"/>
    <s v="Medianas"/>
    <n v="2023"/>
    <n v="3"/>
    <d v="2024-11-12T00:00:00"/>
    <x v="49"/>
    <x v="14"/>
  </r>
  <r>
    <n v="2024"/>
    <n v="9"/>
    <n v="79"/>
    <x v="59"/>
    <s v="Gastos Medicos"/>
    <n v="51"/>
    <s v="031b4af5197ec30a926f48cf40e11a7dbc470048a21e4003b7a3c07c5dab1baa"/>
    <s v="866d562d83a77144c090ae01fef5e5dc5d322dfdcb968ee04e0fa262fe1b2619"/>
    <x v="34"/>
    <n v="5.0603299999999996"/>
    <n v="4.9967700000000006"/>
    <n v="11.15025"/>
    <n v="4.9967699999999997"/>
    <n v="0"/>
    <n v="0"/>
    <n v="0"/>
    <n v="0"/>
    <n v="0"/>
    <n v="0"/>
    <n v="136.08000000000001"/>
    <n v="130.12"/>
    <n v="0"/>
    <n v="0"/>
    <n v="0"/>
    <n v="0"/>
    <n v="7.6754100000000003"/>
    <n v="4.1697499999999996"/>
    <n v="0"/>
    <n v="0"/>
    <n v="0"/>
    <n v="0"/>
    <n v="0"/>
    <n v="0"/>
    <s v="Gastos Medicos"/>
    <s v="Accidentes y Enfermedades"/>
    <s v="Gastos Medicos"/>
    <x v="49"/>
    <x v="2"/>
    <n v="61339841.861339994"/>
    <n v="52224009.604280002"/>
    <n v="686962120.64980006"/>
    <n v="584624168.36260986"/>
    <n v="657838299.99713993"/>
    <n v="555463704.64566004"/>
    <n v="117904111.42611001"/>
    <n v="103316026.17755997"/>
    <n v="87572639.846239999"/>
    <n v="75005878.255139992"/>
    <n v="440515.03126000002"/>
    <n v="435849.84804000001"/>
    <n v="4.2919029190693538E-6"/>
    <n v="4.8363939118336791E-6"/>
    <n v="6.3559999999998951E-2"/>
    <n v="1.2720217260349997"/>
    <n v="1.1487303816911756E-3"/>
    <n v="1.1464429831673185E-3"/>
    <n v="8.2496626115192507E-6"/>
    <n v="9.5679555014299242E-6"/>
    <n v="7.3662431273698385E-7"/>
    <n v="7.6923614815707742E-7"/>
    <n v="8.546978162046805E-7"/>
    <n v="8.9956732693948521E-7"/>
    <m/>
    <m/>
    <m/>
    <n v="0"/>
    <m/>
    <n v="0"/>
    <m/>
    <n v="0"/>
    <m/>
    <m/>
    <m/>
    <m/>
    <m/>
    <m/>
    <n v="84.073625517117364"/>
    <m/>
    <m/>
    <s v="Resto"/>
    <n v="2023"/>
    <n v="3"/>
    <d v="2024-11-12T00:00:00"/>
    <x v="49"/>
    <x v="34"/>
  </r>
  <r>
    <n v="2024"/>
    <n v="9"/>
    <n v="39"/>
    <x v="17"/>
    <s v="Gastos Medicos"/>
    <n v="27"/>
    <s v="670671cd97404156226e507973f2ab8330d3022ca96e0c93bdbdb320c41adcaf"/>
    <s v="866d562d83a77144c090ae01fef5e5dc5d322dfdcb968ee04e0fa262fe1b2619"/>
    <x v="20"/>
    <n v="318226.61327999999"/>
    <n v="257347.65793000002"/>
    <n v="521538.13801"/>
    <n v="332544.43605000002"/>
    <n v="88435.33974999997"/>
    <n v="115783.78700999996"/>
    <n v="128426.80058000005"/>
    <n v="177721.21360999998"/>
    <n v="0"/>
    <n v="0"/>
    <n v="136.08000000000001"/>
    <n v="130.12"/>
    <n v="0"/>
    <n v="0"/>
    <n v="49480.523450000001"/>
    <n v="67819.629209999999"/>
    <n v="137749.85512999998"/>
    <n v="145868.73127000002"/>
    <n v="0"/>
    <n v="0"/>
    <n v="0"/>
    <n v="0"/>
    <n v="0"/>
    <n v="0"/>
    <s v="Gastos Medicos"/>
    <s v="Accidentes y Enfermedades"/>
    <s v="Gastos Medicos"/>
    <x v="49"/>
    <x v="2"/>
    <n v="20570212.76644"/>
    <n v="17720859.139090002"/>
    <n v="686962120.64980006"/>
    <n v="584624168.36260986"/>
    <n v="657838299.99713993"/>
    <n v="555463704.64566004"/>
    <n v="117904111.42611001"/>
    <n v="103316026.17755997"/>
    <n v="87572639.846239999"/>
    <n v="75005878.255139992"/>
    <n v="1349388.1166900001"/>
    <n v="1099381.7712999999"/>
    <n v="0.26990289772840637"/>
    <n v="0.24908783995207068"/>
    <n v="60878.955349999975"/>
    <n v="23.656308295045527"/>
    <n v="23.583030659896302"/>
    <n v="23.408397760287663"/>
    <n v="1.5470263574481935"/>
    <n v="1.4522301425122399"/>
    <n v="4.632374969656089E-2"/>
    <n v="4.8374594985026498E-2"/>
    <n v="4.4019332736579847E-2"/>
    <n v="4.6330238281575314E-2"/>
    <m/>
    <m/>
    <m/>
    <n v="0"/>
    <m/>
    <n v="0"/>
    <m/>
    <n v="0"/>
    <m/>
    <n v="-23.620273586005592"/>
    <n v="27.790051510301506"/>
    <n v="44.991195156512283"/>
    <n v="0.10098512492631798"/>
    <n v="-27.040999742440196"/>
    <n v="-5.565878354677789"/>
    <n v="35.920562967781912"/>
    <n v="46.493603268864568"/>
    <s v="Resto"/>
    <n v="2023"/>
    <n v="3"/>
    <d v="2024-11-12T00:00:00"/>
    <x v="49"/>
    <x v="20"/>
  </r>
  <r>
    <n v="2024"/>
    <n v="9"/>
    <n v="61"/>
    <x v="2"/>
    <s v="Gastos Med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8848.793869999994"/>
    <n v="90977.366309999998"/>
    <n v="47875.1253"/>
    <n v="32655.10267"/>
    <n v="0"/>
    <n v="0"/>
    <n v="0"/>
    <n v="0"/>
    <n v="0"/>
    <n v="0"/>
    <s v="Gastos Medicos"/>
    <s v="Accidentes y Enfermedades"/>
    <s v="Gastos Medicos"/>
    <x v="49"/>
    <x v="2"/>
    <n v="0"/>
    <n v="0"/>
    <n v="686962120.64980006"/>
    <n v="584624168.36260986"/>
    <n v="657838299.99713993"/>
    <n v="555463704.64566004"/>
    <n v="117904111.42611001"/>
    <n v="103316026.17755997"/>
    <n v="87572639.846239999"/>
    <n v="75005878.25513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6.306652026449498"/>
    <n v="46.608405380952966"/>
    <n v="102.03376714713266"/>
    <n v="278.60076640818596"/>
    <m/>
    <n v="2023"/>
    <n v="3"/>
    <d v="2024-11-12T00:00:00"/>
    <x v="49"/>
    <x v="2"/>
  </r>
  <r>
    <n v="2024"/>
    <n v="9"/>
    <n v="10"/>
    <x v="4"/>
    <s v="Gastos Medicos"/>
    <n v="10"/>
    <s v="4a44dc15364204a80fe80e9039455cc1608281820fe2b24f1e5233ade6af1dd5"/>
    <s v="866d562d83a77144c090ae01fef5e5dc5d322dfdcb968ee04e0fa262fe1b2619"/>
    <x v="11"/>
    <n v="470618.26155"/>
    <n v="451841.95301"/>
    <n v="707355.71926000004"/>
    <n v="631365.15104999999"/>
    <n v="361287.93708"/>
    <n v="322899.15180999995"/>
    <n v="485764.80261999997"/>
    <n v="322899.15180999995"/>
    <n v="0"/>
    <n v="0"/>
    <n v="136.08000000000001"/>
    <n v="130.12"/>
    <n v="0"/>
    <n v="0"/>
    <n v="341653.71945999999"/>
    <n v="296960.33508999995"/>
    <n v="523282.48226999998"/>
    <n v="484090.23262000002"/>
    <n v="0"/>
    <n v="0"/>
    <n v="0"/>
    <n v="0"/>
    <n v="0"/>
    <n v="0"/>
    <s v="Gastos Medicos"/>
    <s v="Accidentes y Enfermedades"/>
    <s v="Gastos Medicos"/>
    <x v="49"/>
    <x v="2"/>
    <n v="4592296.0130699994"/>
    <n v="4306787.9967099996"/>
    <n v="686962120.64980006"/>
    <n v="584624168.36260986"/>
    <n v="657838299.99713993"/>
    <n v="555463704.64566004"/>
    <n v="117904111.42611001"/>
    <n v="103316026.17755997"/>
    <n v="87572639.846239999"/>
    <n v="75005878.255139992"/>
    <n v="623285.96061000007"/>
    <n v="574187.58960000006"/>
    <n v="0.39915339325968663"/>
    <n v="0.43733965554720405"/>
    <n v="18776.308539999998"/>
    <n v="4.1555035814889063"/>
    <n v="75.505994245308102"/>
    <n v="78.692392729137438"/>
    <n v="10.247994907353252"/>
    <n v="10.491390645538317"/>
    <n v="6.8507163263214627E-2"/>
    <n v="7.1540112752943405E-2"/>
    <n v="7.7287593887112024E-2"/>
    <n v="8.134500044395121E-2"/>
    <m/>
    <m/>
    <m/>
    <n v="0"/>
    <m/>
    <n v="0"/>
    <m/>
    <n v="0"/>
    <m/>
    <n v="11.888784796990958"/>
    <n v="76.768788336024997"/>
    <n v="71.462853251887765"/>
    <n v="0.41255800637544926"/>
    <n v="15.050287559937869"/>
    <n v="8.0960628843682834"/>
    <n v="65.290494338336302"/>
    <n v="61.344004708127862"/>
    <s v="Medianas"/>
    <n v="2023"/>
    <n v="3"/>
    <d v="2024-11-12T00:00:00"/>
    <x v="49"/>
    <x v="11"/>
  </r>
  <r>
    <n v="2024"/>
    <n v="9"/>
    <n v="715"/>
    <x v="46"/>
    <s v="Accidentes y Enfermedades Total"/>
    <n v="251"/>
    <s v="c75d3f1f5bcd6914d0331ce5ec17c0db8f2070a2d4285f8e3ff11c6ca19168ff"/>
    <s v="866d562d83a77144c090ae01fef5e5dc5d322dfdcb968ee04e0fa262fe1b2619"/>
    <x v="34"/>
    <n v="103938.11167"/>
    <n v="106585.73477"/>
    <n v="119880.9457"/>
    <n v="119268.07528999999"/>
    <n v="26162.597950000003"/>
    <n v="20635.934209999999"/>
    <n v="35765.319839999996"/>
    <n v="26469.283940000001"/>
    <n v="0"/>
    <n v="0"/>
    <n v="136.08000000000001"/>
    <n v="130.12"/>
    <n v="0"/>
    <n v="0"/>
    <n v="26083.597949999999"/>
    <n v="20383.434209999999"/>
    <n v="95907.89059000001"/>
    <n v="89732.595920000007"/>
    <n v="0"/>
    <n v="0"/>
    <n v="0"/>
    <n v="0"/>
    <n v="0"/>
    <n v="0"/>
    <s v="Accidentes y Enfermedades Total"/>
    <s v="Totales"/>
    <s v="Accidentes y Enfermedades Total"/>
    <x v="51"/>
    <x v="2"/>
    <n v="103938.11167"/>
    <n v="106585.73477"/>
    <n v="686962120.64980006"/>
    <n v="584624168.36260986"/>
    <n v="657838299.99713993"/>
    <n v="555463704.64566004"/>
    <n v="126751785.44149999"/>
    <n v="111154542.15371996"/>
    <n v="91151557.71420002"/>
    <n v="78274041.534169972"/>
    <n v="103938.11167"/>
    <n v="106585.73477"/>
    <n v="8.2001299869634392E-2"/>
    <n v="9.5889679994001886E-2"/>
    <n v="-2647.6230999999971"/>
    <n v="-2.4840313816039905"/>
    <n v="100"/>
    <n v="100"/>
    <n v="100"/>
    <n v="100"/>
    <n v="1.5130108130515922E-2"/>
    <n v="1.5799948356678518E-2"/>
    <n v="1.8231496496034491E-2"/>
    <n v="1.918860474204933E-2"/>
    <m/>
    <m/>
    <m/>
    <n v="0"/>
    <m/>
    <n v="0"/>
    <m/>
    <n v="0"/>
    <m/>
    <n v="26.781747236438804"/>
    <n v="25.17132313608445"/>
    <n v="19.36087812738733"/>
    <n v="2.8702304827341717E-2"/>
    <n v="27.964687801251522"/>
    <n v="6.881885681213884"/>
    <n v="27.196508847750266"/>
    <n v="22.715752287131647"/>
    <s v="Resto"/>
    <n v="2023"/>
    <n v="3"/>
    <d v="2024-11-12T00:00:00"/>
    <x v="51"/>
    <x v="34"/>
  </r>
  <r>
    <n v="2024"/>
    <n v="9"/>
    <n v="714"/>
    <x v="48"/>
    <s v="Accidentes y Enfermedades Total"/>
    <n v="250"/>
    <s v="1e472b39b105d349bcd069c4a711b44a2fffb8e274714bb07ecfff69a9a7f67b"/>
    <s v="866d562d83a77144c090ae01fef5e5dc5d322dfdcb968ee04e0fa262fe1b2619"/>
    <x v="28"/>
    <n v="453031.13588000002"/>
    <n v="407667.88101999997"/>
    <n v="592357.13715999993"/>
    <n v="550492.69735000003"/>
    <n v="159701.41050999999"/>
    <n v="139240.40759000002"/>
    <n v="210313.07347"/>
    <n v="304704.93134999997"/>
    <n v="0"/>
    <n v="0"/>
    <n v="136.08000000000001"/>
    <n v="130.12"/>
    <n v="947.11142999999993"/>
    <n v="92.980289999999997"/>
    <n v="159701.41050999999"/>
    <n v="139240.40759000002"/>
    <n v="465179.30627999996"/>
    <n v="408965.83955999999"/>
    <n v="0"/>
    <n v="0"/>
    <n v="0"/>
    <n v="0"/>
    <n v="0"/>
    <n v="0"/>
    <s v="Accidentes y Enfermedades Total"/>
    <s v="Totales"/>
    <s v="Accidentes y Enfermedades Total"/>
    <x v="51"/>
    <x v="2"/>
    <n v="453031.13588000002"/>
    <n v="407667.88101999997"/>
    <n v="686962120.64980006"/>
    <n v="584624168.36260986"/>
    <n v="657838299.99713993"/>
    <n v="555463704.64566004"/>
    <n v="126751785.44149999"/>
    <n v="111154542.15371996"/>
    <n v="91151557.71420002"/>
    <n v="78274041.534169972"/>
    <n v="453031.13588000002"/>
    <n v="407667.88101999997"/>
    <n v="0.35741597982388057"/>
    <n v="0.3667577348807034"/>
    <n v="45363.254860000045"/>
    <n v="11.127502796271195"/>
    <n v="100"/>
    <n v="100"/>
    <n v="100"/>
    <n v="100"/>
    <n v="6.594703292395164E-2"/>
    <n v="6.886664030993174E-2"/>
    <n v="6.9731616152951495E-2"/>
    <n v="7.3392352661468388E-2"/>
    <m/>
    <m/>
    <m/>
    <n v="0"/>
    <m/>
    <n v="0"/>
    <m/>
    <n v="0"/>
    <m/>
    <n v="14.694730699330005"/>
    <n v="35.251751560030101"/>
    <n v="34.155353922319172"/>
    <n v="0.17520425817706126"/>
    <n v="14.694730699330005"/>
    <n v="13.745271923072888"/>
    <n v="34.331151096792937"/>
    <n v="34.046953099996472"/>
    <s v="Resto"/>
    <n v="2023"/>
    <n v="3"/>
    <d v="2024-11-12T00:00:00"/>
    <x v="51"/>
    <x v="28"/>
  </r>
  <r>
    <n v="2024"/>
    <n v="9"/>
    <n v="13"/>
    <x v="23"/>
    <s v="Accidentes y Enfermedades Total"/>
    <n v="13"/>
    <s v="3fdba35f04dc8c462986c992bcf875546257113072a909c162f7e470e581e278"/>
    <s v="866d562d83a77144c090ae01fef5e5dc5d322dfdcb968ee04e0fa262fe1b2619"/>
    <x v="26"/>
    <n v="550326.33033999999"/>
    <n v="388875.63393999997"/>
    <n v="790564.58211000008"/>
    <n v="570760.77819999994"/>
    <n v="361414.20552000013"/>
    <n v="288614.00887000002"/>
    <n v="437077.06069999991"/>
    <n v="340638.24038999999"/>
    <n v="0"/>
    <n v="0"/>
    <n v="136.08000000000001"/>
    <n v="130.12"/>
    <n v="0"/>
    <n v="0"/>
    <n v="224047.46635"/>
    <n v="178456.02285000001"/>
    <n v="460261.80518999998"/>
    <n v="265211.65661000001"/>
    <n v="0"/>
    <n v="0"/>
    <n v="0"/>
    <n v="0"/>
    <n v="0"/>
    <n v="0"/>
    <s v="Accidentes y Enfermedades Total"/>
    <s v="Totales"/>
    <s v="Accidentes y Enfermedades Total"/>
    <x v="51"/>
    <x v="2"/>
    <n v="1151107.1503699999"/>
    <n v="957883.89023000002"/>
    <n v="686962120.64980006"/>
    <n v="584624168.36260986"/>
    <n v="657838299.99713993"/>
    <n v="555463704.64566004"/>
    <n v="126751785.44149999"/>
    <n v="111154542.15371996"/>
    <n v="91151557.71420002"/>
    <n v="78274041.534169972"/>
    <n v="550326.33033999999"/>
    <n v="388875.63393999997"/>
    <n v="0.43417639319486606"/>
    <n v="0.34985132087738591"/>
    <n v="161450.69640000002"/>
    <n v="41.51730844234649"/>
    <n v="100"/>
    <n v="100"/>
    <n v="47.80843643991863"/>
    <n v="40.597366539552723"/>
    <n v="8.0110142000179602E-2"/>
    <n v="8.3656778625141259E-2"/>
    <n v="6.6517201132677437E-2"/>
    <n v="7.0009188843053308E-2"/>
    <m/>
    <m/>
    <m/>
    <n v="0"/>
    <m/>
    <n v="0"/>
    <m/>
    <n v="0"/>
    <m/>
    <n v="25.224068968457946"/>
    <n v="65.672708281414216"/>
    <n v="74.217560495068341"/>
    <n v="0.39649811213670277"/>
    <n v="25.547719136563728"/>
    <n v="73.54508888228311"/>
    <n v="48.678266113676607"/>
    <n v="67.28815208617462"/>
    <s v="Resto"/>
    <n v="2023"/>
    <n v="3"/>
    <d v="2024-11-12T00:00:00"/>
    <x v="51"/>
    <x v="26"/>
  </r>
  <r>
    <n v="2024"/>
    <n v="9"/>
    <n v="80"/>
    <x v="30"/>
    <s v="Accidentes y Enfermedades Total"/>
    <n v="52"/>
    <s v="41cfc0d1f2d127b04555b7246d84019b4d27710a3f3aff6e7764375b1e06e05d"/>
    <s v="866d562d83a77144c090ae01fef5e5dc5d322dfdcb968ee04e0fa262fe1b2619"/>
    <x v="4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2"/>
    <n v="835205.63911999995"/>
    <n v="787883.69756"/>
    <n v="686962120.64980006"/>
    <n v="584624168.36260986"/>
    <n v="657838299.99713993"/>
    <n v="555463704.64566004"/>
    <n v="126751785.44149999"/>
    <n v="111154542.15371996"/>
    <n v="91151557.71420002"/>
    <n v="78274041.5341699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1"/>
    <x v="40"/>
  </r>
  <r>
    <n v="2024"/>
    <n v="9"/>
    <n v="27"/>
    <x v="21"/>
    <s v="Accidentes y Enfermedades Total"/>
    <n v="21"/>
    <s v="6f4b6612125fb3a0daecd2799dfd6c9c299424fd920f9b308110a2c1fbd8f443"/>
    <s v="866d562d83a77144c090ae01fef5e5dc5d322dfdcb968ee04e0fa262fe1b2619"/>
    <x v="35"/>
    <n v="99787.645780000006"/>
    <n v="53235.213029999999"/>
    <n v="124256.70342000001"/>
    <n v="63622.860709999994"/>
    <n v="54387.854110000015"/>
    <n v="17774.303670000008"/>
    <n v="65717.823760000043"/>
    <n v="26341.703940000018"/>
    <n v="0"/>
    <n v="0"/>
    <n v="136.08000000000001"/>
    <n v="130.12"/>
    <n v="0"/>
    <n v="0"/>
    <n v="43654.748659999997"/>
    <n v="15742.07245"/>
    <n v="45569.524990000005"/>
    <n v="31087.23487"/>
    <n v="0"/>
    <n v="0"/>
    <n v="0"/>
    <n v="0"/>
    <n v="0"/>
    <n v="0"/>
    <s v="Accidentes y Enfermedades Total"/>
    <s v="Totales"/>
    <s v="Accidentes y Enfermedades Total"/>
    <x v="51"/>
    <x v="2"/>
    <n v="9306186.5952599999"/>
    <n v="8672700.5259799995"/>
    <n v="686962120.64980006"/>
    <n v="584624168.36260986"/>
    <n v="657838299.99713993"/>
    <n v="555463704.64566004"/>
    <n v="126751785.44149999"/>
    <n v="111154542.15371996"/>
    <n v="91151557.71420002"/>
    <n v="78274041.534169972"/>
    <n v="99787.645780000006"/>
    <n v="53235.213029999999"/>
    <n v="7.8726816693288473E-2"/>
    <n v="4.7892971351884965E-2"/>
    <n v="46552.432750000007"/>
    <n v="87.446691955127534"/>
    <n v="100"/>
    <n v="100"/>
    <n v="1.0722721359447673"/>
    <n v="0.61382510407834612"/>
    <n v="1.4525931311265094E-2"/>
    <n v="1.5169023418130846E-2"/>
    <n v="9.1058864670440984E-3"/>
    <n v="9.5839228710649371E-3"/>
    <m/>
    <m/>
    <m/>
    <n v="0"/>
    <m/>
    <n v="0"/>
    <m/>
    <n v="0"/>
    <m/>
    <n v="205.99147578308475"/>
    <n v="54.503594793595909"/>
    <n v="33.388245595980869"/>
    <n v="5.9667498256617532E-2"/>
    <n v="177.31258891519076"/>
    <n v="46.58597067433552"/>
    <n v="95.798120936261256"/>
    <n v="50.638381045563861"/>
    <s v="Resto"/>
    <n v="2023"/>
    <n v="3"/>
    <d v="2024-11-12T00:00:00"/>
    <x v="51"/>
    <x v="35"/>
  </r>
  <r>
    <n v="2024"/>
    <n v="9"/>
    <n v="9"/>
    <x v="8"/>
    <s v="Accidentes y Enfermedades Total"/>
    <n v="9"/>
    <s v="19581e27de7ced00ff1ce50b2047e7a567c76b1cbaebabe5ef03f7c3017bb5b7"/>
    <s v="866d562d83a77144c090ae01fef5e5dc5d322dfdcb968ee04e0fa262fe1b2619"/>
    <x v="38"/>
    <n v="43591.007850000002"/>
    <n v="46927.563710000002"/>
    <n v="55062.250540000001"/>
    <n v="57941.596880000005"/>
    <n v="30865.280050000001"/>
    <n v="22630.664739999997"/>
    <n v="37784.577080000003"/>
    <n v="29242.077349999981"/>
    <n v="0"/>
    <n v="0"/>
    <n v="136.08000000000001"/>
    <n v="130.12"/>
    <n v="0"/>
    <n v="0"/>
    <n v="30865.280050000001"/>
    <n v="22630.66474"/>
    <n v="39832.672740000002"/>
    <n v="43067.921009999998"/>
    <n v="0"/>
    <n v="0"/>
    <n v="0"/>
    <n v="0"/>
    <n v="0"/>
    <n v="0"/>
    <s v="Accidentes y Enfermedades Total"/>
    <s v="Totales"/>
    <s v="Accidentes y Enfermedades Total"/>
    <x v="51"/>
    <x v="2"/>
    <n v="2219668.6898400001"/>
    <n v="1971809.2153"/>
    <n v="686962120.64980006"/>
    <n v="584624168.36260986"/>
    <n v="657838299.99713993"/>
    <n v="555463704.64566004"/>
    <n v="126751785.44149999"/>
    <n v="111154542.15371996"/>
    <n v="91151557.71420002"/>
    <n v="78274041.534169972"/>
    <n v="43591.007850000002"/>
    <n v="46927.563710000002"/>
    <n v="3.4390843251765196E-2"/>
    <n v="4.2218305073941143E-2"/>
    <n v="-3336.5558600000004"/>
    <n v="-7.1100129566048604"/>
    <n v="100"/>
    <n v="100"/>
    <n v="1.9638519950985189"/>
    <n v="2.3799241501597419"/>
    <n v="6.3454747415719369E-3"/>
    <n v="6.6264016324664469E-3"/>
    <n v="8.026962662428529E-3"/>
    <n v="8.4483582487060813E-3"/>
    <m/>
    <m/>
    <m/>
    <n v="0"/>
    <m/>
    <n v="0"/>
    <m/>
    <n v="0"/>
    <m/>
    <n v="36.386979368949838"/>
    <n v="70.806529998594641"/>
    <n v="48.224674265750409"/>
    <n v="3.3861494881717927E-2"/>
    <n v="36.38697936894981"/>
    <n v="-7.5119675947413427"/>
    <n v="77.487343747850147"/>
    <n v="52.546452694443637"/>
    <s v="Resto"/>
    <n v="2023"/>
    <n v="3"/>
    <d v="2024-11-12T00:00:00"/>
    <x v="51"/>
    <x v="38"/>
  </r>
  <r>
    <n v="2024"/>
    <n v="9"/>
    <n v="5.0999999999999996"/>
    <x v="6"/>
    <s v="Accidentes y Enfermedades Total"/>
    <n v="5.0999999999999996"/>
    <m/>
    <m/>
    <x v="3"/>
    <n v="93143156.357390001"/>
    <n v="81912123.335150003"/>
    <n v="118849412.39637999"/>
    <n v="104519033.84516001"/>
    <n v="68635700.212249994"/>
    <n v="58580463.564129993"/>
    <n v="89330812.848749995"/>
    <n v="76402467.247850001"/>
    <n v="0"/>
    <n v="0"/>
    <n v="0"/>
    <n v="0"/>
    <n v="-77269.300109999996"/>
    <n v="99314.757830000002"/>
    <n v="64534108.902170002"/>
    <n v="54772247.566239998"/>
    <n v="81943208.990170002"/>
    <n v="71994831.118709996"/>
    <n v="0"/>
    <n v="0"/>
    <n v="0"/>
    <n v="0"/>
    <n v="0"/>
    <n v="0"/>
    <s v="Accidentes y Enfermedades Total"/>
    <s v="Totales"/>
    <s v="Accidentes y Enfermedades Total"/>
    <x v="51"/>
    <x v="2"/>
    <n v="242916423.854"/>
    <n v="216958524.51533002"/>
    <n v="686962120.64980006"/>
    <n v="584624168.36260986"/>
    <n v="657838299.99713993"/>
    <n v="555463704.64566004"/>
    <n v="126751785.44149999"/>
    <n v="111154542.15371996"/>
    <n v="91151557.71420002"/>
    <n v="78274041.534169972"/>
    <n v="93143156.357390001"/>
    <n v="81912123.335150003"/>
    <n v="73.484689807686024"/>
    <n v="73.692106276566307"/>
    <n v="11231033.022239998"/>
    <n v="13.711075436644871"/>
    <n v="100"/>
    <n v="100"/>
    <n v="38.343704752286243"/>
    <n v="37.754738385198685"/>
    <n v="13.558703392449869"/>
    <n v="14.158974379843034"/>
    <n v="14.01107374068471"/>
    <n v="14.746620283210616"/>
    <m/>
    <m/>
    <m/>
    <n v="0"/>
    <m/>
    <n v="0"/>
    <m/>
    <n v="0"/>
    <m/>
    <n v="17.164829426643568"/>
    <n v="73.688398478676234"/>
    <n v="71.51623127194901"/>
    <n v="75.298439141822371"/>
    <n v="17.822641519547446"/>
    <n v="13.818183495779635"/>
    <n v="78.754676192766127"/>
    <n v="76.07802770719438"/>
    <m/>
    <n v="2023"/>
    <n v="3"/>
    <d v="2024-11-12T00:00:00"/>
    <x v="51"/>
    <x v="3"/>
  </r>
  <r>
    <n v="2024"/>
    <n v="9"/>
    <n v="41"/>
    <x v="7"/>
    <s v="Accidentes y Enfermedades Total"/>
    <n v="29"/>
    <s v="35135aaa6cc23891b40cb3f378c53a17a1127210ce60e125ccf03efcfdaec458"/>
    <s v="866d562d83a77144c090ae01fef5e5dc5d322dfdcb968ee04e0fa262fe1b2619"/>
    <x v="13"/>
    <n v="4276537.5586099997"/>
    <n v="3704035.5877299998"/>
    <n v="5397382.9128799997"/>
    <n v="4484015.8358899998"/>
    <n v="2856883.5334900003"/>
    <n v="2521617.3817399996"/>
    <n v="3620687.4492500005"/>
    <n v="3147625.8462100001"/>
    <n v="0"/>
    <n v="0"/>
    <n v="136.08000000000001"/>
    <n v="130.12"/>
    <n v="0"/>
    <n v="0"/>
    <n v="2856127.9844899997"/>
    <n v="2508609.0014200001"/>
    <n v="3978115.8783499999"/>
    <n v="3488092.5336500001"/>
    <n v="0"/>
    <n v="0"/>
    <n v="0"/>
    <n v="0"/>
    <n v="0"/>
    <n v="0"/>
    <s v="Accidentes y Enfermedades Total"/>
    <s v="Totales"/>
    <s v="Accidentes y Enfermedades Total"/>
    <x v="51"/>
    <x v="2"/>
    <n v="25680299.423299998"/>
    <n v="22376637.893310003"/>
    <n v="686962120.64980006"/>
    <n v="584624168.36260986"/>
    <n v="657838299.99713993"/>
    <n v="555463704.64566004"/>
    <n v="126751785.44149999"/>
    <n v="111154542.15371996"/>
    <n v="91151557.71420002"/>
    <n v="78274041.534169972"/>
    <n v="4276537.5586099997"/>
    <n v="3704035.5877299998"/>
    <n v="3.3739466025776488"/>
    <n v="3.3323294900603742"/>
    <n v="572501.97087999992"/>
    <n v="15.456168206819388"/>
    <n v="100"/>
    <n v="100"/>
    <n v="16.652989469156477"/>
    <n v="16.553137273751943"/>
    <n v="0.62252887460007345"/>
    <n v="0.65008947618717139"/>
    <n v="0.63357551537838452"/>
    <n v="0.66683665498772215"/>
    <m/>
    <m/>
    <m/>
    <n v="0"/>
    <m/>
    <n v="0"/>
    <m/>
    <n v="0"/>
    <m/>
    <n v="13.295678962946234"/>
    <n v="66.803658200971611"/>
    <n v="68.077568965404041"/>
    <n v="3.1342125193818182"/>
    <n v="13.853054934957431"/>
    <n v="14.04846173009151"/>
    <n v="71.795997699157866"/>
    <n v="71.919221672566934"/>
    <s v="Medianas"/>
    <n v="2023"/>
    <n v="3"/>
    <d v="2024-11-12T00:00:00"/>
    <x v="51"/>
    <x v="13"/>
  </r>
  <r>
    <n v="2024"/>
    <n v="9"/>
    <n v="705"/>
    <x v="52"/>
    <s v="Accidentes y Enfermedades Total"/>
    <n v="36"/>
    <s v="76a50887d8f1c2e9301755428990ad81479ee21c25b43215cf524541e0503269"/>
    <s v="866d562d83a77144c090ae01fef5e5dc5d322dfdcb968ee04e0fa262fe1b2619"/>
    <x v="27"/>
    <n v="632166.95652999997"/>
    <n v="569036.86289999995"/>
    <n v="667109.06146000011"/>
    <n v="592632.07760999992"/>
    <n v="460206.98779000004"/>
    <n v="536351.11864999984"/>
    <n v="560663.41158000007"/>
    <n v="706542.29396000016"/>
    <n v="0"/>
    <n v="0"/>
    <n v="136.08000000000001"/>
    <n v="130.12"/>
    <n v="0"/>
    <n v="0"/>
    <n v="110517.44"/>
    <n v="86264.382089999999"/>
    <n v="63441.773229999999"/>
    <n v="38337.335829999996"/>
    <n v="0"/>
    <n v="0"/>
    <n v="0"/>
    <n v="0"/>
    <n v="0"/>
    <n v="0"/>
    <s v="Accidentes y Enfermedades Total"/>
    <s v="Totales"/>
    <s v="Accidentes y Enfermedades Total"/>
    <x v="51"/>
    <x v="2"/>
    <n v="632166.95652999997"/>
    <n v="569036.86289999995"/>
    <n v="686962120.64980006"/>
    <n v="584624168.36260986"/>
    <n v="657838299.99713993"/>
    <n v="555463704.64566004"/>
    <n v="126751785.44149999"/>
    <n v="111154542.15371996"/>
    <n v="91151557.71420002"/>
    <n v="78274041.534169972"/>
    <n v="632166.95652999997"/>
    <n v="569036.86289999995"/>
    <n v="0.49874402504709903"/>
    <n v="0.51193307252622811"/>
    <n v="63130.093630000018"/>
    <n v="11.094201051978981"/>
    <n v="100"/>
    <n v="100"/>
    <n v="100"/>
    <n v="100"/>
    <n v="9.2023553777904221E-2"/>
    <n v="9.6097621031300318E-2"/>
    <n v="9.7333790440743126E-2"/>
    <n v="0.10244357248562234"/>
    <m/>
    <m/>
    <m/>
    <n v="0"/>
    <m/>
    <n v="0"/>
    <m/>
    <n v="0"/>
    <m/>
    <n v="-14.196694704702995"/>
    <n v="72.798330098760957"/>
    <n v="94.255953105845762"/>
    <n v="0.50488110058738667"/>
    <n v="28.114799320879257"/>
    <n v="65.482999422080624"/>
    <n v="174.20294921349884"/>
    <n v="225.01402411613535"/>
    <s v="Resto"/>
    <n v="2023"/>
    <n v="3"/>
    <d v="2024-11-12T00:00:00"/>
    <x v="51"/>
    <x v="27"/>
  </r>
  <r>
    <n v="2024"/>
    <n v="9"/>
    <n v="61"/>
    <x v="2"/>
    <s v="Accidentes y Enfermedades Tot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26476.44626"/>
    <n v="142798.90616999997"/>
    <n v="314001.72888999997"/>
    <n v="103419.51170999999"/>
    <n v="0"/>
    <n v="0"/>
    <n v="0"/>
    <n v="0"/>
    <n v="0"/>
    <n v="0"/>
    <s v="Accidentes y Enfermedades Total"/>
    <s v="Totales"/>
    <s v="Accidentes y Enfermedades Total"/>
    <x v="51"/>
    <x v="2"/>
    <n v="0"/>
    <n v="0"/>
    <n v="686962120.64980006"/>
    <n v="584624168.36260986"/>
    <n v="657838299.99713993"/>
    <n v="555463704.64566004"/>
    <n v="126751785.44149999"/>
    <n v="111154542.15371996"/>
    <n v="91151557.71420002"/>
    <n v="78274041.5341699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98.65526123308405"/>
    <n v="203.61942702891147"/>
    <n v="135.81977646033974"/>
    <n v="138.0773355132678"/>
    <m/>
    <n v="2023"/>
    <n v="3"/>
    <d v="2024-11-12T00:00:00"/>
    <x v="51"/>
    <x v="2"/>
  </r>
  <r>
    <n v="2024"/>
    <n v="9"/>
    <n v="128"/>
    <x v="65"/>
    <s v="Accidentes y Enfermedades Total"/>
    <n v="267"/>
    <s v="8acc23987b8960d83c44541f9f0eb46454cea080ea94d916f56fccf033db866f"/>
    <s v="866d562d83a77144c090ae01fef5e5dc5d322dfdcb968ee04e0fa262fe1b2619"/>
    <x v="43"/>
    <n v="108.99811"/>
    <n v="64.418959999999998"/>
    <n v="241.85977"/>
    <n v="540.89587999999958"/>
    <n v="-19.927410000000002"/>
    <n v="510.04679999999996"/>
    <n v="-90.604940000000056"/>
    <n v="5129.8553599999996"/>
    <n v="0"/>
    <n v="0"/>
    <n v="136.08000000000001"/>
    <n v="130.12"/>
    <n v="0"/>
    <n v="0"/>
    <n v="-19.927409999999998"/>
    <n v="510.04679999999996"/>
    <n v="113.19025000000001"/>
    <n v="199.38182"/>
    <n v="0"/>
    <n v="0"/>
    <n v="0"/>
    <n v="0"/>
    <n v="0"/>
    <n v="0"/>
    <s v="Accidentes y Enfermedades Total"/>
    <s v="Totales"/>
    <s v="Accidentes y Enfermedades Total"/>
    <x v="51"/>
    <x v="2"/>
    <n v="71137.016310000006"/>
    <n v="54230.541290000001"/>
    <n v="686962120.64980006"/>
    <n v="584624168.36260986"/>
    <n v="657838299.99713993"/>
    <n v="555463704.64566004"/>
    <n v="126751785.44149999"/>
    <n v="111154542.15371996"/>
    <n v="91151557.71420002"/>
    <n v="78274041.534169972"/>
    <n v="108.99811"/>
    <n v="64.418959999999998"/>
    <n v="8.5993352772380563E-5"/>
    <n v="5.7954410815630464E-5"/>
    <n v="44.579149999999998"/>
    <n v="69.20190887900084"/>
    <n v="100"/>
    <n v="100"/>
    <n v="0.15322277437812318"/>
    <n v="0.11878723403389432"/>
    <n v="1.5866684162570459E-5"/>
    <n v="1.6569134086670522E-5"/>
    <n v="1.1018867074965758E-5"/>
    <n v="1.1597330205597136E-5"/>
    <m/>
    <m/>
    <m/>
    <n v="0"/>
    <m/>
    <n v="0"/>
    <m/>
    <n v="0"/>
    <m/>
    <n v="-103.90697677154333"/>
    <n v="-18.282344528726235"/>
    <n v="791.76503315173045"/>
    <n v="-2.1861842517800019E-5"/>
    <n v="-103.90697677154333"/>
    <n v="-43.229402760993949"/>
    <n v="-17.605235433263903"/>
    <n v="255.8140957886732"/>
    <s v="Resto"/>
    <n v="2023"/>
    <n v="3"/>
    <d v="2024-11-12T00:00:00"/>
    <x v="51"/>
    <x v="43"/>
  </r>
  <r>
    <n v="2024"/>
    <n v="9"/>
    <n v="65"/>
    <x v="69"/>
    <s v="Accidentes y Enfermedades Total"/>
    <n v="225"/>
    <s v="0e6523810856a138a75dec70a9cf3778a5c70b83ac915f22c33f05db97cb3e68"/>
    <s v="866d562d83a77144c090ae01fef5e5dc5d322dfdcb968ee04e0fa262fe1b2619"/>
    <x v="8"/>
    <n v="3560915.6343899998"/>
    <n v="3098553.8007"/>
    <n v="5054971.4445099998"/>
    <n v="4316024.07687"/>
    <n v="2480849.2314999998"/>
    <n v="2168246.1613800004"/>
    <n v="3191965.69802"/>
    <n v="2988988.1294999998"/>
    <n v="0"/>
    <n v="0"/>
    <n v="136.08000000000001"/>
    <n v="130.12"/>
    <n v="0"/>
    <n v="0"/>
    <n v="2145836.1617299998"/>
    <n v="1976736.703"/>
    <n v="3735280.90858"/>
    <n v="3251469.6635500002"/>
    <n v="0"/>
    <n v="0"/>
    <n v="0"/>
    <n v="0"/>
    <n v="0"/>
    <n v="0"/>
    <s v="Accidentes y Enfermedades Total"/>
    <s v="Totales"/>
    <s v="Accidentes y Enfermedades Total"/>
    <x v="51"/>
    <x v="2"/>
    <n v="3560915.6343899998"/>
    <n v="3098553.8007"/>
    <n v="686962120.64980006"/>
    <n v="584624168.36260986"/>
    <n v="657838299.99713993"/>
    <n v="555463704.64566004"/>
    <n v="126751785.44149999"/>
    <n v="111154542.15371996"/>
    <n v="91151557.71420002"/>
    <n v="78274041.534169972"/>
    <n v="3560915.6343899998"/>
    <n v="3098553.8007"/>
    <n v="2.8093613214099271"/>
    <n v="2.7876088018201619"/>
    <n v="462361.83368999977"/>
    <n v="14.921859145564831"/>
    <n v="100"/>
    <n v="100"/>
    <n v="100"/>
    <n v="100"/>
    <n v="0.51835691188063127"/>
    <n v="0.54130561179023495"/>
    <n v="0.53000781842090039"/>
    <n v="0.55783191138953381"/>
    <m/>
    <m/>
    <m/>
    <n v="0"/>
    <m/>
    <n v="0"/>
    <m/>
    <n v="0"/>
    <m/>
    <n v="14.41732381165799"/>
    <n v="69.668857288863578"/>
    <n v="69.976069509916783"/>
    <n v="2.7216750801764098"/>
    <n v="8.5544755896607594"/>
    <n v="14.879771152524546"/>
    <n v="57.44778543431579"/>
    <n v="60.795175952580507"/>
    <s v="Medianas"/>
    <n v="2023"/>
    <n v="3"/>
    <d v="2024-11-12T00:00:00"/>
    <x v="51"/>
    <x v="8"/>
  </r>
  <r>
    <n v="2024"/>
    <n v="9"/>
    <n v="119"/>
    <x v="62"/>
    <s v="Accidentes y Enfermedades Total"/>
    <n v="217"/>
    <s v="16badfc6202cb3f8889e0f2779b19218af4cbb736e56acadce8148aba9a7a9f8"/>
    <s v="866d562d83a77144c090ae01fef5e5dc5d322dfdcb968ee04e0fa262fe1b2619"/>
    <x v="29"/>
    <n v="496364.63073000003"/>
    <n v="441151.22651999997"/>
    <n v="627450.33149999997"/>
    <n v="560294.06691000005"/>
    <n v="262989.87949000002"/>
    <n v="259094.10605999999"/>
    <n v="351092.19496000011"/>
    <n v="352241.63644999999"/>
    <n v="0"/>
    <n v="0"/>
    <n v="136.08000000000001"/>
    <n v="130.12"/>
    <n v="0"/>
    <n v="0"/>
    <n v="203094.11068000001"/>
    <n v="221163.83862999998"/>
    <n v="459238.11768000002"/>
    <n v="390160.25675"/>
    <n v="0"/>
    <n v="0"/>
    <n v="0"/>
    <n v="0"/>
    <n v="0"/>
    <n v="0"/>
    <s v="Accidentes y Enfermedades Total"/>
    <s v="Totales"/>
    <s v="Accidentes y Enfermedades Total"/>
    <x v="51"/>
    <x v="2"/>
    <n v="996928.28110999998"/>
    <n v="799499.22270000004"/>
    <n v="686962120.64980006"/>
    <n v="584624168.36260986"/>
    <n v="657838299.99713993"/>
    <n v="555463704.64566004"/>
    <n v="126751785.44149999"/>
    <n v="111154542.15371996"/>
    <n v="91151557.71420002"/>
    <n v="78274041.534169972"/>
    <n v="496364.63073000003"/>
    <n v="441151.22651999997"/>
    <n v="0.39160365986251783"/>
    <n v="0.39688097127863181"/>
    <n v="55213.404210000066"/>
    <n v="12.515754437667169"/>
    <n v="100"/>
    <n v="100"/>
    <n v="49.789402120013861"/>
    <n v="55.178443454914436"/>
    <n v="7.2255021901424035E-2"/>
    <n v="7.5453896608354679E-2"/>
    <n v="7.5458944462654914E-2"/>
    <n v="7.942035147038419E-2"/>
    <m/>
    <m/>
    <m/>
    <n v="0"/>
    <m/>
    <n v="0"/>
    <m/>
    <n v="0"/>
    <m/>
    <n v="1.5036132968219151"/>
    <n v="52.983202913395068"/>
    <n v="58.731357975325437"/>
    <n v="0.28851934743077928"/>
    <n v="-8.170290433523375"/>
    <n v="17.704996789117477"/>
    <n v="44.224140562634489"/>
    <n v="56.685383711881613"/>
    <s v="Resto"/>
    <n v="2023"/>
    <n v="3"/>
    <d v="2024-11-12T00:00:00"/>
    <x v="51"/>
    <x v="29"/>
  </r>
  <r>
    <n v="2024"/>
    <n v="9"/>
    <n v="112"/>
    <x v="57"/>
    <s v="Accidentes y Enfermedades Total"/>
    <n v="231"/>
    <s v="138d9e809e386a7b800791d1f664f56d1c55f3d1ba411b950862729bc486c5ce"/>
    <s v="866d562d83a77144c090ae01fef5e5dc5d322dfdcb968ee04e0fa262fe1b2619"/>
    <x v="25"/>
    <n v="478354.15682999999"/>
    <n v="445468.87245999998"/>
    <n v="653586.02215999993"/>
    <n v="627041.88228999986"/>
    <n v="341760.68500999996"/>
    <n v="344275.90805000003"/>
    <n v="442462.60693000001"/>
    <n v="81509.217960000038"/>
    <n v="0"/>
    <n v="0"/>
    <n v="136.08000000000001"/>
    <n v="130.12"/>
    <n v="0"/>
    <n v="0"/>
    <n v="323485.18612999999"/>
    <n v="278833.11163999996"/>
    <n v="458481.96544"/>
    <n v="440270.79258999997"/>
    <n v="0"/>
    <n v="0"/>
    <n v="0"/>
    <n v="0"/>
    <n v="0"/>
    <n v="0"/>
    <s v="Accidentes y Enfermedades Total"/>
    <s v="Totales"/>
    <s v="Accidentes y Enfermedades Total"/>
    <x v="51"/>
    <x v="2"/>
    <n v="478354.15682999999"/>
    <n v="445468.87245999998"/>
    <n v="686962120.64980006"/>
    <n v="584624168.36260986"/>
    <n v="657838299.99713993"/>
    <n v="555463704.64566004"/>
    <n v="126751785.44149999"/>
    <n v="111154542.15371996"/>
    <n v="91151557.71420002"/>
    <n v="78274041.534169972"/>
    <n v="478354.15682999999"/>
    <n v="445468.87245999998"/>
    <n v="0.37739441315465788"/>
    <n v="0.40076533430720596"/>
    <n v="32885.284370000008"/>
    <n v="7.3821733465682104"/>
    <n v="100"/>
    <n v="100"/>
    <n v="100"/>
    <n v="100"/>
    <n v="6.9633265423357404E-2"/>
    <n v="7.2716069713800444E-2"/>
    <n v="7.6197478066575661E-2"/>
    <n v="8.0197656252656929E-2"/>
    <m/>
    <m/>
    <m/>
    <n v="0"/>
    <m/>
    <n v="0"/>
    <m/>
    <n v="0"/>
    <m/>
    <n v="-0.73058351780885822"/>
    <n v="71.445116579483738"/>
    <n v="77.283942680173141"/>
    <n v="0.37493674664515236"/>
    <n v="16.013906751379704"/>
    <n v="4.1363572502432833"/>
    <n v="70.5557056796236"/>
    <n v="63.332184721974492"/>
    <s v="Resto"/>
    <n v="2023"/>
    <n v="3"/>
    <d v="2024-11-12T00:00:00"/>
    <x v="51"/>
    <x v="25"/>
  </r>
  <r>
    <n v="2024"/>
    <n v="9"/>
    <n v="704"/>
    <x v="50"/>
    <s v="Accidentes y Enfermedades Total"/>
    <n v="51"/>
    <s v="031b4af5197ec30a926f48cf40e11a7dbc470048a21e4003b7a3c07c5dab1baa"/>
    <s v="866d562d83a77144c090ae01fef5e5dc5d322dfdcb968ee04e0fa262fe1b2619"/>
    <x v="17"/>
    <n v="1674526.54718"/>
    <n v="1544159.2500799999"/>
    <n v="1866712.9149100001"/>
    <n v="1477861.3036099998"/>
    <n v="1153645.2814100001"/>
    <n v="680258.9154099999"/>
    <n v="1503360.7709400002"/>
    <n v="878230.72179999971"/>
    <n v="0"/>
    <n v="0"/>
    <n v="136.08000000000001"/>
    <n v="130.12"/>
    <n v="0"/>
    <n v="0"/>
    <n v="1025937.8917"/>
    <n v="608960.41492999997"/>
    <n v="1147176.1846400001"/>
    <n v="858422.20732000005"/>
    <n v="0"/>
    <n v="0"/>
    <n v="0"/>
    <n v="0"/>
    <n v="0"/>
    <n v="0"/>
    <s v="Accidentes y Enfermedades Total"/>
    <s v="Totales"/>
    <s v="Accidentes y Enfermedades Total"/>
    <x v="51"/>
    <x v="2"/>
    <n v="1674526.54718"/>
    <n v="1544159.2500799999"/>
    <n v="686962120.64980006"/>
    <n v="584624168.36260986"/>
    <n v="657838299.99713993"/>
    <n v="555463704.64566004"/>
    <n v="126751785.44149999"/>
    <n v="111154542.15371996"/>
    <n v="91151557.71420002"/>
    <n v="78274041.534169972"/>
    <n v="1674526.54718"/>
    <n v="1544159.2500799999"/>
    <n v="1.3211068714711303"/>
    <n v="1.3892003153092221"/>
    <n v="130367.29710000008"/>
    <n v="8.4426070104651529"/>
    <n v="100"/>
    <n v="100"/>
    <n v="100"/>
    <n v="100"/>
    <n v="0.2437582068711531"/>
    <n v="0.2545498714786415"/>
    <n v="0.26412853481661808"/>
    <n v="0.27799462632127259"/>
    <m/>
    <m/>
    <m/>
    <n v="0"/>
    <m/>
    <n v="0"/>
    <m/>
    <n v="0"/>
    <m/>
    <n v="69.58914543805497"/>
    <n v="68.893818575334365"/>
    <n v="44.053676159033273"/>
    <n v="1.265634192481035"/>
    <n v="68.473658803902993"/>
    <n v="33.637757138354083"/>
    <n v="89.431589099973664"/>
    <n v="70.939499204147864"/>
    <s v="Medianas"/>
    <n v="2023"/>
    <n v="3"/>
    <d v="2024-11-12T00:00:00"/>
    <x v="51"/>
    <x v="17"/>
  </r>
  <r>
    <n v="2024"/>
    <n v="9"/>
    <n v="34"/>
    <x v="54"/>
    <s v="Accidentes y Enfermedades Total"/>
    <n v="23"/>
    <s v="535fa30d7e25dd8a49f1536779734ec8286108d115da5045d77f3b4185d8f790"/>
    <s v="866d562d83a77144c090ae01fef5e5dc5d322dfdcb968ee04e0fa262fe1b2619"/>
    <x v="4"/>
    <n v="22594575.060660001"/>
    <n v="19382380.522060003"/>
    <n v="28725794.859129995"/>
    <n v="24498375.053790003"/>
    <n v="16852537.979759999"/>
    <n v="14355395.744709997"/>
    <n v="22043321.86592"/>
    <n v="18365192.668099992"/>
    <n v="0"/>
    <n v="0"/>
    <n v="136.08000000000001"/>
    <n v="130.12"/>
    <n v="4465.9343899999994"/>
    <n v="5952.59674"/>
    <n v="15331329.887629999"/>
    <n v="12789059.159559999"/>
    <n v="18914671.417459998"/>
    <n v="15661557.95389"/>
    <n v="0"/>
    <n v="0"/>
    <n v="0"/>
    <n v="0"/>
    <n v="0"/>
    <n v="0"/>
    <s v="Accidentes y Enfermedades Total"/>
    <s v="Totales"/>
    <s v="Accidentes y Enfermedades Total"/>
    <x v="51"/>
    <x v="2"/>
    <n v="62258031.00485"/>
    <n v="58609536.351640001"/>
    <n v="686962120.64980006"/>
    <n v="584624168.36260986"/>
    <n v="657838299.99713993"/>
    <n v="555463704.64566004"/>
    <n v="126751785.44149999"/>
    <n v="111154542.15371996"/>
    <n v="91151557.71420002"/>
    <n v="78274041.534169972"/>
    <n v="22594575.060660001"/>
    <n v="19382380.522060003"/>
    <n v="17.825843621814798"/>
    <n v="17.437326578391506"/>
    <n v="3212194.5385999978"/>
    <n v="16.572755523729654"/>
    <n v="100"/>
    <n v="100"/>
    <n v="36.291824036163057"/>
    <n v="33.070352929890817"/>
    <n v="3.2890569045186524"/>
    <n v="3.4346700489707325"/>
    <n v="3.3153573818792572"/>
    <n v="3.4894054030810819"/>
    <m/>
    <m/>
    <m/>
    <n v="0"/>
    <m/>
    <n v="0"/>
    <m/>
    <n v="0"/>
    <m/>
    <n v="17.395147298326521"/>
    <n v="74.586656020375386"/>
    <n v="74.064151863964497"/>
    <n v="18.488480506937766"/>
    <n v="19.878481257705481"/>
    <n v="20.771327304394994"/>
    <n v="81.055227179245406"/>
    <n v="81.658920505947918"/>
    <s v="Grandes"/>
    <n v="2023"/>
    <n v="3"/>
    <d v="2024-11-12T00:00:00"/>
    <x v="51"/>
    <x v="4"/>
  </r>
  <r>
    <n v="2024"/>
    <n v="9"/>
    <n v="15.1"/>
    <x v="13"/>
    <s v="Accidentes y Enfermedades Total"/>
    <n v="15.1"/>
    <m/>
    <m/>
    <x v="7"/>
    <n v="25712704.401610002"/>
    <n v="22411522.32787"/>
    <n v="35399701.409779996"/>
    <n v="30487745.341760002"/>
    <n v="18898287.598860003"/>
    <n v="16526554.442440003"/>
    <n v="24655116.313379999"/>
    <n v="22046700.033319995"/>
    <n v="0"/>
    <n v="0"/>
    <n v="0"/>
    <n v="0"/>
    <n v="12024.333980000001"/>
    <n v="-3121.6304299999993"/>
    <n v="17528865.140830003"/>
    <n v="15422796.021030003"/>
    <n v="24266395.232340001"/>
    <n v="21381026.257360004"/>
    <n v="0"/>
    <n v="0"/>
    <n v="0"/>
    <n v="0"/>
    <n v="0"/>
    <n v="0"/>
    <s v="Accidentes y Enfermedades Total"/>
    <s v="Totales"/>
    <s v="Accidentes y Enfermedades Total"/>
    <x v="51"/>
    <x v="2"/>
    <n v="146074406.3574"/>
    <n v="122900576.85589999"/>
    <n v="686962120.64980006"/>
    <n v="584624168.36260986"/>
    <n v="657838299.99713993"/>
    <n v="555463704.64566004"/>
    <n v="126751785.44149999"/>
    <n v="111154542.15371996"/>
    <n v="91151557.71420002"/>
    <n v="78274041.534169972"/>
    <n v="25712704.401610002"/>
    <n v="22411522.32787"/>
    <n v="20.285871565475688"/>
    <n v="20.162488993815682"/>
    <n v="3301182.0737400018"/>
    <n v="14.729843093410899"/>
    <n v="100"/>
    <n v="100"/>
    <n v="17.602470578383709"/>
    <n v="18.235489939276153"/>
    <n v="3.7429581091441051"/>
    <n v="3.9086663700976048"/>
    <n v="3.8334922742997826"/>
    <n v="4.0347410893690521"/>
    <m/>
    <m/>
    <m/>
    <n v="0"/>
    <m/>
    <n v="0"/>
    <m/>
    <n v="0"/>
    <m/>
    <n v="14.351044343093179"/>
    <n v="73.497860449392036"/>
    <n v="73.741329128223896"/>
    <n v="20.732819134165975"/>
    <n v="13.655559711275655"/>
    <n v="13.49499757518311"/>
    <n v="72.235142356328055"/>
    <n v="72.133095181626302"/>
    <s v="Resto"/>
    <n v="2023"/>
    <n v="3"/>
    <d v="2024-11-12T00:00:00"/>
    <x v="51"/>
    <x v="7"/>
  </r>
  <r>
    <n v="2024"/>
    <n v="9"/>
    <n v="3"/>
    <x v="40"/>
    <s v="Accidentes y Enfermedades Total"/>
    <n v="3"/>
    <s v="4e07408562bedb8b60ce05c1decfe3ad16b72230967de01f640b7e4729b49fce"/>
    <s v="866d562d83a77144c090ae01fef5e5dc5d322dfdcb968ee04e0fa262fe1b2619"/>
    <x v="10"/>
    <n v="2107107.4433399998"/>
    <n v="2020110.9390100001"/>
    <n v="3193116.80688"/>
    <n v="2919068.9801200004"/>
    <n v="1776743.6340200002"/>
    <n v="1661636.88729"/>
    <n v="2476112.3422599994"/>
    <n v="2164108.6280300003"/>
    <n v="0"/>
    <n v="0"/>
    <n v="136.08000000000001"/>
    <n v="130.12"/>
    <n v="2293.3237999999997"/>
    <n v="-4994.0282999999999"/>
    <n v="1733981.38179"/>
    <n v="1618800.17"/>
    <n v="2206464.4591399999"/>
    <n v="2084838.85904"/>
    <n v="0"/>
    <n v="0"/>
    <n v="0"/>
    <n v="0"/>
    <n v="0"/>
    <n v="0"/>
    <s v="Accidentes y Enfermedades Total"/>
    <s v="Totales"/>
    <s v="Accidentes y Enfermedades Total"/>
    <x v="51"/>
    <x v="2"/>
    <n v="18450547.527869999"/>
    <n v="15031312.08585"/>
    <n v="686962120.64980006"/>
    <n v="584624168.36260986"/>
    <n v="657838299.99713993"/>
    <n v="555463704.64566004"/>
    <n v="126751785.44149999"/>
    <n v="111154542.15371996"/>
    <n v="91151557.71420002"/>
    <n v="78274041.534169972"/>
    <n v="2107107.4433399998"/>
    <n v="2020110.9390100001"/>
    <n v="1.6623887671487652"/>
    <n v="1.8173894650353646"/>
    <n v="86996.504329999676"/>
    <n v="4.3065211246583468"/>
    <n v="100"/>
    <n v="100"/>
    <n v="11.420297637005964"/>
    <n v="13.439351983860865"/>
    <n v="0.30672833042772124"/>
    <n v="0.32030780867413178"/>
    <n v="0.34554010051754097"/>
    <n v="0.36368009684785146"/>
    <m/>
    <m/>
    <m/>
    <n v="0"/>
    <m/>
    <n v="0"/>
    <m/>
    <n v="0"/>
    <m/>
    <n v="6.927310509923168"/>
    <n v="84.321454021521745"/>
    <n v="82.25473439118754"/>
    <n v="1.9492191670392165"/>
    <n v="7.1152211325750114"/>
    <n v="5.8338129861990717"/>
    <n v="78.586417950545339"/>
    <n v="77.646296881928052"/>
    <s v="Medianas"/>
    <n v="2023"/>
    <n v="3"/>
    <d v="2024-11-12T00:00:00"/>
    <x v="51"/>
    <x v="10"/>
  </r>
  <r>
    <n v="2024"/>
    <n v="9"/>
    <n v="77"/>
    <x v="63"/>
    <s v="Accidentes y Enfermedades Total"/>
    <n v="49"/>
    <s v="0e17daca5f3e175f448bacace3bc0da47d0655a74c8dd0dc497a3afbdad95f1f"/>
    <s v="866d562d83a77144c090ae01fef5e5dc5d322dfdcb968ee04e0fa262fe1b2619"/>
    <x v="31"/>
    <n v="346403.66811999999"/>
    <n v="342587.51479000004"/>
    <n v="441128.93122999993"/>
    <n v="414563.94373000006"/>
    <n v="55932.517449999999"/>
    <n v="70259.362680000006"/>
    <n v="62491.544449999987"/>
    <n v="86943.983690000023"/>
    <n v="0"/>
    <n v="0"/>
    <n v="136.08000000000001"/>
    <n v="130.12"/>
    <n v="0"/>
    <n v="0"/>
    <n v="55490.679950000005"/>
    <n v="67305.111810000002"/>
    <n v="330226.00280999998"/>
    <n v="334533.03539999999"/>
    <n v="0"/>
    <n v="0"/>
    <n v="0"/>
    <n v="0"/>
    <n v="0"/>
    <n v="0"/>
    <s v="Accidentes y Enfermedades Total"/>
    <s v="Totales"/>
    <s v="Accidentes y Enfermedades Total"/>
    <x v="51"/>
    <x v="2"/>
    <n v="12695334.40454"/>
    <n v="6120455.9873400005"/>
    <n v="686962120.64980006"/>
    <n v="584624168.36260986"/>
    <n v="657838299.99713993"/>
    <n v="555463704.64566004"/>
    <n v="126751785.44149999"/>
    <n v="111154542.15371996"/>
    <n v="91151557.71420002"/>
    <n v="78274041.534169972"/>
    <n v="346403.66811999999"/>
    <n v="342587.51479000004"/>
    <n v="0.2732929298892412"/>
    <n v="0.30820829104421332"/>
    <n v="3816.1533299999428"/>
    <n v="1.1139207254354133"/>
    <n v="100"/>
    <n v="100"/>
    <n v="2.7285903394251827"/>
    <n v="5.5974181580364792"/>
    <n v="5.042543943941704E-2"/>
    <n v="5.2657874757597124E-2"/>
    <n v="5.8599615501614376E-2"/>
    <n v="6.1675949647968908E-2"/>
    <m/>
    <m/>
    <m/>
    <n v="0"/>
    <m/>
    <n v="0"/>
    <m/>
    <n v="0"/>
    <m/>
    <n v="-20.391368044786262"/>
    <n v="16.146629668662762"/>
    <n v="20.508442265640568"/>
    <n v="6.1362108177430048E-2"/>
    <n v="-17.553543174182263"/>
    <n v="-1.2874760140953234"/>
    <n v="16.803849326767679"/>
    <n v="20.11912268381014"/>
    <s v="Resto"/>
    <n v="2023"/>
    <n v="3"/>
    <d v="2024-11-12T00:00:00"/>
    <x v="51"/>
    <x v="31"/>
  </r>
  <r>
    <n v="2024"/>
    <n v="9"/>
    <n v="10"/>
    <x v="4"/>
    <s v="Accidentes y Enfermedades Total"/>
    <n v="10"/>
    <s v="4a44dc15364204a80fe80e9039455cc1608281820fe2b24f1e5233ade6af1dd5"/>
    <s v="866d562d83a77144c090ae01fef5e5dc5d322dfdcb968ee04e0fa262fe1b2619"/>
    <x v="20"/>
    <n v="623285.96061000007"/>
    <n v="574187.58960000006"/>
    <n v="881500.89425000001"/>
    <n v="813169.08418000012"/>
    <n v="409216.93918000004"/>
    <n v="377102.60914000002"/>
    <n v="552278.72831000003"/>
    <n v="377102.60914000002"/>
    <n v="0"/>
    <n v="0"/>
    <n v="136.08000000000001"/>
    <n v="130.12"/>
    <n v="0"/>
    <n v="0"/>
    <n v="389582.72155999998"/>
    <n v="351163.79242000001"/>
    <n v="638385.94990999997"/>
    <n v="636455.7538200001"/>
    <n v="0"/>
    <n v="0"/>
    <n v="0"/>
    <n v="0"/>
    <n v="0"/>
    <n v="0"/>
    <s v="Accidentes y Enfermedades Total"/>
    <s v="Totales"/>
    <s v="Accidentes y Enfermedades Total"/>
    <x v="51"/>
    <x v="2"/>
    <n v="4592296.0130699994"/>
    <n v="4306787.9967099996"/>
    <n v="686962120.64980006"/>
    <n v="584624168.36260986"/>
    <n v="657838299.99713993"/>
    <n v="555463704.64566004"/>
    <n v="126751785.44149999"/>
    <n v="111154542.15371996"/>
    <n v="91151557.71420002"/>
    <n v="78274041.534169972"/>
    <n v="623285.96061000007"/>
    <n v="574187.58960000006"/>
    <n v="0.4917374208489288"/>
    <n v="0.51656691528262844"/>
    <n v="49098.371010000003"/>
    <n v="8.5509286336550296"/>
    <n v="100"/>
    <n v="100"/>
    <n v="13.572425619691852"/>
    <n v="13.332153568706609"/>
    <n v="9.0730761111024807E-2"/>
    <n v="9.4747593840721941E-2"/>
    <n v="9.8214822559963597E-2"/>
    <n v="0.10337085660102388"/>
    <m/>
    <m/>
    <m/>
    <n v="0"/>
    <m/>
    <n v="0"/>
    <m/>
    <n v="0"/>
    <m/>
    <n v="8.5160720879758003"/>
    <n v="65.654766037005857"/>
    <n v="65.675855063796035"/>
    <n v="0.44894124625173609"/>
    <n v="10.940458546492193"/>
    <n v="0.30327262789515697"/>
    <n v="61.026205481953909"/>
    <n v="55.174894768775204"/>
    <s v="Resto"/>
    <n v="2023"/>
    <n v="3"/>
    <d v="2024-11-12T00:00:00"/>
    <x v="51"/>
    <x v="20"/>
  </r>
  <r>
    <n v="2024"/>
    <n v="9"/>
    <n v="37"/>
    <x v="35"/>
    <s v="Accidentes y Enfermedades Total"/>
    <n v="25"/>
    <s v="b7a56873cd771f2c446d369b649430b65a756ba278ff97ec81bb6f55b2e73569"/>
    <s v="866d562d83a77144c090ae01fef5e5dc5d322dfdcb968ee04e0fa262fe1b2619"/>
    <x v="12"/>
    <n v="1634256.24627"/>
    <n v="846911.50760999997"/>
    <n v="2012967.6132699999"/>
    <n v="1394542.8300199998"/>
    <n v="975794.81837999995"/>
    <n v="627263.92599999998"/>
    <n v="1230790.2688000004"/>
    <n v="839496.74893000012"/>
    <n v="0"/>
    <n v="0"/>
    <n v="136.08000000000001"/>
    <n v="130.12"/>
    <n v="0"/>
    <n v="0"/>
    <n v="935051.85609999998"/>
    <n v="558396.43912999996"/>
    <n v="1356942.86638"/>
    <n v="918888.48987000005"/>
    <n v="0"/>
    <n v="0"/>
    <n v="0"/>
    <n v="0"/>
    <n v="0"/>
    <n v="0"/>
    <s v="Accidentes y Enfermedades Total"/>
    <s v="Totales"/>
    <s v="Accidentes y Enfermedades Total"/>
    <x v="51"/>
    <x v="2"/>
    <n v="10496838.85248"/>
    <n v="8533878.8999300003"/>
    <n v="686962120.64980006"/>
    <n v="584624168.36260986"/>
    <n v="657838299.99713993"/>
    <n v="555463704.64566004"/>
    <n v="126751785.44149999"/>
    <n v="111154542.15371996"/>
    <n v="91151557.71420002"/>
    <n v="78274041.534169972"/>
    <n v="1634256.24627"/>
    <n v="846911.50760999997"/>
    <n v="1.2893358784474571"/>
    <n v="0.76192253703746349"/>
    <n v="787344.73866000003"/>
    <n v="92.966588785869916"/>
    <n v="100"/>
    <n v="100"/>
    <n v="15.569032441456296"/>
    <n v="9.9241097458852714"/>
    <n v="0.23789612223802831"/>
    <n v="0.24842826060402765"/>
    <n v="0.14486426553010856"/>
    <n v="0.15246927936547347"/>
    <m/>
    <m/>
    <m/>
    <n v="0"/>
    <m/>
    <n v="0"/>
    <m/>
    <n v="0"/>
    <m/>
    <n v="55.563675501402884"/>
    <n v="59.708801517946661"/>
    <n v="74.064872228522489"/>
    <n v="1.0705190814616061"/>
    <n v="67.453047794653131"/>
    <n v="47.672201941714796"/>
    <n v="68.908712317011194"/>
    <n v="60.768683609150351"/>
    <s v="Medianas"/>
    <n v="2023"/>
    <n v="3"/>
    <d v="2024-11-12T00:00:00"/>
    <x v="51"/>
    <x v="12"/>
  </r>
  <r>
    <n v="2024"/>
    <n v="9"/>
    <n v="82"/>
    <x v="66"/>
    <s v="Accidentes y Enfermedades Total"/>
    <n v="25"/>
    <s v="b7a56873cd771f2c446d369b649430b65a756ba278ff97ec81bb6f55b2e73569"/>
    <s v="866d562d83a77144c090ae01fef5e5dc5d322dfdcb968ee04e0fa262fe1b2619"/>
    <x v="40"/>
    <n v="0"/>
    <n v="0"/>
    <n v="0"/>
    <n v="-466568.254959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2"/>
    <n v="0"/>
    <n v="0"/>
    <n v="686962120.64980006"/>
    <n v="584624168.36260986"/>
    <n v="657838299.99713993"/>
    <n v="555463704.64566004"/>
    <n v="126751785.44149999"/>
    <n v="111154542.15371996"/>
    <n v="91151557.71420002"/>
    <n v="78274041.5341699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1"/>
    <x v="40"/>
  </r>
  <r>
    <n v="2024"/>
    <n v="9"/>
    <n v="38"/>
    <x v="55"/>
    <s v="Accidentes y Enfermedades Total"/>
    <n v="26"/>
    <s v="5f9c4ab08cac7457e9111a30e4664920607ea2c115a1433d7be98e97e64244ca"/>
    <s v="866d562d83a77144c090ae01fef5e5dc5d322dfdcb968ee04e0fa262fe1b2619"/>
    <x v="6"/>
    <n v="11072149.02153"/>
    <n v="9447249.3528099991"/>
    <n v="14163184.26643"/>
    <n v="12406285.330459999"/>
    <n v="8013254.6167200003"/>
    <n v="6488091.6186699998"/>
    <n v="10420440.692979995"/>
    <n v="8814035.7113299984"/>
    <n v="0"/>
    <n v="0"/>
    <n v="136.08000000000001"/>
    <n v="130.12"/>
    <n v="3453.1761299999998"/>
    <n v="8318.7339000000011"/>
    <n v="7039995.0178900007"/>
    <n v="5655387.4648500001"/>
    <n v="9678512.7719000001"/>
    <n v="8805474.8189199995"/>
    <n v="0"/>
    <n v="0"/>
    <n v="0"/>
    <n v="0"/>
    <n v="0"/>
    <n v="0"/>
    <s v="Accidentes y Enfermedades Total"/>
    <s v="Totales"/>
    <s v="Accidentes y Enfermedades Total"/>
    <x v="51"/>
    <x v="2"/>
    <n v="30915868.760259997"/>
    <n v="28072029.511569999"/>
    <n v="686962120.64980006"/>
    <n v="584624168.36260986"/>
    <n v="657838299.99713993"/>
    <n v="555463704.64566004"/>
    <n v="126751785.44149999"/>
    <n v="111154542.15371996"/>
    <n v="91151557.71420002"/>
    <n v="78274041.534169972"/>
    <n v="11072149.02153"/>
    <n v="9447249.3528099991"/>
    <n v="8.7353002428830884"/>
    <n v="8.4992022545916566"/>
    <n v="1624899.6687200014"/>
    <n v="17.199711874194247"/>
    <n v="100"/>
    <n v="100"/>
    <n v="35.813805225368299"/>
    <n v="33.653602953488907"/>
    <n v="1.6117553921396441"/>
    <n v="1.6831110352769272"/>
    <n v="1.6159525835665409"/>
    <n v="1.7007860772535199"/>
    <m/>
    <m/>
    <m/>
    <n v="0"/>
    <m/>
    <n v="0"/>
    <m/>
    <n v="0"/>
    <m/>
    <n v="23.507112533078644"/>
    <n v="72.373074108179694"/>
    <n v="68.677044252464611"/>
    <n v="8.7911329412987715"/>
    <n v="24.482983025403104"/>
    <n v="9.9147175017085587"/>
    <n v="72.738396733116787"/>
    <n v="64.225809296489928"/>
    <s v="Grandes"/>
    <n v="2023"/>
    <n v="3"/>
    <d v="2024-11-12T00:00:00"/>
    <x v="51"/>
    <x v="6"/>
  </r>
  <r>
    <n v="2024"/>
    <n v="9"/>
    <n v="18"/>
    <x v="64"/>
    <s v="Accidentes y Enfermedades Total"/>
    <n v="5"/>
    <s v="ef2d127de37b942baad06145e54b0c619a1f22327b2ebbcfbec78f5564afe39d"/>
    <s v="866d562d83a77144c090ae01fef5e5dc5d322dfdcb968ee04e0fa262fe1b2619"/>
    <x v="22"/>
    <n v="752979.82686999999"/>
    <n v="744920.90093"/>
    <n v="971351.06798999989"/>
    <n v="963074.97722"/>
    <n v="41975.674330000002"/>
    <n v="48443.973819999992"/>
    <n v="65355.72712000001"/>
    <n v="63842.08318999999"/>
    <n v="0"/>
    <n v="0"/>
    <n v="136.08000000000001"/>
    <n v="130.12"/>
    <n v="0"/>
    <n v="0"/>
    <n v="37896.021249999998"/>
    <n v="47563.442840000003"/>
    <n v="740957.95403000002"/>
    <n v="734095.14838000003"/>
    <n v="0"/>
    <n v="0"/>
    <n v="0"/>
    <n v="0"/>
    <n v="0"/>
    <n v="0"/>
    <s v="Accidentes y Enfermedades Total"/>
    <s v="Totales"/>
    <s v="Accidentes y Enfermedades Total"/>
    <x v="51"/>
    <x v="2"/>
    <n v="16146107.356520001"/>
    <n v="15536856.45108"/>
    <n v="686962120.64980006"/>
    <n v="584624168.36260986"/>
    <n v="657838299.99713993"/>
    <n v="555463704.64566004"/>
    <n v="126751785.44149999"/>
    <n v="111154542.15371996"/>
    <n v="91151557.71420002"/>
    <n v="78274041.534169972"/>
    <n v="752979.82686999999"/>
    <n v="744920.90093"/>
    <n v="0.59405855645128114"/>
    <n v="0.67016685642933038"/>
    <n v="8058.9259399999864"/>
    <n v="1.0818498890202699"/>
    <n v="100"/>
    <n v="100"/>
    <n v="4.663537843788319"/>
    <n v="4.7945406670615078"/>
    <n v="0.10961009409918461"/>
    <n v="0.11446275275752014"/>
    <n v="0.12741876597683982"/>
    <n v="0.13410793445184649"/>
    <m/>
    <m/>
    <m/>
    <n v="0"/>
    <m/>
    <n v="0"/>
    <m/>
    <n v="0"/>
    <m/>
    <n v="-13.352124072302196"/>
    <n v="5.5746080880393878"/>
    <n v="6.5032372913043366"/>
    <n v="4.6050419085115465E-2"/>
    <n v="-20.325319221572158"/>
    <n v="0.93486595915321935"/>
    <n v="5.1144631141196513"/>
    <n v="6.4791931870089217"/>
    <s v="Resto"/>
    <n v="2023"/>
    <n v="3"/>
    <d v="2024-11-12T00:00:00"/>
    <x v="51"/>
    <x v="22"/>
  </r>
  <r>
    <n v="2024"/>
    <n v="9"/>
    <n v="104"/>
    <x v="79"/>
    <s v="Accidentes y Enfermedades Total"/>
    <n v="225"/>
    <s v="0e6523810856a138a75dec70a9cf3778a5c70b83ac915f22c33f05db97cb3e68"/>
    <s v="866d562d83a77144c090ae01fef5e5dc5d322dfdcb968ee04e0fa262fe1b2619"/>
    <x v="39"/>
    <n v="39493.435319999997"/>
    <n v="-154629.29140000002"/>
    <n v="43363.398330000033"/>
    <n v="-106706.59546000001"/>
    <n v="8264.1233699999993"/>
    <n v="-5398.1875900000032"/>
    <n v="9038.6527100000003"/>
    <n v="-1619.0381300000008"/>
    <n v="0"/>
    <n v="0"/>
    <n v="136.08000000000001"/>
    <n v="130.12"/>
    <n v="0"/>
    <n v="0"/>
    <n v="7583.6833299999998"/>
    <n v="-6522.3471900000004"/>
    <n v="53578.563179999997"/>
    <n v="-107726.94189"/>
    <n v="0"/>
    <n v="0"/>
    <n v="0"/>
    <n v="0"/>
    <n v="0"/>
    <n v="0"/>
    <s v="Accidentes y Enfermedades Total"/>
    <s v="Totales"/>
    <s v="Accidentes y Enfermedades Total"/>
    <x v="51"/>
    <x v="2"/>
    <n v="2528072.3686799998"/>
    <n v="1796205.0709800001"/>
    <n v="686962120.64980006"/>
    <n v="584624168.36260986"/>
    <n v="657838299.99713993"/>
    <n v="555463704.64566004"/>
    <n v="126751785.44149999"/>
    <n v="111154542.15371996"/>
    <n v="91151557.71420002"/>
    <n v="78274041.534169972"/>
    <n v="39493.435319999997"/>
    <n v="-154629.29140000002"/>
    <n v="3.1158089949137234E-2"/>
    <n v="-0.13911198625257898"/>
    <n v="194122.72672000001"/>
    <n v="-125.54072062442367"/>
    <n v="100"/>
    <n v="100"/>
    <n v="1.562195600461429"/>
    <n v="-8.6086657864536082"/>
    <n v="5.7489975258960433E-3"/>
    <n v="6.0035171743833861E-3"/>
    <n v="-2.6449349816152667E-2"/>
    <n v="-2.7837874933455953E-2"/>
    <m/>
    <m/>
    <m/>
    <n v="0"/>
    <m/>
    <n v="0"/>
    <m/>
    <n v="0"/>
    <m/>
    <n v="-253.09070372635932"/>
    <n v="20.92530898626319"/>
    <n v="3.4910511075393851"/>
    <n v="9.0663545168494421E-3"/>
    <n v="-216.27230365208447"/>
    <n v="-149.73552784475129"/>
    <n v="14.154323818879236"/>
    <n v="6.0545180950740907"/>
    <s v="Resto"/>
    <n v="2023"/>
    <n v="3"/>
    <d v="2024-11-12T00:00:00"/>
    <x v="51"/>
    <x v="39"/>
  </r>
  <r>
    <n v="2024"/>
    <n v="9"/>
    <n v="150.1"/>
    <x v="32"/>
    <s v="Accidentes y Enfermedades Total"/>
    <n v="150.1"/>
    <m/>
    <m/>
    <x v="21"/>
    <n v="7895924.6824999992"/>
    <n v="6830896.4907"/>
    <n v="10131492.748089999"/>
    <n v="8425047.0077100024"/>
    <n v="3617569.9030900011"/>
    <n v="3167023.5276000001"/>
    <n v="4816257.4138900004"/>
    <n v="3798304.0101099997"/>
    <n v="0"/>
    <n v="0"/>
    <n v="0"/>
    <n v="0"/>
    <n v="931.16718999999989"/>
    <n v="629.92552000000001"/>
    <n v="2546026.9869799996"/>
    <n v="2186947.2880799999"/>
    <n v="6204627.1458699992"/>
    <n v="5532439.1590899993"/>
    <n v="0"/>
    <n v="0"/>
    <n v="0"/>
    <n v="0"/>
    <n v="0"/>
    <n v="0"/>
    <s v="Accidentes y Enfermedades Total"/>
    <s v="Totales"/>
    <s v="Accidentes y Enfermedades Total"/>
    <x v="51"/>
    <x v="2"/>
    <n v="182590601.77799001"/>
    <n v="144404465.10536"/>
    <n v="686962120.64980006"/>
    <n v="584624168.36260986"/>
    <n v="657838299.99713993"/>
    <n v="555463704.64566004"/>
    <n v="126751785.44149999"/>
    <n v="111154542.15371996"/>
    <n v="91151557.71420002"/>
    <n v="78274041.534169972"/>
    <n v="7895924.6824999992"/>
    <n v="6830896.4907"/>
    <n v="6.2294386268382951"/>
    <n v="6.1454047296180541"/>
    <n v="1065028.1917999992"/>
    <n v="15.591338461210679"/>
    <n v="100"/>
    <n v="100"/>
    <n v="4.3243872387805427"/>
    <n v="4.7303914638069253"/>
    <n v="1.1493973896306269"/>
    <n v="1.2002835168664288"/>
    <n v="1.1684252653857399"/>
    <n v="1.2297646873358805"/>
    <m/>
    <m/>
    <m/>
    <n v="0"/>
    <m/>
    <n v="0"/>
    <m/>
    <n v="0"/>
    <m/>
    <n v="14.226177089105141"/>
    <n v="45.815658691726654"/>
    <n v="46.363219409220733"/>
    <n v="3.9687417240116338"/>
    <n v="16.419220566365311"/>
    <n v="12.149939067573312"/>
    <n v="41.03432691640009"/>
    <n v="39.52953164404466"/>
    <s v="Resto"/>
    <n v="2023"/>
    <n v="3"/>
    <d v="2024-11-12T00:00:00"/>
    <x v="51"/>
    <x v="21"/>
  </r>
  <r>
    <n v="2024"/>
    <n v="9"/>
    <n v="718"/>
    <x v="44"/>
    <s v="Accidentes y Enfermedades Total"/>
    <n v="281"/>
    <s v="71a1c003a2b855d85582c8f6c7648c49d3fe836408a7e1b5d9b222448acb3c1b"/>
    <s v="866d562d83a77144c090ae01fef5e5dc5d322dfdcb968ee04e0fa262fe1b2619"/>
    <x v="41"/>
    <n v="15298.178199999998"/>
    <n v="12852.044910000001"/>
    <n v="63816.573199999984"/>
    <n v="13586.061860000002"/>
    <n v="32544.548500000001"/>
    <n v="11814.66581"/>
    <n v="37529.241179999997"/>
    <n v="14845.509809999998"/>
    <n v="0"/>
    <n v="0"/>
    <n v="136.08000000000001"/>
    <n v="130.12"/>
    <n v="0"/>
    <n v="0"/>
    <n v="25561.66059"/>
    <n v="11506.30377"/>
    <n v="44334.264210000001"/>
    <n v="22062.51152"/>
    <n v="0"/>
    <n v="0"/>
    <n v="0"/>
    <n v="0"/>
    <n v="0"/>
    <n v="0"/>
    <s v="Accidentes y Enfermedades Total"/>
    <s v="Totales"/>
    <s v="Accidentes y Enfermedades Total"/>
    <x v="51"/>
    <x v="2"/>
    <n v="15298.178199999998"/>
    <n v="12852.044910000001"/>
    <n v="686962120.64980006"/>
    <n v="584624168.36260986"/>
    <n v="657838299.99713993"/>
    <n v="555463704.64566004"/>
    <n v="126751785.44149999"/>
    <n v="111154542.15371996"/>
    <n v="91151557.71420002"/>
    <n v="78274041.534169972"/>
    <n v="15298.178199999998"/>
    <n v="12852.044910000001"/>
    <n v="1.2069398586152932E-2"/>
    <n v="1.1562320946116988E-2"/>
    <n v="2446.1332899999979"/>
    <n v="19.033027873227361"/>
    <n v="100"/>
    <n v="100"/>
    <n v="100"/>
    <n v="100"/>
    <n v="2.226931840947707E-3"/>
    <n v="2.3255225790390298E-3"/>
    <n v="2.1983430732936435E-3"/>
    <n v="2.3137506199794895E-3"/>
    <m/>
    <m/>
    <m/>
    <n v="0"/>
    <m/>
    <n v="0"/>
    <m/>
    <n v="0"/>
    <m/>
    <n v="175.45890017857388"/>
    <n v="212.73479805588883"/>
    <n v="91.928295401513665"/>
    <n v="3.5703776563030754E-2"/>
    <n v="122.15353514867266"/>
    <n v="100.94840140847209"/>
    <n v="57.656670400395036"/>
    <n v="52.153190989019372"/>
    <s v="Resto"/>
    <n v="2023"/>
    <n v="3"/>
    <d v="2024-11-12T00:00:00"/>
    <x v="51"/>
    <x v="41"/>
  </r>
  <r>
    <n v="2024"/>
    <n v="9"/>
    <n v="68"/>
    <x v="61"/>
    <s v="Accidentes y Enfermedades Total"/>
    <n v="213"/>
    <s v="d48ff4b2f68a10fd7c86f185a6ccede0dc0f2c48538d697cb33b6ada3f1e85db"/>
    <s v="866d562d83a77144c090ae01fef5e5dc5d322dfdcb968ee04e0fa262fe1b2619"/>
    <x v="40"/>
    <n v="0"/>
    <n v="0"/>
    <n v="0"/>
    <n v="0"/>
    <n v="0"/>
    <n v="0"/>
    <n v="0"/>
    <n v="1.5800000000000002E-3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2"/>
    <n v="1097528.57672"/>
    <n v="598107.31757000007"/>
    <n v="686962120.64980006"/>
    <n v="584624168.36260986"/>
    <n v="657838299.99713993"/>
    <n v="555463704.64566004"/>
    <n v="126751785.44149999"/>
    <n v="111154542.15371996"/>
    <n v="91151557.71420002"/>
    <n v="78274041.5341699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1"/>
    <x v="40"/>
  </r>
  <r>
    <n v="2024"/>
    <n v="9"/>
    <n v="702"/>
    <x v="49"/>
    <s v="Accidentes y Enfermedades Total"/>
    <n v="244"/>
    <s v="82c01ce15b431d420eb6a1febfba7d7a2b69e5bcdcb929cb42cd3e9179d43fc4"/>
    <s v="866d562d83a77144c090ae01fef5e5dc5d322dfdcb968ee04e0fa262fe1b2619"/>
    <x v="32"/>
    <n v="206857.00487999999"/>
    <n v="209673.78633"/>
    <n v="310310.53753999999"/>
    <n v="311048.09444999998"/>
    <n v="176849.60212"/>
    <n v="157398.26560000001"/>
    <n v="234959.47930000001"/>
    <n v="202801.03055000002"/>
    <n v="0"/>
    <n v="0"/>
    <n v="136.08000000000001"/>
    <n v="130.12"/>
    <n v="0"/>
    <n v="0"/>
    <n v="172320.10044000001"/>
    <n v="147894.92874"/>
    <n v="252773.71277000001"/>
    <n v="225526.30475000001"/>
    <n v="0"/>
    <n v="0"/>
    <n v="0"/>
    <n v="0"/>
    <n v="0"/>
    <n v="0"/>
    <s v="Accidentes y Enfermedades Total"/>
    <s v="Totales"/>
    <s v="Accidentes y Enfermedades Total"/>
    <x v="51"/>
    <x v="2"/>
    <n v="206857.00487999999"/>
    <n v="209673.78633"/>
    <n v="686962120.64980006"/>
    <n v="584624168.36260986"/>
    <n v="657838299.99713993"/>
    <n v="555463704.64566004"/>
    <n v="126751785.44149999"/>
    <n v="111154542.15371996"/>
    <n v="91151557.71420002"/>
    <n v="78274041.534169972"/>
    <n v="206857.00487999999"/>
    <n v="209673.78633"/>
    <n v="0.16319849393795807"/>
    <n v="0.18863267507326326"/>
    <n v="-2816.7814500000095"/>
    <n v="-1.3434113530848113"/>
    <n v="100"/>
    <n v="100"/>
    <n v="100"/>
    <n v="100"/>
    <n v="3.0111850226084251E-2"/>
    <n v="3.1444962216535484E-2"/>
    <n v="3.5864714063608638E-2"/>
    <n v="3.7747522399101584E-2"/>
    <m/>
    <m/>
    <m/>
    <n v="0"/>
    <m/>
    <n v="0"/>
    <m/>
    <n v="0"/>
    <m/>
    <n v="12.358037393774168"/>
    <n v="85.49364921076392"/>
    <n v="75.068165818437151"/>
    <n v="0.19401709258167679"/>
    <n v="16.515219222249033"/>
    <n v="12.081698429903431"/>
    <n v="68.171685477751737"/>
    <n v="65.577684564975343"/>
    <s v="Resto"/>
    <n v="2023"/>
    <n v="3"/>
    <d v="2024-11-12T00:00:00"/>
    <x v="51"/>
    <x v="32"/>
  </r>
  <r>
    <n v="2024"/>
    <n v="9"/>
    <n v="120"/>
    <x v="58"/>
    <s v="Accidentes y Enfermedades Total"/>
    <n v="234"/>
    <s v="114bd151f8fb0c58642d2170da4ae7d7c57977260ac2cc8905306cab6b2acabc"/>
    <s v="866d562d83a77144c090ae01fef5e5dc5d322dfdcb968ee04e0fa262fe1b2619"/>
    <x v="36"/>
    <n v="103401.22211"/>
    <n v="0"/>
    <n v="219388.04162"/>
    <n v="0"/>
    <n v="57663.815859999995"/>
    <n v="0"/>
    <n v="112537.66579"/>
    <n v="0"/>
    <n v="0"/>
    <n v="0"/>
    <n v="136.08000000000001"/>
    <n v="130.12"/>
    <n v="-15.944240000000001"/>
    <n v="0"/>
    <n v="43560.473409999999"/>
    <n v="0"/>
    <n v="82471.987010000012"/>
    <n v="0"/>
    <n v="0"/>
    <n v="0"/>
    <n v="0"/>
    <n v="0"/>
    <n v="0"/>
    <n v="0"/>
    <s v="Accidentes y Enfermedades Total"/>
    <s v="Totales"/>
    <s v="Accidentes y Enfermedades Total"/>
    <x v="51"/>
    <x v="2"/>
    <n v="2019824.97291"/>
    <n v="0"/>
    <n v="686962120.64980006"/>
    <n v="584624168.36260986"/>
    <n v="657838299.99713993"/>
    <n v="555463704.64566004"/>
    <n v="126751785.44149999"/>
    <n v="111154542.15371996"/>
    <n v="91151557.71420002"/>
    <n v="78274041.534169972"/>
    <n v="103401.22211"/>
    <n v="0"/>
    <n v="8.1577724329353118E-2"/>
    <m/>
    <m/>
    <m/>
    <n v="100"/>
    <m/>
    <n v="5.1193159554329055"/>
    <m/>
    <n v="1.5051953958129801E-2"/>
    <n v="1.5718334142364402E-2"/>
    <m/>
    <m/>
    <m/>
    <m/>
    <m/>
    <n v="0"/>
    <m/>
    <n v="0"/>
    <m/>
    <n v="0"/>
    <m/>
    <m/>
    <n v="55.767054473163022"/>
    <m/>
    <n v="6.3261470572780837E-2"/>
    <m/>
    <m/>
    <n v="52.818508428465705"/>
    <m/>
    <s v="Resto"/>
    <n v="2023"/>
    <n v="3"/>
    <d v="2024-11-12T00:00:00"/>
    <x v="51"/>
    <x v="36"/>
  </r>
  <r>
    <n v="2024"/>
    <n v="9"/>
    <n v="39"/>
    <x v="17"/>
    <s v="Accidentes y Enfermedades Total"/>
    <n v="27"/>
    <s v="670671cd97404156226e507973f2ab8330d3022ca96e0c93bdbdb320c41adcaf"/>
    <s v="866d562d83a77144c090ae01fef5e5dc5d322dfdcb968ee04e0fa262fe1b2619"/>
    <x v="11"/>
    <n v="1349388.1166900001"/>
    <n v="1099381.7712999999"/>
    <n v="1613633.3405600002"/>
    <n v="1419433.0981099999"/>
    <n v="212640.48372000013"/>
    <n v="247368.65158999996"/>
    <n v="258084.86492000008"/>
    <n v="339705.91252999997"/>
    <n v="0"/>
    <n v="0"/>
    <n v="136.08000000000001"/>
    <n v="130.12"/>
    <n v="10458.431910000001"/>
    <n v="192.90420000000086"/>
    <n v="111446.74400000001"/>
    <n v="132611.49762000001"/>
    <n v="579019.28614999994"/>
    <n v="515691.56755000004"/>
    <n v="0"/>
    <n v="0"/>
    <n v="0"/>
    <n v="0"/>
    <n v="0"/>
    <n v="0"/>
    <s v="Accidentes y Enfermedades Total"/>
    <s v="Totales"/>
    <s v="Accidentes y Enfermedades Total"/>
    <x v="51"/>
    <x v="2"/>
    <n v="20570212.76644"/>
    <n v="17720859.139090002"/>
    <n v="686962120.64980006"/>
    <n v="584624168.36260986"/>
    <n v="657838299.99713993"/>
    <n v="555463704.64566004"/>
    <n v="126751785.44149999"/>
    <n v="111154542.15371996"/>
    <n v="91151557.71420002"/>
    <n v="78274041.534169972"/>
    <n v="1349388.1166900001"/>
    <n v="1099381.7712999999"/>
    <n v="1.0645910130495051"/>
    <n v="0.98905699218266929"/>
    <n v="250006.34539000015"/>
    <n v="22.74063040852241"/>
    <n v="100"/>
    <n v="100"/>
    <n v="6.5599132688190123"/>
    <n v="6.2038852781968172"/>
    <n v="0.19642831476844877"/>
    <n v="0.20512459014561277"/>
    <n v="0.18804931968158295"/>
    <n v="0.19792144151008295"/>
    <m/>
    <m/>
    <m/>
    <n v="0"/>
    <m/>
    <n v="0"/>
    <m/>
    <n v="0"/>
    <m/>
    <n v="-14.039033501932929"/>
    <n v="15.758289337955599"/>
    <n v="22.500705218851394"/>
    <n v="0.23328233664061016"/>
    <n v="-15.959968780872892"/>
    <n v="12.28015398833524"/>
    <n v="19.247501191372884"/>
    <n v="25.715273617915489"/>
    <s v="Medianas"/>
    <n v="2023"/>
    <n v="3"/>
    <d v="2024-11-12T00:00:00"/>
    <x v="51"/>
    <x v="11"/>
  </r>
  <r>
    <n v="2024"/>
    <n v="9"/>
    <n v="74"/>
    <x v="0"/>
    <s v="Accidentes y Enfermedades Total"/>
    <n v="46"/>
    <s v="25fc0e7096fc653718202dc30b0c580b8ab87eac11a700cba03a7c021bc35b0c"/>
    <s v="866d562d83a77144c090ae01fef5e5dc5d322dfdcb968ee04e0fa262fe1b2619"/>
    <x v="40"/>
    <n v="0"/>
    <n v="0"/>
    <n v="0"/>
    <n v="0"/>
    <n v="-1.95505"/>
    <n v="-5.2163199999999996"/>
    <n v="-1.9558600000000004"/>
    <n v="-3.0901699999999988"/>
    <n v="0"/>
    <n v="0"/>
    <n v="0"/>
    <n v="0"/>
    <n v="0"/>
    <n v="0"/>
    <n v="-44.001169999999995"/>
    <n v="-106.72282000000001"/>
    <n v="0"/>
    <n v="0"/>
    <n v="0"/>
    <n v="0"/>
    <n v="0"/>
    <n v="0"/>
    <n v="0"/>
    <n v="0"/>
    <s v="Accidentes y Enfermedades Total"/>
    <s v="Totales"/>
    <s v="Accidentes y Enfermedades Total"/>
    <x v="51"/>
    <x v="2"/>
    <n v="6432910.42368"/>
    <n v="8513094.40955"/>
    <n v="686962120.64980006"/>
    <n v="584624168.36260986"/>
    <n v="657838299.99713993"/>
    <n v="555463704.64566004"/>
    <n v="126751785.44149999"/>
    <n v="111154542.15371996"/>
    <n v="91151557.71420002"/>
    <n v="78274041.534169972"/>
    <n v="0"/>
    <n v="0"/>
    <m/>
    <m/>
    <m/>
    <m/>
    <m/>
    <m/>
    <m/>
    <m/>
    <m/>
    <m/>
    <m/>
    <m/>
    <m/>
    <m/>
    <m/>
    <n v="0"/>
    <m/>
    <n v="0"/>
    <m/>
    <n v="0"/>
    <m/>
    <n v="-62.520512545242624"/>
    <m/>
    <m/>
    <n v="-2.1448344373114681E-6"/>
    <n v="-58.770607823144118"/>
    <m/>
    <m/>
    <m/>
    <s v="Resto"/>
    <n v="2023"/>
    <n v="3"/>
    <d v="2024-11-12T00:00:00"/>
    <x v="51"/>
    <x v="40"/>
  </r>
  <r>
    <n v="2024"/>
    <n v="9"/>
    <n v="50"/>
    <x v="56"/>
    <s v="Accidentes y Enfermedades Total"/>
    <n v="38"/>
    <s v="aea92132c4cbeb263e6ac2bf6c183b5d81737f179f21efdc5863739672f0f470"/>
    <s v="866d562d83a77144c090ae01fef5e5dc5d322dfdcb968ee04e0fa262fe1b2619"/>
    <x v="23"/>
    <n v="676961.63794000004"/>
    <n v="615579.5840700001"/>
    <n v="941585.63239999989"/>
    <n v="857913.22999000014"/>
    <n v="140931.54597000001"/>
    <n v="30394.164689999998"/>
    <n v="137950.23259"/>
    <n v="44151.241900000023"/>
    <n v="0"/>
    <n v="0"/>
    <n v="136.08000000000001"/>
    <n v="130.12"/>
    <n v="0"/>
    <n v="0"/>
    <n v="140934.54597000001"/>
    <n v="30149.399690000002"/>
    <n v="663703.72508"/>
    <n v="596783.53340999992"/>
    <n v="0"/>
    <n v="0"/>
    <n v="0"/>
    <n v="0"/>
    <n v="0"/>
    <n v="0"/>
    <s v="Accidentes y Enfermedades Total"/>
    <s v="Totales"/>
    <s v="Accidentes y Enfermedades Total"/>
    <x v="51"/>
    <x v="2"/>
    <n v="44827465.708169997"/>
    <n v="24659912.83171"/>
    <n v="686962120.64980006"/>
    <n v="584624168.36260986"/>
    <n v="657838299.99713993"/>
    <n v="555463704.64566004"/>
    <n v="126751785.44149999"/>
    <n v="111154542.15371996"/>
    <n v="91151557.71420002"/>
    <n v="78274041.534169972"/>
    <n v="676961.63794000004"/>
    <n v="615579.5840700001"/>
    <n v="0.53408449875638209"/>
    <n v="0.55380515464558433"/>
    <n v="61382.053869999945"/>
    <n v="9.9714245661240106"/>
    <n v="100"/>
    <n v="100"/>
    <n v="1.5101492516821464"/>
    <n v="2.4962763991543024"/>
    <n v="9.854424539444176E-2"/>
    <n v="0.10290699674113582"/>
    <n v="0.10529492576300579"/>
    <n v="0.11082264762243808"/>
    <m/>
    <m/>
    <m/>
    <n v="0"/>
    <m/>
    <n v="0"/>
    <m/>
    <n v="0"/>
    <m/>
    <n v="363.67961550319546"/>
    <n v="20.8182470130591"/>
    <n v="4.9374874470404384"/>
    <n v="0.15461232863609639"/>
    <n v="367.45390428700767"/>
    <n v="11.213478241871133"/>
    <n v="21.23455702361959"/>
    <n v="5.0519825032248136"/>
    <s v="Resto"/>
    <n v="2023"/>
    <n v="3"/>
    <d v="2024-11-12T00:00:00"/>
    <x v="51"/>
    <x v="23"/>
  </r>
  <r>
    <n v="2024"/>
    <n v="9"/>
    <n v="22"/>
    <x v="15"/>
    <s v="Accidentes y Enfermedades Total"/>
    <n v="16"/>
    <s v="b17ef6d19c7a5b1ee83b907c595526dcb1eb06db8227d650d5dda0a9f4ce8cd9"/>
    <s v="866d562d83a77144c090ae01fef5e5dc5d322dfdcb968ee04e0fa262fe1b2619"/>
    <x v="15"/>
    <n v="4680114.9022500003"/>
    <n v="4238751.0255000005"/>
    <n v="6391414.3754499992"/>
    <n v="5542246.4912299998"/>
    <n v="3253211.3119200007"/>
    <n v="3145220.6444299994"/>
    <n v="4481916.8678000001"/>
    <n v="4289945.3694599988"/>
    <n v="0"/>
    <n v="0"/>
    <n v="136.08000000000001"/>
    <n v="130.12"/>
    <n v="-727.42172999999991"/>
    <n v="1679.4936700000001"/>
    <n v="3253200.4899400002"/>
    <n v="3145201.6336300001"/>
    <n v="4685469.9194099996"/>
    <n v="4214261.5409699995"/>
    <n v="0"/>
    <n v="0"/>
    <n v="0"/>
    <n v="0"/>
    <n v="0"/>
    <n v="0"/>
    <s v="Accidentes y Enfermedades Total"/>
    <s v="Totales"/>
    <s v="Accidentes y Enfermedades Total"/>
    <x v="51"/>
    <x v="2"/>
    <n v="23848282.467700001"/>
    <n v="20930115.52899"/>
    <n v="686962120.64980006"/>
    <n v="584624168.36260986"/>
    <n v="657838299.99713993"/>
    <n v="555463704.64566004"/>
    <n v="126751785.44149999"/>
    <n v="111154542.15371996"/>
    <n v="91151557.71420002"/>
    <n v="78274041.534169972"/>
    <n v="4680114.9022500003"/>
    <n v="4238751.0255000005"/>
    <n v="3.6923463333855939"/>
    <n v="3.8133853492357206"/>
    <n v="441363.87674999982"/>
    <n v="10.412592626808914"/>
    <n v="100"/>
    <n v="100"/>
    <n v="19.624536519930629"/>
    <n v="20.25192369162496"/>
    <n v="0.68127699644094819"/>
    <n v="0.71143849518496383"/>
    <n v="0.72503862393710328"/>
    <n v="0.76310134938591057"/>
    <m/>
    <m/>
    <m/>
    <n v="0"/>
    <m/>
    <n v="0"/>
    <m/>
    <n v="0"/>
    <m/>
    <n v="3.4334846326678603"/>
    <n v="69.511355594196957"/>
    <n v="74.201589701980453"/>
    <n v="3.5690134030624474"/>
    <n v="3.4337657451027903"/>
    <n v="11.18127989587332"/>
    <n v="69.431680192061663"/>
    <n v="74.63233126499469"/>
    <s v="Medianas"/>
    <n v="2023"/>
    <n v="3"/>
    <d v="2024-11-12T00:00:00"/>
    <x v="51"/>
    <x v="15"/>
  </r>
  <r>
    <n v="2024"/>
    <n v="9"/>
    <n v="701"/>
    <x v="51"/>
    <s v="Accidentes y Enfermedades Total"/>
    <n v="243"/>
    <s v="72440a20f54075ac43f51a2cf0dbb2a14366b38a5c01b110ae174abc1cb44238"/>
    <s v="866d562d83a77144c090ae01fef5e5dc5d322dfdcb968ee04e0fa262fe1b2619"/>
    <x v="16"/>
    <n v="2340553.6933599999"/>
    <n v="2011777.3748599999"/>
    <n v="3028776.3218899998"/>
    <n v="2650095.6558399997"/>
    <n v="1467782.9120400001"/>
    <n v="1258580.9577499998"/>
    <n v="1829323.2568700004"/>
    <n v="1838102.92594"/>
    <n v="0"/>
    <n v="0"/>
    <n v="136.08000000000001"/>
    <n v="130.12"/>
    <n v="0"/>
    <n v="0"/>
    <n v="1093018.98554"/>
    <n v="932660.68850000005"/>
    <n v="1610861.1368100001"/>
    <n v="1492387.04143"/>
    <n v="0"/>
    <n v="0"/>
    <n v="0"/>
    <n v="0"/>
    <n v="0"/>
    <n v="0"/>
    <s v="Accidentes y Enfermedades Total"/>
    <s v="Totales"/>
    <s v="Accidentes y Enfermedades Total"/>
    <x v="51"/>
    <x v="2"/>
    <n v="2340553.6933599999"/>
    <n v="2011777.3748599999"/>
    <n v="686962120.64980006"/>
    <n v="584624168.36260986"/>
    <n v="657838299.99713993"/>
    <n v="555463704.64566004"/>
    <n v="126751785.44149999"/>
    <n v="111154542.15371996"/>
    <n v="91151557.71420002"/>
    <n v="78274041.534169972"/>
    <n v="2340553.6933599999"/>
    <n v="2011777.3748599999"/>
    <n v="1.8465646737893411"/>
    <n v="1.8098921878314558"/>
    <n v="328776.31850000005"/>
    <n v="16.342579582041459"/>
    <n v="100"/>
    <n v="100"/>
    <n v="100"/>
    <n v="100"/>
    <n v="0.34071073542542074"/>
    <n v="0.35579468288334321"/>
    <n v="0.34411464385649654"/>
    <n v="0.36217980725551591"/>
    <m/>
    <m/>
    <m/>
    <n v="0"/>
    <m/>
    <n v="0"/>
    <m/>
    <n v="0"/>
    <m/>
    <n v="16.622049857165845"/>
    <n v="62.710926743701954"/>
    <n v="62.560647787262489"/>
    <n v="1.6102664055858937"/>
    <n v="17.193637409324559"/>
    <n v="7.9385636628470424"/>
    <n v="67.853085567916395"/>
    <n v="62.494558221728312"/>
    <s v="Medianas"/>
    <n v="2023"/>
    <n v="3"/>
    <d v="2024-11-12T00:00:00"/>
    <x v="51"/>
    <x v="16"/>
  </r>
  <r>
    <n v="2024"/>
    <n v="9"/>
    <n v="48"/>
    <x v="3"/>
    <s v="Accidentes y Enfermedades Total"/>
    <n v="36"/>
    <s v="76a50887d8f1c2e9301755428990ad81479ee21c25b43215cf524541e0503269"/>
    <s v="866d562d83a77144c090ae01fef5e5dc5d322dfdcb968ee04e0fa262fe1b2619"/>
    <x v="5"/>
    <n v="22530566.875999998"/>
    <n v="20384075.905619998"/>
    <n v="29014507.5711"/>
    <n v="25834643.097379997"/>
    <n v="17103732.422560003"/>
    <n v="15292467.125889998"/>
    <n v="22101623.20386"/>
    <n v="19548120.445940003"/>
    <n v="0"/>
    <n v="0"/>
    <n v="136.08000000000001"/>
    <n v="130.12"/>
    <n v="-105211.86119"/>
    <n v="77739.713540000012"/>
    <n v="16603678.59819"/>
    <n v="14793621.41071"/>
    <n v="20319373.209400002"/>
    <n v="17741285.68468"/>
    <n v="0"/>
    <n v="0"/>
    <n v="0"/>
    <n v="0"/>
    <n v="0"/>
    <n v="0"/>
    <s v="Accidentes y Enfermedades Total"/>
    <s v="Totales"/>
    <s v="Accidentes y Enfermedades Total"/>
    <x v="51"/>
    <x v="2"/>
    <n v="47053426.409630001"/>
    <n v="41806699.471960001"/>
    <n v="686962120.64980006"/>
    <n v="584624168.36260986"/>
    <n v="657838299.99713993"/>
    <n v="555463704.64566004"/>
    <n v="126751785.44149999"/>
    <n v="111154542.15371996"/>
    <n v="91151557.71420002"/>
    <n v="78274041.534169972"/>
    <n v="22530566.875999998"/>
    <n v="20384075.905619998"/>
    <n v="17.775344779185438"/>
    <n v="18.338500173416271"/>
    <n v="2146490.9703800008"/>
    <n v="10.530234386481085"/>
    <n v="100"/>
    <n v="100"/>
    <n v="47.882946248923695"/>
    <n v="48.757917183325404"/>
    <n v="3.2797393333257228"/>
    <n v="3.4249399702172942"/>
    <n v="3.486697438922314"/>
    <n v="3.6697403872001599"/>
    <m/>
    <m/>
    <m/>
    <n v="0"/>
    <m/>
    <n v="0"/>
    <m/>
    <n v="0"/>
    <m/>
    <n v="11.844166685201184"/>
    <n v="75.913457999937123"/>
    <n v="75.021635499668562"/>
    <n v="18.764059387978516"/>
    <n v="12.235389410260233"/>
    <n v="14.531570995140664"/>
    <n v="81.713537258663692"/>
    <n v="83.385283759252161"/>
    <s v="Grandes"/>
    <n v="2023"/>
    <n v="3"/>
    <d v="2024-11-12T00:00:00"/>
    <x v="51"/>
    <x v="5"/>
  </r>
  <r>
    <n v="2024"/>
    <n v="9"/>
    <n v="201.1"/>
    <x v="1"/>
    <s v="Accidentes y Enfermedades Total"/>
    <n v="201.1"/>
    <m/>
    <m/>
    <x v="1"/>
    <n v="126751785.44149999"/>
    <n v="111154542.15371999"/>
    <n v="164380606.55425003"/>
    <n v="143431826.19462997"/>
    <n v="91151557.714200005"/>
    <n v="78274041.534169987"/>
    <n v="118802186.57601999"/>
    <n v="102247471.29128002"/>
    <n v="0"/>
    <n v="0"/>
    <n v="0"/>
    <n v="0"/>
    <n v="-64313.798940000001"/>
    <n v="96823.052920000002"/>
    <n v="84609001.029980004"/>
    <n v="72381990.875350028"/>
    <n v="112414231.36838001"/>
    <n v="98908296.53516002"/>
    <n v="0"/>
    <n v="0"/>
    <n v="0"/>
    <n v="0"/>
    <n v="0"/>
    <n v="0"/>
    <s v="Accidentes y Enfermedades Total"/>
    <s v="Totales"/>
    <s v="Accidentes y Enfermedades Total"/>
    <x v="51"/>
    <x v="2"/>
    <n v="571581431.98939002"/>
    <n v="484263566.47659004"/>
    <n v="686962120.64980006"/>
    <n v="584624168.36260986"/>
    <n v="657838299.99713993"/>
    <n v="555463704.64566004"/>
    <n v="126751785.44149999"/>
    <n v="111154542.15371996"/>
    <n v="91151557.71420002"/>
    <n v="78274041.534169972"/>
    <n v="126751785.44149999"/>
    <n v="111154542.15371999"/>
    <n v="100"/>
    <n v="100.00000000000003"/>
    <n v="15597243.287780002"/>
    <n v="14.032034126153793"/>
    <n v="100"/>
    <n v="100"/>
    <n v="22.175630338504913"/>
    <n v="22.953315064038243"/>
    <n v="18.451058891224601"/>
    <n v="19.267924266807064"/>
    <n v="19.01299128037023"/>
    <n v="20.011126059915547"/>
    <m/>
    <m/>
    <m/>
    <n v="0"/>
    <m/>
    <n v="0"/>
    <m/>
    <n v="0"/>
    <m/>
    <n v="16.451835024269744"/>
    <n v="71.913430960125908"/>
    <n v="70.419112001668566"/>
    <n v="99.999999999999986"/>
    <n v="16.892337454058513"/>
    <n v="13.655007017959186"/>
    <n v="75.265382327543023"/>
    <n v="73.180909398858773"/>
    <m/>
    <n v="2023"/>
    <n v="3"/>
    <d v="2024-11-12T00:00:00"/>
    <x v="51"/>
    <x v="1"/>
  </r>
  <r>
    <n v="2024"/>
    <n v="9"/>
    <n v="23"/>
    <x v="16"/>
    <s v="Accidentes y Enfermedades Total"/>
    <n v="17"/>
    <s v="4523540f1504cd17100c4835e85b7eefd49911580f8efff0599a8f283be6b9e3"/>
    <s v="866d562d83a77144c090ae01fef5e5dc5d322dfdcb968ee04e0fa262fe1b2619"/>
    <x v="9"/>
    <n v="5210373.8563599996"/>
    <n v="4595006.7538900003"/>
    <n v="6555642.3188799992"/>
    <n v="5767032.57015"/>
    <n v="3573779.4709300012"/>
    <n v="3228777.3894800008"/>
    <n v="4703497.5175399967"/>
    <n v="4336965.4544400014"/>
    <n v="0"/>
    <n v="0"/>
    <n v="136.08000000000001"/>
    <n v="130.12"/>
    <n v="0"/>
    <n v="0"/>
    <n v="3095354.89316"/>
    <n v="2748033.7472399999"/>
    <n v="4333711.5961000007"/>
    <n v="3945592.9796799999"/>
    <n v="0"/>
    <n v="0"/>
    <n v="0"/>
    <n v="0"/>
    <n v="0"/>
    <n v="0"/>
    <s v="Accidentes y Enfermedades Total"/>
    <s v="Totales"/>
    <s v="Accidentes y Enfermedades Total"/>
    <x v="51"/>
    <x v="2"/>
    <n v="17823957.294020001"/>
    <n v="15095885.725"/>
    <n v="686962120.64980006"/>
    <n v="584624168.36260986"/>
    <n v="657838299.99713993"/>
    <n v="555463704.64566004"/>
    <n v="126751785.44149999"/>
    <n v="111154542.15371996"/>
    <n v="91151557.71420002"/>
    <n v="78274041.534169972"/>
    <n v="5210373.8563599996"/>
    <n v="4595006.7538900003"/>
    <n v="4.1106907001043815"/>
    <n v="4.1338902260380745"/>
    <n v="615367.10246999934"/>
    <n v="13.392082654700065"/>
    <n v="100"/>
    <n v="100"/>
    <n v="29.232418875398103"/>
    <n v="30.438801919918486"/>
    <n v="0.75846596191235216"/>
    <n v="0.79204477093879344"/>
    <n v="0.78597618821669613"/>
    <n v="0.82723798431100648"/>
    <m/>
    <m/>
    <m/>
    <n v="0"/>
    <m/>
    <n v="0"/>
    <m/>
    <n v="0"/>
    <m/>
    <n v="10.685223533034073"/>
    <n v="68.589693742756992"/>
    <n v="70.267086914434046"/>
    <n v="3.9207003813751182"/>
    <n v="12.638896675444155"/>
    <n v="9.8367626468019118"/>
    <n v="71.425031973645318"/>
    <n v="69.648181183221652"/>
    <s v="Grandes"/>
    <n v="2023"/>
    <n v="3"/>
    <d v="2024-11-12T00:00:00"/>
    <x v="51"/>
    <x v="9"/>
  </r>
  <r>
    <n v="2024"/>
    <n v="9"/>
    <n v="79"/>
    <x v="59"/>
    <s v="Accidentes y Enfermedades Total"/>
    <n v="51"/>
    <s v="031b4af5197ec30a926f48cf40e11a7dbc470048a21e4003b7a3c07c5dab1baa"/>
    <s v="866d562d83a77144c090ae01fef5e5dc5d322dfdcb968ee04e0fa262fe1b2619"/>
    <x v="24"/>
    <n v="440515.03126000002"/>
    <n v="435849.84804000001"/>
    <n v="580059.24320000003"/>
    <n v="575402.49789000012"/>
    <n v="-15025.43622"/>
    <n v="5965.6503799999982"/>
    <n v="-8189.078919999999"/>
    <n v="12613.33468"/>
    <n v="0"/>
    <n v="0"/>
    <n v="136.08000000000001"/>
    <n v="130.12"/>
    <n v="0"/>
    <n v="0"/>
    <n v="-15025.436220000001"/>
    <n v="5965.65038"/>
    <n v="452964.30747"/>
    <n v="434092.52861000004"/>
    <n v="0"/>
    <n v="0"/>
    <n v="0"/>
    <n v="0"/>
    <n v="0"/>
    <n v="0"/>
    <s v="Accidentes y Enfermedades Total"/>
    <s v="Totales"/>
    <s v="Accidentes y Enfermedades Total"/>
    <x v="51"/>
    <x v="2"/>
    <n v="61339841.861339994"/>
    <n v="52224009.604280002"/>
    <n v="686962120.64980006"/>
    <n v="584624168.36260986"/>
    <n v="657838299.99713993"/>
    <n v="555463704.64566004"/>
    <n v="126751785.44149999"/>
    <n v="111154542.15371996"/>
    <n v="91151557.71420002"/>
    <n v="78274041.534169972"/>
    <n v="440515.03126000002"/>
    <n v="435849.84804000001"/>
    <n v="0.3475414801658252"/>
    <n v="0.39211159489753128"/>
    <n v="4665.1832200000063"/>
    <n v="1.0703647691926887"/>
    <n v="100"/>
    <n v="100"/>
    <n v="0.71815482057451907"/>
    <n v="0.83457752735301294"/>
    <n v="6.4125083176830078E-2"/>
    <n v="6.6964029194091501E-2"/>
    <n v="7.4552143347188238E-2"/>
    <n v="7.8465945550490329E-2"/>
    <m/>
    <m/>
    <m/>
    <n v="0"/>
    <m/>
    <n v="0"/>
    <m/>
    <n v="0"/>
    <m/>
    <n v="-351.86585305724878"/>
    <n v="-3.4108793466190974"/>
    <n v="1.3687398095530601"/>
    <n v="-1.648401475168566E-2"/>
    <n v="-351.86585305724873"/>
    <n v="4.3474092771025097"/>
    <n v="-3.3171346996242397"/>
    <n v="1.3742808242064204"/>
    <s v="Resto"/>
    <n v="2023"/>
    <n v="3"/>
    <d v="2024-11-12T00:00:00"/>
    <x v="51"/>
    <x v="24"/>
  </r>
  <r>
    <n v="2024"/>
    <n v="9"/>
    <n v="707"/>
    <x v="47"/>
    <s v="Accidentes y Enfermedades Total"/>
    <n v="9"/>
    <s v="19581e27de7ced00ff1ce50b2047e7a567c76b1cbaebabe5ef03f7c3017bb5b7"/>
    <s v="866d562d83a77144c090ae01fef5e5dc5d322dfdcb968ee04e0fa262fe1b2619"/>
    <x v="19"/>
    <n v="1101163.0575699999"/>
    <n v="939209.72964999999"/>
    <n v="1221728.4890100001"/>
    <n v="1157125.7593999999"/>
    <n v="740129.87489000009"/>
    <n v="619673.02667000017"/>
    <n v="1074614.3763599999"/>
    <n v="861027.51021000009"/>
    <n v="0"/>
    <n v="0"/>
    <n v="136.08000000000001"/>
    <n v="130.12"/>
    <n v="0"/>
    <n v="0"/>
    <n v="414996.02199000004"/>
    <n v="424953.18988999998"/>
    <n v="432384.65850999998"/>
    <n v="527832.36085000006"/>
    <n v="0"/>
    <n v="0"/>
    <n v="0"/>
    <n v="0"/>
    <n v="0"/>
    <n v="0"/>
    <s v="Accidentes y Enfermedades Total"/>
    <s v="Totales"/>
    <s v="Accidentes y Enfermedades Total"/>
    <x v="51"/>
    <x v="2"/>
    <n v="1101163.0575699999"/>
    <n v="939209.72964999999"/>
    <n v="686962120.64980006"/>
    <n v="584624168.36260986"/>
    <n v="657838299.99713993"/>
    <n v="555463704.64566004"/>
    <n v="126751785.44149999"/>
    <n v="111154542.15371996"/>
    <n v="91151557.71420002"/>
    <n v="78274041.534169972"/>
    <n v="1101163.0575699999"/>
    <n v="939209.72964999999"/>
    <n v="0.86875546070964182"/>
    <n v="0.84495847983533601"/>
    <n v="161953.32791999995"/>
    <n v="17.243574337794865"/>
    <n v="100"/>
    <n v="100"/>
    <n v="100"/>
    <n v="100"/>
    <n v="0.16029458167626559"/>
    <n v="0.16739114423328461"/>
    <n v="0.16065188209384126"/>
    <n v="0.16908570655379512"/>
    <m/>
    <m/>
    <m/>
    <n v="0"/>
    <m/>
    <n v="0"/>
    <m/>
    <n v="0"/>
    <m/>
    <n v="19.438775456680936"/>
    <n v="67.213467597004879"/>
    <n v="65.978131093352658"/>
    <n v="0.81197720966067388"/>
    <n v="-2.343121110016233"/>
    <n v="-18.082957662219666"/>
    <n v="95.978433513362546"/>
    <n v="80.509120207346214"/>
    <s v="Resto"/>
    <n v="2023"/>
    <n v="3"/>
    <d v="2024-11-12T00:00:00"/>
    <x v="51"/>
    <x v="19"/>
  </r>
  <r>
    <n v="2024"/>
    <n v="9"/>
    <n v="8"/>
    <x v="20"/>
    <s v="Accidentes y Enfermedades Total"/>
    <n v="8"/>
    <s v="2c624232cdd221771294dfbb310aca000a0df6ac8b66b696d90ef06fdefb64a3"/>
    <s v="866d562d83a77144c090ae01fef5e5dc5d322dfdcb968ee04e0fa262fe1b2619"/>
    <x v="42"/>
    <n v="44703.092990000005"/>
    <n v="72839.212459999995"/>
    <n v="53994.460340000005"/>
    <n v="84108.451939999999"/>
    <n v="27599.623879999999"/>
    <n v="33154.962539999993"/>
    <n v="37058.529740000005"/>
    <n v="42223.071039999973"/>
    <n v="0"/>
    <n v="0"/>
    <n v="136.08000000000001"/>
    <n v="130.12"/>
    <n v="0"/>
    <n v="0"/>
    <n v="27961.368730000002"/>
    <n v="25779.956529999999"/>
    <n v="51288.172960000004"/>
    <n v="65000.327810000003"/>
    <n v="0"/>
    <n v="0"/>
    <n v="0"/>
    <n v="0"/>
    <n v="0"/>
    <n v="0"/>
    <s v="Accidentes y Enfermedades Total"/>
    <s v="Totales"/>
    <s v="Accidentes y Enfermedades Total"/>
    <x v="51"/>
    <x v="2"/>
    <n v="1891357.54091"/>
    <n v="1612866.84565"/>
    <n v="686962120.64980006"/>
    <n v="584624168.36260986"/>
    <n v="657838299.99713993"/>
    <n v="555463704.64566004"/>
    <n v="126751785.44149999"/>
    <n v="111154542.15371996"/>
    <n v="91151557.71420002"/>
    <n v="78274041.534169972"/>
    <n v="44703.092990000005"/>
    <n v="72839.212459999995"/>
    <n v="3.5268215618652496E-2"/>
    <n v="6.5529677014249041E-2"/>
    <n v="-28136.119469999991"/>
    <n v="-38.627709608270507"/>
    <n v="100"/>
    <n v="100"/>
    <n v="2.3635453383653595"/>
    <n v="4.5161330370483945"/>
    <n v="6.5073592336816442E-3"/>
    <n v="6.7954530756561852E-3"/>
    <n v="1.2459151776773942E-2"/>
    <n v="1.3113226273976875E-2"/>
    <m/>
    <m/>
    <m/>
    <n v="0"/>
    <m/>
    <n v="0"/>
    <m/>
    <n v="0"/>
    <m/>
    <n v="-16.755677685648784"/>
    <n v="61.739852958662119"/>
    <n v="45.518013471393857"/>
    <n v="3.0278828548972122E-2"/>
    <n v="8.4616597295713127"/>
    <n v="-21.095516456596151"/>
    <n v="54.518161042326987"/>
    <n v="39.661271563670283"/>
    <s v="Resto"/>
    <n v="2023"/>
    <n v="3"/>
    <d v="2024-11-12T00:00:00"/>
    <x v="51"/>
    <x v="42"/>
  </r>
  <r>
    <n v="2024"/>
    <n v="9"/>
    <n v="16"/>
    <x v="24"/>
    <s v="Accidentes y Enfermedades Total"/>
    <n v="14"/>
    <s v="8527a891e224136950ff32ca212b45bc93f69fbb801c3b1ebedac52775f99e61"/>
    <s v="866d562d83a77144c090ae01fef5e5dc5d322dfdcb968ee04e0fa262fe1b2619"/>
    <x v="14"/>
    <n v="1827603.65488"/>
    <n v="1672007.0972200001"/>
    <n v="2335041.7557399999"/>
    <n v="2114655.9473200003"/>
    <n v="1351727.5293499997"/>
    <n v="1183077.71538"/>
    <n v="1755005.8654799997"/>
    <n v="1528182.8173999994"/>
    <n v="0"/>
    <n v="0"/>
    <n v="136.08000000000001"/>
    <n v="130.12"/>
    <n v="0"/>
    <n v="0"/>
    <n v="1216592.57547"/>
    <n v="1093559.4463800001"/>
    <n v="1751376.5318800001"/>
    <n v="1571200.37995"/>
    <n v="0"/>
    <n v="0"/>
    <n v="0"/>
    <n v="0"/>
    <n v="0"/>
    <n v="0"/>
    <s v="Accidentes y Enfermedades Total"/>
    <s v="Totales"/>
    <s v="Accidentes y Enfermedades Total"/>
    <x v="51"/>
    <x v="2"/>
    <n v="3728743.9611599999"/>
    <n v="2931433.71942"/>
    <n v="686962120.64980006"/>
    <n v="584624168.36260986"/>
    <n v="657838299.99713993"/>
    <n v="555463704.64566004"/>
    <n v="126751785.44149999"/>
    <n v="111154542.15371996"/>
    <n v="91151557.71420002"/>
    <n v="78274041.534169972"/>
    <n v="1827603.65488"/>
    <n v="1672007.0972200001"/>
    <n v="1.4418760639261352"/>
    <n v="1.5042184195295556"/>
    <n v="155596.55765999993"/>
    <n v="9.3059747125898049"/>
    <n v="100"/>
    <n v="100"/>
    <n v="49.01392195111832"/>
    <n v="57.037178979807045"/>
    <n v="0.26604140169348245"/>
    <n v="0.27781958801850637"/>
    <n v="0.28599691694287721"/>
    <n v="0.30101104414852858"/>
    <m/>
    <m/>
    <m/>
    <n v="0"/>
    <m/>
    <n v="0"/>
    <m/>
    <n v="0"/>
    <m/>
    <n v="14.255176289566919"/>
    <n v="73.961743605659052"/>
    <n v="70.757936216124349"/>
    <n v="1.4829450678048273"/>
    <n v="11.250703333712252"/>
    <n v="11.467420338565205"/>
    <n v="69.464935342262407"/>
    <n v="69.600253432652565"/>
    <s v="Medianas"/>
    <n v="2023"/>
    <n v="3"/>
    <d v="2024-11-12T00:00:00"/>
    <x v="51"/>
    <x v="14"/>
  </r>
  <r>
    <n v="2024"/>
    <n v="9"/>
    <n v="43"/>
    <x v="9"/>
    <s v="Accidentes y Enfermedades Total"/>
    <n v="31"/>
    <s v="eb1e33e8a81b697b75855af6bfcdbcbf7cbbde9f94962ceaec1ed8af21f5a50f"/>
    <s v="866d562d83a77144c090ae01fef5e5dc5d322dfdcb968ee04e0fa262fe1b2619"/>
    <x v="0"/>
    <n v="31735491.54284"/>
    <n v="28103410.80077"/>
    <n v="40390283.380840003"/>
    <n v="36012697.79338"/>
    <n v="23092395.722279999"/>
    <n v="19215731.685379997"/>
    <n v="30061929.568449996"/>
    <n v="25338152.968039997"/>
    <n v="0"/>
    <n v="0"/>
    <n v="136.08000000000001"/>
    <n v="130.12"/>
    <n v="20023.450559999997"/>
    <n v="7303.7136499999997"/>
    <n v="22463750.5053"/>
    <n v="18786145.783880003"/>
    <n v="28696939.995310001"/>
    <n v="25840919.681540001"/>
    <n v="0"/>
    <n v="0"/>
    <n v="0"/>
    <n v="0"/>
    <n v="0"/>
    <n v="0"/>
    <s v="Accidentes y Enfermedades Total"/>
    <s v="Totales"/>
    <s v="Accidentes y Enfermedades Total"/>
    <x v="51"/>
    <x v="2"/>
    <n v="84865140.385240003"/>
    <n v="73374373.455160007"/>
    <n v="686962120.64980006"/>
    <n v="584624168.36260986"/>
    <n v="657838299.99713993"/>
    <n v="555463704.64566004"/>
    <n v="126751785.44149999"/>
    <n v="111154542.15371996"/>
    <n v="91151557.71420002"/>
    <n v="78274041.534169972"/>
    <n v="31735491.54284"/>
    <n v="28103410.80077"/>
    <n v="25.037510463698315"/>
    <n v="25.283187044128791"/>
    <n v="3632080.7420700006"/>
    <n v="12.923985518407211"/>
    <n v="100"/>
    <n v="100"/>
    <n v="37.395203023030092"/>
    <n v="38.30139799141773"/>
    <n v="4.6196858005534978"/>
    <n v="4.8242085544392861"/>
    <n v="4.8070901480999018"/>
    <n v="5.0594504313648461"/>
    <m/>
    <m/>
    <m/>
    <n v="0"/>
    <m/>
    <n v="0"/>
    <m/>
    <n v="0"/>
    <m/>
    <n v="20.17442843381032"/>
    <n v="72.765205766885259"/>
    <n v="68.375087357202588"/>
    <n v="25.334065924232206"/>
    <n v="19.576153425657282"/>
    <n v="11.052316825280251"/>
    <n v="78.279253847174289"/>
    <n v="72.699215103014609"/>
    <s v="Grandes"/>
    <n v="2023"/>
    <n v="3"/>
    <d v="2024-11-12T00:00:00"/>
    <x v="51"/>
    <x v="0"/>
  </r>
  <r>
    <n v="2024"/>
    <n v="9"/>
    <n v="98"/>
    <x v="53"/>
    <s v="Accidentes y Enfermedades Total"/>
    <n v="205"/>
    <s v="f8809aff4d69bece79dabe35be0c708b890d7eafb841f121330667b77d2e2590"/>
    <s v="866d562d83a77144c090ae01fef5e5dc5d322dfdcb968ee04e0fa262fe1b2619"/>
    <x v="33"/>
    <n v="416334.49706999998"/>
    <n v="329842.93442000001"/>
    <n v="450320.31024999998"/>
    <n v="356717.87728000002"/>
    <n v="152625.32913"/>
    <n v="99302.561730000001"/>
    <n v="222360.39522000001"/>
    <n v="107492.85997999999"/>
    <n v="0"/>
    <n v="0"/>
    <n v="136.08000000000001"/>
    <n v="130.12"/>
    <n v="0"/>
    <n v="0"/>
    <n v="40314.346840000006"/>
    <n v="34978.86795"/>
    <n v="162428.53280000002"/>
    <n v="162899.24884000001"/>
    <n v="0"/>
    <n v="0"/>
    <n v="0"/>
    <n v="0"/>
    <n v="0"/>
    <n v="0"/>
    <s v="Accidentes y Enfermedades Total"/>
    <s v="Totales"/>
    <s v="Accidentes y Enfermedades Total"/>
    <x v="51"/>
    <x v="2"/>
    <n v="2821244.0201900001"/>
    <n v="3540235.0162600004"/>
    <n v="686962120.64980006"/>
    <n v="584624168.36260986"/>
    <n v="657838299.99713993"/>
    <n v="555463704.64566004"/>
    <n v="126751785.44149999"/>
    <n v="111154542.15371996"/>
    <n v="91151557.71420002"/>
    <n v="78274041.534169972"/>
    <n v="416334.49706999998"/>
    <n v="329842.93442000001"/>
    <n v="0.32846440436308622"/>
    <n v="0.29674265039376202"/>
    <n v="86491.562649999978"/>
    <n v="26.222044986983839"/>
    <n v="100"/>
    <n v="100"/>
    <n v="14.757124661693085"/>
    <n v="9.3169784747356967"/>
    <n v="6.0605160685743141E-2"/>
    <n v="6.3288272676098378E-2"/>
    <n v="5.6419654244505471E-2"/>
    <n v="5.9381545843830166E-2"/>
    <m/>
    <m/>
    <m/>
    <n v="0"/>
    <m/>
    <n v="0"/>
    <m/>
    <n v="0"/>
    <m/>
    <n v="53.69727272996505"/>
    <n v="36.659304046173837"/>
    <n v="30.106014520097236"/>
    <n v="0.16744127358585262"/>
    <n v="15.253435010037265"/>
    <n v="-0.28896145522582239"/>
    <n v="24.819744502426484"/>
    <n v="21.472700579703911"/>
    <s v="Resto"/>
    <n v="2023"/>
    <n v="3"/>
    <d v="2024-11-12T00:00:00"/>
    <x v="51"/>
    <x v="33"/>
  </r>
  <r>
    <n v="2024"/>
    <n v="9"/>
    <n v="12"/>
    <x v="31"/>
    <s v="Accidentes y Enfermedades Total"/>
    <n v="12"/>
    <s v="6b51d431df5d7f141cbececcf79edf3dd861c3b4069f0b11661a3eefacbba918"/>
    <s v="866d562d83a77144c090ae01fef5e5dc5d322dfdcb968ee04e0fa262fe1b2619"/>
    <x v="30"/>
    <n v="199761.15912999999"/>
    <n v="188164.93210000001"/>
    <n v="245417.08265"/>
    <n v="241595.61010000002"/>
    <n v="56351.361140000001"/>
    <n v="62011.149829999988"/>
    <n v="88327.105240000004"/>
    <n v="79523.287749999989"/>
    <n v="0"/>
    <n v="0"/>
    <n v="136.08000000000001"/>
    <n v="130.12"/>
    <n v="0"/>
    <n v="536.94523000000004"/>
    <n v="48422.121869999995"/>
    <n v="55390.025869999998"/>
    <n v="147420.14624"/>
    <n v="144690.15210000001"/>
    <n v="0"/>
    <n v="0"/>
    <n v="0"/>
    <n v="0"/>
    <n v="0"/>
    <n v="0"/>
    <s v="Accidentes y Enfermedades Total"/>
    <s v="Totales"/>
    <s v="Accidentes y Enfermedades Total"/>
    <x v="51"/>
    <x v="2"/>
    <n v="5387062.6739699999"/>
    <n v="6304657.6626300002"/>
    <n v="686962120.64980006"/>
    <n v="584624168.36260986"/>
    <n v="657838299.99713993"/>
    <n v="555463704.64566004"/>
    <n v="126751785.44149999"/>
    <n v="111154542.15371996"/>
    <n v="91151557.71420002"/>
    <n v="78274041.534169972"/>
    <n v="199761.15912999999"/>
    <n v="188164.93210000001"/>
    <n v="0.15760027240184019"/>
    <n v="0.16928226994069154"/>
    <n v="11596.22702999998"/>
    <n v="6.1627992530707942"/>
    <n v="100"/>
    <n v="100"/>
    <n v="3.7081647498781711"/>
    <n v="2.9845384502844938"/>
    <n v="2.9078919073593921E-2"/>
    <n v="3.03663011306682E-2"/>
    <n v="3.2185623223036475E-2"/>
    <n v="3.3875288434918299E-2"/>
    <m/>
    <m/>
    <m/>
    <n v="0"/>
    <m/>
    <n v="0"/>
    <m/>
    <n v="0"/>
    <m/>
    <n v="-9.1270500636030363"/>
    <n v="28.20936832035893"/>
    <n v="32.955742144898842"/>
    <n v="6.1821610681285499E-2"/>
    <n v="-12.579708874579021"/>
    <n v="1.8867864193778727"/>
    <n v="32.846339598095895"/>
    <n v="38.281821579479839"/>
    <s v="Resto"/>
    <n v="2023"/>
    <n v="3"/>
    <d v="2024-11-12T00:00:00"/>
    <x v="51"/>
    <x v="30"/>
  </r>
  <r>
    <n v="2024"/>
    <n v="9"/>
    <n v="1"/>
    <x v="14"/>
    <s v="Accidentes y Enfermedades Total"/>
    <n v="30"/>
    <s v="624b60c58c9d8bfb6ff1886c2fd605d2adeb6ea4da576068201b6c6958ce93f4"/>
    <s v="866d562d83a77144c090ae01fef5e5dc5d322dfdcb968ee04e0fa262fe1b2619"/>
    <x v="18"/>
    <n v="2261700.60464"/>
    <n v="2175833.9738600003"/>
    <n v="4505683.9236900005"/>
    <n v="4169801.1227500001"/>
    <n v="3369008.8630299997"/>
    <n v="3033283.2014699997"/>
    <n v="4307868.929039998"/>
    <n v="4032312.9335200004"/>
    <n v="0"/>
    <n v="0"/>
    <n v="136.08000000000001"/>
    <n v="130.12"/>
    <n v="0"/>
    <n v="0"/>
    <n v="3157671.0700700004"/>
    <n v="2847260.02642"/>
    <n v="3215688.0610000002"/>
    <n v="2985773.9740300002"/>
    <n v="0"/>
    <n v="0"/>
    <n v="0"/>
    <n v="0"/>
    <n v="0"/>
    <n v="0"/>
    <s v="Accidentes y Enfermedades Total"/>
    <s v="Totales"/>
    <s v="Accidentes y Enfermedades Total"/>
    <x v="51"/>
    <x v="2"/>
    <n v="35723485.483519994"/>
    <n v="28721849.16367"/>
    <n v="686962120.64980006"/>
    <n v="584624168.36260986"/>
    <n v="657838299.99713993"/>
    <n v="555463704.64566004"/>
    <n v="126751785.44149999"/>
    <n v="111154542.15371996"/>
    <n v="91151557.71420002"/>
    <n v="78274041.534169972"/>
    <n v="2261700.60464"/>
    <n v="2175833.9738600003"/>
    <n v="1.7843540402701838"/>
    <n v="1.9574854357736946"/>
    <n v="85866.630779999774"/>
    <n v="3.9463778859776477"/>
    <n v="100"/>
    <n v="100"/>
    <n v="6.3311308345972304"/>
    <n v="7.575535828007177"/>
    <n v="0.32923221479819714"/>
    <n v="0.34380798513097111"/>
    <n v="0.37217653521816968"/>
    <n v="0.39171487815716111"/>
    <m/>
    <m/>
    <m/>
    <n v="0"/>
    <m/>
    <n v="0"/>
    <m/>
    <n v="0"/>
    <m/>
    <n v="11.068061874252265"/>
    <n v="148.9590998967015"/>
    <n v="139.40784259788245"/>
    <n v="3.6960518805321079"/>
    <n v="10.90209677969931"/>
    <n v="7.7003178730129074"/>
    <n v="98.195814089257212"/>
    <n v="95.360869616562326"/>
    <s v="Medianas"/>
    <n v="2023"/>
    <n v="3"/>
    <d v="2024-11-12T00:00:00"/>
    <x v="51"/>
    <x v="18"/>
  </r>
  <r>
    <n v="2024"/>
    <n v="9"/>
    <n v="91"/>
    <x v="60"/>
    <s v="Accidentes y Enfermedades Total"/>
    <n v="218"/>
    <s v="5966abd0cbfc86f98a186531b2b4ee5f6e910120ce13222f98207203dfc9a9a2"/>
    <s v="866d562d83a77144c090ae01fef5e5dc5d322dfdcb968ee04e0fa262fe1b2619"/>
    <x v="37"/>
    <n v="71097.936709999994"/>
    <n v="60804.297490000004"/>
    <n v="77019.192259999982"/>
    <n v="67421.338969999997"/>
    <n v="35043.365520000007"/>
    <n v="27780.039979999998"/>
    <n v="49172.304270000001"/>
    <n v="34540.374190000002"/>
    <n v="0"/>
    <n v="0"/>
    <n v="136.08000000000001"/>
    <n v="130.12"/>
    <n v="0"/>
    <n v="0"/>
    <n v="35043.365520000007"/>
    <n v="27701.707200000001"/>
    <n v="63682.922500000001"/>
    <n v="49162.180529999998"/>
    <n v="0"/>
    <n v="0"/>
    <n v="0"/>
    <n v="0"/>
    <n v="0"/>
    <n v="0"/>
    <s v="Accidentes y Enfermedades Total"/>
    <s v="Totales"/>
    <s v="Accidentes y Enfermedades Total"/>
    <x v="51"/>
    <x v="2"/>
    <n v="3240513.8837199998"/>
    <n v="3256773.9065"/>
    <n v="686962120.64980006"/>
    <n v="584624168.36260986"/>
    <n v="657838299.99713993"/>
    <n v="555463704.64566004"/>
    <n v="126751785.44149999"/>
    <n v="111154542.15371996"/>
    <n v="91151557.71420002"/>
    <n v="78274041.534169972"/>
    <n v="71097.936709999994"/>
    <n v="60804.297490000004"/>
    <n v="5.609225658033351E-2"/>
    <n v="5.4702485667127633E-2"/>
    <n v="10293.63921999999"/>
    <n v="16.929131072837244"/>
    <n v="100"/>
    <n v="100"/>
    <n v="2.1940327757022904"/>
    <n v="1.8670100914479923"/>
    <n v="1.0349615295054142E-2"/>
    <n v="1.0807813517441764E-2"/>
    <n v="1.040057883003675E-2"/>
    <n v="1.0946583364756141E-2"/>
    <m/>
    <m/>
    <m/>
    <n v="0"/>
    <m/>
    <n v="0"/>
    <m/>
    <n v="0"/>
    <m/>
    <n v="26.145842645400009"/>
    <n v="49.288864264708153"/>
    <n v="45.687625919152772"/>
    <n v="3.8445163636014072E-2"/>
    <n v="26.502548261718715"/>
    <n v="29.536407485300774"/>
    <n v="55.027885254480914"/>
    <n v="56.347596671583197"/>
    <s v="Resto"/>
    <n v="2023"/>
    <n v="3"/>
    <d v="2024-11-12T00:00:00"/>
    <x v="51"/>
    <x v="37"/>
  </r>
  <r>
    <n v="2024"/>
    <n v="9"/>
    <n v="18"/>
    <x v="64"/>
    <s v="Automoviles"/>
    <n v="5"/>
    <s v="ef2d127de37b942baad06145e54b0c619a1f22327b2ebbcfbec78f5564afe39d"/>
    <s v="866d562d83a77144c090ae01fef5e5dc5d322dfdcb968ee04e0fa262fe1b2619"/>
    <x v="30"/>
    <n v="692.37742000000003"/>
    <n v="834.12411999999995"/>
    <n v="987.46533000000022"/>
    <n v="1184.0517199999999"/>
    <n v="120.31074000000005"/>
    <n v="-772.05891999999983"/>
    <n v="58.877979999999766"/>
    <n v="-1064.7582099999997"/>
    <n v="0"/>
    <n v="0"/>
    <n v="136.08000000000001"/>
    <n v="130.12"/>
    <n v="0"/>
    <n v="0"/>
    <n v="120.31074000000001"/>
    <n v="-772.05892000000006"/>
    <n v="761.79620999999997"/>
    <n v="932.26539000000002"/>
    <n v="0"/>
    <n v="0"/>
    <n v="0"/>
    <n v="0"/>
    <n v="0"/>
    <n v="0"/>
    <s v="Automoviles"/>
    <s v="Totales"/>
    <s v="Automoviles Total"/>
    <x v="50"/>
    <x v="2"/>
    <n v="16146107.356520001"/>
    <n v="15536856.45108"/>
    <n v="686962120.64980006"/>
    <n v="584624168.36260986"/>
    <n v="657838299.99713993"/>
    <n v="555463704.64566004"/>
    <n v="139227565.87292007"/>
    <n v="108380694.05224"/>
    <n v="83821223.317340016"/>
    <n v="73063263.248839974"/>
    <n v="692.37742000000003"/>
    <n v="834.12411999999995"/>
    <n v="4.9729909135376774E-4"/>
    <n v="7.6962426499866126E-4"/>
    <n v="-141.74669999999992"/>
    <n v="-16.99347814087907"/>
    <n v="100"/>
    <n v="100"/>
    <n v="4.2882002746030875E-3"/>
    <n v="5.368680097073422E-3"/>
    <n v="1.0078829664510143E-4"/>
    <n v="1.0525039664048297E-4"/>
    <n v="1.4267698209196155E-4"/>
    <n v="1.501671689839937E-4"/>
    <m/>
    <m/>
    <m/>
    <n v="0"/>
    <m/>
    <n v="0"/>
    <m/>
    <n v="0"/>
    <m/>
    <n v="-115.58310342428271"/>
    <n v="17.376467880769429"/>
    <n v="-92.559236867529961"/>
    <n v="1.43532550872604E-4"/>
    <n v="-115.58310342428268"/>
    <n v="-18.285477700722119"/>
    <n v="15.793034727752191"/>
    <n v="-82.815357974406851"/>
    <s v="Resto"/>
    <n v="2023"/>
    <n v="3"/>
    <d v="2024-11-12T00:00:00"/>
    <x v="50"/>
    <x v="30"/>
  </r>
  <r>
    <n v="2024"/>
    <n v="9"/>
    <n v="43"/>
    <x v="9"/>
    <s v="Automoviles"/>
    <n v="31"/>
    <s v="eb1e33e8a81b697b75855af6bfcdbcbf7cbbde9f94962ceaec1ed8af21f5a50f"/>
    <s v="866d562d83a77144c090ae01fef5e5dc5d322dfdcb968ee04e0fa262fe1b2619"/>
    <x v="4"/>
    <n v="21151401.852540001"/>
    <n v="14669738.197180001"/>
    <n v="27305566.67041"/>
    <n v="19639540.732469998"/>
    <n v="10720278.045529999"/>
    <n v="9466553.3401299976"/>
    <n v="14498406.248110004"/>
    <n v="12585536.997559998"/>
    <n v="0"/>
    <n v="0"/>
    <n v="136.08000000000001"/>
    <n v="130.12"/>
    <n v="71779.237590000004"/>
    <n v="19410.08138"/>
    <n v="10667245.67117"/>
    <n v="9450780.0081399996"/>
    <n v="16764188.22555"/>
    <n v="13186509.71023"/>
    <n v="0"/>
    <n v="0"/>
    <n v="0"/>
    <n v="0"/>
    <n v="0"/>
    <n v="0"/>
    <s v="Automoviles"/>
    <s v="Totales"/>
    <s v="Automoviles Total"/>
    <x v="50"/>
    <x v="2"/>
    <n v="84865140.385240003"/>
    <n v="73374373.455160007"/>
    <n v="686962120.64980006"/>
    <n v="584624168.36260986"/>
    <n v="657838299.99713993"/>
    <n v="555463704.64566004"/>
    <n v="139227565.87292007"/>
    <n v="108380694.05224"/>
    <n v="83821223.317340016"/>
    <n v="73063263.248839974"/>
    <n v="21151401.852540001"/>
    <n v="14669738.197180001"/>
    <n v="15.191964119983206"/>
    <n v="13.535379456150299"/>
    <n v="6481663.6553600002"/>
    <n v="44.183908180488096"/>
    <n v="100"/>
    <n v="100"/>
    <n v="24.923545470524804"/>
    <n v="19.992999607887434"/>
    <n v="3.0789764408746163"/>
    <n v="3.2152889019432225"/>
    <n v="2.5092596220006387"/>
    <n v="2.6409895146142954"/>
    <m/>
    <m/>
    <m/>
    <n v="0"/>
    <m/>
    <n v="0"/>
    <m/>
    <n v="0"/>
    <m/>
    <n v="13.243729373871416"/>
    <n v="50.683534454443915"/>
    <n v="64.531167583820789"/>
    <n v="12.78945548783503"/>
    <n v="12.871590090788843"/>
    <n v="27.131353132394565"/>
    <n v="63.631149493491378"/>
    <n v="71.670064450854284"/>
    <s v="Grandes"/>
    <n v="2023"/>
    <n v="3"/>
    <d v="2024-11-12T00:00:00"/>
    <x v="50"/>
    <x v="4"/>
  </r>
  <r>
    <n v="2024"/>
    <n v="9"/>
    <n v="50"/>
    <x v="56"/>
    <s v="Automoviles"/>
    <n v="38"/>
    <s v="aea92132c4cbeb263e6ac2bf6c183b5d81737f179f21efdc5863739672f0f470"/>
    <s v="866d562d83a77144c090ae01fef5e5dc5d322dfdcb968ee04e0fa262fe1b2619"/>
    <x v="37"/>
    <n v="-2.827"/>
    <n v="-11.987219999999999"/>
    <n v="-4.4658500000000014"/>
    <n v="-13.72668"/>
    <n v="107.12445000000002"/>
    <n v="-272.19516999999996"/>
    <n v="150.40416000000002"/>
    <n v="-123.84875999999919"/>
    <n v="0"/>
    <n v="0"/>
    <n v="136.08000000000001"/>
    <n v="130.12"/>
    <n v="0"/>
    <n v="0"/>
    <n v="8.2152900000000013"/>
    <n v="0"/>
    <n v="0"/>
    <n v="0"/>
    <n v="0"/>
    <n v="0"/>
    <n v="0"/>
    <n v="0"/>
    <n v="0"/>
    <n v="0"/>
    <s v="Automoviles"/>
    <s v="Totales"/>
    <s v="Automoviles Total"/>
    <x v="50"/>
    <x v="2"/>
    <n v="44827465.708169997"/>
    <n v="24659912.83171"/>
    <n v="686962120.64980006"/>
    <n v="584624168.36260986"/>
    <n v="657838299.99713993"/>
    <n v="555463704.64566004"/>
    <n v="139227565.87292007"/>
    <n v="108380694.05224"/>
    <n v="83821223.317340016"/>
    <n v="73063263.248839974"/>
    <n v="-2.827"/>
    <n v="-11.987219999999999"/>
    <n v="-2.0304887055055921E-6"/>
    <n v="-1.1060290861601332E-5"/>
    <n v="9.1602199999999989"/>
    <n v="-76.416550292728431"/>
    <n v="100"/>
    <n v="100"/>
    <n v="-6.3064015672979859E-6"/>
    <n v="-4.8610147496489615E-5"/>
    <n v="-4.1152196242289601E-7"/>
    <n v="-4.2974086489222209E-7"/>
    <n v="-2.0504147191816047E-6"/>
    <n v="-2.1580563949982755E-6"/>
    <m/>
    <m/>
    <m/>
    <n v="0"/>
    <m/>
    <n v="0"/>
    <m/>
    <n v="0"/>
    <m/>
    <n v="-139.35574977322341"/>
    <n v="-3789.3332154227105"/>
    <n v="2270.7113909647105"/>
    <n v="1.2780110544848046E-4"/>
    <m/>
    <m/>
    <m/>
    <m/>
    <s v="Resto"/>
    <n v="2023"/>
    <n v="3"/>
    <d v="2024-11-12T00:00:00"/>
    <x v="50"/>
    <x v="37"/>
  </r>
  <r>
    <n v="2024"/>
    <n v="9"/>
    <n v="46"/>
    <x v="33"/>
    <s v="Automoviles"/>
    <n v="34"/>
    <s v="86e50149658661312a9e0b35558d84f6c6d3da797f552a9657fe0558ca40cdef"/>
    <s v="866d562d83a77144c090ae01fef5e5dc5d322dfdcb968ee04e0fa262fe1b2619"/>
    <x v="0"/>
    <n v="45797354.238739997"/>
    <n v="34915869.099160001"/>
    <n v="61213127.919649996"/>
    <n v="46571729.461110003"/>
    <n v="27275351.250580009"/>
    <n v="23304447.965439998"/>
    <n v="36265383.397170007"/>
    <n v="30299228.716830023"/>
    <n v="0"/>
    <n v="0"/>
    <n v="136.08000000000001"/>
    <n v="130.12"/>
    <n v="65874.483520000009"/>
    <n v="68561.225480000008"/>
    <n v="27288357.435219999"/>
    <n v="23328806.184689999"/>
    <n v="42046664.609199993"/>
    <n v="33388161.350839999"/>
    <n v="0"/>
    <n v="0"/>
    <n v="0"/>
    <n v="0"/>
    <n v="0"/>
    <n v="0"/>
    <s v="Automoviles"/>
    <s v="Totales"/>
    <s v="Automoviles Total"/>
    <x v="50"/>
    <x v="2"/>
    <n v="45799351.88222"/>
    <n v="34917926.445830002"/>
    <n v="686962120.64980006"/>
    <n v="584624168.36260986"/>
    <n v="657838299.99713993"/>
    <n v="555463704.64566004"/>
    <n v="139227565.87292007"/>
    <n v="108380694.05224"/>
    <n v="83821223.317340016"/>
    <n v="73063263.248839974"/>
    <n v="45797354.238739997"/>
    <n v="34915869.099160001"/>
    <n v="32.893884161231064"/>
    <n v="32.215948979188482"/>
    <n v="10881485.139579996"/>
    <n v="31.164869786505701"/>
    <n v="100"/>
    <n v="100"/>
    <n v="99.995638271290076"/>
    <n v="99.994108050278427"/>
    <n v="6.6666491298559674"/>
    <n v="6.9617950549457381"/>
    <n v="5.972361559555579"/>
    <n v="6.2858956952792155"/>
    <m/>
    <m/>
    <m/>
    <n v="0"/>
    <m/>
    <n v="0"/>
    <m/>
    <n v="0"/>
    <m/>
    <n v="17.03925058009861"/>
    <n v="59.556609118497462"/>
    <n v="66.744573647174803"/>
    <n v="32.539910742316245"/>
    <n v="16.972798432902824"/>
    <n v="25.932854365285852"/>
    <n v="64.900171485300618"/>
    <n v="69.871491093962504"/>
    <s v="Grandes"/>
    <n v="2023"/>
    <n v="3"/>
    <d v="2024-11-12T00:00:00"/>
    <x v="50"/>
    <x v="0"/>
  </r>
  <r>
    <n v="2024"/>
    <n v="9"/>
    <n v="5.0999999999999996"/>
    <x v="6"/>
    <s v="Automoviles"/>
    <n v="5.0999999999999996"/>
    <m/>
    <m/>
    <x v="3"/>
    <n v="100056261.6793"/>
    <n v="75541048.8213"/>
    <n v="130767771.84645998"/>
    <n v="99012179.097479999"/>
    <n v="58542183.635840006"/>
    <n v="51014565.445729993"/>
    <n v="77682550.259500012"/>
    <n v="67174919.250630021"/>
    <n v="0"/>
    <n v="0"/>
    <n v="0"/>
    <n v="0"/>
    <n v="243888.58023999998"/>
    <n v="201373.21831000003"/>
    <n v="54550876.536650002"/>
    <n v="47413692.149009995"/>
    <n v="81312785.87653999"/>
    <n v="65115550.649690002"/>
    <n v="0"/>
    <n v="0"/>
    <n v="0"/>
    <n v="0"/>
    <n v="0"/>
    <n v="0"/>
    <s v="Automoviles"/>
    <s v="Totales"/>
    <s v="Automoviles Total"/>
    <x v="50"/>
    <x v="2"/>
    <n v="259627973.30487001"/>
    <n v="220043868.11632001"/>
    <n v="686962120.64980006"/>
    <n v="584624168.36260986"/>
    <n v="657838299.99713993"/>
    <n v="555463704.64566004"/>
    <n v="139227565.87292007"/>
    <n v="108380694.05224"/>
    <n v="83821223.317340016"/>
    <n v="73063263.248839974"/>
    <n v="100056261.6793"/>
    <n v="75541048.8213"/>
    <n v="71.865266804008002"/>
    <n v="69.699727873018475"/>
    <n v="24515212.857999995"/>
    <n v="32.452836226821802"/>
    <n v="100"/>
    <n v="100"/>
    <n v="38.53832096967772"/>
    <n v="34.329994954173117"/>
    <n v="14.565033307026653"/>
    <n v="15.209856537652946"/>
    <n v="12.921301052755329"/>
    <n v="13.599637238132228"/>
    <m/>
    <m/>
    <m/>
    <n v="0"/>
    <m/>
    <n v="0"/>
    <m/>
    <n v="0"/>
    <m/>
    <n v="14.755821448911476"/>
    <n v="58.50926534061329"/>
    <n v="67.532244047087715"/>
    <n v="69.841719458333699"/>
    <n v="15.053002759644896"/>
    <n v="24.874603785489292"/>
    <n v="67.087698384207954"/>
    <n v="72.814698909769135"/>
    <m/>
    <n v="2023"/>
    <n v="3"/>
    <d v="2024-11-12T00:00:00"/>
    <x v="50"/>
    <x v="3"/>
  </r>
  <r>
    <n v="2024"/>
    <n v="9"/>
    <n v="150.1"/>
    <x v="32"/>
    <s v="Automoviles"/>
    <n v="150.1"/>
    <m/>
    <m/>
    <x v="21"/>
    <n v="4503521.4148799991"/>
    <n v="3388454.3858699994"/>
    <n v="5916601.95022"/>
    <n v="3233566.2836600002"/>
    <n v="2948079.63264"/>
    <n v="2039059.1502400003"/>
    <n v="3742267.4762200001"/>
    <n v="2669901.26443"/>
    <n v="0"/>
    <n v="0"/>
    <n v="0"/>
    <n v="0"/>
    <n v="273.51998000000003"/>
    <n v="9275.6266000000014"/>
    <n v="2794972.9724899996"/>
    <n v="1867646.2091899998"/>
    <n v="4009607.7273499998"/>
    <n v="2868508.9290199997"/>
    <n v="0"/>
    <n v="0"/>
    <n v="0"/>
    <n v="0"/>
    <n v="0"/>
    <n v="0"/>
    <s v="Automoviles"/>
    <s v="Totales"/>
    <s v="Automoviles Total"/>
    <x v="50"/>
    <x v="2"/>
    <n v="97931074.794479981"/>
    <n v="72463286.101669997"/>
    <n v="686962120.64980006"/>
    <n v="584624168.36260986"/>
    <n v="657838299.99713993"/>
    <n v="555463704.64566004"/>
    <n v="139227565.87292007"/>
    <n v="108380694.05224"/>
    <n v="83821223.317340016"/>
    <n v="73063263.248839974"/>
    <n v="4503521.4148799991"/>
    <n v="3388454.3858699994"/>
    <n v="3.2346478132000005"/>
    <n v="3.1264372455824545"/>
    <n v="1115067.0290099997"/>
    <n v="32.907836495007189"/>
    <n v="100"/>
    <n v="100"/>
    <n v="4.5986643405386651"/>
    <n v="4.6760981569560762"/>
    <n v="0.65557055906082584"/>
    <n v="0.68459398227491153"/>
    <n v="0.57959533136651475"/>
    <n v="0.61002264549968266"/>
    <m/>
    <m/>
    <m/>
    <n v="0"/>
    <m/>
    <n v="0"/>
    <m/>
    <n v="0"/>
    <m/>
    <n v="44.580388082072389"/>
    <n v="65.461654582107826"/>
    <n v="60.176674024090893"/>
    <n v="3.5171040411553305"/>
    <n v="49.652164244864252"/>
    <n v="39.780207298146578"/>
    <n v="69.706893106404507"/>
    <n v="65.108607133674298"/>
    <s v="Resto"/>
    <n v="2023"/>
    <n v="3"/>
    <d v="2024-11-12T00:00:00"/>
    <x v="50"/>
    <x v="21"/>
  </r>
  <r>
    <n v="2024"/>
    <n v="9"/>
    <n v="103"/>
    <x v="18"/>
    <s v="Automoviles"/>
    <n v="205"/>
    <s v="f8809aff4d69bece79dabe35be0c708b890d7eafb841f121330667b77d2e2590"/>
    <s v="866d562d83a77144c090ae01fef5e5dc5d322dfdcb968ee04e0fa262fe1b2619"/>
    <x v="20"/>
    <n v="294325.20295000001"/>
    <n v="236048.66324000002"/>
    <n v="391548.01379999996"/>
    <n v="310891.54797000001"/>
    <n v="79730.853820000004"/>
    <n v="95824.085950000008"/>
    <n v="95735.54191"/>
    <n v="79610.59117"/>
    <n v="0"/>
    <n v="0"/>
    <n v="136.08000000000001"/>
    <n v="130.12"/>
    <n v="0"/>
    <n v="0"/>
    <n v="79730.853819999989"/>
    <n v="95824.085950000008"/>
    <n v="301957.10523000004"/>
    <n v="229051.96365000002"/>
    <n v="0"/>
    <n v="0"/>
    <n v="0"/>
    <n v="0"/>
    <n v="0"/>
    <n v="0"/>
    <s v="Automoviles"/>
    <s v="Totales"/>
    <s v="Automoviles Total"/>
    <x v="50"/>
    <x v="2"/>
    <n v="1756185.3149300001"/>
    <n v="1661194.5349100002"/>
    <n v="686962120.64980006"/>
    <n v="584624168.36260986"/>
    <n v="657838299.99713993"/>
    <n v="555463704.64566004"/>
    <n v="139227565.87292007"/>
    <n v="108380694.05224"/>
    <n v="83821223.317340016"/>
    <n v="73063263.248839974"/>
    <n v="294325.20295000001"/>
    <n v="236048.66324000002"/>
    <n v="0.2113986559376074"/>
    <n v="0.21779585866669526"/>
    <n v="58276.539709999983"/>
    <n v="24.688358285997957"/>
    <n v="100"/>
    <n v="100"/>
    <n v="16.759347686592605"/>
    <n v="14.209573790392263"/>
    <n v="4.2844458828617316E-2"/>
    <n v="4.4741268933608705E-2"/>
    <n v="4.0376138383247981E-2"/>
    <n v="4.2495785280980615E-2"/>
    <m/>
    <m/>
    <m/>
    <n v="0"/>
    <m/>
    <n v="0"/>
    <m/>
    <n v="0"/>
    <m/>
    <n v="-16.794558456208264"/>
    <n v="27.08937359793299"/>
    <n v="40.595055542666586"/>
    <n v="9.5120126698874069E-2"/>
    <n v="-16.794558456208286"/>
    <n v="31.829083854265416"/>
    <n v="26.404695381905047"/>
    <n v="41.83508598792141"/>
    <s v="Resto"/>
    <n v="2023"/>
    <n v="3"/>
    <d v="2024-11-12T00:00:00"/>
    <x v="50"/>
    <x v="20"/>
  </r>
  <r>
    <n v="2024"/>
    <n v="9"/>
    <n v="93"/>
    <x v="43"/>
    <s v="Automoviles"/>
    <n v="220"/>
    <s v="36790ecd55c2030dc553685bef719df653f413a20cdad1bfd1dc934c76686ddd"/>
    <s v="866d562d83a77144c090ae01fef5e5dc5d322dfdcb968ee04e0fa262fe1b2619"/>
    <x v="34"/>
    <n v="641.14945"/>
    <n v="592.68477000000007"/>
    <n v="697.80345"/>
    <n v="580.81285000000003"/>
    <n v="-156.07745999999997"/>
    <n v="-835.22432000000003"/>
    <n v="-53.623390000000072"/>
    <n v="124.79879000000024"/>
    <n v="0"/>
    <n v="0"/>
    <n v="136.08000000000001"/>
    <n v="130.12"/>
    <n v="0"/>
    <n v="0"/>
    <n v="-156.07746"/>
    <n v="-867.77824999999996"/>
    <n v="608.99274000000003"/>
    <n v="354.11743999999999"/>
    <n v="0"/>
    <n v="0"/>
    <n v="0"/>
    <n v="0"/>
    <n v="0"/>
    <n v="0"/>
    <s v="Automoviles"/>
    <s v="Totales"/>
    <s v="Automoviles Total"/>
    <x v="50"/>
    <x v="2"/>
    <n v="667096.89925000002"/>
    <n v="538831.89078000002"/>
    <n v="686962120.64980006"/>
    <n v="584624168.36260986"/>
    <n v="657838299.99713993"/>
    <n v="555463704.64566004"/>
    <n v="139227565.87292007"/>
    <n v="108380694.05224"/>
    <n v="83821223.317340016"/>
    <n v="73063263.248839974"/>
    <n v="641.14945"/>
    <n v="592.68477000000007"/>
    <n v="4.605046751914122E-4"/>
    <n v="5.4685456222888112E-4"/>
    <n v="48.46467999999993"/>
    <n v="8.1771428005480864"/>
    <n v="100"/>
    <n v="100"/>
    <n v="9.6110392766152561E-2"/>
    <n v="0.10999437489530249"/>
    <n v="9.3331121284174196E-5"/>
    <n v="9.7463077173035918E-5"/>
    <n v="1.0137876640645324E-4"/>
    <n v="1.067008996344926E-4"/>
    <m/>
    <m/>
    <m/>
    <n v="0"/>
    <m/>
    <n v="0"/>
    <m/>
    <n v="0"/>
    <m/>
    <n v="-81.313108794533193"/>
    <n v="-24.343382030507861"/>
    <n v="-140.92218364241077"/>
    <n v="-1.8620279426023647E-4"/>
    <n v="-82.014130914205325"/>
    <n v="71.974794576624078"/>
    <n v="-25.628788284077082"/>
    <n v="-245.05380192514664"/>
    <s v="Resto"/>
    <n v="2023"/>
    <n v="3"/>
    <d v="2024-11-12T00:00:00"/>
    <x v="50"/>
    <x v="34"/>
  </r>
  <r>
    <n v="2024"/>
    <n v="9"/>
    <n v="12"/>
    <x v="31"/>
    <s v="Automoviles"/>
    <n v="12"/>
    <s v="6b51d431df5d7f141cbececcf79edf3dd861c3b4069f0b11661a3eefacbba918"/>
    <s v="866d562d83a77144c090ae01fef5e5dc5d322dfdcb968ee04e0fa262fe1b2619"/>
    <x v="27"/>
    <n v="377548.67845000001"/>
    <n v="394640.64455000003"/>
    <n v="517520.23139000003"/>
    <n v="524491.94657000003"/>
    <n v="249564.28385000004"/>
    <n v="247612.65925000006"/>
    <n v="336493.74873000005"/>
    <n v="322115.97459"/>
    <n v="0"/>
    <n v="0"/>
    <n v="136.08000000000001"/>
    <n v="130.12"/>
    <n v="0"/>
    <n v="0"/>
    <n v="217233.31799000001"/>
    <n v="226577.56018999999"/>
    <n v="356055.53347000002"/>
    <n v="316914.04298999999"/>
    <n v="0"/>
    <n v="0"/>
    <n v="0"/>
    <n v="0"/>
    <n v="0"/>
    <n v="0"/>
    <s v="Automoviles"/>
    <s v="Totales"/>
    <s v="Automoviles Total"/>
    <x v="50"/>
    <x v="2"/>
    <n v="5387062.6739699999"/>
    <n v="6304657.6626300002"/>
    <n v="686962120.64980006"/>
    <n v="584624168.36260986"/>
    <n v="657838299.99713993"/>
    <n v="555463704.64566004"/>
    <n v="139227565.87292007"/>
    <n v="108380694.05224"/>
    <n v="83821223.317340016"/>
    <n v="73063263.248839974"/>
    <n v="377548.67845000001"/>
    <n v="394640.64455000003"/>
    <n v="0.27117379815043774"/>
    <n v="0.36412448545474474"/>
    <n v="-17091.96610000002"/>
    <n v="-4.3310202170102396"/>
    <n v="100"/>
    <n v="100"/>
    <n v="7.0084330051383121"/>
    <n v="6.2595094875520161"/>
    <n v="5.495916981461442E-2"/>
    <n v="5.7392322467640068E-2"/>
    <n v="6.7503306552531436E-2"/>
    <n v="7.1047062346179427E-2"/>
    <m/>
    <m/>
    <m/>
    <n v="0"/>
    <m/>
    <n v="0"/>
    <m/>
    <n v="0"/>
    <m/>
    <n v="0.78817642276904909"/>
    <n v="66.101220344504696"/>
    <n v="62.743831044657675"/>
    <n v="0.29773400336233569"/>
    <n v="-4.1240810396952927"/>
    <n v="12.350822358867553"/>
    <n v="61.011077646488346"/>
    <n v="71.49495745038648"/>
    <s v="Resto"/>
    <n v="2023"/>
    <n v="3"/>
    <d v="2024-11-12T00:00:00"/>
    <x v="50"/>
    <x v="27"/>
  </r>
  <r>
    <n v="2024"/>
    <n v="9"/>
    <n v="81"/>
    <x v="34"/>
    <s v="Automoviles"/>
    <n v="53"/>
    <s v="2858dcd1057d3eae7f7d5f782167e24b61153c01551450a628cee722509f6529"/>
    <s v="866d562d83a77144c090ae01fef5e5dc5d322dfdcb968ee04e0fa262fe1b2619"/>
    <x v="23"/>
    <n v="734097.73840999999"/>
    <n v="631571.18890999991"/>
    <n v="984876.9301900001"/>
    <n v="842589.00544999982"/>
    <n v="512562.99935000006"/>
    <n v="354202.39964000002"/>
    <n v="689534.90963000001"/>
    <n v="451104.99131999991"/>
    <n v="0"/>
    <n v="0"/>
    <n v="136.08000000000001"/>
    <n v="130.12"/>
    <n v="0"/>
    <n v="0"/>
    <n v="509072.81862999999"/>
    <n v="353762.16764999996"/>
    <n v="719038.63792000001"/>
    <n v="600395.26658000005"/>
    <n v="0"/>
    <n v="0"/>
    <n v="0"/>
    <n v="0"/>
    <n v="0"/>
    <n v="0"/>
    <s v="Automoviles"/>
    <s v="Totales"/>
    <s v="Automoviles Total"/>
    <x v="50"/>
    <x v="2"/>
    <n v="1282462.5710499999"/>
    <n v="1212681.1111300001"/>
    <n v="686962120.64980006"/>
    <n v="584624168.36260986"/>
    <n v="657838299.99713993"/>
    <n v="555463704.64566004"/>
    <n v="139227565.87292007"/>
    <n v="108380694.05224"/>
    <n v="83821223.317340016"/>
    <n v="73063263.248839974"/>
    <n v="734097.73840999999"/>
    <n v="631571.18890999991"/>
    <n v="0.52726465036388526"/>
    <n v="0.58273403250728373"/>
    <n v="102526.54950000008"/>
    <n v="16.233569754336962"/>
    <n v="100"/>
    <n v="100"/>
    <n v="57.24126028948875"/>
    <n v="52.080566202724924"/>
    <n v="0.10686145805471985"/>
    <n v="0.11159242908374163"/>
    <n v="0.10803029075566227"/>
    <n v="0.11370161247761276"/>
    <m/>
    <m/>
    <m/>
    <n v="0"/>
    <m/>
    <n v="0"/>
    <m/>
    <n v="0"/>
    <m/>
    <n v="44.709070257839215"/>
    <n v="69.822173878395617"/>
    <n v="56.082735542655435"/>
    <n v="0.61149548892823979"/>
    <n v="43.9025608678594"/>
    <n v="19.760877199419301"/>
    <n v="70.799090867025043"/>
    <n v="58.921545078980508"/>
    <s v="Resto"/>
    <n v="2023"/>
    <n v="3"/>
    <d v="2024-11-12T00:00:00"/>
    <x v="50"/>
    <x v="23"/>
  </r>
  <r>
    <n v="2024"/>
    <n v="9"/>
    <n v="125"/>
    <x v="67"/>
    <s v="Automoviles"/>
    <n v="238"/>
    <s v="8ae4c23b80d1e7c8ff79e515fe791ebd68190bae842dda7af193db125f700452"/>
    <s v="866d562d83a77144c090ae01fef5e5dc5d322dfdcb968ee04e0fa262fe1b2619"/>
    <x v="32"/>
    <n v="1682.0222099999999"/>
    <n v="1311.6667600000001"/>
    <n v="2001.1691799999999"/>
    <n v="1631.7533400000002"/>
    <n v="324.12795999999997"/>
    <n v="211.11377000000002"/>
    <n v="382.50011999999998"/>
    <n v="223.27596000000003"/>
    <n v="0"/>
    <n v="0"/>
    <n v="136.08000000000001"/>
    <n v="130.12"/>
    <n v="0"/>
    <n v="0"/>
    <n v="324.12796000000003"/>
    <n v="211.11376999999999"/>
    <n v="1490.9088000000002"/>
    <n v="1167.88345"/>
    <n v="0"/>
    <n v="0"/>
    <n v="0"/>
    <n v="0"/>
    <n v="0"/>
    <n v="0"/>
    <s v="Automoviles"/>
    <s v="Totales"/>
    <s v="Automoviles Total"/>
    <x v="50"/>
    <x v="2"/>
    <n v="95399.785930000013"/>
    <n v="93997.07677"/>
    <n v="686962120.64980006"/>
    <n v="584624168.36260986"/>
    <n v="657838299.99713993"/>
    <n v="555463704.64566004"/>
    <n v="139227565.87292007"/>
    <n v="108380694.05224"/>
    <n v="83821223.317340016"/>
    <n v="73063263.248839974"/>
    <n v="1682.0222099999999"/>
    <n v="1311.6667600000001"/>
    <n v="1.2081100459195454E-3"/>
    <n v="1.2102402291018458E-3"/>
    <n v="370.35544999999979"/>
    <n v="28.235483378415395"/>
    <n v="100"/>
    <n v="100"/>
    <n v="1.763129962612485"/>
    <n v="1.3954335656730019"/>
    <n v="2.4484933876833977E-4"/>
    <n v="2.5568930997287828E-4"/>
    <n v="2.2436068007137983E-4"/>
    <n v="2.3613905805721996E-4"/>
    <m/>
    <m/>
    <m/>
    <n v="0"/>
    <m/>
    <n v="0"/>
    <m/>
    <n v="0"/>
    <m/>
    <n v="53.532363142394715"/>
    <n v="19.270135559030461"/>
    <n v="16.095076618393531"/>
    <n v="3.8668960815911634E-4"/>
    <n v="53.532363142394757"/>
    <n v="27.659039949577171"/>
    <n v="21.74029424200863"/>
    <n v="18.076612867491185"/>
    <s v="Resto"/>
    <n v="2023"/>
    <n v="3"/>
    <d v="2024-11-12T00:00:00"/>
    <x v="50"/>
    <x v="32"/>
  </r>
  <r>
    <n v="2024"/>
    <n v="9"/>
    <n v="94"/>
    <x v="19"/>
    <s v="Automoviles"/>
    <n v="7"/>
    <s v="7902699be42c8a8e46fbbb4501726517e86b22c56a189f7625a6da49081b2451"/>
    <s v="866d562d83a77144c090ae01fef5e5dc5d322dfdcb968ee04e0fa262fe1b2619"/>
    <x v="17"/>
    <n v="1844688.9734200002"/>
    <n v="1750660.3618299998"/>
    <n v="2423579.5476700002"/>
    <n v="2342347.6199699999"/>
    <n v="1354605.3040200004"/>
    <n v="1507881.1367800003"/>
    <n v="1812168.2044999988"/>
    <n v="2162645.7277800003"/>
    <n v="0"/>
    <n v="0"/>
    <n v="136.08000000000001"/>
    <n v="130.12"/>
    <n v="716.24868000000004"/>
    <n v="115.90558999999999"/>
    <n v="1355014.9981"/>
    <n v="1505482.5314500001"/>
    <n v="1794180.5478599998"/>
    <n v="1723497.2893800002"/>
    <n v="0"/>
    <n v="0"/>
    <n v="0"/>
    <n v="0"/>
    <n v="0"/>
    <n v="0"/>
    <s v="Automoviles"/>
    <s v="Totales"/>
    <s v="Automoviles Total"/>
    <x v="50"/>
    <x v="2"/>
    <n v="5391455.1856499994"/>
    <n v="5692551.0252200002"/>
    <n v="686962120.64980006"/>
    <n v="584624168.36260986"/>
    <n v="657838299.99713993"/>
    <n v="555463704.64566004"/>
    <n v="139227565.87292007"/>
    <n v="108380694.05224"/>
    <n v="83821223.317340016"/>
    <n v="73063263.248839974"/>
    <n v="1844688.9734200002"/>
    <n v="1750660.3618299998"/>
    <n v="1.3249452160240591"/>
    <n v="1.6152880152125373"/>
    <n v="94028.611590000335"/>
    <n v="5.3710367607632481"/>
    <n v="100"/>
    <n v="100"/>
    <n v="34.215047884101118"/>
    <n v="30.753529552461799"/>
    <n v="0.26852848475474916"/>
    <n v="0.2804167792340489"/>
    <n v="0.29945056269794212"/>
    <n v="0.31517097286253409"/>
    <m/>
    <m/>
    <m/>
    <n v="0"/>
    <m/>
    <n v="0"/>
    <m/>
    <n v="0"/>
    <m/>
    <n v="-10.164981112988269"/>
    <n v="73.432720829278935"/>
    <n v="86.132134459466627"/>
    <n v="1.616064822737769"/>
    <n v="-9.9946382775413447"/>
    <n v="4.1011528660672703"/>
    <n v="75.522778335557561"/>
    <n v="87.350443817151159"/>
    <s v="Medianas"/>
    <n v="2023"/>
    <n v="3"/>
    <d v="2024-11-12T00:00:00"/>
    <x v="50"/>
    <x v="17"/>
  </r>
  <r>
    <n v="2024"/>
    <n v="9"/>
    <n v="3"/>
    <x v="40"/>
    <s v="Automoviles"/>
    <n v="3"/>
    <s v="4e07408562bedb8b60ce05c1decfe3ad16b72230967de01f640b7e4729b49fce"/>
    <s v="866d562d83a77144c090ae01fef5e5dc5d322dfdcb968ee04e0fa262fe1b2619"/>
    <x v="25"/>
    <n v="213581.89190000002"/>
    <n v="107674.45804000001"/>
    <n v="326957.51751999999"/>
    <n v="163815.95268000002"/>
    <n v="153460.54066999993"/>
    <n v="56009.813060000022"/>
    <n v="205773.33596999999"/>
    <n v="66584.663889999982"/>
    <n v="0"/>
    <n v="0"/>
    <n v="136.08000000000001"/>
    <n v="130.12"/>
    <n v="203.84757000000002"/>
    <n v="9271.6767100000015"/>
    <n v="152919.18466999999"/>
    <n v="56238.05485"/>
    <n v="186419.10256999999"/>
    <n v="84147.610060000006"/>
    <n v="0"/>
    <n v="0"/>
    <n v="0"/>
    <n v="0"/>
    <n v="0"/>
    <n v="0"/>
    <s v="Automoviles"/>
    <s v="Totales"/>
    <s v="Automoviles Total"/>
    <x v="50"/>
    <x v="2"/>
    <n v="18450547.527869999"/>
    <n v="15031312.08585"/>
    <n v="686962120.64980006"/>
    <n v="584624168.36260986"/>
    <n v="657838299.99713993"/>
    <n v="555463704.64566004"/>
    <n v="139227565.87292007"/>
    <n v="108380694.05224"/>
    <n v="83821223.317340016"/>
    <n v="73063263.248839974"/>
    <n v="213581.89190000002"/>
    <n v="107674.45804000001"/>
    <n v="0.15340488829270119"/>
    <n v="9.9348374709706533E-2"/>
    <n v="105907.43386"/>
    <n v="98.358919829117156"/>
    <n v="100"/>
    <n v="100"/>
    <n v="1.1575910773237454"/>
    <n v="0.7163343920013564"/>
    <n v="3.1090781497234824E-2"/>
    <n v="3.2467232738034348E-2"/>
    <n v="1.8417722678412355E-2"/>
    <n v="1.9384607336079218E-2"/>
    <m/>
    <m/>
    <m/>
    <n v="0"/>
    <m/>
    <n v="0"/>
    <m/>
    <n v="0"/>
    <m/>
    <n v="173.98866785291119"/>
    <n v="71.850913626072213"/>
    <n v="52.017733898593598"/>
    <n v="0.18308076951944663"/>
    <n v="171.91407149104126"/>
    <n v="121.53820225800476"/>
    <n v="82.029782657375023"/>
    <n v="66.832622827790857"/>
    <s v="Resto"/>
    <n v="2023"/>
    <n v="3"/>
    <d v="2024-11-12T00:00:00"/>
    <x v="50"/>
    <x v="25"/>
  </r>
  <r>
    <n v="2024"/>
    <n v="9"/>
    <n v="79"/>
    <x v="59"/>
    <s v="Automoviles"/>
    <n v="51"/>
    <s v="031b4af5197ec30a926f48cf40e11a7dbc470048a21e4003b7a3c07c5dab1baa"/>
    <s v="866d562d83a77144c090ae01fef5e5dc5d322dfdcb968ee04e0fa262fe1b2619"/>
    <x v="9"/>
    <n v="8556612.34155"/>
    <n v="6392940.8352100002"/>
    <n v="10844237.94774"/>
    <n v="8053915.7480899999"/>
    <n v="5767797.0296099996"/>
    <n v="4944777.4247899996"/>
    <n v="7625211.2624399997"/>
    <n v="6383962.6492100013"/>
    <n v="0"/>
    <n v="0"/>
    <n v="136.08000000000001"/>
    <n v="130.12"/>
    <n v="0"/>
    <n v="0"/>
    <n v="5397315.3020200003"/>
    <n v="4823491.0017999997"/>
    <n v="6941557.9834899995"/>
    <n v="5917553.4924600003"/>
    <n v="0"/>
    <n v="0"/>
    <n v="0"/>
    <n v="0"/>
    <n v="0"/>
    <n v="0"/>
    <s v="Automoviles"/>
    <s v="Totales"/>
    <s v="Automoviles Total"/>
    <x v="50"/>
    <x v="2"/>
    <n v="61339841.861339994"/>
    <n v="52224009.604280002"/>
    <n v="686962120.64980006"/>
    <n v="584624168.36260986"/>
    <n v="657838299.99713993"/>
    <n v="555463704.64566004"/>
    <n v="139227565.87292007"/>
    <n v="108380694.05224"/>
    <n v="83821223.317340016"/>
    <n v="73063263.248839974"/>
    <n v="8556612.34155"/>
    <n v="6392940.8352100002"/>
    <n v="6.1457745726590138"/>
    <n v="5.8985974311334202"/>
    <n v="2163671.5063399998"/>
    <n v="33.844697802039427"/>
    <n v="100"/>
    <n v="100"/>
    <n v="13.949518097702962"/>
    <n v="12.241382620085281"/>
    <n v="1.2455726574059525"/>
    <n v="1.3007166565989241"/>
    <n v="1.0935129235445522"/>
    <n v="1.1509196337658405"/>
    <m/>
    <m/>
    <m/>
    <n v="0"/>
    <m/>
    <n v="0"/>
    <m/>
    <n v="0"/>
    <m/>
    <n v="16.644219428237527"/>
    <n v="67.407483234950234"/>
    <n v="77.34746108639014"/>
    <n v="6.8810699740966692"/>
    <n v="11.896452175527328"/>
    <n v="17.304524451443658"/>
    <n v="77.753658686668459"/>
    <n v="81.511574131876827"/>
    <s v="Grandes"/>
    <n v="2023"/>
    <n v="3"/>
    <d v="2024-11-12T00:00:00"/>
    <x v="50"/>
    <x v="9"/>
  </r>
  <r>
    <n v="2024"/>
    <n v="9"/>
    <n v="13"/>
    <x v="23"/>
    <s v="Automoviles"/>
    <n v="13"/>
    <s v="3fdba35f04dc8c462986c992bcf875546257113072a909c162f7e470e581e278"/>
    <s v="866d562d83a77144c090ae01fef5e5dc5d322dfdcb968ee04e0fa262fe1b2619"/>
    <x v="26"/>
    <n v="234139.27841999999"/>
    <n v="241884.12894999998"/>
    <n v="306070.23759999999"/>
    <n v="310714.28137999994"/>
    <n v="221971.51813000001"/>
    <n v="205300.37686000008"/>
    <n v="289329.70308000001"/>
    <n v="268120.13016999984"/>
    <n v="0"/>
    <n v="0"/>
    <n v="136.08000000000001"/>
    <n v="130.12"/>
    <n v="0"/>
    <n v="0"/>
    <n v="145350.05674999999"/>
    <n v="88136.246830000004"/>
    <n v="142928.56078999999"/>
    <n v="105982.43496"/>
    <n v="0"/>
    <n v="0"/>
    <n v="0"/>
    <n v="0"/>
    <n v="0"/>
    <n v="0"/>
    <s v="Automoviles"/>
    <s v="Totales"/>
    <s v="Automoviles Total"/>
    <x v="50"/>
    <x v="2"/>
    <n v="1151107.1503699999"/>
    <n v="957883.89023000002"/>
    <n v="686962120.64980006"/>
    <n v="584624168.36260986"/>
    <n v="657838299.99713993"/>
    <n v="555463704.64566004"/>
    <n v="139227565.87292007"/>
    <n v="108380694.05224"/>
    <n v="83821223.317340016"/>
    <n v="73063263.248839974"/>
    <n v="234139.27841999999"/>
    <n v="241884.12894999998"/>
    <n v="0.16817020174992542"/>
    <n v="0.22318008854363924"/>
    <n v="-7744.8505299999961"/>
    <n v="-3.2018845401803664"/>
    <n v="100"/>
    <n v="100"/>
    <n v="20.340354791883684"/>
    <n v="25.251925772748983"/>
    <n v="3.4083288056483634E-2"/>
    <n v="3.5592223563300884E-2"/>
    <n v="4.137429515229564E-2"/>
    <n v="4.35463427991757E-2"/>
    <m/>
    <m/>
    <m/>
    <n v="0"/>
    <m/>
    <n v="0"/>
    <m/>
    <n v="0"/>
    <m/>
    <n v="8.1203656442230709"/>
    <n v="94.803195614119304"/>
    <n v="84.875505371597924"/>
    <n v="0.26481541230868788"/>
    <n v="64.915187539532738"/>
    <n v="34.860612368402585"/>
    <n v="101.69420019806805"/>
    <n v="83.16118313687025"/>
    <s v="Resto"/>
    <n v="2023"/>
    <n v="3"/>
    <d v="2024-11-12T00:00:00"/>
    <x v="50"/>
    <x v="26"/>
  </r>
  <r>
    <n v="2024"/>
    <n v="9"/>
    <n v="41"/>
    <x v="7"/>
    <s v="Automoviles"/>
    <n v="29"/>
    <s v="35135aaa6cc23891b40cb3f378c53a17a1127210ce60e125ccf03efcfdaec458"/>
    <s v="866d562d83a77144c090ae01fef5e5dc5d322dfdcb968ee04e0fa262fe1b2619"/>
    <x v="14"/>
    <n v="2480629.9206500002"/>
    <n v="2207910.0666700001"/>
    <n v="3295628.7339400002"/>
    <n v="2835056.65368"/>
    <n v="1720359.1024100005"/>
    <n v="1560180.9191400001"/>
    <n v="2265235.8998799995"/>
    <n v="2068703.9797500002"/>
    <n v="0"/>
    <n v="0"/>
    <n v="136.08000000000001"/>
    <n v="130.12"/>
    <n v="-2687.61004"/>
    <n v="-492.89175999999998"/>
    <n v="1702155.49529"/>
    <n v="1560079.1913800002"/>
    <n v="2579061.5950000002"/>
    <n v="2272702.3896699999"/>
    <n v="0"/>
    <n v="0"/>
    <n v="0"/>
    <n v="0"/>
    <n v="0"/>
    <n v="0"/>
    <s v="Automoviles"/>
    <s v="Totales"/>
    <s v="Automoviles Total"/>
    <x v="50"/>
    <x v="2"/>
    <n v="25680299.423299998"/>
    <n v="22376637.893310003"/>
    <n v="686962120.64980006"/>
    <n v="584624168.36260986"/>
    <n v="657838299.99713993"/>
    <n v="555463704.64566004"/>
    <n v="139227565.87292007"/>
    <n v="108380694.05224"/>
    <n v="83821223.317340016"/>
    <n v="73063263.248839974"/>
    <n v="2480629.9206500002"/>
    <n v="2207910.0666700001"/>
    <n v="1.7817088915525496"/>
    <n v="2.0371802247416659"/>
    <n v="272719.85398000013"/>
    <n v="12.351945765224027"/>
    <n v="100"/>
    <n v="100"/>
    <n v="9.6596612047260617"/>
    <n v="9.8670322020543768"/>
    <n v="0.36110141244812205"/>
    <n v="0.37708809606567223"/>
    <n v="0.37766315286858892"/>
    <n v="0.39748952959554112"/>
    <m/>
    <m/>
    <m/>
    <n v="0"/>
    <m/>
    <n v="0"/>
    <m/>
    <n v="0"/>
    <m/>
    <n v="10.266641599378978"/>
    <n v="69.351703294750806"/>
    <n v="70.663245876363348"/>
    <n v="2.0524146920367263"/>
    <n v="9.1069930741351168"/>
    <n v="13.479952620390566"/>
    <n v="65.999024551796325"/>
    <n v="68.644235975240306"/>
    <s v="Medianas"/>
    <n v="2023"/>
    <n v="3"/>
    <d v="2024-11-12T00:00:00"/>
    <x v="50"/>
    <x v="14"/>
  </r>
  <r>
    <n v="2024"/>
    <n v="9"/>
    <n v="10"/>
    <x v="4"/>
    <s v="Automoviles"/>
    <n v="10"/>
    <s v="4a44dc15364204a80fe80e9039455cc1608281820fe2b24f1e5233ade6af1dd5"/>
    <s v="866d562d83a77144c090ae01fef5e5dc5d322dfdcb968ee04e0fa262fe1b2619"/>
    <x v="12"/>
    <n v="1298426.08024"/>
    <n v="805233.40048000007"/>
    <n v="2044292.80146"/>
    <n v="1012886.70322"/>
    <n v="926612.65403000021"/>
    <n v="533671.55185000028"/>
    <n v="1183019.1559299999"/>
    <n v="533671.55185000028"/>
    <n v="0"/>
    <n v="0"/>
    <n v="136.08000000000001"/>
    <n v="130.12"/>
    <n v="-1068.8567800000001"/>
    <n v="-3498.5612099999998"/>
    <n v="904612.02850999997"/>
    <n v="529355.25066999998"/>
    <n v="1395250.4800400001"/>
    <n v="826891.11839999992"/>
    <n v="0"/>
    <n v="0"/>
    <n v="0"/>
    <n v="0"/>
    <n v="0"/>
    <n v="0"/>
    <s v="Automoviles"/>
    <s v="Totales"/>
    <s v="Automoviles Total"/>
    <x v="50"/>
    <x v="2"/>
    <n v="4592296.0130699994"/>
    <n v="4306787.9967099996"/>
    <n v="686962120.64980006"/>
    <n v="584624168.36260986"/>
    <n v="657838299.99713993"/>
    <n v="555463704.64566004"/>
    <n v="139227565.87292007"/>
    <n v="108380694.05224"/>
    <n v="83821223.317340016"/>
    <n v="73063263.248839974"/>
    <n v="1298426.08024"/>
    <n v="805233.40048000007"/>
    <n v="0.93259267451758676"/>
    <n v="0.7429675621858205"/>
    <n v="493192.67975999997"/>
    <n v="61.24841312667948"/>
    <n v="100"/>
    <n v="100"/>
    <n v="28.274006652545648"/>
    <n v="18.696843241300158"/>
    <n v="0.18900985093789655"/>
    <n v="0.19737769604561564"/>
    <n v="0.13773522273895433"/>
    <n v="0.14496597954922588"/>
    <m/>
    <m/>
    <m/>
    <n v="0"/>
    <m/>
    <n v="0"/>
    <m/>
    <n v="0"/>
    <m/>
    <n v="73.629763628555651"/>
    <n v="71.364297754919235"/>
    <n v="66.27538692904173"/>
    <n v="1.1054630526232283"/>
    <n v="70.889403168295971"/>
    <n v="68.734486196895176"/>
    <n v="64.835098890922154"/>
    <n v="64.017527687838822"/>
    <s v="Medianas"/>
    <n v="2023"/>
    <n v="3"/>
    <d v="2024-11-12T00:00:00"/>
    <x v="50"/>
    <x v="12"/>
  </r>
  <r>
    <n v="2024"/>
    <n v="9"/>
    <n v="25"/>
    <x v="36"/>
    <s v="Automoviles"/>
    <n v="25"/>
    <s v="b7a56873cd771f2c446d369b649430b65a756ba278ff97ec81bb6f55b2e73569"/>
    <s v="866d562d83a77144c090ae01fef5e5dc5d322dfdcb968ee04e0fa262fe1b2619"/>
    <x v="36"/>
    <n v="0"/>
    <n v="0"/>
    <n v="0"/>
    <n v="-1323677.56288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Automoviles"/>
    <s v="Totales"/>
    <s v="Automoviles Total"/>
    <x v="50"/>
    <x v="2"/>
    <n v="0"/>
    <n v="0"/>
    <n v="686962120.64980006"/>
    <n v="584624168.36260986"/>
    <n v="657838299.99713993"/>
    <n v="555463704.64566004"/>
    <n v="139227565.87292007"/>
    <n v="108380694.05224"/>
    <n v="83821223.317340016"/>
    <n v="73063263.24883997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0"/>
    <x v="36"/>
  </r>
  <r>
    <n v="2024"/>
    <n v="9"/>
    <n v="201.1"/>
    <x v="1"/>
    <s v="Automoviles"/>
    <n v="201.1"/>
    <m/>
    <m/>
    <x v="1"/>
    <n v="139227565.87292001"/>
    <n v="108380694.05224"/>
    <n v="182685106.27768999"/>
    <n v="140692342.50187996"/>
    <n v="83821223.317340001"/>
    <n v="73063263.248840004"/>
    <n v="111448772.47845"/>
    <n v="96389423.584030032"/>
    <n v="0"/>
    <n v="0"/>
    <n v="0"/>
    <n v="0"/>
    <n v="301512.54384"/>
    <n v="229016.83519000001"/>
    <n v="79183937.614290014"/>
    <n v="68820363.778499991"/>
    <n v="117047556.75292003"/>
    <n v="94764980.022289991"/>
    <n v="0"/>
    <n v="0"/>
    <n v="0"/>
    <n v="0"/>
    <n v="0"/>
    <n v="0"/>
    <s v="Automoviles"/>
    <s v="Totales"/>
    <s v="Automoviles Total"/>
    <x v="50"/>
    <x v="2"/>
    <n v="495426268.57345998"/>
    <n v="411202011.27168018"/>
    <n v="686962120.64980006"/>
    <n v="584624168.36260986"/>
    <n v="657838299.99713993"/>
    <n v="555463704.64566004"/>
    <n v="139227565.87292007"/>
    <n v="108380694.05224"/>
    <n v="83821223.317340016"/>
    <n v="73063263.248839974"/>
    <n v="139227565.87292001"/>
    <n v="108380694.05224"/>
    <n v="99.999999999999957"/>
    <n v="100"/>
    <n v="30846871.820680007"/>
    <n v="28.461592805275515"/>
    <n v="100"/>
    <n v="100"/>
    <n v="28.102580485652197"/>
    <n v="26.357043759845116"/>
    <n v="20.26713870936932"/>
    <n v="21.164405580144134"/>
    <n v="18.538524391796525"/>
    <n v="19.511750839126009"/>
    <m/>
    <m/>
    <m/>
    <n v="0"/>
    <m/>
    <n v="0"/>
    <m/>
    <n v="0"/>
    <m/>
    <n v="14.724171341567871"/>
    <n v="60.204473727456985"/>
    <n v="67.41354065662577"/>
    <n v="99.999999999999972"/>
    <n v="15.058876859682746"/>
    <n v="23.513513879693626"/>
    <n v="67.651081159636917"/>
    <n v="72.62214771987766"/>
    <m/>
    <n v="2023"/>
    <n v="3"/>
    <d v="2024-11-12T00:00:00"/>
    <x v="50"/>
    <x v="1"/>
  </r>
  <r>
    <n v="2024"/>
    <n v="9"/>
    <n v="16"/>
    <x v="24"/>
    <s v="Automoviles"/>
    <n v="14"/>
    <s v="8527a891e224136950ff32ca212b45bc93f69fbb801c3b1ebedac52775f99e61"/>
    <s v="866d562d83a77144c090ae01fef5e5dc5d322dfdcb968ee04e0fa262fe1b2619"/>
    <x v="29"/>
    <n v="232455.48631000001"/>
    <n v="165216.29803000001"/>
    <n v="300693.41326"/>
    <n v="208385.99328999998"/>
    <n v="176867.62043000001"/>
    <n v="116290.10081999999"/>
    <n v="230218.25575000004"/>
    <n v="161565.46236999999"/>
    <n v="0"/>
    <n v="0"/>
    <n v="136.08000000000001"/>
    <n v="130.12"/>
    <n v="0"/>
    <n v="0"/>
    <n v="172358.90305000002"/>
    <n v="113457.59099"/>
    <n v="212173.40878999999"/>
    <n v="140014.07563000001"/>
    <n v="0"/>
    <n v="0"/>
    <n v="0"/>
    <n v="0"/>
    <n v="0"/>
    <n v="0"/>
    <s v="Automoviles"/>
    <s v="Totales"/>
    <s v="Automoviles Total"/>
    <x v="50"/>
    <x v="2"/>
    <n v="3728743.9611599999"/>
    <n v="2931433.71942"/>
    <n v="686962120.64980006"/>
    <n v="584624168.36260986"/>
    <n v="657838299.99713993"/>
    <n v="555463704.64566004"/>
    <n v="139227565.87292007"/>
    <n v="108380694.05224"/>
    <n v="83821223.317340016"/>
    <n v="73063263.248839974"/>
    <n v="232455.48631000001"/>
    <n v="165216.29803000001"/>
    <n v="0.16696082047586303"/>
    <n v="0.15244070862875722"/>
    <n v="67239.188280000002"/>
    <n v="40.697672736736124"/>
    <n v="100"/>
    <n v="100"/>
    <n v="6.2341498566633646"/>
    <n v="5.6360236608961758"/>
    <n v="3.3838181076144266E-2"/>
    <n v="3.5336265205448004E-2"/>
    <n v="2.8260257952169628E-2"/>
    <n v="2.9743851245041177E-2"/>
    <m/>
    <m/>
    <m/>
    <n v="0"/>
    <m/>
    <n v="0"/>
    <m/>
    <n v="0"/>
    <m/>
    <n v="52.091725076208448"/>
    <n v="76.086662112216757"/>
    <n v="70.386579415357687"/>
    <n v="0.21100577327581374"/>
    <n v="51.914826981644183"/>
    <n v="51.537199267513365"/>
    <n v="81.234921959798157"/>
    <n v="81.032989347315379"/>
    <s v="Resto"/>
    <n v="2023"/>
    <n v="3"/>
    <d v="2024-11-12T00:00:00"/>
    <x v="50"/>
    <x v="29"/>
  </r>
  <r>
    <n v="2024"/>
    <n v="9"/>
    <n v="61"/>
    <x v="2"/>
    <s v="Automovi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51415.68909999999"/>
    <n v="154370.15966"/>
    <n v="169394.58872999999"/>
    <n v="162200.79178"/>
    <n v="0"/>
    <n v="0"/>
    <n v="0"/>
    <n v="0"/>
    <n v="0"/>
    <n v="0"/>
    <s v="Automoviles"/>
    <s v="Totales"/>
    <s v="Automoviles Total"/>
    <x v="50"/>
    <x v="2"/>
    <n v="0"/>
    <n v="0"/>
    <n v="686962120.64980006"/>
    <n v="584624168.36260986"/>
    <n v="657838299.99713993"/>
    <n v="555463704.64566004"/>
    <n v="139227565.87292007"/>
    <n v="108380694.05224"/>
    <n v="83821223.317340016"/>
    <n v="73063263.24883997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.9138870922380535"/>
    <n v="4.4351182698030511"/>
    <n v="89.386379007267593"/>
    <n v="95.172260237409319"/>
    <m/>
    <n v="2023"/>
    <n v="3"/>
    <d v="2024-11-12T00:00:00"/>
    <x v="50"/>
    <x v="2"/>
  </r>
  <r>
    <n v="2024"/>
    <n v="9"/>
    <n v="8"/>
    <x v="20"/>
    <s v="Automoviles"/>
    <n v="8"/>
    <s v="2c624232cdd221771294dfbb310aca000a0df6ac8b66b696d90ef06fdefb64a3"/>
    <s v="866d562d83a77144c090ae01fef5e5dc5d322dfdcb968ee04e0fa262fe1b2619"/>
    <x v="22"/>
    <n v="1010183.11368"/>
    <n v="722181.87097000005"/>
    <n v="1291265.2014899999"/>
    <n v="1076452.3986"/>
    <n v="616683.09393999993"/>
    <n v="549720.19003000006"/>
    <n v="793110.34233000001"/>
    <n v="776244.24265999987"/>
    <n v="0"/>
    <n v="0"/>
    <n v="136.08000000000001"/>
    <n v="130.12"/>
    <n v="0"/>
    <n v="0"/>
    <n v="612391.07025999995"/>
    <n v="542028.20860999997"/>
    <n v="934153.10848000005"/>
    <n v="749003.34690999996"/>
    <n v="0"/>
    <n v="0"/>
    <n v="0"/>
    <n v="0"/>
    <n v="0"/>
    <n v="0"/>
    <s v="Automoviles"/>
    <s v="Totales"/>
    <s v="Automoviles Total"/>
    <x v="50"/>
    <x v="2"/>
    <n v="1891357.54091"/>
    <n v="1612866.84565"/>
    <n v="686962120.64980006"/>
    <n v="584624168.36260986"/>
    <n v="657838299.99713993"/>
    <n v="555463704.64566004"/>
    <n v="139227565.87292007"/>
    <n v="108380694.05224"/>
    <n v="83821223.317340016"/>
    <n v="73063263.248839974"/>
    <n v="1010183.11368"/>
    <n v="722181.87097000005"/>
    <n v="0.7255625761654444"/>
    <n v="0.66633811241502572"/>
    <n v="288001.2427099999"/>
    <n v="39.879323240719188"/>
    <n v="100"/>
    <n v="100"/>
    <n v="53.410478549389694"/>
    <n v="44.776285960478916"/>
    <n v="0.14705077373472411"/>
    <n v="0.15356100635739695"/>
    <n v="0.12352925350189609"/>
    <n v="0.13001423224055519"/>
    <m/>
    <m/>
    <m/>
    <n v="0"/>
    <m/>
    <n v="0"/>
    <m/>
    <n v="0"/>
    <m/>
    <n v="12.181270603567507"/>
    <n v="61.046664271934091"/>
    <n v="76.119356096774098"/>
    <n v="0.7357123524734186"/>
    <n v="12.98140217285766"/>
    <n v="24.719483875984281"/>
    <n v="65.555749341395156"/>
    <n v="72.366593666921219"/>
    <s v="Resto"/>
    <n v="2023"/>
    <n v="3"/>
    <d v="2024-11-12T00:00:00"/>
    <x v="50"/>
    <x v="22"/>
  </r>
  <r>
    <n v="2024"/>
    <n v="9"/>
    <n v="15.1"/>
    <x v="13"/>
    <s v="Automoviles"/>
    <n v="15.1"/>
    <m/>
    <m/>
    <x v="7"/>
    <n v="34667782.778739996"/>
    <n v="29451190.845070004"/>
    <n v="46000732.481009997"/>
    <n v="38446597.120739996"/>
    <n v="22330960.048860002"/>
    <n v="20009638.652869996"/>
    <n v="30023954.742729995"/>
    <n v="26544603.068970006"/>
    <n v="0"/>
    <n v="0"/>
    <n v="0"/>
    <n v="0"/>
    <n v="57350.443619999998"/>
    <n v="18367.990279999998"/>
    <n v="21838088.105149996"/>
    <n v="19539025.420299999"/>
    <n v="31725163.14903"/>
    <n v="26780920.443580002"/>
    <n v="0"/>
    <n v="0"/>
    <n v="0"/>
    <n v="0"/>
    <n v="0"/>
    <n v="0"/>
    <s v="Automoviles"/>
    <s v="Totales"/>
    <s v="Automoviles Total"/>
    <x v="50"/>
    <x v="2"/>
    <n v="137867220.47410998"/>
    <n v="118694857.05368999"/>
    <n v="686962120.64980006"/>
    <n v="584624168.36260986"/>
    <n v="657838299.99713993"/>
    <n v="555463704.64566004"/>
    <n v="139227565.87292007"/>
    <n v="108380694.05224"/>
    <n v="83821223.317340016"/>
    <n v="73063263.248839974"/>
    <n v="34667782.778739996"/>
    <n v="29451190.845070004"/>
    <n v="24.900085382791946"/>
    <n v="27.173834881399074"/>
    <n v="5216591.9336699918"/>
    <n v="17.712668941341715"/>
    <n v="100"/>
    <n v="100"/>
    <n v="25.145776247262663"/>
    <n v="24.812524801936586"/>
    <n v="5.0465348432818402"/>
    <n v="5.269955060216275"/>
    <n v="5.0376280076746793"/>
    <n v="5.3020909554941005"/>
    <m/>
    <m/>
    <m/>
    <n v="0"/>
    <m/>
    <n v="0"/>
    <m/>
    <n v="0"/>
    <m/>
    <n v="11.601016071607351"/>
    <n v="64.414157061565689"/>
    <n v="67.941696341353605"/>
    <n v="26.641176500510959"/>
    <n v="11.766516678264782"/>
    <n v="18.461810212483741"/>
    <n v="68.835227111567107"/>
    <n v="72.958752338118202"/>
    <s v="Resto"/>
    <n v="2023"/>
    <n v="3"/>
    <d v="2024-11-12T00:00:00"/>
    <x v="50"/>
    <x v="7"/>
  </r>
  <r>
    <n v="2024"/>
    <n v="9"/>
    <n v="130"/>
    <x v="70"/>
    <s v="Automoviles"/>
    <n v="282"/>
    <s v="27e1615212f3c6ea846ed6c412df1361ce97f006ee20bb5aa2483a3b61d5cadd"/>
    <s v="866d562d83a77144c090ae01fef5e5dc5d322dfdcb968ee04e0fa262fe1b2619"/>
    <x v="31"/>
    <n v="21436.396140000001"/>
    <n v="468.89203999999995"/>
    <n v="22958.823609999999"/>
    <n v="468.89203999999995"/>
    <n v="8044.396560000001"/>
    <n v="97.466229999999996"/>
    <n v="8464.9167499999985"/>
    <n v="97.466229999999996"/>
    <n v="0"/>
    <n v="0"/>
    <n v="136.08000000000001"/>
    <n v="130.12"/>
    <n v="0"/>
    <n v="0"/>
    <n v="2988.5970600000001"/>
    <n v="94.789289999999994"/>
    <n v="3705.3758800000001"/>
    <n v="-430.71762999999999"/>
    <n v="0"/>
    <n v="0"/>
    <n v="0"/>
    <n v="0"/>
    <n v="0"/>
    <n v="0"/>
    <s v="Automoviles"/>
    <s v="Totales"/>
    <s v="Automoviles Total"/>
    <x v="50"/>
    <x v="2"/>
    <n v="21436.396140000001"/>
    <n v="468.89203999999995"/>
    <n v="686962120.64980006"/>
    <n v="584624168.36260986"/>
    <n v="657838299.99713993"/>
    <n v="555463704.64566004"/>
    <n v="139227565.87292007"/>
    <n v="108380694.05224"/>
    <n v="83821223.317340016"/>
    <n v="73063263.248839974"/>
    <n v="21436.396140000001"/>
    <n v="468.89203999999995"/>
    <n v="1.5396660859219551E-2"/>
    <n v="4.3263428427021494E-4"/>
    <n v="20967.504100000002"/>
    <n v="4471.7125289650903"/>
    <n v="100"/>
    <n v="100"/>
    <n v="100"/>
    <n v="100"/>
    <n v="3.1204626129492019E-3"/>
    <n v="3.2586117500445324E-3"/>
    <n v="8.0204012316708098E-5"/>
    <n v="8.4414523591440477E-5"/>
    <m/>
    <m/>
    <m/>
    <n v="0"/>
    <m/>
    <n v="0"/>
    <m/>
    <n v="0"/>
    <m/>
    <n v="8153.5218198139009"/>
    <n v="37.52681424369311"/>
    <n v="20.786497036716597"/>
    <n v="9.5970879947010566E-3"/>
    <n v="3052.8847404596027"/>
    <n v="-960.2795943133325"/>
    <n v="80.655705569066313"/>
    <n v="-22.007292805729822"/>
    <s v="Resto"/>
    <n v="2023"/>
    <n v="3"/>
    <d v="2024-11-12T00:00:00"/>
    <x v="50"/>
    <x v="31"/>
  </r>
  <r>
    <n v="2024"/>
    <n v="9"/>
    <n v="27"/>
    <x v="21"/>
    <s v="Automoviles"/>
    <n v="21"/>
    <s v="6f4b6612125fb3a0daecd2799dfd6c9c299424fd920f9b308110a2c1fbd8f443"/>
    <s v="866d562d83a77144c090ae01fef5e5dc5d322dfdcb968ee04e0fa262fe1b2619"/>
    <x v="15"/>
    <n v="7413539.4558900008"/>
    <n v="7084407.1026099995"/>
    <n v="9743576.854650002"/>
    <n v="9228870.2689999975"/>
    <n v="4642835.3353500022"/>
    <n v="4640715.0565400003"/>
    <n v="6302533.9069600012"/>
    <n v="6064604.8191"/>
    <n v="0"/>
    <n v="0"/>
    <n v="136.08000000000001"/>
    <n v="130.12"/>
    <n v="0"/>
    <n v="0"/>
    <n v="4603322.0971999997"/>
    <n v="4625214.3269699998"/>
    <n v="6811601.4804399991"/>
    <n v="6397825.43707"/>
    <n v="0"/>
    <n v="0"/>
    <n v="0"/>
    <n v="0"/>
    <n v="0"/>
    <n v="0"/>
    <s v="Automoviles"/>
    <s v="Totales"/>
    <s v="Automoviles Total"/>
    <x v="50"/>
    <x v="2"/>
    <n v="9306186.5952599999"/>
    <n v="8672700.5259799995"/>
    <n v="686962120.64980006"/>
    <n v="584624168.36260986"/>
    <n v="657838299.99713993"/>
    <n v="555463704.64566004"/>
    <n v="139227565.87292007"/>
    <n v="108380694.05224"/>
    <n v="83821223.317340016"/>
    <n v="73063263.248839974"/>
    <n v="7413539.4558900008"/>
    <n v="7084407.1026099995"/>
    <n v="5.32476410788989"/>
    <n v="6.536595068486351"/>
    <n v="329132.35328000132"/>
    <n v="4.6458701273497383"/>
    <n v="100"/>
    <n v="100"/>
    <n v="79.662484520415731"/>
    <n v="81.686287695371263"/>
    <n v="1.0791773276927563"/>
    <n v="1.1269546719797605"/>
    <n v="1.2117882711643106"/>
    <n v="1.2754041431256551"/>
    <m/>
    <m/>
    <m/>
    <n v="0"/>
    <m/>
    <n v="0"/>
    <m/>
    <n v="0"/>
    <m/>
    <n v="4.5688623071438172E-2"/>
    <n v="62.626433203391194"/>
    <n v="65.506047144443357"/>
    <n v="5.5389734861928979"/>
    <n v="-0.47332357426864702"/>
    <n v="6.4674481578149479"/>
    <n v="67.580613904362551"/>
    <n v="72.293537428682967"/>
    <s v="Medianas"/>
    <n v="2023"/>
    <n v="3"/>
    <d v="2024-11-12T00:00:00"/>
    <x v="50"/>
    <x v="15"/>
  </r>
  <r>
    <n v="2024"/>
    <n v="9"/>
    <n v="80"/>
    <x v="30"/>
    <s v="Automoviles"/>
    <n v="52"/>
    <s v="41cfc0d1f2d127b04555b7246d84019b4d27710a3f3aff6e7764375b1e06e05d"/>
    <s v="866d562d83a77144c090ae01fef5e5dc5d322dfdcb968ee04e0fa262fe1b2619"/>
    <x v="33"/>
    <n v="22590.777429999998"/>
    <n v="19065.77245"/>
    <n v="29028.201219999995"/>
    <n v="24130.334450000002"/>
    <n v="15721.966240000002"/>
    <n v="13025.46449"/>
    <n v="21625.267670000001"/>
    <n v="16236.531990000001"/>
    <n v="0"/>
    <n v="0"/>
    <n v="136.08000000000001"/>
    <n v="130.12"/>
    <n v="69.672409999999999"/>
    <n v="3.9498899999999999"/>
    <n v="15721.96624"/>
    <n v="13025.46449"/>
    <n v="20800.49754"/>
    <n v="17519.962889999999"/>
    <n v="0"/>
    <n v="0"/>
    <n v="0"/>
    <n v="0"/>
    <n v="0"/>
    <n v="0"/>
    <s v="Automoviles"/>
    <s v="Totales"/>
    <s v="Automoviles Total"/>
    <x v="50"/>
    <x v="2"/>
    <n v="835205.63911999995"/>
    <n v="787883.69756"/>
    <n v="686962120.64980006"/>
    <n v="584624168.36260986"/>
    <n v="657838299.99713993"/>
    <n v="555463704.64566004"/>
    <n v="139227565.87292007"/>
    <n v="108380694.05224"/>
    <n v="83821223.317340016"/>
    <n v="73063263.248839974"/>
    <n v="22590.777429999998"/>
    <n v="19065.77245"/>
    <n v="1.622579356922732E-2"/>
    <n v="1.7591483996965557E-2"/>
    <n v="3525.0049799999979"/>
    <n v="18.488655464887806"/>
    <n v="100"/>
    <n v="100"/>
    <n v="2.7048161999723064"/>
    <n v="2.419871423795779"/>
    <n v="3.2885040893712299E-3"/>
    <n v="3.4340927595882171E-3"/>
    <n v="3.2612015516564419E-3"/>
    <n v="3.432406526392645E-3"/>
    <m/>
    <m/>
    <m/>
    <n v="0"/>
    <m/>
    <n v="0"/>
    <m/>
    <n v="0"/>
    <m/>
    <n v="20.70177038270058"/>
    <n v="69.594622357359043"/>
    <n v="68.318577304744863"/>
    <n v="1.8756545917348374E-2"/>
    <n v="20.701770382700559"/>
    <n v="18.72455250388947"/>
    <n v="75.584568156440355"/>
    <n v="74.34641598147816"/>
    <s v="Resto"/>
    <n v="2023"/>
    <n v="3"/>
    <d v="2024-11-12T00:00:00"/>
    <x v="50"/>
    <x v="33"/>
  </r>
  <r>
    <n v="2024"/>
    <n v="9"/>
    <n v="22"/>
    <x v="15"/>
    <s v="Automoviles"/>
    <n v="16"/>
    <s v="b17ef6d19c7a5b1ee83b907c595526dcb1eb06db8227d650d5dda0a9f4ce8cd9"/>
    <s v="866d562d83a77144c090ae01fef5e5dc5d322dfdcb968ee04e0fa262fe1b2619"/>
    <x v="8"/>
    <n v="4901338.1621700004"/>
    <n v="3826948.4877499999"/>
    <n v="6305478.7168700006"/>
    <n v="4907518.1148399999"/>
    <n v="3204914.4299899987"/>
    <n v="2540257.0401400002"/>
    <n v="4327375.5073899999"/>
    <n v="3287923.3003200004"/>
    <n v="0"/>
    <n v="0"/>
    <n v="136.08000000000001"/>
    <n v="130.12"/>
    <n v="0"/>
    <n v="0"/>
    <n v="3204037.8319899999"/>
    <n v="2540257.0401399997"/>
    <n v="4394452.0256599998"/>
    <n v="3415421.0839"/>
    <n v="0"/>
    <n v="0"/>
    <n v="0"/>
    <n v="0"/>
    <n v="0"/>
    <n v="0"/>
    <s v="Automoviles"/>
    <s v="Totales"/>
    <s v="Automoviles Total"/>
    <x v="50"/>
    <x v="2"/>
    <n v="23848282.467700001"/>
    <n v="20930115.52899"/>
    <n v="686962120.64980006"/>
    <n v="584624168.36260986"/>
    <n v="657838299.99713993"/>
    <n v="555463704.64566004"/>
    <n v="139227565.87292007"/>
    <n v="108380694.05224"/>
    <n v="83821223.317340016"/>
    <n v="73063263.248839974"/>
    <n v="4901338.1621700004"/>
    <n v="3826948.4877499999"/>
    <n v="3.5203791227979204"/>
    <n v="3.5310241562998232"/>
    <n v="1074389.6744200005"/>
    <n v="28.074317641303615"/>
    <n v="100"/>
    <n v="100"/>
    <n v="20.552164160284285"/>
    <n v="18.284411676798197"/>
    <n v="0.71348011991313376"/>
    <n v="0.74506731550767258"/>
    <n v="0.65459977449587003"/>
    <n v="0.68896463544657283"/>
    <m/>
    <m/>
    <m/>
    <n v="0"/>
    <m/>
    <n v="0"/>
    <m/>
    <n v="0"/>
    <m/>
    <n v="26.164965960034014"/>
    <n v="65.388559694299204"/>
    <n v="66.378135171438075"/>
    <n v="3.8235118781987536"/>
    <n v="26.130457719877743"/>
    <n v="28.665014289894366"/>
    <n v="72.910975322544061"/>
    <n v="74.376101152345512"/>
    <s v="Medianas"/>
    <n v="2023"/>
    <n v="3"/>
    <d v="2024-11-12T00:00:00"/>
    <x v="50"/>
    <x v="8"/>
  </r>
  <r>
    <n v="2024"/>
    <n v="9"/>
    <n v="107"/>
    <x v="28"/>
    <s v="Automoviles"/>
    <n v="70"/>
    <s v="ff5a1ae012afa5d4c889c50ad427aaf545d31a4fac04ffc1c4d03d403ba4250a"/>
    <s v="866d562d83a77144c090ae01fef5e5dc5d322dfdcb968ee04e0fa262fe1b2619"/>
    <x v="19"/>
    <n v="1147394.8023399999"/>
    <n v="773940.14233000006"/>
    <n v="1469193.5805799998"/>
    <n v="973004.41446000012"/>
    <n v="782358.77925999963"/>
    <n v="341364.58610999997"/>
    <n v="910054.01100000006"/>
    <n v="450332.07076000038"/>
    <n v="0"/>
    <n v="0"/>
    <n v="136.08000000000001"/>
    <n v="130.12"/>
    <n v="0"/>
    <n v="0"/>
    <n v="763583.86935000005"/>
    <n v="340916.87439999997"/>
    <n v="975556.80723999999"/>
    <n v="576112.18558000005"/>
    <n v="0"/>
    <n v="0"/>
    <n v="0"/>
    <n v="0"/>
    <n v="0"/>
    <n v="0"/>
    <s v="Automoviles"/>
    <s v="Totales"/>
    <s v="Automoviles Total"/>
    <x v="50"/>
    <x v="2"/>
    <n v="1478140.9423199999"/>
    <n v="1040269.57398"/>
    <n v="686962120.64980006"/>
    <n v="584624168.36260986"/>
    <n v="657838299.99713993"/>
    <n v="555463704.64566004"/>
    <n v="139227565.87292007"/>
    <n v="108380694.05224"/>
    <n v="83821223.317340016"/>
    <n v="73063263.248839974"/>
    <n v="1147394.8023399999"/>
    <n v="773940.14233000006"/>
    <n v="0.82411467524131277"/>
    <n v="0.71409410052029865"/>
    <n v="373454.66000999988"/>
    <n v="48.253687796279564"/>
    <n v="100"/>
    <n v="100"/>
    <n v="77.624181124373635"/>
    <n v="74.39803697891098"/>
    <n v="0.16702446435542542"/>
    <n v="0.17441897231355918"/>
    <n v="0.13238250900533555"/>
    <n v="0.1393322616504187"/>
    <m/>
    <m/>
    <m/>
    <n v="0"/>
    <m/>
    <n v="0"/>
    <m/>
    <n v="0"/>
    <m/>
    <n v="129.18568917043299"/>
    <n v="68.185665270964719"/>
    <n v="44.107362758352139"/>
    <n v="0.93336597617772277"/>
    <n v="123.97948787189752"/>
    <n v="69.334520542706386"/>
    <n v="78.271594609676924"/>
    <n v="59.175431961534095"/>
    <s v="Resto"/>
    <n v="2023"/>
    <n v="3"/>
    <d v="2024-11-12T00:00:00"/>
    <x v="50"/>
    <x v="19"/>
  </r>
  <r>
    <n v="2024"/>
    <n v="9"/>
    <n v="37"/>
    <x v="35"/>
    <s v="Automoviles"/>
    <n v="25"/>
    <s v="b7a56873cd771f2c446d369b649430b65a756ba278ff97ec81bb6f55b2e73569"/>
    <s v="866d562d83a77144c090ae01fef5e5dc5d322dfdcb968ee04e0fa262fe1b2619"/>
    <x v="18"/>
    <n v="3005009.8894799999"/>
    <n v="2495146.5093499999"/>
    <n v="4001037.0252999999"/>
    <n v="3350785.6251300001"/>
    <n v="1738796.6348500003"/>
    <n v="1457534.67475"/>
    <n v="2436085.8621"/>
    <n v="2117336.0592500004"/>
    <n v="0"/>
    <n v="0"/>
    <n v="136.08000000000001"/>
    <n v="130.12"/>
    <n v="8463.6386600000005"/>
    <n v="7595.8919900000001"/>
    <n v="1735869.7385999998"/>
    <n v="1443107.97967"/>
    <n v="2593216.21098"/>
    <n v="2140502.68621"/>
    <n v="0"/>
    <n v="0"/>
    <n v="0"/>
    <n v="0"/>
    <n v="0"/>
    <n v="0"/>
    <s v="Automoviles"/>
    <s v="Totales"/>
    <s v="Automoviles Total"/>
    <x v="50"/>
    <x v="2"/>
    <n v="10496838.85248"/>
    <n v="8533878.8999300003"/>
    <n v="686962120.64980006"/>
    <n v="584624168.36260986"/>
    <n v="657838299.99713993"/>
    <n v="555463704.64566004"/>
    <n v="139227565.87292007"/>
    <n v="108380694.05224"/>
    <n v="83821223.317340016"/>
    <n v="73063263.248839974"/>
    <n v="3005009.8894799999"/>
    <n v="2495146.5093499999"/>
    <n v="2.1583440539518031"/>
    <n v="2.3022056937071538"/>
    <n v="509863.38012999995"/>
    <n v="20.434206096491803"/>
    <n v="100"/>
    <n v="100"/>
    <n v="28.627760525922824"/>
    <n v="29.238128858032734"/>
    <n v="0.43743458323983708"/>
    <n v="0.45680068939328472"/>
    <n v="0.42679496407722906"/>
    <n v="0.44920063876031241"/>
    <m/>
    <m/>
    <m/>
    <n v="0"/>
    <m/>
    <n v="0"/>
    <m/>
    <n v="0"/>
    <m/>
    <n v="19.297102495914409"/>
    <n v="57.863258318623679"/>
    <n v="58.414793251146449"/>
    <n v="2.0744109499178558"/>
    <n v="20.286892114403422"/>
    <n v="21.14986949965385"/>
    <n v="66.938874253913411"/>
    <n v="67.41911556416612"/>
    <s v="Medianas"/>
    <n v="2023"/>
    <n v="3"/>
    <d v="2024-11-12T00:00:00"/>
    <x v="50"/>
    <x v="18"/>
  </r>
  <r>
    <n v="2024"/>
    <n v="9"/>
    <n v="48"/>
    <x v="3"/>
    <s v="Automoviles"/>
    <n v="36"/>
    <s v="76a50887d8f1c2e9301755428990ad81479ee21c25b43215cf524541e0503269"/>
    <s v="866d562d83a77144c090ae01fef5e5dc5d322dfdcb968ee04e0fa262fe1b2619"/>
    <x v="6"/>
    <n v="11338288.819490001"/>
    <n v="9078412.7988600004"/>
    <n v="14391737.24078"/>
    <n v="11618713.16255"/>
    <n v="7297136.2962099994"/>
    <n v="5827516.4236799981"/>
    <n v="9339808.0483800042"/>
    <n v="7888758.012819998"/>
    <n v="0"/>
    <n v="0"/>
    <n v="136.08000000000001"/>
    <n v="130.12"/>
    <n v="105882.41295999999"/>
    <n v="120326.8192"/>
    <n v="7227310.1091"/>
    <n v="5779651.5264399992"/>
    <n v="10325170.54018"/>
    <n v="8338602.9506999999"/>
    <n v="0"/>
    <n v="0"/>
    <n v="0"/>
    <n v="0"/>
    <n v="0"/>
    <n v="0"/>
    <s v="Automoviles"/>
    <s v="Totales"/>
    <s v="Automoviles Total"/>
    <x v="50"/>
    <x v="2"/>
    <n v="47053426.409630001"/>
    <n v="41806699.471960001"/>
    <n v="686962120.64980006"/>
    <n v="584624168.36260986"/>
    <n v="657838299.99713993"/>
    <n v="555463704.64566004"/>
    <n v="139227565.87292007"/>
    <n v="108380694.05224"/>
    <n v="83821223.317340016"/>
    <n v="73063263.248839974"/>
    <n v="11338288.819490001"/>
    <n v="9078412.7988600004"/>
    <n v="8.1437097232878592"/>
    <n v="8.3764113878844171"/>
    <n v="2259876.0206300002"/>
    <n v="24.892853747670273"/>
    <n v="100"/>
    <n v="100"/>
    <n v="24.096627354579848"/>
    <n v="21.71521051296801"/>
    <n v="1.6504969457071477"/>
    <n v="1.7235677551062769"/>
    <n v="1.5528630683001743"/>
    <n v="1.6343845192641846"/>
    <m/>
    <m/>
    <m/>
    <n v="0"/>
    <m/>
    <n v="0"/>
    <m/>
    <n v="0"/>
    <m/>
    <n v="25.218631157489835"/>
    <n v="64.35835611866365"/>
    <n v="64.190916989495932"/>
    <n v="8.7055950836981495"/>
    <n v="25.047506342509408"/>
    <n v="23.823746030661329"/>
    <n v="69.997004707817695"/>
    <n v="69.311988598219742"/>
    <s v="Grandes"/>
    <n v="2023"/>
    <n v="3"/>
    <d v="2024-11-12T00:00:00"/>
    <x v="50"/>
    <x v="6"/>
  </r>
  <r>
    <n v="2024"/>
    <n v="9"/>
    <n v="115"/>
    <x v="72"/>
    <s v="Automoviles"/>
    <n v="232"/>
    <s v="835d5e8314340ab852a2f979ab4cd53e994dbe38366afb6eed84fe4957b980c8"/>
    <s v="866d562d83a77144c090ae01fef5e5dc5d322dfdcb968ee04e0fa262fe1b2619"/>
    <x v="24"/>
    <n v="43281.459020000002"/>
    <n v="32331.358170000003"/>
    <n v="57377.340550000008"/>
    <n v="41678.833310000002"/>
    <n v="32008.306140000001"/>
    <n v="19594.391729999999"/>
    <n v="41481.547200000001"/>
    <n v="27989.106080000001"/>
    <n v="0"/>
    <n v="0"/>
    <n v="136.08000000000001"/>
    <n v="130.12"/>
    <n v="0"/>
    <n v="0"/>
    <n v="32008.306140000001"/>
    <n v="19594.391729999999"/>
    <n v="38336.631759999997"/>
    <n v="25267.41923"/>
    <n v="0"/>
    <n v="0"/>
    <n v="0"/>
    <n v="0"/>
    <n v="0"/>
    <n v="0"/>
    <s v="Automoviles"/>
    <s v="Totales"/>
    <s v="Automoviles Total"/>
    <x v="50"/>
    <x v="2"/>
    <n v="43281.459020000002"/>
    <n v="32331.358170000003"/>
    <n v="686962120.64980006"/>
    <n v="584624168.36260986"/>
    <n v="657838299.99713993"/>
    <n v="555463704.64566004"/>
    <n v="139227565.87292007"/>
    <n v="108380694.05224"/>
    <n v="83821223.317340016"/>
    <n v="73063263.248839974"/>
    <n v="43281.459020000002"/>
    <n v="32331.358170000003"/>
    <n v="3.1086846019778257E-2"/>
    <n v="2.9831289098791097E-2"/>
    <n v="10950.100849999999"/>
    <n v="33.868360222987803"/>
    <n v="100"/>
    <n v="100"/>
    <n v="100"/>
    <n v="100"/>
    <n v="6.3004142031965176E-3"/>
    <n v="6.579346173700768E-3"/>
    <n v="5.530280805966725E-3"/>
    <n v="5.8206068010554779E-3"/>
    <m/>
    <m/>
    <m/>
    <n v="0"/>
    <m/>
    <n v="0"/>
    <m/>
    <n v="0"/>
    <m/>
    <n v="63.354426006466305"/>
    <n v="73.953851983615507"/>
    <n v="60.604913740312561"/>
    <n v="3.8186398233320068E-2"/>
    <n v="63.354426006466305"/>
    <n v="51.723574976279821"/>
    <n v="83.492744851406329"/>
    <n v="77.548053292025898"/>
    <s v="Resto"/>
    <n v="2023"/>
    <n v="3"/>
    <d v="2024-11-12T00:00:00"/>
    <x v="50"/>
    <x v="24"/>
  </r>
  <r>
    <n v="2024"/>
    <n v="9"/>
    <n v="23"/>
    <x v="16"/>
    <s v="Automoviles"/>
    <n v="17"/>
    <s v="4523540f1504cd17100c4835e85b7eefd49911580f8efff0599a8f283be6b9e3"/>
    <s v="866d562d83a77144c090ae01fef5e5dc5d322dfdcb968ee04e0fa262fe1b2619"/>
    <x v="16"/>
    <n v="3767003.25385"/>
    <n v="2944133.8407700001"/>
    <n v="4934424.6605500001"/>
    <n v="3848236.2668000003"/>
    <n v="2413355.3092900002"/>
    <n v="1975119.6297499991"/>
    <n v="3084826.4143700004"/>
    <n v="2671419.3053199998"/>
    <n v="0"/>
    <n v="0"/>
    <n v="136.08000000000001"/>
    <n v="130.12"/>
    <n v="11339.386640000001"/>
    <n v="3428.6713300000001"/>
    <n v="2376093.0756300003"/>
    <n v="1938419.47701"/>
    <n v="3346887.4746300001"/>
    <n v="2619788.2920999997"/>
    <n v="0"/>
    <n v="0"/>
    <n v="0"/>
    <n v="0"/>
    <n v="0"/>
    <n v="0"/>
    <s v="Automoviles"/>
    <s v="Totales"/>
    <s v="Automoviles Total"/>
    <x v="50"/>
    <x v="2"/>
    <n v="17823957.294020001"/>
    <n v="15095885.725"/>
    <n v="686962120.64980006"/>
    <n v="584624168.36260986"/>
    <n v="657838299.99713993"/>
    <n v="555463704.64566004"/>
    <n v="139227565.87292007"/>
    <n v="108380694.05224"/>
    <n v="83821223.317340016"/>
    <n v="73063263.248839974"/>
    <n v="3767003.25385"/>
    <n v="2944133.8407700001"/>
    <n v="2.7056446977521187"/>
    <n v="2.7164744298010435"/>
    <n v="822869.41307999985"/>
    <n v="27.949456702171837"/>
    <n v="100"/>
    <n v="100"/>
    <n v="21.134494387022812"/>
    <n v="19.502889028195796"/>
    <n v="0.54835676387611842"/>
    <n v="0.57263361738992358"/>
    <n v="0.50359427476558194"/>
    <n v="0.53003172235134866"/>
    <m/>
    <m/>
    <m/>
    <n v="0"/>
    <m/>
    <n v="0"/>
    <m/>
    <n v="0"/>
    <m/>
    <n v="22.187804370891229"/>
    <n v="64.065655022290542"/>
    <n v="67.086611430458348"/>
    <n v="2.8791697541244927"/>
    <n v="22.578889853867402"/>
    <n v="27.754119854744587"/>
    <n v="70.994112997261098"/>
    <n v="73.991455067393247"/>
    <s v="Medianas"/>
    <n v="2023"/>
    <n v="3"/>
    <d v="2024-11-12T00:00:00"/>
    <x v="50"/>
    <x v="16"/>
  </r>
  <r>
    <n v="2024"/>
    <n v="9"/>
    <n v="89"/>
    <x v="29"/>
    <s v="Automoviles"/>
    <n v="61"/>
    <s v="d029fa3a95e174a19934857f535eb9427d967218a36ea014b70ad704bc6c8d1c"/>
    <s v="866d562d83a77144c090ae01fef5e5dc5d322dfdcb968ee04e0fa262fe1b2619"/>
    <x v="10"/>
    <n v="2784750.4692699998"/>
    <n v="2392641.0795800001"/>
    <n v="3877662.4092499996"/>
    <n v="3283040.3658800004"/>
    <n v="1859961.4662899999"/>
    <n v="1753553.625"/>
    <n v="2484160.5697699999"/>
    <n v="2288098.4034799999"/>
    <n v="0"/>
    <n v="0"/>
    <n v="136.08000000000001"/>
    <n v="130.12"/>
    <n v="33805.34964"/>
    <n v="22014.207969999999"/>
    <n v="1506343.8599400001"/>
    <n v="1358888.1331300002"/>
    <n v="2206537.6628100001"/>
    <n v="1851649.9671800002"/>
    <n v="0"/>
    <n v="0"/>
    <n v="0"/>
    <n v="0"/>
    <n v="0"/>
    <n v="0"/>
    <s v="Automoviles"/>
    <s v="Totales"/>
    <s v="Automoviles Total"/>
    <x v="50"/>
    <x v="2"/>
    <n v="2784750.4692699998"/>
    <n v="2392641.0795800001"/>
    <n v="686962120.64980006"/>
    <n v="584624168.36260986"/>
    <n v="657838299.99713993"/>
    <n v="555463704.64566004"/>
    <n v="139227565.87292007"/>
    <n v="108380694.05224"/>
    <n v="83821223.317340016"/>
    <n v="73063263.248839974"/>
    <n v="2784750.4692699998"/>
    <n v="2392641.0795800001"/>
    <n v="2.0001430405037608"/>
    <n v="2.2076266446741299"/>
    <n v="392109.38968999963"/>
    <n v="16.388140830501396"/>
    <n v="100"/>
    <n v="100"/>
    <n v="100"/>
    <n v="100"/>
    <n v="0.40537176440469436"/>
    <n v="0.42331838527524274"/>
    <n v="0.40926140400271271"/>
    <n v="0.43074661036697398"/>
    <m/>
    <m/>
    <m/>
    <n v="0"/>
    <m/>
    <n v="0"/>
    <m/>
    <n v="0"/>
    <m/>
    <n v="6.0681258772454116"/>
    <n v="66.790956202893611"/>
    <n v="73.289455738501971"/>
    <n v="2.2189624449267984"/>
    <n v="10.85120424669228"/>
    <n v="19.16602500042066"/>
    <n v="68.267307888218355"/>
    <n v="73.387959777275853"/>
    <s v="Medianas"/>
    <n v="2023"/>
    <n v="3"/>
    <d v="2024-11-12T00:00:00"/>
    <x v="50"/>
    <x v="10"/>
  </r>
  <r>
    <n v="2024"/>
    <n v="9"/>
    <n v="1"/>
    <x v="14"/>
    <s v="Automoviles"/>
    <n v="30"/>
    <s v="624b60c58c9d8bfb6ff1886c2fd605d2adeb6ea4da576068201b6c6958ce93f4"/>
    <s v="866d562d83a77144c090ae01fef5e5dc5d322dfdcb968ee04e0fa262fe1b2619"/>
    <x v="13"/>
    <n v="5983154.6386799999"/>
    <n v="4866517.3384300005"/>
    <n v="7844977.9418699993"/>
    <n v="6241572.7658600006"/>
    <n v="3641214.7094999989"/>
    <n v="3181763.7943799994"/>
    <n v="5038651.1933599971"/>
    <n v="4201489.9603600027"/>
    <n v="0"/>
    <n v="0"/>
    <n v="136.08000000000001"/>
    <n v="130.12"/>
    <n v="237.79416000000001"/>
    <n v="-9601.1814800000011"/>
    <n v="3622297.7074899999"/>
    <n v="3181763.7943800003"/>
    <n v="5470852.7916899994"/>
    <n v="4490438.4478100007"/>
    <n v="0"/>
    <n v="0"/>
    <n v="0"/>
    <n v="0"/>
    <n v="0"/>
    <n v="0"/>
    <s v="Automoviles"/>
    <s v="Totales"/>
    <s v="Automoviles Total"/>
    <x v="50"/>
    <x v="2"/>
    <n v="35723485.483519994"/>
    <n v="28721849.16367"/>
    <n v="686962120.64980006"/>
    <n v="584624168.36260986"/>
    <n v="657838299.99713993"/>
    <n v="555463704.64566004"/>
    <n v="139227565.87292007"/>
    <n v="108380694.05224"/>
    <n v="83821223.317340016"/>
    <n v="73063263.248839974"/>
    <n v="5983154.6386799999"/>
    <n v="4866517.3384300005"/>
    <n v="4.297392259332554"/>
    <n v="4.4902068407905897"/>
    <n v="1116637.3002499994"/>
    <n v="22.945306111048215"/>
    <n v="100"/>
    <n v="100"/>
    <n v="16.74851867811207"/>
    <n v="16.943607323812611"/>
    <n v="0.87095845008462924"/>
    <n v="0.90951752713486156"/>
    <n v="0.83241809042207959"/>
    <n v="0.87611797093645138"/>
    <m/>
    <m/>
    <m/>
    <n v="0"/>
    <m/>
    <n v="0"/>
    <m/>
    <n v="0"/>
    <m/>
    <n v="14.440132731773957"/>
    <n v="60.857773689488361"/>
    <n v="65.380714237966245"/>
    <n v="4.3440247772508283"/>
    <n v="13.84558822022306"/>
    <n v="21.833376746498988"/>
    <n v="66.210842174224126"/>
    <n v="70.856417059491278"/>
    <s v="Medianas"/>
    <n v="2023"/>
    <n v="3"/>
    <d v="2024-11-12T00:00:00"/>
    <x v="50"/>
    <x v="13"/>
  </r>
  <r>
    <n v="2024"/>
    <n v="9"/>
    <n v="129"/>
    <x v="71"/>
    <s v="Automoviles"/>
    <n v="208"/>
    <s v="8df66f64b57424391d363fd6b811fed3c430c77597da265025728bd637bad804"/>
    <s v="866d562d83a77144c090ae01fef5e5dc5d322dfdcb968ee04e0fa262fe1b2619"/>
    <x v="28"/>
    <n v="169473.86775"/>
    <n v="60704.479759999995"/>
    <n v="215430.48690000002"/>
    <n v="77237.355119999993"/>
    <n v="98709.788560000015"/>
    <n v="41685.980710000003"/>
    <n v="119907.73733000002"/>
    <n v="50740.565420000006"/>
    <n v="0"/>
    <n v="0"/>
    <n v="136.08000000000001"/>
    <n v="130.12"/>
    <n v="0"/>
    <n v="0"/>
    <n v="91317.452000000005"/>
    <n v="19419.497609999999"/>
    <n v="115621.25993"/>
    <n v="22077.071889999999"/>
    <n v="0"/>
    <n v="0"/>
    <n v="0"/>
    <n v="0"/>
    <n v="0"/>
    <n v="0"/>
    <s v="Automoviles"/>
    <s v="Totales"/>
    <s v="Automoviles Total"/>
    <x v="50"/>
    <x v="2"/>
    <n v="169473.86775"/>
    <n v="60704.479759999995"/>
    <n v="686962120.64980006"/>
    <n v="584624168.36260986"/>
    <n v="657838299.99713993"/>
    <n v="555463704.64566004"/>
    <n v="139227565.87292007"/>
    <n v="108380694.05224"/>
    <n v="83821223.317340016"/>
    <n v="73063263.248839974"/>
    <n v="169473.86775"/>
    <n v="60704.479759999995"/>
    <n v="0.12172436305083956"/>
    <n v="5.6010417990809469E-2"/>
    <n v="108769.38799000002"/>
    <n v="179.17851931196589"/>
    <n v="100"/>
    <n v="100"/>
    <n v="100"/>
    <n v="100"/>
    <n v="2.4670045502609955E-2"/>
    <n v="2.5762237885926801E-2"/>
    <n v="1.0383505001173399E-2"/>
    <n v="1.0928613202319751E-2"/>
    <m/>
    <m/>
    <m/>
    <n v="0"/>
    <m/>
    <n v="0"/>
    <m/>
    <n v="0"/>
    <m/>
    <n v="136.79372987936117"/>
    <n v="58.244843214183398"/>
    <n v="68.670353283330741"/>
    <n v="0.1177622857952015"/>
    <n v="370.2359135849963"/>
    <n v="423.71646251861711"/>
    <n v="78.97981050828011"/>
    <n v="87.962288236223145"/>
    <s v="Resto"/>
    <n v="2023"/>
    <n v="3"/>
    <d v="2024-11-12T00:00:00"/>
    <x v="50"/>
    <x v="28"/>
  </r>
  <r>
    <n v="2024"/>
    <n v="9"/>
    <n v="9"/>
    <x v="8"/>
    <s v="Automoviles"/>
    <n v="9"/>
    <s v="19581e27de7ced00ff1ce50b2047e7a567c76b1cbaebabe5ef03f7c3017bb5b7"/>
    <s v="866d562d83a77144c090ae01fef5e5dc5d322dfdcb968ee04e0fa262fe1b2619"/>
    <x v="11"/>
    <n v="1189241.9350899998"/>
    <n v="1077592.6575999998"/>
    <n v="1530073.78945"/>
    <n v="1396282.73636"/>
    <n v="828305.10312999994"/>
    <n v="858961.22453999962"/>
    <n v="1089898.0284700005"/>
    <n v="1148709.9617600001"/>
    <n v="0"/>
    <n v="0"/>
    <n v="136.08000000000001"/>
    <n v="130.12"/>
    <n v="6544.4926599999999"/>
    <n v="-1194.05215"/>
    <n v="828341.27240000002"/>
    <n v="856457.69550000003"/>
    <n v="1133122.87992"/>
    <n v="1042203.7318600001"/>
    <n v="0"/>
    <n v="0"/>
    <n v="0"/>
    <n v="0"/>
    <n v="0"/>
    <n v="0"/>
    <s v="Automoviles"/>
    <s v="Totales"/>
    <s v="Automoviles Total"/>
    <x v="50"/>
    <x v="2"/>
    <n v="2219668.6898400001"/>
    <n v="1971809.2153"/>
    <n v="686962120.64980006"/>
    <n v="584624168.36260986"/>
    <n v="657838299.99713993"/>
    <n v="555463704.64566004"/>
    <n v="139227565.87292007"/>
    <n v="108380694.05224"/>
    <n v="83821223.317340016"/>
    <n v="73063263.248839974"/>
    <n v="1189241.9350899998"/>
    <n v="1077592.6575999998"/>
    <n v="0.85417131846970606"/>
    <n v="0.99426624549995513"/>
    <n v="111649.27749000001"/>
    <n v="10.360990927561042"/>
    <n v="100"/>
    <n v="100"/>
    <n v="53.577452370863675"/>
    <n v="54.649945300922532"/>
    <n v="0.17311608592990416"/>
    <n v="0.18078028219019329"/>
    <n v="0.18432229044140869"/>
    <n v="0.19399875249948417"/>
    <m/>
    <m/>
    <m/>
    <n v="0"/>
    <m/>
    <n v="0"/>
    <m/>
    <n v="0"/>
    <m/>
    <n v="-3.5689761696073075"/>
    <n v="69.649839842497258"/>
    <n v="79.711124466369952"/>
    <n v="0.98818064250161008"/>
    <n v="-3.2828735438690471"/>
    <n v="8.7237404051258238"/>
    <n v="73.102510511347376"/>
    <n v="82.17756944426759"/>
    <s v="Medianas"/>
    <n v="2023"/>
    <n v="3"/>
    <d v="2024-11-12T00:00:00"/>
    <x v="50"/>
    <x v="11"/>
  </r>
  <r>
    <n v="2024"/>
    <n v="9"/>
    <n v="39"/>
    <x v="17"/>
    <s v="Automoviles"/>
    <n v="27"/>
    <s v="670671cd97404156226e507973f2ab8330d3022ca96e0c93bdbdb320c41adcaf"/>
    <s v="866d562d83a77144c090ae01fef5e5dc5d322dfdcb968ee04e0fa262fe1b2619"/>
    <x v="5"/>
    <n v="13212604.42698"/>
    <n v="10484087.890889999"/>
    <n v="17013102.067880005"/>
    <n v="13128279.993259998"/>
    <n v="7481621.0139100011"/>
    <n v="7471270.2916899985"/>
    <n v="9953741.3033999968"/>
    <n v="10017432.874209998"/>
    <n v="0"/>
    <n v="0"/>
    <n v="136.08000000000001"/>
    <n v="130.12"/>
    <n v="352.44616999999994"/>
    <n v="-6924.9077500000003"/>
    <n v="3970648.01914"/>
    <n v="4030963.4279399998"/>
    <n v="5235204.5181200001"/>
    <n v="4284723.1454600003"/>
    <n v="0"/>
    <n v="0"/>
    <n v="0"/>
    <n v="0"/>
    <n v="0"/>
    <n v="0"/>
    <s v="Automoviles"/>
    <s v="Totales"/>
    <s v="Automoviles Total"/>
    <x v="50"/>
    <x v="2"/>
    <n v="20570212.76644"/>
    <n v="17720859.139090002"/>
    <n v="686962120.64980006"/>
    <n v="584624168.36260986"/>
    <n v="657838299.99713993"/>
    <n v="555463704.64566004"/>
    <n v="139227565.87292007"/>
    <n v="108380694.05224"/>
    <n v="83821223.317340016"/>
    <n v="73063263.248839974"/>
    <n v="13212604.42698"/>
    <n v="10484087.890889999"/>
    <n v="9.4899342268468612"/>
    <n v="9.6733906186618626"/>
    <n v="2728516.5360900015"/>
    <n v="26.025311543419114"/>
    <n v="100"/>
    <n v="100"/>
    <n v="64.231734386997545"/>
    <n v="59.162413112146531"/>
    <n v="1.9233381331829689"/>
    <n v="2.0084881690587859"/>
    <n v="1.7933038793543858"/>
    <n v="1.8874478752086927"/>
    <m/>
    <m/>
    <m/>
    <n v="0"/>
    <m/>
    <n v="0"/>
    <m/>
    <n v="0"/>
    <m/>
    <n v="0.13854032602080846"/>
    <n v="56.624877065361986"/>
    <n v="71.262949809702135"/>
    <n v="8.9256881703876125"/>
    <n v="-1.4963025559084242"/>
    <n v="22.183028877072463"/>
    <n v="75.845136620677593"/>
    <n v="94.077570267547415"/>
    <s v="Grandes"/>
    <n v="2023"/>
    <n v="3"/>
    <d v="2024-11-12T00:00:00"/>
    <x v="50"/>
    <x v="5"/>
  </r>
  <r>
    <n v="2024"/>
    <n v="9"/>
    <n v="91"/>
    <x v="60"/>
    <s v="Vida Individual"/>
    <n v="218"/>
    <s v="5966abd0cbfc86f98a186531b2b4ee5f6e910120ce13222f98207203dfc9a9a2"/>
    <s v="866d562d83a77144c090ae01fef5e5dc5d322dfdcb968ee04e0fa262fe1b2619"/>
    <x v="32"/>
    <n v="6377.2292300000008"/>
    <n v="6390.8545599999998"/>
    <n v="56240.476999999999"/>
    <n v="20398.048950000004"/>
    <n v="38128.533670000004"/>
    <n v="2510.0732699999999"/>
    <n v="39065.257340000004"/>
    <n v="6199.2575699999998"/>
    <n v="0"/>
    <n v="0"/>
    <n v="136.08000000000001"/>
    <n v="130.12"/>
    <n v="0"/>
    <n v="0"/>
    <n v="37564.750670000001"/>
    <n v="2364.3247700000002"/>
    <n v="44195.158080000001"/>
    <n v="10754.222949999999"/>
    <n v="803.92764"/>
    <n v="733.61740000000009"/>
    <n v="5573.30159"/>
    <n v="5657.2371600000006"/>
    <n v="0"/>
    <n v="0"/>
    <s v="Vida Individual"/>
    <s v="Vida"/>
    <s v="Vida"/>
    <x v="52"/>
    <x v="2"/>
    <n v="3240513.8837199998"/>
    <n v="3256773.9065"/>
    <n v="686962120.64980006"/>
    <n v="584624168.36260986"/>
    <n v="657838299.99713993"/>
    <n v="555463704.64566004"/>
    <n v="211843669.84491003"/>
    <n v="166469827.54924998"/>
    <n v="108945740.33868"/>
    <n v="93092065.864899993"/>
    <n v="3169415.9470100002"/>
    <n v="3195969.6090100002"/>
    <n v="3.0103468442879353E-3"/>
    <n v="3.8390467834834934E-3"/>
    <n v="-13.625329999998939"/>
    <n v="-0.21320043934780486"/>
    <n v="0.20121149563900642"/>
    <n v="0.19996606169167119"/>
    <n v="0.19679684947620588"/>
    <n v="0.19623267514041659"/>
    <n v="9.2832327115325599E-4"/>
    <n v="9.6942200386139379E-4"/>
    <n v="1.0931560660414074E-3"/>
    <n v="1.1505440421308603E-3"/>
    <n v="3.7949099002512206E-4"/>
    <n v="2.6308558542628125E-3"/>
    <m/>
    <n v="70.310239999999908"/>
    <n v="9.5840474885137574"/>
    <n v="-83.935570000000553"/>
    <n v="-1.483684838130428"/>
    <n v="0"/>
    <m/>
    <n v="1419.0207443625741"/>
    <n v="597.88557530023115"/>
    <n v="39.276019293419814"/>
    <n v="3.4997727815213056E-2"/>
    <n v="1488.8151723758322"/>
    <n v="310.95631256184816"/>
    <n v="84.997434791390617"/>
    <n v="21.985082334563284"/>
    <s v="Resto"/>
    <n v="2023"/>
    <n v="3"/>
    <d v="2024-11-12T00:00:00"/>
    <x v="52"/>
    <x v="32"/>
  </r>
  <r>
    <n v="2024"/>
    <n v="9"/>
    <n v="15.1"/>
    <x v="13"/>
    <s v="Vida Individual"/>
    <n v="15.1"/>
    <m/>
    <m/>
    <x v="7"/>
    <n v="55350780.026719995"/>
    <n v="39559531.326960012"/>
    <n v="74318695.903510004"/>
    <n v="49899980.514669999"/>
    <n v="20146838.59118"/>
    <n v="16188130.287109999"/>
    <n v="26221956.565360002"/>
    <n v="22096018.56498"/>
    <n v="0"/>
    <n v="0"/>
    <n v="0"/>
    <n v="0"/>
    <n v="4009.7937199999997"/>
    <n v="4636.3646200000003"/>
    <n v="20180131.809359998"/>
    <n v="16128027.312150002"/>
    <n v="17054416.53331"/>
    <n v="21806872.349499997"/>
    <n v="26000131.091469999"/>
    <n v="19406236.752459995"/>
    <n v="18026656.249879997"/>
    <n v="13111197.545690002"/>
    <n v="11323992.68537"/>
    <n v="7042097.02881"/>
    <s v="Vida Individual"/>
    <s v="Vida"/>
    <s v="Vida"/>
    <x v="52"/>
    <x v="2"/>
    <n v="188031377.44973999"/>
    <n v="158807065.12585002"/>
    <n v="686962120.64980006"/>
    <n v="584624168.36260986"/>
    <n v="657838299.99713993"/>
    <n v="555463704.64566004"/>
    <n v="211843669.84491003"/>
    <n v="166469827.54924998"/>
    <n v="108945740.33868"/>
    <n v="93092065.864899993"/>
    <n v="79690024.999839991"/>
    <n v="60657365.322330005"/>
    <n v="26.128125549959595"/>
    <n v="23.763784650558584"/>
    <n v="15791248.699759983"/>
    <n v="39.917683981756809"/>
    <n v="69.457601533982611"/>
    <n v="65.218017823132897"/>
    <n v="29.436991196596978"/>
    <n v="24.910435373646774"/>
    <n v="8.0573263594743008"/>
    <n v="8.4140403541357571"/>
    <n v="6.7666602695808207"/>
    <n v="7.1218931131055134"/>
    <n v="12.273263161700607"/>
    <n v="8.5094146372545598"/>
    <n v="5.3454477510044329"/>
    <n v="6593894.339010004"/>
    <n v="33.978222687477725"/>
    <n v="4915458.7041899953"/>
    <n v="37.49053957169486"/>
    <n v="4281895.65656"/>
    <n v="60.804269510094656"/>
    <n v="24.454388702456708"/>
    <n v="36.398472761276949"/>
    <n v="40.920935471441517"/>
    <n v="18.492543653886287"/>
    <n v="25.124613313107137"/>
    <n v="-21.793385773173313"/>
    <n v="118.32789336383907"/>
    <n v="73.958461597175329"/>
    <s v="Resto"/>
    <n v="2023"/>
    <n v="3"/>
    <d v="2024-11-12T00:00:00"/>
    <x v="52"/>
    <x v="7"/>
  </r>
  <r>
    <n v="2024"/>
    <n v="9"/>
    <n v="69"/>
    <x v="77"/>
    <s v="Vida Individual"/>
    <n v="202"/>
    <s v="c17edaae86e4016a583e098582f6dbf3eccade8ef83747df9ba617ded9d31309"/>
    <s v="866d562d83a77144c090ae01fef5e5dc5d322dfdcb968ee04e0fa262fe1b2619"/>
    <x v="36"/>
    <n v="0"/>
    <n v="0"/>
    <n v="0"/>
    <n v="0"/>
    <n v="6.1799999999999997E-3"/>
    <n v="-7.1129999999999999E-2"/>
    <n v="8.2200000000000051E-3"/>
    <n v="-6.4639999999999989E-2"/>
    <n v="0"/>
    <n v="0"/>
    <n v="0"/>
    <n v="0"/>
    <n v="0"/>
    <n v="0"/>
    <n v="6.1799999999999997E-3"/>
    <n v="-7.1129999999999999E-2"/>
    <n v="-0.16734000000000002"/>
    <n v="0.51954999999999996"/>
    <n v="0"/>
    <n v="0"/>
    <n v="0"/>
    <n v="0"/>
    <n v="0"/>
    <n v="0"/>
    <s v="Vida Individual"/>
    <s v="Vida"/>
    <s v="Vida"/>
    <x v="52"/>
    <x v="2"/>
    <n v="2704976.95878"/>
    <n v="531626.28642999998"/>
    <n v="686962120.64980006"/>
    <n v="584624168.36260986"/>
    <n v="657838299.99713993"/>
    <n v="555463704.64566004"/>
    <n v="211843669.84491003"/>
    <n v="166469827.54924998"/>
    <n v="108945740.33868"/>
    <n v="93092065.864899993"/>
    <n v="2704976.95878"/>
    <n v="531626.28642999998"/>
    <m/>
    <m/>
    <m/>
    <m/>
    <m/>
    <m/>
    <m/>
    <m/>
    <m/>
    <m/>
    <m/>
    <m/>
    <m/>
    <m/>
    <m/>
    <n v="0"/>
    <m/>
    <n v="0"/>
    <m/>
    <n v="0"/>
    <m/>
    <n v="-108.68831716575285"/>
    <m/>
    <m/>
    <n v="5.6725485372702162E-9"/>
    <n v="-108.68831716575285"/>
    <n v="-132.20864209411991"/>
    <n v="-3.6930799569738251"/>
    <n v="-13.690693869694929"/>
    <s v="Resto"/>
    <n v="2023"/>
    <n v="3"/>
    <d v="2024-11-12T00:00:00"/>
    <x v="52"/>
    <x v="36"/>
  </r>
  <r>
    <n v="2024"/>
    <n v="9"/>
    <n v="150.1"/>
    <x v="32"/>
    <s v="Vida Individual"/>
    <n v="150.1"/>
    <m/>
    <m/>
    <x v="21"/>
    <n v="2827681.9269899996"/>
    <n v="2141163.7951499997"/>
    <n v="3869884.8492700006"/>
    <n v="3050018.7928600004"/>
    <n v="1336018.1927400001"/>
    <n v="1366438.6653499999"/>
    <n v="1713464.2278299993"/>
    <n v="1854817.1841000002"/>
    <n v="0"/>
    <n v="0"/>
    <n v="0"/>
    <n v="0"/>
    <n v="-655.23581000000001"/>
    <n v="6293.2991800000009"/>
    <n v="1254711.9509399999"/>
    <n v="1143785.2526699998"/>
    <n v="1791664.66674"/>
    <n v="1650364.2273900001"/>
    <n v="699207.24699999997"/>
    <n v="621683.61503999995"/>
    <n v="1388483.49165"/>
    <n v="1132421.0488700001"/>
    <n v="739991.18833999999"/>
    <n v="387065.41055999999"/>
    <s v="Vida Individual"/>
    <s v="Vida"/>
    <s v="Vida"/>
    <x v="52"/>
    <x v="2"/>
    <n v="79711620.059759989"/>
    <n v="66160562.565440014"/>
    <n v="686962120.64980006"/>
    <n v="584624168.36260986"/>
    <n v="657838299.99713993"/>
    <n v="555463704.64566004"/>
    <n v="211843669.84491003"/>
    <n v="166469827.54924998"/>
    <n v="108945740.33868"/>
    <n v="93092065.864899993"/>
    <n v="22818689.652589999"/>
    <n v="17866993.30085"/>
    <n v="1.3347965171959753"/>
    <n v="1.2862173444112794"/>
    <n v="686518.13183999993"/>
    <n v="32.062849810698665"/>
    <n v="12.391955761005095"/>
    <n v="11.983906632170374"/>
    <n v="3.547389859684297"/>
    <n v="3.2363143723757717"/>
    <n v="0.41162122946681323"/>
    <n v="0.42984452668722595"/>
    <n v="0.36624619901480959"/>
    <n v="0.38547321404481061"/>
    <n v="0.33005812612285607"/>
    <n v="0.65542836029346718"/>
    <n v="0.34931003077965223"/>
    <n v="77523.631960000028"/>
    <n v="12.469949357602438"/>
    <n v="256062.44277999992"/>
    <n v="22.611946593143493"/>
    <n v="352925.77778"/>
    <n v="91.179880235072602"/>
    <n v="-2.22625964716886"/>
    <n v="47.247824445451677"/>
    <n v="63.817568204971153"/>
    <n v="1.2263152176365186"/>
    <n v="9.6982102200616538"/>
    <n v="8.5617730319725851"/>
    <n v="70.030512641798907"/>
    <n v="69.30501968519161"/>
    <s v="Resto"/>
    <n v="2023"/>
    <n v="3"/>
    <d v="2024-11-12T00:00:00"/>
    <x v="52"/>
    <x v="21"/>
  </r>
  <r>
    <n v="2024"/>
    <n v="9"/>
    <n v="120"/>
    <x v="58"/>
    <s v="Vida Individual"/>
    <n v="234"/>
    <s v="114bd151f8fb0c58642d2170da4ae7d7c57977260ac2cc8905306cab6b2acabc"/>
    <s v="866d562d83a77144c090ae01fef5e5dc5d322dfdcb968ee04e0fa262fe1b2619"/>
    <x v="30"/>
    <n v="4780.8112499999997"/>
    <n v="0"/>
    <n v="6420.5368199999994"/>
    <n v="0"/>
    <n v="650.90802000000008"/>
    <n v="0"/>
    <n v="2443.7114799999999"/>
    <n v="0"/>
    <n v="0"/>
    <n v="0"/>
    <n v="136.08000000000001"/>
    <n v="130.12"/>
    <n v="0"/>
    <n v="0"/>
    <n v="550.91069999999991"/>
    <n v="0"/>
    <n v="3614.9060399999998"/>
    <n v="0"/>
    <n v="1341.9222500000001"/>
    <n v="0"/>
    <n v="0"/>
    <n v="0"/>
    <n v="3438.8890000000001"/>
    <n v="0"/>
    <s v="Vida Individual"/>
    <s v="Vida"/>
    <s v="Vida"/>
    <x v="52"/>
    <x v="2"/>
    <n v="2019824.97291"/>
    <n v="0"/>
    <n v="686962120.64980006"/>
    <n v="584624168.36260986"/>
    <n v="657838299.99713993"/>
    <n v="555463704.64566004"/>
    <n v="211843669.84491003"/>
    <n v="166469827.54924998"/>
    <n v="108945740.33868"/>
    <n v="93092065.864899993"/>
    <n v="1916423.7508"/>
    <n v="0"/>
    <n v="2.2567637982763488E-3"/>
    <m/>
    <m/>
    <m/>
    <n v="0.24946524733917946"/>
    <m/>
    <n v="0.23669433312888463"/>
    <m/>
    <n v="6.9593520607479965E-4"/>
    <n v="7.2674565315226935E-4"/>
    <m/>
    <m/>
    <n v="6.3344930296119607E-4"/>
    <m/>
    <n v="1.6233144953151531E-3"/>
    <n v="1341.9222500000001"/>
    <m/>
    <n v="0"/>
    <m/>
    <n v="3438.8890000000001"/>
    <m/>
    <m/>
    <n v="13.615011887365352"/>
    <m/>
    <n v="5.974607341016914E-4"/>
    <m/>
    <m/>
    <n v="15.239972876307457"/>
    <m/>
    <s v="Resto"/>
    <n v="2023"/>
    <n v="3"/>
    <d v="2024-11-12T00:00:00"/>
    <x v="52"/>
    <x v="30"/>
  </r>
  <r>
    <n v="2024"/>
    <n v="9"/>
    <n v="5.0999999999999996"/>
    <x v="6"/>
    <s v="Vida Individual"/>
    <n v="5.0999999999999996"/>
    <m/>
    <m/>
    <x v="3"/>
    <n v="153665207.89120001"/>
    <n v="124769132.42714"/>
    <n v="194647768.48880002"/>
    <n v="158864438.74265"/>
    <n v="87462883.554759994"/>
    <n v="75537496.912440002"/>
    <n v="113024309.3522"/>
    <n v="99690733.176360011"/>
    <n v="0"/>
    <n v="0"/>
    <n v="0"/>
    <n v="0"/>
    <n v="1919.5816900000002"/>
    <n v="4410.701"/>
    <n v="87202355.780039996"/>
    <n v="75290854.390659988"/>
    <n v="76474558.478050008"/>
    <n v="79813035.363839999"/>
    <n v="79717803.413520008"/>
    <n v="56221308.135220006"/>
    <n v="58178781.13899"/>
    <n v="53148022.97749"/>
    <n v="15768623.338690002"/>
    <n v="15399801.31443"/>
    <s v="Vida Individual"/>
    <s v="Vida"/>
    <s v="Vida"/>
    <x v="52"/>
    <x v="2"/>
    <n v="284206347.71985996"/>
    <n v="236939861.75436002"/>
    <n v="686962120.64980006"/>
    <n v="584624168.36260986"/>
    <n v="657838299.99713993"/>
    <n v="555463704.64566004"/>
    <n v="211843669.84491003"/>
    <n v="166469827.54924998"/>
    <n v="108945740.33868"/>
    <n v="93092065.864899993"/>
    <n v="178695409.59449998"/>
    <n v="149452813.48194"/>
    <n v="72.537077932844412"/>
    <n v="74.949998005030167"/>
    <n v="28896075.464060009"/>
    <n v="23.15963484072001"/>
    <n v="85.992812148840798"/>
    <n v="83.483963613851415"/>
    <n v="54.06818289740194"/>
    <n v="52.658565554702022"/>
    <n v="22.368803646094417"/>
    <n v="23.359115437922675"/>
    <n v="21.341767785034957"/>
    <n v="22.462157542180439"/>
    <n v="37.630486420425555"/>
    <n v="27.46307273735508"/>
    <n v="7.4435187750637786"/>
    <n v="23496495.278300002"/>
    <n v="41.792864765415437"/>
    <n v="5030758.1614999995"/>
    <n v="9.4655602968161112"/>
    <n v="368822.02426000126"/>
    <n v="2.3949791086876226"/>
    <n v="15.787373330815303"/>
    <n v="56.917818128802836"/>
    <n v="60.541814664416918"/>
    <n v="80.281141128477202"/>
    <n v="15.820648451636732"/>
    <n v="-4.1828717208549087"/>
    <n v="114.02792970039719"/>
    <n v="94.334032088160853"/>
    <m/>
    <n v="2023"/>
    <n v="3"/>
    <d v="2024-11-12T00:00:00"/>
    <x v="52"/>
    <x v="3"/>
  </r>
  <r>
    <n v="2024"/>
    <n v="9"/>
    <n v="43"/>
    <x v="9"/>
    <s v="Vida Individual"/>
    <n v="31"/>
    <s v="eb1e33e8a81b697b75855af6bfcdbcbf7cbbde9f94962ceaec1ed8af21f5a50f"/>
    <s v="866d562d83a77144c090ae01fef5e5dc5d322dfdcb968ee04e0fa262fe1b2619"/>
    <x v="6"/>
    <n v="22611587.159080002"/>
    <n v="21806824.108169999"/>
    <n v="31549124.180510003"/>
    <n v="31125452.712059997"/>
    <n v="12988963.952519996"/>
    <n v="13248213.45727"/>
    <n v="17505280.683480002"/>
    <n v="18261414.335080002"/>
    <n v="0"/>
    <n v="0"/>
    <n v="136.08000000000001"/>
    <n v="130.12"/>
    <n v="2338.0862900000002"/>
    <n v="4748.3022499999997"/>
    <n v="12862195.000969999"/>
    <n v="13143640.026079999"/>
    <n v="13418590.48924"/>
    <n v="15072639.038240001"/>
    <n v="2853166.7345800004"/>
    <n v="2739612.6112699998"/>
    <n v="14075458.096579999"/>
    <n v="12919558.47126"/>
    <n v="5682962.3279200001"/>
    <n v="6147653.0256400006"/>
    <s v="Vida Individual"/>
    <s v="Vida"/>
    <s v="Vida"/>
    <x v="52"/>
    <x v="2"/>
    <n v="84865140.385240003"/>
    <n v="73374373.455160007"/>
    <n v="686962120.64980006"/>
    <n v="584624168.36260986"/>
    <n v="657838299.99713993"/>
    <n v="555463704.64566004"/>
    <n v="211843669.84491003"/>
    <n v="166469827.54924998"/>
    <n v="108945740.33868"/>
    <n v="93092065.864899993"/>
    <n v="27770715.722789999"/>
    <n v="26297045.353870001"/>
    <n v="10.673713864395316"/>
    <n v="13.099565506378905"/>
    <n v="804763.05091000348"/>
    <n v="3.6904184071833601"/>
    <n v="81.422414117054373"/>
    <n v="82.924997142162965"/>
    <n v="26.644140404924936"/>
    <n v="29.719945917489056"/>
    <n v="3.2915333290417257"/>
    <n v="3.4372561097732244"/>
    <n v="3.7300586065823467"/>
    <n v="3.9258774112128441"/>
    <n v="1.3468265238554418"/>
    <n v="6.6442665513133301"/>
    <n v="2.6826207892265441"/>
    <n v="113554.12331000064"/>
    <n v="4.1448970866490686"/>
    <n v="1155899.6253199987"/>
    <n v="8.9468972789692245"/>
    <n v="-464690.69772000052"/>
    <n v="-7.5588309194080434"/>
    <n v="-1.956863886486826"/>
    <n v="57.443840015025636"/>
    <n v="60.752603825086624"/>
    <n v="11.922415609955156"/>
    <n v="-2.1413019875129669"/>
    <n v="-10.97384834071592"/>
    <n v="95.85354744437457"/>
    <n v="87.201982298746501"/>
    <s v="Grandes"/>
    <n v="2023"/>
    <n v="3"/>
    <d v="2024-11-12T00:00:00"/>
    <x v="52"/>
    <x v="6"/>
  </r>
  <r>
    <n v="2024"/>
    <n v="9"/>
    <n v="48"/>
    <x v="3"/>
    <s v="Vida Individual"/>
    <n v="36"/>
    <s v="76a50887d8f1c2e9301755428990ad81479ee21c25b43215cf524541e0503269"/>
    <s v="866d562d83a77144c090ae01fef5e5dc5d322dfdcb968ee04e0fa262fe1b2619"/>
    <x v="18"/>
    <n v="3005343.1298099998"/>
    <n v="2752401.6663200003"/>
    <n v="4320080.89903"/>
    <n v="3940317.9587800005"/>
    <n v="2420917.5654699993"/>
    <n v="2185245.7313300003"/>
    <n v="3325774.9518599994"/>
    <n v="3086644.4372399999"/>
    <n v="0"/>
    <n v="0"/>
    <n v="136.08000000000001"/>
    <n v="130.12"/>
    <n v="0"/>
    <n v="0"/>
    <n v="2388988.6230600001"/>
    <n v="2143032.0489400001"/>
    <n v="2583304.21618"/>
    <n v="2453372.6305300002"/>
    <n v="724742.66331999993"/>
    <n v="690460.40438999992"/>
    <n v="2257658.1338500003"/>
    <n v="2053159.5224200001"/>
    <n v="22942.332640000001"/>
    <n v="8781.7395099999994"/>
    <s v="Vida Individual"/>
    <s v="Vida"/>
    <s v="Vida"/>
    <x v="52"/>
    <x v="2"/>
    <n v="47053426.409630001"/>
    <n v="41806699.471960001"/>
    <n v="686962120.64980006"/>
    <n v="584624168.36260986"/>
    <n v="657838299.99713993"/>
    <n v="555463704.64566004"/>
    <n v="211843669.84491003"/>
    <n v="166469827.54924998"/>
    <n v="108945740.33868"/>
    <n v="93092065.864899993"/>
    <n v="4864113.0592"/>
    <n v="4432978.3748199996"/>
    <n v="1.4186608134244465"/>
    <n v="1.6533937151497944"/>
    <n v="252941.46348999953"/>
    <n v="9.1898456023021389"/>
    <n v="61.786045949850688"/>
    <n v="62.089219337366188"/>
    <n v="6.3870866781232394"/>
    <n v="6.5836377927084442"/>
    <n v="0.43748309251276252"/>
    <n v="0.45685134626899443"/>
    <n v="0.47079847451890466"/>
    <n v="0.49551422411583224"/>
    <n v="0.34211202244116212"/>
    <n v="1.0657189499704303"/>
    <n v="1.0829841012854431E-2"/>
    <n v="34282.258930000011"/>
    <n v="4.9651303263779978"/>
    <n v="204498.61143000028"/>
    <n v="9.9601910712209918"/>
    <n v="14160.593130000001"/>
    <n v="161.25043465335037"/>
    <n v="10.784683423065777"/>
    <n v="80.55378241029841"/>
    <n v="79.394143597206309"/>
    <n v="2.2221314554787406"/>
    <n v="11.477036670620787"/>
    <n v="5.2960395837598817"/>
    <n v="92.478021291377772"/>
    <n v="87.350450651968131"/>
    <s v="Medianas"/>
    <n v="2023"/>
    <n v="3"/>
    <d v="2024-11-12T00:00:00"/>
    <x v="52"/>
    <x v="18"/>
  </r>
  <r>
    <n v="2024"/>
    <n v="9"/>
    <n v="88"/>
    <x v="73"/>
    <s v="Vida Individual"/>
    <n v="60"/>
    <s v="39fa9ec190eee7b6f4dff1100d6343e10918d044c75eac8f9e9a2596173f80c9"/>
    <s v="866d562d83a77144c090ae01fef5e5dc5d322dfdcb968ee04e0fa262fe1b2619"/>
    <x v="23"/>
    <n v="370002.32622000005"/>
    <n v="278592.55614999996"/>
    <n v="459772.29693000013"/>
    <n v="380699.23450999992"/>
    <n v="84974.493779999975"/>
    <n v="116498.70243"/>
    <n v="102883.60599"/>
    <n v="130944.04491"/>
    <n v="0"/>
    <n v="0"/>
    <n v="136.08000000000001"/>
    <n v="130.12"/>
    <n v="0"/>
    <n v="0"/>
    <n v="76162.428939999998"/>
    <n v="106404.56071999999"/>
    <n v="250664.49503999998"/>
    <n v="314490.09899999999"/>
    <n v="183444.99505999999"/>
    <n v="100319.04325"/>
    <n v="186557.33116"/>
    <n v="178273.5129"/>
    <n v="0"/>
    <n v="0"/>
    <s v="Vida Individual"/>
    <s v="Vida"/>
    <s v="Vida"/>
    <x v="52"/>
    <x v="2"/>
    <n v="372806.80567999999"/>
    <n v="280734.25735000003"/>
    <n v="686962120.64980006"/>
    <n v="584624168.36260986"/>
    <n v="657838299.99713993"/>
    <n v="555463704.64566004"/>
    <n v="211843669.84491003"/>
    <n v="166469827.54924998"/>
    <n v="108945740.33868"/>
    <n v="93092065.864899993"/>
    <n v="372806.80567999999"/>
    <n v="280734.25735000003"/>
    <n v="0.17465819322846765"/>
    <n v="0.16735318360774931"/>
    <n v="91409.770070000086"/>
    <n v="32.811275122793738"/>
    <n v="99.24773919969499"/>
    <n v="99.237107284227903"/>
    <n v="99.24773919969499"/>
    <n v="99.237107284227903"/>
    <n v="5.3860659139402536E-2"/>
    <n v="5.6245178522078859E-2"/>
    <n v="4.7653273885386906E-2"/>
    <n v="5.0154952307409358E-2"/>
    <n v="8.6594513394853564E-2"/>
    <n v="8.8063679833614072E-2"/>
    <m/>
    <n v="83125.951809999984"/>
    <n v="82.861587508212196"/>
    <n v="8283.81826"/>
    <n v="4.6466904282335575"/>
    <n v="0"/>
    <m/>
    <n v="-27.059707955924939"/>
    <n v="22.965935011304474"/>
    <n v="41.816875526018976"/>
    <n v="7.7997077734144979E-2"/>
    <n v="-28.42183791311459"/>
    <n v="-20.294948605043373"/>
    <n v="30.384210946127936"/>
    <n v="33.833993839023847"/>
    <s v="Resto"/>
    <n v="2023"/>
    <n v="3"/>
    <d v="2024-11-12T00:00:00"/>
    <x v="52"/>
    <x v="23"/>
  </r>
  <r>
    <n v="2024"/>
    <n v="9"/>
    <n v="34"/>
    <x v="54"/>
    <s v="Vida Individual"/>
    <n v="23"/>
    <s v="535fa30d7e25dd8a49f1536779734ec8286108d115da5045d77f3b4185d8f790"/>
    <s v="866d562d83a77144c090ae01fef5e5dc5d322dfdcb968ee04e0fa262fe1b2619"/>
    <x v="5"/>
    <n v="25326801.183759999"/>
    <n v="24129020.187229998"/>
    <n v="33593539.934430003"/>
    <n v="31985547.564720001"/>
    <n v="14969518.924959997"/>
    <n v="13707169.612509999"/>
    <n v="19471588.931039996"/>
    <n v="18111978.851880003"/>
    <n v="0"/>
    <n v="0"/>
    <n v="136.08000000000001"/>
    <n v="130.12"/>
    <n v="-418.50459999999998"/>
    <n v="-337.60124999999999"/>
    <n v="14969518.924959999"/>
    <n v="13707169.612509999"/>
    <n v="23461615.74509"/>
    <n v="22246313.603840001"/>
    <n v="2746275.12103"/>
    <n v="2758554.9080800004"/>
    <n v="17405765.051090002"/>
    <n v="16672367.80273"/>
    <n v="5174761.0116400002"/>
    <n v="4698097.4764200002"/>
    <s v="Vida Individual"/>
    <s v="Vida"/>
    <s v="Vida"/>
    <x v="52"/>
    <x v="2"/>
    <n v="62258031.00485"/>
    <n v="58609536.351640001"/>
    <n v="686962120.64980006"/>
    <n v="584624168.36260986"/>
    <n v="657838299.99713993"/>
    <n v="555463704.64566004"/>
    <n v="211843669.84491003"/>
    <n v="166469827.54924998"/>
    <n v="108945740.33868"/>
    <n v="93092065.864899993"/>
    <n v="39663455.944190003"/>
    <n v="39227155.829580002"/>
    <n v="11.955420335335797"/>
    <n v="14.494530656068259"/>
    <n v="1197780.9965300001"/>
    <n v="4.9640681106641438"/>
    <n v="63.854247142248653"/>
    <n v="61.51101112723304"/>
    <n v="40.680376129767097"/>
    <n v="41.169102656712667"/>
    <n v="3.686782782113704"/>
    <n v="3.8500040486955704"/>
    <n v="4.1272703889080598"/>
    <n v="4.3439418247178407"/>
    <n v="1.2963687435364664"/>
    <n v="8.2163253043306401"/>
    <n v="2.4427262874686906"/>
    <n v="-12279.787050000392"/>
    <n v="-0.44515289559877713"/>
    <n v="733397.24836000241"/>
    <n v="4.3988787737750945"/>
    <n v="476663.53521999996"/>
    <n v="10.145884320459487"/>
    <n v="9.2094090037224028"/>
    <n v="59.105446504467061"/>
    <n v="56.807816919828177"/>
    <n v="13.740343475958033"/>
    <n v="9.2094090037224241"/>
    <n v="5.4629371989084241"/>
    <n v="63.804296718536058"/>
    <n v="61.615465180460127"/>
    <s v="Grandes"/>
    <n v="2023"/>
    <n v="3"/>
    <d v="2024-11-12T00:00:00"/>
    <x v="52"/>
    <x v="5"/>
  </r>
  <r>
    <n v="2024"/>
    <n v="9"/>
    <n v="37"/>
    <x v="35"/>
    <s v="Vida Individual"/>
    <n v="25"/>
    <s v="b7a56873cd771f2c446d369b649430b65a756ba278ff97ec81bb6f55b2e73569"/>
    <s v="866d562d83a77144c090ae01fef5e5dc5d322dfdcb968ee04e0fa262fe1b2619"/>
    <x v="34"/>
    <n v="3752.68561"/>
    <n v="4755.3483499999993"/>
    <n v="13638.898379999999"/>
    <n v="18670.751650000002"/>
    <n v="38749.618759999983"/>
    <n v="126028.92006"/>
    <n v="41016.43826000001"/>
    <n v="196024.89690999995"/>
    <n v="0"/>
    <n v="0"/>
    <n v="136.08000000000001"/>
    <n v="130.12"/>
    <n v="-24.3932"/>
    <n v="800.63006000000007"/>
    <n v="39035.4692"/>
    <n v="38436.204189999997"/>
    <n v="21811.144629999999"/>
    <n v="47929.973119999995"/>
    <n v="-88.267889999999994"/>
    <n v="1114.7608400000001"/>
    <n v="3840.9535000000001"/>
    <n v="3646.8668299999999"/>
    <n v="0"/>
    <n v="0"/>
    <s v="Vida Individual"/>
    <s v="Vida"/>
    <s v="Vida"/>
    <x v="52"/>
    <x v="2"/>
    <n v="10496838.85248"/>
    <n v="8533878.8999300003"/>
    <n v="686962120.64980006"/>
    <n v="584624168.36260986"/>
    <n v="657838299.99713993"/>
    <n v="555463704.64566004"/>
    <n v="211843669.84491003"/>
    <n v="166469827.54924998"/>
    <n v="108945740.33868"/>
    <n v="93092065.864899993"/>
    <n v="644093.17502999993"/>
    <n v="559315.22601999994"/>
    <n v="1.7714409936097346E-3"/>
    <n v="2.8565827333443552E-3"/>
    <n v="-1002.6627399999993"/>
    <n v="-21.08494827723818"/>
    <n v="0.58263086079513438"/>
    <n v="0.8502089928497597"/>
    <n v="3.5750626095525748E-2"/>
    <n v="5.5723175894129513E-2"/>
    <n v="5.4627256688481165E-4"/>
    <n v="5.7045714881853423E-4"/>
    <n v="8.1340262810526177E-4"/>
    <n v="8.5610424411681737E-4"/>
    <n v="-4.1666522329706896E-5"/>
    <n v="1.8131075159394418E-3"/>
    <m/>
    <n v="-1203.0287300000002"/>
    <n v="-107.91810107000171"/>
    <n v="194.08667000000014"/>
    <n v="5.3220114429020748"/>
    <n v="0"/>
    <m/>
    <n v="-69.253391410834894"/>
    <n v="1032.5836690593428"/>
    <n v="2650.2563173947083"/>
    <n v="3.5567814436378062E-2"/>
    <n v="1.5591160017718764"/>
    <n v="-54.493726555213229"/>
    <n v="178.97029184937372"/>
    <n v="80.192417579223559"/>
    <s v="Resto"/>
    <n v="2023"/>
    <n v="3"/>
    <d v="2024-11-12T00:00:00"/>
    <x v="52"/>
    <x v="34"/>
  </r>
  <r>
    <n v="2024"/>
    <n v="9"/>
    <n v="94"/>
    <x v="19"/>
    <s v="Vida Individual"/>
    <n v="7"/>
    <s v="7902699be42c8a8e46fbbb4501726517e86b22c56a189f7625a6da49081b2451"/>
    <s v="866d562d83a77144c090ae01fef5e5dc5d322dfdcb968ee04e0fa262fe1b2619"/>
    <x v="12"/>
    <n v="1131758.19793"/>
    <n v="852728.91596999997"/>
    <n v="1506997.2759799999"/>
    <n v="1056251.59775"/>
    <n v="788625.40710999991"/>
    <n v="967889.99236999976"/>
    <n v="1022092.0662999999"/>
    <n v="1292236.7206800003"/>
    <n v="0"/>
    <n v="0"/>
    <n v="136.08000000000001"/>
    <n v="130.12"/>
    <n v="0"/>
    <n v="0"/>
    <n v="787095.92115999991"/>
    <n v="964909.47684000002"/>
    <n v="669591.99397000007"/>
    <n v="876412.30141999992"/>
    <n v="1131758.19793"/>
    <n v="852728.91596999997"/>
    <n v="0"/>
    <n v="0"/>
    <n v="0"/>
    <n v="0"/>
    <s v="Vida Individual"/>
    <s v="Vida"/>
    <s v="Vida"/>
    <x v="52"/>
    <x v="2"/>
    <n v="5391455.1856499994"/>
    <n v="5692551.0252200002"/>
    <n v="686962120.64980006"/>
    <n v="584624168.36260986"/>
    <n v="657838299.99713993"/>
    <n v="555463704.64566004"/>
    <n v="211843669.84491003"/>
    <n v="166469827.54924998"/>
    <n v="108945740.33868"/>
    <n v="93092065.864899993"/>
    <n v="2131429.1206800002"/>
    <n v="1727627.4647899999"/>
    <n v="0.53424216015449322"/>
    <n v="0.51224232554558324"/>
    <n v="279029.28196000005"/>
    <n v="32.721920968587945"/>
    <n v="53.098561286848224"/>
    <n v="49.358379242578934"/>
    <n v="20.991701849665919"/>
    <n v="14.979732499403367"/>
    <n v="0.16474826834112277"/>
    <n v="0.17204200453742516"/>
    <n v="0.14585933358832673"/>
    <n v="0.15351658602319851"/>
    <n v="0.53424216015449322"/>
    <m/>
    <m/>
    <n v="279029.28196000005"/>
    <n v="32.721920968587945"/>
    <n v="0"/>
    <m/>
    <n v="0"/>
    <m/>
    <n v="-18.521173550007276"/>
    <n v="69.681439776836228"/>
    <n v="113.50500425671638"/>
    <n v="0.72386988665954022"/>
    <n v="-18.428003864396171"/>
    <n v="-23.598517172214596"/>
    <n v="117.54858604167606"/>
    <n v="110.09766468095134"/>
    <s v="Medianas"/>
    <n v="2023"/>
    <n v="3"/>
    <d v="2024-11-12T00:00:00"/>
    <x v="52"/>
    <x v="12"/>
  </r>
  <r>
    <n v="2024"/>
    <n v="9"/>
    <n v="61"/>
    <x v="2"/>
    <s v="Vida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9739.058079999999"/>
    <n v="29703.371800000001"/>
    <n v="57807.052090000005"/>
    <n v="49174.003549999994"/>
    <n v="0"/>
    <n v="0"/>
    <n v="0"/>
    <n v="0"/>
    <n v="0"/>
    <n v="0"/>
    <s v="Vida Individual"/>
    <s v="Vida"/>
    <s v="Vida"/>
    <x v="52"/>
    <x v="2"/>
    <n v="0"/>
    <n v="0"/>
    <n v="686962120.64980006"/>
    <n v="584624168.36260986"/>
    <n v="657838299.99713993"/>
    <n v="555463704.64566004"/>
    <n v="211843669.84491003"/>
    <n v="166469827.54924998"/>
    <n v="108945740.33868"/>
    <n v="93092065.8648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3.546069406167554"/>
    <n v="17.556122985231305"/>
    <n v="34.146453358784306"/>
    <n v="60.404623694708306"/>
    <m/>
    <n v="2023"/>
    <n v="3"/>
    <d v="2024-11-12T00:00:00"/>
    <x v="52"/>
    <x v="2"/>
  </r>
  <r>
    <n v="2024"/>
    <n v="9"/>
    <n v="50"/>
    <x v="56"/>
    <s v="Vida Individual"/>
    <n v="38"/>
    <s v="aea92132c4cbeb263e6ac2bf6c183b5d81737f179f21efdc5863739672f0f470"/>
    <s v="866d562d83a77144c090ae01fef5e5dc5d322dfdcb968ee04e0fa262fe1b2619"/>
    <x v="4"/>
    <n v="41968536.144139998"/>
    <n v="22330712.55195"/>
    <n v="50001522.583829999"/>
    <n v="25591371.322050001"/>
    <n v="25622548.939860005"/>
    <n v="18304685.072170001"/>
    <n v="30815721.799730007"/>
    <n v="23382304.952540003"/>
    <n v="0"/>
    <n v="0"/>
    <n v="136.08000000000001"/>
    <n v="130.12"/>
    <n v="0"/>
    <n v="0"/>
    <n v="25619095.544939999"/>
    <n v="18304961.258049998"/>
    <n v="11349446.940450002"/>
    <n v="12251245.509959999"/>
    <n v="30943128.405030001"/>
    <n v="13176872.38814"/>
    <n v="11025407.739109999"/>
    <n v="9153840.1638099998"/>
    <n v="0"/>
    <n v="0"/>
    <s v="Vida Individual"/>
    <s v="Vida"/>
    <s v="Vida"/>
    <x v="52"/>
    <x v="2"/>
    <n v="44827465.708169997"/>
    <n v="24659912.83171"/>
    <n v="686962120.64980006"/>
    <n v="584624168.36260986"/>
    <n v="657838299.99713993"/>
    <n v="555463704.64566004"/>
    <n v="211843669.84491003"/>
    <n v="166469827.54924998"/>
    <n v="108945740.33868"/>
    <n v="93092065.864899993"/>
    <n v="44150506.897230007"/>
    <n v="24036154.063060001"/>
    <n v="19.811088136296455"/>
    <n v="13.414270249870642"/>
    <n v="19637823.592189997"/>
    <n v="87.940873120392894"/>
    <n v="95.057880630523613"/>
    <n v="92.904682227299375"/>
    <n v="93.622370752248557"/>
    <n v="90.554710003820873"/>
    <n v="6.1092940764247379"/>
    <n v="6.379764775678531"/>
    <n v="3.8196697571523419"/>
    <n v="4.020192924431516"/>
    <n v="14.606586275475378"/>
    <n v="5.2045018608210754"/>
    <m/>
    <n v="17766256.016890001"/>
    <n v="134.82908154199572"/>
    <n v="1871567.5752999987"/>
    <n v="20.44570957989087"/>
    <n v="0"/>
    <m/>
    <n v="39.978092159672876"/>
    <n v="61.051805218699876"/>
    <n v="81.970895597648834"/>
    <n v="23.518633092222878"/>
    <n v="39.957114269627048"/>
    <n v="-7.3608725641556632"/>
    <n v="225.72990278171397"/>
    <n v="149.41306370171472"/>
    <s v="Grandes"/>
    <n v="2023"/>
    <n v="3"/>
    <d v="2024-11-12T00:00:00"/>
    <x v="52"/>
    <x v="4"/>
  </r>
  <r>
    <n v="2024"/>
    <n v="9"/>
    <n v="22"/>
    <x v="15"/>
    <s v="Vida Individual"/>
    <n v="16"/>
    <s v="b17ef6d19c7a5b1ee83b907c595526dcb1eb06db8227d650d5dda0a9f4ce8cd9"/>
    <s v="866d562d83a77144c090ae01fef5e5dc5d322dfdcb968ee04e0fa262fe1b2619"/>
    <x v="10"/>
    <n v="2411661.2129299999"/>
    <n v="2135068.7902600002"/>
    <n v="3178012.3283899995"/>
    <n v="2928547.5214499999"/>
    <n v="1297107.0354200003"/>
    <n v="1270267.2452100003"/>
    <n v="1818049.1000900001"/>
    <n v="1789200.9614900004"/>
    <n v="0"/>
    <n v="0"/>
    <n v="136.08000000000001"/>
    <n v="130.12"/>
    <n v="0"/>
    <n v="0"/>
    <n v="1286836.90796"/>
    <n v="1230050.9925799998"/>
    <n v="1895026.8846300002"/>
    <n v="1686246.0483599999"/>
    <n v="517549.47727999999"/>
    <n v="405267.83398999996"/>
    <n v="1894111.7356499999"/>
    <n v="1729800.95627"/>
    <n v="0"/>
    <n v="0"/>
    <s v="Vida Individual"/>
    <s v="Vida"/>
    <s v="Vida"/>
    <x v="52"/>
    <x v="2"/>
    <n v="23848282.467700001"/>
    <n v="20930115.52899"/>
    <n v="686962120.64980006"/>
    <n v="584624168.36260986"/>
    <n v="657838299.99713993"/>
    <n v="555463704.64566004"/>
    <n v="211843669.84491003"/>
    <n v="166469827.54924998"/>
    <n v="108945740.33868"/>
    <n v="93092065.864899993"/>
    <n v="4347948.7431899998"/>
    <n v="3925225.8454899997"/>
    <n v="1.1384155187150828"/>
    <n v="1.282556017322924"/>
    <n v="276592.42266999977"/>
    <n v="12.954731197973125"/>
    <n v="55.466643131598047"/>
    <n v="54.393527259409758"/>
    <n v="10.112515298308557"/>
    <n v="10.200941257599592"/>
    <n v="0.35106174568239662"/>
    <n v="0.36660395312046823"/>
    <n v="0.3652036480530404"/>
    <n v="0.38437593174913159"/>
    <n v="0.24430726566382469"/>
    <n v="0.89410825305125807"/>
    <m/>
    <n v="112281.64329000004"/>
    <n v="27.705540354522839"/>
    <n v="164310.77937999996"/>
    <n v="9.4988257917434815"/>
    <n v="0"/>
    <m/>
    <n v="2.112924686612927"/>
    <n v="53.784794832111018"/>
    <n v="59.495377900929938"/>
    <n v="1.1905991288761535"/>
    <n v="4.6165496977400133"/>
    <n v="12.381398104568152"/>
    <n v="67.905997450334439"/>
    <n v="72.946115649985728"/>
    <s v="Medianas"/>
    <n v="2023"/>
    <n v="3"/>
    <d v="2024-11-12T00:00:00"/>
    <x v="52"/>
    <x v="10"/>
  </r>
  <r>
    <n v="2024"/>
    <n v="9"/>
    <n v="106"/>
    <x v="76"/>
    <s v="Vida Individual"/>
    <n v="227"/>
    <s v="dfe62e836a0a6f2633422230c81287700a56e2639652c73f264e6562220c207a"/>
    <s v="866d562d83a77144c090ae01fef5e5dc5d322dfdcb968ee04e0fa262fe1b2619"/>
    <x v="14"/>
    <n v="1562244.8886099998"/>
    <n v="1330669.7604"/>
    <n v="2111157.21581"/>
    <n v="1812379.43949"/>
    <n v="239243.66597999996"/>
    <n v="205753.16038000002"/>
    <n v="308316.11893000006"/>
    <n v="245620.36915000001"/>
    <n v="0"/>
    <n v="0"/>
    <n v="136.08000000000001"/>
    <n v="130.12"/>
    <n v="0"/>
    <n v="0"/>
    <n v="485717.08470999997"/>
    <n v="409226.71976000001"/>
    <n v="1773030.7561999999"/>
    <n v="1614090.9767"/>
    <n v="336547.25237"/>
    <n v="359263.96100000001"/>
    <n v="1210725.9496600002"/>
    <n v="957224.33007999999"/>
    <n v="14971.686580000001"/>
    <n v="14181.46932"/>
    <s v="Vida Individual"/>
    <s v="Vida"/>
    <s v="Vida"/>
    <x v="52"/>
    <x v="2"/>
    <n v="1558409.86843"/>
    <n v="1351465.83501"/>
    <n v="686962120.64980006"/>
    <n v="584624168.36260986"/>
    <n v="657838299.99713993"/>
    <n v="555463704.64566004"/>
    <n v="211843669.84491003"/>
    <n v="166469827.54924998"/>
    <n v="108945740.33868"/>
    <n v="93092065.864899993"/>
    <n v="1558409.86843"/>
    <n v="1351465.83501"/>
    <n v="0.73745176797291767"/>
    <n v="0.79934591150238465"/>
    <n v="231575.12820999976"/>
    <n v="17.402900035872769"/>
    <n v="100.24608546555621"/>
    <n v="98.461220841010302"/>
    <n v="100.24608546555621"/>
    <n v="98.461220841010302"/>
    <n v="0.22741354168585984"/>
    <n v="0.23748159519091425"/>
    <n v="0.22761114446001821"/>
    <n v="0.23956016374622668"/>
    <n v="0.15886585264331241"/>
    <n v="0.57151858752558815"/>
    <n v="7.0673278040173301E-3"/>
    <n v="-22716.708630000008"/>
    <n v="-6.3231248040490184"/>
    <n v="253501.61958000017"/>
    <n v="26.482989578713891"/>
    <n v="790.21726000000126"/>
    <n v="5.5721818534385958"/>
    <n v="16.277030952111371"/>
    <n v="15.314094974755585"/>
    <n v="15.462375902955102"/>
    <n v="0.21959891707217039"/>
    <n v="18.691439550882549"/>
    <n v="9.847014932513364"/>
    <n v="27.394735427545541"/>
    <n v="25.353386250672301"/>
    <s v="Medianas"/>
    <n v="2023"/>
    <n v="3"/>
    <d v="2024-11-12T00:00:00"/>
    <x v="52"/>
    <x v="14"/>
  </r>
  <r>
    <n v="2024"/>
    <n v="9"/>
    <n v="82"/>
    <x v="66"/>
    <s v="Vida Individual"/>
    <n v="25"/>
    <s v="b7a56873cd771f2c446d369b649430b65a756ba278ff97ec81bb6f55b2e73569"/>
    <s v="866d562d83a77144c090ae01fef5e5dc5d322dfdcb968ee04e0fa262fe1b2619"/>
    <x v="36"/>
    <n v="0"/>
    <n v="0"/>
    <n v="0"/>
    <n v="-3579.2959500000002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Vida Individual"/>
    <s v="Vida"/>
    <s v="Vida"/>
    <x v="52"/>
    <x v="2"/>
    <n v="0"/>
    <n v="0"/>
    <n v="686962120.64980006"/>
    <n v="584624168.36260986"/>
    <n v="657838299.99713993"/>
    <n v="555463704.64566004"/>
    <n v="211843669.84491003"/>
    <n v="166469827.54924998"/>
    <n v="108945740.33868"/>
    <n v="93092065.8648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2"/>
    <x v="36"/>
  </r>
  <r>
    <n v="2024"/>
    <n v="9"/>
    <n v="8"/>
    <x v="20"/>
    <s v="Vida Individual"/>
    <n v="8"/>
    <s v="2c624232cdd221771294dfbb310aca000a0df6ac8b66b696d90ef06fdefb64a3"/>
    <s v="866d562d83a77144c090ae01fef5e5dc5d322dfdcb968ee04e0fa262fe1b2619"/>
    <x v="24"/>
    <n v="68153.872010000006"/>
    <n v="63266.067929999997"/>
    <n v="94253.575790000003"/>
    <n v="86404.993610000005"/>
    <n v="28535.395129999997"/>
    <n v="20788.238409999998"/>
    <n v="36128.770840000012"/>
    <n v="23755.844339999985"/>
    <n v="0"/>
    <n v="0"/>
    <n v="136.08000000000001"/>
    <n v="130.12"/>
    <n v="0"/>
    <n v="0"/>
    <n v="24975.582920000001"/>
    <n v="11495.36708"/>
    <n v="49946.482509999994"/>
    <n v="5166.0600300000006"/>
    <n v="9580.6222100000014"/>
    <n v="13132.55384"/>
    <n v="57574.049799999993"/>
    <n v="49684.314090000007"/>
    <n v="999.2"/>
    <n v="449.2"/>
    <s v="Vida Individual"/>
    <s v="Vida"/>
    <s v="Vida"/>
    <x v="52"/>
    <x v="2"/>
    <n v="1891357.54091"/>
    <n v="1612866.84565"/>
    <n v="686962120.64980006"/>
    <n v="584624168.36260986"/>
    <n v="657838299.99713993"/>
    <n v="555463704.64566004"/>
    <n v="211843669.84491003"/>
    <n v="166469827.54924998"/>
    <n v="108945740.33868"/>
    <n v="93092065.864899993"/>
    <n v="332799.49020999996"/>
    <n v="261093.62521"/>
    <n v="3.2171776508542929E-2"/>
    <n v="3.8004525421450795E-2"/>
    <n v="4887.804080000009"/>
    <n v="7.7257908384761098"/>
    <n v="20.478959257718273"/>
    <n v="24.231180626916693"/>
    <n v="3.6034367133571545"/>
    <n v="3.9225846882916859"/>
    <n v="9.9210524075960694E-3"/>
    <n v="1.0360277291592222E-2"/>
    <n v="1.0821664815396337E-2"/>
    <n v="1.1389775317607568E-2"/>
    <n v="4.5224963375181046E-3"/>
    <n v="2.7177611604892297E-2"/>
    <n v="4.7166856613252152E-4"/>
    <n v="-3551.9316299999991"/>
    <n v="-27.04676998301192"/>
    <n v="7889.7357099999863"/>
    <n v="15.879731570226019"/>
    <n v="550"/>
    <n v="122.43989314336599"/>
    <n v="37.267018817108124"/>
    <n v="41.869074035607376"/>
    <n v="32.858432790545642"/>
    <n v="2.6192299984645492E-2"/>
    <n v="117.26651046623213"/>
    <n v="866.81963082027892"/>
    <n v="50.004688348172536"/>
    <n v="222.51710226448913"/>
    <s v="Resto"/>
    <n v="2023"/>
    <n v="3"/>
    <d v="2024-11-12T00:00:00"/>
    <x v="52"/>
    <x v="24"/>
  </r>
  <r>
    <n v="2024"/>
    <n v="9"/>
    <n v="13"/>
    <x v="23"/>
    <s v="Vida Individual"/>
    <n v="13"/>
    <s v="3fdba35f04dc8c462986c992bcf875546257113072a909c162f7e470e581e278"/>
    <s v="866d562d83a77144c090ae01fef5e5dc5d322dfdcb968ee04e0fa262fe1b2619"/>
    <x v="31"/>
    <n v="15490.96017"/>
    <n v="12224.7269"/>
    <n v="20141.499739999999"/>
    <n v="16823.128799999999"/>
    <n v="4944.5802099999992"/>
    <n v="5912.1938600000012"/>
    <n v="6348.6320199999973"/>
    <n v="9296.9180600000018"/>
    <n v="0"/>
    <n v="0"/>
    <n v="136.08000000000001"/>
    <n v="130.12"/>
    <n v="403.03426999999999"/>
    <n v="0"/>
    <n v="5144.5802100000001"/>
    <n v="5912.1938600000003"/>
    <n v="8668.8420800000004"/>
    <n v="11243.975789999999"/>
    <n v="5931.7777100000003"/>
    <n v="1829.9499000000001"/>
    <n v="9559.18246"/>
    <n v="10394.777"/>
    <n v="0"/>
    <n v="0"/>
    <s v="Vida Individual"/>
    <s v="Vida"/>
    <s v="Vida"/>
    <x v="52"/>
    <x v="2"/>
    <n v="1151107.1503699999"/>
    <n v="957883.89023000002"/>
    <n v="686962120.64980006"/>
    <n v="584624168.36260986"/>
    <n v="657838299.99713993"/>
    <n v="555463704.64566004"/>
    <n v="211843669.84491003"/>
    <n v="166469827.54924998"/>
    <n v="108945740.33868"/>
    <n v="93092065.864899993"/>
    <n v="178789.63081"/>
    <n v="189005.17726"/>
    <n v="7.3124489305443369E-3"/>
    <n v="7.3435090790751993E-3"/>
    <n v="3266.2332700000006"/>
    <n v="26.718251431858175"/>
    <n v="8.6643504434897931"/>
    <n v="6.4679322954118739"/>
    <n v="1.345744413543148"/>
    <n v="1.2762222044536826"/>
    <n v="2.2549948103902789E-3"/>
    <n v="2.3548279524113068E-3"/>
    <n v="2.0910402890524501E-3"/>
    <n v="2.2008147062999132E-3"/>
    <n v="2.8000731456090397E-3"/>
    <n v="4.5123757849352981E-3"/>
    <m/>
    <n v="4101.8278100000007"/>
    <n v="224.1497327331202"/>
    <n v="-835.59454000000005"/>
    <n v="-8.0385999622695099"/>
    <n v="0"/>
    <m/>
    <n v="-16.366405989265076"/>
    <n v="31.919133195989613"/>
    <n v="48.362584361700556"/>
    <n v="4.5385713976781152E-3"/>
    <n v="-12.983566983373585"/>
    <n v="-22.902341290082042"/>
    <n v="59.345644580019851"/>
    <n v="52.580990660421911"/>
    <s v="Resto"/>
    <n v="2023"/>
    <n v="3"/>
    <d v="2024-11-12T00:00:00"/>
    <x v="52"/>
    <x v="31"/>
  </r>
  <r>
    <n v="2024"/>
    <n v="9"/>
    <n v="10"/>
    <x v="4"/>
    <s v="Vida Individual"/>
    <n v="10"/>
    <s v="4a44dc15364204a80fe80e9039455cc1608281820fe2b24f1e5233ade6af1dd5"/>
    <s v="866d562d83a77144c090ae01fef5e5dc5d322dfdcb968ee04e0fa262fe1b2619"/>
    <x v="33"/>
    <n v="47958.212920000005"/>
    <n v="51843.305380000005"/>
    <n v="62740.677790000002"/>
    <n v="73039.56369000001"/>
    <n v="55913.186710000009"/>
    <n v="62317.894770000006"/>
    <n v="76241.462289999981"/>
    <n v="62317.894770000006"/>
    <n v="0"/>
    <n v="0"/>
    <n v="136.08000000000001"/>
    <n v="130.12"/>
    <n v="0"/>
    <n v="0"/>
    <n v="56370.705999999998"/>
    <n v="60830.348709999998"/>
    <n v="61437.808840000005"/>
    <n v="79153.436549999999"/>
    <n v="28865.04823"/>
    <n v="32903.212449999999"/>
    <n v="19036.113550000002"/>
    <n v="18087.736649999999"/>
    <n v="57.051139999999997"/>
    <n v="852.35628000000008"/>
    <s v="Vida Individual"/>
    <s v="Vida"/>
    <s v="Vida"/>
    <x v="52"/>
    <x v="2"/>
    <n v="4592296.0130699994"/>
    <n v="4306787.9967099996"/>
    <n v="686962120.64980006"/>
    <n v="584624168.36260986"/>
    <n v="657838299.99713993"/>
    <n v="555463704.64566004"/>
    <n v="211843669.84491003"/>
    <n v="166469827.54924998"/>
    <n v="108945740.33868"/>
    <n v="93092065.864899993"/>
    <n v="905501.84166999999"/>
    <n v="995730.03105999995"/>
    <n v="2.2638492316107456E-2"/>
    <n v="3.1142763912975283E-2"/>
    <n v="-3885.0924599999998"/>
    <n v="-7.493913498614968"/>
    <n v="5.2963131285908354"/>
    <n v="5.2065623977224469"/>
    <n v="1.0443188501679235"/>
    <n v="1.2037580075825336"/>
    <n v="6.9812019438038513E-3"/>
    <n v="7.2902737527152971E-3"/>
    <n v="8.8678005777969287E-3"/>
    <n v="9.3333380644684515E-3"/>
    <n v="1.3625636419125477E-2"/>
    <n v="8.9859251229627343E-3"/>
    <n v="2.6930774019241135E-5"/>
    <n v="-4038.1642199999987"/>
    <n v="-12.27285702311416"/>
    <n v="948.37690000000293"/>
    <n v="5.2432038256152058"/>
    <n v="-795.30514000000005"/>
    <n v="-93.3066557566749"/>
    <n v="-10.277478216551117"/>
    <n v="116.58730237356809"/>
    <n v="120.20432399752208"/>
    <n v="5.1322049431379781E-2"/>
    <n v="-7.3312792127178339"/>
    <n v="-22.381375316293827"/>
    <n v="91.752468169566299"/>
    <n v="76.851178371231427"/>
    <s v="Resto"/>
    <n v="2023"/>
    <n v="3"/>
    <d v="2024-11-12T00:00:00"/>
    <x v="52"/>
    <x v="33"/>
  </r>
  <r>
    <n v="2024"/>
    <n v="9"/>
    <n v="41"/>
    <x v="7"/>
    <s v="Vida Individual"/>
    <n v="29"/>
    <s v="35135aaa6cc23891b40cb3f378c53a17a1127210ce60e125ccf03efcfdaec458"/>
    <s v="866d562d83a77144c090ae01fef5e5dc5d322dfdcb968ee04e0fa262fe1b2619"/>
    <x v="17"/>
    <n v="1135703.1959000002"/>
    <n v="895604.14945999999"/>
    <n v="1537040.2196700003"/>
    <n v="1104968.7484999998"/>
    <n v="1271289.7091300001"/>
    <n v="1109076.7043399997"/>
    <n v="1622691.8276899997"/>
    <n v="1494378.7323699999"/>
    <n v="0"/>
    <n v="0"/>
    <n v="136.08000000000001"/>
    <n v="130.12"/>
    <n v="0"/>
    <n v="0"/>
    <n v="1269552.19845"/>
    <n v="1104339.83754"/>
    <n v="1067281.54321"/>
    <n v="1145834.47361"/>
    <n v="473422.01504000003"/>
    <n v="275539.12336999999"/>
    <n v="649554.4216"/>
    <n v="610219.42483999999"/>
    <n v="12726.759259999999"/>
    <n v="9845.6012499999997"/>
    <s v="Vida Individual"/>
    <s v="Vida"/>
    <s v="Vida"/>
    <x v="52"/>
    <x v="2"/>
    <n v="25680299.423299998"/>
    <n v="22376637.893310003"/>
    <n v="686962120.64980006"/>
    <n v="584624168.36260986"/>
    <n v="657838299.99713993"/>
    <n v="555463704.64566004"/>
    <n v="211843669.84491003"/>
    <n v="166469827.54924998"/>
    <n v="108945740.33868"/>
    <n v="93092065.864899993"/>
    <n v="6620840.57259"/>
    <n v="4515190.9059899999"/>
    <n v="0.53610438146744921"/>
    <n v="0.53799788384777181"/>
    <n v="240099.04644000018"/>
    <n v="26.808612553298982"/>
    <n v="17.153459344750928"/>
    <n v="19.83535509588005"/>
    <n v="4.4224686682179613"/>
    <n v="4.0024071253696292"/>
    <n v="0.16532253551705794"/>
    <n v="0.17264169567277216"/>
    <n v="0.15319314491707886"/>
    <n v="0.16123540421625232"/>
    <n v="0.22347706466121484"/>
    <n v="0.30661969841984726"/>
    <n v="6.0076183863870996E-3"/>
    <n v="197882.89167000004"/>
    <n v="71.81662235466959"/>
    <n v="39334.996760000009"/>
    <n v="6.4460414006508593"/>
    <n v="2881.1580099999992"/>
    <n v="29.263403390422702"/>
    <n v="14.625950049733639"/>
    <n v="111.93855170254699"/>
    <n v="123.83559243318736"/>
    <n v="1.166901711969589"/>
    <n v="14.960282631660116"/>
    <n v="-6.8555216489966098"/>
    <n v="118.95194913908493"/>
    <n v="96.378653546766714"/>
    <s v="Medianas"/>
    <n v="2023"/>
    <n v="3"/>
    <d v="2024-11-12T00:00:00"/>
    <x v="52"/>
    <x v="17"/>
  </r>
  <r>
    <n v="2024"/>
    <n v="9"/>
    <n v="9"/>
    <x v="8"/>
    <s v="Vida Individual"/>
    <n v="9"/>
    <s v="19581e27de7ced00ff1ce50b2047e7a567c76b1cbaebabe5ef03f7c3017bb5b7"/>
    <s v="866d562d83a77144c090ae01fef5e5dc5d322dfdcb968ee04e0fa262fe1b2619"/>
    <x v="25"/>
    <n v="87121.716549999997"/>
    <n v="91153.297099999996"/>
    <n v="116419.01163000001"/>
    <n v="132487.79058999999"/>
    <n v="62614.678039999984"/>
    <n v="35737.294150000009"/>
    <n v="78080.381949999995"/>
    <n v="61695.149080000003"/>
    <n v="0"/>
    <n v="0"/>
    <n v="136.08000000000001"/>
    <n v="130.12"/>
    <n v="0"/>
    <n v="0"/>
    <n v="54176.795279999998"/>
    <n v="35157.355060000002"/>
    <n v="67082.951920000007"/>
    <n v="79151.266269999993"/>
    <n v="16850.931219999999"/>
    <n v="18914.508590000001"/>
    <n v="70270.785329999999"/>
    <n v="72238.788509999998"/>
    <n v="0"/>
    <n v="0"/>
    <s v="Vida Individual"/>
    <s v="Vida"/>
    <s v="Vida"/>
    <x v="52"/>
    <x v="2"/>
    <n v="2219668.6898400001"/>
    <n v="1971809.2153"/>
    <n v="686962120.64980006"/>
    <n v="584624168.36260986"/>
    <n v="657838299.99713993"/>
    <n v="555463704.64566004"/>
    <n v="211843669.84491003"/>
    <n v="166469827.54924998"/>
    <n v="108945740.33868"/>
    <n v="93092065.864899993"/>
    <n v="306912.45566000004"/>
    <n v="407027.62197000004"/>
    <n v="4.1125475504546108E-2"/>
    <n v="5.4756647761308189E-2"/>
    <n v="-4031.5805499999988"/>
    <n v="-4.4228576236547301"/>
    <n v="28.386504015501444"/>
    <n v="22.394867615819557"/>
    <n v="3.9249874068494415"/>
    <n v="4.6228253926753009"/>
    <n v="1.2682171830317404E-2"/>
    <n v="1.3243637007814653E-2"/>
    <n v="1.559177708224041E-2"/>
    <n v="1.6410306620870625E-2"/>
    <n v="7.9544181010159538E-3"/>
    <n v="3.3171057403530151E-2"/>
    <m/>
    <n v="-2063.5773700000027"/>
    <n v="-10.910023700488869"/>
    <n v="-1968.0031799999997"/>
    <n v="-2.7243025811923283"/>
    <n v="0"/>
    <m/>
    <n v="75.208223032184904"/>
    <n v="71.870344753899346"/>
    <n v="39.205706526220666"/>
    <n v="5.7473268661399263E-2"/>
    <n v="54.098040616369381"/>
    <n v="-15.247152596185476"/>
    <n v="80.76089934833027"/>
    <n v="44.417931281189603"/>
    <s v="Resto"/>
    <n v="2023"/>
    <n v="3"/>
    <d v="2024-11-12T00:00:00"/>
    <x v="52"/>
    <x v="25"/>
  </r>
  <r>
    <n v="2024"/>
    <n v="9"/>
    <n v="98"/>
    <x v="53"/>
    <s v="Vida Individual"/>
    <n v="205"/>
    <s v="f8809aff4d69bece79dabe35be0c708b890d7eafb841f121330667b77d2e2590"/>
    <s v="866d562d83a77144c090ae01fef5e5dc5d322dfdcb968ee04e0fa262fe1b2619"/>
    <x v="29"/>
    <n v="97085.765019999992"/>
    <n v="85244.527690000003"/>
    <n v="122642.92545999998"/>
    <n v="111060.5607"/>
    <n v="16426.715800000002"/>
    <n v="20699.38062"/>
    <n v="22766.7264"/>
    <n v="15777.546609999999"/>
    <n v="0"/>
    <n v="0"/>
    <n v="136.08000000000001"/>
    <n v="130.12"/>
    <n v="0"/>
    <n v="0"/>
    <n v="16426.715800000002"/>
    <n v="20699.38062"/>
    <n v="86464.16042"/>
    <n v="68256.626999999993"/>
    <n v="0"/>
    <n v="0"/>
    <n v="0"/>
    <n v="0"/>
    <n v="97085.765020000006"/>
    <n v="85244.527690000003"/>
    <s v="Vida Individual"/>
    <s v="Vida"/>
    <s v="Vida"/>
    <x v="52"/>
    <x v="2"/>
    <n v="2821244.0201900001"/>
    <n v="3540235.0162600004"/>
    <n v="686962120.64980006"/>
    <n v="584624168.36260986"/>
    <n v="657838299.99713993"/>
    <n v="555463704.64566004"/>
    <n v="211843669.84491003"/>
    <n v="166469827.54924998"/>
    <n v="108945740.33868"/>
    <n v="93092065.864899993"/>
    <n v="2404909.52312"/>
    <n v="3210392.0818400001"/>
    <n v="4.5828966752264125E-2"/>
    <n v="5.1207194087337218E-2"/>
    <n v="11841.237329999989"/>
    <n v="13.890906138939263"/>
    <n v="4.03698201893459"/>
    <n v="2.655268438151114"/>
    <n v="3.4412395498302781"/>
    <n v="2.4078776493221237"/>
    <n v="1.4132622760650354E-2"/>
    <n v="1.4758302309309459E-2"/>
    <n v="1.4581081710793652E-2"/>
    <n v="1.5346552254819058E-2"/>
    <m/>
    <m/>
    <n v="4.5828966752264132E-2"/>
    <n v="0"/>
    <m/>
    <n v="0"/>
    <m/>
    <n v="11841.237330000004"/>
    <n v="13.890906138939286"/>
    <n v="-20.641510480133384"/>
    <n v="16.919798486025261"/>
    <n v="24.282357097777943"/>
    <n v="1.5077887165605755E-2"/>
    <n v="-20.641510480133384"/>
    <n v="26.675114520382049"/>
    <n v="18.998294461204697"/>
    <n v="30.325818209563742"/>
    <s v="Resto"/>
    <n v="2023"/>
    <n v="3"/>
    <d v="2024-11-12T00:00:00"/>
    <x v="52"/>
    <x v="29"/>
  </r>
  <r>
    <n v="2024"/>
    <n v="9"/>
    <n v="77"/>
    <x v="63"/>
    <s v="Vida Individual"/>
    <n v="49"/>
    <s v="0e17daca5f3e175f448bacace3bc0da47d0655a74c8dd0dc497a3afbdad95f1f"/>
    <s v="866d562d83a77144c090ae01fef5e5dc5d322dfdcb968ee04e0fa262fe1b2619"/>
    <x v="13"/>
    <n v="12199874.148209998"/>
    <n v="5609680.8249399997"/>
    <n v="15165167.90353"/>
    <n v="7005744.2698599994"/>
    <n v="2302869.3796100002"/>
    <n v="1888236.8892700004"/>
    <n v="2933942.7159199994"/>
    <n v="2477354.1034499998"/>
    <n v="0"/>
    <n v="0"/>
    <n v="136.08000000000001"/>
    <n v="130.12"/>
    <n v="0"/>
    <n v="0"/>
    <n v="2299993.6669399999"/>
    <n v="1886235.6397500001"/>
    <n v="2032200.3041700001"/>
    <n v="2861566.5274499999"/>
    <n v="9541650.1294199992"/>
    <n v="4181531.1297399998"/>
    <n v="2658224.0187900001"/>
    <n v="1428149.6952"/>
    <n v="0"/>
    <n v="0"/>
    <s v="Vida Individual"/>
    <s v="Vida"/>
    <s v="Vida"/>
    <x v="52"/>
    <x v="2"/>
    <n v="12695334.40454"/>
    <n v="6120455.9873400005"/>
    <n v="686962120.64980006"/>
    <n v="584624168.36260986"/>
    <n v="657838299.99713993"/>
    <n v="555463704.64566004"/>
    <n v="211843669.84491003"/>
    <n v="166469827.54924998"/>
    <n v="108945740.33868"/>
    <n v="93092065.864899993"/>
    <n v="12348930.73642"/>
    <n v="5777868.4725500001"/>
    <n v="5.7589042698993467"/>
    <n v="3.3697883319308302"/>
    <n v="6590193.3232699987"/>
    <n v="117.47893559239148"/>
    <n v="98.792959557458701"/>
    <n v="97.089105638021351"/>
    <n v="96.097304406941646"/>
    <n v="91.654622409563515"/>
    <n v="1.7759165726154003"/>
    <n v="1.8545399603919444"/>
    <n v="0.95953625055415548"/>
    <n v="1.0099095184839326"/>
    <n v="4.5040997148536022"/>
    <n v="1.254804555045745"/>
    <m/>
    <n v="5360118.9996799994"/>
    <n v="128.18555771491486"/>
    <n v="1230074.3235900002"/>
    <n v="86.130629563852466"/>
    <n v="0"/>
    <m/>
    <n v="21.95871146762196"/>
    <n v="18.876173242720572"/>
    <n v="33.66032664238427"/>
    <n v="2.1137764289370673"/>
    <n v="21.935648890869164"/>
    <n v="-28.98294396877311"/>
    <n v="113.17750825154872"/>
    <n v="65.9161903683177"/>
    <s v="Medianas"/>
    <n v="2023"/>
    <n v="3"/>
    <d v="2024-11-12T00:00:00"/>
    <x v="52"/>
    <x v="13"/>
  </r>
  <r>
    <n v="2024"/>
    <n v="9"/>
    <n v="119"/>
    <x v="62"/>
    <s v="Vida Individual"/>
    <n v="217"/>
    <s v="16badfc6202cb3f8889e0f2779b19218af4cbb736e56acadce8148aba9a7a9f8"/>
    <s v="866d562d83a77144c090ae01fef5e5dc5d322dfdcb968ee04e0fa262fe1b2619"/>
    <x v="28"/>
    <n v="73752.088140000007"/>
    <n v="35070.307999999997"/>
    <n v="145892.70839000001"/>
    <n v="68398.560700000002"/>
    <n v="-237.47748999999999"/>
    <n v="-156.6311"/>
    <n v="3554.6429299999995"/>
    <n v="132.98236"/>
    <n v="0"/>
    <n v="0"/>
    <n v="136.08000000000001"/>
    <n v="130.12"/>
    <n v="0"/>
    <n v="0"/>
    <n v="-237.47748999999999"/>
    <n v="-156.6311"/>
    <n v="-11590.47328"/>
    <n v="-9345.27369"/>
    <n v="0"/>
    <n v="0"/>
    <n v="0"/>
    <n v="0"/>
    <n v="73752.088140000007"/>
    <n v="35070.307999999997"/>
    <s v="Vida Individual"/>
    <s v="Vida"/>
    <s v="Vida"/>
    <x v="52"/>
    <x v="2"/>
    <n v="996928.28110999998"/>
    <n v="799499.22270000004"/>
    <n v="686962120.64980006"/>
    <n v="584624168.36260986"/>
    <n v="657838299.99713993"/>
    <n v="555463704.64566004"/>
    <n v="211843669.84491003"/>
    <n v="166469827.54924998"/>
    <n v="108945740.33868"/>
    <n v="93092065.864899993"/>
    <n v="500563.65038000001"/>
    <n v="358347.99618000002"/>
    <n v="3.4814393176814604E-2"/>
    <n v="2.106706573575591E-2"/>
    <n v="38681.78014000001"/>
    <n v="110.29780559668882"/>
    <n v="14.733808194824283"/>
    <n v="9.78666223164368"/>
    <n v="7.3979331851116656"/>
    <n v="4.386534346032704"/>
    <n v="1.0735975961853272E-2"/>
    <n v="1.1211279145698975E-2"/>
    <n v="5.9987783430547189E-3"/>
    <n v="6.3136992942449685E-3"/>
    <m/>
    <m/>
    <n v="3.4814393176814604E-2"/>
    <n v="0"/>
    <m/>
    <n v="0"/>
    <m/>
    <n v="38681.78014000001"/>
    <n v="110.29780559668882"/>
    <n v="51.615796607442576"/>
    <n v="-0.32199425940213106"/>
    <n v="-0.44662025779756487"/>
    <n v="-2.17977765134968E-4"/>
    <n v="51.615796607442576"/>
    <n v="24.024974168520053"/>
    <n v="2.0489024413677779"/>
    <n v="1.6760461511962417"/>
    <s v="Resto"/>
    <n v="2023"/>
    <n v="3"/>
    <d v="2024-11-12T00:00:00"/>
    <x v="52"/>
    <x v="28"/>
  </r>
  <r>
    <n v="2024"/>
    <n v="9"/>
    <n v="39"/>
    <x v="17"/>
    <s v="Vida Individual"/>
    <n v="27"/>
    <s v="670671cd97404156226e507973f2ab8330d3022ca96e0c93bdbdb320c41adcaf"/>
    <s v="866d562d83a77144c090ae01fef5e5dc5d322dfdcb968ee04e0fa262fe1b2619"/>
    <x v="20"/>
    <n v="155777.56063999998"/>
    <n v="195531.20419999998"/>
    <n v="185385.54368"/>
    <n v="246046.78414999996"/>
    <n v="23902.746640000005"/>
    <n v="53592.320220000009"/>
    <n v="37412.840859999982"/>
    <n v="64918.883959999999"/>
    <n v="0"/>
    <n v="0"/>
    <n v="136.08000000000001"/>
    <n v="130.12"/>
    <n v="-1033.87688"/>
    <n v="5526.6879100000006"/>
    <n v="30546.640600000002"/>
    <n v="48356.533179999999"/>
    <n v="138163.14396000002"/>
    <n v="180836.99255000002"/>
    <n v="155777.56063999998"/>
    <n v="195531.20419999998"/>
    <n v="0"/>
    <n v="0"/>
    <n v="0"/>
    <n v="0"/>
    <s v="Vida Individual"/>
    <s v="Vida"/>
    <s v="Vida"/>
    <x v="52"/>
    <x v="2"/>
    <n v="20570212.76644"/>
    <n v="17720859.139090002"/>
    <n v="686962120.64980006"/>
    <n v="584624168.36260986"/>
    <n v="657838299.99713993"/>
    <n v="555463704.64566004"/>
    <n v="211843669.84491003"/>
    <n v="166469827.54924998"/>
    <n v="108945740.33868"/>
    <n v="93092065.864899993"/>
    <n v="870755.25255999994"/>
    <n v="813211.66997000005"/>
    <n v="7.3534206027512733E-2"/>
    <n v="0.11745744383747392"/>
    <n v="-39753.643559999997"/>
    <n v="-20.331099438909916"/>
    <n v="17.889936372134148"/>
    <n v="24.044318523763099"/>
    <n v="0.75729678836452674"/>
    <n v="1.1033957364329054"/>
    <n v="2.2676295527422882E-2"/>
    <n v="2.3680220601427018E-2"/>
    <n v="3.3445624519361783E-2"/>
    <n v="3.520143666717751E-2"/>
    <n v="7.3534206027512733E-2"/>
    <m/>
    <m/>
    <n v="-39753.643559999997"/>
    <n v="-20.331099438909916"/>
    <n v="0"/>
    <m/>
    <n v="0"/>
    <m/>
    <n v="-55.398933015257313"/>
    <n v="15.344152612094728"/>
    <n v="27.408576773854911"/>
    <n v="2.194004700476903E-2"/>
    <n v="-36.830375150562013"/>
    <n v="-23.597964104717693"/>
    <n v="22.109109364827166"/>
    <n v="26.740398907391576"/>
    <s v="Resto"/>
    <n v="2023"/>
    <n v="3"/>
    <d v="2024-11-12T00:00:00"/>
    <x v="52"/>
    <x v="20"/>
  </r>
  <r>
    <n v="2024"/>
    <n v="9"/>
    <n v="16"/>
    <x v="24"/>
    <s v="Vida Individual"/>
    <n v="14"/>
    <s v="8527a891e224136950ff32ca212b45bc93f69fbb801c3b1ebedac52775f99e61"/>
    <s v="866d562d83a77144c090ae01fef5e5dc5d322dfdcb968ee04e0fa262fe1b2619"/>
    <x v="27"/>
    <n v="299597.67339000001"/>
    <n v="42121.187270000002"/>
    <n v="377813.80307999998"/>
    <n v="54355.613999999994"/>
    <n v="64744.184150000001"/>
    <n v="55651.145370000006"/>
    <n v="84640.442079999993"/>
    <n v="73494.971330000015"/>
    <n v="0"/>
    <n v="0"/>
    <n v="136.08000000000001"/>
    <n v="130.12"/>
    <n v="0"/>
    <n v="-34.018790000000003"/>
    <n v="67244.184150000001"/>
    <n v="50623.510869999998"/>
    <n v="-88669.362420000005"/>
    <n v="44059.160409999997"/>
    <n v="813.24707999999998"/>
    <n v="1524.7205100000001"/>
    <n v="10354.0404"/>
    <n v="10905.15576"/>
    <n v="288430.38591000001"/>
    <n v="29691.311000000002"/>
    <s v="Vida Individual"/>
    <s v="Vida"/>
    <s v="Vida"/>
    <x v="52"/>
    <x v="2"/>
    <n v="3728743.9611599999"/>
    <n v="2931433.71942"/>
    <n v="686962120.64980006"/>
    <n v="584624168.36260986"/>
    <n v="657838299.99713993"/>
    <n v="555463704.64566004"/>
    <n v="211843669.84491003"/>
    <n v="166469827.54924998"/>
    <n v="108945740.33868"/>
    <n v="93092065.864899993"/>
    <n v="779967.10063"/>
    <n v="482017.03414"/>
    <n v="0.14142394417984469"/>
    <n v="2.5302595605524059E-2"/>
    <n v="257476.48612000002"/>
    <n v="611.27547158050459"/>
    <n v="38.411578276571802"/>
    <n v="8.7385267089473988"/>
    <n v="8.0348148467881444"/>
    <n v="1.436880083317521"/>
    <n v="4.3611964092956021E-2"/>
    <n v="4.5542753195018076E-2"/>
    <n v="7.2048316763864218E-3"/>
    <n v="7.5830674295577676E-3"/>
    <n v="3.8389019629209365E-4"/>
    <n v="4.8875854575122094E-3"/>
    <n v="0.13615246852604038"/>
    <n v="-711.47343000000012"/>
    <n v="-46.662547354334471"/>
    <n v="-551.11535999999978"/>
    <n v="-5.0537137857442183"/>
    <n v="258739.07491000002"/>
    <n v="871.43028110143064"/>
    <n v="16.33935603579113"/>
    <n v="21.610376147921393"/>
    <n v="132.12150221044803"/>
    <n v="5.9427917005960514E-2"/>
    <n v="32.831925313677893"/>
    <n v="-301.25068565735751"/>
    <n v="-75.836999742351367"/>
    <n v="114.8989458694045"/>
    <s v="Resto"/>
    <n v="2023"/>
    <n v="3"/>
    <d v="2024-11-12T00:00:00"/>
    <x v="52"/>
    <x v="27"/>
  </r>
  <r>
    <n v="2024"/>
    <n v="9"/>
    <n v="111"/>
    <x v="75"/>
    <s v="Vida Individual"/>
    <n v="230"/>
    <s v="a0eaec5a55dc2f5b2ba523018adc485ff620b9d83509b9f37186a7716e438d21"/>
    <s v="866d562d83a77144c090ae01fef5e5dc5d322dfdcb968ee04e0fa262fe1b2619"/>
    <x v="11"/>
    <n v="1036053.16637"/>
    <n v="955400.65152999992"/>
    <n v="1530925.96734"/>
    <n v="1414397.34026"/>
    <n v="366428.95847000001"/>
    <n v="365770.74254999997"/>
    <n v="497440.43856999994"/>
    <n v="552537.64806000004"/>
    <n v="0"/>
    <n v="0"/>
    <n v="136.08000000000001"/>
    <n v="130.12"/>
    <n v="0"/>
    <n v="0"/>
    <n v="363728.28393999999"/>
    <n v="344254.06936999998"/>
    <n v="876486.96725999995"/>
    <n v="654105.65535000002"/>
    <n v="251232.44223000002"/>
    <n v="253426.29751"/>
    <n v="785619.76284999994"/>
    <n v="704620.38777000003"/>
    <n v="-799.03870999999992"/>
    <n v="-2646.0337500000001"/>
    <s v="Vida Individual"/>
    <s v="Vida"/>
    <s v="Vida"/>
    <x v="52"/>
    <x v="2"/>
    <n v="1484029.3225799999"/>
    <n v="1239121.6834200001"/>
    <n v="686962120.64980006"/>
    <n v="584624168.36260986"/>
    <n v="657838299.99713993"/>
    <n v="555463704.64566004"/>
    <n v="211843669.84491003"/>
    <n v="166469827.54924998"/>
    <n v="108945740.33868"/>
    <n v="93092065.864899993"/>
    <n v="1484029.3225799999"/>
    <n v="1239121.6834200001"/>
    <n v="0.48906496338950828"/>
    <n v="0.57391820823947537"/>
    <n v="80652.514840000076"/>
    <n v="8.4417479421686981"/>
    <n v="69.813523938247471"/>
    <n v="77.103053260522032"/>
    <n v="69.813523938247471"/>
    <n v="77.103053260522032"/>
    <n v="0.15081663678777418"/>
    <n v="0.15749359171919672"/>
    <n v="0.16342134027846381"/>
    <n v="0.17200055440876494"/>
    <n v="0.11859332044895482"/>
    <n v="0.37084882612973485"/>
    <n v="-3.7718318918142477E-4"/>
    <n v="-2193.8552799999889"/>
    <n v="-0.8656778327882142"/>
    <n v="80999.375079999911"/>
    <n v="11.495462874179484"/>
    <n v="1846.9950400000002"/>
    <n v="-69.802399156851266"/>
    <n v="0.17995313551084635"/>
    <n v="35.367775550925664"/>
    <n v="38.2845397859261"/>
    <n v="0.33634078517515326"/>
    <n v="5.6569308260142614"/>
    <n v="33.99776627691864"/>
    <n v="41.498424680181714"/>
    <n v="52.629734440347541"/>
    <s v="Medianas"/>
    <n v="2023"/>
    <n v="3"/>
    <d v="2024-11-12T00:00:00"/>
    <x v="52"/>
    <x v="11"/>
  </r>
  <r>
    <n v="2024"/>
    <n v="9"/>
    <n v="18"/>
    <x v="64"/>
    <s v="Vida Individual"/>
    <n v="5"/>
    <s v="ef2d127de37b942baad06145e54b0c619a1f22327b2ebbcfbec78f5564afe39d"/>
    <s v="866d562d83a77144c090ae01fef5e5dc5d322dfdcb968ee04e0fa262fe1b2619"/>
    <x v="16"/>
    <n v="8634534.5319299996"/>
    <n v="8574708.8718199991"/>
    <n v="13235460.348510001"/>
    <n v="10077352.457839999"/>
    <n v="4066438.0111100003"/>
    <n v="2261517.4081799998"/>
    <n v="5174737.4275299991"/>
    <n v="2718428.9671899993"/>
    <n v="0"/>
    <n v="0"/>
    <n v="136.08000000000001"/>
    <n v="130.12"/>
    <n v="0"/>
    <n v="0"/>
    <n v="3954415.0762800002"/>
    <n v="2172251.2675999999"/>
    <n v="4268477.0667899996"/>
    <n v="3479818.7770500001"/>
    <n v="5108053.187189999"/>
    <n v="5387370.65766"/>
    <n v="1041569.14766"/>
    <n v="1069083.3579299999"/>
    <n v="2484912.1970799998"/>
    <n v="2118254.85623"/>
    <s v="Vida Individual"/>
    <s v="Vida"/>
    <s v="Vida"/>
    <x v="52"/>
    <x v="2"/>
    <n v="16146107.356520001"/>
    <n v="15536856.45108"/>
    <n v="686962120.64980006"/>
    <n v="584624168.36260986"/>
    <n v="657838299.99713993"/>
    <n v="555463704.64566004"/>
    <n v="211843669.84491003"/>
    <n v="166469827.54924998"/>
    <n v="108945740.33868"/>
    <n v="93092065.864899993"/>
    <n v="12172910.205260001"/>
    <n v="11872659.72023"/>
    <n v="4.0758992412901973"/>
    <n v="5.1509087250560031"/>
    <n v="59825.660110000521"/>
    <n v="0.69769902400549366"/>
    <n v="70.93237678036067"/>
    <n v="72.222308007441896"/>
    <n v="53.477499816345933"/>
    <n v="55.189470912720907"/>
    <n v="1.256915668619772"/>
    <n v="1.3125618456644346"/>
    <n v="1.466704480561533"/>
    <n v="1.5437028198430993"/>
    <n v="2.4112371122203395"/>
    <n v="0.4916687614137959"/>
    <n v="1.1729933676560622"/>
    <n v="-279317.47047000099"/>
    <n v="-5.1846714885461775"/>
    <n v="-27514.210269999923"/>
    <n v="-2.5736262814224364"/>
    <n v="366657.3408499998"/>
    <n v="17.309406362110956"/>
    <n v="79.810157392621875"/>
    <n v="47.095046016349258"/>
    <n v="26.374276281405557"/>
    <n v="3.7325351119453134"/>
    <n v="82.042249681778955"/>
    <n v="22.663774761528831"/>
    <n v="92.642294064234449"/>
    <n v="62.424264215319724"/>
    <s v="Medianas"/>
    <n v="2023"/>
    <n v="3"/>
    <d v="2024-11-12T00:00:00"/>
    <x v="52"/>
    <x v="16"/>
  </r>
  <r>
    <n v="2024"/>
    <n v="9"/>
    <n v="201.1"/>
    <x v="1"/>
    <s v="Vida Individual"/>
    <n v="201.1"/>
    <m/>
    <m/>
    <x v="1"/>
    <n v="211843669.84491003"/>
    <n v="166469827.54924995"/>
    <n v="272836349.24158001"/>
    <n v="211814438.05017999"/>
    <n v="108945740.33867998"/>
    <n v="93092065.864899978"/>
    <n v="140959730.14538997"/>
    <n v="123641568.92544001"/>
    <n v="0"/>
    <n v="0"/>
    <n v="0"/>
    <n v="0"/>
    <n v="5274.1395999999995"/>
    <n v="15340.364800000001"/>
    <n v="108637199.54034001"/>
    <n v="92562666.95547998"/>
    <n v="95320639.678100005"/>
    <n v="103270271.94073002"/>
    <n v="106417141.75199001"/>
    <n v="76249228.502719998"/>
    <n v="77593920.880520001"/>
    <n v="67391641.572050005"/>
    <n v="27832607.212399993"/>
    <n v="22828963.753799997"/>
    <s v="Vida Individual"/>
    <s v="Vida"/>
    <s v="Vida"/>
    <x v="52"/>
    <x v="2"/>
    <n v="551949345.22935998"/>
    <n v="461907489.44564998"/>
    <n v="686962120.64980006"/>
    <n v="584624168.36260986"/>
    <n v="657838299.99713993"/>
    <n v="555463704.64566004"/>
    <n v="211843669.84491003"/>
    <n v="166469827.54924998"/>
    <n v="108945740.33868"/>
    <n v="93092065.864899993"/>
    <n v="281204124.24693"/>
    <n v="227977172.10512003"/>
    <n v="100"/>
    <n v="99.999999999999972"/>
    <n v="45373842.295660079"/>
    <n v="27.25649624538493"/>
    <n v="75.33448181538283"/>
    <n v="73.020393231516564"/>
    <n v="38.380998487620161"/>
    <n v="36.039646758929095"/>
    <n v="30.837751235035537"/>
    <n v="32.203000318745659"/>
    <n v="28.474674253630578"/>
    <n v="29.96952386933075"/>
    <n v="50.23380770824901"/>
    <n v="36.627915734903112"/>
    <n v="13.138276556847861"/>
    <n v="30167913.249270007"/>
    <n v="39.564876709793651"/>
    <n v="10202279.308469996"/>
    <n v="15.138790316544659"/>
    <n v="5003643.4585999958"/>
    <n v="21.917961378194907"/>
    <n v="17.03010275525272"/>
    <n v="51.427423070247393"/>
    <n v="55.92128449665077"/>
    <n v="99.999999999999986"/>
    <n v="17.366107863542247"/>
    <n v="-7.6978903156104339"/>
    <n v="113.97027958185166"/>
    <n v="89.631474010840734"/>
    <m/>
    <n v="2023"/>
    <n v="3"/>
    <d v="2024-11-12T00:00:00"/>
    <x v="52"/>
    <x v="1"/>
  </r>
  <r>
    <n v="2024"/>
    <n v="9"/>
    <n v="38"/>
    <x v="55"/>
    <s v="Vida Individual"/>
    <n v="26"/>
    <s v="5f9c4ab08cac7457e9111a30e4664920607ea2c115a1433d7be98e97e64244ca"/>
    <s v="866d562d83a77144c090ae01fef5e5dc5d322dfdcb968ee04e0fa262fe1b2619"/>
    <x v="9"/>
    <n v="19347202.183810003"/>
    <n v="17875125.376479998"/>
    <n v="26618159.774680004"/>
    <n v="24888378.487459999"/>
    <n v="12419185.153650001"/>
    <n v="11173569.837499999"/>
    <n v="16780179.5374"/>
    <n v="15081921.223679999"/>
    <n v="0"/>
    <n v="0"/>
    <n v="136.08000000000001"/>
    <n v="130.12"/>
    <n v="0"/>
    <n v="0"/>
    <n v="12299860.618290002"/>
    <n v="11042597.54874"/>
    <n v="16570375.159950001"/>
    <n v="13830084.18543"/>
    <n v="2094954.86344"/>
    <n v="1857960.3765200002"/>
    <n v="12352802.28853"/>
    <n v="11475903.431639999"/>
    <n v="4899445.0318400003"/>
    <n v="4541261.5683200005"/>
    <s v="Vida Individual"/>
    <s v="Vida"/>
    <s v="Vida"/>
    <x v="52"/>
    <x v="2"/>
    <n v="30915868.760259997"/>
    <n v="28072029.511569999"/>
    <n v="686962120.64980006"/>
    <n v="584624168.36260986"/>
    <n v="657838299.99713993"/>
    <n v="555463704.64566004"/>
    <n v="211843669.84491003"/>
    <n v="166469827.54924998"/>
    <n v="108945740.33868"/>
    <n v="93092065.864899993"/>
    <n v="19843719.738729998"/>
    <n v="18624780.15876"/>
    <n v="9.1327733313787558"/>
    <n v="10.737756889422894"/>
    <n v="1472076.8073300049"/>
    <n v="8.2353369631015703"/>
    <n v="97.497860474460765"/>
    <n v="95.974960370593109"/>
    <n v="62.580166625236046"/>
    <n v="63.67592827270537"/>
    <n v="2.8163419207902485"/>
    <n v="2.9410270250142196"/>
    <n v="3.0575412964099447"/>
    <n v="3.2180546140063013"/>
    <n v="0.98891548894225101"/>
    <n v="5.8310934178837819"/>
    <n v="2.3127644245527215"/>
    <n v="236994.48691999982"/>
    <n v="12.755626541610955"/>
    <n v="876898.8568900004"/>
    <n v="7.6412185072272321"/>
    <n v="358183.46351999976"/>
    <n v="7.8873118874873915"/>
    <n v="11.14787247285598"/>
    <n v="64.191116811931295"/>
    <n v="62.509043165661517"/>
    <n v="11.3994224235316"/>
    <n v="11.385573584482046"/>
    <n v="19.813986218586432"/>
    <n v="74.228015356093564"/>
    <n v="79.844760166922057"/>
    <s v="Grandes"/>
    <n v="2023"/>
    <n v="3"/>
    <d v="2024-11-12T00:00:00"/>
    <x v="52"/>
    <x v="9"/>
  </r>
  <r>
    <n v="2024"/>
    <n v="9"/>
    <n v="23"/>
    <x v="16"/>
    <s v="Vida Individual"/>
    <n v="17"/>
    <s v="4523540f1504cd17100c4835e85b7eefd49911580f8efff0599a8f283be6b9e3"/>
    <s v="866d562d83a77144c090ae01fef5e5dc5d322dfdcb968ee04e0fa262fe1b2619"/>
    <x v="19"/>
    <n v="772738.40928999998"/>
    <n v="708664.21840000001"/>
    <n v="1061110.13332"/>
    <n v="979698.35563999997"/>
    <n v="471325.41419999988"/>
    <n v="403149.62859000009"/>
    <n v="601495.21818000008"/>
    <n v="539851.38131000008"/>
    <n v="0"/>
    <n v="0"/>
    <n v="136.08000000000001"/>
    <n v="130.12"/>
    <n v="0"/>
    <n v="0"/>
    <n v="469592.28145999997"/>
    <n v="403700.69277999998"/>
    <n v="449969.33906999999"/>
    <n v="453989.30037999997"/>
    <n v="102773.57479"/>
    <n v="108727.04690999999"/>
    <n v="588315.55824000004"/>
    <n v="519261.18193999998"/>
    <n v="81649.276259999999"/>
    <n v="80675.989549999998"/>
    <s v="Vida Individual"/>
    <s v="Vida"/>
    <s v="Vida"/>
    <x v="52"/>
    <x v="2"/>
    <n v="17823957.294020001"/>
    <n v="15095885.725"/>
    <n v="686962120.64980006"/>
    <n v="584624168.36260986"/>
    <n v="657838299.99713993"/>
    <n v="555463704.64566004"/>
    <n v="211843669.84491003"/>
    <n v="166469827.54924998"/>
    <n v="108945740.33868"/>
    <n v="93092065.864899993"/>
    <n v="2689124.6364899999"/>
    <n v="1807604.94814"/>
    <n v="0.36476823209101261"/>
    <n v="0.42570129904792636"/>
    <n v="64074.190889999969"/>
    <n v="9.0415445321431207"/>
    <n v="28.735685910736457"/>
    <n v="39.204596066701711"/>
    <n v="4.33539194772003"/>
    <n v="4.6944196008743964"/>
    <n v="0.11248631999666356"/>
    <n v="0.11746631494295172"/>
    <n v="0.12121705819737082"/>
    <n v="0.1275806524302194"/>
    <n v="4.851387575811926E-2"/>
    <n v="0.27771212548890589"/>
    <n v="3.8542230843987522E-2"/>
    <n v="-5953.4721199999913"/>
    <n v="-5.4756128205413752"/>
    <n v="69054.376300000062"/>
    <n v="13.298582428597406"/>
    <n v="973.28671000000031"/>
    <n v="1.2064143438820674"/>
    <n v="16.910789636205759"/>
    <n v="60.994174552945864"/>
    <n v="56.888667174450937"/>
    <n v="0.4326239949673929"/>
    <n v="16.321891405796563"/>
    <n v="-0.88547490142062424"/>
    <n v="104.36095099958519"/>
    <n v="88.922953127329833"/>
    <s v="Resto"/>
    <n v="2023"/>
    <n v="3"/>
    <d v="2024-11-12T00:00:00"/>
    <x v="52"/>
    <x v="19"/>
  </r>
  <r>
    <n v="2024"/>
    <n v="9"/>
    <n v="60"/>
    <x v="74"/>
    <s v="Vida Individual"/>
    <n v="210"/>
    <s v="d29d53701d3c859e29e1b90028eec1ca8e2f29439198b6e036c60951fb458aa1"/>
    <s v="866d562d83a77144c090ae01fef5e5dc5d322dfdcb968ee04e0fa262fe1b2619"/>
    <x v="22"/>
    <n v="698769.82341999991"/>
    <n v="606386.28910000005"/>
    <n v="942285.56407999981"/>
    <n v="824733.66959000006"/>
    <n v="428036.29631999991"/>
    <n v="437648.26858999999"/>
    <n v="545846.53635999991"/>
    <n v="630478.58521999989"/>
    <n v="0"/>
    <n v="0"/>
    <n v="136.08000000000001"/>
    <n v="130.12"/>
    <n v="0"/>
    <n v="0"/>
    <n v="361891.10811999999"/>
    <n v="340391.49304000003"/>
    <n v="546287.15753999993"/>
    <n v="437526.83152999997"/>
    <n v="116094.00983"/>
    <n v="80351.543839999998"/>
    <n v="434509.93729999999"/>
    <n v="391573.49722000002"/>
    <n v="148165.87628999999"/>
    <n v="134461.24804000001"/>
    <s v="Vida Individual"/>
    <s v="Vida"/>
    <s v="Vida"/>
    <x v="52"/>
    <x v="2"/>
    <n v="2553070.5004000003"/>
    <n v="2824083.3738899999"/>
    <n v="686962120.64980006"/>
    <n v="584624168.36260986"/>
    <n v="657838299.99713993"/>
    <n v="555463704.64566004"/>
    <n v="211843669.84491003"/>
    <n v="166469827.54924998"/>
    <n v="108945740.33868"/>
    <n v="93092065.864899993"/>
    <n v="2553070.5004000003"/>
    <n v="2824083.3738899999"/>
    <n v="0.32985164198277284"/>
    <n v="0.36426197949931866"/>
    <n v="92383.534319999861"/>
    <n v="15.235096172295659"/>
    <n v="27.369781731860549"/>
    <n v="21.471968381186297"/>
    <n v="27.369781731860549"/>
    <n v="21.471968381186297"/>
    <n v="0.10171882879932753"/>
    <n v="0.10622212531910015"/>
    <n v="0.1037224120922576"/>
    <n v="0.109167580892945"/>
    <n v="5.4801736542324814E-2"/>
    <n v="0.20510876610951045"/>
    <n v="6.994113933093761E-2"/>
    <n v="35742.465989999997"/>
    <n v="44.4826126317774"/>
    <n v="42936.440079999971"/>
    <n v="10.965103712286407"/>
    <n v="13704.62824999998"/>
    <n v="10.192251261808227"/>
    <n v="-2.1962779153605672"/>
    <n v="61.255692786654016"/>
    <n v="72.173180109259818"/>
    <n v="0.39288942825057865"/>
    <n v="6.3161434758516322"/>
    <n v="24.857978567776719"/>
    <n v="66.245582222661312"/>
    <n v="77.798998486487193"/>
    <s v="Resto"/>
    <n v="2023"/>
    <n v="3"/>
    <d v="2024-11-12T00:00:00"/>
    <x v="52"/>
    <x v="22"/>
  </r>
  <r>
    <n v="2024"/>
    <n v="9"/>
    <n v="104"/>
    <x v="79"/>
    <s v="Vida Individual"/>
    <n v="225"/>
    <s v="0e6523810856a138a75dec70a9cf3778a5c70b83ac915f22c33f05db97cb3e68"/>
    <s v="866d562d83a77144c090ae01fef5e5dc5d322dfdcb968ee04e0fa262fe1b2619"/>
    <x v="26"/>
    <n v="126322.79312999999"/>
    <n v="-40080.095880000001"/>
    <n v="205127.19718000002"/>
    <n v="40781.032230000019"/>
    <n v="17308.912619999996"/>
    <n v="26061.307240000002"/>
    <n v="35539.552629999991"/>
    <n v="39928.892309999996"/>
    <n v="0"/>
    <n v="0"/>
    <n v="136.08000000000001"/>
    <n v="130.12"/>
    <n v="0"/>
    <n v="0"/>
    <n v="15267.268199999999"/>
    <n v="19569.990020000001"/>
    <n v="163619.07965"/>
    <n v="-72848.964049999995"/>
    <n v="77017.898230000006"/>
    <n v="66601.453309999997"/>
    <n v="2892.2383199999999"/>
    <n v="-127302.01918999999"/>
    <n v="46412.656579999995"/>
    <n v="20620.47"/>
    <s v="Vida Individual"/>
    <s v="Vida"/>
    <s v="Vida"/>
    <x v="52"/>
    <x v="2"/>
    <n v="2528072.3686799998"/>
    <n v="1796205.0709800001"/>
    <n v="686962120.64980006"/>
    <n v="584624168.36260986"/>
    <n v="657838299.99713993"/>
    <n v="555463704.64566004"/>
    <n v="211843669.84491003"/>
    <n v="166469827.54924998"/>
    <n v="108945740.33868"/>
    <n v="93092065.864899993"/>
    <n v="2488578.9333600001"/>
    <n v="1950834.3623800001"/>
    <n v="5.9630194861371333E-2"/>
    <n v="-2.4076492701443051E-2"/>
    <n v="166402.88900999998"/>
    <n v="-415.17587559723165"/>
    <n v="5.0761015227048869"/>
    <n v="-2.0545104521894237"/>
    <n v="4.9968028880422359"/>
    <n v="-2.2313763905661679"/>
    <n v="1.8388611152316634E-2"/>
    <n v="1.920271184127607E-2"/>
    <n v="-6.8557028684350495E-3"/>
    <n v="-7.215610227056652E-3"/>
    <n v="3.6356006429828433E-2"/>
    <n v="1.3652701174018543E-3"/>
    <n v="2.1908918314141053E-2"/>
    <n v="10416.444920000009"/>
    <n v="15.639966400607076"/>
    <n v="130194.25751"/>
    <n v="-102.27195007463574"/>
    <n v="25792.186579999994"/>
    <n v="125.08049806818171"/>
    <n v="-33.583866455349785"/>
    <n v="13.702129434540943"/>
    <n v="-65.023066107495552"/>
    <n v="1.5887645139857437E-2"/>
    <n v="-21.986326081938401"/>
    <n v="-324.60042058758694"/>
    <n v="9.3309828124314347"/>
    <n v="-26.863786294295288"/>
    <s v="Resto"/>
    <n v="2023"/>
    <n v="3"/>
    <d v="2024-11-12T00:00:00"/>
    <x v="52"/>
    <x v="26"/>
  </r>
  <r>
    <n v="2024"/>
    <n v="9"/>
    <n v="3"/>
    <x v="40"/>
    <s v="Vida Individual"/>
    <n v="3"/>
    <s v="4e07408562bedb8b60ce05c1decfe3ad16b72230967de01f640b7e4729b49fce"/>
    <s v="866d562d83a77144c090ae01fef5e5dc5d322dfdcb968ee04e0fa262fe1b2619"/>
    <x v="8"/>
    <n v="11082932.43574"/>
    <n v="7424679.2016400006"/>
    <n v="14782964.148319999"/>
    <n v="9970003.5175900012"/>
    <n v="4766329.5749200005"/>
    <n v="4631055.0141199995"/>
    <n v="6310229.2834100015"/>
    <n v="6656687.7841999978"/>
    <n v="0"/>
    <n v="0"/>
    <n v="136.08000000000001"/>
    <n v="130.12"/>
    <n v="749.08803"/>
    <n v="484.85356999999999"/>
    <n v="4752900.2431999994"/>
    <n v="4585153.3053900003"/>
    <n v="-1157540.1059699999"/>
    <n v="3847104.5805199998"/>
    <n v="4721157.3157900004"/>
    <n v="3848962.3575299997"/>
    <n v="6361775.1199500002"/>
    <n v="3575716.8441099999"/>
    <n v="0"/>
    <n v="0"/>
    <s v="Vida Individual"/>
    <s v="Vida"/>
    <s v="Vida"/>
    <x v="52"/>
    <x v="2"/>
    <n v="18450547.527869999"/>
    <n v="15031312.08585"/>
    <n v="686962120.64980006"/>
    <n v="584624168.36260986"/>
    <n v="657838299.99713993"/>
    <n v="555463704.64566004"/>
    <n v="211843669.84491003"/>
    <n v="166469827.54924998"/>
    <n v="108945740.33868"/>
    <n v="93092065.864899993"/>
    <n v="11330570.538530001"/>
    <n v="8022515.0877600005"/>
    <n v="5.2316561754494595"/>
    <n v="4.4600750243724585"/>
    <n v="3658253.2340999991"/>
    <n v="49.271532611024391"/>
    <n v="97.814425125831931"/>
    <n v="92.548024159753567"/>
    <n v="60.068311896971949"/>
    <n v="49.394751164998816"/>
    <n v="1.6133251168574785"/>
    <n v="1.6847502548556665"/>
    <n v="1.2699918346575922"/>
    <n v="1.3366632490193635"/>
    <n v="2.2286043851328396"/>
    <n v="3.0030517903166203"/>
    <m/>
    <n v="872194.95826000068"/>
    <n v="22.660521908032273"/>
    <n v="2786058.2758400002"/>
    <n v="77.916076616336596"/>
    <n v="0"/>
    <m/>
    <n v="2.9210311772922548"/>
    <n v="43.006032948009718"/>
    <n v="62.373806171949738"/>
    <n v="4.3749572586343399"/>
    <n v="3.6584804615541922"/>
    <n v="-130.08860512478034"/>
    <n v="-410.60350468091525"/>
    <n v="119.18452460604128"/>
    <s v="Medianas"/>
    <n v="2023"/>
    <n v="3"/>
    <d v="2024-11-12T00:00:00"/>
    <x v="52"/>
    <x v="8"/>
  </r>
  <r>
    <n v="2024"/>
    <n v="9"/>
    <n v="79"/>
    <x v="59"/>
    <s v="Vida Individual"/>
    <n v="51"/>
    <s v="031b4af5197ec30a926f48cf40e11a7dbc470048a21e4003b7a3c07c5dab1baa"/>
    <s v="866d562d83a77144c090ae01fef5e5dc5d322dfdcb968ee04e0fa262fe1b2619"/>
    <x v="0"/>
    <n v="44411081.220410004"/>
    <n v="38627450.203309998"/>
    <n v="52885422.015350007"/>
    <n v="45273688.656359993"/>
    <n v="21462666.583769999"/>
    <n v="19103858.93299"/>
    <n v="28451538.400550004"/>
    <n v="24853113.81318"/>
    <n v="0"/>
    <n v="0"/>
    <n v="136.08000000000001"/>
    <n v="130.12"/>
    <n v="0"/>
    <n v="0"/>
    <n v="21451685.690880001"/>
    <n v="19092485.945280001"/>
    <n v="11674530.14332"/>
    <n v="16412753.02637"/>
    <n v="41080278.289439999"/>
    <n v="35688307.851209998"/>
    <n v="3319347.96368"/>
    <n v="2926353.1080500004"/>
    <n v="11454.967289999999"/>
    <n v="12789.244050000001"/>
    <s v="Vida Individual"/>
    <s v="Vida"/>
    <s v="Vida"/>
    <x v="52"/>
    <x v="2"/>
    <n v="61339841.861339994"/>
    <n v="52224009.604280002"/>
    <n v="686962120.64980006"/>
    <n v="584624168.36260986"/>
    <n v="657838299.99713993"/>
    <n v="555463704.64566004"/>
    <n v="211843669.84491003"/>
    <n v="166469827.54924998"/>
    <n v="108945740.33868"/>
    <n v="93092065.864899993"/>
    <n v="47267011.291559994"/>
    <n v="41267678.076669998"/>
    <n v="20.964082265438091"/>
    <n v="23.203874703289458"/>
    <n v="5783631.0171000063"/>
    <n v="14.972852172894413"/>
    <n v="93.957878881883218"/>
    <n v="93.602189421816277"/>
    <n v="72.401688482996406"/>
    <n v="73.964926278169756"/>
    <n v="6.4648515377240008"/>
    <n v="6.7510634787611306"/>
    <n v="6.6072277359822627"/>
    <n v="6.9540907678119348"/>
    <n v="19.391789388616012"/>
    <n v="1.5668856030062559"/>
    <n v="5.4072738158218933E-3"/>
    <n v="5391970.4382300004"/>
    <n v="15.10850685527021"/>
    <n v="392994.85562999966"/>
    <n v="13.429509055107669"/>
    <n v="-1334.2767600000025"/>
    <n v="-10.432803962326476"/>
    <n v="12.347283651192754"/>
    <n v="48.327277773877753"/>
    <n v="49.456691633642919"/>
    <n v="19.700326526809523"/>
    <n v="12.356692325774565"/>
    <n v="-28.869153611445952"/>
    <n v="183.74774339980056"/>
    <n v="116.32713850384839"/>
    <s v="Grandes"/>
    <n v="2023"/>
    <n v="3"/>
    <d v="2024-11-12T00:00:00"/>
    <x v="52"/>
    <x v="0"/>
  </r>
  <r>
    <n v="2024"/>
    <n v="9"/>
    <n v="1"/>
    <x v="14"/>
    <s v="Vida Individual"/>
    <n v="30"/>
    <s v="624b60c58c9d8bfb6ff1886c2fd605d2adeb6ea4da576068201b6c6958ce93f4"/>
    <s v="866d562d83a77144c090ae01fef5e5dc5d322dfdcb968ee04e0fa262fe1b2619"/>
    <x v="15"/>
    <n v="13150675.119290002"/>
    <n v="9028588.4946200009"/>
    <n v="16950889.596930001"/>
    <n v="10590017.663150001"/>
    <n v="2627589.2839600001"/>
    <n v="1303317.3993599999"/>
    <n v="3208682.6350600007"/>
    <n v="1782928.84115"/>
    <n v="0"/>
    <n v="0"/>
    <n v="136.08000000000001"/>
    <n v="130.12"/>
    <n v="3260.7056899999998"/>
    <n v="4151.5110500000001"/>
    <n v="2590903.8036599997"/>
    <n v="1288573.95438"/>
    <n v="3046556.9068700001"/>
    <n v="3188320.3785100002"/>
    <n v="3194018.4109"/>
    <n v="3151686.0713000004"/>
    <n v="1167417.9598699999"/>
    <n v="983223.02707000007"/>
    <n v="8789238.7485199999"/>
    <n v="4893679.3962500002"/>
    <s v="Vida Individual"/>
    <s v="Vida"/>
    <s v="Vida"/>
    <x v="52"/>
    <x v="2"/>
    <n v="35723485.483519994"/>
    <n v="28721849.16367"/>
    <n v="686962120.64980006"/>
    <n v="584624168.36260986"/>
    <n v="657838299.99713993"/>
    <n v="555463704.64566004"/>
    <n v="211843669.84491003"/>
    <n v="166469827.54924998"/>
    <n v="108945740.33868"/>
    <n v="93092065.864899993"/>
    <n v="22830842.832959998"/>
    <n v="17792711.932270002"/>
    <n v="6.2077262581966988"/>
    <n v="5.4235585075913528"/>
    <n v="4122086.6246700007"/>
    <n v="45.655936441518953"/>
    <n v="57.600480260434729"/>
    <n v="50.743183664122469"/>
    <n v="36.812407695650776"/>
    <n v="31.434565522474017"/>
    <n v="1.9143231808546779"/>
    <n v="1.999074106713941"/>
    <n v="1.5443406179917061"/>
    <n v="1.6254146614997096"/>
    <n v="1.5077242634808627"/>
    <n v="0.55107521538154169"/>
    <n v="4.1489267793342934"/>
    <n v="42332.339599999599"/>
    <n v="1.343164853425205"/>
    <n v="184194.93279999983"/>
    <n v="18.73378956032996"/>
    <n v="3895559.3522699997"/>
    <n v="79.603893856535549"/>
    <n v="101.60778067186781"/>
    <n v="19.980641755081717"/>
    <n v="14.435450238280623"/>
    <n v="2.411832969138219"/>
    <n v="101.06752855381269"/>
    <n v="-4.4463370932080082"/>
    <n v="85.043670046586016"/>
    <n v="40.415447677883307"/>
    <s v="Medianas"/>
    <n v="2023"/>
    <n v="3"/>
    <d v="2024-11-12T00:00:00"/>
    <x v="52"/>
    <x v="15"/>
  </r>
  <r>
    <n v="2024"/>
    <n v="9"/>
    <n v="127"/>
    <x v="5"/>
    <s v="Daños"/>
    <n v="263"/>
    <s v="4be84111a613654b362415e563cb7607df7b203b5d303802a8a546061bbc7847"/>
    <s v="866d562d83a77144c090ae01fef5e5dc5d322dfdcb968ee04e0fa262fe1b2619"/>
    <x v="33"/>
    <n v="1289086.5757000002"/>
    <n v="654924.37927999999"/>
    <n v="1586974.4359100002"/>
    <n v="887107.94047000003"/>
    <n v="170491.05569999994"/>
    <n v="76226.916000000027"/>
    <n v="346049.82744000008"/>
    <n v="60945.588190000009"/>
    <n v="0"/>
    <n v="0"/>
    <n v="136.08000000000001"/>
    <n v="130.12"/>
    <n v="0"/>
    <n v="765.66129000000001"/>
    <n v="2788.5900499999998"/>
    <n v="-855.1327"/>
    <n v="-7062.5084000000006"/>
    <n v="-3960.6714900000002"/>
    <n v="0"/>
    <n v="0"/>
    <n v="0"/>
    <n v="0"/>
    <n v="0"/>
    <n v="0"/>
    <s v="Daños"/>
    <s v="Totales"/>
    <s v="Daños Total"/>
    <x v="53"/>
    <x v="2"/>
    <n v="1289086.5757000002"/>
    <n v="654924.37927999999"/>
    <n v="686962120.64980006"/>
    <n v="584624168.36260986"/>
    <n v="657838299.99713993"/>
    <n v="555463704.64566004"/>
    <n v="248348596.68529999"/>
    <n v="215601552.82306999"/>
    <n v="126522432.59303005"/>
    <n v="99130517.126440004"/>
    <n v="1289086.5757000002"/>
    <n v="654924.37927999999"/>
    <n v="0.51906336210689064"/>
    <n v="0.30376607714762305"/>
    <n v="634162.19642000017"/>
    <n v="96.829835089842732"/>
    <n v="100"/>
    <n v="100"/>
    <n v="100"/>
    <n v="100"/>
    <n v="0.18765031388930853"/>
    <n v="0.19595796956571312"/>
    <n v="0.11202485540655698"/>
    <n v="0.11790588184295275"/>
    <m/>
    <m/>
    <m/>
    <n v="0"/>
    <m/>
    <n v="0"/>
    <m/>
    <n v="0"/>
    <m/>
    <n v="123.66253896458291"/>
    <n v="13.225725790171994"/>
    <n v="11.639040843738497"/>
    <n v="0.13475164222331912"/>
    <n v="-426.10027075329941"/>
    <n v="78.315935008283162"/>
    <n v="-39.484413922962545"/>
    <n v="21.590599022389508"/>
    <s v="Resto"/>
    <n v="2023"/>
    <n v="3"/>
    <d v="2024-11-12T00:00:00"/>
    <x v="53"/>
    <x v="33"/>
  </r>
  <r>
    <n v="2024"/>
    <n v="9"/>
    <n v="94"/>
    <x v="19"/>
    <s v="Daños"/>
    <n v="7"/>
    <s v="7902699be42c8a8e46fbbb4501726517e86b22c56a189f7625a6da49081b2451"/>
    <s v="866d562d83a77144c090ae01fef5e5dc5d322dfdcb968ee04e0fa262fe1b2619"/>
    <x v="19"/>
    <n v="3260026.0649699997"/>
    <n v="3964923.5604299996"/>
    <n v="5071086.4386499999"/>
    <n v="5658371.6885599997"/>
    <n v="2079569.9707499982"/>
    <n v="2306873.5746399988"/>
    <n v="3585582.4853500007"/>
    <n v="3259556.9413700006"/>
    <n v="0"/>
    <n v="0"/>
    <n v="136.08000000000001"/>
    <n v="130.12"/>
    <n v="716.24868000000004"/>
    <n v="115.90558999999999"/>
    <n v="1649668.8887499999"/>
    <n v="1783108.95799"/>
    <n v="2281128.1101100002"/>
    <n v="2166711.5934000001"/>
    <n v="0"/>
    <n v="0"/>
    <n v="0"/>
    <n v="0"/>
    <n v="0"/>
    <n v="0"/>
    <s v="Daños"/>
    <s v="Totales"/>
    <s v="Daños Total"/>
    <x v="53"/>
    <x v="2"/>
    <n v="5391455.1856499994"/>
    <n v="5692551.0252200002"/>
    <n v="686962120.64980006"/>
    <n v="584624168.36260986"/>
    <n v="657838299.99713993"/>
    <n v="555463704.64566004"/>
    <n v="248348596.68529999"/>
    <n v="215601552.82306999"/>
    <n v="126522432.59303005"/>
    <n v="99130517.126440004"/>
    <n v="3260026.0649699997"/>
    <n v="3964923.5604299996"/>
    <n v="1.3126814922578396"/>
    <n v="1.8390051038657182"/>
    <n v="-704897.49545999989"/>
    <n v="-17.778337582466609"/>
    <n v="100"/>
    <n v="100"/>
    <n v="60.466533666957808"/>
    <n v="69.651085126228921"/>
    <n v="0.47455688850592354"/>
    <n v="0.49556647355196148"/>
    <n v="0.678200419174388"/>
    <n v="0.71380425530400649"/>
    <m/>
    <m/>
    <m/>
    <n v="0"/>
    <m/>
    <n v="0"/>
    <m/>
    <n v="0"/>
    <m/>
    <n v="-9.8533186382124391"/>
    <n v="63.789979874566903"/>
    <n v="58.182044104522824"/>
    <n v="1.6436373598973617"/>
    <n v="-7.4835622715069388"/>
    <n v="5.2806528131627228"/>
    <n v="72.318116700181719"/>
    <n v="82.295630088541159"/>
    <s v="Resto"/>
    <n v="2023"/>
    <n v="3"/>
    <d v="2024-11-12T00:00:00"/>
    <x v="53"/>
    <x v="19"/>
  </r>
  <r>
    <n v="2024"/>
    <n v="9"/>
    <n v="81"/>
    <x v="34"/>
    <s v="Daños"/>
    <n v="53"/>
    <s v="2858dcd1057d3eae7f7d5f782167e24b61153c01551450a628cee722509f6529"/>
    <s v="866d562d83a77144c090ae01fef5e5dc5d322dfdcb968ee04e0fa262fe1b2619"/>
    <x v="31"/>
    <n v="1282462.5710499999"/>
    <n v="1212681.1111300001"/>
    <n v="1748117.3137899998"/>
    <n v="1660111.04905"/>
    <n v="517790.57887000008"/>
    <n v="647739.05333999998"/>
    <n v="2053856.3194499996"/>
    <n v="812543.09623000026"/>
    <n v="0"/>
    <n v="0"/>
    <n v="136.08000000000001"/>
    <n v="130.12"/>
    <n v="0"/>
    <n v="0"/>
    <n v="533444.12544999993"/>
    <n v="440501.25144999998"/>
    <n v="1069518.9297400001"/>
    <n v="886067.65182999999"/>
    <n v="0"/>
    <n v="0"/>
    <n v="0"/>
    <n v="0"/>
    <n v="0"/>
    <n v="0"/>
    <s v="Daños"/>
    <s v="Totales"/>
    <s v="Daños Total"/>
    <x v="53"/>
    <x v="2"/>
    <n v="1282462.5710499999"/>
    <n v="1212681.1111300001"/>
    <n v="686962120.64980006"/>
    <n v="584624168.36260986"/>
    <n v="657838299.99713993"/>
    <n v="555463704.64566004"/>
    <n v="248348596.68529999"/>
    <n v="215601552.82306999"/>
    <n v="126522432.59303005"/>
    <n v="99130517.126440004"/>
    <n v="1282462.5710499999"/>
    <n v="1212681.1111300001"/>
    <n v="0.51639614161987746"/>
    <n v="0.56246399678075032"/>
    <n v="69781.459919999819"/>
    <n v="5.754312430493469"/>
    <n v="100"/>
    <n v="100"/>
    <n v="100"/>
    <n v="100"/>
    <n v="0.18668606790675935"/>
    <n v="0.19495103447998932"/>
    <n v="0.20742917873655908"/>
    <n v="0.2183186949908078"/>
    <m/>
    <m/>
    <m/>
    <n v="0"/>
    <m/>
    <n v="0"/>
    <m/>
    <n v="0"/>
    <m/>
    <n v="-20.061855742668889"/>
    <n v="40.374712725227191"/>
    <n v="53.413799175648414"/>
    <n v="0.40924804262617731"/>
    <n v="21.099343916517711"/>
    <n v="20.703980958013446"/>
    <n v="49.877015788741588"/>
    <n v="49.71417820526802"/>
    <s v="Resto"/>
    <n v="2023"/>
    <n v="3"/>
    <d v="2024-11-12T00:00:00"/>
    <x v="53"/>
    <x v="31"/>
  </r>
  <r>
    <n v="2024"/>
    <n v="9"/>
    <n v="79"/>
    <x v="59"/>
    <s v="Daños"/>
    <n v="51"/>
    <s v="031b4af5197ec30a926f48cf40e11a7dbc470048a21e4003b7a3c07c5dab1baa"/>
    <s v="866d562d83a77144c090ae01fef5e5dc5d322dfdcb968ee04e0fa262fe1b2619"/>
    <x v="13"/>
    <n v="13632315.538520001"/>
    <n v="10520481.679570001"/>
    <n v="17150251.327550001"/>
    <n v="13293801.339030001"/>
    <n v="6278260.0649300003"/>
    <n v="5430972.1043699998"/>
    <n v="8588124.2027800009"/>
    <n v="7026310.2546999985"/>
    <n v="0"/>
    <n v="0"/>
    <n v="136.08000000000001"/>
    <n v="130.12"/>
    <n v="0"/>
    <n v="0"/>
    <n v="5778124.4340500003"/>
    <n v="5211955.2852700008"/>
    <n v="11512522.997719999"/>
    <n v="9616007.9612600002"/>
    <n v="0"/>
    <n v="0"/>
    <n v="0"/>
    <n v="0"/>
    <n v="0"/>
    <n v="0"/>
    <s v="Daños"/>
    <s v="Totales"/>
    <s v="Daños Total"/>
    <x v="53"/>
    <x v="2"/>
    <n v="61339841.861339994"/>
    <n v="52224009.604280002"/>
    <n v="686962120.64980006"/>
    <n v="584624168.36260986"/>
    <n v="657838299.99713993"/>
    <n v="555463704.64566004"/>
    <n v="248348596.68529999"/>
    <n v="215601552.82306999"/>
    <n v="126522432.59303005"/>
    <n v="99130517.126440004"/>
    <n v="13632315.538520001"/>
    <n v="10520481.679570001"/>
    <n v="5.4891856529370564"/>
    <n v="4.8795945770406712"/>
    <n v="3111833.8589500003"/>
    <n v="29.578815435731933"/>
    <n v="100"/>
    <n v="100"/>
    <n v="22.224243044734511"/>
    <n v="20.144913727014551"/>
    <n v="1.9844348223487407"/>
    <n v="2.0722897311663475"/>
    <n v="1.7995290391492558"/>
    <n v="1.8939998404182319"/>
    <m/>
    <m/>
    <m/>
    <n v="0"/>
    <m/>
    <n v="0"/>
    <m/>
    <n v="0"/>
    <m/>
    <n v="15.601036872905972"/>
    <n v="46.054245496224794"/>
    <n v="51.622846460695307"/>
    <n v="4.9621714792068117"/>
    <n v="10.862893440012877"/>
    <n v="19.722477810963635"/>
    <n v="50.189905680920944"/>
    <n v="54.200821237538477"/>
    <s v="Medianas"/>
    <n v="2023"/>
    <n v="3"/>
    <d v="2024-11-12T00:00:00"/>
    <x v="53"/>
    <x v="13"/>
  </r>
  <r>
    <n v="2024"/>
    <n v="9"/>
    <n v="115"/>
    <x v="72"/>
    <s v="Daños"/>
    <n v="232"/>
    <s v="835d5e8314340ab852a2f979ab4cd53e994dbe38366afb6eed84fe4957b980c8"/>
    <s v="866d562d83a77144c090ae01fef5e5dc5d322dfdcb968ee04e0fa262fe1b2619"/>
    <x v="44"/>
    <n v="43281.459020000002"/>
    <n v="32331.358170000003"/>
    <n v="57377.340550000008"/>
    <n v="41678.833310000002"/>
    <n v="32008.306140000001"/>
    <n v="19594.391729999999"/>
    <n v="41481.547200000001"/>
    <n v="27989.106080000001"/>
    <n v="0"/>
    <n v="0"/>
    <n v="136.08000000000001"/>
    <n v="130.12"/>
    <n v="0"/>
    <n v="0"/>
    <n v="32008.306140000001"/>
    <n v="19594.391729999999"/>
    <n v="38336.631759999997"/>
    <n v="25267.41923"/>
    <n v="0"/>
    <n v="0"/>
    <n v="0"/>
    <n v="0"/>
    <n v="0"/>
    <n v="0"/>
    <s v="Daños"/>
    <s v="Totales"/>
    <s v="Daños Total"/>
    <x v="53"/>
    <x v="2"/>
    <n v="43281.459020000002"/>
    <n v="32331.358170000003"/>
    <n v="686962120.64980006"/>
    <n v="584624168.36260986"/>
    <n v="657838299.99713993"/>
    <n v="555463704.64566004"/>
    <n v="248348596.68529999"/>
    <n v="215601552.82306999"/>
    <n v="126522432.59303005"/>
    <n v="99130517.126440004"/>
    <n v="43281.459020000002"/>
    <n v="32331.358170000003"/>
    <n v="1.7427704282478789E-2"/>
    <n v="1.4995883724702215E-2"/>
    <n v="10950.100849999999"/>
    <n v="33.868360222987803"/>
    <n v="100"/>
    <n v="100"/>
    <n v="100"/>
    <n v="100"/>
    <n v="6.3004142031965176E-3"/>
    <n v="6.579346173700768E-3"/>
    <n v="5.530280805966725E-3"/>
    <n v="5.8206068010554779E-3"/>
    <m/>
    <m/>
    <m/>
    <n v="0"/>
    <m/>
    <n v="0"/>
    <m/>
    <n v="0"/>
    <m/>
    <n v="63.354426006466305"/>
    <n v="73.953851983615507"/>
    <n v="60.604913740312561"/>
    <n v="2.5298522549718424E-2"/>
    <n v="63.354426006466305"/>
    <n v="51.723574976279821"/>
    <n v="83.492744851406329"/>
    <n v="77.548053292025898"/>
    <s v="Resto"/>
    <n v="2023"/>
    <n v="3"/>
    <d v="2024-11-12T00:00:00"/>
    <x v="53"/>
    <x v="44"/>
  </r>
  <r>
    <n v="2024"/>
    <n v="9"/>
    <n v="601"/>
    <x v="26"/>
    <s v="Daños"/>
    <n v="241"/>
    <s v="749fc650cacb0f06547520d53c31505c8156e0a3be07073eddb2ef3ad9e383ba"/>
    <s v="866d562d83a77144c090ae01fef5e5dc5d322dfdcb968ee04e0fa262fe1b2619"/>
    <x v="43"/>
    <n v="117391.58254"/>
    <n v="84326.688069999989"/>
    <n v="144640.37508000003"/>
    <n v="104939.29366"/>
    <n v="62260.730449999995"/>
    <n v="17318.47091"/>
    <n v="68492.398669999995"/>
    <n v="22354.801169999999"/>
    <n v="0"/>
    <n v="0"/>
    <n v="136.08000000000001"/>
    <n v="130.12"/>
    <n v="0"/>
    <n v="0"/>
    <n v="65894.041509999995"/>
    <n v="13082.063539999999"/>
    <n v="154011.50796000002"/>
    <n v="118421.29392"/>
    <n v="0"/>
    <n v="0"/>
    <n v="0"/>
    <n v="0"/>
    <n v="0"/>
    <n v="0"/>
    <s v="Daños"/>
    <s v="Totales"/>
    <s v="Daños Total"/>
    <x v="53"/>
    <x v="2"/>
    <n v="117391.58254"/>
    <n v="84326.688069999989"/>
    <n v="686962120.64980006"/>
    <n v="584624168.36260986"/>
    <n v="657838299.99713993"/>
    <n v="555463704.64566004"/>
    <n v="248348596.68529999"/>
    <n v="215601552.82306999"/>
    <n v="126522432.59303005"/>
    <n v="99130517.126440004"/>
    <n v="117391.58254"/>
    <n v="84326.688069999989"/>
    <n v="4.7268872909620327E-2"/>
    <n v="3.9112282340193233E-2"/>
    <n v="33064.894470000014"/>
    <n v="39.210474437882212"/>
    <n v="100"/>
    <n v="100"/>
    <n v="100"/>
    <n v="100"/>
    <n v="1.7088508814570282E-2"/>
    <n v="1.7845051366043963E-2"/>
    <n v="1.4424085187271429E-2"/>
    <n v="1.5181313804075362E-2"/>
    <m/>
    <m/>
    <m/>
    <n v="0"/>
    <m/>
    <n v="0"/>
    <m/>
    <n v="0"/>
    <m/>
    <n v="259.50477830031474"/>
    <n v="53.036792845675521"/>
    <n v="20.537354550938673"/>
    <n v="4.9209242324850661E-2"/>
    <n v="403.69761091987482"/>
    <n v="30.05389728644845"/>
    <n v="42.785141437037318"/>
    <n v="11.047053369335453"/>
    <s v="Resto"/>
    <n v="2023"/>
    <n v="3"/>
    <d v="2024-11-12T00:00:00"/>
    <x v="53"/>
    <x v="43"/>
  </r>
  <r>
    <n v="2024"/>
    <n v="9"/>
    <n v="39"/>
    <x v="17"/>
    <s v="Daños"/>
    <n v="27"/>
    <s v="670671cd97404156226e507973f2ab8330d3022ca96e0c93bdbdb320c41adcaf"/>
    <s v="866d562d83a77144c090ae01fef5e5dc5d322dfdcb968ee04e0fa262fe1b2619"/>
    <x v="6"/>
    <n v="18350069.397189997"/>
    <n v="15808265.69782"/>
    <n v="23515529.097079996"/>
    <n v="19695708.9815"/>
    <n v="8828843.9746300019"/>
    <n v="8838508.8105599992"/>
    <n v="13032861.885800002"/>
    <n v="11920749.584480003"/>
    <n v="0"/>
    <n v="0"/>
    <n v="136.08000000000001"/>
    <n v="130.12"/>
    <n v="-9922.9410500000031"/>
    <n v="18291.50261"/>
    <n v="4252811.7200300004"/>
    <n v="4246091.76382"/>
    <n v="6673580.7063899999"/>
    <n v="5578514.5487399995"/>
    <n v="0"/>
    <n v="0"/>
    <n v="0"/>
    <n v="0"/>
    <n v="0"/>
    <n v="0"/>
    <s v="Daños"/>
    <s v="Totales"/>
    <s v="Daños Total"/>
    <x v="53"/>
    <x v="2"/>
    <n v="20570212.76644"/>
    <n v="17720859.139090002"/>
    <n v="686962120.64980006"/>
    <n v="584624168.36260986"/>
    <n v="657838299.99713993"/>
    <n v="555463704.64566004"/>
    <n v="248348596.68529999"/>
    <n v="215601552.82306999"/>
    <n v="126522432.59303005"/>
    <n v="99130517.126440004"/>
    <n v="18350069.397189997"/>
    <n v="15808265.69782"/>
    <n v="7.3888355489452033"/>
    <n v="7.3321669027090932"/>
    <n v="2541803.6993699968"/>
    <n v="16.078953554788235"/>
    <n v="100"/>
    <n v="100"/>
    <n v="89.206998515483832"/>
    <n v="89.207106572778642"/>
    <n v="2.6711908627265499"/>
    <n v="2.7894498385499564"/>
    <n v="2.7040048210964502"/>
    <n v="2.8459583525631738"/>
    <m/>
    <m/>
    <m/>
    <n v="0"/>
    <m/>
    <n v="0"/>
    <m/>
    <n v="0"/>
    <m/>
    <n v="-0.10934916892825219"/>
    <n v="48.113409184065489"/>
    <n v="55.910679764060724"/>
    <n v="6.9780858569394688"/>
    <n v="0.15826215220451356"/>
    <n v="19.630067253250051"/>
    <n v="63.726085097883114"/>
    <n v="76.115097069685874"/>
    <s v="Grandes"/>
    <n v="2023"/>
    <n v="3"/>
    <d v="2024-11-12T00:00:00"/>
    <x v="53"/>
    <x v="6"/>
  </r>
  <r>
    <n v="2024"/>
    <n v="9"/>
    <n v="130"/>
    <x v="70"/>
    <s v="Daños"/>
    <n v="282"/>
    <s v="27e1615212f3c6ea846ed6c412df1361ce97f006ee20bb5aa2483a3b61d5cadd"/>
    <s v="866d562d83a77144c090ae01fef5e5dc5d322dfdcb968ee04e0fa262fe1b2619"/>
    <x v="45"/>
    <n v="21436.396140000001"/>
    <n v="468.89203999999995"/>
    <n v="22958.823609999999"/>
    <n v="468.89203999999995"/>
    <n v="8044.396560000001"/>
    <n v="97.466229999999996"/>
    <n v="8464.9167499999985"/>
    <n v="97.466229999999996"/>
    <n v="0"/>
    <n v="0"/>
    <n v="136.08000000000001"/>
    <n v="130.12"/>
    <n v="0"/>
    <n v="0"/>
    <n v="2988.5970600000001"/>
    <n v="94.789289999999994"/>
    <n v="3705.3758800000001"/>
    <n v="-430.71762999999999"/>
    <n v="0"/>
    <n v="0"/>
    <n v="0"/>
    <n v="0"/>
    <n v="0"/>
    <n v="0"/>
    <s v="Daños"/>
    <s v="Totales"/>
    <s v="Daños Total"/>
    <x v="53"/>
    <x v="2"/>
    <n v="21436.396140000001"/>
    <n v="468.89203999999995"/>
    <n v="686962120.64980006"/>
    <n v="584624168.36260986"/>
    <n v="657838299.99713993"/>
    <n v="555463704.64566004"/>
    <n v="248348596.68529999"/>
    <n v="215601552.82306999"/>
    <n v="126522432.59303005"/>
    <n v="99130517.126440004"/>
    <n v="21436.396140000001"/>
    <n v="468.89203999999995"/>
    <n v="8.6315753042742454E-3"/>
    <n v="2.1748082695155206E-4"/>
    <n v="20967.504100000002"/>
    <n v="4471.7125289650903"/>
    <n v="100"/>
    <n v="100"/>
    <n v="100"/>
    <n v="100"/>
    <n v="3.1204626129492019E-3"/>
    <n v="3.2586117500445324E-3"/>
    <n v="8.0204012316708098E-5"/>
    <n v="8.4414523591440477E-5"/>
    <m/>
    <m/>
    <m/>
    <n v="0"/>
    <m/>
    <n v="0"/>
    <m/>
    <n v="0"/>
    <m/>
    <n v="8153.5218198139009"/>
    <n v="37.52681424369311"/>
    <n v="20.786497036716597"/>
    <n v="6.358079271108763E-3"/>
    <n v="3052.8847404596027"/>
    <n v="-960.2795943133325"/>
    <n v="80.655705569066313"/>
    <n v="-22.007292805729822"/>
    <s v="Resto"/>
    <n v="2023"/>
    <n v="3"/>
    <d v="2024-11-12T00:00:00"/>
    <x v="53"/>
    <x v="45"/>
  </r>
  <r>
    <n v="2024"/>
    <n v="9"/>
    <n v="150.1"/>
    <x v="32"/>
    <s v="Daños"/>
    <n v="150.1"/>
    <m/>
    <m/>
    <x v="21"/>
    <n v="32922920.507680006"/>
    <n v="28910916.264209997"/>
    <n v="43451160.964070007"/>
    <n v="34233839.047830001"/>
    <n v="15815254.919649994"/>
    <n v="10677356.320749998"/>
    <n v="24980160.747389995"/>
    <n v="14447226.125380002"/>
    <n v="0"/>
    <n v="0"/>
    <n v="0"/>
    <n v="0"/>
    <n v="74825.437650000007"/>
    <n v="44146.220499999996"/>
    <n v="8324739.3580600005"/>
    <n v="7123727.2432000004"/>
    <n v="15828181.169120001"/>
    <n v="13181286.4704"/>
    <n v="0"/>
    <n v="0"/>
    <n v="0"/>
    <n v="0"/>
    <n v="0"/>
    <n v="0"/>
    <s v="Daños"/>
    <s v="Totales"/>
    <s v="Daños Total"/>
    <x v="53"/>
    <x v="2"/>
    <n v="98463823.809400022"/>
    <n v="73070751.546599999"/>
    <n v="686962120.64980006"/>
    <n v="584624168.36260986"/>
    <n v="657838299.99713993"/>
    <n v="555463704.64566004"/>
    <n v="248348596.68529999"/>
    <n v="215601552.82306999"/>
    <n v="126522432.59303005"/>
    <n v="99130517.126440004"/>
    <n v="32922920.507680006"/>
    <n v="28910916.264209997"/>
    <n v="13.256737081304696"/>
    <n v="13.409419313382815"/>
    <n v="4012004.2434700094"/>
    <n v="13.877125881467256"/>
    <n v="100"/>
    <n v="100"/>
    <n v="33.436565059071945"/>
    <n v="39.565647885491373"/>
    <n v="4.7925379752435386"/>
    <n v="5.0047132415098279"/>
    <n v="4.9452140073480786"/>
    <n v="5.2048254498739528"/>
    <m/>
    <m/>
    <m/>
    <n v="0"/>
    <m/>
    <n v="0"/>
    <m/>
    <n v="0"/>
    <m/>
    <n v="48.119576087530056"/>
    <n v="48.037217463623051"/>
    <n v="36.93191949771559"/>
    <n v="12.499961149593986"/>
    <n v="16.859322007400458"/>
    <n v="20.080700807647943"/>
    <n v="52.594415423429417"/>
    <n v="54.044248709692319"/>
    <s v="Resto"/>
    <n v="2023"/>
    <n v="3"/>
    <d v="2024-11-12T00:00:00"/>
    <x v="53"/>
    <x v="21"/>
  </r>
  <r>
    <n v="2024"/>
    <n v="9"/>
    <n v="123"/>
    <x v="78"/>
    <s v="Daños"/>
    <n v="236"/>
    <s v="9a049b03f6fc40bfcf2f136320359257ed4af8513f71aa6fef47f17059bbae23"/>
    <s v="866d562d83a77144c090ae01fef5e5dc5d322dfdcb968ee04e0fa262fe1b2619"/>
    <x v="48"/>
    <n v="93944.269700000004"/>
    <n v="0"/>
    <n v="93944.269700000004"/>
    <n v="-338.05504999999539"/>
    <n v="56842.403860000013"/>
    <n v="0"/>
    <n v="56842.403860000013"/>
    <n v="29054.735719999993"/>
    <n v="0"/>
    <n v="0"/>
    <n v="136.08000000000001"/>
    <n v="130.12"/>
    <n v="0"/>
    <n v="0"/>
    <n v="8105.4412499999999"/>
    <n v="0"/>
    <n v="13452.97688"/>
    <n v="0"/>
    <n v="0"/>
    <n v="0"/>
    <n v="0"/>
    <n v="0"/>
    <n v="0"/>
    <n v="0"/>
    <s v="Daños"/>
    <s v="Totales"/>
    <s v="Daños Total"/>
    <x v="53"/>
    <x v="2"/>
    <n v="93944.269700000004"/>
    <n v="0"/>
    <n v="686962120.64980006"/>
    <n v="584624168.36260986"/>
    <n v="657838299.99713993"/>
    <n v="555463704.64566004"/>
    <n v="248348596.68529999"/>
    <n v="215601552.82306999"/>
    <n v="126522432.59303005"/>
    <n v="99130517.126440004"/>
    <n v="93944.269700000004"/>
    <n v="0"/>
    <n v="3.7827582258917858E-2"/>
    <m/>
    <m/>
    <m/>
    <n v="100"/>
    <m/>
    <n v="100"/>
    <m/>
    <n v="1.3675320207049809E-2"/>
    <n v="1.4280754054667909E-2"/>
    <m/>
    <m/>
    <m/>
    <m/>
    <m/>
    <n v="0"/>
    <m/>
    <n v="0"/>
    <m/>
    <n v="0"/>
    <m/>
    <m/>
    <n v="60.506515236660583"/>
    <m/>
    <n v="4.4926739626354122E-2"/>
    <m/>
    <m/>
    <n v="60.250168585735352"/>
    <m/>
    <s v="Resto"/>
    <n v="2023"/>
    <n v="3"/>
    <d v="2024-11-12T00:00:00"/>
    <x v="53"/>
    <x v="48"/>
  </r>
  <r>
    <n v="2024"/>
    <n v="9"/>
    <n v="201.1"/>
    <x v="1"/>
    <s v="Daños"/>
    <n v="201.1"/>
    <m/>
    <m/>
    <x v="1"/>
    <n v="248348596.68530008"/>
    <n v="215601552.82306996"/>
    <n v="315978151.38570988"/>
    <n v="266351005.31980005"/>
    <n v="126522432.59303001"/>
    <n v="99130517.126440004"/>
    <n v="216729153.44544002"/>
    <n v="132710805.75228006"/>
    <n v="0"/>
    <n v="0"/>
    <n v="0"/>
    <n v="0"/>
    <n v="397432.3489199999"/>
    <n v="579234.70355000009"/>
    <n v="89603256.953809977"/>
    <n v="78210693.232079998"/>
    <n v="147774223.56460002"/>
    <n v="121591510.05416"/>
    <n v="0"/>
    <n v="0"/>
    <n v="0"/>
    <n v="0"/>
    <n v="0"/>
    <n v="0"/>
    <s v="Daños"/>
    <s v="Totales"/>
    <s v="Daños Total"/>
    <x v="53"/>
    <x v="2"/>
    <n v="520024855.79179996"/>
    <n v="437098845.48732007"/>
    <n v="686962120.64980006"/>
    <n v="584624168.36260986"/>
    <n v="657838299.99713993"/>
    <n v="555463704.64566004"/>
    <n v="248348596.68529999"/>
    <n v="215601552.82306999"/>
    <n v="126522432.59303005"/>
    <n v="99130517.126440004"/>
    <n v="248348596.68530008"/>
    <n v="215601552.82306996"/>
    <n v="100.00000000000004"/>
    <n v="99.999999999999986"/>
    <n v="32747043.862230122"/>
    <n v="15.188686460483636"/>
    <n v="100"/>
    <n v="100"/>
    <n v="47.757062747925708"/>
    <n v="49.325582771260009"/>
    <n v="36.151716262082431"/>
    <n v="37.752225233219136"/>
    <n v="36.878658887284374"/>
    <n v="38.814696805546625"/>
    <m/>
    <m/>
    <m/>
    <n v="0"/>
    <m/>
    <n v="0"/>
    <m/>
    <n v="0"/>
    <m/>
    <n v="27.632172473842619"/>
    <n v="50.945499302883299"/>
    <n v="45.978572894505035"/>
    <n v="99.999999999999972"/>
    <n v="14.566503953524656"/>
    <n v="21.533340196842342"/>
    <n v="60.635241243300861"/>
    <n v="64.322495211419721"/>
    <m/>
    <n v="2023"/>
    <n v="3"/>
    <d v="2024-11-12T00:00:00"/>
    <x v="53"/>
    <x v="1"/>
  </r>
  <r>
    <n v="2024"/>
    <n v="9"/>
    <n v="102"/>
    <x v="37"/>
    <s v="Daños"/>
    <n v="224"/>
    <s v="84a5092e4a5b6fe968fd523fb2fc917dbffae44105f82b6b94c8ed5b9a800223"/>
    <s v="866d562d83a77144c090ae01fef5e5dc5d322dfdcb968ee04e0fa262fe1b2619"/>
    <x v="39"/>
    <n v="305414.17260000005"/>
    <n v="312582.40041"/>
    <n v="348113.11714000005"/>
    <n v="387491.99770000001"/>
    <n v="92156.814029999994"/>
    <n v="45837.326320000007"/>
    <n v="114325.66949"/>
    <n v="58797.821909999991"/>
    <n v="0"/>
    <n v="0"/>
    <n v="136.08000000000001"/>
    <n v="130.12"/>
    <n v="3058.18145"/>
    <n v="438.96096"/>
    <n v="20770.31107"/>
    <n v="10496.21925"/>
    <n v="55835.365969999999"/>
    <n v="55476.768369999998"/>
    <n v="0"/>
    <n v="0"/>
    <n v="0"/>
    <n v="0"/>
    <n v="0"/>
    <n v="0"/>
    <s v="Daños"/>
    <s v="Totales"/>
    <s v="Daños Total"/>
    <x v="53"/>
    <x v="2"/>
    <n v="305414.17260000005"/>
    <n v="312582.40041"/>
    <n v="686962120.64980006"/>
    <n v="584624168.36260986"/>
    <n v="657838299.99713993"/>
    <n v="555463704.64566004"/>
    <n v="248348596.68529999"/>
    <n v="215601552.82306999"/>
    <n v="126522432.59303005"/>
    <n v="99130517.126440004"/>
    <n v="305414.17260000005"/>
    <n v="312582.40041"/>
    <n v="0.122978014241414"/>
    <n v="0.14498151628180334"/>
    <n v="-7168.227809999953"/>
    <n v="-2.293228217774812"/>
    <n v="100"/>
    <n v="100"/>
    <n v="100"/>
    <n v="100"/>
    <n v="4.4458662773299296E-2"/>
    <n v="4.6426936923758905E-2"/>
    <n v="5.34672388391789E-2"/>
    <n v="5.6274135968866185E-2"/>
    <m/>
    <m/>
    <m/>
    <n v="0"/>
    <m/>
    <n v="0"/>
    <m/>
    <n v="0"/>
    <m/>
    <n v="101.05189684632543"/>
    <n v="30.174373784119535"/>
    <n v="14.664077779131931"/>
    <n v="7.2838319767712698E-2"/>
    <n v="97.883738661423251"/>
    <n v="0.64639237384620518"/>
    <n v="37.199202887216245"/>
    <n v="18.9200264514254"/>
    <s v="Resto"/>
    <n v="2023"/>
    <n v="3"/>
    <d v="2024-11-12T00:00:00"/>
    <x v="53"/>
    <x v="39"/>
  </r>
  <r>
    <n v="2024"/>
    <n v="9"/>
    <n v="129"/>
    <x v="71"/>
    <s v="Daños"/>
    <n v="208"/>
    <s v="8df66f64b57424391d363fd6b811fed3c430c77597da265025728bd637bad804"/>
    <s v="866d562d83a77144c090ae01fef5e5dc5d322dfdcb968ee04e0fa262fe1b2619"/>
    <x v="41"/>
    <n v="169473.86775"/>
    <n v="60704.479759999995"/>
    <n v="215430.48690000002"/>
    <n v="77237.355119999993"/>
    <n v="98709.788560000015"/>
    <n v="41685.980710000003"/>
    <n v="119907.73733000002"/>
    <n v="50740.565420000006"/>
    <n v="0"/>
    <n v="0"/>
    <n v="136.08000000000001"/>
    <n v="130.12"/>
    <n v="0"/>
    <n v="0"/>
    <n v="91317.452000000005"/>
    <n v="19419.497609999999"/>
    <n v="115621.25993"/>
    <n v="22077.071889999999"/>
    <n v="0"/>
    <n v="0"/>
    <n v="0"/>
    <n v="0"/>
    <n v="0"/>
    <n v="0"/>
    <s v="Daños"/>
    <s v="Totales"/>
    <s v="Daños Total"/>
    <x v="53"/>
    <x v="2"/>
    <n v="169473.86775"/>
    <n v="60704.479759999995"/>
    <n v="686962120.64980006"/>
    <n v="584624168.36260986"/>
    <n v="657838299.99713993"/>
    <n v="555463704.64566004"/>
    <n v="248348596.68529999"/>
    <n v="215601552.82306999"/>
    <n v="126522432.59303005"/>
    <n v="99130517.126440004"/>
    <n v="169473.86775"/>
    <n v="60704.479759999995"/>
    <n v="6.8240316237724627E-2"/>
    <n v="2.8155863891117783E-2"/>
    <n v="108769.38799000002"/>
    <n v="179.17851931196589"/>
    <n v="100"/>
    <n v="100"/>
    <n v="100"/>
    <n v="100"/>
    <n v="2.4670045502609955E-2"/>
    <n v="2.5762237885926801E-2"/>
    <n v="1.0383505001173399E-2"/>
    <n v="1.0928613202319751E-2"/>
    <m/>
    <m/>
    <m/>
    <n v="0"/>
    <m/>
    <n v="0"/>
    <m/>
    <n v="0"/>
    <m/>
    <n v="136.79372987936117"/>
    <n v="58.244843214183398"/>
    <n v="68.670353283330741"/>
    <n v="7.8017618328212426E-2"/>
    <n v="370.2359135849963"/>
    <n v="423.71646251861711"/>
    <n v="78.97981050828011"/>
    <n v="87.962288236223145"/>
    <s v="Resto"/>
    <n v="2023"/>
    <n v="3"/>
    <d v="2024-11-12T00:00:00"/>
    <x v="53"/>
    <x v="41"/>
  </r>
  <r>
    <n v="2024"/>
    <n v="9"/>
    <n v="107"/>
    <x v="28"/>
    <s v="Daños"/>
    <n v="70"/>
    <s v="ff5a1ae012afa5d4c889c50ad427aaf545d31a4fac04ffc1c4d03d403ba4250a"/>
    <s v="866d562d83a77144c090ae01fef5e5dc5d322dfdcb968ee04e0fa262fe1b2619"/>
    <x v="24"/>
    <n v="1478140.9423199999"/>
    <n v="1040269.57398"/>
    <n v="1914901.3324899999"/>
    <n v="1326997.2291199998"/>
    <n v="927207.97922999959"/>
    <n v="458116.53864999971"/>
    <n v="1116233.9893800006"/>
    <n v="613286.68128999975"/>
    <n v="0"/>
    <n v="0"/>
    <n v="136.08000000000001"/>
    <n v="130.12"/>
    <n v="0"/>
    <n v="0"/>
    <n v="810077.29944000009"/>
    <n v="376540.18747"/>
    <n v="1057696.58898"/>
    <n v="651225.93302999996"/>
    <n v="0"/>
    <n v="0"/>
    <n v="0"/>
    <n v="0"/>
    <n v="0"/>
    <n v="0"/>
    <s v="Daños"/>
    <s v="Totales"/>
    <s v="Daños Total"/>
    <x v="53"/>
    <x v="2"/>
    <n v="1478140.9423199999"/>
    <n v="1040269.57398"/>
    <n v="686962120.64980006"/>
    <n v="584624168.36260986"/>
    <n v="657838299.99713993"/>
    <n v="555463704.64566004"/>
    <n v="248348596.68529999"/>
    <n v="215601552.82306999"/>
    <n v="126522432.59303005"/>
    <n v="99130517.126440004"/>
    <n v="1478140.9423199999"/>
    <n v="1040269.57398"/>
    <n v="0.59518795839746841"/>
    <n v="0.48249632730320863"/>
    <n v="437871.36833999993"/>
    <n v="42.092105670718993"/>
    <n v="100"/>
    <n v="100"/>
    <n v="100"/>
    <n v="100"/>
    <n v="0.2151706619459339"/>
    <n v="0.22469669861521083"/>
    <n v="0.17793817468982545"/>
    <n v="0.18727948654063833"/>
    <m/>
    <m/>
    <m/>
    <n v="0"/>
    <m/>
    <n v="0"/>
    <m/>
    <n v="0"/>
    <m/>
    <n v="102.39565721908698"/>
    <n v="62.727981661526165"/>
    <n v="44.038252209691883"/>
    <n v="0.73284077789781465"/>
    <n v="115.13700964642486"/>
    <n v="62.416226893604865"/>
    <n v="76.588816479138501"/>
    <n v="57.820207760776313"/>
    <s v="Resto"/>
    <n v="2023"/>
    <n v="3"/>
    <d v="2024-11-12T00:00:00"/>
    <x v="53"/>
    <x v="24"/>
  </r>
  <r>
    <n v="2024"/>
    <n v="9"/>
    <n v="18"/>
    <x v="64"/>
    <s v="Daños"/>
    <n v="5"/>
    <s v="ef2d127de37b942baad06145e54b0c619a1f22327b2ebbcfbec78f5564afe39d"/>
    <s v="866d562d83a77144c090ae01fef5e5dc5d322dfdcb968ee04e0fa262fe1b2619"/>
    <x v="23"/>
    <n v="3220217.3243899997"/>
    <n v="2919275.8299199999"/>
    <n v="3927366.7881899998"/>
    <n v="3575157.0924200001"/>
    <n v="120885.06833999998"/>
    <n v="218245.32715999999"/>
    <n v="694834.47011999984"/>
    <n v="287817.9739499999"/>
    <n v="0"/>
    <n v="0"/>
    <n v="136.08000000000001"/>
    <n v="130.12"/>
    <n v="0"/>
    <n v="0"/>
    <n v="145747.06292"/>
    <n v="197941.58652000001"/>
    <n v="2324415.0848099999"/>
    <n v="2119784.7195600001"/>
    <n v="0"/>
    <n v="0"/>
    <n v="0"/>
    <n v="0"/>
    <n v="0"/>
    <n v="0"/>
    <s v="Daños"/>
    <s v="Totales"/>
    <s v="Daños Total"/>
    <x v="53"/>
    <x v="2"/>
    <n v="16146107.356520001"/>
    <n v="15536856.45108"/>
    <n v="686962120.64980006"/>
    <n v="584624168.36260986"/>
    <n v="657838299.99713993"/>
    <n v="555463704.64566004"/>
    <n v="248348596.68529999"/>
    <n v="215601552.82306999"/>
    <n v="126522432.59303005"/>
    <n v="99130517.126440004"/>
    <n v="3220217.3243899997"/>
    <n v="2919275.8299199999"/>
    <n v="1.296652112140003"/>
    <n v="1.3540142877893173"/>
    <n v="300941.4944699998"/>
    <n v="10.308772175126958"/>
    <n v="100"/>
    <n v="100"/>
    <n v="19.944233326862129"/>
    <n v="18.789359605089707"/>
    <n v="0.46876199248715256"/>
    <n v="0.48951502586638701"/>
    <n v="0.49934231047891531"/>
    <n v="0.52555654050920508"/>
    <m/>
    <m/>
    <m/>
    <n v="0"/>
    <m/>
    <n v="0"/>
    <m/>
    <n v="0"/>
    <m/>
    <n v="-44.610466618890435"/>
    <n v="3.7539413077624824"/>
    <n v="7.4760091157943371"/>
    <n v="9.554437569884297E-2"/>
    <n v="-26.36864972016696"/>
    <n v="9.6533559923233305"/>
    <n v="6.270268329974872"/>
    <n v="9.3378155193554928"/>
    <s v="Resto"/>
    <n v="2023"/>
    <n v="3"/>
    <d v="2024-11-12T00:00:00"/>
    <x v="53"/>
    <x v="23"/>
  </r>
  <r>
    <n v="2024"/>
    <n v="9"/>
    <n v="15.1"/>
    <x v="13"/>
    <s v="Daños"/>
    <n v="15.1"/>
    <m/>
    <m/>
    <x v="7"/>
    <n v="91438356.48190999"/>
    <n v="87234743.265170008"/>
    <n v="113307968.9481"/>
    <n v="105014288.68562001"/>
    <n v="48204117.137269996"/>
    <n v="32351519.314029999"/>
    <n v="87151801.796910048"/>
    <n v="43876722.062229991"/>
    <n v="0"/>
    <n v="0"/>
    <n v="0"/>
    <n v="0"/>
    <n v="88993.71825000002"/>
    <n v="308464.12281000003"/>
    <n v="26209717.359340001"/>
    <n v="22668307.881100003"/>
    <n v="45604523.347870007"/>
    <n v="38931604.606720001"/>
    <n v="0"/>
    <n v="0"/>
    <n v="0"/>
    <n v="0"/>
    <n v="0"/>
    <n v="0"/>
    <s v="Daños"/>
    <s v="Totales"/>
    <s v="Daños Total"/>
    <x v="53"/>
    <x v="2"/>
    <n v="199424618.07116997"/>
    <n v="175278119.89969"/>
    <n v="686962120.64980006"/>
    <n v="584624168.36260986"/>
    <n v="657838299.99713993"/>
    <n v="555463704.64566004"/>
    <n v="248348596.68529999"/>
    <n v="215601552.82306999"/>
    <n v="126522432.59303005"/>
    <n v="99130517.126440004"/>
    <n v="91438356.48190999"/>
    <n v="87234743.265170008"/>
    <n v="36.818551706083511"/>
    <n v="40.461092289422339"/>
    <n v="4203613.2167399824"/>
    <n v="4.8187374197481647"/>
    <n v="100"/>
    <n v="100"/>
    <n v="45.851087677288561"/>
    <n v="49.769328490683044"/>
    <n v="13.310538344591416"/>
    <n v="13.899822567689894"/>
    <n v="14.921508207485385"/>
    <n v="15.704850296351688"/>
    <m/>
    <m/>
    <m/>
    <n v="0"/>
    <m/>
    <n v="0"/>
    <m/>
    <n v="0"/>
    <m/>
    <n v="49.001092249677257"/>
    <n v="52.717611068180801"/>
    <n v="37.0855901022029"/>
    <n v="38.099265204868892"/>
    <n v="15.622734157377028"/>
    <n v="17.14010714060883"/>
    <n v="57.471749368835681"/>
    <n v="58.225978893218333"/>
    <s v="Resto"/>
    <n v="2023"/>
    <n v="3"/>
    <d v="2024-11-12T00:00:00"/>
    <x v="53"/>
    <x v="7"/>
  </r>
  <r>
    <n v="2024"/>
    <n v="9"/>
    <n v="103"/>
    <x v="18"/>
    <s v="Daños"/>
    <n v="205"/>
    <s v="f8809aff4d69bece79dabe35be0c708b890d7eafb841f121330667b77d2e2590"/>
    <s v="866d562d83a77144c090ae01fef5e5dc5d322dfdcb968ee04e0fa262fe1b2619"/>
    <x v="25"/>
    <n v="1756185.3149300001"/>
    <n v="1661194.5349100002"/>
    <n v="2031043.2065399999"/>
    <n v="2349255.6299400004"/>
    <n v="299105.77160000004"/>
    <n v="683175.58984999999"/>
    <n v="747835.18679000007"/>
    <n v="1092304.0522300003"/>
    <n v="0"/>
    <n v="0"/>
    <n v="136.08000000000001"/>
    <n v="130.12"/>
    <n v="7101.3485700000001"/>
    <n v="1.83E-3"/>
    <n v="93376.730599999995"/>
    <n v="93505.801480000009"/>
    <n v="334946.79356000002"/>
    <n v="260859.84722999998"/>
    <n v="0"/>
    <n v="0"/>
    <n v="0"/>
    <n v="0"/>
    <n v="0"/>
    <n v="0"/>
    <s v="Daños"/>
    <s v="Totales"/>
    <s v="Daños Total"/>
    <x v="53"/>
    <x v="2"/>
    <n v="1756185.3149300001"/>
    <n v="1661194.5349100002"/>
    <n v="686962120.64980006"/>
    <n v="584624168.36260986"/>
    <n v="657838299.99713993"/>
    <n v="555463704.64566004"/>
    <n v="248348596.68529999"/>
    <n v="215601552.82306999"/>
    <n v="126522432.59303005"/>
    <n v="99130517.126440004"/>
    <n v="1756185.3149300001"/>
    <n v="1661194.5349100002"/>
    <n v="0.70714525403797079"/>
    <n v="0.77049284346909752"/>
    <n v="94990.780019999947"/>
    <n v="5.7182213174778118"/>
    <n v="100"/>
    <n v="100"/>
    <n v="100"/>
    <n v="100"/>
    <n v="0.25564514580058911"/>
    <n v="0.26696306903043426"/>
    <n v="0.28414742749390642"/>
    <n v="0.29906446110096518"/>
    <m/>
    <m/>
    <m/>
    <n v="0"/>
    <m/>
    <n v="0"/>
    <m/>
    <n v="0"/>
    <m/>
    <n v="-56.21831692410548"/>
    <n v="17.031560909727919"/>
    <n v="41.12556208758614"/>
    <n v="0.23640532786948437"/>
    <n v="-0.13803515713153303"/>
    <n v="28.401054097328227"/>
    <n v="27.878078666626539"/>
    <n v="35.845225883903851"/>
    <s v="Resto"/>
    <n v="2023"/>
    <n v="3"/>
    <d v="2024-11-12T00:00:00"/>
    <x v="53"/>
    <x v="25"/>
  </r>
  <r>
    <n v="2024"/>
    <n v="9"/>
    <n v="1"/>
    <x v="14"/>
    <s v="Daños"/>
    <n v="30"/>
    <s v="624b60c58c9d8bfb6ff1886c2fd605d2adeb6ea4da576068201b6c6958ce93f4"/>
    <s v="866d562d83a77144c090ae01fef5e5dc5d322dfdcb968ee04e0fa262fe1b2619"/>
    <x v="8"/>
    <n v="10630942.045919999"/>
    <n v="8753303.2575400006"/>
    <n v="13258145.68705"/>
    <n v="10737224.524190001"/>
    <n v="5545743.282669995"/>
    <n v="3640113.6384199993"/>
    <n v="7547804.8540100055"/>
    <n v="4701200.5194300003"/>
    <n v="0"/>
    <n v="0"/>
    <n v="136.08000000000001"/>
    <n v="130.12"/>
    <n v="237.79416000000001"/>
    <n v="-9601.1814800000011"/>
    <n v="4164242.0840400001"/>
    <n v="3460007.22529"/>
    <n v="7260734.1412599999"/>
    <n v="6137628.4504899997"/>
    <n v="0"/>
    <n v="0"/>
    <n v="0"/>
    <n v="0"/>
    <n v="0"/>
    <n v="0"/>
    <s v="Daños"/>
    <s v="Totales"/>
    <s v="Daños Total"/>
    <x v="53"/>
    <x v="2"/>
    <n v="35723485.483519994"/>
    <n v="28721849.16367"/>
    <n v="686962120.64980006"/>
    <n v="584624168.36260986"/>
    <n v="657838299.99713993"/>
    <n v="555463704.64566004"/>
    <n v="248348596.68529999"/>
    <n v="215601552.82306999"/>
    <n v="126522432.59303005"/>
    <n v="99130517.126440004"/>
    <n v="10630942.045919999"/>
    <n v="8753303.2575400006"/>
    <n v="4.2806531576223144"/>
    <n v="4.0599444405315861"/>
    <n v="1877638.7883799989"/>
    <n v="21.45063107190559"/>
    <n v="100"/>
    <n v="100"/>
    <n v="29.758972009672124"/>
    <n v="30.476113176626431"/>
    <n v="1.5475295837074905"/>
    <n v="1.6160418215184824"/>
    <n v="1.4972530612369095"/>
    <n v="1.5758551250659816"/>
    <m/>
    <m/>
    <m/>
    <n v="0"/>
    <m/>
    <n v="0"/>
    <m/>
    <n v="0"/>
    <m/>
    <n v="52.35082839548766"/>
    <n v="52.166056956338792"/>
    <n v="41.585599531062115"/>
    <n v="4.3832094981198635"/>
    <n v="20.353566131382127"/>
    <n v="18.298691421771164"/>
    <n v="57.352906786328816"/>
    <n v="56.37368330782175"/>
    <s v="Medianas"/>
    <n v="2023"/>
    <n v="3"/>
    <d v="2024-11-12T00:00:00"/>
    <x v="53"/>
    <x v="8"/>
  </r>
  <r>
    <n v="2024"/>
    <n v="9"/>
    <n v="10"/>
    <x v="4"/>
    <s v="Daños"/>
    <n v="10"/>
    <s v="4a44dc15364204a80fe80e9039455cc1608281820fe2b24f1e5233ade6af1dd5"/>
    <s v="866d562d83a77144c090ae01fef5e5dc5d322dfdcb968ee04e0fa262fe1b2619"/>
    <x v="27"/>
    <n v="3063508.2107899999"/>
    <n v="2736870.3760500001"/>
    <n v="4631782.5103000002"/>
    <n v="3661632.2037"/>
    <n v="1109956.2032999999"/>
    <n v="784742.34109000035"/>
    <n v="2824436.2374999998"/>
    <n v="784742.34109000035"/>
    <n v="0"/>
    <n v="0"/>
    <n v="136.08000000000001"/>
    <n v="130.12"/>
    <n v="5939.8050999999996"/>
    <n v="2448.7326499999995"/>
    <n v="1107163.4039799999"/>
    <n v="1045312.2522699999"/>
    <n v="2154497.8064699997"/>
    <n v="1648897.30106"/>
    <n v="0"/>
    <n v="0"/>
    <n v="0"/>
    <n v="0"/>
    <n v="0"/>
    <n v="0"/>
    <s v="Daños"/>
    <s v="Totales"/>
    <s v="Daños Total"/>
    <x v="53"/>
    <x v="2"/>
    <n v="4592296.0130699994"/>
    <n v="4306787.9967099996"/>
    <n v="686962120.64980006"/>
    <n v="584624168.36260986"/>
    <n v="657838299.99713993"/>
    <n v="555463704.64566004"/>
    <n v="248348596.68529999"/>
    <n v="215601552.82306999"/>
    <n v="126522432.59303005"/>
    <n v="99130517.126440004"/>
    <n v="3063508.2107899999"/>
    <n v="2736870.3760500001"/>
    <n v="1.2335516494470016"/>
    <n v="1.2694112543317206"/>
    <n v="326637.83473999985"/>
    <n v="11.934720679443412"/>
    <n v="100"/>
    <n v="100"/>
    <n v="66.70972868628327"/>
    <n v="63.547831426592715"/>
    <n v="0.44595009225431764"/>
    <n v="0.46569319706732176"/>
    <n v="0.46814184636179318"/>
    <n v="0.49271812958434386"/>
    <m/>
    <m/>
    <m/>
    <n v="0"/>
    <m/>
    <n v="0"/>
    <m/>
    <n v="0"/>
    <m/>
    <n v="41.442119939428835"/>
    <n v="36.231540016462723"/>
    <n v="28.67298166391728"/>
    <n v="0.87728016332903314"/>
    <n v="5.9170024627267059"/>
    <n v="30.662946994028829"/>
    <n v="51.388467449591559"/>
    <n v="63.394624492260185"/>
    <s v="Resto"/>
    <n v="2023"/>
    <n v="3"/>
    <d v="2024-11-12T00:00:00"/>
    <x v="53"/>
    <x v="27"/>
  </r>
  <r>
    <n v="2024"/>
    <n v="9"/>
    <n v="59"/>
    <x v="38"/>
    <s v="Daños"/>
    <n v="209"/>
    <s v="83f814f7a92e365cbd79f9addceed185761a8d38a06a2d4350bb1fe4b7632b34"/>
    <s v="866d562d83a77144c090ae01fef5e5dc5d322dfdcb968ee04e0fa262fe1b2619"/>
    <x v="37"/>
    <n v="525328.15815000003"/>
    <n v="488652.45827999996"/>
    <n v="589343.73420000006"/>
    <n v="619402.79878000007"/>
    <n v="179329.07100999999"/>
    <n v="98226.974509999985"/>
    <n v="311642.20688999991"/>
    <n v="157200.66812000002"/>
    <n v="0"/>
    <n v="0"/>
    <n v="136.08000000000001"/>
    <n v="130.12"/>
    <n v="554.40816000000007"/>
    <n v="517.20686999999998"/>
    <n v="5157.32582"/>
    <n v="12933.10699"/>
    <n v="22242.261489999997"/>
    <n v="30215.16894"/>
    <n v="0"/>
    <n v="0"/>
    <n v="0"/>
    <n v="0"/>
    <n v="0"/>
    <n v="0"/>
    <s v="Daños"/>
    <s v="Totales"/>
    <s v="Daños Total"/>
    <x v="53"/>
    <x v="2"/>
    <n v="525328.15815000003"/>
    <n v="488652.45827999996"/>
    <n v="686962120.64980006"/>
    <n v="584624168.36260986"/>
    <n v="657838299.99713993"/>
    <n v="555463704.64566004"/>
    <n v="248348596.68529999"/>
    <n v="215601552.82306999"/>
    <n v="126522432.59303005"/>
    <n v="99130517.126440004"/>
    <n v="525328.15815000003"/>
    <n v="488652.45827999996"/>
    <n v="0.2115285389817122"/>
    <n v="0.22664607554148966"/>
    <n v="36675.699870000069"/>
    <n v="7.5054774100787869"/>
    <n v="100"/>
    <n v="100"/>
    <n v="100"/>
    <n v="100"/>
    <n v="7.647119722599699E-2"/>
    <n v="7.9856730468913714E-2"/>
    <n v="8.3584033080362843E-2"/>
    <n v="8.7971987043099387E-2"/>
    <m/>
    <m/>
    <m/>
    <n v="0"/>
    <m/>
    <n v="0"/>
    <m/>
    <n v="0"/>
    <m/>
    <n v="82.566012955782739"/>
    <n v="34.136580769157078"/>
    <n v="20.101602446808016"/>
    <n v="0.1417369768622983"/>
    <n v="-60.123071555909235"/>
    <n v="-26.387102007710972"/>
    <n v="23.187056866131648"/>
    <n v="42.803358192972595"/>
    <s v="Resto"/>
    <n v="2023"/>
    <n v="3"/>
    <d v="2024-11-12T00:00:00"/>
    <x v="53"/>
    <x v="37"/>
  </r>
  <r>
    <n v="2024"/>
    <n v="9"/>
    <n v="109"/>
    <x v="68"/>
    <s v="Daños"/>
    <n v="228"/>
    <s v="9d693eeee1d1899cbc50b6d45df953d3835acf28ee869879b45565fccc814765"/>
    <s v="866d562d83a77144c090ae01fef5e5dc5d322dfdcb968ee04e0fa262fe1b2619"/>
    <x v="22"/>
    <n v="3245561.4989299998"/>
    <n v="2851934.3307800004"/>
    <n v="4248662.2991299992"/>
    <n v="3655449.4017100008"/>
    <n v="3780016.4115000004"/>
    <n v="396493.06121999992"/>
    <n v="3950640.5766900005"/>
    <n v="408543.22055999999"/>
    <n v="0"/>
    <n v="0"/>
    <n v="136.08000000000001"/>
    <n v="130.12"/>
    <n v="0"/>
    <n v="0"/>
    <n v="-4086.4916600000001"/>
    <n v="-2829.2853500000001"/>
    <n v="-3817.5010899999997"/>
    <n v="-8212.4455699999999"/>
    <n v="0"/>
    <n v="0"/>
    <n v="0"/>
    <n v="0"/>
    <n v="0"/>
    <n v="0"/>
    <s v="Daños"/>
    <s v="Totales"/>
    <s v="Daños Total"/>
    <x v="53"/>
    <x v="2"/>
    <n v="3245561.4989299998"/>
    <n v="2851934.3307800004"/>
    <n v="686962120.64980006"/>
    <n v="584624168.36260986"/>
    <n v="657838299.99713993"/>
    <n v="555463704.64566004"/>
    <n v="248348596.68529999"/>
    <n v="215601552.82306999"/>
    <n v="126522432.59303005"/>
    <n v="99130517.126440004"/>
    <n v="3245561.4989299998"/>
    <n v="2851934.3307800004"/>
    <n v="1.3068571927719324"/>
    <n v="1.3227800511809835"/>
    <n v="393627.16814999934"/>
    <n v="13.802111917575012"/>
    <n v="100"/>
    <n v="100"/>
    <n v="100"/>
    <n v="100"/>
    <n v="0.47245130428152438"/>
    <n v="0.49336767089178457"/>
    <n v="0.48782354290408064"/>
    <n v="0.51343306627015328"/>
    <m/>
    <m/>
    <m/>
    <n v="0"/>
    <m/>
    <n v="0"/>
    <m/>
    <n v="0"/>
    <m/>
    <n v="853.36256323603197"/>
    <n v="116.46725575054427"/>
    <n v="13.902601365703942"/>
    <n v="2.9876254621650675"/>
    <n v="44.435472371141358"/>
    <n v="-53.515660378373738"/>
    <n v="107.04624736596999"/>
    <n v="34.451191498125205"/>
    <s v="Resto"/>
    <n v="2023"/>
    <n v="3"/>
    <d v="2024-11-12T00:00:00"/>
    <x v="53"/>
    <x v="22"/>
  </r>
  <r>
    <n v="2024"/>
    <n v="9"/>
    <n v="128"/>
    <x v="65"/>
    <s v="Daños"/>
    <n v="267"/>
    <s v="8acc23987b8960d83c44541f9f0eb46454cea080ea94d916f56fccf033db866f"/>
    <s v="866d562d83a77144c090ae01fef5e5dc5d322dfdcb968ee04e0fa262fe1b2619"/>
    <x v="46"/>
    <n v="71028.018200000006"/>
    <n v="54166.122329999998"/>
    <n v="90307.039780000006"/>
    <n v="70718.452569999994"/>
    <n v="3093.9595899999999"/>
    <n v="648.54867999999942"/>
    <n v="6637.1302599999999"/>
    <n v="4825.9582099999998"/>
    <n v="0"/>
    <n v="0"/>
    <n v="136.08000000000001"/>
    <n v="130.12"/>
    <n v="0"/>
    <n v="0"/>
    <n v="2834.41795"/>
    <n v="-169.68257999999997"/>
    <n v="78040.99420999999"/>
    <n v="42714.544479999997"/>
    <n v="0"/>
    <n v="0"/>
    <n v="0"/>
    <n v="0"/>
    <n v="0"/>
    <n v="0"/>
    <s v="Daños"/>
    <s v="Totales"/>
    <s v="Daños Total"/>
    <x v="53"/>
    <x v="2"/>
    <n v="71137.016310000006"/>
    <n v="54230.541290000001"/>
    <n v="686962120.64980006"/>
    <n v="584624168.36260986"/>
    <n v="657838299.99713993"/>
    <n v="555463704.64566004"/>
    <n v="248348596.68529999"/>
    <n v="215601552.82306999"/>
    <n v="126522432.59303005"/>
    <n v="99130517.126440004"/>
    <n v="71028.018200000006"/>
    <n v="54166.122329999998"/>
    <n v="2.8600128669140263E-2"/>
    <n v="2.512325241667001E-2"/>
    <n v="16861.895870000008"/>
    <n v="31.129966747981541"/>
    <n v="100"/>
    <n v="100"/>
    <n v="99.846777225621878"/>
    <n v="99.881212765966097"/>
    <n v="1.0339437367058077E-2"/>
    <n v="1.0797184992164307E-2"/>
    <n v="9.2651185601351615E-3"/>
    <n v="9.7515142532226314E-3"/>
    <m/>
    <m/>
    <m/>
    <n v="0"/>
    <m/>
    <n v="0"/>
    <m/>
    <n v="0"/>
    <m/>
    <n v="377.05896032353394"/>
    <n v="4.3559705992191118"/>
    <n v="1.1973326723460129"/>
    <n v="2.4453842109975698E-3"/>
    <n v="-1770.4236522099091"/>
    <n v="82.703561889886728"/>
    <n v="3.6319603289174966"/>
    <n v="-0.3972477807399995"/>
    <s v="Resto"/>
    <n v="2023"/>
    <n v="3"/>
    <d v="2024-11-12T00:00:00"/>
    <x v="53"/>
    <x v="46"/>
  </r>
  <r>
    <n v="2024"/>
    <n v="9"/>
    <n v="93"/>
    <x v="43"/>
    <s v="Daños"/>
    <n v="220"/>
    <s v="36790ecd55c2030dc553685bef719df653f413a20cdad1bfd1dc934c76686ddd"/>
    <s v="866d562d83a77144c090ae01fef5e5dc5d322dfdcb968ee04e0fa262fe1b2619"/>
    <x v="36"/>
    <n v="667096.89925000002"/>
    <n v="538831.89078000002"/>
    <n v="782962.32895999996"/>
    <n v="621611.71941000002"/>
    <n v="136098.65596"/>
    <n v="104283.09031"/>
    <n v="188263.71349999998"/>
    <n v="122933.6306"/>
    <n v="0"/>
    <n v="0"/>
    <n v="136.08000000000001"/>
    <n v="130.12"/>
    <n v="8.1700300000000006"/>
    <n v="2.5688400000000002"/>
    <n v="8844.6768900000006"/>
    <n v="15751.3987"/>
    <n v="28103.803909999999"/>
    <n v="-5359.6441100000002"/>
    <n v="0"/>
    <n v="0"/>
    <n v="0"/>
    <n v="0"/>
    <n v="0"/>
    <n v="0"/>
    <s v="Daños"/>
    <s v="Totales"/>
    <s v="Daños Total"/>
    <x v="53"/>
    <x v="2"/>
    <n v="667096.89925000002"/>
    <n v="538831.89078000002"/>
    <n v="686962120.64980006"/>
    <n v="584624168.36260986"/>
    <n v="657838299.99713993"/>
    <n v="555463704.64566004"/>
    <n v="248348596.68529999"/>
    <n v="215601552.82306999"/>
    <n v="126522432.59303005"/>
    <n v="99130517.126440004"/>
    <n v="667096.89925000002"/>
    <n v="538831.89078000002"/>
    <n v="0.26861311404764066"/>
    <n v="0.24992022725466356"/>
    <n v="128265.00847"/>
    <n v="23.804271919452781"/>
    <n v="100"/>
    <n v="100"/>
    <n v="100"/>
    <n v="100"/>
    <n v="9.7108250833246895E-2"/>
    <n v="0.10140742782122907"/>
    <n v="9.2167228099573284E-2"/>
    <n v="9.7005778464630793E-2"/>
    <m/>
    <m/>
    <m/>
    <n v="0"/>
    <m/>
    <n v="0"/>
    <m/>
    <n v="0"/>
    <m/>
    <n v="30.508844296254157"/>
    <n v="20.401632223596337"/>
    <n v="19.353548313378838"/>
    <n v="0.10756879485377321"/>
    <n v="-43.848307960105146"/>
    <n v="-624.35951591569381"/>
    <n v="31.471458163899495"/>
    <n v="-293.88889218616418"/>
    <s v="Resto"/>
    <n v="2023"/>
    <n v="3"/>
    <d v="2024-11-12T00:00:00"/>
    <x v="53"/>
    <x v="36"/>
  </r>
  <r>
    <n v="2024"/>
    <n v="9"/>
    <n v="22"/>
    <x v="15"/>
    <s v="Daños"/>
    <n v="16"/>
    <s v="b17ef6d19c7a5b1ee83b907c595526dcb1eb06db8227d650d5dda0a9f4ce8cd9"/>
    <s v="866d562d83a77144c090ae01fef5e5dc5d322dfdcb968ee04e0fa262fe1b2619"/>
    <x v="9"/>
    <n v="14820218.82226"/>
    <n v="12766138.658"/>
    <n v="17761358.873059999"/>
    <n v="15098464.461269999"/>
    <n v="5741842.5738699976"/>
    <n v="5063992.1400899999"/>
    <n v="17078448.875859994"/>
    <n v="6790782.6890800009"/>
    <n v="0"/>
    <n v="0"/>
    <n v="136.08000000000001"/>
    <n v="130.12"/>
    <n v="0"/>
    <n v="0"/>
    <n v="3933092.4287299998"/>
    <n v="3203907.62763"/>
    <n v="5938213.2163999993"/>
    <n v="4679909.7202700004"/>
    <n v="0"/>
    <n v="0"/>
    <n v="0"/>
    <n v="0"/>
    <n v="0"/>
    <n v="0"/>
    <s v="Daños"/>
    <s v="Totales"/>
    <s v="Daños Total"/>
    <x v="53"/>
    <x v="2"/>
    <n v="23848282.467700001"/>
    <n v="20930115.52899"/>
    <n v="686962120.64980006"/>
    <n v="584624168.36260986"/>
    <n v="657838299.99713993"/>
    <n v="555463704.64566004"/>
    <n v="248348596.68529999"/>
    <n v="215601552.82306999"/>
    <n v="126522432.59303005"/>
    <n v="99130517.126440004"/>
    <n v="14820218.82226"/>
    <n v="12766138.658"/>
    <n v="5.9675065694209435"/>
    <n v="5.9211719446549305"/>
    <n v="2054080.16426"/>
    <n v="16.090066223531064"/>
    <n v="100"/>
    <n v="100"/>
    <n v="62.14375749000974"/>
    <n v="60.9941146302695"/>
    <n v="2.1573560428981877"/>
    <n v="2.2528665208949423"/>
    <n v="2.1836488035988744"/>
    <n v="2.2982849376529004"/>
    <m/>
    <m/>
    <m/>
    <n v="0"/>
    <m/>
    <n v="0"/>
    <m/>
    <n v="0"/>
    <m/>
    <n v="13.385692849198438"/>
    <n v="38.743304958802213"/>
    <n v="39.667375357204115"/>
    <n v="4.5382012155418421"/>
    <n v="22.759232969503351"/>
    <n v="26.887345511814775"/>
    <n v="66.233600670782408"/>
    <n v="68.460885340436775"/>
    <s v="Grandes"/>
    <n v="2023"/>
    <n v="3"/>
    <d v="2024-11-12T00:00:00"/>
    <x v="53"/>
    <x v="9"/>
  </r>
  <r>
    <n v="2024"/>
    <n v="9"/>
    <n v="43"/>
    <x v="9"/>
    <s v="Daños"/>
    <n v="31"/>
    <s v="eb1e33e8a81b697b75855af6bfcdbcbf7cbbde9f94962ceaec1ed8af21f5a50f"/>
    <s v="866d562d83a77144c090ae01fef5e5dc5d322dfdcb968ee04e0fa262fe1b2619"/>
    <x v="4"/>
    <n v="25358933.11961"/>
    <n v="18973917.300519999"/>
    <n v="32637002.480180003"/>
    <n v="24885780.233549997"/>
    <n v="11739817.054950003"/>
    <n v="10644872.855490003"/>
    <n v="16889644.972270001"/>
    <n v="14498978.633950006"/>
    <n v="0"/>
    <n v="0"/>
    <n v="136.08000000000001"/>
    <n v="130.12"/>
    <n v="71779.237590000004"/>
    <n v="19444.81295"/>
    <n v="11132990.093729999"/>
    <n v="9932442.309940001"/>
    <n v="18206915.905669998"/>
    <n v="14455161.955290001"/>
    <n v="0"/>
    <n v="0"/>
    <n v="0"/>
    <n v="0"/>
    <n v="0"/>
    <n v="0"/>
    <s v="Daños"/>
    <s v="Totales"/>
    <s v="Daños Total"/>
    <x v="53"/>
    <x v="2"/>
    <n v="84865140.385240003"/>
    <n v="73374373.455160007"/>
    <n v="686962120.64980006"/>
    <n v="584624168.36260986"/>
    <n v="657838299.99713993"/>
    <n v="555463704.64566004"/>
    <n v="248348596.68529999"/>
    <n v="215601552.82306999"/>
    <n v="126522432.59303005"/>
    <n v="99130517.126440004"/>
    <n v="25358933.11961"/>
    <n v="18973917.300519999"/>
    <n v="10.211023318865012"/>
    <n v="8.8004548446321476"/>
    <n v="6385015.8190900013"/>
    <n v="33.651542367136877"/>
    <n v="100"/>
    <n v="100"/>
    <n v="29.881448383275753"/>
    <n v="25.859051882896409"/>
    <n v="3.69146017769115"/>
    <n v="3.8548885219544458"/>
    <n v="3.2454897226813815"/>
    <n v="3.4158698654530077"/>
    <m/>
    <m/>
    <m/>
    <n v="0"/>
    <m/>
    <n v="0"/>
    <m/>
    <n v="0"/>
    <m/>
    <n v="10.286118155890334"/>
    <n v="46.294601589022022"/>
    <n v="56.102662865502573"/>
    <n v="9.2788423478325797"/>
    <n v="12.087135734868927"/>
    <n v="25.954423492342869"/>
    <n v="61.14703968211861"/>
    <n v="68.712079052875168"/>
    <s v="Grandes"/>
    <n v="2023"/>
    <n v="3"/>
    <d v="2024-11-12T00:00:00"/>
    <x v="53"/>
    <x v="4"/>
  </r>
  <r>
    <n v="2024"/>
    <n v="9"/>
    <n v="48"/>
    <x v="3"/>
    <s v="Daños"/>
    <n v="36"/>
    <s v="76a50887d8f1c2e9301755428990ad81479ee21c25b43215cf524541e0503269"/>
    <s v="866d562d83a77144c090ae01fef5e5dc5d322dfdcb968ee04e0fa262fe1b2619"/>
    <x v="5"/>
    <n v="19658746.474429999"/>
    <n v="16989645.191520002"/>
    <n v="24089691.922069997"/>
    <n v="20847805.740380004"/>
    <n v="8917097.2928500026"/>
    <n v="8245348.5043099979"/>
    <n v="21331586.012459997"/>
    <n v="10871813.757720005"/>
    <n v="0"/>
    <n v="0"/>
    <n v="136.08000000000001"/>
    <n v="130.12"/>
    <n v="105882.41295999999"/>
    <n v="120326.8192"/>
    <n v="8461440.169470001"/>
    <n v="7705205.0683800001"/>
    <n v="13474680.474959999"/>
    <n v="11374694.84895"/>
    <n v="0"/>
    <n v="0"/>
    <n v="0"/>
    <n v="0"/>
    <n v="0"/>
    <n v="0"/>
    <s v="Daños"/>
    <s v="Totales"/>
    <s v="Daños Total"/>
    <x v="53"/>
    <x v="2"/>
    <n v="47053426.409630001"/>
    <n v="41806699.471960001"/>
    <n v="686962120.64980006"/>
    <n v="584624168.36260986"/>
    <n v="657838299.99713993"/>
    <n v="555463704.64566004"/>
    <n v="248348596.68529999"/>
    <n v="215601552.82306999"/>
    <n v="126522432.59303005"/>
    <n v="99130517.126440004"/>
    <n v="19658746.474429999"/>
    <n v="16989645.191520002"/>
    <n v="7.9157872187781999"/>
    <n v="7.880112628623916"/>
    <n v="2669101.2829099968"/>
    <n v="15.710164943539962"/>
    <n v="100"/>
    <n v="100"/>
    <n v="41.779627913359825"/>
    <n v="40.638570865693566"/>
    <n v="2.8616929352428802"/>
    <n v="2.9883858198155182"/>
    <n v="2.9060798562440322"/>
    <n v="3.0586418247359641"/>
    <m/>
    <m/>
    <m/>
    <n v="0"/>
    <m/>
    <n v="0"/>
    <m/>
    <n v="0"/>
    <m/>
    <n v="8.1470029822131806"/>
    <n v="45.359439903497467"/>
    <n v="48.531610939264802"/>
    <n v="7.0478389563790556"/>
    <n v="9.8146005768668942"/>
    <n v="18.461907364520179"/>
    <n v="62.795108093241225"/>
    <n v="67.739883756892766"/>
    <s v="Grandes"/>
    <n v="2023"/>
    <n v="3"/>
    <d v="2024-11-12T00:00:00"/>
    <x v="53"/>
    <x v="5"/>
  </r>
  <r>
    <n v="2024"/>
    <n v="9"/>
    <n v="27"/>
    <x v="21"/>
    <s v="Daños"/>
    <n v="21"/>
    <s v="6f4b6612125fb3a0daecd2799dfd6c9c299424fd920f9b308110a2c1fbd8f443"/>
    <s v="866d562d83a77144c090ae01fef5e5dc5d322dfdcb968ee04e0fa262fe1b2619"/>
    <x v="18"/>
    <n v="9213221.0499400012"/>
    <n v="8618449.2903300002"/>
    <n v="12154930.660660001"/>
    <n v="11316847.820980001"/>
    <n v="5187642.3429999985"/>
    <n v="5091813.39298"/>
    <n v="7444401.9707900016"/>
    <n v="6658192.9078299971"/>
    <n v="0"/>
    <n v="0"/>
    <n v="136.08000000000001"/>
    <n v="130.12"/>
    <n v="0"/>
    <n v="0"/>
    <n v="5041877.5002499996"/>
    <n v="5036673.8422499998"/>
    <n v="8206390.8541299999"/>
    <n v="7607386.1155500002"/>
    <n v="0"/>
    <n v="0"/>
    <n v="0"/>
    <n v="0"/>
    <n v="0"/>
    <n v="0"/>
    <s v="Daños"/>
    <s v="Totales"/>
    <s v="Daños Total"/>
    <x v="53"/>
    <x v="2"/>
    <n v="9306186.5952599999"/>
    <n v="8672700.5259799995"/>
    <n v="686962120.64980006"/>
    <n v="584624168.36260986"/>
    <n v="657838299.99713993"/>
    <n v="555463704.64566004"/>
    <n v="248348596.68529999"/>
    <n v="215601552.82306999"/>
    <n v="126522432.59303005"/>
    <n v="99130517.126440004"/>
    <n v="9213221.0499400012"/>
    <n v="8618449.2903300002"/>
    <n v="3.7097938836411957"/>
    <n v="3.9973966687533995"/>
    <n v="594771.759610001"/>
    <n v="6.9011458972943363"/>
    <n v="100"/>
    <n v="100"/>
    <n v="99.001035017207272"/>
    <n v="99.374459714278345"/>
    <n v="1.341154158722053"/>
    <n v="1.4005297426404113"/>
    <n v="1.474186281841235"/>
    <n v="1.5515773970916531"/>
    <m/>
    <m/>
    <m/>
    <n v="0"/>
    <m/>
    <n v="0"/>
    <m/>
    <n v="0"/>
    <m/>
    <n v="1.8820200707299284"/>
    <n v="56.306500352922519"/>
    <n v="59.080389307309304"/>
    <n v="4.1001759424642765"/>
    <n v="0.10331536571515088"/>
    <n v="7.8739889034368016"/>
    <n v="61.438427560546828"/>
    <n v="66.207679822570142"/>
    <s v="Medianas"/>
    <n v="2023"/>
    <n v="3"/>
    <d v="2024-11-12T00:00:00"/>
    <x v="53"/>
    <x v="18"/>
  </r>
  <r>
    <n v="2024"/>
    <n v="9"/>
    <n v="9"/>
    <x v="8"/>
    <s v="Daños"/>
    <n v="9"/>
    <s v="19581e27de7ced00ff1ce50b2047e7a567c76b1cbaebabe5ef03f7c3017bb5b7"/>
    <s v="866d562d83a77144c090ae01fef5e5dc5d322dfdcb968ee04e0fa262fe1b2619"/>
    <x v="29"/>
    <n v="1869165.22633"/>
    <n v="1517854.0296199999"/>
    <n v="2620749.3531799996"/>
    <n v="2133871.6636000001"/>
    <n v="1092971.6300899994"/>
    <n v="1054668.4041500001"/>
    <n v="1501370.1860400005"/>
    <n v="1434438.3103300009"/>
    <n v="0"/>
    <n v="0"/>
    <n v="136.08000000000001"/>
    <n v="130.12"/>
    <n v="7167.4448199999997"/>
    <n v="467.3105599999999"/>
    <n v="964616.24153"/>
    <n v="923274.54299999995"/>
    <n v="1501962.69083"/>
    <n v="1240270.8830200001"/>
    <n v="0"/>
    <n v="0"/>
    <n v="0"/>
    <n v="0"/>
    <n v="0"/>
    <n v="0"/>
    <s v="Daños"/>
    <s v="Totales"/>
    <s v="Daños Total"/>
    <x v="53"/>
    <x v="2"/>
    <n v="2219668.6898400001"/>
    <n v="1971809.2153"/>
    <n v="686962120.64980006"/>
    <n v="584624168.36260986"/>
    <n v="657838299.99713993"/>
    <n v="555463704.64566004"/>
    <n v="248348596.68529999"/>
    <n v="215601552.82306999"/>
    <n v="126522432.59303005"/>
    <n v="99130517.126440004"/>
    <n v="1869165.22633"/>
    <n v="1517854.0296199999"/>
    <n v="0.75263772426246123"/>
    <n v="0.70400885788870116"/>
    <n v="351311.19671000005"/>
    <n v="23.145255726464818"/>
    <n v="100"/>
    <n v="100"/>
    <n v="84.209199097399292"/>
    <n v="76.977732827415906"/>
    <n v="0.2720914545567592"/>
    <n v="0.28413748885373907"/>
    <n v="0.25962902523704073"/>
    <n v="0.27325890367369104"/>
    <m/>
    <m/>
    <m/>
    <n v="0"/>
    <m/>
    <n v="0"/>
    <m/>
    <n v="0"/>
    <m/>
    <n v="3.6317790301938047"/>
    <n v="58.473783627784861"/>
    <n v="69.484178555301526"/>
    <n v="0.86385600378522109"/>
    <n v="4.4777253790262872"/>
    <n v="21.099568762978048"/>
    <n v="64.223715237356743"/>
    <n v="74.441362418496098"/>
    <s v="Resto"/>
    <n v="2023"/>
    <n v="3"/>
    <d v="2024-11-12T00:00:00"/>
    <x v="53"/>
    <x v="29"/>
  </r>
  <r>
    <n v="2024"/>
    <n v="9"/>
    <n v="46"/>
    <x v="33"/>
    <s v="Daños"/>
    <n v="34"/>
    <s v="86e50149658661312a9e0b35558d84f6c6d3da797f552a9657fe0558ca40cdef"/>
    <s v="866d562d83a77144c090ae01fef5e5dc5d322dfdcb968ee04e0fa262fe1b2619"/>
    <x v="0"/>
    <n v="45799351.88222"/>
    <n v="34917926.445830002"/>
    <n v="61215439.101149999"/>
    <n v="46575118.169650003"/>
    <n v="27275459.639810007"/>
    <n v="23308919.181210004"/>
    <n v="36264649.154750004"/>
    <n v="30304532.899440024"/>
    <n v="0"/>
    <n v="0"/>
    <n v="136.08000000000001"/>
    <n v="130.12"/>
    <n v="65874.483520000009"/>
    <n v="68561.225480000008"/>
    <n v="27288465.824450001"/>
    <n v="23331011.338009998"/>
    <n v="42048128.74419"/>
    <n v="33390337.903790001"/>
    <n v="0"/>
    <n v="0"/>
    <n v="0"/>
    <n v="0"/>
    <n v="0"/>
    <n v="0"/>
    <s v="Daños"/>
    <s v="Totales"/>
    <s v="Daños Total"/>
    <x v="53"/>
    <x v="2"/>
    <n v="45799351.88222"/>
    <n v="34917926.445830002"/>
    <n v="686962120.64980006"/>
    <n v="584624168.36260986"/>
    <n v="657838299.99713993"/>
    <n v="555463704.64566004"/>
    <n v="248348596.68529999"/>
    <n v="215601552.82306999"/>
    <n v="126522432.59303005"/>
    <n v="99130517.126440004"/>
    <n v="45799351.88222"/>
    <n v="34917926.445830002"/>
    <n v="18.44155855660243"/>
    <n v="16.195582076574766"/>
    <n v="10881425.436389998"/>
    <n v="31.162862586559715"/>
    <n v="100"/>
    <n v="100"/>
    <n v="100"/>
    <n v="100"/>
    <n v="6.6669399236886919"/>
    <n v="6.9620987228045443"/>
    <n v="5.9727134688301753"/>
    <n v="6.2862660789159488"/>
    <m/>
    <m/>
    <m/>
    <n v="0"/>
    <m/>
    <n v="0"/>
    <m/>
    <n v="0"/>
    <m/>
    <n v="17.017264626313299"/>
    <n v="59.554248081835304"/>
    <n v="66.753446019683736"/>
    <n v="21.557805268844142"/>
    <n v="16.962207206134551"/>
    <n v="25.929030324120461"/>
    <n v="64.898169405982387"/>
    <n v="69.873540678849466"/>
    <s v="Grandes"/>
    <n v="2023"/>
    <n v="3"/>
    <d v="2024-11-12T00:00:00"/>
    <x v="53"/>
    <x v="0"/>
  </r>
  <r>
    <n v="2024"/>
    <n v="9"/>
    <n v="126"/>
    <x v="41"/>
    <s v="Daños"/>
    <n v="239"/>
    <s v="79bf08685d3138f9b109c3546780f056bc954fd69377b84a2cf23622e464897b"/>
    <s v="866d562d83a77144c090ae01fef5e5dc5d322dfdcb968ee04e0fa262fe1b2619"/>
    <x v="34"/>
    <n v="673928.03742999991"/>
    <n v="570550.37566999998"/>
    <n v="875924.33403999987"/>
    <n v="761169.46287000005"/>
    <n v="184376.72803000003"/>
    <n v="184059.90793999998"/>
    <n v="236544.75860000003"/>
    <n v="274361.51722000004"/>
    <n v="0"/>
    <n v="0"/>
    <n v="136.08000000000001"/>
    <n v="130.12"/>
    <n v="7467.6294699999999"/>
    <n v="3570.2134499999997"/>
    <n v="15455.541650000001"/>
    <n v="15221.951499999999"/>
    <n v="26298.78731"/>
    <n v="23100.338449999999"/>
    <n v="0"/>
    <n v="0"/>
    <n v="0"/>
    <n v="0"/>
    <n v="0"/>
    <n v="0"/>
    <s v="Daños"/>
    <s v="Totales"/>
    <s v="Daños Total"/>
    <x v="53"/>
    <x v="2"/>
    <n v="673928.03742999991"/>
    <n v="570550.37566999998"/>
    <n v="686962120.64980006"/>
    <n v="584624168.36260986"/>
    <n v="657838299.99713993"/>
    <n v="555463704.64566004"/>
    <n v="248348596.68529999"/>
    <n v="215601552.82306999"/>
    <n v="126522432.59303005"/>
    <n v="99130517.126440004"/>
    <n v="673928.03742999991"/>
    <n v="570550.37566999998"/>
    <n v="0.27136373888352655"/>
    <n v="0.2646318489821885"/>
    <n v="103377.66175999993"/>
    <n v="18.118936761474046"/>
    <n v="100"/>
    <n v="100"/>
    <n v="100"/>
    <n v="100"/>
    <n v="9.8102648919350721E-2"/>
    <n v="0.10244584990459357"/>
    <n v="9.7592676893254834E-2"/>
    <n v="0.10271604983334852"/>
    <m/>
    <m/>
    <m/>
    <n v="0"/>
    <m/>
    <n v="0"/>
    <m/>
    <n v="0"/>
    <m/>
    <n v="0.17212878868946291"/>
    <n v="27.358518682961165"/>
    <n v="32.26006252714452"/>
    <n v="0.14572651209059753"/>
    <n v="1.5345611237823409"/>
    <n v="13.845896097682498"/>
    <n v="58.769027894009007"/>
    <n v="65.894928478850929"/>
    <s v="Resto"/>
    <n v="2023"/>
    <n v="3"/>
    <d v="2024-11-12T00:00:00"/>
    <x v="53"/>
    <x v="34"/>
  </r>
  <r>
    <n v="2024"/>
    <n v="9"/>
    <n v="5.0999999999999996"/>
    <x v="6"/>
    <s v="Daños"/>
    <n v="5.0999999999999996"/>
    <m/>
    <m/>
    <x v="3"/>
    <n v="123987319.69570999"/>
    <n v="99455893.293690011"/>
    <n v="159219021.47353998"/>
    <n v="127102877.58634999"/>
    <n v="62503060.536110014"/>
    <n v="56101641.491659999"/>
    <n v="104597190.90113999"/>
    <n v="74386857.564670041"/>
    <n v="0"/>
    <n v="0"/>
    <n v="0"/>
    <n v="0"/>
    <n v="233613.19302000001"/>
    <n v="226624.36024000001"/>
    <n v="55068800.236410007"/>
    <n v="48418658.107780002"/>
    <n v="86341519.04761"/>
    <n v="69478618.977040008"/>
    <n v="0"/>
    <n v="0"/>
    <n v="0"/>
    <n v="0"/>
    <n v="0"/>
    <n v="0"/>
    <s v="Daños"/>
    <s v="Totales"/>
    <s v="Daños Total"/>
    <x v="53"/>
    <x v="2"/>
    <n v="222136413.91123003"/>
    <n v="188749974.04102999"/>
    <n v="686962120.64980006"/>
    <n v="584624168.36260986"/>
    <n v="657838299.99713993"/>
    <n v="555463704.64566004"/>
    <n v="248348596.68529999"/>
    <n v="215601552.82306999"/>
    <n v="126522432.59303005"/>
    <n v="99130517.126440004"/>
    <n v="123987319.69570999"/>
    <n v="99455893.293690011"/>
    <n v="49.92471121261179"/>
    <n v="46.129488397194855"/>
    <n v="24531426.402019978"/>
    <n v="24.665633769513761"/>
    <n v="100"/>
    <n v="100"/>
    <n v="55.815846448866189"/>
    <n v="52.691871243420962"/>
    <n v="18.048639942247458"/>
    <n v="18.847689424019404"/>
    <n v="17.011936672450918"/>
    <n v="17.905021059320998"/>
    <m/>
    <m/>
    <m/>
    <n v="0"/>
    <m/>
    <n v="0"/>
    <m/>
    <n v="0"/>
    <m/>
    <n v="11.410395265175332"/>
    <n v="50.410849020291103"/>
    <n v="56.408564272801485"/>
    <n v="49.400773645537086"/>
    <n v="13.73466838718822"/>
    <n v="24.270632201458309"/>
    <n v="63.780207765448573"/>
    <n v="69.688573003704192"/>
    <m/>
    <n v="2023"/>
    <n v="3"/>
    <d v="2024-11-12T00:00:00"/>
    <x v="53"/>
    <x v="3"/>
  </r>
  <r>
    <n v="2024"/>
    <n v="9"/>
    <n v="16"/>
    <x v="24"/>
    <s v="Daños"/>
    <n v="14"/>
    <s v="8527a891e224136950ff32ca212b45bc93f69fbb801c3b1ebedac52775f99e61"/>
    <s v="866d562d83a77144c090ae01fef5e5dc5d322dfdcb968ee04e0fa262fe1b2619"/>
    <x v="32"/>
    <n v="1121173.2056500001"/>
    <n v="777409.58805999998"/>
    <n v="1304839.4747200003"/>
    <n v="919075.06088"/>
    <n v="341623.84710999992"/>
    <n v="218439.17236"/>
    <n v="430265.37211000005"/>
    <n v="151272.02499000003"/>
    <n v="0"/>
    <n v="0"/>
    <n v="136.08000000000001"/>
    <n v="130.12"/>
    <n v="0"/>
    <n v="0"/>
    <n v="221753.50213000001"/>
    <n v="138650.00336"/>
    <n v="356122.424"/>
    <n v="220838.45390999998"/>
    <n v="0"/>
    <n v="0"/>
    <n v="0"/>
    <n v="0"/>
    <n v="0"/>
    <n v="0"/>
    <s v="Daños"/>
    <s v="Totales"/>
    <s v="Daños Total"/>
    <x v="53"/>
    <x v="2"/>
    <n v="3728743.9611599999"/>
    <n v="2931433.71942"/>
    <n v="686962120.64980006"/>
    <n v="584624168.36260986"/>
    <n v="657838299.99713993"/>
    <n v="555463704.64566004"/>
    <n v="248348596.68529999"/>
    <n v="215601552.82306999"/>
    <n v="126522432.59303005"/>
    <n v="99130517.126440004"/>
    <n v="1121173.2056500001"/>
    <n v="777409.58805999998"/>
    <n v="0.45145139558437597"/>
    <n v="0.36057698930302645"/>
    <n v="343763.61759000015"/>
    <n v="44.219112147542575"/>
    <n v="100"/>
    <n v="100"/>
    <n v="30.068388104105885"/>
    <n v="26.519773683090968"/>
    <n v="0.16320742759287488"/>
    <n v="0.17043294767952469"/>
    <n v="0.132975957911103"/>
    <n v="0.13995686514853803"/>
    <m/>
    <m/>
    <m/>
    <n v="0"/>
    <m/>
    <n v="0"/>
    <m/>
    <n v="0"/>
    <m/>
    <n v="56.393124648442019"/>
    <n v="30.470211505986132"/>
    <n v="28.09833782795344"/>
    <n v="0.2700104954580359"/>
    <n v="59.937610354198554"/>
    <n v="61.259245251342563"/>
    <n v="62.268896083331171"/>
    <n v="62.783451389541568"/>
    <s v="Resto"/>
    <n v="2023"/>
    <n v="3"/>
    <d v="2024-11-12T00:00:00"/>
    <x v="53"/>
    <x v="32"/>
  </r>
  <r>
    <n v="2024"/>
    <n v="9"/>
    <n v="92"/>
    <x v="22"/>
    <s v="Daños"/>
    <n v="219"/>
    <s v="314f04b30f62e0056bd059354a5536fb2e302107eed143b5fa2aa0bbba07f608"/>
    <s v="866d562d83a77144c090ae01fef5e5dc5d322dfdcb968ee04e0fa262fe1b2619"/>
    <x v="10"/>
    <n v="8783487.9357299991"/>
    <n v="9804093.92949"/>
    <n v="11474426.847989999"/>
    <n v="11870642.315950001"/>
    <n v="4032703.97976"/>
    <n v="2866637.1282300008"/>
    <n v="7462953.5656799991"/>
    <n v="4288792.9367800001"/>
    <n v="0"/>
    <n v="0"/>
    <n v="136.08000000000001"/>
    <n v="130.12"/>
    <n v="0"/>
    <n v="0"/>
    <n v="1182034.03199"/>
    <n v="796279.56860999996"/>
    <n v="2609602.2252199999"/>
    <n v="2029854.2378499999"/>
    <n v="0"/>
    <n v="0"/>
    <n v="0"/>
    <n v="0"/>
    <n v="0"/>
    <n v="0"/>
    <s v="Daños"/>
    <s v="Totales"/>
    <s v="Daños Total"/>
    <x v="53"/>
    <x v="2"/>
    <n v="8783487.9357299991"/>
    <n v="9804093.92949"/>
    <n v="686962120.64980006"/>
    <n v="584624168.36260986"/>
    <n v="657838299.99713993"/>
    <n v="555463704.64566004"/>
    <n v="248348596.68529999"/>
    <n v="215601552.82306999"/>
    <n v="126522432.59303005"/>
    <n v="99130517.126440004"/>
    <n v="8783487.9357299991"/>
    <n v="9804093.92949"/>
    <n v="3.5367576273685071"/>
    <n v="4.5473206482587694"/>
    <n v="-1020605.9937600009"/>
    <n v="-10.409998120173992"/>
    <n v="100"/>
    <n v="100"/>
    <n v="100"/>
    <n v="100"/>
    <n v="1.2785985823238208"/>
    <n v="1.3352047054372156"/>
    <n v="1.6769908703824004"/>
    <n v="1.7650287223976591"/>
    <m/>
    <m/>
    <m/>
    <n v="0"/>
    <m/>
    <n v="0"/>
    <m/>
    <n v="0"/>
    <m/>
    <n v="40.677169776628986"/>
    <n v="45.912330150253013"/>
    <n v="29.23918465945502"/>
    <n v="3.1873430640806033"/>
    <n v="48.44460144235272"/>
    <n v="28.561064955287762"/>
    <n v="45.295563460456115"/>
    <n v="39.22841127023046"/>
    <s v="Medianas"/>
    <n v="2023"/>
    <n v="3"/>
    <d v="2024-11-12T00:00:00"/>
    <x v="53"/>
    <x v="10"/>
  </r>
  <r>
    <n v="2024"/>
    <n v="9"/>
    <n v="23"/>
    <x v="16"/>
    <s v="Daños"/>
    <n v="17"/>
    <s v="4523540f1504cd17100c4835e85b7eefd49911580f8efff0599a8f283be6b9e3"/>
    <s v="866d562d83a77144c090ae01fef5e5dc5d322dfdcb968ee04e0fa262fe1b2619"/>
    <x v="16"/>
    <n v="9924458.8011700008"/>
    <n v="8693274.0229699984"/>
    <n v="12385156.641940001"/>
    <n v="11066968.131429998"/>
    <n v="3040777.5549900001"/>
    <n v="3232713.4452499999"/>
    <n v="8037536.9691700041"/>
    <n v="5014094.4625199968"/>
    <n v="0"/>
    <n v="0"/>
    <n v="136.08000000000001"/>
    <n v="130.12"/>
    <n v="17548.968120000001"/>
    <n v="10602.622159999999"/>
    <n v="2709486.8578300001"/>
    <n v="2303749.4567"/>
    <n v="3946594.1736599999"/>
    <n v="3277225.4278200003"/>
    <n v="0"/>
    <n v="0"/>
    <n v="0"/>
    <n v="0"/>
    <n v="0"/>
    <n v="0"/>
    <s v="Daños"/>
    <s v="Totales"/>
    <s v="Daños Total"/>
    <x v="53"/>
    <x v="2"/>
    <n v="17823957.294020001"/>
    <n v="15095885.725"/>
    <n v="686962120.64980006"/>
    <n v="584624168.36260986"/>
    <n v="657838299.99713993"/>
    <n v="555463704.64566004"/>
    <n v="248348596.68529999"/>
    <n v="215601552.82306999"/>
    <n v="126522432.59303005"/>
    <n v="99130517.126440004"/>
    <n v="9924458.8011700008"/>
    <n v="8693274.0229699984"/>
    <n v="3.9961807449816122"/>
    <n v="4.0321017678866147"/>
    <n v="1231184.7782000024"/>
    <n v="14.16249821352551"/>
    <n v="100"/>
    <n v="100"/>
    <n v="55.680445354857824"/>
    <n v="57.587041802875063"/>
    <n v="1.4446879242457238"/>
    <n v="1.5086471555719922"/>
    <n v="1.4869850569670673"/>
    <n v="1.5650480760962753"/>
    <m/>
    <m/>
    <m/>
    <n v="0"/>
    <m/>
    <n v="0"/>
    <m/>
    <n v="0"/>
    <m/>
    <n v="-5.9372998414697564"/>
    <n v="30.639227950964148"/>
    <n v="37.186374623741187"/>
    <n v="2.4033505305505107"/>
    <n v="17.612045439663284"/>
    <n v="20.424861230411651"/>
    <n v="68.653799671458771"/>
    <n v="70.295727512173201"/>
    <s v="Medianas"/>
    <n v="2023"/>
    <n v="3"/>
    <d v="2024-11-12T00:00:00"/>
    <x v="53"/>
    <x v="16"/>
  </r>
  <r>
    <n v="2024"/>
    <n v="9"/>
    <n v="76"/>
    <x v="42"/>
    <s v="Daños"/>
    <n v="48"/>
    <s v="98010bd9270f9b100b6214a21754fd33bdc8d41b2bc9f9dd16ff54d3c34ffd71"/>
    <s v="866d562d83a77144c090ae01fef5e5dc5d322dfdcb968ee04e0fa262fe1b2619"/>
    <x v="26"/>
    <n v="2103649.43671"/>
    <n v="1569411.9180699999"/>
    <n v="2376773.2244199999"/>
    <n v="1779146.3305999998"/>
    <n v="898971.54175000009"/>
    <n v="433804.21594000002"/>
    <n v="1509720.7652700001"/>
    <n v="618127.66103999992"/>
    <n v="0"/>
    <n v="0"/>
    <n v="136.08000000000001"/>
    <n v="130.12"/>
    <n v="0"/>
    <n v="0"/>
    <n v="-131.20670000000001"/>
    <n v="5156.8687499999996"/>
    <n v="-10726.589769999999"/>
    <n v="-5077.3212800000001"/>
    <n v="0"/>
    <n v="0"/>
    <n v="0"/>
    <n v="0"/>
    <n v="0"/>
    <n v="0"/>
    <s v="Daños"/>
    <s v="Totales"/>
    <s v="Daños Total"/>
    <x v="53"/>
    <x v="2"/>
    <n v="2103649.43671"/>
    <n v="1569411.9180699999"/>
    <n v="686962120.64980006"/>
    <n v="584624168.36260986"/>
    <n v="657838299.99713993"/>
    <n v="555463704.64566004"/>
    <n v="248348596.68529999"/>
    <n v="215601552.82306999"/>
    <n v="126522432.59303005"/>
    <n v="99130517.126440004"/>
    <n v="2103649.43671"/>
    <n v="1569411.9180699999"/>
    <n v="0.84705509303750259"/>
    <n v="0.72792236304434821"/>
    <n v="534237.51864000014"/>
    <n v="34.040618176073508"/>
    <n v="100"/>
    <n v="100"/>
    <n v="100"/>
    <n v="100"/>
    <n v="0.30622495381843617"/>
    <n v="0.31978214657297183"/>
    <n v="0.26844800523138496"/>
    <n v="0.28254085819543423"/>
    <m/>
    <m/>
    <m/>
    <n v="0"/>
    <m/>
    <n v="0"/>
    <m/>
    <n v="0"/>
    <m/>
    <n v="107.22978447824443"/>
    <n v="42.73390452146559"/>
    <n v="27.6411954659727"/>
    <n v="0.71052344104196685"/>
    <n v="-102.54430947074229"/>
    <n v="111.26474332544105"/>
    <n v="1.2231911801731934"/>
    <n v="-101.56672122194324"/>
    <s v="Resto"/>
    <n v="2023"/>
    <n v="3"/>
    <d v="2024-11-12T00:00:00"/>
    <x v="53"/>
    <x v="26"/>
  </r>
  <r>
    <n v="2024"/>
    <n v="9"/>
    <n v="13"/>
    <x v="23"/>
    <s v="Daños"/>
    <n v="13"/>
    <s v="3fdba35f04dc8c462986c992bcf875546257113072a909c162f7e470e581e278"/>
    <s v="866d562d83a77144c090ae01fef5e5dc5d322dfdcb968ee04e0fa262fe1b2619"/>
    <x v="42"/>
    <n v="421991.18922"/>
    <n v="380003.07902999996"/>
    <n v="544422.35140000004"/>
    <n v="504090.48227999994"/>
    <n v="228521.19377999994"/>
    <n v="210900.37404999993"/>
    <n v="297986.3996699999"/>
    <n v="274723.23213999986"/>
    <n v="0"/>
    <n v="0"/>
    <n v="136.08000000000001"/>
    <n v="130.12"/>
    <n v="252.99187000000001"/>
    <n v="1091.12769"/>
    <n v="147529.92983000001"/>
    <n v="92178.480719999992"/>
    <n v="253706.04528999998"/>
    <n v="186555.41552000001"/>
    <n v="0"/>
    <n v="0"/>
    <n v="0"/>
    <n v="0"/>
    <n v="0"/>
    <n v="0"/>
    <s v="Daños"/>
    <s v="Totales"/>
    <s v="Daños Total"/>
    <x v="53"/>
    <x v="2"/>
    <n v="1151107.1503699999"/>
    <n v="957883.89023000002"/>
    <n v="686962120.64980006"/>
    <n v="584624168.36260986"/>
    <n v="657838299.99713993"/>
    <n v="555463704.64566004"/>
    <n v="248348596.68529999"/>
    <n v="215601552.82306999"/>
    <n v="126522432.59303005"/>
    <n v="99130517.126440004"/>
    <n v="421991.18922"/>
    <n v="380003.07902999996"/>
    <n v="0.16991889418837136"/>
    <n v="0.17625247780188461"/>
    <n v="41988.110190000036"/>
    <n v="11.049413151382703"/>
    <n v="100"/>
    <n v="100"/>
    <n v="36.659592383242476"/>
    <n v="39.67110031871988"/>
    <n v="6.1428596502648064E-2"/>
    <n v="6.4148163647789233E-2"/>
    <n v="6.4999550068943646E-2"/>
    <n v="6.841186487106489E-2"/>
    <m/>
    <m/>
    <m/>
    <n v="0"/>
    <m/>
    <n v="0"/>
    <m/>
    <n v="0"/>
    <m/>
    <n v="8.3550443233554983"/>
    <n v="54.15307229574956"/>
    <n v="55.49964873662249"/>
    <n v="0.18061713570988427"/>
    <n v="60.048124765838537"/>
    <n v="35.995004263385198"/>
    <n v="58.149946589315668"/>
    <n v="49.410777201543013"/>
    <s v="Resto"/>
    <n v="2023"/>
    <n v="3"/>
    <d v="2024-11-12T00:00:00"/>
    <x v="53"/>
    <x v="42"/>
  </r>
  <r>
    <n v="2024"/>
    <n v="9"/>
    <n v="8"/>
    <x v="20"/>
    <s v="Daños"/>
    <n v="8"/>
    <s v="2c624232cdd221771294dfbb310aca000a0df6ac8b66b696d90ef06fdefb64a3"/>
    <s v="866d562d83a77144c090ae01fef5e5dc5d322dfdcb968ee04e0fa262fe1b2619"/>
    <x v="28"/>
    <n v="1513854.95771"/>
    <n v="1278934.00798"/>
    <n v="1953470.4138499999"/>
    <n v="1833107.2691899999"/>
    <n v="821491.28371999948"/>
    <n v="593120.95593000017"/>
    <n v="1032834.7483700003"/>
    <n v="967751.91676000028"/>
    <n v="0"/>
    <n v="0"/>
    <n v="136.08000000000001"/>
    <n v="130.12"/>
    <n v="0"/>
    <n v="0"/>
    <n v="689695.10655999999"/>
    <n v="581573.08955999999"/>
    <n v="1138436.74303"/>
    <n v="967536.39142"/>
    <n v="0"/>
    <n v="0"/>
    <n v="0"/>
    <n v="0"/>
    <n v="0"/>
    <n v="0"/>
    <s v="Daños"/>
    <s v="Totales"/>
    <s v="Daños Total"/>
    <x v="53"/>
    <x v="2"/>
    <n v="1891357.54091"/>
    <n v="1612866.84565"/>
    <n v="686962120.64980006"/>
    <n v="584624168.36260986"/>
    <n v="657838299.99713993"/>
    <n v="555463704.64566004"/>
    <n v="248348596.68529999"/>
    <n v="215601552.82306999"/>
    <n v="126522432.59303005"/>
    <n v="99130517.126440004"/>
    <n v="1513854.95771"/>
    <n v="1278934.00798"/>
    <n v="0.60956855722777137"/>
    <n v="0.59319331945143128"/>
    <n v="234920.94972999999"/>
    <n v="18.368496596712113"/>
    <n v="100"/>
    <n v="100"/>
    <n v="80.040654660230445"/>
    <n v="79.295697064476386"/>
    <n v="0.2203694952318534"/>
    <n v="0.23012569467551247"/>
    <n v="0.21876174082265248"/>
    <n v="0.23024618841583072"/>
    <m/>
    <m/>
    <m/>
    <n v="0"/>
    <m/>
    <n v="0"/>
    <m/>
    <n v="0"/>
    <m/>
    <n v="38.503162888911888"/>
    <n v="54.264860681413282"/>
    <n v="46.376197069526626"/>
    <n v="0.64928508477417179"/>
    <n v="18.591303301499341"/>
    <n v="17.663454638556697"/>
    <n v="60.582646403729534"/>
    <n v="60.108652730514578"/>
    <s v="Resto"/>
    <n v="2023"/>
    <n v="3"/>
    <d v="2024-11-12T00:00:00"/>
    <x v="53"/>
    <x v="28"/>
  </r>
  <r>
    <n v="2024"/>
    <n v="9"/>
    <n v="50"/>
    <x v="56"/>
    <s v="Daños"/>
    <n v="38"/>
    <s v="aea92132c4cbeb263e6ac2bf6c183b5d81737f179f21efdc5863739672f0f470"/>
    <s v="866d562d83a77144c090ae01fef5e5dc5d322dfdcb968ee04e0fa262fe1b2619"/>
    <x v="47"/>
    <n v="-2.827"/>
    <n v="8179.1845800000001"/>
    <n v="-14909.349479999999"/>
    <n v="39677.859949999998"/>
    <n v="-101.87731000000005"/>
    <n v="-1805.2520299999996"/>
    <n v="-1824.0489700000003"/>
    <n v="706.69148000000177"/>
    <n v="0"/>
    <n v="0"/>
    <n v="136.08000000000001"/>
    <n v="130.12"/>
    <n v="0"/>
    <n v="0"/>
    <n v="785.15796"/>
    <n v="-313.43667999999997"/>
    <n v="0"/>
    <n v="553.65185999999994"/>
    <n v="0"/>
    <n v="0"/>
    <n v="0"/>
    <n v="0"/>
    <n v="0"/>
    <n v="0"/>
    <s v="Daños"/>
    <s v="Totales"/>
    <s v="Daños Total"/>
    <x v="53"/>
    <x v="2"/>
    <n v="44827465.708169997"/>
    <n v="24659912.83171"/>
    <n v="686962120.64980006"/>
    <n v="584624168.36260986"/>
    <n v="657838299.99713993"/>
    <n v="555463704.64566004"/>
    <n v="248348596.68529999"/>
    <n v="215601552.82306999"/>
    <n v="126522432.59303005"/>
    <n v="99130517.126440004"/>
    <n v="-2.827"/>
    <n v="8179.1845800000001"/>
    <n v="-1.1383192970412839E-6"/>
    <n v="3.7936575469436056E-3"/>
    <n v="-8182.0115800000003"/>
    <n v="-100.03456334763385"/>
    <n v="100"/>
    <n v="100"/>
    <n v="-6.3064015672979859E-6"/>
    <n v="3.3167937923456271E-2"/>
    <n v="-4.1152196242289601E-7"/>
    <n v="-4.2974086489222209E-7"/>
    <n v="1.3990500260890526E-3"/>
    <n v="1.4724966746868986E-3"/>
    <m/>
    <m/>
    <m/>
    <n v="0"/>
    <m/>
    <n v="0"/>
    <m/>
    <n v="0"/>
    <m/>
    <n v="-94.356615679861605"/>
    <n v="3603.7251503360471"/>
    <n v="-22.071295889498067"/>
    <n v="-8.052114388892356E-5"/>
    <n v="-350.49970539504187"/>
    <m/>
    <m/>
    <n v="-56.612594058656285"/>
    <s v="Resto"/>
    <n v="2023"/>
    <n v="3"/>
    <d v="2024-11-12T00:00:00"/>
    <x v="53"/>
    <x v="47"/>
  </r>
  <r>
    <n v="2024"/>
    <n v="9"/>
    <n v="74"/>
    <x v="0"/>
    <s v="Daños"/>
    <n v="46"/>
    <s v="25fc0e7096fc653718202dc30b0c580b8ab87eac11a700cba03a7c021bc35b0c"/>
    <s v="866d562d83a77144c090ae01fef5e5dc5d322dfdcb968ee04e0fa262fe1b2619"/>
    <x v="17"/>
    <n v="6052349.32651"/>
    <n v="8454898.729770001"/>
    <n v="7001244.535699998"/>
    <n v="8484966.8228000011"/>
    <n v="6148024.3030000003"/>
    <n v="2334628.6140100001"/>
    <n v="9169396.1975800022"/>
    <n v="2788379.4842400001"/>
    <n v="0"/>
    <n v="0"/>
    <n v="136.08000000000001"/>
    <n v="130.12"/>
    <n v="-35401.486900000004"/>
    <n v="-1704.4324000000001"/>
    <n v="1645397.2214300002"/>
    <n v="950477.62574000005"/>
    <n v="2590078.57711"/>
    <n v="2037267.98459"/>
    <n v="0"/>
    <n v="0"/>
    <n v="0"/>
    <n v="0"/>
    <n v="0"/>
    <n v="0"/>
    <s v="Daños"/>
    <s v="Totales"/>
    <s v="Daños Total"/>
    <x v="53"/>
    <x v="2"/>
    <n v="6432910.42368"/>
    <n v="8513094.40955"/>
    <n v="686962120.64980006"/>
    <n v="584624168.36260986"/>
    <n v="657838299.99713993"/>
    <n v="555463704.64566004"/>
    <n v="248348596.68529999"/>
    <n v="215601552.82306999"/>
    <n v="126522432.59303005"/>
    <n v="99130517.126440004"/>
    <n v="6052349.32651"/>
    <n v="8454898.729770001"/>
    <n v="2.4370378602055718"/>
    <n v="3.9215388846055204"/>
    <n v="-2402549.403260001"/>
    <n v="-28.416063634216439"/>
    <n v="100"/>
    <n v="100"/>
    <n v="94.084153639554387"/>
    <n v="99.316398045407382"/>
    <n v="0.88103101242104298"/>
    <n v="0.92003602200363133"/>
    <n v="1.4462109483858863"/>
    <n v="1.522133428171248"/>
    <m/>
    <m/>
    <m/>
    <n v="0"/>
    <m/>
    <n v="0"/>
    <m/>
    <n v="0"/>
    <m/>
    <n v="163.34057014918716"/>
    <n v="101.58079071990991"/>
    <n v="27.612733027655189"/>
    <n v="4.8592365614528079"/>
    <n v="73.11267271009838"/>
    <n v="27.134898143076303"/>
    <n v="63.526922927022866"/>
    <n v="46.654521296631657"/>
    <s v="Medianas"/>
    <n v="2023"/>
    <n v="3"/>
    <d v="2024-11-12T00:00:00"/>
    <x v="53"/>
    <x v="17"/>
  </r>
  <r>
    <n v="2024"/>
    <n v="9"/>
    <n v="41"/>
    <x v="7"/>
    <s v="Daños"/>
    <n v="29"/>
    <s v="35135aaa6cc23891b40cb3f378c53a17a1127210ce60e125ccf03efcfdaec458"/>
    <s v="866d562d83a77144c090ae01fef5e5dc5d322dfdcb968ee04e0fa262fe1b2619"/>
    <x v="15"/>
    <n v="14782921.292100001"/>
    <n v="14157411.399590001"/>
    <n v="17013294.39457"/>
    <n v="15781156.01211"/>
    <n v="11282287.379590005"/>
    <n v="5589995.6867099991"/>
    <n v="27766074.787960019"/>
    <n v="6711486.9443099992"/>
    <n v="0"/>
    <n v="0"/>
    <n v="136.08000000000001"/>
    <n v="130.12"/>
    <n v="90695.298140000014"/>
    <n v="284041.39913000003"/>
    <n v="2253460.3742900002"/>
    <n v="2471822.00611"/>
    <n v="3810336.7127499999"/>
    <n v="3676961.2999"/>
    <n v="0"/>
    <n v="0"/>
    <n v="0"/>
    <n v="0"/>
    <n v="0"/>
    <n v="0"/>
    <s v="Daños"/>
    <s v="Totales"/>
    <s v="Daños Total"/>
    <x v="53"/>
    <x v="2"/>
    <n v="25680299.423299998"/>
    <n v="22376637.893310003"/>
    <n v="686962120.64980006"/>
    <n v="584624168.36260986"/>
    <n v="657838299.99713993"/>
    <n v="555463704.64566004"/>
    <n v="248348596.68529999"/>
    <n v="215601552.82306999"/>
    <n v="126522432.59303005"/>
    <n v="99130517.126440004"/>
    <n v="14782921.292100001"/>
    <n v="14157411.399590001"/>
    <n v="5.9524883528262826"/>
    <n v="6.5664700528423632"/>
    <n v="625509.89251000062"/>
    <n v="4.4182504474519657"/>
    <n v="100"/>
    <n v="100"/>
    <n v="57.565221683853515"/>
    <n v="63.268715644822926"/>
    <n v="2.151926699847261"/>
    <n v="2.2471968099401129"/>
    <n v="2.4216260917234176"/>
    <n v="2.5487554418377809"/>
    <m/>
    <m/>
    <m/>
    <n v="0"/>
    <m/>
    <n v="0"/>
    <m/>
    <n v="0"/>
    <m/>
    <n v="101.82998363331856"/>
    <n v="76.319741928270048"/>
    <n v="39.484588876691724"/>
    <n v="8.9172229369636149"/>
    <n v="-8.8340354313635956"/>
    <n v="3.6273270772152921"/>
    <n v="59.140714959640164"/>
    <n v="67.224585860537189"/>
    <s v="Medianas"/>
    <n v="2023"/>
    <n v="3"/>
    <d v="2024-11-12T00:00:00"/>
    <x v="53"/>
    <x v="15"/>
  </r>
  <r>
    <n v="2024"/>
    <n v="9"/>
    <n v="61"/>
    <x v="2"/>
    <s v="Dañ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171142.87127"/>
    <n v="2386770.3025799999"/>
    <n v="7034152.5085800001"/>
    <n v="6002126.9373599999"/>
    <n v="0"/>
    <n v="0"/>
    <n v="0"/>
    <n v="0"/>
    <n v="0"/>
    <n v="0"/>
    <s v="Daños"/>
    <s v="Totales"/>
    <s v="Daños Total"/>
    <x v="53"/>
    <x v="2"/>
    <n v="0"/>
    <n v="0"/>
    <n v="686962120.64980006"/>
    <n v="584624168.36260986"/>
    <n v="657838299.99713993"/>
    <n v="555463704.64566004"/>
    <n v="248348596.68529999"/>
    <n v="215601552.82306999"/>
    <n v="126522432.59303005"/>
    <n v="99130517.12644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2.863345410411959"/>
    <n v="17.194330976177774"/>
    <n v="45.082088672401639"/>
    <n v="39.765408620794794"/>
    <m/>
    <n v="2023"/>
    <n v="3"/>
    <d v="2024-11-12T00:00:00"/>
    <x v="53"/>
    <x v="2"/>
  </r>
  <r>
    <n v="2024"/>
    <n v="9"/>
    <n v="7"/>
    <x v="39"/>
    <s v="Daños"/>
    <n v="264"/>
    <s v="bba58959c32abe688d9cb5222b97de973002a67c412d6a8c8d2a79ac692f32b7"/>
    <s v="866d562d83a77144c090ae01fef5e5dc5d322dfdcb968ee04e0fa262fe1b2619"/>
    <x v="35"/>
    <n v="605124.67148000002"/>
    <n v="609310.56254999992"/>
    <n v="714978.17048000009"/>
    <n v="759620.42984999984"/>
    <n v="139116.80239999999"/>
    <n v="218272.81514999998"/>
    <n v="209015.68260999999"/>
    <n v="299726.85256999999"/>
    <n v="0"/>
    <n v="0"/>
    <n v="136.08000000000001"/>
    <n v="130.12"/>
    <n v="7222.8076900000005"/>
    <n v="12336.25758"/>
    <n v="49269.464650000002"/>
    <n v="76366.585769999991"/>
    <n v="154218.24446000002"/>
    <n v="146974.75581999999"/>
    <n v="0"/>
    <n v="0"/>
    <n v="0"/>
    <n v="0"/>
    <n v="0"/>
    <n v="0"/>
    <s v="Daños"/>
    <s v="Totales"/>
    <s v="Daños Total"/>
    <x v="53"/>
    <x v="2"/>
    <n v="605124.67148000002"/>
    <n v="609310.56254999992"/>
    <n v="686962120.64980006"/>
    <n v="584624168.36260986"/>
    <n v="657838299.99713993"/>
    <n v="555463704.64566004"/>
    <n v="248348596.68529999"/>
    <n v="215601552.82306999"/>
    <n v="126522432.59303005"/>
    <n v="99130517.126440004"/>
    <n v="605124.67148000002"/>
    <n v="609310.56254999992"/>
    <n v="0.2436593882778392"/>
    <n v="0.28260954272904565"/>
    <n v="-4185.891069999896"/>
    <n v="-0.68698810217266981"/>
    <n v="100"/>
    <n v="100"/>
    <n v="100"/>
    <n v="100"/>
    <n v="8.808705069613014E-2"/>
    <n v="9.1986841064533767E-2"/>
    <n v="0.10422260924595893"/>
    <n v="0.10969403715382083"/>
    <m/>
    <m/>
    <m/>
    <n v="0"/>
    <m/>
    <n v="0"/>
    <m/>
    <n v="0"/>
    <m/>
    <n v="-36.264714273100353"/>
    <n v="22.989775323447201"/>
    <n v="35.82291668086561"/>
    <n v="0.10995425834680304"/>
    <n v="-35.48295481169054"/>
    <n v="4.9283896405115435"/>
    <n v="31.947883223880915"/>
    <n v="51.958981216833024"/>
    <s v="Resto"/>
    <n v="2023"/>
    <n v="3"/>
    <d v="2024-11-12T00:00:00"/>
    <x v="53"/>
    <x v="35"/>
  </r>
  <r>
    <n v="2024"/>
    <n v="9"/>
    <n v="89"/>
    <x v="29"/>
    <s v="Daños"/>
    <n v="61"/>
    <s v="d029fa3a95e174a19934857f535eb9427d967218a36ea014b70ad704bc6c8d1c"/>
    <s v="866d562d83a77144c090ae01fef5e5dc5d322dfdcb968ee04e0fa262fe1b2619"/>
    <x v="20"/>
    <n v="2784750.4692699998"/>
    <n v="2392641.0795800001"/>
    <n v="3877662.4092499996"/>
    <n v="3283040.3658800004"/>
    <n v="1859961.4662899999"/>
    <n v="1753553.625"/>
    <n v="2484160.5697699999"/>
    <n v="2288098.4034799999"/>
    <n v="0"/>
    <n v="0"/>
    <n v="136.08000000000001"/>
    <n v="130.12"/>
    <n v="33805.34964"/>
    <n v="22014.207969999999"/>
    <n v="1506343.8599400001"/>
    <n v="1358888.1331300002"/>
    <n v="2206537.6628100001"/>
    <n v="1851649.9671800002"/>
    <n v="0"/>
    <n v="0"/>
    <n v="0"/>
    <n v="0"/>
    <n v="0"/>
    <n v="0"/>
    <s v="Daños"/>
    <s v="Totales"/>
    <s v="Daños Total"/>
    <x v="53"/>
    <x v="2"/>
    <n v="2784750.4692699998"/>
    <n v="2392641.0795800001"/>
    <n v="686962120.64980006"/>
    <n v="584624168.36260986"/>
    <n v="657838299.99713993"/>
    <n v="555463704.64566004"/>
    <n v="248348596.68529999"/>
    <n v="215601552.82306999"/>
    <n v="126522432.59303005"/>
    <n v="99130517.126440004"/>
    <n v="2784750.4692699998"/>
    <n v="2392641.0795800001"/>
    <n v="1.1213071088131628"/>
    <n v="1.1097513205498493"/>
    <n v="392109.38968999963"/>
    <n v="16.388140830501396"/>
    <n v="100"/>
    <n v="100"/>
    <n v="100"/>
    <n v="100"/>
    <n v="0.40537176440469436"/>
    <n v="0.42331838527524274"/>
    <n v="0.40926140400271271"/>
    <n v="0.43074661036697398"/>
    <m/>
    <m/>
    <m/>
    <n v="0"/>
    <m/>
    <n v="0"/>
    <m/>
    <n v="0"/>
    <m/>
    <n v="6.0681258772454116"/>
    <n v="66.790956202893611"/>
    <n v="73.289455738501971"/>
    <n v="1.4700645791981577"/>
    <n v="10.85120424669228"/>
    <n v="19.16602500042066"/>
    <n v="68.267307888218355"/>
    <n v="73.387959777275853"/>
    <s v="Resto"/>
    <n v="2023"/>
    <n v="3"/>
    <d v="2024-11-12T00:00:00"/>
    <x v="53"/>
    <x v="20"/>
  </r>
  <r>
    <n v="2024"/>
    <n v="9"/>
    <n v="37"/>
    <x v="35"/>
    <s v="Daños"/>
    <n v="25"/>
    <s v="b7a56873cd771f2c446d369b649430b65a756ba278ff97ec81bb6f55b2e73569"/>
    <s v="866d562d83a77144c090ae01fef5e5dc5d322dfdcb968ee04e0fa262fe1b2619"/>
    <x v="14"/>
    <n v="8218489.4311800003"/>
    <n v="7127652.1663000006"/>
    <n v="10240877.9518"/>
    <n v="9073634.7082800008"/>
    <n v="3123104.0774699999"/>
    <n v="2334581.2003100007"/>
    <n v="5005358.1033300003"/>
    <n v="3600596.0040099993"/>
    <n v="0"/>
    <n v="0"/>
    <n v="136.08000000000001"/>
    <n v="130.12"/>
    <n v="11112.7255"/>
    <n v="13474.73047"/>
    <n v="2541241.2692600004"/>
    <n v="1895845.40069"/>
    <n v="4342758.9913100004"/>
    <n v="3497849.6970700002"/>
    <n v="0"/>
    <n v="0"/>
    <n v="0"/>
    <n v="0"/>
    <n v="0"/>
    <n v="0"/>
    <s v="Daños"/>
    <s v="Totales"/>
    <s v="Daños Total"/>
    <x v="53"/>
    <x v="2"/>
    <n v="10496838.85248"/>
    <n v="8533878.8999300003"/>
    <n v="686962120.64980006"/>
    <n v="584624168.36260986"/>
    <n v="657838299.99713993"/>
    <n v="555463704.64566004"/>
    <n v="248348596.68529999"/>
    <n v="215601552.82306999"/>
    <n v="126522432.59303005"/>
    <n v="99130517.126440004"/>
    <n v="8218489.4311800003"/>
    <n v="7127652.1663000006"/>
    <n v="3.3092554340438762"/>
    <n v="3.3059373056321144"/>
    <n v="1090837.2648799997"/>
    <n v="15.304299921333818"/>
    <n v="100"/>
    <n v="100"/>
    <n v="78.294899509086846"/>
    <n v="83.521833973510752"/>
    <n v="1.196352634903086"/>
    <n v="1.2493175650027875"/>
    <n v="1.2191853419715475"/>
    <n v="1.2831895417625627"/>
    <m/>
    <m/>
    <m/>
    <n v="0"/>
    <m/>
    <n v="0"/>
    <m/>
    <n v="0"/>
    <m/>
    <n v="33.77577430398626"/>
    <n v="38.000950218677701"/>
    <n v="32.753859838279588"/>
    <n v="2.4684192466609649"/>
    <n v="34.042642313297613"/>
    <n v="24.155105776778928"/>
    <n v="58.516746481789696"/>
    <n v="54.200310615921232"/>
    <s v="Medianas"/>
    <n v="2023"/>
    <n v="3"/>
    <d v="2024-11-12T00:00:00"/>
    <x v="53"/>
    <x v="14"/>
  </r>
  <r>
    <n v="2024"/>
    <n v="9"/>
    <n v="80"/>
    <x v="30"/>
    <s v="Daños"/>
    <n v="52"/>
    <s v="41cfc0d1f2d127b04555b7246d84019b4d27710a3f3aff6e7764375b1e06e05d"/>
    <s v="866d562d83a77144c090ae01fef5e5dc5d322dfdcb968ee04e0fa262fe1b2619"/>
    <x v="30"/>
    <n v="772679.58913999994"/>
    <n v="714765.15377999994"/>
    <n v="1094257.5219399999"/>
    <n v="983308.34453999985"/>
    <n v="458774.67550000001"/>
    <n v="251426.2212"/>
    <n v="949310.3409500001"/>
    <n v="419296.29059999995"/>
    <n v="0"/>
    <n v="0"/>
    <n v="136.08000000000001"/>
    <n v="130.12"/>
    <n v="1531.0521699999999"/>
    <n v="378.06522000000001"/>
    <n v="57915.143389999997"/>
    <n v="48726.834049999998"/>
    <n v="121725.55878000001"/>
    <n v="123551.70473"/>
    <n v="0"/>
    <n v="0"/>
    <n v="0"/>
    <n v="0"/>
    <n v="0"/>
    <n v="0"/>
    <s v="Daños"/>
    <s v="Totales"/>
    <s v="Daños Total"/>
    <x v="53"/>
    <x v="2"/>
    <n v="835205.63911999995"/>
    <n v="787883.69756"/>
    <n v="686962120.64980006"/>
    <n v="584624168.36260986"/>
    <n v="657838299.99713993"/>
    <n v="555463704.64566004"/>
    <n v="248348596.68529999"/>
    <n v="215601552.82306999"/>
    <n v="126522432.59303005"/>
    <n v="99130517.126440004"/>
    <n v="772679.58913999994"/>
    <n v="714765.15377999994"/>
    <n v="0.3111270204273055"/>
    <n v="0.33152133851585042"/>
    <n v="57914.435360000003"/>
    <n v="8.1025823732064239"/>
    <n v="100"/>
    <n v="100"/>
    <n v="92.513693987282039"/>
    <n v="90.719627274121649"/>
    <n v="0.11247775763955069"/>
    <n v="0.11745737351312006"/>
    <n v="0.12226062356981979"/>
    <n v="0.12867900239061722"/>
    <m/>
    <m/>
    <m/>
    <n v="0"/>
    <m/>
    <n v="0"/>
    <m/>
    <n v="0"/>
    <m/>
    <n v="82.468906111054423"/>
    <n v="59.374504250930293"/>
    <n v="35.17606025844222"/>
    <n v="0.36260342620481145"/>
    <n v="18.856774750790528"/>
    <n v="-1.4780418886090718"/>
    <n v="47.578457614372184"/>
    <n v="39.438414999197072"/>
    <s v="Resto"/>
    <n v="2023"/>
    <n v="3"/>
    <d v="2024-11-12T00:00:00"/>
    <x v="53"/>
    <x v="30"/>
  </r>
  <r>
    <n v="2024"/>
    <n v="9"/>
    <n v="12"/>
    <x v="31"/>
    <s v="Daños"/>
    <n v="12"/>
    <s v="6b51d431df5d7f141cbececcf79edf3dd861c3b4069f0b11661a3eefacbba918"/>
    <s v="866d562d83a77144c090ae01fef5e5dc5d322dfdcb968ee04e0fa262fe1b2619"/>
    <x v="12"/>
    <n v="5187301.5148400003"/>
    <n v="6116492.7305299994"/>
    <n v="6307388.8228400005"/>
    <n v="7244003.1288299998"/>
    <n v="1206295.5523000003"/>
    <n v="763706.88296000008"/>
    <n v="2625745.0967699997"/>
    <n v="1420349.83023"/>
    <n v="0"/>
    <n v="0"/>
    <n v="136.08000000000001"/>
    <n v="130.12"/>
    <n v="3916.4243300000003"/>
    <n v="4613.3549599999997"/>
    <n v="541398.94019000011"/>
    <n v="350279.90701999998"/>
    <n v="748647.99101999996"/>
    <n v="646561.23773000005"/>
    <n v="0"/>
    <n v="0"/>
    <n v="0"/>
    <n v="0"/>
    <n v="0"/>
    <n v="0"/>
    <s v="Daños"/>
    <s v="Totales"/>
    <s v="Daños Total"/>
    <x v="53"/>
    <x v="2"/>
    <n v="5387062.6739699999"/>
    <n v="6304657.6626300002"/>
    <n v="686962120.64980006"/>
    <n v="584624168.36260986"/>
    <n v="657838299.99713993"/>
    <n v="555463704.64566004"/>
    <n v="248348596.68529999"/>
    <n v="215601552.82306999"/>
    <n v="126522432.59303005"/>
    <n v="99130517.126440004"/>
    <n v="5187301.5148400003"/>
    <n v="6116492.7305299994"/>
    <n v="2.0887178683812722"/>
    <n v="2.8369428004766748"/>
    <n v="-929191.21568999905"/>
    <n v="-15.191569035176212"/>
    <n v="100"/>
    <n v="100"/>
    <n v="96.291835250121835"/>
    <n v="97.015461549715496"/>
    <n v="0.75510735729261347"/>
    <n v="0.7885374741577913"/>
    <n v="1.0462264582151655"/>
    <n v="1.1011507465518051"/>
    <m/>
    <m/>
    <m/>
    <n v="0"/>
    <m/>
    <n v="0"/>
    <m/>
    <n v="0"/>
    <m/>
    <n v="57.952688291167512"/>
    <n v="23.254779943849243"/>
    <n v="12.48602616901703"/>
    <n v="0.95342424863118969"/>
    <n v="54.561803100823525"/>
    <n v="15.789185514494243"/>
    <n v="72.31688947062662"/>
    <n v="54.175828456681266"/>
    <s v="Medianas"/>
    <n v="2023"/>
    <n v="3"/>
    <d v="2024-11-12T00:00:00"/>
    <x v="53"/>
    <x v="12"/>
  </r>
  <r>
    <n v="2024"/>
    <n v="9"/>
    <n v="603"/>
    <x v="25"/>
    <s v="Daños"/>
    <n v="242"/>
    <s v="14063697603e22d600d336bee6cff12c8be93509ce84a0642918d89b2aef1753"/>
    <s v="866d562d83a77144c090ae01fef5e5dc5d322dfdcb968ee04e0fa262fe1b2619"/>
    <x v="38"/>
    <n v="351623.43938"/>
    <n v="383722.22219999996"/>
    <n v="469930.53252000001"/>
    <n v="478546.55125999998"/>
    <n v="87807.831540000014"/>
    <n v="-170063.96534999998"/>
    <n v="57401.203450000001"/>
    <n v="-115948.08502999999"/>
    <n v="0"/>
    <n v="0"/>
    <n v="136.08000000000001"/>
    <n v="130.12"/>
    <n v="0"/>
    <n v="0"/>
    <n v="77833.768569999986"/>
    <n v="-159400.67991000001"/>
    <n v="295634.93583999999"/>
    <n v="369401.65006000001"/>
    <n v="0"/>
    <n v="0"/>
    <n v="0"/>
    <n v="0"/>
    <n v="0"/>
    <n v="0"/>
    <s v="Daños"/>
    <s v="Totales"/>
    <s v="Daños Total"/>
    <x v="53"/>
    <x v="2"/>
    <n v="351623.43938"/>
    <n v="383722.22219999996"/>
    <n v="686962120.64980006"/>
    <n v="584624168.36260986"/>
    <n v="657838299.99713993"/>
    <n v="555463704.64566004"/>
    <n v="248348596.68529999"/>
    <n v="215601552.82306999"/>
    <n v="126522432.59303005"/>
    <n v="99130517.126440004"/>
    <n v="351623.43938"/>
    <n v="383722.22219999996"/>
    <n v="0.1415846290549275"/>
    <n v="0.17797748540099595"/>
    <n v="-32098.782819999964"/>
    <n v="-8.3651091761033687"/>
    <n v="100"/>
    <n v="100"/>
    <n v="100"/>
    <n v="100"/>
    <n v="5.118527336665929E-2"/>
    <n v="5.3451348056434041E-2"/>
    <n v="6.5635709737199635E-2"/>
    <n v="6.9081421340532592E-2"/>
    <m/>
    <m/>
    <m/>
    <n v="0"/>
    <m/>
    <n v="0"/>
    <m/>
    <n v="0"/>
    <m/>
    <n v="-151.63223811657406"/>
    <n v="24.972121225714407"/>
    <n v="-44.319550839398843"/>
    <n v="6.9400998495216429E-2"/>
    <n v="-148.82900663532058"/>
    <n v="-19.969243290607519"/>
    <n v="26.32766264543384"/>
    <n v="-43.151047074129032"/>
    <s v="Resto"/>
    <n v="2023"/>
    <n v="3"/>
    <d v="2024-11-12T00:00:00"/>
    <x v="53"/>
    <x v="38"/>
  </r>
  <r>
    <n v="2024"/>
    <n v="9"/>
    <n v="3"/>
    <x v="40"/>
    <s v="Daños"/>
    <n v="3"/>
    <s v="4e07408562bedb8b60ce05c1decfe3ad16b72230967de01f640b7e4729b49fce"/>
    <s v="866d562d83a77144c090ae01fef5e5dc5d322dfdcb968ee04e0fa262fe1b2619"/>
    <x v="11"/>
    <n v="5012869.5460000001"/>
    <n v="4988686.05908"/>
    <n v="6322252.0779999997"/>
    <n v="6145043.8820200013"/>
    <n v="2359278.5995600005"/>
    <n v="1066357.2207899999"/>
    <n v="3504406.0488400003"/>
    <n v="1667318.7181800008"/>
    <n v="0"/>
    <n v="0"/>
    <n v="136.08000000000001"/>
    <n v="130.12"/>
    <n v="883.99490000000003"/>
    <n v="7037.6299700000018"/>
    <n v="352454.64600999997"/>
    <n v="191217.56341999999"/>
    <n v="576856.68369000009"/>
    <n v="404862.19445999997"/>
    <n v="0"/>
    <n v="0"/>
    <n v="0"/>
    <n v="0"/>
    <n v="0"/>
    <n v="0"/>
    <s v="Daños"/>
    <s v="Totales"/>
    <s v="Daños Total"/>
    <x v="53"/>
    <x v="2"/>
    <n v="18450547.527869999"/>
    <n v="15031312.08585"/>
    <n v="686962120.64980006"/>
    <n v="584624168.36260986"/>
    <n v="657838299.99713993"/>
    <n v="555463704.64566004"/>
    <n v="248348596.68529999"/>
    <n v="215601552.82306999"/>
    <n v="126522432.59303005"/>
    <n v="99130517.126440004"/>
    <n v="5012869.5460000001"/>
    <n v="4988686.05908"/>
    <n v="2.0184811240758331"/>
    <n v="2.3138451433946239"/>
    <n v="24183.486920000054"/>
    <n v="0.48476666267629476"/>
    <n v="100"/>
    <n v="100"/>
    <n v="27.169218357492859"/>
    <n v="33.188626718596247"/>
    <n v="0.72971556877958688"/>
    <n v="0.76202154025112168"/>
    <n v="0.85331505761249948"/>
    <n v="0.89811197695848899"/>
    <m/>
    <m/>
    <m/>
    <n v="0"/>
    <m/>
    <n v="0"/>
    <m/>
    <n v="0"/>
    <m/>
    <n v="121.24655355286595"/>
    <n v="47.064432415612686"/>
    <n v="21.375512673304094"/>
    <n v="1.8647116967382509"/>
    <n v="84.321272432412826"/>
    <n v="42.482230147323129"/>
    <n v="61.099170032223697"/>
    <n v="47.230283794475682"/>
    <s v="Medianas"/>
    <n v="2023"/>
    <n v="3"/>
    <d v="2024-11-12T00:00:00"/>
    <x v="53"/>
    <x v="11"/>
  </r>
  <r>
    <n v="2024"/>
    <n v="9"/>
    <n v="25"/>
    <x v="36"/>
    <s v="Daños"/>
    <n v="25"/>
    <s v="b7a56873cd771f2c446d369b649430b65a756ba278ff97ec81bb6f55b2e73569"/>
    <s v="866d562d83a77144c090ae01fef5e5dc5d322dfdcb968ee04e0fa262fe1b2619"/>
    <x v="64"/>
    <n v="0"/>
    <n v="0"/>
    <n v="0"/>
    <n v="-4063560.40219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Daños"/>
    <s v="Totales"/>
    <s v="Daños Total"/>
    <x v="53"/>
    <x v="2"/>
    <n v="0"/>
    <n v="0"/>
    <n v="686962120.64980006"/>
    <n v="584624168.36260986"/>
    <n v="657838299.99713993"/>
    <n v="555463704.64566004"/>
    <n v="248348596.68529999"/>
    <n v="215601552.82306999"/>
    <n v="126522432.59303005"/>
    <n v="99130517.12644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3"/>
    <x v="64"/>
  </r>
  <r>
    <n v="2024"/>
    <n v="9"/>
    <n v="125"/>
    <x v="67"/>
    <s v="Daños"/>
    <n v="238"/>
    <s v="8ae4c23b80d1e7c8ff79e515fe791ebd68190bae842dda7af193db125f700452"/>
    <s v="866d562d83a77144c090ae01fef5e5dc5d322dfdcb968ee04e0fa262fe1b2619"/>
    <x v="40"/>
    <n v="95399.785930000013"/>
    <n v="93997.07677"/>
    <n v="128050.68683000002"/>
    <n v="125452.10662000001"/>
    <n v="28172.631299999997"/>
    <n v="31675.195059999995"/>
    <n v="37847.952850000009"/>
    <n v="40936.661430000007"/>
    <n v="0"/>
    <n v="0"/>
    <n v="136.08000000000001"/>
    <n v="130.12"/>
    <n v="0"/>
    <n v="0"/>
    <n v="17572.669329999997"/>
    <n v="18977.46629"/>
    <n v="63591.184369999995"/>
    <n v="46174.745569999999"/>
    <n v="0"/>
    <n v="0"/>
    <n v="0"/>
    <n v="0"/>
    <n v="0"/>
    <n v="0"/>
    <s v="Daños"/>
    <s v="Totales"/>
    <s v="Daños Total"/>
    <x v="53"/>
    <x v="2"/>
    <n v="95399.785930000013"/>
    <n v="93997.07677"/>
    <n v="686962120.64980006"/>
    <n v="584624168.36260986"/>
    <n v="657838299.99713993"/>
    <n v="555463704.64566004"/>
    <n v="248348596.68529999"/>
    <n v="215601552.82306999"/>
    <n v="126522432.59303005"/>
    <n v="99130517.126440004"/>
    <n v="95399.785930000013"/>
    <n v="93997.07677"/>
    <n v="3.8413660154837839E-2"/>
    <n v="4.3597588022539532E-2"/>
    <n v="1402.7091600000131"/>
    <n v="1.4922901947602929"/>
    <n v="100"/>
    <n v="100"/>
    <n v="100"/>
    <n v="100"/>
    <n v="1.3887197425057585E-2"/>
    <n v="1.4502011501977732E-2"/>
    <n v="1.6078205769915904E-2"/>
    <n v="1.6922271605480033E-2"/>
    <m/>
    <m/>
    <m/>
    <n v="0"/>
    <m/>
    <n v="0"/>
    <m/>
    <n v="0"/>
    <m/>
    <n v="-11.057749615638823"/>
    <n v="29.53112632838797"/>
    <n v="33.698063970122753"/>
    <n v="2.226690613088322E-2"/>
    <n v="-7.4024474001581968"/>
    <n v="37.718537665999733"/>
    <n v="27.633813560940911"/>
    <n v="41.099233045541176"/>
    <s v="Resto"/>
    <n v="2023"/>
    <n v="3"/>
    <d v="2024-11-12T00:00:00"/>
    <x v="53"/>
    <x v="40"/>
  </r>
  <r>
    <n v="2024"/>
    <n v="9"/>
    <n v="61"/>
    <x v="2"/>
    <s v="Vida Tot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45660.77927999996"/>
    <n v="415220.09951999999"/>
    <n v="659479.94647000008"/>
    <n v="596190.37703999993"/>
    <n v="0"/>
    <n v="0"/>
    <n v="0"/>
    <n v="0"/>
    <n v="0"/>
    <n v="0"/>
    <s v="Vida Total"/>
    <s v="Totales"/>
    <s v="Vida Total"/>
    <x v="54"/>
    <x v="2"/>
    <n v="0"/>
    <n v="0"/>
    <n v="686962120.64980006"/>
    <n v="584624168.36260986"/>
    <n v="657838299.99713993"/>
    <n v="555463704.64566004"/>
    <n v="282737917.87033999"/>
    <n v="228707609.66887"/>
    <n v="151002766.76716003"/>
    <n v="130716453.99912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6.752397179330082"/>
    <n v="10.615664369529721"/>
    <n v="52.414145590054595"/>
    <n v="69.645555431724432"/>
    <m/>
    <n v="2023"/>
    <n v="3"/>
    <d v="2024-11-12T00:00:00"/>
    <x v="54"/>
    <x v="2"/>
  </r>
  <r>
    <n v="2024"/>
    <n v="9"/>
    <n v="69"/>
    <x v="77"/>
    <s v="Vida Total"/>
    <n v="202"/>
    <s v="c17edaae86e4016a583e098582f6dbf3eccade8ef83747df9ba617ded9d31309"/>
    <s v="866d562d83a77144c090ae01fef5e5dc5d322dfdcb968ee04e0fa262fe1b2619"/>
    <x v="12"/>
    <n v="2704976.95878"/>
    <n v="531626.28642999998"/>
    <n v="3205003.95572"/>
    <n v="857743.69749999989"/>
    <n v="929570.99332000001"/>
    <n v="1066316.7120999999"/>
    <n v="1452003.7351500003"/>
    <n v="1653091.2341999998"/>
    <n v="0"/>
    <n v="0"/>
    <n v="136.08000000000001"/>
    <n v="130.12"/>
    <n v="5517.3269299999993"/>
    <n v="6383.8623899999993"/>
    <n v="716197.14892999991"/>
    <n v="479843.64341000002"/>
    <n v="1084278.0825399999"/>
    <n v="495867.92611"/>
    <n v="2704976.95878"/>
    <n v="531626.28642999998"/>
    <n v="0"/>
    <n v="0"/>
    <n v="0"/>
    <n v="0"/>
    <s v="Vida Total"/>
    <s v="Totales"/>
    <s v="Vida Total"/>
    <x v="54"/>
    <x v="2"/>
    <n v="2704976.95878"/>
    <n v="531626.28642999998"/>
    <n v="686962120.64980006"/>
    <n v="584624168.36260986"/>
    <n v="657838299.99713993"/>
    <n v="555463704.64566004"/>
    <n v="282737917.87033999"/>
    <n v="228707609.66887"/>
    <n v="151002766.76716003"/>
    <n v="130716453.99912001"/>
    <n v="2704976.95878"/>
    <n v="531626.28642999998"/>
    <n v="0.95670824032186164"/>
    <n v="0.2324480095785641"/>
    <n v="2173350.6723500001"/>
    <n v="408.81174009369988"/>
    <n v="100"/>
    <n v="100"/>
    <n v="100"/>
    <n v="100"/>
    <n v="0.39375925942195356"/>
    <n v="0.41119177141126628"/>
    <n v="9.0934709031779498E-2"/>
    <n v="9.5708555209585405E-2"/>
    <n v="0.95670824032186164"/>
    <m/>
    <m/>
    <n v="2173350.6723500001"/>
    <n v="408.81174009369988"/>
    <n v="0"/>
    <m/>
    <n v="0"/>
    <m/>
    <n v="-12.824118503281579"/>
    <n v="34.36520929698623"/>
    <n v="200.57637090531705"/>
    <n v="0.6155986497607423"/>
    <n v="49.256358558875156"/>
    <n v="118.66267718623749"/>
    <n v="66.052902891134366"/>
    <n v="96.768437348689247"/>
    <s v="Medianas"/>
    <n v="2023"/>
    <n v="3"/>
    <d v="2024-11-12T00:00:00"/>
    <x v="54"/>
    <x v="12"/>
  </r>
  <r>
    <n v="2024"/>
    <n v="9"/>
    <n v="98"/>
    <x v="53"/>
    <s v="Vida Total"/>
    <n v="205"/>
    <s v="f8809aff4d69bece79dabe35be0c708b890d7eafb841f121330667b77d2e2590"/>
    <s v="866d562d83a77144c090ae01fef5e5dc5d322dfdcb968ee04e0fa262fe1b2619"/>
    <x v="23"/>
    <n v="2404909.52312"/>
    <n v="3210392.0818400001"/>
    <n v="3304996.8341699997"/>
    <n v="3942808.9293400003"/>
    <n v="768341.7199299999"/>
    <n v="1526820.8288699999"/>
    <n v="1270634.7718900002"/>
    <n v="2006005.2629399993"/>
    <n v="0"/>
    <n v="0"/>
    <n v="136.08000000000001"/>
    <n v="130.12"/>
    <n v="0"/>
    <n v="0"/>
    <n v="660480.50239000004"/>
    <n v="832545.42694999999"/>
    <n v="2369223.9444599999"/>
    <n v="2221430.1357899997"/>
    <n v="2300793.2769599999"/>
    <n v="3118270.4233000004"/>
    <n v="7030.4811399999999"/>
    <n v="6877.1308499999996"/>
    <n v="97085.765020000006"/>
    <n v="85244.527690000003"/>
    <s v="Vida Total"/>
    <s v="Totales"/>
    <s v="Vida Total"/>
    <x v="54"/>
    <x v="2"/>
    <n v="2821244.0201900001"/>
    <n v="3540235.0162600004"/>
    <n v="686962120.64980006"/>
    <n v="584624168.36260986"/>
    <n v="657838299.99713993"/>
    <n v="555463704.64566004"/>
    <n v="282737917.87033999"/>
    <n v="228707609.66887"/>
    <n v="151002766.76716003"/>
    <n v="130716453.99912001"/>
    <n v="2404909.52312"/>
    <n v="3210392.0818400001"/>
    <n v="0.85057905965865577"/>
    <n v="1.4037102160650037"/>
    <n v="-805482.55872000009"/>
    <n v="-25.08985003035351"/>
    <n v="100"/>
    <n v="100"/>
    <n v="85.242875338306916"/>
    <n v="90.683021525264294"/>
    <n v="0.35007891277108366"/>
    <n v="0.36557760822537327"/>
    <n v="0.54913776329697894"/>
    <n v="0.57796613081820802"/>
    <n v="0.81375476423191118"/>
    <n v="2.4865717315015697E-3"/>
    <n v="3.433772369524285E-2"/>
    <n v="-817477.14634000044"/>
    <n v="-26.215723313531015"/>
    <n v="153.35029000000031"/>
    <n v="2.2298585463151444"/>
    <n v="11841.237330000004"/>
    <n v="13.890906138939286"/>
    <n v="-49.677021337294072"/>
    <n v="31.948882589694882"/>
    <n v="47.558702798535421"/>
    <n v="0.50882625290882966"/>
    <n v="-20.667331654244215"/>
    <n v="6.653092811196637"/>
    <n v="27.877504105697305"/>
    <n v="37.477902794990428"/>
    <s v="Resto"/>
    <n v="2023"/>
    <n v="3"/>
    <d v="2024-11-12T00:00:00"/>
    <x v="54"/>
    <x v="23"/>
  </r>
  <r>
    <n v="2024"/>
    <n v="9"/>
    <n v="48"/>
    <x v="3"/>
    <s v="Vida Total"/>
    <n v="36"/>
    <s v="76a50887d8f1c2e9301755428990ad81479ee21c25b43215cf524541e0503269"/>
    <s v="866d562d83a77144c090ae01fef5e5dc5d322dfdcb968ee04e0fa262fe1b2619"/>
    <x v="10"/>
    <n v="4864113.0592"/>
    <n v="4432978.3748199996"/>
    <n v="6474803.8277799999"/>
    <n v="5885678.62029"/>
    <n v="3521490.1179800006"/>
    <n v="3050737.9558900003"/>
    <n v="4793035.0555199999"/>
    <n v="4197880.7456399994"/>
    <n v="0"/>
    <n v="0"/>
    <n v="136.08000000000001"/>
    <n v="130.12"/>
    <n v="78580.814370000007"/>
    <n v="107723.41842999999"/>
    <n v="3291230.77752"/>
    <n v="2932561.2277100002"/>
    <n v="4056520.1401"/>
    <n v="3768992.7943500001"/>
    <n v="975787.55005999992"/>
    <n v="969378.19620999997"/>
    <n v="3865383.1765000005"/>
    <n v="3454818.4391000001"/>
    <n v="22942.332640000001"/>
    <n v="8781.7395099999994"/>
    <s v="Vida Total"/>
    <s v="Totales"/>
    <s v="Vida Total"/>
    <x v="54"/>
    <x v="2"/>
    <n v="47053426.409630001"/>
    <n v="41806699.471960001"/>
    <n v="686962120.64980006"/>
    <n v="584624168.36260986"/>
    <n v="657838299.99713993"/>
    <n v="555463704.64566004"/>
    <n v="282737917.87033999"/>
    <n v="228707609.66887"/>
    <n v="151002766.76716003"/>
    <n v="130716453.99912001"/>
    <n v="4864113.0592"/>
    <n v="4432978.3748199996"/>
    <n v="1.7203610664738009"/>
    <n v="1.9382732307150616"/>
    <n v="431134.68438000046"/>
    <n v="9.7256211947460045"/>
    <n v="100"/>
    <n v="100"/>
    <n v="10.337425837716477"/>
    <n v="10.603511950981025"/>
    <n v="0.70806131997482147"/>
    <n v="0.73940861443019479"/>
    <n v="0.75826122399894857"/>
    <n v="0.79806805336594833"/>
    <n v="0.34512086578620266"/>
    <n v="1.3671258547898821"/>
    <n v="8.1143458977161534E-3"/>
    <n v="6409.3538499999559"/>
    <n v="0.66118196954076947"/>
    <n v="410564.73740000045"/>
    <n v="11.883829632070464"/>
    <n v="14160.593130000001"/>
    <n v="161.25043465335037"/>
    <n v="15.430763602004172"/>
    <n v="72.39737389161715"/>
    <n v="68.819148165004876"/>
    <n v="2.3320699304867647"/>
    <n v="12.230590325647883"/>
    <n v="7.628758170645078"/>
    <n v="81.13433839475195"/>
    <n v="77.80755728973871"/>
    <s v="Medianas"/>
    <n v="2023"/>
    <n v="3"/>
    <d v="2024-11-12T00:00:00"/>
    <x v="54"/>
    <x v="10"/>
  </r>
  <r>
    <n v="2024"/>
    <n v="9"/>
    <n v="111"/>
    <x v="75"/>
    <s v="Vida Total"/>
    <n v="230"/>
    <s v="a0eaec5a55dc2f5b2ba523018adc485ff620b9d83509b9f37186a7716e438d21"/>
    <s v="866d562d83a77144c090ae01fef5e5dc5d322dfdcb968ee04e0fa262fe1b2619"/>
    <x v="29"/>
    <n v="1484029.3225799999"/>
    <n v="1239121.6834200001"/>
    <n v="2299562.0986699997"/>
    <n v="2092162.4532300003"/>
    <n v="735783.73447000002"/>
    <n v="589783.52488000004"/>
    <n v="926135.92592000007"/>
    <n v="877131.43804000015"/>
    <n v="0"/>
    <n v="0"/>
    <n v="136.08000000000001"/>
    <n v="130.12"/>
    <n v="40482.043539999999"/>
    <n v="16887.898659999999"/>
    <n v="704506.55452000001"/>
    <n v="550286.27599999995"/>
    <n v="1272175.6155599998"/>
    <n v="921433.0428099999"/>
    <n v="489787.23183"/>
    <n v="428336.97091999999"/>
    <n v="995041.12945999997"/>
    <n v="813430.74625000008"/>
    <n v="-799.03870999999992"/>
    <n v="-2646.0337500000001"/>
    <s v="Vida Total"/>
    <s v="Totales"/>
    <s v="Vida Total"/>
    <x v="54"/>
    <x v="2"/>
    <n v="1484029.3225799999"/>
    <n v="1239121.6834200001"/>
    <n v="686962120.64980006"/>
    <n v="584624168.36260986"/>
    <n v="657838299.99713993"/>
    <n v="555463704.64566004"/>
    <n v="282737917.87033999"/>
    <n v="228707609.66887"/>
    <n v="151002766.76716003"/>
    <n v="130716453.99912001"/>
    <n v="1484029.3225799999"/>
    <n v="1239121.6834200001"/>
    <n v="0.52487806862203634"/>
    <n v="0.54179294043343773"/>
    <n v="244907.63915999979"/>
    <n v="19.764615730397828"/>
    <n v="100"/>
    <n v="100"/>
    <n v="100"/>
    <n v="100"/>
    <n v="0.21602782423814737"/>
    <n v="0.22559180920090119"/>
    <n v="0.211951840254993"/>
    <n v="0.22307878499648459"/>
    <n v="0.17323011908668373"/>
    <n v="0.35193055708796483"/>
    <n v="-2.8260755261217882E-4"/>
    <n v="61450.260910000012"/>
    <n v="14.34624258046524"/>
    <n v="181610.38320999988"/>
    <n v="22.326471435612994"/>
    <n v="1846.9950400000002"/>
    <n v="-69.802399156851266"/>
    <n v="24.754880974287286"/>
    <n v="49.580134521252759"/>
    <n v="47.596901319020255"/>
    <n v="0.48726506819874893"/>
    <n v="28.025463335378564"/>
    <n v="38.064900698630936"/>
    <n v="55.37808977810684"/>
    <n v="59.720701389419283"/>
    <s v="Resto"/>
    <n v="2023"/>
    <n v="3"/>
    <d v="2024-11-12T00:00:00"/>
    <x v="54"/>
    <x v="29"/>
  </r>
  <r>
    <n v="2024"/>
    <n v="9"/>
    <n v="41"/>
    <x v="7"/>
    <s v="Vida Total"/>
    <n v="29"/>
    <s v="35135aaa6cc23891b40cb3f378c53a17a1127210ce60e125ccf03efcfdaec458"/>
    <s v="866d562d83a77144c090ae01fef5e5dc5d322dfdcb968ee04e0fa262fe1b2619"/>
    <x v="18"/>
    <n v="6620840.57259"/>
    <n v="4515190.9059899999"/>
    <n v="8195069.3319600001"/>
    <n v="5647863.27996"/>
    <n v="3180687.9606099995"/>
    <n v="2681177.7566600009"/>
    <n v="3979990.4402499995"/>
    <n v="3603430.0269999998"/>
    <n v="0"/>
    <n v="0"/>
    <n v="136.08000000000001"/>
    <n v="130.12"/>
    <n v="65688.56753"/>
    <n v="75270.695600000006"/>
    <n v="3179638.7889800002"/>
    <n v="2634557.20976"/>
    <n v="6210256.9854100002"/>
    <n v="4783782.0358500006"/>
    <n v="5958559.3917300003"/>
    <n v="3895125.8799000001"/>
    <n v="649554.4216"/>
    <n v="610219.42483999999"/>
    <n v="12726.759259999999"/>
    <n v="9845.6012499999997"/>
    <s v="Vida Total"/>
    <s v="Totales"/>
    <s v="Vida Total"/>
    <x v="54"/>
    <x v="2"/>
    <n v="25680299.423299998"/>
    <n v="22376637.893310003"/>
    <n v="686962120.64980006"/>
    <n v="584624168.36260986"/>
    <n v="657838299.99713993"/>
    <n v="555463704.64566004"/>
    <n v="282737917.87033999"/>
    <n v="228707609.66887"/>
    <n v="151002766.76716003"/>
    <n v="130716453.99912001"/>
    <n v="6620840.57259"/>
    <n v="4515190.9059899999"/>
    <n v="2.3416882399290473"/>
    <n v="1.9742197964148347"/>
    <n v="2105649.6666000001"/>
    <n v="46.634787109589901"/>
    <n v="100"/>
    <n v="100"/>
    <n v="25.781788846990018"/>
    <n v="20.17814708142512"/>
    <n v="0.9637853927560549"/>
    <n v="1.0064541046969726"/>
    <n v="0.77232368251828376"/>
    <n v="0.81286875600095565"/>
    <n v="2.10744969638721"/>
    <n v="0.22973728691666936"/>
    <n v="4.5012566251677382E-3"/>
    <n v="2063433.5118300002"/>
    <n v="52.974758081065531"/>
    <n v="39334.996760000009"/>
    <n v="6.4460414006508593"/>
    <n v="2881.1580099999992"/>
    <n v="29.263403390422702"/>
    <n v="18.63025316800513"/>
    <n v="48.040545996197423"/>
    <n v="59.381271190617056"/>
    <n v="2.1063772728843357"/>
    <n v="20.689684672653421"/>
    <n v="29.818978767633975"/>
    <n v="51.199794089842818"/>
    <n v="55.072684959649962"/>
    <s v="Medianas"/>
    <n v="2023"/>
    <n v="3"/>
    <d v="2024-11-12T00:00:00"/>
    <x v="54"/>
    <x v="18"/>
  </r>
  <r>
    <n v="2024"/>
    <n v="9"/>
    <n v="104"/>
    <x v="79"/>
    <s v="Vida Total"/>
    <n v="225"/>
    <s v="0e6523810856a138a75dec70a9cf3778a5c70b83ac915f22c33f05db97cb3e68"/>
    <s v="866d562d83a77144c090ae01fef5e5dc5d322dfdcb968ee04e0fa262fe1b2619"/>
    <x v="22"/>
    <n v="2488578.9333600001"/>
    <n v="1950834.3623800001"/>
    <n v="3166210.4649499999"/>
    <n v="2557564.2309100004"/>
    <n v="608683.58029000007"/>
    <n v="570034.91925999988"/>
    <n v="848379.17077000008"/>
    <n v="731388.73589999997"/>
    <n v="0"/>
    <n v="0"/>
    <n v="136.08000000000001"/>
    <n v="130.12"/>
    <n v="0"/>
    <n v="-28392.713100000001"/>
    <n v="471694.25268999999"/>
    <n v="418792.95329999999"/>
    <n v="2246165.8249499998"/>
    <n v="1458323.59342"/>
    <n v="1640134.7409000001"/>
    <n v="17191.982459999999"/>
    <n v="466899.95367000002"/>
    <n v="1440545.2287500002"/>
    <n v="381544.23878999997"/>
    <n v="493097.15116999997"/>
    <s v="Vida Total"/>
    <s v="Totales"/>
    <s v="Vida Total"/>
    <x v="54"/>
    <x v="2"/>
    <n v="2528072.3686799998"/>
    <n v="1796205.0709800001"/>
    <n v="686962120.64980006"/>
    <n v="584624168.36260986"/>
    <n v="657838299.99713993"/>
    <n v="555463704.64566004"/>
    <n v="282737917.87033999"/>
    <n v="228707609.66887"/>
    <n v="151002766.76716003"/>
    <n v="130716453.99912001"/>
    <n v="2488578.9333600001"/>
    <n v="1950834.3623800001"/>
    <n v="0.88017162752865374"/>
    <n v="0.85298183353167778"/>
    <n v="537744.57098000008"/>
    <n v="27.564850268679741"/>
    <n v="100"/>
    <n v="100"/>
    <n v="98.437804399538592"/>
    <n v="108.6086657864536"/>
    <n v="0.36225853777877065"/>
    <n v="0.37829644965500181"/>
    <n v="0.33369033781887819"/>
    <n v="0.35120825106376141"/>
    <n v="0.58009012489514933"/>
    <n v="0.16513524510147748"/>
    <n v="0.13494625753202699"/>
    <n v="1622942.75844"/>
    <n v="9440.1140893206793"/>
    <n v="-973645.27508000028"/>
    <n v="-67.588664045269752"/>
    <n v="-111552.91237999999"/>
    <n v="-22.622907497095046"/>
    <n v="6.7800514888057384"/>
    <n v="24.459082737157743"/>
    <n v="29.220057338161837"/>
    <n v="0.40309432291963548"/>
    <n v="12.631850410363633"/>
    <n v="54.023828119134023"/>
    <n v="20.999974598959096"/>
    <n v="28.717422881286868"/>
    <s v="Resto"/>
    <n v="2023"/>
    <n v="3"/>
    <d v="2024-11-12T00:00:00"/>
    <x v="54"/>
    <x v="22"/>
  </r>
  <r>
    <n v="2024"/>
    <n v="9"/>
    <n v="68"/>
    <x v="61"/>
    <s v="Vida Total"/>
    <n v="213"/>
    <s v="d48ff4b2f68a10fd7c86f185a6ccede0dc0f2c48538d697cb33b6ada3f1e85db"/>
    <s v="866d562d83a77144c090ae01fef5e5dc5d322dfdcb968ee04e0fa262fe1b2619"/>
    <x v="25"/>
    <n v="1097528.57672"/>
    <n v="598107.31757000007"/>
    <n v="1082881.2044499998"/>
    <n v="701070.96744000027"/>
    <n v="162289.25774999999"/>
    <n v="166640.92723"/>
    <n v="212063.33236999996"/>
    <n v="215405.08754000001"/>
    <n v="0"/>
    <n v="0"/>
    <n v="136.08000000000001"/>
    <n v="130.12"/>
    <n v="-776.25172999999995"/>
    <n v="488.22853000000003"/>
    <n v="19498.270800000002"/>
    <n v="23451.053179999999"/>
    <n v="101765.54831"/>
    <n v="122877.07616"/>
    <n v="1090377.4860499999"/>
    <n v="590521.6749199999"/>
    <n v="7151.0906699999996"/>
    <n v="7585.6426500000007"/>
    <n v="0"/>
    <n v="0"/>
    <s v="Vida Total"/>
    <s v="Totales"/>
    <s v="Vida Total"/>
    <x v="54"/>
    <x v="2"/>
    <n v="1097528.57672"/>
    <n v="598107.31757000007"/>
    <n v="686962120.64980006"/>
    <n v="584624168.36260986"/>
    <n v="657838299.99713993"/>
    <n v="555463704.64566004"/>
    <n v="282737917.87033999"/>
    <n v="228707609.66887"/>
    <n v="151002766.76716003"/>
    <n v="130716453.99912001"/>
    <n v="1097528.57672"/>
    <n v="598107.31757000007"/>
    <n v="0.3881787717002686"/>
    <n v="0.26151614213272506"/>
    <n v="499421.25914999994"/>
    <n v="83.500275699527734"/>
    <n v="100"/>
    <n v="100"/>
    <n v="100"/>
    <n v="100"/>
    <n v="0.15976551599116462"/>
    <n v="0.16683865574941009"/>
    <n v="0.10230629350222609"/>
    <n v="0.10767711959713787"/>
    <n v="0.38564954225560688"/>
    <n v="2.5292294446616808E-3"/>
    <m/>
    <n v="499855.81113000005"/>
    <n v="84.646479944655255"/>
    <n v="-434.55198000000109"/>
    <n v="-5.728611273298001"/>
    <n v="0"/>
    <m/>
    <n v="-2.6114049845592735"/>
    <n v="14.786791086115199"/>
    <n v="27.861375765645441"/>
    <n v="0.10747436038721281"/>
    <n v="-16.855457832363317"/>
    <n v="-17.181014156383711"/>
    <n v="19.159991887042192"/>
    <n v="19.084970047190943"/>
    <s v="Resto"/>
    <n v="2023"/>
    <n v="3"/>
    <d v="2024-11-12T00:00:00"/>
    <x v="54"/>
    <x v="25"/>
  </r>
  <r>
    <n v="2024"/>
    <n v="9"/>
    <n v="22"/>
    <x v="15"/>
    <s v="Vida Total"/>
    <n v="16"/>
    <s v="b17ef6d19c7a5b1ee83b907c595526dcb1eb06db8227d650d5dda0a9f4ce8cd9"/>
    <s v="866d562d83a77144c090ae01fef5e5dc5d322dfdcb968ee04e0fa262fe1b2619"/>
    <x v="14"/>
    <n v="4347948.7431899998"/>
    <n v="3925225.8454899997"/>
    <n v="5438770.6477300003"/>
    <n v="4962011.5238100011"/>
    <n v="2499846.4968400011"/>
    <n v="2798229.4227"/>
    <n v="3424772.0406600009"/>
    <n v="3813025.2131500002"/>
    <n v="0"/>
    <n v="0"/>
    <n v="136.08000000000001"/>
    <n v="130.12"/>
    <n v="32680.052"/>
    <n v="145567.11512"/>
    <n v="2489576.36938"/>
    <n v="2758013.17007"/>
    <n v="3528432.7949699997"/>
    <n v="3377573.87586"/>
    <n v="2453837.0075399997"/>
    <n v="2195424.8892200002"/>
    <n v="1894111.7356499999"/>
    <n v="1729800.95627"/>
    <n v="0"/>
    <n v="0"/>
    <s v="Vida Total"/>
    <s v="Totales"/>
    <s v="Vida Total"/>
    <x v="54"/>
    <x v="2"/>
    <n v="23848282.467700001"/>
    <n v="20930115.52899"/>
    <n v="686962120.64980006"/>
    <n v="584624168.36260986"/>
    <n v="657838299.99713993"/>
    <n v="555463704.64566004"/>
    <n v="282737917.87033999"/>
    <n v="228707609.66887"/>
    <n v="151002766.76716003"/>
    <n v="130716453.99912001"/>
    <n v="4347948.7431899998"/>
    <n v="3925225.8454899997"/>
    <n v="1.5378017833405402"/>
    <n v="1.7162637706603046"/>
    <n v="422722.89770000009"/>
    <n v="10.769390459040707"/>
    <n v="100"/>
    <n v="100"/>
    <n v="18.23170599005962"/>
    <n v="18.753961678105533"/>
    <n v="0.63292408889696261"/>
    <n v="0.66094490746569534"/>
    <n v="0.67141012258928723"/>
    <n v="0.70665748502757164"/>
    <n v="0.86788394921451539"/>
    <n v="0.66991783412602457"/>
    <m/>
    <n v="258412.11831999943"/>
    <n v="11.77048322576908"/>
    <n v="164310.77937999996"/>
    <n v="9.4988257917434815"/>
    <n v="0"/>
    <m/>
    <n v="-10.663275978711228"/>
    <n v="57.494847443990693"/>
    <n v="71.288367417510656"/>
    <n v="1.6554971477407829"/>
    <n v="-9.7329774782470295"/>
    <n v="4.4664876226160333"/>
    <n v="70.557568020823467"/>
    <n v="81.656634952736681"/>
    <s v="Medianas"/>
    <n v="2023"/>
    <n v="3"/>
    <d v="2024-11-12T00:00:00"/>
    <x v="54"/>
    <x v="14"/>
  </r>
  <r>
    <n v="2024"/>
    <n v="9"/>
    <n v="150.1"/>
    <x v="32"/>
    <s v="Vida Total"/>
    <n v="150.1"/>
    <m/>
    <m/>
    <x v="21"/>
    <n v="20962834.04541"/>
    <n v="17380445.004240002"/>
    <n v="30994149.558680002"/>
    <n v="22959665.738589995"/>
    <n v="10234318.273270005"/>
    <n v="8946903.8870099988"/>
    <n v="15518686.175730001"/>
    <n v="11670625.036660001"/>
    <n v="0"/>
    <n v="0"/>
    <n v="0"/>
    <n v="0"/>
    <n v="224178.60264999996"/>
    <n v="82927.689940000011"/>
    <n v="8125766.569529999"/>
    <n v="6952273.3592100004"/>
    <n v="16923477.113189999"/>
    <n v="13637280.298140002"/>
    <n v="13473242.728500003"/>
    <n v="10160639.569960002"/>
    <n v="6209725.22389"/>
    <n v="6177613.4461400006"/>
    <n v="1279866.09302"/>
    <n v="1042198.26746"/>
    <s v="Vida Total"/>
    <s v="Totales"/>
    <s v="Vida Total"/>
    <x v="54"/>
    <x v="2"/>
    <n v="82047897.534679994"/>
    <n v="74131201.141820014"/>
    <n v="686962120.64980006"/>
    <n v="584624168.36260986"/>
    <n v="657838299.99713993"/>
    <n v="555463704.64566004"/>
    <n v="282737917.87033999"/>
    <n v="228707609.66887"/>
    <n v="151002766.76716003"/>
    <n v="130716453.99912001"/>
    <n v="20962834.04541"/>
    <n v="17380445.004240002"/>
    <n v="7.414228060851495"/>
    <n v="7.5994170152029277"/>
    <n v="3582389.0411699973"/>
    <n v="20.611607126837448"/>
    <n v="100"/>
    <n v="100"/>
    <n v="25.549507879284089"/>
    <n v="23.445519209906724"/>
    <n v="3.0515269205209123"/>
    <n v="3.1866241362810799"/>
    <n v="2.9729261882755211"/>
    <n v="3.1289974230318593"/>
    <n v="4.7652762070203334"/>
    <n v="2.1962831411730566"/>
    <n v="0.4526687126581056"/>
    <n v="3312603.1585400011"/>
    <n v="32.602309487817415"/>
    <n v="32111.777749999426"/>
    <n v="0.51980879072426323"/>
    <n v="237667.82556000003"/>
    <n v="22.804473292709805"/>
    <n v="14.389496104112641"/>
    <n v="48.821253133523236"/>
    <n v="51.476840120188982"/>
    <n v="6.7775700355549766"/>
    <n v="16.879273148335262"/>
    <n v="24.097156787913221"/>
    <n v="48.01475793173055"/>
    <n v="50.979911002916211"/>
    <s v="Resto"/>
    <n v="2023"/>
    <n v="3"/>
    <d v="2024-11-12T00:00:00"/>
    <x v="54"/>
    <x v="21"/>
  </r>
  <r>
    <n v="2024"/>
    <n v="9"/>
    <n v="34"/>
    <x v="54"/>
    <s v="Vida Total"/>
    <n v="23"/>
    <s v="535fa30d7e25dd8a49f1536779734ec8286108d115da5045d77f3b4185d8f790"/>
    <s v="866d562d83a77144c090ae01fef5e5dc5d322dfdcb968ee04e0fa262fe1b2619"/>
    <x v="5"/>
    <n v="39663455.944190003"/>
    <n v="39227155.829580002"/>
    <n v="54069899.954539999"/>
    <n v="49603625.585050002"/>
    <n v="28548270.039829992"/>
    <n v="25667444.494830001"/>
    <n v="36417594.353270002"/>
    <n v="33166980.614700001"/>
    <n v="0"/>
    <n v="0"/>
    <n v="136.08000000000001"/>
    <n v="130.12"/>
    <n v="128401.19123"/>
    <n v="96042.837109999993"/>
    <n v="28304058.783180002"/>
    <n v="25404893.676209997"/>
    <n v="36161834.178169996"/>
    <n v="35035970.48477"/>
    <n v="7755131.0616500005"/>
    <n v="7346891.2718899995"/>
    <n v="25949915.172880001"/>
    <n v="26487530.92814"/>
    <n v="5958409.7096600002"/>
    <n v="5392733.6295500007"/>
    <s v="Vida Total"/>
    <s v="Totales"/>
    <s v="Vida Total"/>
    <x v="54"/>
    <x v="2"/>
    <n v="62258031.00485"/>
    <n v="58609536.351640001"/>
    <n v="686962120.64980006"/>
    <n v="584624168.36260986"/>
    <n v="657838299.99713993"/>
    <n v="555463704.64566004"/>
    <n v="282737917.87033999"/>
    <n v="228707609.66887"/>
    <n v="151002766.76716003"/>
    <n v="130716453.99912001"/>
    <n v="39663455.944190003"/>
    <n v="39227155.829580002"/>
    <n v="14.028346902653205"/>
    <n v="17.151661847357985"/>
    <n v="436300.11461000144"/>
    <n v="1.1122399913607861"/>
    <n v="100"/>
    <n v="100"/>
    <n v="63.708175963836943"/>
    <n v="66.929647070109183"/>
    <n v="5.7737471618773091"/>
    <n v="6.0293625263780548"/>
    <n v="6.7098074202860483"/>
    <n v="7.0620556305481186"/>
    <n v="2.7428691277292367"/>
    <n v="9.1780810187547264"/>
    <n v="2.1073967561692419"/>
    <n v="408239.789760001"/>
    <n v="5.5566330663143315"/>
    <n v="-537615.75525999814"/>
    <n v="-2.0296937329437603"/>
    <n v="565676.08010999952"/>
    <n v="10.489598021499202"/>
    <n v="11.223655497064588"/>
    <n v="71.976254615835629"/>
    <n v="65.432846078213416"/>
    <n v="18.905792689116904"/>
    <n v="11.411837199243546"/>
    <n v="3.2134508558551378"/>
    <n v="78.270528656609073"/>
    <n v="72.510889022621498"/>
    <s v="Grandes"/>
    <n v="2023"/>
    <n v="3"/>
    <d v="2024-11-12T00:00:00"/>
    <x v="54"/>
    <x v="5"/>
  </r>
  <r>
    <n v="2024"/>
    <n v="9"/>
    <n v="8"/>
    <x v="20"/>
    <s v="Vida Total"/>
    <n v="8"/>
    <s v="2c624232cdd221771294dfbb310aca000a0df6ac8b66b696d90ef06fdefb64a3"/>
    <s v="866d562d83a77144c090ae01fef5e5dc5d322dfdcb968ee04e0fa262fe1b2619"/>
    <x v="36"/>
    <n v="332799.49020999996"/>
    <n v="261093.62521"/>
    <n v="380953.94963999989"/>
    <n v="312554.02576999995"/>
    <n v="157059.77299000003"/>
    <n v="118830.89561999998"/>
    <n v="196362.85354000007"/>
    <n v="148047.68870999996"/>
    <n v="0"/>
    <n v="0"/>
    <n v="136.08000000000001"/>
    <n v="130.12"/>
    <n v="3425.1155899999999"/>
    <n v="912.05034000000001"/>
    <n v="118508.34165"/>
    <n v="89468.35196"/>
    <n v="234480.86043"/>
    <n v="162723.65951"/>
    <n v="97085.66264000001"/>
    <n v="107219.41868"/>
    <n v="234714.62757000001"/>
    <n v="153425.00653000001"/>
    <n v="999.2"/>
    <n v="449.2"/>
    <s v="Vida Total"/>
    <s v="Totales"/>
    <s v="Vida Total"/>
    <x v="54"/>
    <x v="2"/>
    <n v="1891357.54091"/>
    <n v="1612866.84565"/>
    <n v="686962120.64980006"/>
    <n v="584624168.36260986"/>
    <n v="657838299.99713993"/>
    <n v="555463704.64566004"/>
    <n v="282737917.87033999"/>
    <n v="228707609.66887"/>
    <n v="151002766.76716003"/>
    <n v="130716453.99912001"/>
    <n v="332799.49020999996"/>
    <n v="261093.62521"/>
    <n v="0.11770599879801673"/>
    <n v="0.11416044511506175"/>
    <n v="71705.864999999962"/>
    <n v="27.463659804917206"/>
    <n v="100"/>
    <n v="100"/>
    <n v="17.595800001404186"/>
    <n v="16.188169898475213"/>
    <n v="4.8445100567583499E-2"/>
    <n v="5.0589862312888569E-2"/>
    <n v="4.4660080670503199E-2"/>
    <n v="4.7004623889252348E-2"/>
    <n v="3.433768748503066E-2"/>
    <n v="8.3014909828131769E-2"/>
    <n v="3.5340148485433088E-4"/>
    <n v="-10133.756039999993"/>
    <n v="-9.4514185627554426"/>
    <n v="81289.621039999998"/>
    <n v="52.983293192237866"/>
    <n v="550"/>
    <n v="122.43989314336599"/>
    <n v="32.17082322786591"/>
    <n v="47.193513695256463"/>
    <n v="45.512752570815621"/>
    <n v="0.10401118890237267"/>
    <n v="32.458393447309007"/>
    <n v="44.097583065719007"/>
    <n v="50.540731312856344"/>
    <n v="54.981772306135866"/>
    <s v="Resto"/>
    <n v="2023"/>
    <n v="3"/>
    <d v="2024-11-12T00:00:00"/>
    <x v="54"/>
    <x v="36"/>
  </r>
  <r>
    <n v="2024"/>
    <n v="9"/>
    <n v="9"/>
    <x v="8"/>
    <s v="Vida Total"/>
    <n v="9"/>
    <s v="19581e27de7ced00ff1ce50b2047e7a567c76b1cbaebabe5ef03f7c3017bb5b7"/>
    <s v="866d562d83a77144c090ae01fef5e5dc5d322dfdcb968ee04e0fa262fe1b2619"/>
    <x v="35"/>
    <n v="306912.45566000004"/>
    <n v="407027.62197000004"/>
    <n v="628150.42676000006"/>
    <n v="526927.72982000001"/>
    <n v="340390.41955000011"/>
    <n v="233350.85448000001"/>
    <n v="454661.04898000002"/>
    <n v="362772.48332999996"/>
    <n v="0"/>
    <n v="0"/>
    <n v="136.08000000000001"/>
    <n v="130.12"/>
    <n v="44373.368829999999"/>
    <n v="-10807.76708"/>
    <n v="311424.96402999997"/>
    <n v="207163.48309999998"/>
    <n v="439578.69472000003"/>
    <n v="385705.85764999996"/>
    <n v="118193.47401999999"/>
    <n v="110084.05074000001"/>
    <n v="188718.98164000001"/>
    <n v="296943.57123"/>
    <n v="0"/>
    <n v="0"/>
    <s v="Vida Total"/>
    <s v="Totales"/>
    <s v="Vida Total"/>
    <x v="54"/>
    <x v="2"/>
    <n v="2219668.6898400001"/>
    <n v="1971809.2153"/>
    <n v="686962120.64980006"/>
    <n v="584624168.36260986"/>
    <n v="657838299.99713993"/>
    <n v="555463704.64566004"/>
    <n v="282737917.87033999"/>
    <n v="228707609.66887"/>
    <n v="151002766.76716003"/>
    <n v="130716453.99912001"/>
    <n v="306912.45566000004"/>
    <n v="407027.62197000004"/>
    <n v="0.10855015767667434"/>
    <n v="0.17796855231852904"/>
    <n v="-100115.16631"/>
    <n v="-24.596651653626346"/>
    <n v="100"/>
    <n v="100"/>
    <n v="13.826948907502187"/>
    <n v="20.64234302242436"/>
    <n v="4.467676549176982E-2"/>
    <n v="4.6654695486920479E-2"/>
    <n v="6.9622099803021392E-2"/>
    <n v="7.3277086975403735E-2"/>
    <n v="4.180319177217752E-2"/>
    <n v="6.6746965904496802E-2"/>
    <m/>
    <n v="8109.4232799999882"/>
    <n v="7.3665741998839351"/>
    <n v="-108224.58958999999"/>
    <n v="-36.446180377541758"/>
    <n v="0"/>
    <m/>
    <n v="45.870654859407956"/>
    <n v="110.90798476002135"/>
    <n v="57.330471418767523"/>
    <n v="0.2254199885455529"/>
    <n v="50.328117373693651"/>
    <n v="13.967337026777994"/>
    <n v="70.846237038027837"/>
    <n v="53.710224771329706"/>
    <s v="Resto"/>
    <n v="2023"/>
    <n v="3"/>
    <d v="2024-11-12T00:00:00"/>
    <x v="54"/>
    <x v="35"/>
  </r>
  <r>
    <n v="2024"/>
    <n v="9"/>
    <n v="13"/>
    <x v="23"/>
    <s v="Vida Total"/>
    <n v="13"/>
    <s v="3fdba35f04dc8c462986c992bcf875546257113072a909c162f7e470e581e278"/>
    <s v="866d562d83a77144c090ae01fef5e5dc5d322dfdcb968ee04e0fa262fe1b2619"/>
    <x v="37"/>
    <n v="178789.63081"/>
    <n v="189005.17726"/>
    <n v="226222.24123000001"/>
    <n v="269095.89869999996"/>
    <n v="96533.845679999999"/>
    <n v="137089.95144"/>
    <n v="127084.83768000004"/>
    <n v="162798.29277999996"/>
    <n v="0"/>
    <n v="0"/>
    <n v="136.08000000000001"/>
    <n v="130.12"/>
    <n v="1394.14723"/>
    <n v="1374.2847899999999"/>
    <n v="71838.440930000012"/>
    <n v="97484.556129999997"/>
    <n v="144404.81077000001"/>
    <n v="173829.55852000002"/>
    <n v="33123.765950000001"/>
    <n v="1883.61761"/>
    <n v="145665.86486000003"/>
    <n v="187121.55965000001"/>
    <n v="0"/>
    <n v="0"/>
    <s v="Vida Total"/>
    <s v="Totales"/>
    <s v="Vida Total"/>
    <x v="54"/>
    <x v="2"/>
    <n v="1151107.1503699999"/>
    <n v="957883.89023000002"/>
    <n v="686962120.64980006"/>
    <n v="584624168.36260986"/>
    <n v="657838299.99713993"/>
    <n v="555463704.64566004"/>
    <n v="282737917.87033999"/>
    <n v="228707609.66887"/>
    <n v="151002766.76716003"/>
    <n v="130716453.99912001"/>
    <n v="178789.63081"/>
    <n v="189005.17726"/>
    <n v="6.3235109092085295E-2"/>
    <n v="8.2640528460617285E-2"/>
    <n v="-10215.546449999994"/>
    <n v="-5.4049029757249674"/>
    <n v="100"/>
    <n v="100"/>
    <n v="15.531971176838899"/>
    <n v="19.731533141727382"/>
    <n v="2.6026126541137697E-2"/>
    <n v="2.7178355351273609E-2"/>
    <n v="3.2329347209397369E-2"/>
    <n v="3.4026557573292697E-2"/>
    <n v="1.1715360358984513E-2"/>
    <n v="5.1519748733100793E-2"/>
    <m/>
    <n v="31240.14834"/>
    <n v="1658.5185960328754"/>
    <n v="-41455.69478999998"/>
    <n v="-22.154419227554779"/>
    <n v="0"/>
    <m/>
    <n v="-29.583572927115775"/>
    <n v="53.992977804505152"/>
    <n v="72.532378968336843"/>
    <n v="6.392852776588602E-2"/>
    <n v="-26.307875029763427"/>
    <n v="-16.927355738877136"/>
    <n v="49.747955450334899"/>
    <n v="56.080540593896679"/>
    <s v="Resto"/>
    <n v="2023"/>
    <n v="3"/>
    <d v="2024-11-12T00:00:00"/>
    <x v="54"/>
    <x v="37"/>
  </r>
  <r>
    <n v="2024"/>
    <n v="9"/>
    <n v="18"/>
    <x v="64"/>
    <s v="Vida Total"/>
    <n v="5"/>
    <s v="ef2d127de37b942baad06145e54b0c619a1f22327b2ebbcfbec78f5564afe39d"/>
    <s v="866d562d83a77144c090ae01fef5e5dc5d322dfdcb968ee04e0fa262fe1b2619"/>
    <x v="8"/>
    <n v="12172910.205260001"/>
    <n v="11872659.72023"/>
    <n v="17810506.473289996"/>
    <n v="14531781.582690001"/>
    <n v="4721187.8576599993"/>
    <n v="2746704.2866299995"/>
    <n v="6033794.3564799996"/>
    <n v="3339320.2037799996"/>
    <n v="0"/>
    <n v="0"/>
    <n v="136.08000000000001"/>
    <n v="130.12"/>
    <n v="0"/>
    <n v="0"/>
    <n v="4490759.62775"/>
    <n v="2524059.0200999998"/>
    <n v="7023097.00954"/>
    <n v="6058172.1929500001"/>
    <n v="6561559.3952699993"/>
    <n v="6643921.1358599998"/>
    <n v="1042592.65899"/>
    <n v="1070122.95508"/>
    <n v="4568758.1509999996"/>
    <n v="4158615.6292900001"/>
    <s v="Vida Total"/>
    <s v="Totales"/>
    <s v="Vida Total"/>
    <x v="54"/>
    <x v="2"/>
    <n v="16146107.356520001"/>
    <n v="15536856.45108"/>
    <n v="686962120.64980006"/>
    <n v="584624168.36260986"/>
    <n v="657838299.99713993"/>
    <n v="555463704.64566004"/>
    <n v="282737917.87033999"/>
    <n v="228707609.66887"/>
    <n v="151002766.76716003"/>
    <n v="130716453.99912001"/>
    <n v="12172910.205260001"/>
    <n v="11872659.72023"/>
    <n v="4.3053688366066076"/>
    <n v="5.1911957531363333"/>
    <n v="300250.48503000103"/>
    <n v="2.5289235277113242"/>
    <n v="100"/>
    <n v="100"/>
    <n v="75.392228829349548"/>
    <n v="76.416099727848788"/>
    <n v="1.7719914736704261"/>
    <n v="1.8504410894459817"/>
    <n v="2.0308191762722423"/>
    <n v="2.137432134796958"/>
    <n v="2.3207214103766041"/>
    <n v="0.3687487928195467"/>
    <n v="1.6158986334104553"/>
    <n v="-82361.740590000525"/>
    <n v="-1.2396556025546457"/>
    <n v="-27530.29608999996"/>
    <n v="-2.5726292440798826"/>
    <n v="410142.52170999954"/>
    <n v="9.8624772826149112"/>
    <n v="71.88555319337064"/>
    <n v="38.784380875658975"/>
    <n v="23.13470065978434"/>
    <n v="3.1265571874850968"/>
    <n v="77.918170375115949"/>
    <n v="15.927655831785369"/>
    <n v="63.942725291276261"/>
    <n v="41.663705482608947"/>
    <s v="Medianas"/>
    <n v="2023"/>
    <n v="3"/>
    <d v="2024-11-12T00:00:00"/>
    <x v="54"/>
    <x v="8"/>
  </r>
  <r>
    <n v="2024"/>
    <n v="9"/>
    <n v="201.1"/>
    <x v="1"/>
    <s v="Vida Total"/>
    <n v="201.1"/>
    <m/>
    <m/>
    <x v="1"/>
    <n v="282737917.87033999"/>
    <n v="228707609.66887"/>
    <n v="367443018.92872006"/>
    <n v="289311075.19142997"/>
    <n v="151002766.76716"/>
    <n v="130716453.99912003"/>
    <n v="197400990.56040993"/>
    <n v="172042400.52409002"/>
    <n v="0"/>
    <n v="0"/>
    <n v="0"/>
    <n v="0"/>
    <n v="1003273.5488699998"/>
    <n v="1274370.7275899998"/>
    <n v="144312584.44047999"/>
    <n v="124707429.75255996"/>
    <n v="152118479.76299"/>
    <n v="153435550.25329998"/>
    <n v="143097065.20514002"/>
    <n v="105712929.98747998"/>
    <n v="106313026.54937002"/>
    <n v="94903135.625420004"/>
    <n v="33327826.115829993"/>
    <n v="28091550.335290007"/>
    <s v="Vida Total"/>
    <s v="Totales"/>
    <s v="Vida Total"/>
    <x v="54"/>
    <x v="2"/>
    <n v="569621176.46413994"/>
    <n v="480479275.39631003"/>
    <n v="686962120.64980006"/>
    <n v="584624168.36260986"/>
    <n v="657838299.99713993"/>
    <n v="555463704.64566004"/>
    <n v="282737917.87033999"/>
    <n v="228707609.66887"/>
    <n v="151002766.76716003"/>
    <n v="130716453.99912001"/>
    <n v="282737917.87033999"/>
    <n v="228707609.66887"/>
    <n v="100"/>
    <n v="100"/>
    <n v="54030308.201469988"/>
    <n v="23.624184730755893"/>
    <n v="100"/>
    <n v="100"/>
    <n v="49.636131792958288"/>
    <n v="47.599890646735361"/>
    <n v="41.157715887288973"/>
    <n v="42.979850499973814"/>
    <n v="39.120450717838843"/>
    <n v="41.174177134537807"/>
    <n v="50.611204285221667"/>
    <n v="37.601262451866759"/>
    <n v="11.787533262911595"/>
    <n v="37384135.21766004"/>
    <n v="35.363824673185775"/>
    <n v="11409890.923950016"/>
    <n v="12.022670113856449"/>
    <n v="5236275.7805399857"/>
    <n v="18.64003843875399"/>
    <n v="15.519326104253505"/>
    <n v="53.407327854910477"/>
    <n v="57.154396475209282"/>
    <n v="99.999999999999972"/>
    <n v="15.720919536887168"/>
    <n v="-0.85838678724434736"/>
    <n v="94.868542379155983"/>
    <n v="81.276750757360972"/>
    <m/>
    <n v="2023"/>
    <n v="3"/>
    <d v="2024-11-12T00:00:00"/>
    <x v="54"/>
    <x v="1"/>
  </r>
  <r>
    <n v="2024"/>
    <n v="9"/>
    <n v="79"/>
    <x v="59"/>
    <s v="Vida Total"/>
    <n v="51"/>
    <s v="031b4af5197ec30a926f48cf40e11a7dbc470048a21e4003b7a3c07c5dab1baa"/>
    <s v="866d562d83a77144c090ae01fef5e5dc5d322dfdcb968ee04e0fa262fe1b2619"/>
    <x v="0"/>
    <n v="47267011.291559994"/>
    <n v="41267678.076669998"/>
    <n v="57185957.869759999"/>
    <n v="49360716.243969999"/>
    <n v="22951424.835980002"/>
    <n v="20164689.74571"/>
    <n v="30329313.879260004"/>
    <n v="26267080.180400003"/>
    <n v="0"/>
    <n v="0"/>
    <n v="136.08000000000001"/>
    <n v="130.12"/>
    <n v="0"/>
    <n v="0"/>
    <n v="22934441.397119999"/>
    <n v="20137391.731569998"/>
    <n v="14540122.79586"/>
    <n v="19447936.880589999"/>
    <n v="41148639.236340001"/>
    <n v="35729321.516620003"/>
    <n v="4086716.37164"/>
    <n v="3722413.1737500005"/>
    <n v="2031655.68358"/>
    <n v="1815943.3863000001"/>
    <s v="Vida Total"/>
    <s v="Totales"/>
    <s v="Vida Total"/>
    <x v="54"/>
    <x v="2"/>
    <n v="61339841.861339994"/>
    <n v="52224009.604280002"/>
    <n v="686962120.64980006"/>
    <n v="584624168.36260986"/>
    <n v="657838299.99713993"/>
    <n v="555463704.64566004"/>
    <n v="282737917.87033999"/>
    <n v="228707609.66887"/>
    <n v="151002766.76716003"/>
    <n v="130716453.99912001"/>
    <n v="47267011.291559994"/>
    <n v="41267678.076669998"/>
    <n v="16.717606059911656"/>
    <n v="18.043858766404245"/>
    <n v="5999333.2148899958"/>
    <n v="14.537607867697355"/>
    <n v="100"/>
    <n v="100"/>
    <n v="77.057602134690967"/>
    <n v="79.020508745632426"/>
    <n v="6.8805848052946423"/>
    <n v="7.1852020917245918"/>
    <n v="7.0588388763076164"/>
    <n v="7.4294103703851126"/>
    <n v="14.553633112347613"/>
    <n v="1.4454079602843068"/>
    <n v="0.71856498727973639"/>
    <n v="5419317.7197199985"/>
    <n v="15.167703974448909"/>
    <n v="364303.19788999949"/>
    <n v="9.7867480283763353"/>
    <n v="215712.29727999982"/>
    <n v="11.878800787920785"/>
    <n v="13.819875859299424"/>
    <n v="48.556962263611986"/>
    <n v="48.863155586913855"/>
    <n v="15.199340599745529"/>
    <n v="13.88983093160463"/>
    <n v="-25.235654120351658"/>
    <n v="157.73210253526958"/>
    <n v="103.5451310604988"/>
    <s v="Grandes"/>
    <n v="2023"/>
    <n v="3"/>
    <d v="2024-11-12T00:00:00"/>
    <x v="54"/>
    <x v="0"/>
  </r>
  <r>
    <n v="2024"/>
    <n v="9"/>
    <n v="37"/>
    <x v="35"/>
    <s v="Vida Total"/>
    <n v="25"/>
    <s v="b7a56873cd771f2c446d369b649430b65a756ba278ff97ec81bb6f55b2e73569"/>
    <s v="866d562d83a77144c090ae01fef5e5dc5d322dfdcb968ee04e0fa262fe1b2619"/>
    <x v="31"/>
    <n v="644093.17502999993"/>
    <n v="559315.22601999994"/>
    <n v="801774.93651000003"/>
    <n v="721224.23550999991"/>
    <n v="241997.05813000011"/>
    <n v="399760.70202000008"/>
    <n v="296498.26050000003"/>
    <n v="526101.47716999997"/>
    <n v="0"/>
    <n v="0"/>
    <n v="136.08000000000001"/>
    <n v="130.12"/>
    <n v="-967.81418999999994"/>
    <n v="-1106.06664"/>
    <n v="188358.00508"/>
    <n v="263158.87838000001"/>
    <n v="559105.37049999996"/>
    <n v="548291.08620000002"/>
    <n v="229505.18905000002"/>
    <n v="226701.4988"/>
    <n v="176307.06821"/>
    <n v="113001.05236"/>
    <n v="238280.91777"/>
    <n v="219618.95418"/>
    <s v="Vida Total"/>
    <s v="Totales"/>
    <s v="Vida Total"/>
    <x v="54"/>
    <x v="2"/>
    <n v="10496838.85248"/>
    <n v="8533878.8999300003"/>
    <n v="686962120.64980006"/>
    <n v="584624168.36260986"/>
    <n v="657838299.99713993"/>
    <n v="555463704.64566004"/>
    <n v="282737917.87033999"/>
    <n v="228707609.66887"/>
    <n v="151002766.76716003"/>
    <n v="130716453.99912001"/>
    <n v="644093.17502999993"/>
    <n v="559315.22601999994"/>
    <n v="0.2278057290233611"/>
    <n v="0.24455470757173053"/>
    <n v="84777.949009999982"/>
    <n v="15.157454162881745"/>
    <n v="100"/>
    <n v="100"/>
    <n v="6.1360680494568651"/>
    <n v="6.5540562806039784"/>
    <n v="9.3759634726402349E-2"/>
    <n v="9.7910561764616044E-2"/>
    <n v="9.567090385375375E-2"/>
    <n v="0.10069338848643528"/>
    <n v="8.117241252206156E-2"/>
    <n v="6.2357065348006196E-2"/>
    <n v="8.4276251153293347E-2"/>
    <n v="2803.6902500000142"/>
    <n v="1.2367321190379421"/>
    <n v="63306.015849999996"/>
    <n v="56.022501143015013"/>
    <n v="18661.963589999999"/>
    <n v="8.4974284936739188"/>
    <n v="-39.464520422546947"/>
    <n v="37.571746994327121"/>
    <n v="71.473237884946386"/>
    <n v="0.16026001596589914"/>
    <n v="-28.424225608678853"/>
    <n v="1.9723618662031761"/>
    <n v="33.689178287011288"/>
    <n v="47.9961985528263"/>
    <s v="Resto"/>
    <n v="2023"/>
    <n v="3"/>
    <d v="2024-11-12T00:00:00"/>
    <x v="54"/>
    <x v="31"/>
  </r>
  <r>
    <n v="2024"/>
    <n v="9"/>
    <n v="15.1"/>
    <x v="13"/>
    <s v="Vida Total"/>
    <n v="15.1"/>
    <m/>
    <m/>
    <x v="7"/>
    <n v="80092551.136200011"/>
    <n v="62706419.40918"/>
    <n v="107184612.54005997"/>
    <n v="82589722.158439994"/>
    <n v="39190513.747900002"/>
    <n v="34047736.519809999"/>
    <n v="52105649.557309993"/>
    <n v="45916704.979109995"/>
    <n v="0"/>
    <n v="0"/>
    <n v="0"/>
    <n v="0"/>
    <n v="524710.61947000003"/>
    <n v="658753.80025999993"/>
    <n v="36224422.593050003"/>
    <n v="31812991.801160004"/>
    <n v="43071261.948469996"/>
    <n v="42945688.582050003"/>
    <n v="38168730.945579991"/>
    <n v="27923317.183639999"/>
    <n v="32338298.639619999"/>
    <n v="25983922.60551"/>
    <n v="9585521.5510000009"/>
    <n v="8799179.6200300008"/>
    <s v="Vida Total"/>
    <s v="Totales"/>
    <s v="Vida Total"/>
    <x v="54"/>
    <x v="2"/>
    <n v="198559314.48633999"/>
    <n v="168758392.84803"/>
    <n v="686962120.64980006"/>
    <n v="584624168.36260986"/>
    <n v="657838299.99713993"/>
    <n v="555463704.64566004"/>
    <n v="282737917.87033999"/>
    <n v="228707609.66887"/>
    <n v="151002766.76716003"/>
    <n v="130716453.99912001"/>
    <n v="80092551.136200011"/>
    <n v="62706419.40918"/>
    <n v="28.327488488094982"/>
    <n v="27.41772322310058"/>
    <n v="17386131.72702001"/>
    <n v="27.7262390211914"/>
    <n v="100"/>
    <n v="100"/>
    <n v="40.336839066650803"/>
    <n v="37.157511606340236"/>
    <n v="11.658947229934624"/>
    <n v="12.175112202580516"/>
    <n v="10.72593690144652"/>
    <n v="11.289021926136742"/>
    <n v="13.499685939925357"/>
    <n v="11.437552799143811"/>
    <n v="3.3902497490258097"/>
    <n v="10245413.761939991"/>
    <n v="36.691248731517767"/>
    <n v="6354376.0341099985"/>
    <n v="24.455029868209841"/>
    <n v="786341.9309700001"/>
    <n v="8.9365368696419303"/>
    <n v="15.104608275788856"/>
    <n v="48.931533821734867"/>
    <n v="54.29705098873103"/>
    <n v="25.953507069397041"/>
    <n v="13.866758648361843"/>
    <n v="0.29240040284854718"/>
    <n v="84.10346238842159"/>
    <n v="74.077265615102689"/>
    <s v="Resto"/>
    <n v="2023"/>
    <n v="3"/>
    <d v="2024-11-12T00:00:00"/>
    <x v="54"/>
    <x v="7"/>
  </r>
  <r>
    <n v="2024"/>
    <n v="9"/>
    <n v="60"/>
    <x v="74"/>
    <s v="Vida Total"/>
    <n v="210"/>
    <s v="d29d53701d3c859e29e1b90028eec1ca8e2f29439198b6e036c60951fb458aa1"/>
    <s v="866d562d83a77144c090ae01fef5e5dc5d322dfdcb968ee04e0fa262fe1b2619"/>
    <x v="19"/>
    <n v="2553070.5004000003"/>
    <n v="2824083.3738899999"/>
    <n v="3992432.4648900009"/>
    <n v="4143009.7743999995"/>
    <n v="2231437.6475900002"/>
    <n v="1886421.3534799996"/>
    <n v="3164103.1095900005"/>
    <n v="2638299.0805899999"/>
    <n v="0"/>
    <n v="0"/>
    <n v="136.08000000000001"/>
    <n v="130.12"/>
    <n v="16467.508699999998"/>
    <n v="-841.98501999999996"/>
    <n v="1716090.82703"/>
    <n v="1428342.6461"/>
    <n v="2323967.5449099997"/>
    <n v="2168809.7475300003"/>
    <n v="739442.16379000002"/>
    <n v="1338268.66558"/>
    <n v="1631523.4272300003"/>
    <n v="1319175.6847399999"/>
    <n v="182104.90938"/>
    <n v="166639.02357000002"/>
    <s v="Vida Total"/>
    <s v="Totales"/>
    <s v="Vida Total"/>
    <x v="54"/>
    <x v="2"/>
    <n v="2553070.5004000003"/>
    <n v="2824083.3738899999"/>
    <n v="686962120.64980006"/>
    <n v="584624168.36260986"/>
    <n v="657838299.99713993"/>
    <n v="555463704.64566004"/>
    <n v="282737917.87033999"/>
    <n v="228707609.66887"/>
    <n v="151002766.76716003"/>
    <n v="130716453.99912001"/>
    <n v="2553070.5004000003"/>
    <n v="2824083.3738899999"/>
    <n v="0.90298129081179901"/>
    <n v="1.2348007912717884"/>
    <n v="-271012.87348999968"/>
    <n v="-9.5964898202242637"/>
    <n v="100"/>
    <n v="100"/>
    <n v="100"/>
    <n v="100"/>
    <n v="0.37164647418769486"/>
    <n v="0.38810000883364498"/>
    <n v="0.48305963501296412"/>
    <n v="0.50841906505692069"/>
    <n v="0.26152918199287961"/>
    <n v="0.57704443730755495"/>
    <n v="6.440767151136445E-2"/>
    <n v="-598826.50179000001"/>
    <n v="-44.746359022795403"/>
    <n v="312347.74249000032"/>
    <n v="23.677493915570615"/>
    <n v="15465.885809999978"/>
    <n v="9.2810708312289325"/>
    <n v="18.289460807551162"/>
    <n v="87.402116284700767"/>
    <n v="66.797650909348718"/>
    <n v="1.4777461998632013"/>
    <n v="20.145598937039267"/>
    <n v="7.1540529341821868"/>
    <n v="73.843149435912594"/>
    <n v="65.858365295835725"/>
    <s v="Resto"/>
    <n v="2023"/>
    <n v="3"/>
    <d v="2024-11-12T00:00:00"/>
    <x v="54"/>
    <x v="19"/>
  </r>
  <r>
    <n v="2024"/>
    <n v="9"/>
    <n v="88"/>
    <x v="73"/>
    <s v="Vida Total"/>
    <n v="60"/>
    <s v="39fa9ec190eee7b6f4dff1100d6343e10918d044c75eac8f9e9a2596173f80c9"/>
    <s v="866d562d83a77144c090ae01fef5e5dc5d322dfdcb968ee04e0fa262fe1b2619"/>
    <x v="34"/>
    <n v="372806.80567999999"/>
    <n v="280734.25735000003"/>
    <n v="462731.57065999997"/>
    <n v="382109.61607000005"/>
    <n v="85463.610759999981"/>
    <n v="116386.46058000001"/>
    <n v="103670.84031999999"/>
    <n v="130938.85137"/>
    <n v="0"/>
    <n v="0"/>
    <n v="136.08000000000001"/>
    <n v="130.12"/>
    <n v="0"/>
    <n v="0"/>
    <n v="76350.164870000008"/>
    <n v="106001.85662000001"/>
    <n v="252246.97269999998"/>
    <n v="315788.98389999999"/>
    <n v="183756.19931"/>
    <n v="100319.04325"/>
    <n v="189050.60636999999"/>
    <n v="180415.21410000001"/>
    <n v="0"/>
    <n v="0"/>
    <s v="Vida Total"/>
    <s v="Totales"/>
    <s v="Vida Total"/>
    <x v="54"/>
    <x v="2"/>
    <n v="372806.80567999999"/>
    <n v="280734.25735000003"/>
    <n v="686962120.64980006"/>
    <n v="584624168.36260986"/>
    <n v="657838299.99713993"/>
    <n v="555463704.64566004"/>
    <n v="282737917.87033999"/>
    <n v="228707609.66887"/>
    <n v="151002766.76716003"/>
    <n v="130716453.99912001"/>
    <n v="372806.80567999999"/>
    <n v="280734.25735000003"/>
    <n v="0.1318559634618815"/>
    <n v="0.12274810521453824"/>
    <n v="92072.548329999961"/>
    <n v="32.797047713065616"/>
    <n v="100"/>
    <n v="100"/>
    <n v="100"/>
    <n v="100"/>
    <n v="5.4268902822088738E-2"/>
    <n v="5.6671495971216762E-2"/>
    <n v="4.8019612007534414E-2"/>
    <n v="5.0540522270322824E-2"/>
    <n v="6.4991707052984751E-2"/>
    <n v="6.6864256408896733E-2"/>
    <m/>
    <n v="83437.156059999994"/>
    <n v="83.171802039688998"/>
    <n v="8635.3922699999821"/>
    <n v="4.7863991476980283"/>
    <n v="0"/>
    <m/>
    <n v="-26.569112649271375"/>
    <n v="22.924369796338421"/>
    <n v="41.457876099138637"/>
    <n v="5.6597380690236829E-2"/>
    <n v="-27.972804152192023"/>
    <n v="-20.121668088371848"/>
    <n v="30.268020286928905"/>
    <n v="33.56730665866651"/>
    <s v="Resto"/>
    <n v="2023"/>
    <n v="3"/>
    <d v="2024-11-12T00:00:00"/>
    <x v="54"/>
    <x v="34"/>
  </r>
  <r>
    <n v="2024"/>
    <n v="9"/>
    <n v="120"/>
    <x v="58"/>
    <s v="Vida Total"/>
    <n v="234"/>
    <s v="114bd151f8fb0c58642d2170da4ae7d7c57977260ac2cc8905306cab6b2acabc"/>
    <s v="866d562d83a77144c090ae01fef5e5dc5d322dfdcb968ee04e0fa262fe1b2619"/>
    <x v="20"/>
    <n v="1916423.7508"/>
    <n v="0"/>
    <n v="5336703.5808000006"/>
    <n v="0"/>
    <n v="1808243.5392500001"/>
    <n v="0"/>
    <n v="4013804.8602300002"/>
    <n v="0"/>
    <n v="0"/>
    <n v="0"/>
    <n v="136.08000000000001"/>
    <n v="130.12"/>
    <n v="12301.66934"/>
    <n v="0"/>
    <n v="968293.54135000007"/>
    <n v="0"/>
    <n v="1727643.6094200001"/>
    <n v="0"/>
    <n v="1912984.8618000001"/>
    <n v="0"/>
    <n v="0"/>
    <n v="0"/>
    <n v="3438.8890000000001"/>
    <n v="0"/>
    <s v="Vida Total"/>
    <s v="Totales"/>
    <s v="Vida Total"/>
    <x v="54"/>
    <x v="2"/>
    <n v="2019824.97291"/>
    <n v="0"/>
    <n v="686962120.64980006"/>
    <n v="584624168.36260986"/>
    <n v="657838299.99713993"/>
    <n v="555463704.64566004"/>
    <n v="282737917.87033999"/>
    <n v="228707609.66887"/>
    <n v="151002766.76716003"/>
    <n v="130716453.99912001"/>
    <n v="1916423.7508"/>
    <n v="0"/>
    <n v="0.67780924654005825"/>
    <m/>
    <m/>
    <m/>
    <n v="100"/>
    <m/>
    <n v="94.880684044567104"/>
    <m/>
    <n v="0.27897080394873119"/>
    <n v="0.29132140083791597"/>
    <m/>
    <m/>
    <n v="0.67659296503600574"/>
    <m/>
    <n v="1.2162815040524669E-3"/>
    <n v="1912984.8618000001"/>
    <m/>
    <n v="0"/>
    <m/>
    <n v="3438.8890000000001"/>
    <m/>
    <m/>
    <n v="94.355099622156075"/>
    <m/>
    <n v="1.1974903360798921"/>
    <m/>
    <m/>
    <n v="56.04706526683897"/>
    <m/>
    <s v="Resto"/>
    <n v="2023"/>
    <n v="3"/>
    <d v="2024-11-12T00:00:00"/>
    <x v="54"/>
    <x v="20"/>
  </r>
  <r>
    <n v="2024"/>
    <n v="9"/>
    <n v="1"/>
    <x v="14"/>
    <s v="Vida Total"/>
    <n v="30"/>
    <s v="624b60c58c9d8bfb6ff1886c2fd605d2adeb6ea4da576068201b6c6958ce93f4"/>
    <s v="866d562d83a77144c090ae01fef5e5dc5d322dfdcb968ee04e0fa262fe1b2619"/>
    <x v="9"/>
    <n v="22830842.832959998"/>
    <n v="17792711.932270002"/>
    <n v="26854468.311599996"/>
    <n v="19569922.469830003"/>
    <n v="7638039.9364300035"/>
    <n v="6690456.752530002"/>
    <n v="9670506.3353700023"/>
    <n v="8686483.5476100016"/>
    <n v="0"/>
    <n v="0"/>
    <n v="136.08000000000001"/>
    <n v="130.12"/>
    <n v="-25046.754580000001"/>
    <n v="258379.58007000003"/>
    <n v="6755753.4499799991"/>
    <n v="5585563.5673199994"/>
    <n v="9535610.0468099993"/>
    <n v="9024999.3821699992"/>
    <n v="3558903.3608400002"/>
    <n v="3941434.7540000007"/>
    <n v="10482700.723599998"/>
    <n v="8957597.7820200007"/>
    <n v="8789238.7485199999"/>
    <n v="4893679.3962500002"/>
    <s v="Vida Total"/>
    <s v="Totales"/>
    <s v="Vida Total"/>
    <x v="54"/>
    <x v="2"/>
    <n v="35723485.483519994"/>
    <n v="28721849.16367"/>
    <n v="686962120.64980006"/>
    <n v="584624168.36260986"/>
    <n v="657838299.99713993"/>
    <n v="555463704.64566004"/>
    <n v="282737917.87033999"/>
    <n v="228707609.66887"/>
    <n v="151002766.76716003"/>
    <n v="130716453.99912001"/>
    <n v="22830842.832959998"/>
    <n v="17792711.932270002"/>
    <n v="8.0749136885947959"/>
    <n v="7.7796763990629101"/>
    <n v="5038130.9006899968"/>
    <n v="28.315699820624431"/>
    <n v="100"/>
    <n v="100"/>
    <n v="63.909897155730654"/>
    <n v="61.948350995366411"/>
    <n v="3.3234500340956528"/>
    <n v="3.4705858313599647"/>
    <n v="3.0434444717027458"/>
    <n v="3.2032177410439955"/>
    <n v="1.2587287151460413"/>
    <n v="3.7075680554481663"/>
    <n v="3.1086169180005894"/>
    <n v="-382531.39316000044"/>
    <n v="-9.7053843850081538"/>
    <n v="1525102.9415799975"/>
    <n v="17.025802884800623"/>
    <n v="3895559.3522699997"/>
    <n v="79.603893856535549"/>
    <n v="14.163206174850052"/>
    <n v="33.454918823247567"/>
    <n v="37.602231621565011"/>
    <n v="5.0582119122410143"/>
    <n v="20.95025629117433"/>
    <n v="5.657736283603243"/>
    <n v="70.847627124182139"/>
    <n v="61.889905259771758"/>
    <s v="Grandes"/>
    <n v="2023"/>
    <n v="3"/>
    <d v="2024-11-12T00:00:00"/>
    <x v="54"/>
    <x v="9"/>
  </r>
  <r>
    <n v="2024"/>
    <n v="9"/>
    <n v="43"/>
    <x v="9"/>
    <s v="Vida Total"/>
    <n v="31"/>
    <s v="eb1e33e8a81b697b75855af6bfcdbcbf7cbbde9f94962ceaec1ed8af21f5a50f"/>
    <s v="866d562d83a77144c090ae01fef5e5dc5d322dfdcb968ee04e0fa262fe1b2619"/>
    <x v="6"/>
    <n v="27770715.722789999"/>
    <n v="26297045.353870001"/>
    <n v="38141049.543189995"/>
    <n v="37198435.345449999"/>
    <n v="15735325.965159995"/>
    <n v="15751928.360759998"/>
    <n v="20984306.933499999"/>
    <n v="21698862.41838"/>
    <n v="0"/>
    <n v="0"/>
    <n v="136.08000000000001"/>
    <n v="130.12"/>
    <n v="151029.89010000002"/>
    <n v="178266.82021000001"/>
    <n v="15301671.3324"/>
    <n v="15395606.296879999"/>
    <n v="18439321.02273"/>
    <n v="19311107.750549998"/>
    <n v="8012105.8361599995"/>
    <n v="7228265.31666"/>
    <n v="14075475.55658"/>
    <n v="12920964.00151"/>
    <n v="5683134.33005"/>
    <n v="6147816.0357000008"/>
    <s v="Vida Total"/>
    <s v="Totales"/>
    <s v="Vida Total"/>
    <x v="54"/>
    <x v="2"/>
    <n v="84865140.385240003"/>
    <n v="73374373.455160007"/>
    <n v="686962120.64980006"/>
    <n v="584624168.36260986"/>
    <n v="657838299.99713993"/>
    <n v="555463704.64566004"/>
    <n v="282737917.87033999"/>
    <n v="228707609.66887"/>
    <n v="151002766.76716003"/>
    <n v="130716453.99912001"/>
    <n v="27770715.722789999"/>
    <n v="26297045.353870001"/>
    <n v="9.8220698277637091"/>
    <n v="11.498106858772072"/>
    <n v="1473670.3689199984"/>
    <n v="5.6039389562186237"/>
    <n v="100"/>
    <n v="100"/>
    <n v="32.723348593694148"/>
    <n v="35.839550125685847"/>
    <n v="4.04253959396212"/>
    <n v="4.2215109279758769"/>
    <n v="4.4981112271703765"/>
    <n v="4.7342508851492537"/>
    <n v="2.8337571049929884"/>
    <n v="4.9782765829926054"/>
    <n v="2.0100361397781152"/>
    <n v="783840.51949999947"/>
    <n v="10.84410277101162"/>
    <n v="1154511.5550699998"/>
    <n v="8.9351812677063371"/>
    <n v="-464681.70565000083"/>
    <n v="-7.5584842316624652"/>
    <n v="-0.10539913094933517"/>
    <n v="56.661578773235654"/>
    <n v="59.899993131516837"/>
    <n v="10.420554736869962"/>
    <n v="-0.61014137844662697"/>
    <n v="-4.5144314820322435"/>
    <n v="82.983919600606527"/>
    <n v="79.724097114219234"/>
    <s v="Grandes"/>
    <n v="2023"/>
    <n v="3"/>
    <d v="2024-11-12T00:00:00"/>
    <x v="54"/>
    <x v="6"/>
  </r>
  <r>
    <n v="2024"/>
    <n v="9"/>
    <n v="77"/>
    <x v="63"/>
    <s v="Vida Total"/>
    <n v="49"/>
    <s v="0e17daca5f3e175f448bacace3bc0da47d0655a74c8dd0dc497a3afbdad95f1f"/>
    <s v="866d562d83a77144c090ae01fef5e5dc5d322dfdcb968ee04e0fa262fe1b2619"/>
    <x v="13"/>
    <n v="12348930.73642"/>
    <n v="5777868.4725500001"/>
    <n v="15940193.599349998"/>
    <n v="7695308.1370200003"/>
    <n v="2606056.4667699994"/>
    <n v="2127993.9234000002"/>
    <n v="3357146.9994199993"/>
    <n v="2721073.0896000001"/>
    <n v="0"/>
    <n v="0"/>
    <n v="136.08000000000001"/>
    <n v="130.12"/>
    <n v="0"/>
    <n v="0"/>
    <n v="2534825.30149"/>
    <n v="2097400.0401500002"/>
    <n v="2373962.0744699999"/>
    <n v="3208965.65546"/>
    <n v="9691792.4909799993"/>
    <n v="4351416.9204599997"/>
    <n v="2657138.2454400002"/>
    <n v="1426451.5520899999"/>
    <n v="0"/>
    <n v="0"/>
    <s v="Vida Total"/>
    <s v="Totales"/>
    <s v="Vida Total"/>
    <x v="54"/>
    <x v="2"/>
    <n v="12695334.40454"/>
    <n v="6120455.9873400005"/>
    <n v="686962120.64980006"/>
    <n v="584624168.36260986"/>
    <n v="657838299.99713993"/>
    <n v="555463704.64566004"/>
    <n v="282737917.87033999"/>
    <n v="228707609.66887"/>
    <n v="151002766.76716003"/>
    <n v="130716453.99912001"/>
    <n v="12348930.73642"/>
    <n v="5777868.4725500001"/>
    <n v="4.3676245582607223"/>
    <n v="2.5263122993219937"/>
    <n v="6571062.2638699999"/>
    <n v="113.72813858758421"/>
    <n v="100"/>
    <n v="100"/>
    <n v="97.271409660574818"/>
    <n v="94.402581841963524"/>
    <n v="1.7976145067124079"/>
    <n v="1.8771985055406"/>
    <n v="0.98830475803496198"/>
    <n v="1.0401883010944528"/>
    <n v="3.4278361261132764"/>
    <n v="0.93978843214744556"/>
    <m/>
    <n v="5340375.5705199996"/>
    <n v="122.72727868042242"/>
    <n v="1230686.6933500003"/>
    <n v="86.276094799492498"/>
    <n v="0"/>
    <m/>
    <n v="22.465409234166202"/>
    <n v="21.103498937637614"/>
    <n v="36.830085930648274"/>
    <n v="1.7258335873993818"/>
    <n v="20.855595163844676"/>
    <n v="-26.02095723802017"/>
    <n v="106.77614982774793"/>
    <n v="65.360625988044148"/>
    <s v="Medianas"/>
    <n v="2023"/>
    <n v="3"/>
    <d v="2024-11-12T00:00:00"/>
    <x v="54"/>
    <x v="13"/>
  </r>
  <r>
    <n v="2024"/>
    <n v="9"/>
    <n v="82"/>
    <x v="66"/>
    <s v="Vida Total"/>
    <n v="25"/>
    <s v="b7a56873cd771f2c446d369b649430b65a756ba278ff97ec81bb6f55b2e73569"/>
    <s v="866d562d83a77144c090ae01fef5e5dc5d322dfdcb968ee04e0fa262fe1b2619"/>
    <x v="38"/>
    <n v="0"/>
    <n v="0"/>
    <n v="0"/>
    <n v="-240159.453409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Vida Total"/>
    <s v="Totales"/>
    <s v="Vida Total"/>
    <x v="54"/>
    <x v="2"/>
    <n v="0"/>
    <n v="0"/>
    <n v="686962120.64980006"/>
    <n v="584624168.36260986"/>
    <n v="657838299.99713993"/>
    <n v="555463704.64566004"/>
    <n v="282737917.87033999"/>
    <n v="228707609.66887"/>
    <n v="151002766.76716003"/>
    <n v="130716453.99912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4"/>
    <x v="38"/>
  </r>
  <r>
    <n v="2024"/>
    <n v="9"/>
    <n v="38"/>
    <x v="55"/>
    <s v="Vida Total"/>
    <n v="26"/>
    <s v="5f9c4ab08cac7457e9111a30e4664920607ea2c115a1433d7be98e97e64244ca"/>
    <s v="866d562d83a77144c090ae01fef5e5dc5d322dfdcb968ee04e0fa262fe1b2619"/>
    <x v="15"/>
    <n v="19843719.738729998"/>
    <n v="18624780.15876"/>
    <n v="27291787.533449996"/>
    <n v="25920427.324370001"/>
    <n v="12737324.85987"/>
    <n v="11701386.3072"/>
    <n v="17257920.469009999"/>
    <n v="15826503.825379999"/>
    <n v="0"/>
    <n v="0"/>
    <n v="136.08000000000001"/>
    <n v="130.12"/>
    <n v="33558.27018"/>
    <n v="21969.509559999999"/>
    <n v="12493257.50231"/>
    <n v="11401796.67543"/>
    <n v="16897242.56741"/>
    <n v="14355253.87504"/>
    <n v="2132155.53192"/>
    <n v="1907241.1344400002"/>
    <n v="12812119.174970001"/>
    <n v="12176277.456"/>
    <n v="4899445.0318400003"/>
    <n v="4541261.5683200005"/>
    <s v="Vida Total"/>
    <s v="Totales"/>
    <s v="Vida Total"/>
    <x v="54"/>
    <x v="2"/>
    <n v="30915868.760259997"/>
    <n v="28072029.511569999"/>
    <n v="686962120.64980006"/>
    <n v="584624168.36260986"/>
    <n v="657838299.99713993"/>
    <n v="555463704.64566004"/>
    <n v="282737917.87033999"/>
    <n v="228707609.66887"/>
    <n v="151002766.76716003"/>
    <n v="130716453.99912001"/>
    <n v="19843719.738729998"/>
    <n v="18624780.15876"/>
    <n v="7.0184147525023777"/>
    <n v="8.143489491112927"/>
    <n v="1218939.5799699984"/>
    <n v="6.5447192910713659"/>
    <n v="100"/>
    <n v="100"/>
    <n v="64.186194774631716"/>
    <n v="66.3463970465111"/>
    <n v="2.8886192036265039"/>
    <n v="3.0165041680936291"/>
    <n v="3.1857697930832178"/>
    <n v="3.3530147880033083"/>
    <n v="0.75411021909618059"/>
    <n v="4.5314470982436381"/>
    <n v="1.7328574351625607"/>
    <n v="224914.39747999981"/>
    <n v="11.792656597983807"/>
    <n v="635841.71897000074"/>
    <n v="5.2219713394973777"/>
    <n v="358183.46351999976"/>
    <n v="7.8873118874873915"/>
    <n v="8.8531266763885554"/>
    <n v="64.188191667562776"/>
    <n v="62.826976788213827"/>
    <n v="8.4351599196261251"/>
    <n v="9.5727090909454304"/>
    <n v="17.707723698219269"/>
    <n v="73.936664236601302"/>
    <n v="79.425949374916428"/>
    <s v="Medianas"/>
    <n v="2023"/>
    <n v="3"/>
    <d v="2024-11-12T00:00:00"/>
    <x v="54"/>
    <x v="15"/>
  </r>
  <r>
    <n v="2024"/>
    <n v="9"/>
    <n v="91"/>
    <x v="60"/>
    <s v="Vida Total"/>
    <n v="218"/>
    <s v="5966abd0cbfc86f98a186531b2b4ee5f6e910120ce13222f98207203dfc9a9a2"/>
    <s v="866d562d83a77144c090ae01fef5e5dc5d322dfdcb968ee04e0fa262fe1b2619"/>
    <x v="17"/>
    <n v="3169415.9470100002"/>
    <n v="3195969.6090100002"/>
    <n v="4560520.6642399989"/>
    <n v="4219769.9477400007"/>
    <n v="2249597.0786600001"/>
    <n v="1353577.4200000002"/>
    <n v="2898714.6142200003"/>
    <n v="1692483.8585300001"/>
    <n v="0"/>
    <n v="0"/>
    <n v="136.08000000000001"/>
    <n v="130.12"/>
    <n v="270583.8052"/>
    <n v="270345.76532000001"/>
    <n v="1102911.8860299999"/>
    <n v="727542.99523"/>
    <n v="1925641.15594"/>
    <n v="1491969.98177"/>
    <n v="846949.65120999992"/>
    <n v="1898344.3692000003"/>
    <n v="2322466.2958"/>
    <n v="1297625.2398099999"/>
    <n v="0"/>
    <n v="0"/>
    <s v="Vida Total"/>
    <s v="Totales"/>
    <s v="Vida Total"/>
    <x v="54"/>
    <x v="2"/>
    <n v="3240513.8837199998"/>
    <n v="3256773.9065"/>
    <n v="686962120.64980006"/>
    <n v="584624168.36260986"/>
    <n v="657838299.99713993"/>
    <n v="555463704.64566004"/>
    <n v="282737917.87033999"/>
    <n v="228707609.66887"/>
    <n v="151002766.76716003"/>
    <n v="130716453.99912001"/>
    <n v="3169415.9470100002"/>
    <n v="3195969.6090100002"/>
    <n v="1.120973080258536"/>
    <n v="1.3974041413126674"/>
    <n v="-26553.662000000011"/>
    <n v="-0.83084838870621791"/>
    <n v="100"/>
    <n v="100"/>
    <n v="97.805967224297717"/>
    <n v="98.13298990855202"/>
    <n v="0.46136691554580006"/>
    <n v="0.48179255404007032"/>
    <n v="0.54667079843126132"/>
    <n v="0.57536965642944482"/>
    <n v="0.29955290665979944"/>
    <n v="0.82142017359873654"/>
    <m/>
    <n v="-1051394.7179900003"/>
    <n v="-55.384825590579155"/>
    <n v="1024841.05599"/>
    <n v="78.978199910789243"/>
    <n v="0"/>
    <m/>
    <n v="66.196410003647955"/>
    <n v="70.978284840847436"/>
    <n v="42.352637402559381"/>
    <n v="1.4897720928046205"/>
    <n v="51.594049184864147"/>
    <n v="29.067017397730343"/>
    <n v="57.275047462911878"/>
    <n v="48.763916440656445"/>
    <s v="Medianas"/>
    <n v="2023"/>
    <n v="3"/>
    <d v="2024-11-12T00:00:00"/>
    <x v="54"/>
    <x v="17"/>
  </r>
  <r>
    <n v="2024"/>
    <n v="9"/>
    <n v="94"/>
    <x v="19"/>
    <s v="Vida Total"/>
    <n v="7"/>
    <s v="7902699be42c8a8e46fbbb4501726517e86b22c56a189f7625a6da49081b2451"/>
    <s v="866d562d83a77144c090ae01fef5e5dc5d322dfdcb968ee04e0fa262fe1b2619"/>
    <x v="27"/>
    <n v="2131429.1206800002"/>
    <n v="1727627.4647899999"/>
    <n v="2677801.9950700002"/>
    <n v="2019446.86699"/>
    <n v="1014898.55394"/>
    <n v="1178740.8921900005"/>
    <n v="1336338.20927"/>
    <n v="1538473.7449"/>
    <n v="0"/>
    <n v="0"/>
    <n v="136.08000000000001"/>
    <n v="130.12"/>
    <n v="3816.2635399999999"/>
    <n v="3802.8202999999999"/>
    <n v="911542.27985000005"/>
    <n v="1072347.9209099999"/>
    <n v="1128015.3999700001"/>
    <n v="1234522.6770500001"/>
    <n v="2131429.1206800002"/>
    <n v="1727627.4647900001"/>
    <n v="0"/>
    <n v="0"/>
    <n v="0"/>
    <n v="0"/>
    <s v="Vida Total"/>
    <s v="Totales"/>
    <s v="Vida Total"/>
    <x v="54"/>
    <x v="2"/>
    <n v="5391455.1856499994"/>
    <n v="5692551.0252200002"/>
    <n v="686962120.64980006"/>
    <n v="584624168.36260986"/>
    <n v="657838299.99713993"/>
    <n v="555463704.64566004"/>
    <n v="282737917.87033999"/>
    <n v="228707609.66887"/>
    <n v="151002766.76716003"/>
    <n v="130716453.99912001"/>
    <n v="2131429.1206800002"/>
    <n v="1727627.4647899999"/>
    <n v="0.75385329874907203"/>
    <n v="0.75538696210909329"/>
    <n v="403801.65589000029"/>
    <n v="23.373190350333072"/>
    <n v="100"/>
    <n v="100"/>
    <n v="39.533466333042192"/>
    <n v="30.348914873771065"/>
    <n v="0.31026879890609882"/>
    <n v="0.32400502079147214"/>
    <n v="0.2955107842408678"/>
    <n v="0.31102436583000209"/>
    <n v="0.75385329874907203"/>
    <m/>
    <m/>
    <n v="403801.65589000005"/>
    <n v="23.373190350333072"/>
    <n v="0"/>
    <m/>
    <n v="0"/>
    <m/>
    <n v="-13.899775543172622"/>
    <n v="47.615871627774894"/>
    <n v="68.228881296077404"/>
    <n v="0.67210593267137364"/>
    <n v="-14.99565933074588"/>
    <n v="-8.62740547905595"/>
    <n v="80.809382555791586"/>
    <n v="86.863363536785656"/>
    <s v="Resto"/>
    <n v="2023"/>
    <n v="3"/>
    <d v="2024-11-12T00:00:00"/>
    <x v="54"/>
    <x v="27"/>
  </r>
  <r>
    <n v="2024"/>
    <n v="9"/>
    <n v="5.0999999999999996"/>
    <x v="6"/>
    <s v="Vida Total"/>
    <n v="5.0999999999999996"/>
    <m/>
    <m/>
    <x v="3"/>
    <n v="181682532.68873"/>
    <n v="148620745.25545001"/>
    <n v="229264256.82997999"/>
    <n v="183761687.29439998"/>
    <n v="101577934.74599001"/>
    <n v="87721813.592300013"/>
    <n v="129776654.82737002"/>
    <n v="114455070.50832"/>
    <n v="0"/>
    <n v="0"/>
    <n v="0"/>
    <n v="0"/>
    <n v="254384.32675000001"/>
    <n v="532689.23739000002"/>
    <n v="99962395.277899995"/>
    <n v="85942164.592189997"/>
    <n v="92123740.701330006"/>
    <n v="96852581.373109996"/>
    <n v="91455091.53106001"/>
    <n v="67628973.233879998"/>
    <n v="67765002.685860008"/>
    <n v="62741599.573770009"/>
    <n v="22462438.471809998"/>
    <n v="18250172.447800003"/>
    <s v="Vida Total"/>
    <s v="Totales"/>
    <s v="Vida Total"/>
    <x v="54"/>
    <x v="2"/>
    <n v="289013964.44312"/>
    <n v="237589681.40646005"/>
    <n v="686962120.64980006"/>
    <n v="584624168.36260986"/>
    <n v="657838299.99713993"/>
    <n v="555463704.64566004"/>
    <n v="282737917.87033999"/>
    <n v="228707609.66887"/>
    <n v="151002766.76716003"/>
    <n v="130716453.99912001"/>
    <n v="181682532.68873"/>
    <n v="148620745.25545001"/>
    <n v="64.258283451053529"/>
    <n v="64.982859761696503"/>
    <n v="33061787.433279991"/>
    <n v="22.245741922807106"/>
    <n v="100"/>
    <n v="100"/>
    <n v="62.862890739138109"/>
    <n v="62.5535353116598"/>
    <n v="26.447241736833437"/>
    <n v="27.618114161112224"/>
    <n v="25.421587628116811"/>
    <n v="26.756157785369211"/>
    <n v="32.346242138275969"/>
    <n v="23.967426511549885"/>
    <n v="7.9446148012276829"/>
    <n v="23826118.297180012"/>
    <n v="35.23063734057088"/>
    <n v="5023403.112089999"/>
    <n v="8.0064951263851825"/>
    <n v="4212266.0240099952"/>
    <n v="23.080691626657867"/>
    <n v="15.795525179276781"/>
    <n v="55.909576579945494"/>
    <n v="59.023936020185715"/>
    <n v="67.268922895047979"/>
    <n v="16.313564770259561"/>
    <n v="-4.8825138212505115"/>
    <n v="108.50883226939656"/>
    <n v="88.73502737228111"/>
    <m/>
    <n v="2023"/>
    <n v="3"/>
    <d v="2024-11-12T00:00:00"/>
    <x v="54"/>
    <x v="3"/>
  </r>
  <r>
    <n v="2024"/>
    <n v="9"/>
    <n v="80"/>
    <x v="30"/>
    <s v="Vida Total"/>
    <n v="52"/>
    <s v="41cfc0d1f2d127b04555b7246d84019b4d27710a3f3aff6e7764375b1e06e05d"/>
    <s v="866d562d83a77144c090ae01fef5e5dc5d322dfdcb968ee04e0fa262fe1b2619"/>
    <x v="42"/>
    <n v="62526.049979999996"/>
    <n v="73118.543780000007"/>
    <n v="75744.557769999985"/>
    <n v="90109.310690000013"/>
    <n v="28312.352869999999"/>
    <n v="35583.560479999993"/>
    <n v="44446.069980000007"/>
    <n v="34489.582609999998"/>
    <n v="0"/>
    <n v="0"/>
    <n v="136.08000000000001"/>
    <n v="130.12"/>
    <n v="723.79143999999997"/>
    <n v="694.01962000000003"/>
    <n v="23208.61563"/>
    <n v="29898.509959999999"/>
    <n v="59637.093529999998"/>
    <n v="64562.790679999998"/>
    <n v="29238.924740000002"/>
    <n v="36079.129679999998"/>
    <n v="33287.125240000001"/>
    <n v="37039.414100000002"/>
    <n v="0"/>
    <n v="0"/>
    <s v="Vida Total"/>
    <s v="Totales"/>
    <s v="Vida Total"/>
    <x v="54"/>
    <x v="2"/>
    <n v="835205.63911999995"/>
    <n v="787883.69756"/>
    <n v="686962120.64980006"/>
    <n v="584624168.36260986"/>
    <n v="657838299.99713993"/>
    <n v="555463704.64566004"/>
    <n v="282737917.87033999"/>
    <n v="228707609.66887"/>
    <n v="151002766.76716003"/>
    <n v="130716453.99912001"/>
    <n v="62526.049979999996"/>
    <n v="73118.543780000007"/>
    <n v="2.211449049740603E-2"/>
    <n v="3.1970315236062023E-2"/>
    <n v="-10592.493800000011"/>
    <n v="-14.48674064389307"/>
    <n v="100"/>
    <n v="100"/>
    <n v="7.4863060127179564"/>
    <n v="9.2803727258783368"/>
    <n v="9.1018191688438908E-3"/>
    <n v="9.5047749546160257E-3"/>
    <n v="1.2506931416261368E-2"/>
    <n v="1.3163514225766306E-2"/>
    <n v="1.034135250066056E-2"/>
    <n v="1.1773137996745472E-2"/>
    <m/>
    <n v="-6840.204939999996"/>
    <n v="-18.958896737999133"/>
    <n v="-3752.2888600000006"/>
    <n v="-10.130529737510074"/>
    <n v="0"/>
    <m/>
    <n v="-20.434176658872659"/>
    <n v="45.280891530899808"/>
    <n v="48.665575981743089"/>
    <n v="1.8749559015469212E-2"/>
    <n v="-22.375343583844597"/>
    <n v="-7.629312639866825"/>
    <n v="38.916409664272251"/>
    <n v="46.309197054677256"/>
    <s v="Resto"/>
    <n v="2023"/>
    <n v="3"/>
    <d v="2024-11-12T00:00:00"/>
    <x v="54"/>
    <x v="42"/>
  </r>
  <r>
    <n v="2024"/>
    <n v="9"/>
    <n v="50"/>
    <x v="56"/>
    <s v="Vida Total"/>
    <n v="38"/>
    <s v="aea92132c4cbeb263e6ac2bf6c183b5d81737f179f21efdc5863739672f0f470"/>
    <s v="866d562d83a77144c090ae01fef5e5dc5d322dfdcb968ee04e0fa262fe1b2619"/>
    <x v="4"/>
    <n v="44150506.897230007"/>
    <n v="24036154.063060001"/>
    <n v="53012881.150890008"/>
    <n v="28028987.6501"/>
    <n v="26704873.968590006"/>
    <n v="19447294.238470003"/>
    <n v="32374933.325970005"/>
    <n v="24635663.747230001"/>
    <n v="0"/>
    <n v="0"/>
    <n v="136.08000000000001"/>
    <n v="130.12"/>
    <n v="0"/>
    <n v="0"/>
    <n v="26666470.315220002"/>
    <n v="19418709.320209999"/>
    <n v="13446852.65776"/>
    <n v="14032566.87503"/>
    <n v="30980312.03607"/>
    <n v="13383060.374710001"/>
    <n v="13170194.861159999"/>
    <n v="10653093.688349999"/>
    <n v="0"/>
    <n v="0"/>
    <s v="Vida Total"/>
    <s v="Totales"/>
    <s v="Vida Total"/>
    <x v="54"/>
    <x v="2"/>
    <n v="44827465.708169997"/>
    <n v="24659912.83171"/>
    <n v="686962120.64980006"/>
    <n v="584624168.36260986"/>
    <n v="657838299.99713993"/>
    <n v="555463704.64566004"/>
    <n v="282737917.87033999"/>
    <n v="228707609.66887"/>
    <n v="151002766.76716003"/>
    <n v="130716453.99912001"/>
    <n v="44150506.897230007"/>
    <n v="24036154.063060001"/>
    <n v="15.615346972130165"/>
    <n v="10.509555890099282"/>
    <n v="20114352.834170006"/>
    <n v="83.683740674148794"/>
    <n v="100"/>
    <n v="100"/>
    <n v="98.489857054719437"/>
    <n v="97.470555662922237"/>
    <n v="6.4269201416037136"/>
    <n v="6.7114527836737325"/>
    <n v="4.1113856326500189"/>
    <n v="4.3272231582427301"/>
    <n v="10.957254078060084"/>
    <n v="4.6580928940700774"/>
    <m/>
    <n v="17597251.661359999"/>
    <n v="131.48899555600573"/>
    <n v="2517101.1728099994"/>
    <n v="23.627889197695207"/>
    <n v="0"/>
    <m/>
    <n v="37.319226217924431"/>
    <n v="60.485996300679986"/>
    <n v="80.90851051898359"/>
    <n v="17.685022957074562"/>
    <n v="37.323597956466159"/>
    <n v="-4.1739634842734237"/>
    <n v="198.31012500781094"/>
    <n v="138.38315892699768"/>
    <s v="Grandes"/>
    <n v="2023"/>
    <n v="3"/>
    <d v="2024-11-12T00:00:00"/>
    <x v="54"/>
    <x v="4"/>
  </r>
  <r>
    <n v="2024"/>
    <n v="9"/>
    <n v="16"/>
    <x v="24"/>
    <s v="Vida Total"/>
    <n v="14"/>
    <s v="8527a891e224136950ff32ca212b45bc93f69fbb801c3b1ebedac52775f99e61"/>
    <s v="866d562d83a77144c090ae01fef5e5dc5d322dfdcb968ee04e0fa262fe1b2619"/>
    <x v="33"/>
    <n v="779967.10063"/>
    <n v="482017.03414"/>
    <n v="960994.69781000004"/>
    <n v="558618.54070000001"/>
    <n v="343784.21815999999"/>
    <n v="339355.88926999999"/>
    <n v="441967.37014999997"/>
    <n v="406222.36466000008"/>
    <n v="0"/>
    <n v="0"/>
    <n v="136.08000000000001"/>
    <n v="130.12"/>
    <n v="19151.942879999999"/>
    <n v="12395.944020000001"/>
    <n v="228086.76433000001"/>
    <n v="225589.68693999999"/>
    <n v="131019.59702"/>
    <n v="256396.69808999999"/>
    <n v="48955.914670000006"/>
    <n v="170956.77375999998"/>
    <n v="442580.80004999996"/>
    <n v="281368.94938000001"/>
    <n v="288430.38591000001"/>
    <n v="29691.311000000002"/>
    <s v="Vida Total"/>
    <s v="Totales"/>
    <s v="Vida Total"/>
    <x v="54"/>
    <x v="2"/>
    <n v="3728743.9611599999"/>
    <n v="2931433.71942"/>
    <n v="686962120.64980006"/>
    <n v="584624168.36260986"/>
    <n v="657838299.99713993"/>
    <n v="555463704.64566004"/>
    <n v="282737917.87033999"/>
    <n v="228707609.66887"/>
    <n v="151002766.76716003"/>
    <n v="130716453.99912001"/>
    <n v="779967.10063"/>
    <n v="482017.03414"/>
    <n v="0.27586222127719107"/>
    <n v="0.21075688510665616"/>
    <n v="297950.06649"/>
    <n v="61.813181980506847"/>
    <n v="100"/>
    <n v="100"/>
    <n v="20.917689944775795"/>
    <n v="16.443047337101984"/>
    <n v="0.11353858927363072"/>
    <n v="0.11856517029084368"/>
    <n v="8.2449043372601671E-2"/>
    <n v="8.6777413197048958E-2"/>
    <n v="1.7314944892694074E-2"/>
    <n v="0.15653393905693325"/>
    <n v="0.10201333732756374"/>
    <n v="-122000.85908999998"/>
    <n v="-71.363571274030107"/>
    <n v="161211.85066999996"/>
    <n v="57.295537060941612"/>
    <n v="258739.07491000002"/>
    <n v="871.43028110143064"/>
    <n v="1.3049217738716479"/>
    <n v="44.076758863587507"/>
    <n v="70.403298065071155"/>
    <n v="0.22766749611290293"/>
    <n v="1.1069111464586445"/>
    <n v="-48.899655106318995"/>
    <n v="174.08599134615167"/>
    <n v="87.984630309401965"/>
    <s v="Resto"/>
    <n v="2023"/>
    <n v="3"/>
    <d v="2024-11-12T00:00:00"/>
    <x v="54"/>
    <x v="33"/>
  </r>
  <r>
    <n v="2024"/>
    <n v="9"/>
    <n v="39"/>
    <x v="17"/>
    <s v="Vida Total"/>
    <n v="27"/>
    <s v="670671cd97404156226e507973f2ab8330d3022ca96e0c93bdbdb320c41adcaf"/>
    <s v="866d562d83a77144c090ae01fef5e5dc5d322dfdcb968ee04e0fa262fe1b2619"/>
    <x v="24"/>
    <n v="870755.25255999994"/>
    <n v="813211.66997000005"/>
    <n v="1044446.4789999998"/>
    <n v="1025742.5316300001"/>
    <n v="416257.87390000001"/>
    <n v="346913.63140999986"/>
    <n v="487993.56864000001"/>
    <n v="461356.33622999996"/>
    <n v="0"/>
    <n v="0"/>
    <n v="136.08000000000001"/>
    <n v="130.12"/>
    <n v="63842.000609999996"/>
    <n v="33143.28213"/>
    <n v="381783.11654000002"/>
    <n v="342581.29483999999"/>
    <n v="787652.53009999997"/>
    <n v="772495.85054999997"/>
    <n v="870755.25255999994"/>
    <n v="813211.66996999993"/>
    <n v="0"/>
    <n v="0"/>
    <n v="0"/>
    <n v="0"/>
    <s v="Vida Total"/>
    <s v="Totales"/>
    <s v="Vida Total"/>
    <x v="54"/>
    <x v="2"/>
    <n v="20570212.76644"/>
    <n v="17720859.139090002"/>
    <n v="686962120.64980006"/>
    <n v="584624168.36260986"/>
    <n v="657838299.99713993"/>
    <n v="555463704.64566004"/>
    <n v="282737917.87033999"/>
    <n v="228707609.66887"/>
    <n v="151002766.76716003"/>
    <n v="130716453.99912001"/>
    <n v="870755.25255999994"/>
    <n v="813211.66997000005"/>
    <n v="0.30797257726122085"/>
    <n v="0.3555682607795137"/>
    <n v="57543.582589999889"/>
    <n v="7.0760891309052054"/>
    <n v="100"/>
    <n v="100"/>
    <n v="4.2330882156971379"/>
    <n v="4.58900814902454"/>
    <n v="0.12675447835993481"/>
    <n v="0.13236615328778908"/>
    <n v="0.13909990622652638"/>
    <n v="0.14640230552755232"/>
    <n v="0.30797257726122085"/>
    <m/>
    <m/>
    <n v="57543.582590000005"/>
    <n v="7.0760891309052276"/>
    <n v="0"/>
    <m/>
    <n v="0"/>
    <m/>
    <n v="19.988906808924334"/>
    <n v="47.804233471599701"/>
    <n v="42.659696635046785"/>
    <n v="0.27566241520716789"/>
    <n v="11.44307126234343"/>
    <n v="1.9620402542238624"/>
    <n v="48.471007449379869"/>
    <n v="44.347331392924595"/>
    <s v="Resto"/>
    <n v="2023"/>
    <n v="3"/>
    <d v="2024-11-12T00:00:00"/>
    <x v="54"/>
    <x v="24"/>
  </r>
  <r>
    <n v="2024"/>
    <n v="9"/>
    <n v="27"/>
    <x v="21"/>
    <s v="Vida Total"/>
    <n v="21"/>
    <s v="6f4b6612125fb3a0daecd2799dfd6c9c299424fd920f9b308110a2c1fbd8f443"/>
    <s v="866d562d83a77144c090ae01fef5e5dc5d322dfdcb968ee04e0fa262fe1b2619"/>
    <x v="41"/>
    <n v="-6822.1004599999997"/>
    <n v="1016.02262"/>
    <n v="20980.008809999999"/>
    <n v="15639.403450000002"/>
    <n v="1968.45253"/>
    <n v="6951.6853999999994"/>
    <n v="2383.9015000000004"/>
    <n v="7442.0820200000007"/>
    <n v="0"/>
    <n v="0"/>
    <n v="136.08000000000001"/>
    <n v="130.12"/>
    <n v="0"/>
    <n v="0"/>
    <n v="1968.45253"/>
    <n v="6951.6854000000003"/>
    <n v="-21.844390000000001"/>
    <n v="4489.4261500000002"/>
    <n v="0"/>
    <n v="0"/>
    <n v="-6822.1004599999997"/>
    <n v="1016.02262"/>
    <n v="0"/>
    <n v="0"/>
    <s v="Vida Total"/>
    <s v="Totales"/>
    <s v="Vida Total"/>
    <x v="54"/>
    <x v="2"/>
    <n v="9306186.5952599999"/>
    <n v="8672700.5259799995"/>
    <n v="686962120.64980006"/>
    <n v="584624168.36260986"/>
    <n v="657838299.99713993"/>
    <n v="555463704.64566004"/>
    <n v="282737917.87033999"/>
    <n v="228707609.66887"/>
    <n v="151002766.76716003"/>
    <n v="130716453.99912001"/>
    <n v="-6822.1004599999997"/>
    <n v="1016.02262"/>
    <n v="-2.4128707289725916E-3"/>
    <n v="4.4424521836900361E-4"/>
    <n v="-7838.1230799999994"/>
    <n v="-771.45163165757072"/>
    <n v="100"/>
    <n v="100"/>
    <n v="-7.3307153152019952E-2"/>
    <n v="1.1715181643323158E-2"/>
    <n v="-9.9308247935809765E-4"/>
    <n v="-1.0370482320700481E-3"/>
    <n v="1.7379073171840164E-4"/>
    <n v="1.8291431312296785E-4"/>
    <m/>
    <n v="-2.4128707289725916E-3"/>
    <m/>
    <n v="0"/>
    <m/>
    <n v="-7838.1230799999994"/>
    <n v="-771.45163165757072"/>
    <n v="0"/>
    <m/>
    <n v="-71.683808792613078"/>
    <n v="-28.854053697121902"/>
    <n v="684.20577093057238"/>
    <n v="1.3035870614445573E-3"/>
    <n v="-71.683808792613092"/>
    <n v="-100.48657421394492"/>
    <n v="-9011.2497075908286"/>
    <n v="154.84574570850219"/>
    <s v="Resto"/>
    <n v="2023"/>
    <n v="3"/>
    <d v="2024-11-12T00:00:00"/>
    <x v="54"/>
    <x v="41"/>
  </r>
  <r>
    <n v="2024"/>
    <n v="9"/>
    <n v="119"/>
    <x v="62"/>
    <s v="Vida Total"/>
    <n v="217"/>
    <s v="16badfc6202cb3f8889e0f2779b19218af4cbb736e56acadce8148aba9a7a9f8"/>
    <s v="866d562d83a77144c090ae01fef5e5dc5d322dfdcb968ee04e0fa262fe1b2619"/>
    <x v="32"/>
    <n v="500563.65038000001"/>
    <n v="358347.99618000002"/>
    <n v="678629.98107999994"/>
    <n v="508268.66091999999"/>
    <n v="163670.16274"/>
    <n v="175215.85125000001"/>
    <n v="211064.80002000005"/>
    <n v="190842.89054999998"/>
    <n v="0"/>
    <n v="0"/>
    <n v="136.08000000000001"/>
    <n v="130.12"/>
    <n v="17870.09618"/>
    <n v="41178.094440000001"/>
    <n v="147313.25253"/>
    <n v="146520.67616999999"/>
    <n v="259894.66502000001"/>
    <n v="243383.78658000001"/>
    <n v="99484.133969999995"/>
    <n v="182645.69811000003"/>
    <n v="327327.42826999997"/>
    <n v="140631.99007"/>
    <n v="73752.088140000007"/>
    <n v="35070.307999999997"/>
    <s v="Vida Total"/>
    <s v="Totales"/>
    <s v="Vida Total"/>
    <x v="54"/>
    <x v="2"/>
    <n v="996928.28110999998"/>
    <n v="799499.22270000004"/>
    <n v="686962120.64980006"/>
    <n v="584624168.36260986"/>
    <n v="657838299.99713993"/>
    <n v="555463704.64566004"/>
    <n v="282737917.87033999"/>
    <n v="228707609.66887"/>
    <n v="151002766.76716003"/>
    <n v="130716453.99912001"/>
    <n v="500563.65038000001"/>
    <n v="358347.99618000002"/>
    <n v="0.17704157056484801"/>
    <n v="0.15668389726901846"/>
    <n v="142215.65419999999"/>
    <n v="39.686465590996178"/>
    <n v="100"/>
    <n v="100"/>
    <n v="50.210597879986153"/>
    <n v="44.821556545085556"/>
    <n v="7.2866266615474365E-2"/>
    <n v="7.609220235157732E-2"/>
    <n v="6.1295446813915619E-2"/>
    <n v="6.4513305402842919E-2"/>
    <n v="3.5185989456009981E-2"/>
    <n v="0.11577061567670884"/>
    <n v="2.6084965432129192E-2"/>
    <n v="-83161.564140000031"/>
    <n v="-45.531630364442101"/>
    <n v="186695.43819999998"/>
    <n v="132.75460164296314"/>
    <n v="38681.78014000001"/>
    <n v="110.29780559668882"/>
    <n v="-6.5894086794273443"/>
    <n v="32.69717300002722"/>
    <n v="48.895446079734235"/>
    <n v="0.10838885024694453"/>
    <n v="0.54093141030855385"/>
    <n v="6.7838859243702698"/>
    <n v="56.681907079032811"/>
    <n v="60.201494203410618"/>
    <s v="Resto"/>
    <n v="2023"/>
    <n v="3"/>
    <d v="2024-11-12T00:00:00"/>
    <x v="54"/>
    <x v="32"/>
  </r>
  <r>
    <n v="2024"/>
    <n v="9"/>
    <n v="10"/>
    <x v="4"/>
    <s v="Vida Total"/>
    <n v="10"/>
    <s v="4a44dc15364204a80fe80e9039455cc1608281820fe2b24f1e5233ade6af1dd5"/>
    <s v="866d562d83a77144c090ae01fef5e5dc5d322dfdcb968ee04e0fa262fe1b2619"/>
    <x v="28"/>
    <n v="905501.84166999999"/>
    <n v="995730.03105999995"/>
    <n v="1360981.29058"/>
    <n v="1439939.1358399999"/>
    <n v="392196.15866999998"/>
    <n v="665972.38032"/>
    <n v="586622.45799000014"/>
    <n v="665972.38032"/>
    <n v="0"/>
    <n v="0"/>
    <n v="136.08000000000001"/>
    <n v="130.12"/>
    <n v="2074.7206900000001"/>
    <n v="13199.59895"/>
    <n v="241969.74759000001"/>
    <n v="455360.57387999998"/>
    <n v="803022.60432000004"/>
    <n v="919139.52221000008"/>
    <n v="744922.00021999993"/>
    <n v="753065.772"/>
    <n v="160522.79031000001"/>
    <n v="241811.90278"/>
    <n v="57.051139999999997"/>
    <n v="852.35628000000008"/>
    <s v="Vida Total"/>
    <s v="Totales"/>
    <s v="Vida Total"/>
    <x v="54"/>
    <x v="2"/>
    <n v="4592296.0130699994"/>
    <n v="4306787.9967099996"/>
    <n v="686962120.64980006"/>
    <n v="584624168.36260986"/>
    <n v="657838299.99713993"/>
    <n v="555463704.64566004"/>
    <n v="282737917.87033999"/>
    <n v="228707609.66887"/>
    <n v="151002766.76716003"/>
    <n v="130716453.99912001"/>
    <n v="905501.84166999999"/>
    <n v="995730.03105999995"/>
    <n v="0.32026190490843598"/>
    <n v="0.43537249700683284"/>
    <n v="-90228.189389999956"/>
    <n v="-9.06151131084677"/>
    <n v="100"/>
    <n v="100"/>
    <n v="19.717845694024899"/>
    <n v="23.120015004700683"/>
    <n v="0.13181248491743364"/>
    <n v="0.13764808793801409"/>
    <n v="0.17031968313058243"/>
    <n v="0.17926104311265367"/>
    <n v="0.26346731483027036"/>
    <n v="5.6774411978096878E-2"/>
    <n v="2.0178100068687256E-5"/>
    <n v="-8143.7717800000682"/>
    <n v="-1.0814157385445555"/>
    <n v="-81289.112469999993"/>
    <n v="-33.616671278566749"/>
    <n v="-795.30514000000005"/>
    <n v="-93.3066557566749"/>
    <n v="-41.109245629443436"/>
    <n v="43.312574378278455"/>
    <n v="66.882825620016916"/>
    <n v="0.25972779642822713"/>
    <n v="-46.861946011653245"/>
    <n v="-12.633219993718237"/>
    <n v="30.132370656601893"/>
    <n v="49.542051329173681"/>
    <s v="Resto"/>
    <n v="2023"/>
    <n v="3"/>
    <d v="2024-11-12T00:00:00"/>
    <x v="54"/>
    <x v="28"/>
  </r>
  <r>
    <n v="2024"/>
    <n v="9"/>
    <n v="3"/>
    <x v="40"/>
    <s v="Vida Total"/>
    <n v="3"/>
    <s v="4e07408562bedb8b60ce05c1decfe3ad16b72230967de01f640b7e4729b49fce"/>
    <s v="866d562d83a77144c090ae01fef5e5dc5d322dfdcb968ee04e0fa262fe1b2619"/>
    <x v="16"/>
    <n v="11330570.538530001"/>
    <n v="8022515.0877600005"/>
    <n v="15126531.03836"/>
    <n v="10657833.899639998"/>
    <n v="5357392.7868499979"/>
    <n v="5183210.1275900016"/>
    <n v="7148836.0765099982"/>
    <n v="7426405.8383099968"/>
    <n v="0"/>
    <n v="0"/>
    <n v="136.08000000000001"/>
    <n v="130.12"/>
    <n v="19112.92167"/>
    <n v="18695.960769999998"/>
    <n v="5337252.5973000005"/>
    <n v="5133491.6896800008"/>
    <n v="-922939.56972999999"/>
    <n v="3991785.3300300003"/>
    <n v="4823953.1660999991"/>
    <n v="4323169.6873799991"/>
    <n v="6506617.3724300005"/>
    <n v="3699345.40038"/>
    <n v="0"/>
    <n v="0"/>
    <s v="Vida Total"/>
    <s v="Totales"/>
    <s v="Vida Total"/>
    <x v="54"/>
    <x v="2"/>
    <n v="18450547.527869999"/>
    <n v="15031312.08585"/>
    <n v="686962120.64980006"/>
    <n v="584624168.36260986"/>
    <n v="657838299.99713993"/>
    <n v="555463704.64566004"/>
    <n v="282737917.87033999"/>
    <n v="228707609.66887"/>
    <n v="151002766.76716003"/>
    <n v="130716453.99912001"/>
    <n v="11330570.538530001"/>
    <n v="8022515.0877600005"/>
    <n v="4.0074464096909912"/>
    <n v="3.5077604542215486"/>
    <n v="3308055.4507700009"/>
    <n v="41.234642934073392"/>
    <n v="100"/>
    <n v="100"/>
    <n v="61.410484005501189"/>
    <n v="53.372021297542894"/>
    <n v="1.6493734076359803"/>
    <n v="1.7223944757517557"/>
    <n v="1.372251699793581"/>
    <n v="1.4442915028764485"/>
    <n v="1.7061571374774722"/>
    <n v="2.3012892722135176"/>
    <m/>
    <n v="500783.47872000001"/>
    <n v="11.583710909656508"/>
    <n v="2807271.9720500004"/>
    <n v="75.885641058594729"/>
    <n v="0"/>
    <m/>
    <n v="3.3605170342763113"/>
    <n v="47.282639198370433"/>
    <n v="64.608293918923962"/>
    <n v="3.547877235329651"/>
    <n v="3.9692458844265088"/>
    <n v="-123.12097203190693"/>
    <n v="-578.28841371070257"/>
    <n v="128.60139674999559"/>
    <s v="Medianas"/>
    <n v="2023"/>
    <n v="3"/>
    <d v="2024-11-12T00:00:00"/>
    <x v="54"/>
    <x v="16"/>
  </r>
  <r>
    <n v="2024"/>
    <n v="9"/>
    <n v="106"/>
    <x v="76"/>
    <s v="Vida Total"/>
    <n v="227"/>
    <s v="dfe62e836a0a6f2633422230c81287700a56e2639652c73f264e6562220c207a"/>
    <s v="866d562d83a77144c090ae01fef5e5dc5d322dfdcb968ee04e0fa262fe1b2619"/>
    <x v="26"/>
    <n v="1558409.86843"/>
    <n v="1351465.83501"/>
    <n v="2110871.44533"/>
    <n v="1833175.5141"/>
    <n v="241653.14478"/>
    <n v="207228.61200000002"/>
    <n v="312136.17924000003"/>
    <n v="247100.51282"/>
    <n v="0"/>
    <n v="0"/>
    <n v="136.08000000000001"/>
    <n v="130.12"/>
    <n v="0"/>
    <n v="0"/>
    <n v="488126.56351000001"/>
    <n v="410702.17138000001"/>
    <n v="1777597.4765999999"/>
    <n v="1625840.6794"/>
    <n v="332712.23219000001"/>
    <n v="380060.03561000002"/>
    <n v="1210725.9496600002"/>
    <n v="957224.33007999999"/>
    <n v="14971.686580000001"/>
    <n v="14181.46932"/>
    <s v="Vida Total"/>
    <s v="Totales"/>
    <s v="Vida Total"/>
    <x v="54"/>
    <x v="2"/>
    <n v="1558409.86843"/>
    <n v="1351465.83501"/>
    <n v="686962120.64980006"/>
    <n v="584624168.36260986"/>
    <n v="657838299.99713993"/>
    <n v="555463704.64566004"/>
    <n v="282737917.87033999"/>
    <n v="228707609.66887"/>
    <n v="151002766.76716003"/>
    <n v="130716453.99912001"/>
    <n v="1558409.86843"/>
    <n v="1351465.83501"/>
    <n v="0.55118530976261448"/>
    <n v="0.59091424066155662"/>
    <n v="206944.03341999999"/>
    <n v="15.312561224936093"/>
    <n v="100"/>
    <n v="100"/>
    <n v="100"/>
    <n v="100"/>
    <n v="0.22685528380457048"/>
    <n v="0.23689862211378926"/>
    <n v="0.23116831430269588"/>
    <n v="0.24330407616319835"/>
    <n v="0.11767513699474069"/>
    <n v="0.4282149202977521"/>
    <n v="5.2952524701217561E-3"/>
    <n v="-47347.803420000011"/>
    <n v="-12.457980051495376"/>
    <n v="253501.61958000017"/>
    <n v="26.482989578713891"/>
    <n v="790.21726000000126"/>
    <n v="5.5721818534385958"/>
    <n v="16.611862834848303"/>
    <n v="15.506392103603037"/>
    <n v="15.333618255948487"/>
    <n v="0.16003226295357825"/>
    <n v="18.851712390476628"/>
    <n v="9.3340509388659232"/>
    <n v="27.459904164785197"/>
    <n v="25.260911267859619"/>
    <s v="Resto"/>
    <n v="2023"/>
    <n v="3"/>
    <d v="2024-11-12T00:00:00"/>
    <x v="54"/>
    <x v="26"/>
  </r>
  <r>
    <n v="2024"/>
    <n v="9"/>
    <n v="23"/>
    <x v="16"/>
    <s v="Vida Total"/>
    <n v="17"/>
    <s v="4523540f1504cd17100c4835e85b7eefd49911580f8efff0599a8f283be6b9e3"/>
    <s v="866d562d83a77144c090ae01fef5e5dc5d322dfdcb968ee04e0fa262fe1b2619"/>
    <x v="11"/>
    <n v="2689124.6364899999"/>
    <n v="1807604.94814"/>
    <n v="3141425.4681799999"/>
    <n v="2211304.1454199995"/>
    <n v="1387359.12934"/>
    <n v="1338402.6076399998"/>
    <n v="1759435.7700899995"/>
    <n v="1643490.9435199997"/>
    <n v="0"/>
    <n v="0"/>
    <n v="136.08000000000001"/>
    <n v="130.12"/>
    <n v="18988.86159"/>
    <n v="12797.47307"/>
    <n v="588772.59336000006"/>
    <n v="1123726.1296199998"/>
    <n v="894770.70782000001"/>
    <n v="1413324.91463"/>
    <n v="2019159.8019900001"/>
    <n v="1207668.68454"/>
    <n v="588315.55824000004"/>
    <n v="519261.18193999998"/>
    <n v="81649.276259999999"/>
    <n v="80675.081659999996"/>
    <s v="Vida Total"/>
    <s v="Totales"/>
    <s v="Vida Total"/>
    <x v="54"/>
    <x v="2"/>
    <n v="17823957.294020001"/>
    <n v="15095885.725"/>
    <n v="686962120.64980006"/>
    <n v="584624168.36260986"/>
    <n v="657838299.99713993"/>
    <n v="555463704.64566004"/>
    <n v="282737917.87033999"/>
    <n v="228707609.66887"/>
    <n v="151002766.76716003"/>
    <n v="130716453.99912001"/>
    <n v="2689124.6364899999"/>
    <n v="1807604.94814"/>
    <n v="0.95110152071049714"/>
    <n v="0.79035627662634689"/>
    <n v="881519.68834999995"/>
    <n v="48.767275684715905"/>
    <n v="100"/>
    <n v="100"/>
    <n v="15.087135769744076"/>
    <n v="11.97415627720645"/>
    <n v="0.39145166169371126"/>
    <n v="0.40878201170434908"/>
    <n v="0.30919093769295614"/>
    <n v="0.32542269333206975"/>
    <n v="0.71414538849223652"/>
    <n v="0.20807805428835124"/>
    <n v="2.8878077929909395E-2"/>
    <n v="811491.11745000002"/>
    <n v="67.194846387781951"/>
    <n v="69054.376300000062"/>
    <n v="13.298582428597406"/>
    <n v="974.19460000000254"/>
    <n v="1.2075532865348571"/>
    <n v="3.6578322113646422"/>
    <n v="51.591477409201111"/>
    <n v="74.042871425927288"/>
    <n v="0.91876404587953664"/>
    <n v="-47.605330352236273"/>
    <n v="-36.690374693193206"/>
    <n v="65.801505146997144"/>
    <n v="79.509397873608179"/>
    <s v="Medianas"/>
    <n v="2023"/>
    <n v="3"/>
    <d v="2024-11-12T00:00:00"/>
    <x v="54"/>
    <x v="11"/>
  </r>
  <r>
    <n v="2024"/>
    <n v="9"/>
    <n v="74"/>
    <x v="0"/>
    <s v="Vida Total"/>
    <n v="46"/>
    <s v="25fc0e7096fc653718202dc30b0c580b8ab87eac11a700cba03a7c021bc35b0c"/>
    <s v="866d562d83a77144c090ae01fef5e5dc5d322dfdcb968ee04e0fa262fe1b2619"/>
    <x v="30"/>
    <n v="380561.09717000002"/>
    <n v="58195.679779999999"/>
    <n v="381079.33050000004"/>
    <n v="60357.366489999993"/>
    <n v="395353.16928999999"/>
    <n v="245820.96683000002"/>
    <n v="482334.60715000005"/>
    <n v="319836.74418000004"/>
    <n v="0"/>
    <n v="0"/>
    <n v="136.08000000000001"/>
    <n v="130.12"/>
    <n v="0"/>
    <n v="0"/>
    <n v="394723.91168000002"/>
    <n v="245625.35801"/>
    <n v="305900.79429000005"/>
    <n v="37236.125939999998"/>
    <n v="380561.09717000002"/>
    <n v="58195.679779999999"/>
    <n v="0"/>
    <n v="0"/>
    <n v="0"/>
    <n v="0"/>
    <s v="Vida Total"/>
    <s v="Totales"/>
    <s v="Vida Total"/>
    <x v="54"/>
    <x v="2"/>
    <n v="6432910.42368"/>
    <n v="8513094.40955"/>
    <n v="686962120.64980006"/>
    <n v="584624168.36260986"/>
    <n v="657838299.99713993"/>
    <n v="555463704.64566004"/>
    <n v="282737917.87033999"/>
    <n v="228707609.66887"/>
    <n v="151002766.76716003"/>
    <n v="130716453.99912001"/>
    <n v="380561.09717000002"/>
    <n v="58195.679779999999"/>
    <n v="0.13459853564618823"/>
    <n v="2.5445449700715037E-2"/>
    <n v="322365.41739000002"/>
    <n v="553.93358855615043"/>
    <n v="100"/>
    <n v="100"/>
    <n v="5.9158463604456175"/>
    <n v="0.68360195459263329"/>
    <n v="5.5397682889709525E-2"/>
    <n v="5.7850249395885671E-2"/>
    <n v="9.9543746101006993E-3"/>
    <n v="1.0476954532452131E-2"/>
    <n v="0.13459853564618823"/>
    <m/>
    <m/>
    <n v="322365.41739000002"/>
    <n v="553.93358855615043"/>
    <n v="0"/>
    <m/>
    <n v="0"/>
    <m/>
    <n v="60.829718631531726"/>
    <n v="103.88691125551182"/>
    <n v="422.40415054741032"/>
    <n v="0.26181849363039694"/>
    <n v="60.7016127642366"/>
    <n v="721.51616627065277"/>
    <n v="129.03657625216687"/>
    <n v="659.64262341841243"/>
    <s v="Resto"/>
    <n v="2023"/>
    <n v="3"/>
    <d v="2024-11-12T00:00:00"/>
    <x v="54"/>
    <x v="30"/>
  </r>
  <r>
    <n v="2024"/>
    <n v="9"/>
    <n v="88"/>
    <x v="73"/>
    <s v="Total General Sin Pensiones"/>
    <n v="60"/>
    <s v="39fa9ec190eee7b6f4dff1100d6343e10918d044c75eac8f9e9a2596173f80c9"/>
    <s v="866d562d83a77144c090ae01fef5e5dc5d322dfdcb968ee04e0fa262fe1b2619"/>
    <x v="60"/>
    <n v="372806.80567999999"/>
    <n v="280734.25735000003"/>
    <n v="462731.57065999997"/>
    <n v="382109.61607000005"/>
    <n v="85463.610759999981"/>
    <n v="116386.46058000001"/>
    <n v="103670.84031999999"/>
    <n v="130938.85137"/>
    <n v="0"/>
    <n v="0"/>
    <n v="136.08000000000001"/>
    <n v="130.12"/>
    <n v="0"/>
    <n v="0"/>
    <n v="76350.164870000008"/>
    <n v="106001.85662000001"/>
    <n v="252246.97269999998"/>
    <n v="315788.98389999999"/>
    <n v="183756.19931"/>
    <n v="100319.04325"/>
    <n v="189050.60636999999"/>
    <n v="180415.21410000001"/>
    <n v="0"/>
    <n v="0"/>
    <s v="Total General Sin Pensiones"/>
    <s v="Totales"/>
    <s v="Total General Sin Pensiones"/>
    <x v="55"/>
    <x v="2"/>
    <n v="372806.80567999999"/>
    <n v="280734.25735000003"/>
    <n v="686962120.64980006"/>
    <n v="584624168.36260986"/>
    <n v="657838299.99713993"/>
    <n v="555463704.64566004"/>
    <n v="657838299.99713993"/>
    <n v="555463704.64566004"/>
    <n v="368676757.07438982"/>
    <n v="308121012.65972996"/>
    <n v="372806.80567999999"/>
    <n v="280734.25735000003"/>
    <n v="5.6671495971216762E-2"/>
    <n v="5.0540522270322824E-2"/>
    <n v="92072.548329999961"/>
    <n v="32.797047713065616"/>
    <n v="100"/>
    <n v="100"/>
    <n v="100"/>
    <n v="100"/>
    <n v="5.4268902822088738E-2"/>
    <n v="5.6671495971216762E-2"/>
    <n v="4.8019612007534414E-2"/>
    <n v="5.0540522270322824E-2"/>
    <n v="2.7933338528753786E-2"/>
    <n v="2.873815744246298E-2"/>
    <m/>
    <n v="83437.156059999994"/>
    <n v="83.171802039688998"/>
    <n v="8635.3922699999821"/>
    <n v="4.7863991476980283"/>
    <n v="0"/>
    <m/>
    <n v="-26.569112649271375"/>
    <n v="22.924369796338421"/>
    <n v="41.457876099138637"/>
    <n v="2.3181176768015118E-2"/>
    <n v="-27.972804152192023"/>
    <n v="-20.121668088371848"/>
    <n v="30.268020286928905"/>
    <n v="33.56730665866651"/>
    <s v="Resto"/>
    <n v="2023"/>
    <n v="3"/>
    <d v="2024-11-12T00:00:00"/>
    <x v="55"/>
    <x v="60"/>
  </r>
  <r>
    <n v="2024"/>
    <n v="9"/>
    <n v="10"/>
    <x v="4"/>
    <s v="Total General Sin Pensiones"/>
    <n v="10"/>
    <s v="4a44dc15364204a80fe80e9039455cc1608281820fe2b24f1e5233ade6af1dd5"/>
    <s v="866d562d83a77144c090ae01fef5e5dc5d322dfdcb968ee04e0fa262fe1b2619"/>
    <x v="29"/>
    <n v="4592296.0130699994"/>
    <n v="4306787.9967099996"/>
    <n v="6874264.6951299999"/>
    <n v="5914740.4237200003"/>
    <n v="1911369.3011499993"/>
    <n v="1827817.3305500001"/>
    <n v="3963337.4237999991"/>
    <n v="1827817.3305500001"/>
    <n v="0"/>
    <n v="0"/>
    <n v="136.08000000000001"/>
    <n v="130.12"/>
    <n v="8014.5257899999997"/>
    <n v="15648.3316"/>
    <n v="1738715.8731300002"/>
    <n v="1851836.6185699999"/>
    <n v="3595906.3606999996"/>
    <n v="3204492.5770900003"/>
    <n v="744922.00021999993"/>
    <n v="753065.772"/>
    <n v="160522.79031000001"/>
    <n v="241811.90278"/>
    <n v="57.051139999999997"/>
    <n v="852.35628000000008"/>
    <s v="Total General Sin Pensiones"/>
    <s v="Totales"/>
    <s v="Total General Sin Pensiones"/>
    <x v="55"/>
    <x v="2"/>
    <n v="4592296.0130699994"/>
    <n v="4306787.9967099996"/>
    <n v="686962120.64980006"/>
    <n v="584624168.36260986"/>
    <n v="657838299.99713993"/>
    <n v="555463704.64566004"/>
    <n v="657838299.99713993"/>
    <n v="555463704.64566004"/>
    <n v="368676757.07438982"/>
    <n v="308121012.65972996"/>
    <n v="4592296.0130699994"/>
    <n v="4306787.9967099996"/>
    <n v="0.69808887884605764"/>
    <n v="0.77535002929802133"/>
    <n v="285508.01635999978"/>
    <n v="6.6292563408763661"/>
    <n v="100"/>
    <n v="100"/>
    <n v="100"/>
    <n v="100"/>
    <n v="0.66849333828277602"/>
    <n v="0.69808887884605764"/>
    <n v="0.73667635205233906"/>
    <n v="0.77535002929802133"/>
    <n v="0.11323785803034556"/>
    <n v="2.4401557390425262E-2"/>
    <n v="8.672517243256897E-6"/>
    <n v="-8143.7717800000682"/>
    <n v="-1.0814157385445555"/>
    <n v="-81289.112469999993"/>
    <n v="-33.616671278566749"/>
    <n v="-795.30514000000005"/>
    <n v="-93.3066557566749"/>
    <n v="4.5711335155607768"/>
    <n v="41.62121291201845"/>
    <n v="42.44038322634615"/>
    <n v="0.51844041276633346"/>
    <n v="-6.1085705026911246"/>
    <n v="12.214532385200339"/>
    <n v="48.352646001369507"/>
    <n v="57.788762932684115"/>
    <s v="Resto"/>
    <n v="2023"/>
    <n v="3"/>
    <d v="2024-11-12T00:00:00"/>
    <x v="55"/>
    <x v="29"/>
  </r>
  <r>
    <n v="2024"/>
    <n v="9"/>
    <n v="601"/>
    <x v="26"/>
    <s v="Total General Sin Pensiones"/>
    <n v="241"/>
    <s v="749fc650cacb0f06547520d53c31505c8156e0a3be07073eddb2ef3ad9e383ba"/>
    <s v="866d562d83a77144c090ae01fef5e5dc5d322dfdcb968ee04e0fa262fe1b2619"/>
    <x v="70"/>
    <n v="117391.58254"/>
    <n v="84326.688069999989"/>
    <n v="144640.37508000003"/>
    <n v="104939.29366"/>
    <n v="62260.730449999995"/>
    <n v="17318.47091"/>
    <n v="68492.398669999995"/>
    <n v="22354.801169999999"/>
    <n v="0"/>
    <n v="0"/>
    <n v="136.08000000000001"/>
    <n v="130.12"/>
    <n v="0"/>
    <n v="0"/>
    <n v="65894.041509999995"/>
    <n v="13082.063539999999"/>
    <n v="154011.50796000002"/>
    <n v="118421.29392"/>
    <n v="0"/>
    <n v="0"/>
    <n v="0"/>
    <n v="0"/>
    <n v="0"/>
    <n v="0"/>
    <s v="Total General Sin Pensiones"/>
    <s v="Totales"/>
    <s v="Total General Sin Pensiones"/>
    <x v="55"/>
    <x v="2"/>
    <n v="117391.58254"/>
    <n v="84326.688069999989"/>
    <n v="686962120.64980006"/>
    <n v="584624168.36260986"/>
    <n v="657838299.99713993"/>
    <n v="555463704.64566004"/>
    <n v="657838299.99713993"/>
    <n v="555463704.64566004"/>
    <n v="368676757.07438982"/>
    <n v="308121012.65972996"/>
    <n v="117391.58254"/>
    <n v="84326.688069999989"/>
    <n v="1.7845051366043963E-2"/>
    <n v="1.5181313804075362E-2"/>
    <n v="33064.894470000014"/>
    <n v="39.210474437882212"/>
    <n v="100"/>
    <n v="100"/>
    <n v="100"/>
    <n v="100"/>
    <n v="1.7088508814570282E-2"/>
    <n v="1.7845051366043963E-2"/>
    <n v="1.4424085187271429E-2"/>
    <n v="1.5181313804075362E-2"/>
    <m/>
    <m/>
    <m/>
    <n v="0"/>
    <m/>
    <n v="0"/>
    <m/>
    <n v="0"/>
    <m/>
    <n v="259.50477830031474"/>
    <n v="53.036792845675521"/>
    <n v="20.537354550938673"/>
    <n v="1.68876201863296E-2"/>
    <n v="403.69761091987482"/>
    <n v="30.05389728644845"/>
    <n v="42.785141437037318"/>
    <n v="11.047053369335453"/>
    <s v="Resto"/>
    <n v="2023"/>
    <n v="3"/>
    <d v="2024-11-12T00:00:00"/>
    <x v="55"/>
    <x v="70"/>
  </r>
  <r>
    <n v="2024"/>
    <n v="9"/>
    <n v="112"/>
    <x v="57"/>
    <s v="Total General Sin Pensiones"/>
    <n v="231"/>
    <s v="138d9e809e386a7b800791d1f664f56d1c55f3d1ba411b950862729bc486c5ce"/>
    <s v="866d562d83a77144c090ae01fef5e5dc5d322dfdcb968ee04e0fa262fe1b2619"/>
    <x v="61"/>
    <n v="478354.15682999999"/>
    <n v="445468.87245999998"/>
    <n v="653586.02215999993"/>
    <n v="627041.88228999986"/>
    <n v="341760.68500999996"/>
    <n v="344275.90805000003"/>
    <n v="442462.60693000001"/>
    <n v="81509.217960000038"/>
    <n v="0"/>
    <n v="0"/>
    <n v="136.08000000000001"/>
    <n v="130.12"/>
    <n v="0"/>
    <n v="0"/>
    <n v="323485.18612999999"/>
    <n v="278833.11163999996"/>
    <n v="458481.96544"/>
    <n v="440270.79258999997"/>
    <n v="0"/>
    <n v="0"/>
    <n v="0"/>
    <n v="0"/>
    <n v="0"/>
    <n v="0"/>
    <s v="Total General Sin Pensiones"/>
    <s v="Totales"/>
    <s v="Total General Sin Pensiones"/>
    <x v="55"/>
    <x v="2"/>
    <n v="478354.15682999999"/>
    <n v="445468.87245999998"/>
    <n v="686962120.64980006"/>
    <n v="584624168.36260986"/>
    <n v="657838299.99713993"/>
    <n v="555463704.64566004"/>
    <n v="657838299.99713993"/>
    <n v="555463704.64566004"/>
    <n v="368676757.07438982"/>
    <n v="308121012.65972996"/>
    <n v="478354.15682999999"/>
    <n v="445468.87245999998"/>
    <n v="7.2716069713800444E-2"/>
    <n v="8.0197656252656929E-2"/>
    <n v="32885.284370000008"/>
    <n v="7.3821733465682104"/>
    <n v="100"/>
    <n v="100"/>
    <n v="100"/>
    <n v="100"/>
    <n v="6.9633265423357404E-2"/>
    <n v="7.2716069713800444E-2"/>
    <n v="7.6197478066575661E-2"/>
    <n v="8.0197656252656929E-2"/>
    <m/>
    <m/>
    <m/>
    <n v="0"/>
    <m/>
    <n v="0"/>
    <m/>
    <n v="0"/>
    <m/>
    <n v="-0.73058351780885822"/>
    <n v="71.445116579483738"/>
    <n v="77.283942680173141"/>
    <n v="9.2699276114398807E-2"/>
    <n v="16.013906751379704"/>
    <n v="4.1363572502432833"/>
    <n v="70.5557056796236"/>
    <n v="63.332184721974492"/>
    <s v="Resto"/>
    <n v="2023"/>
    <n v="3"/>
    <d v="2024-11-12T00:00:00"/>
    <x v="55"/>
    <x v="61"/>
  </r>
  <r>
    <n v="2024"/>
    <n v="9"/>
    <n v="82"/>
    <x v="66"/>
    <s v="Total General Sin Pensiones"/>
    <n v="25"/>
    <s v="b7a56873cd771f2c446d369b649430b65a756ba278ff97ec81bb6f55b2e73569"/>
    <s v="866d562d83a77144c090ae01fef5e5dc5d322dfdcb968ee04e0fa262fe1b2619"/>
    <x v="74"/>
    <n v="0"/>
    <n v="0"/>
    <n v="0"/>
    <n v="-706727.70837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Total General Sin Pensiones"/>
    <s v="Totales"/>
    <s v="Total General Sin Pensiones"/>
    <x v="55"/>
    <x v="2"/>
    <n v="0"/>
    <n v="0"/>
    <n v="686962120.64980006"/>
    <n v="584624168.36260986"/>
    <n v="657838299.99713993"/>
    <n v="555463704.64566004"/>
    <n v="657838299.99713993"/>
    <n v="555463704.64566004"/>
    <n v="368676757.07438982"/>
    <n v="308121012.65972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5"/>
    <x v="74"/>
  </r>
  <r>
    <n v="2024"/>
    <n v="9"/>
    <n v="81"/>
    <x v="34"/>
    <s v="Total General Sin Pensiones"/>
    <n v="53"/>
    <s v="2858dcd1057d3eae7f7d5f782167e24b61153c01551450a628cee722509f6529"/>
    <s v="866d562d83a77144c090ae01fef5e5dc5d322dfdcb968ee04e0fa262fe1b2619"/>
    <x v="45"/>
    <n v="1282462.5710499999"/>
    <n v="1212681.1111300001"/>
    <n v="1748117.3137899998"/>
    <n v="1660111.04905"/>
    <n v="517790.57887000003"/>
    <n v="647739.05333999998"/>
    <n v="2053856.3194500003"/>
    <n v="812543.09623000002"/>
    <n v="0"/>
    <n v="0"/>
    <n v="136.08000000000001"/>
    <n v="130.12"/>
    <n v="0"/>
    <n v="0"/>
    <n v="533444.12544999993"/>
    <n v="440501.25144999998"/>
    <n v="1069518.9297400001"/>
    <n v="886067.65182999999"/>
    <n v="0"/>
    <n v="0"/>
    <n v="0"/>
    <n v="0"/>
    <n v="0"/>
    <n v="0"/>
    <s v="Total General Sin Pensiones"/>
    <s v="Totales"/>
    <s v="Total General Sin Pensiones"/>
    <x v="55"/>
    <x v="2"/>
    <n v="1282462.5710499999"/>
    <n v="1212681.1111300001"/>
    <n v="686962120.64980006"/>
    <n v="584624168.36260986"/>
    <n v="657838299.99713993"/>
    <n v="555463704.64566004"/>
    <n v="657838299.99713993"/>
    <n v="555463704.64566004"/>
    <n v="368676757.07438982"/>
    <n v="308121012.65972996"/>
    <n v="1282462.5710499999"/>
    <n v="1212681.1111300001"/>
    <n v="0.19495103447998932"/>
    <n v="0.2183186949908078"/>
    <n v="69781.459919999819"/>
    <n v="5.754312430493469"/>
    <n v="100"/>
    <n v="100"/>
    <n v="100"/>
    <n v="100"/>
    <n v="0.18668606790675935"/>
    <n v="0.19495103447998932"/>
    <n v="0.20742917873655908"/>
    <n v="0.2183186949908078"/>
    <m/>
    <m/>
    <m/>
    <n v="0"/>
    <m/>
    <n v="0"/>
    <m/>
    <n v="0"/>
    <m/>
    <n v="-20.0618557426689"/>
    <n v="40.374712725227184"/>
    <n v="53.413799175648414"/>
    <n v="0.14044568010711964"/>
    <n v="21.099343916517711"/>
    <n v="20.703980958013446"/>
    <n v="49.877015788741588"/>
    <n v="49.71417820526802"/>
    <s v="Resto"/>
    <n v="2023"/>
    <n v="3"/>
    <d v="2024-11-12T00:00:00"/>
    <x v="55"/>
    <x v="45"/>
  </r>
  <r>
    <n v="2024"/>
    <n v="9"/>
    <n v="65"/>
    <x v="69"/>
    <s v="Total General Sin Pensiones"/>
    <n v="225"/>
    <s v="0e6523810856a138a75dec70a9cf3778a5c70b83ac915f22c33f05db97cb3e68"/>
    <s v="866d562d83a77144c090ae01fef5e5dc5d322dfdcb968ee04e0fa262fe1b2619"/>
    <x v="28"/>
    <n v="3560915.6343899998"/>
    <n v="3098553.8007"/>
    <n v="5054971.4445099998"/>
    <n v="4316024.07687"/>
    <n v="2480849.2314999998"/>
    <n v="2168246.1613799999"/>
    <n v="3191965.6980200005"/>
    <n v="2988988.1295000003"/>
    <n v="0"/>
    <n v="0"/>
    <n v="136.08000000000001"/>
    <n v="130.12"/>
    <n v="0"/>
    <n v="0"/>
    <n v="2145836.1617299998"/>
    <n v="1976736.703"/>
    <n v="3735280.90858"/>
    <n v="3251469.6635500002"/>
    <n v="0"/>
    <n v="0"/>
    <n v="0"/>
    <n v="0"/>
    <n v="0"/>
    <n v="0"/>
    <s v="Total General Sin Pensiones"/>
    <s v="Totales"/>
    <s v="Total General Sin Pensiones"/>
    <x v="55"/>
    <x v="2"/>
    <n v="3560915.6343899998"/>
    <n v="3098553.8007"/>
    <n v="686962120.64980006"/>
    <n v="584624168.36260986"/>
    <n v="657838299.99713993"/>
    <n v="555463704.64566004"/>
    <n v="657838299.99713993"/>
    <n v="555463704.64566004"/>
    <n v="368676757.07438982"/>
    <n v="308121012.65972996"/>
    <n v="3560915.6343899998"/>
    <n v="3098553.8007"/>
    <n v="0.54130561179023495"/>
    <n v="0.55783191138953381"/>
    <n v="462361.83368999977"/>
    <n v="14.921859145564831"/>
    <n v="100"/>
    <n v="100"/>
    <n v="100"/>
    <n v="100"/>
    <n v="0.51835691188063127"/>
    <n v="0.54130561179023495"/>
    <n v="0.53000781842090039"/>
    <n v="0.55783191138953381"/>
    <m/>
    <m/>
    <m/>
    <n v="0"/>
    <m/>
    <n v="0"/>
    <m/>
    <n v="0"/>
    <m/>
    <n v="14.417323811658033"/>
    <n v="69.668857288863578"/>
    <n v="69.976069509916769"/>
    <n v="0.67290632889000535"/>
    <n v="8.5544755896607594"/>
    <n v="14.879771152524546"/>
    <n v="57.44778543431579"/>
    <n v="60.795175952580507"/>
    <s v="Resto"/>
    <n v="2023"/>
    <n v="3"/>
    <d v="2024-11-12T00:00:00"/>
    <x v="55"/>
    <x v="28"/>
  </r>
  <r>
    <n v="2024"/>
    <n v="9"/>
    <n v="718"/>
    <x v="44"/>
    <s v="Total General Sin Pensiones"/>
    <n v="281"/>
    <s v="71a1c003a2b855d85582c8f6c7648c49d3fe836408a7e1b5d9b222448acb3c1b"/>
    <s v="866d562d83a77144c090ae01fef5e5dc5d322dfdcb968ee04e0fa262fe1b2619"/>
    <x v="67"/>
    <n v="15298.178199999998"/>
    <n v="12852.044910000001"/>
    <n v="63816.573199999984"/>
    <n v="13586.061860000002"/>
    <n v="32544.548500000001"/>
    <n v="11814.66581"/>
    <n v="37529.241179999997"/>
    <n v="14845.509809999998"/>
    <n v="0"/>
    <n v="0"/>
    <n v="136.08000000000001"/>
    <n v="130.12"/>
    <n v="0"/>
    <n v="0"/>
    <n v="25561.66059"/>
    <n v="11506.30377"/>
    <n v="44334.264210000001"/>
    <n v="22062.51152"/>
    <n v="0"/>
    <n v="0"/>
    <n v="0"/>
    <n v="0"/>
    <n v="0"/>
    <n v="0"/>
    <s v="Total General Sin Pensiones"/>
    <s v="Totales"/>
    <s v="Total General Sin Pensiones"/>
    <x v="55"/>
    <x v="2"/>
    <n v="15298.178199999998"/>
    <n v="12852.044910000001"/>
    <n v="686962120.64980006"/>
    <n v="584624168.36260986"/>
    <n v="657838299.99713993"/>
    <n v="555463704.64566004"/>
    <n v="657838299.99713993"/>
    <n v="555463704.64566004"/>
    <n v="368676757.07438982"/>
    <n v="308121012.65972996"/>
    <n v="15298.178199999998"/>
    <n v="12852.044910000001"/>
    <n v="2.3255225790390298E-3"/>
    <n v="2.3137506199794895E-3"/>
    <n v="2446.1332899999979"/>
    <n v="19.033027873227361"/>
    <n v="100"/>
    <n v="100"/>
    <n v="100"/>
    <n v="100"/>
    <n v="2.226931840947707E-3"/>
    <n v="2.3255225790390298E-3"/>
    <n v="2.1983430732936435E-3"/>
    <n v="2.3137506199794895E-3"/>
    <m/>
    <m/>
    <m/>
    <n v="0"/>
    <m/>
    <n v="0"/>
    <m/>
    <n v="0"/>
    <m/>
    <n v="175.45890017857388"/>
    <n v="212.73479805588883"/>
    <n v="91.928295401513665"/>
    <n v="8.8273936112097558E-3"/>
    <n v="122.15353514867266"/>
    <n v="100.94840140847209"/>
    <n v="57.656670400395036"/>
    <n v="52.153190989019372"/>
    <s v="Resto"/>
    <n v="2023"/>
    <n v="3"/>
    <d v="2024-11-12T00:00:00"/>
    <x v="55"/>
    <x v="67"/>
  </r>
  <r>
    <n v="2024"/>
    <n v="9"/>
    <n v="48"/>
    <x v="3"/>
    <s v="Total General Sin Pensiones"/>
    <n v="36"/>
    <s v="76a50887d8f1c2e9301755428990ad81479ee21c25b43215cf524541e0503269"/>
    <s v="866d562d83a77144c090ae01fef5e5dc5d322dfdcb968ee04e0fa262fe1b2619"/>
    <x v="6"/>
    <n v="47053426.409630001"/>
    <n v="41806699.471960001"/>
    <n v="59579003.320950001"/>
    <n v="52568127.458049998"/>
    <n v="29542319.833390001"/>
    <n v="26588553.586089998"/>
    <n v="48226244.271840006"/>
    <n v="34617814.949299999"/>
    <n v="0"/>
    <n v="0"/>
    <n v="136.08000000000001"/>
    <n v="130.12"/>
    <n v="79251.366139999998"/>
    <n v="305789.95117000001"/>
    <n v="28356349.54518"/>
    <n v="25431387.706799999"/>
    <n v="37850573.82446"/>
    <n v="32884973.327980001"/>
    <n v="975787.55005999992"/>
    <n v="969378.19620999997"/>
    <n v="3865383.1765000005"/>
    <n v="3454818.4391000001"/>
    <n v="22942.332640000001"/>
    <n v="8781.7395099999994"/>
    <s v="Total General Sin Pensiones"/>
    <s v="Totales"/>
    <s v="Total General Sin Pensiones"/>
    <x v="55"/>
    <x v="2"/>
    <n v="47053426.409630001"/>
    <n v="41806699.471960001"/>
    <n v="686962120.64980006"/>
    <n v="584624168.36260986"/>
    <n v="657838299.99713993"/>
    <n v="555463704.64566004"/>
    <n v="657838299.99713993"/>
    <n v="555463704.64566004"/>
    <n v="368676757.07438982"/>
    <n v="308121012.65972996"/>
    <n v="47053426.409630001"/>
    <n v="41806699.471960001"/>
    <n v="7.1527344044630068"/>
    <n v="7.5264502653020733"/>
    <n v="5246726.9376699999"/>
    <n v="12.549966880760376"/>
    <n v="100"/>
    <n v="100"/>
    <n v="100"/>
    <n v="100"/>
    <n v="6.8494935885434245"/>
    <n v="7.1527344044630068"/>
    <n v="7.1510385191652954"/>
    <n v="7.5264502653020733"/>
    <n v="0.14833243215912517"/>
    <n v="0.58758864853518045"/>
    <n v="3.4875337358891609E-3"/>
    <n v="6409.3538499999559"/>
    <n v="0.66118196954076947"/>
    <n v="410564.73740000045"/>
    <n v="11.883829632070464"/>
    <n v="14160.593130000001"/>
    <n v="161.25043465335037"/>
    <n v="11.109164843195106"/>
    <n v="62.784630339574676"/>
    <n v="63.598786610560097"/>
    <n v="8.0130681597128977"/>
    <n v="11.501385107655393"/>
    <n v="15.099907325316408"/>
    <n v="74.916564479810901"/>
    <n v="77.33437230785843"/>
    <s v="Grandes"/>
    <n v="2023"/>
    <n v="3"/>
    <d v="2024-11-12T00:00:00"/>
    <x v="55"/>
    <x v="6"/>
  </r>
  <r>
    <n v="2024"/>
    <n v="9"/>
    <n v="701"/>
    <x v="51"/>
    <s v="Total General Sin Pensiones"/>
    <n v="243"/>
    <s v="72440a20f54075ac43f51a2cf0dbb2a14366b38a5c01b110ae174abc1cb44238"/>
    <s v="866d562d83a77144c090ae01fef5e5dc5d322dfdcb968ee04e0fa262fe1b2619"/>
    <x v="35"/>
    <n v="2340553.6933599999"/>
    <n v="2011777.3748599999"/>
    <n v="3028776.3218899998"/>
    <n v="2650095.6558399997"/>
    <n v="1467782.9120400001"/>
    <n v="1258580.9577499998"/>
    <n v="1829323.2568700004"/>
    <n v="1838102.92594"/>
    <n v="0"/>
    <n v="0"/>
    <n v="136.08000000000001"/>
    <n v="130.12"/>
    <n v="0"/>
    <n v="0"/>
    <n v="1093018.98554"/>
    <n v="932660.68850000005"/>
    <n v="1610861.1368100001"/>
    <n v="1492387.04143"/>
    <n v="0"/>
    <n v="0"/>
    <n v="0"/>
    <n v="0"/>
    <n v="0"/>
    <n v="0"/>
    <s v="Total General Sin Pensiones"/>
    <s v="Totales"/>
    <s v="Total General Sin Pensiones"/>
    <x v="55"/>
    <x v="2"/>
    <n v="2340553.6933599999"/>
    <n v="2011777.3748599999"/>
    <n v="686962120.64980006"/>
    <n v="584624168.36260986"/>
    <n v="657838299.99713993"/>
    <n v="555463704.64566004"/>
    <n v="657838299.99713993"/>
    <n v="555463704.64566004"/>
    <n v="368676757.07438982"/>
    <n v="308121012.65972996"/>
    <n v="2340553.6933599999"/>
    <n v="2011777.3748599999"/>
    <n v="0.35579468288334321"/>
    <n v="0.36217980725551591"/>
    <n v="328776.31850000005"/>
    <n v="16.342579582041459"/>
    <n v="100"/>
    <n v="100"/>
    <n v="100"/>
    <n v="100"/>
    <n v="0.34071073542542074"/>
    <n v="0.35579468288334321"/>
    <n v="0.34411464385649654"/>
    <n v="0.36217980725551591"/>
    <m/>
    <m/>
    <m/>
    <n v="0"/>
    <m/>
    <n v="0"/>
    <m/>
    <n v="0"/>
    <m/>
    <n v="16.622049857165845"/>
    <n v="62.710926743701954"/>
    <n v="62.560647787262489"/>
    <n v="0.39812190051998259"/>
    <n v="17.193637409324559"/>
    <n v="7.9385636628470424"/>
    <n v="67.853085567916395"/>
    <n v="62.494558221728312"/>
    <s v="Resto"/>
    <n v="2023"/>
    <n v="3"/>
    <d v="2024-11-12T00:00:00"/>
    <x v="55"/>
    <x v="35"/>
  </r>
  <r>
    <n v="2024"/>
    <n v="9"/>
    <n v="60"/>
    <x v="74"/>
    <s v="Total General Sin Pensiones"/>
    <n v="210"/>
    <s v="d29d53701d3c859e29e1b90028eec1ca8e2f29439198b6e036c60951fb458aa1"/>
    <s v="866d562d83a77144c090ae01fef5e5dc5d322dfdcb968ee04e0fa262fe1b2619"/>
    <x v="34"/>
    <n v="2553070.5004000003"/>
    <n v="2824083.3738899999"/>
    <n v="3992432.4648900009"/>
    <n v="4143009.7743999995"/>
    <n v="2231437.6475900002"/>
    <n v="1886421.3534799996"/>
    <n v="3164103.1095900005"/>
    <n v="2638299.0805899999"/>
    <n v="0"/>
    <n v="0"/>
    <n v="136.08000000000001"/>
    <n v="130.12"/>
    <n v="16467.508699999998"/>
    <n v="-841.98501999999996"/>
    <n v="1716090.82703"/>
    <n v="1428342.6461"/>
    <n v="2323967.5449099997"/>
    <n v="2168809.7475300003"/>
    <n v="739442.16379000002"/>
    <n v="1338268.66558"/>
    <n v="1631523.4272300003"/>
    <n v="1319175.6847399999"/>
    <n v="182104.90938"/>
    <n v="166639.02357000002"/>
    <s v="Total General Sin Pensiones"/>
    <s v="Totales"/>
    <s v="Total General Sin Pensiones"/>
    <x v="55"/>
    <x v="2"/>
    <n v="2553070.5004000003"/>
    <n v="2824083.3738899999"/>
    <n v="686962120.64980006"/>
    <n v="584624168.36260986"/>
    <n v="657838299.99713993"/>
    <n v="555463704.64566004"/>
    <n v="657838299.99713993"/>
    <n v="555463704.64566004"/>
    <n v="368676757.07438982"/>
    <n v="308121012.65972996"/>
    <n v="2553070.5004000003"/>
    <n v="2824083.3738899999"/>
    <n v="0.38810000883364498"/>
    <n v="0.50841906505692069"/>
    <n v="-271012.87348999968"/>
    <n v="-9.5964898202242637"/>
    <n v="100"/>
    <n v="100"/>
    <n v="100"/>
    <n v="100"/>
    <n v="0.37164647418769486"/>
    <n v="0.38810000883364498"/>
    <n v="0.48305963501296412"/>
    <n v="0.50841906505692069"/>
    <n v="0.1124048514343441"/>
    <n v="0.24801283647320227"/>
    <n v="2.7682320926098666E-2"/>
    <n v="-598826.50179000001"/>
    <n v="-44.746359022795403"/>
    <n v="312347.74249000032"/>
    <n v="23.677493915570615"/>
    <n v="15465.885809999978"/>
    <n v="9.2810708312289325"/>
    <n v="18.289460807551162"/>
    <n v="87.402116284700767"/>
    <n v="66.797650909348718"/>
    <n v="0.60525585211756416"/>
    <n v="20.145598937039267"/>
    <n v="7.1540529341821868"/>
    <n v="73.843149435912594"/>
    <n v="65.858365295835725"/>
    <s v="Resto"/>
    <n v="2023"/>
    <n v="3"/>
    <d v="2024-11-12T00:00:00"/>
    <x v="55"/>
    <x v="34"/>
  </r>
  <r>
    <n v="2024"/>
    <n v="9"/>
    <n v="13"/>
    <x v="23"/>
    <s v="Total General Sin Pensiones"/>
    <n v="13"/>
    <s v="3fdba35f04dc8c462986c992bcf875546257113072a909c162f7e470e581e278"/>
    <s v="866d562d83a77144c090ae01fef5e5dc5d322dfdcb968ee04e0fa262fe1b2619"/>
    <x v="64"/>
    <n v="1151107.1503699999"/>
    <n v="957883.89023000002"/>
    <n v="1561209.1747399999"/>
    <n v="1343947.15918"/>
    <n v="686469.24497999973"/>
    <n v="636604.33436000033"/>
    <n v="862148.29804999987"/>
    <n v="778159.7653100004"/>
    <n v="0"/>
    <n v="0"/>
    <n v="136.08000000000001"/>
    <n v="130.12"/>
    <n v="1647.1390999999999"/>
    <n v="2465.41248"/>
    <n v="443415.83711000002"/>
    <n v="368119.05969999998"/>
    <n v="858372.66125"/>
    <n v="625596.63064999995"/>
    <n v="33123.765950000001"/>
    <n v="1883.61761"/>
    <n v="145665.86486000003"/>
    <n v="187121.55965000001"/>
    <n v="0"/>
    <n v="0"/>
    <s v="Total General Sin Pensiones"/>
    <s v="Totales"/>
    <s v="Total General Sin Pensiones"/>
    <x v="55"/>
    <x v="2"/>
    <n v="1151107.1503699999"/>
    <n v="957883.89023000002"/>
    <n v="686962120.64980006"/>
    <n v="584624168.36260986"/>
    <n v="657838299.99713993"/>
    <n v="555463704.64566004"/>
    <n v="657838299.99713993"/>
    <n v="555463704.64566004"/>
    <n v="368676757.07438982"/>
    <n v="308121012.65972996"/>
    <n v="1151107.1503699999"/>
    <n v="957883.89023000002"/>
    <n v="0.17498329762420409"/>
    <n v="0.1724476112874109"/>
    <n v="193223.26013999991"/>
    <n v="20.171887439677526"/>
    <n v="100"/>
    <n v="100"/>
    <n v="100"/>
    <n v="100"/>
    <n v="0.16756486504396537"/>
    <n v="0.17498329762420409"/>
    <n v="0.16384609841101846"/>
    <n v="0.1724476112874109"/>
    <n v="5.0352443678247398E-3"/>
    <n v="2.2143110983448872E-2"/>
    <m/>
    <n v="31240.14834"/>
    <n v="1658.5185960328754"/>
    <n v="-41455.69478999998"/>
    <n v="-22.154419227554779"/>
    <n v="0"/>
    <m/>
    <n v="7.8329517925966208"/>
    <n v="59.635564313830223"/>
    <n v="66.459446792360566"/>
    <n v="0.18619813476375113"/>
    <n v="20.454463148787628"/>
    <n v="37.208645186938405"/>
    <n v="51.657730625329847"/>
    <n v="58.842877609094742"/>
    <s v="Resto"/>
    <n v="2023"/>
    <n v="3"/>
    <d v="2024-11-12T00:00:00"/>
    <x v="55"/>
    <x v="64"/>
  </r>
  <r>
    <n v="2024"/>
    <n v="9"/>
    <n v="103"/>
    <x v="18"/>
    <s v="Total General Sin Pensiones"/>
    <n v="205"/>
    <s v="f8809aff4d69bece79dabe35be0c708b890d7eafb841f121330667b77d2e2590"/>
    <s v="866d562d83a77144c090ae01fef5e5dc5d322dfdcb968ee04e0fa262fe1b2619"/>
    <x v="41"/>
    <n v="1756185.3149300001"/>
    <n v="1661194.5349100002"/>
    <n v="2031043.2065399999"/>
    <n v="2349255.6299400004"/>
    <n v="299105.77160000004"/>
    <n v="683175.58984999999"/>
    <n v="747835.18679000007"/>
    <n v="1092304.0522300003"/>
    <n v="0"/>
    <n v="0"/>
    <n v="136.08000000000001"/>
    <n v="130.12"/>
    <n v="7101.3485700000001"/>
    <n v="1.83E-3"/>
    <n v="93376.730599999995"/>
    <n v="93505.801480000009"/>
    <n v="334946.79356000002"/>
    <n v="260859.84722999998"/>
    <n v="0"/>
    <n v="0"/>
    <n v="0"/>
    <n v="0"/>
    <n v="0"/>
    <n v="0"/>
    <s v="Total General Sin Pensiones"/>
    <s v="Totales"/>
    <s v="Total General Sin Pensiones"/>
    <x v="55"/>
    <x v="2"/>
    <n v="1756185.3149300001"/>
    <n v="1661194.5349100002"/>
    <n v="686962120.64980006"/>
    <n v="584624168.36260986"/>
    <n v="657838299.99713993"/>
    <n v="555463704.64566004"/>
    <n v="657838299.99713993"/>
    <n v="555463704.64566004"/>
    <n v="368676757.07438982"/>
    <n v="308121012.65972996"/>
    <n v="1756185.3149300001"/>
    <n v="1661194.5349100002"/>
    <n v="0.26696306903043426"/>
    <n v="0.29906446110096518"/>
    <n v="94990.780019999947"/>
    <n v="5.7182213174778118"/>
    <n v="100"/>
    <n v="100"/>
    <n v="100"/>
    <n v="100"/>
    <n v="0.25564514580058911"/>
    <n v="0.26696306903043426"/>
    <n v="0.28414742749390642"/>
    <n v="0.29906446110096518"/>
    <m/>
    <m/>
    <m/>
    <n v="0"/>
    <m/>
    <n v="0"/>
    <m/>
    <n v="0"/>
    <m/>
    <n v="-56.21831692410548"/>
    <n v="17.031560909727919"/>
    <n v="41.12556208758614"/>
    <n v="8.1129543932613013E-2"/>
    <n v="-0.13803515713153303"/>
    <n v="28.401054097328227"/>
    <n v="27.878078666626539"/>
    <n v="35.845225883903851"/>
    <s v="Resto"/>
    <n v="2023"/>
    <n v="3"/>
    <d v="2024-11-12T00:00:00"/>
    <x v="55"/>
    <x v="41"/>
  </r>
  <r>
    <n v="2024"/>
    <n v="9"/>
    <n v="15.1"/>
    <x v="13"/>
    <s v="Total General Sin Pensiones"/>
    <n v="15.1"/>
    <m/>
    <m/>
    <x v="7"/>
    <n v="246681561.19233999"/>
    <n v="194265914.31761003"/>
    <n v="312198397.82060999"/>
    <n v="241334019.06900999"/>
    <n v="127462945.54478"/>
    <n v="103184983.34704001"/>
    <n v="193689879.39314002"/>
    <n v="136570547.51953998"/>
    <n v="0"/>
    <n v="0"/>
    <n v="0"/>
    <n v="0"/>
    <n v="323744.54338000005"/>
    <n v="881392.69218000001"/>
    <n v="104212268.82263"/>
    <n v="87895243.405509993"/>
    <n v="120717538.17749"/>
    <n v="114640885.64919999"/>
    <n v="69050987.435000002"/>
    <n v="42661675.130479999"/>
    <n v="49803344.752080008"/>
    <n v="40842170.396970011"/>
    <n v="18351817.966880001"/>
    <n v="13684077.276770001"/>
    <s v="Total General Sin Pensiones"/>
    <s v="Totales"/>
    <s v="Total General Sin Pensiones"/>
    <x v="55"/>
    <x v="2"/>
    <n v="246681561.19233999"/>
    <n v="194265914.31761003"/>
    <n v="686962120.64980006"/>
    <n v="584624168.36260986"/>
    <n v="657838299.99713993"/>
    <n v="555463704.64566004"/>
    <n v="657838299.99713993"/>
    <n v="555463704.64566004"/>
    <n v="368676757.07438982"/>
    <n v="308121012.65972996"/>
    <n v="246681561.19233999"/>
    <n v="194265914.31761003"/>
    <n v="37.49881409966742"/>
    <n v="34.973646827480046"/>
    <n v="52415646.874729961"/>
    <n v="26.981391490549566"/>
    <n v="100"/>
    <n v="100"/>
    <n v="100"/>
    <n v="100"/>
    <n v="35.909048516241768"/>
    <n v="37.49881409966742"/>
    <n v="33.229196607061532"/>
    <n v="34.973646827480046"/>
    <n v="10.496650534835112"/>
    <n v="7.5707578522406695"/>
    <n v="2.789715643944688"/>
    <n v="26389312.304520003"/>
    <n v="61.857187332210351"/>
    <n v="8961174.3551099971"/>
    <n v="21.940984693053455"/>
    <n v="4667740.6901099999"/>
    <n v="34.110744887665348"/>
    <n v="23.528580816926038"/>
    <n v="51.671047048950655"/>
    <n v="53.115330967603711"/>
    <n v="34.573089596494725"/>
    <n v="18.564173423856879"/>
    <n v="5.3005980317393009"/>
    <n v="86.327364189126826"/>
    <n v="76.670066623934318"/>
    <s v="Resto"/>
    <n v="2023"/>
    <n v="3"/>
    <d v="2024-11-12T00:00:00"/>
    <x v="55"/>
    <x v="7"/>
  </r>
  <r>
    <n v="2024"/>
    <n v="9"/>
    <n v="34"/>
    <x v="54"/>
    <s v="Total General Sin Pensiones"/>
    <n v="23"/>
    <s v="535fa30d7e25dd8a49f1536779734ec8286108d115da5045d77f3b4185d8f790"/>
    <s v="866d562d83a77144c090ae01fef5e5dc5d322dfdcb968ee04e0fa262fe1b2619"/>
    <x v="4"/>
    <n v="62258031.00485"/>
    <n v="58609536.351640001"/>
    <n v="82795694.813670009"/>
    <n v="74102000.63883999"/>
    <n v="45400808.019590005"/>
    <n v="40022840.239540003"/>
    <n v="58460916.219189972"/>
    <n v="51532173.282800019"/>
    <n v="0"/>
    <n v="0"/>
    <n v="136.08000000000001"/>
    <n v="130.12"/>
    <n v="132867.12562000001"/>
    <n v="101995.43384999999"/>
    <n v="43635388.670809999"/>
    <n v="38193952.835769996"/>
    <n v="55076505.595629998"/>
    <n v="50697528.438660003"/>
    <n v="7755131.0616500005"/>
    <n v="7346891.2718899995"/>
    <n v="25949915.172880001"/>
    <n v="26487530.92814"/>
    <n v="5958409.7096600002"/>
    <n v="5392733.6295500007"/>
    <s v="Total General Sin Pensiones"/>
    <s v="Totales"/>
    <s v="Total General Sin Pensiones"/>
    <x v="55"/>
    <x v="2"/>
    <n v="62258031.00485"/>
    <n v="58609536.351640001"/>
    <n v="686962120.64980006"/>
    <n v="584624168.36260986"/>
    <n v="657838299.99713993"/>
    <n v="555463704.64566004"/>
    <n v="657838299.99713993"/>
    <n v="555463704.64566004"/>
    <n v="368676757.07438982"/>
    <n v="308121012.65972996"/>
    <n v="62258031.00485"/>
    <n v="58609536.351640001"/>
    <n v="9.4640325753487868"/>
    <n v="10.551461033629199"/>
    <n v="3648494.6532099992"/>
    <n v="6.2250870426957539"/>
    <n v="100"/>
    <n v="100"/>
    <n v="100"/>
    <n v="100"/>
    <n v="9.0628040663959606"/>
    <n v="9.4640325753487868"/>
    <n v="10.025164802165305"/>
    <n v="10.551461033629199"/>
    <n v="1.1788810505079617"/>
    <n v="3.9447255006272552"/>
    <n v="0.9057559752428378"/>
    <n v="408239.789760001"/>
    <n v="5.5566330663143315"/>
    <n v="-537615.75525999814"/>
    <n v="-2.0296937329437603"/>
    <n v="565676.08010999952"/>
    <n v="10.489598021499202"/>
    <n v="13.437246701789341"/>
    <n v="72.923616900208771"/>
    <n v="68.287249364019402"/>
    <n v="12.314529502718081"/>
    <n v="14.246851742310129"/>
    <n v="8.6374568777415117"/>
    <n v="79.226864883512533"/>
    <n v="75.336912887147264"/>
    <s v="Grandes"/>
    <n v="2023"/>
    <n v="3"/>
    <d v="2024-11-12T00:00:00"/>
    <x v="55"/>
    <x v="4"/>
  </r>
  <r>
    <n v="2024"/>
    <n v="9"/>
    <n v="61"/>
    <x v="2"/>
    <s v="Total General Sin Pension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943280.09681"/>
    <n v="2944789.3082699999"/>
    <n v="8007634.1839399999"/>
    <n v="6701736.8261099998"/>
    <n v="0"/>
    <n v="0"/>
    <n v="0"/>
    <n v="0"/>
    <n v="0"/>
    <n v="0"/>
    <s v="Total General Sin Pensiones"/>
    <s v="Totales"/>
    <s v="Total General Sin Pensiones"/>
    <x v="55"/>
    <x v="2"/>
    <n v="0"/>
    <n v="0"/>
    <n v="686962120.64980006"/>
    <n v="584624168.36260986"/>
    <n v="657838299.99713993"/>
    <n v="555463704.64566004"/>
    <n v="657838299.99713993"/>
    <n v="555463704.64566004"/>
    <n v="368676757.07438982"/>
    <n v="308121012.65972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.907036599728492"/>
    <n v="19.485954040185781"/>
    <n v="49.244008982310753"/>
    <n v="43.94068858086289"/>
    <m/>
    <n v="2023"/>
    <n v="3"/>
    <d v="2024-11-12T00:00:00"/>
    <x v="55"/>
    <x v="2"/>
  </r>
  <r>
    <n v="2024"/>
    <n v="9"/>
    <n v="77"/>
    <x v="63"/>
    <s v="Total General Sin Pensiones"/>
    <n v="49"/>
    <s v="0e17daca5f3e175f448bacace3bc0da47d0655a74c8dd0dc497a3afbdad95f1f"/>
    <s v="866d562d83a77144c090ae01fef5e5dc5d322dfdcb968ee04e0fa262fe1b2619"/>
    <x v="11"/>
    <n v="12695334.40454"/>
    <n v="6120455.9873400005"/>
    <n v="16381322.530579999"/>
    <n v="8109872.0807500007"/>
    <n v="2661988.9842199995"/>
    <n v="2198253.28608"/>
    <n v="3419638.5438699997"/>
    <n v="2808017.0732899997"/>
    <n v="0"/>
    <n v="0"/>
    <n v="136.08000000000001"/>
    <n v="130.12"/>
    <n v="0"/>
    <n v="0"/>
    <n v="2590315.9814400002"/>
    <n v="2164705.1519599999"/>
    <n v="2704188.0772800003"/>
    <n v="3543498.69086"/>
    <n v="9691792.4909799993"/>
    <n v="4351416.9204599997"/>
    <n v="2657138.2454400002"/>
    <n v="1426451.5520899999"/>
    <n v="0"/>
    <n v="0"/>
    <s v="Total General Sin Pensiones"/>
    <s v="Totales"/>
    <s v="Total General Sin Pensiones"/>
    <x v="55"/>
    <x v="2"/>
    <n v="12695334.40454"/>
    <n v="6120455.9873400005"/>
    <n v="686962120.64980006"/>
    <n v="584624168.36260986"/>
    <n v="657838299.99713993"/>
    <n v="555463704.64566004"/>
    <n v="657838299.99713993"/>
    <n v="555463704.64566004"/>
    <n v="368676757.07438982"/>
    <n v="308121012.65972996"/>
    <n v="12695334.40454"/>
    <n v="6120455.9873400005"/>
    <n v="1.9298563802981974"/>
    <n v="1.1018642507424217"/>
    <n v="6574878.4172"/>
    <n v="107.42464990843756"/>
    <n v="100"/>
    <n v="100"/>
    <n v="100"/>
    <n v="100"/>
    <n v="1.8480399461518249"/>
    <n v="1.9298563802981974"/>
    <n v="1.0469043735365764"/>
    <n v="1.1018642507424217"/>
    <n v="1.47327884238758"/>
    <n v="0.40391966315301991"/>
    <m/>
    <n v="5340375.5705199996"/>
    <n v="122.72727868042242"/>
    <n v="1230686.6933500003"/>
    <n v="86.276094799492498"/>
    <n v="0"/>
    <m/>
    <n v="21.095644486307073"/>
    <n v="20.968246281626428"/>
    <n v="35.91649528445312"/>
    <n v="0.7220387326133707"/>
    <n v="19.661376474049462"/>
    <n v="-23.685929833836084"/>
    <n v="95.789046745796696"/>
    <n v="61.089486431689075"/>
    <s v="Medianas"/>
    <n v="2023"/>
    <n v="3"/>
    <d v="2024-11-12T00:00:00"/>
    <x v="55"/>
    <x v="11"/>
  </r>
  <r>
    <n v="2024"/>
    <n v="9"/>
    <n v="707"/>
    <x v="47"/>
    <s v="Total General Sin Pensiones"/>
    <n v="9"/>
    <s v="19581e27de7ced00ff1ce50b2047e7a567c76b1cbaebabe5ef03f7c3017bb5b7"/>
    <s v="866d562d83a77144c090ae01fef5e5dc5d322dfdcb968ee04e0fa262fe1b2619"/>
    <x v="56"/>
    <n v="1101163.0575699999"/>
    <n v="939209.72964999999"/>
    <n v="1221728.4890100001"/>
    <n v="1157125.7593999999"/>
    <n v="740129.87489000009"/>
    <n v="619673.02667000017"/>
    <n v="1074614.3763599999"/>
    <n v="861027.51021000009"/>
    <n v="0"/>
    <n v="0"/>
    <n v="136.08000000000001"/>
    <n v="130.12"/>
    <n v="0"/>
    <n v="0"/>
    <n v="414996.02199000004"/>
    <n v="424953.18988999998"/>
    <n v="432384.65850999998"/>
    <n v="527832.36085000006"/>
    <n v="0"/>
    <n v="0"/>
    <n v="0"/>
    <n v="0"/>
    <n v="0"/>
    <n v="0"/>
    <s v="Total General Sin Pensiones"/>
    <s v="Totales"/>
    <s v="Total General Sin Pensiones"/>
    <x v="55"/>
    <x v="2"/>
    <n v="1101163.0575699999"/>
    <n v="939209.72964999999"/>
    <n v="686962120.64980006"/>
    <n v="584624168.36260986"/>
    <n v="657838299.99713993"/>
    <n v="555463704.64566004"/>
    <n v="657838299.99713993"/>
    <n v="555463704.64566004"/>
    <n v="368676757.07438982"/>
    <n v="308121012.65972996"/>
    <n v="1101163.0575699999"/>
    <n v="939209.72964999999"/>
    <n v="0.16739114423328461"/>
    <n v="0.16908570655379512"/>
    <n v="161953.32791999995"/>
    <n v="17.243574337794865"/>
    <n v="100"/>
    <n v="100"/>
    <n v="100"/>
    <n v="100"/>
    <n v="0.16029458167626559"/>
    <n v="0.16739114423328461"/>
    <n v="0.16065188209384126"/>
    <n v="0.16908570655379512"/>
    <m/>
    <m/>
    <m/>
    <n v="0"/>
    <m/>
    <n v="0"/>
    <m/>
    <n v="0"/>
    <m/>
    <n v="19.438775456680936"/>
    <n v="67.213467597004879"/>
    <n v="65.978131093352658"/>
    <n v="0.20075306096409548"/>
    <n v="-2.343121110016233"/>
    <n v="-18.082957662219666"/>
    <n v="95.978433513362546"/>
    <n v="80.509120207346214"/>
    <s v="Resto"/>
    <n v="2023"/>
    <n v="3"/>
    <d v="2024-11-12T00:00:00"/>
    <x v="55"/>
    <x v="56"/>
  </r>
  <r>
    <n v="2024"/>
    <n v="9"/>
    <n v="98"/>
    <x v="53"/>
    <s v="Total General Sin Pensiones"/>
    <n v="205"/>
    <s v="f8809aff4d69bece79dabe35be0c708b890d7eafb841f121330667b77d2e2590"/>
    <s v="866d562d83a77144c090ae01fef5e5dc5d322dfdcb968ee04e0fa262fe1b2619"/>
    <x v="31"/>
    <n v="2821244.0201900001"/>
    <n v="3540235.0162600004"/>
    <n v="3755317.1444199998"/>
    <n v="4299526.8066199999"/>
    <n v="920967.04905999987"/>
    <n v="1626123.3905999998"/>
    <n v="1492995.1671100005"/>
    <n v="2113498.1229199995"/>
    <n v="0"/>
    <n v="0"/>
    <n v="136.08000000000001"/>
    <n v="130.12"/>
    <n v="0"/>
    <n v="0"/>
    <n v="700794.84923000005"/>
    <n v="867524.29489999998"/>
    <n v="2531652.4772600001"/>
    <n v="2384329.3846300002"/>
    <n v="2300793.2769599999"/>
    <n v="3118270.4233000004"/>
    <n v="7030.4811399999999"/>
    <n v="6877.1308499999996"/>
    <n v="97085.765020000006"/>
    <n v="85244.527690000003"/>
    <s v="Total General Sin Pensiones"/>
    <s v="Totales"/>
    <s v="Total General Sin Pensiones"/>
    <x v="55"/>
    <x v="2"/>
    <n v="2821244.0201900001"/>
    <n v="3540235.0162600004"/>
    <n v="686962120.64980006"/>
    <n v="584624168.36260986"/>
    <n v="657838299.99713993"/>
    <n v="555463704.64566004"/>
    <n v="657838299.99713993"/>
    <n v="555463704.64566004"/>
    <n v="368676757.07438982"/>
    <n v="308121012.65972996"/>
    <n v="2821244.0201900001"/>
    <n v="3540235.0162600004"/>
    <n v="0.42886588090147171"/>
    <n v="0.63734767666203818"/>
    <n v="-718990.99607000034"/>
    <n v="-20.309131816609217"/>
    <n v="100"/>
    <n v="100"/>
    <n v="100"/>
    <n v="100"/>
    <n v="0.41068407345682678"/>
    <n v="0.42886588090147171"/>
    <n v="0.6055574175414844"/>
    <n v="0.63734767666203818"/>
    <n v="0.34975058110328983"/>
    <n v="1.0687248127739851E-3"/>
    <n v="1.4758302309309461E-2"/>
    <n v="-817477.14634000044"/>
    <n v="-26.215723313531015"/>
    <n v="153.35029000000031"/>
    <n v="2.2298585463151444"/>
    <n v="11841.237330000004"/>
    <n v="13.890906138939286"/>
    <n v="-43.364257941078776"/>
    <n v="32.644005356118619"/>
    <n v="45.93263958837062"/>
    <n v="0.24980339318601838"/>
    <n v="-19.218994401674816"/>
    <n v="6.1788062328838711"/>
    <n v="27.681321015610649"/>
    <n v="36.384414858630038"/>
    <s v="Resto"/>
    <n v="2023"/>
    <n v="3"/>
    <d v="2024-11-12T00:00:00"/>
    <x v="55"/>
    <x v="31"/>
  </r>
  <r>
    <n v="2024"/>
    <n v="9"/>
    <n v="38"/>
    <x v="55"/>
    <s v="Total General Sin Pensiones"/>
    <n v="26"/>
    <s v="5f9c4ab08cac7457e9111a30e4664920607ea2c115a1433d7be98e97e64244ca"/>
    <s v="866d562d83a77144c090ae01fef5e5dc5d322dfdcb968ee04e0fa262fe1b2619"/>
    <x v="8"/>
    <n v="30915868.760259997"/>
    <n v="28072029.511569999"/>
    <n v="41454971.799879998"/>
    <n v="38326712.654829994"/>
    <n v="20750579.47659"/>
    <n v="18189477.925870009"/>
    <n v="27678361.161990009"/>
    <n v="24640539.536710002"/>
    <n v="0"/>
    <n v="0"/>
    <n v="136.08000000000001"/>
    <n v="130.12"/>
    <n v="37011.446309999999"/>
    <n v="30288.243459999998"/>
    <n v="19533252.520199999"/>
    <n v="17057184.140280001"/>
    <n v="26575755.339310002"/>
    <n v="23160728.69396"/>
    <n v="2132155.53192"/>
    <n v="1907241.1344400002"/>
    <n v="12812119.174970001"/>
    <n v="12176277.456"/>
    <n v="4899445.0318400003"/>
    <n v="4541261.5683200005"/>
    <s v="Total General Sin Pensiones"/>
    <s v="Totales"/>
    <s v="Total General Sin Pensiones"/>
    <x v="55"/>
    <x v="2"/>
    <n v="30915868.760259997"/>
    <n v="28072029.511569999"/>
    <n v="686962120.64980006"/>
    <n v="584624168.36260986"/>
    <n v="657838299.99713993"/>
    <n v="555463704.64566004"/>
    <n v="657838299.99713993"/>
    <n v="555463704.64566004"/>
    <n v="368676757.07438982"/>
    <n v="308121012.65972996"/>
    <n v="30915868.760259997"/>
    <n v="28072029.511569999"/>
    <n v="4.6996152033705556"/>
    <n v="5.0538008652568278"/>
    <n v="2843839.2486899979"/>
    <n v="10.130508189719233"/>
    <n v="100"/>
    <n v="100"/>
    <n v="100"/>
    <n v="100"/>
    <n v="4.5003745957661483"/>
    <n v="4.6996152033705556"/>
    <n v="4.8017223766497592"/>
    <n v="5.0538008652568278"/>
    <n v="0.32411544477256338"/>
    <n v="1.9476091883105169"/>
    <n v="0.74477953501054917"/>
    <n v="224914.39747999981"/>
    <n v="11.792656597983807"/>
    <n v="635841.71897000074"/>
    <n v="5.2219713394973777"/>
    <n v="358183.46351999976"/>
    <n v="7.8873118874873915"/>
    <n v="14.080126769759893"/>
    <n v="67.119509522770699"/>
    <n v="64.79573526514406"/>
    <n v="5.6283937293077164"/>
    <n v="14.516278651602521"/>
    <n v="14.744901555021418"/>
    <n v="73.500272224838852"/>
    <n v="73.647009840101802"/>
    <s v="Medianas"/>
    <n v="2023"/>
    <n v="3"/>
    <d v="2024-11-12T00:00:00"/>
    <x v="55"/>
    <x v="8"/>
  </r>
  <r>
    <n v="2024"/>
    <n v="9"/>
    <n v="104"/>
    <x v="79"/>
    <s v="Total General Sin Pensiones"/>
    <n v="225"/>
    <s v="0e6523810856a138a75dec70a9cf3778a5c70b83ac915f22c33f05db97cb3e68"/>
    <s v="866d562d83a77144c090ae01fef5e5dc5d322dfdcb968ee04e0fa262fe1b2619"/>
    <x v="36"/>
    <n v="2528072.3686799998"/>
    <n v="1796205.0709800001"/>
    <n v="3209573.8632799992"/>
    <n v="2450857.6354499999"/>
    <n v="616947.70366"/>
    <n v="564636.73166999989"/>
    <n v="857417.82348000014"/>
    <n v="729769.69776999997"/>
    <n v="0"/>
    <n v="0"/>
    <n v="136.08000000000001"/>
    <n v="130.12"/>
    <n v="0"/>
    <n v="-28392.713100000001"/>
    <n v="479277.93601999996"/>
    <n v="412270.60610999999"/>
    <n v="2299744.3881300003"/>
    <n v="1350596.6515299999"/>
    <n v="1640134.7409000001"/>
    <n v="17191.982459999999"/>
    <n v="466899.95367000002"/>
    <n v="1440545.2287500002"/>
    <n v="381544.23878999997"/>
    <n v="493097.15116999997"/>
    <s v="Total General Sin Pensiones"/>
    <s v="Totales"/>
    <s v="Total General Sin Pensiones"/>
    <x v="55"/>
    <x v="2"/>
    <n v="2528072.3686799998"/>
    <n v="1796205.0709800001"/>
    <n v="686962120.64980006"/>
    <n v="584624168.36260986"/>
    <n v="657838299.99713993"/>
    <n v="555463704.64566004"/>
    <n v="657838299.99713993"/>
    <n v="555463704.64566004"/>
    <n v="368676757.07438982"/>
    <n v="308121012.65972996"/>
    <n v="2528072.3686799998"/>
    <n v="1796205.0709800001"/>
    <n v="0.38429996682938516"/>
    <n v="0.3233703761303055"/>
    <n v="731867.29769999976"/>
    <n v="40.745197167308774"/>
    <n v="100"/>
    <n v="100"/>
    <n v="100"/>
    <n v="100"/>
    <n v="0.36800753530466668"/>
    <n v="0.38429996682938516"/>
    <n v="0.30724098800272553"/>
    <n v="0.3233703761303055"/>
    <n v="0.24932186844504656"/>
    <n v="7.0974881467380346E-2"/>
    <n v="5.7999699742574858E-2"/>
    <n v="1622942.75844"/>
    <n v="9440.1140893206793"/>
    <n v="-973645.27508000028"/>
    <n v="-67.588664045269752"/>
    <n v="-111552.91237999999"/>
    <n v="-22.622907497095046"/>
    <n v="9.2645357724571618"/>
    <n v="24.403878279091007"/>
    <n v="31.43498149473195"/>
    <n v="0.1673410899444131"/>
    <n v="16.253239720932577"/>
    <n v="70.276180199675082"/>
    <n v="20.840487251268694"/>
    <n v="30.525072429504874"/>
    <s v="Resto"/>
    <n v="2023"/>
    <n v="3"/>
    <d v="2024-11-12T00:00:00"/>
    <x v="55"/>
    <x v="36"/>
  </r>
  <r>
    <n v="2024"/>
    <n v="9"/>
    <n v="9"/>
    <x v="8"/>
    <s v="Total General Sin Pensiones"/>
    <n v="9"/>
    <s v="19581e27de7ced00ff1ce50b2047e7a567c76b1cbaebabe5ef03f7c3017bb5b7"/>
    <s v="866d562d83a77144c090ae01fef5e5dc5d322dfdcb968ee04e0fa262fe1b2619"/>
    <x v="37"/>
    <n v="2219668.6898400001"/>
    <n v="1971809.2153"/>
    <n v="3303962.0304800002"/>
    <n v="2718740.9902999997"/>
    <n v="1464227.3296900005"/>
    <n v="1310649.9233699995"/>
    <n v="1993815.8121"/>
    <n v="1826452.8710100001"/>
    <n v="0"/>
    <n v="0"/>
    <n v="136.08000000000001"/>
    <n v="130.12"/>
    <n v="51540.813649999996"/>
    <n v="-10340.45652"/>
    <n v="1306906.4856099999"/>
    <n v="1153068.6908399998"/>
    <n v="1981374.0582900001"/>
    <n v="1669044.6616800001"/>
    <n v="118193.47401999999"/>
    <n v="110084.05074000001"/>
    <n v="188718.98164000001"/>
    <n v="296943.57123"/>
    <n v="0"/>
    <n v="0"/>
    <s v="Total General Sin Pensiones"/>
    <s v="Totales"/>
    <s v="Total General Sin Pensiones"/>
    <x v="55"/>
    <x v="2"/>
    <n v="2219668.6898400001"/>
    <n v="1971809.2153"/>
    <n v="686962120.64980006"/>
    <n v="584624168.36260986"/>
    <n v="657838299.99713993"/>
    <n v="555463704.64566004"/>
    <n v="657838299.99713993"/>
    <n v="555463704.64566004"/>
    <n v="368676757.07438982"/>
    <n v="308121012.65972996"/>
    <n v="2219668.6898400001"/>
    <n v="1971809.2153"/>
    <n v="0.33741858597312602"/>
    <n v="0.35498434889780089"/>
    <n v="247859.47454000008"/>
    <n v="12.570154993534178"/>
    <n v="100"/>
    <n v="100"/>
    <n v="100"/>
    <n v="100"/>
    <n v="0.32311369479010099"/>
    <n v="0.33741858597312602"/>
    <n v="0.33727808770249068"/>
    <n v="0.35498434889780089"/>
    <n v="1.7966949327899252E-2"/>
    <n v="2.8687746159021223E-2"/>
    <m/>
    <n v="8109.4232799999882"/>
    <n v="7.3665741998839351"/>
    <n v="-108224.58958999999"/>
    <n v="-36.446180377541758"/>
    <n v="0"/>
    <m/>
    <n v="11.717652714243943"/>
    <n v="65.966030714049765"/>
    <n v="66.469408561446002"/>
    <n v="0.39715748324067957"/>
    <n v="13.341598466083626"/>
    <n v="18.713064052798956"/>
    <n v="65.9596041515709"/>
    <n v="69.08555039380208"/>
    <s v="Resto"/>
    <n v="2023"/>
    <n v="3"/>
    <d v="2024-11-12T00:00:00"/>
    <x v="55"/>
    <x v="37"/>
  </r>
  <r>
    <n v="2024"/>
    <n v="9"/>
    <n v="702"/>
    <x v="49"/>
    <s v="Total General Sin Pensiones"/>
    <n v="244"/>
    <s v="82c01ce15b431d420eb6a1febfba7d7a2b69e5bcdcb929cb42cd3e9179d43fc4"/>
    <s v="866d562d83a77144c090ae01fef5e5dc5d322dfdcb968ee04e0fa262fe1b2619"/>
    <x v="59"/>
    <n v="206857.00487999999"/>
    <n v="209673.78633"/>
    <n v="310310.53753999999"/>
    <n v="311048.09444999998"/>
    <n v="176849.60212"/>
    <n v="157398.26560000001"/>
    <n v="234959.47930000001"/>
    <n v="202801.03055000002"/>
    <n v="0"/>
    <n v="0"/>
    <n v="136.08000000000001"/>
    <n v="130.12"/>
    <n v="0"/>
    <n v="0"/>
    <n v="172320.10044000001"/>
    <n v="147894.92874"/>
    <n v="252773.71277000001"/>
    <n v="225526.30475000001"/>
    <n v="0"/>
    <n v="0"/>
    <n v="0"/>
    <n v="0"/>
    <n v="0"/>
    <n v="0"/>
    <s v="Total General Sin Pensiones"/>
    <s v="Totales"/>
    <s v="Total General Sin Pensiones"/>
    <x v="55"/>
    <x v="2"/>
    <n v="206857.00487999999"/>
    <n v="209673.78633"/>
    <n v="686962120.64980006"/>
    <n v="584624168.36260986"/>
    <n v="657838299.99713993"/>
    <n v="555463704.64566004"/>
    <n v="657838299.99713993"/>
    <n v="555463704.64566004"/>
    <n v="368676757.07438982"/>
    <n v="308121012.65972996"/>
    <n v="206857.00487999999"/>
    <n v="209673.78633"/>
    <n v="3.1444962216535484E-2"/>
    <n v="3.7747522399101584E-2"/>
    <n v="-2816.7814500000095"/>
    <n v="-1.3434113530848113"/>
    <n v="100"/>
    <n v="100"/>
    <n v="100"/>
    <n v="100"/>
    <n v="3.0111850226084251E-2"/>
    <n v="3.1444962216535484E-2"/>
    <n v="3.5864714063608638E-2"/>
    <n v="3.7747522399101584E-2"/>
    <m/>
    <m/>
    <m/>
    <n v="0"/>
    <m/>
    <n v="0"/>
    <m/>
    <n v="0"/>
    <m/>
    <n v="12.358037393774168"/>
    <n v="85.49364921076392"/>
    <n v="75.068165818437151"/>
    <n v="4.7968741919989316E-2"/>
    <n v="16.515219222249033"/>
    <n v="12.081698429903431"/>
    <n v="68.171685477751737"/>
    <n v="65.577684564975343"/>
    <s v="Resto"/>
    <n v="2023"/>
    <n v="3"/>
    <d v="2024-11-12T00:00:00"/>
    <x v="55"/>
    <x v="59"/>
  </r>
  <r>
    <n v="2024"/>
    <n v="9"/>
    <n v="79"/>
    <x v="59"/>
    <s v="Total General Sin Pensiones"/>
    <n v="51"/>
    <s v="031b4af5197ec30a926f48cf40e11a7dbc470048a21e4003b7a3c07c5dab1baa"/>
    <s v="866d562d83a77144c090ae01fef5e5dc5d322dfdcb968ee04e0fa262fe1b2619"/>
    <x v="5"/>
    <n v="61339841.861339994"/>
    <n v="52224009.604280002"/>
    <n v="74916268.44050999"/>
    <n v="63229920.080790006"/>
    <n v="29214659.46469"/>
    <n v="25601627.500459999"/>
    <n v="38909249.003119998"/>
    <n v="33306003.769779999"/>
    <n v="0"/>
    <n v="0"/>
    <n v="136.08000000000001"/>
    <n v="130.12"/>
    <n v="0"/>
    <n v="0"/>
    <n v="28697540.394950002"/>
    <n v="25355312.66722"/>
    <n v="26505610.101050001"/>
    <n v="29498037.37046"/>
    <n v="41148639.236340001"/>
    <n v="35729321.516620003"/>
    <n v="4086716.37164"/>
    <n v="3722413.1737500005"/>
    <n v="2031655.68358"/>
    <n v="1815943.3863000001"/>
    <s v="Total General Sin Pensiones"/>
    <s v="Totales"/>
    <s v="Total General Sin Pensiones"/>
    <x v="55"/>
    <x v="2"/>
    <n v="61339841.861339994"/>
    <n v="52224009.604280002"/>
    <n v="686962120.64980006"/>
    <n v="584624168.36260986"/>
    <n v="657838299.99713993"/>
    <n v="555463704.64566004"/>
    <n v="657838299.99713993"/>
    <n v="555463704.64566004"/>
    <n v="368676757.07438982"/>
    <n v="308121012.65972996"/>
    <n v="61339841.861339994"/>
    <n v="52224009.604280002"/>
    <n v="9.3244558520850305"/>
    <n v="9.4018761563538344"/>
    <n v="9115832.2570599914"/>
    <n v="17.455251571324972"/>
    <n v="100"/>
    <n v="100"/>
    <n v="100"/>
    <n v="100"/>
    <n v="8.9291447108202142"/>
    <n v="9.3244558520850305"/>
    <n v="8.9329200588040614"/>
    <n v="9.4018761563538344"/>
    <n v="6.2551297540016897"/>
    <n v="0.62123418044491596"/>
    <n v="0.30883815727798652"/>
    <n v="5419317.7197199985"/>
    <n v="15.167703974448909"/>
    <n v="364303.19788999949"/>
    <n v="9.7867480283763353"/>
    <n v="215712.29727999982"/>
    <n v="11.878800787920785"/>
    <n v="14.112508918290768"/>
    <n v="47.627542846834125"/>
    <n v="49.022715211743964"/>
    <n v="7.9241934578466537"/>
    <n v="13.181567790528259"/>
    <n v="-10.144496163689464"/>
    <n v="108.26968436321023"/>
    <n v="85.955931063438769"/>
    <s v="Grandes"/>
    <n v="2023"/>
    <n v="3"/>
    <d v="2024-11-12T00:00:00"/>
    <x v="55"/>
    <x v="5"/>
  </r>
  <r>
    <n v="2024"/>
    <n v="9"/>
    <n v="18"/>
    <x v="64"/>
    <s v="Total General Sin Pensiones"/>
    <n v="5"/>
    <s v="ef2d127de37b942baad06145e54b0c619a1f22327b2ebbcfbec78f5564afe39d"/>
    <s v="866d562d83a77144c090ae01fef5e5dc5d322dfdcb968ee04e0fa262fe1b2619"/>
    <x v="12"/>
    <n v="16146107.356520001"/>
    <n v="15536856.45108"/>
    <n v="22709224.329470001"/>
    <n v="19070013.65233"/>
    <n v="4884048.6003299989"/>
    <n v="3013393.5876099998"/>
    <n v="6793984.5537200002"/>
    <n v="3690980.2609199989"/>
    <n v="0"/>
    <n v="0"/>
    <n v="136.08000000000001"/>
    <n v="130.12"/>
    <n v="0"/>
    <n v="0"/>
    <n v="4674402.7119199997"/>
    <n v="2769564.0494599999"/>
    <n v="10088470.048379999"/>
    <n v="8912052.0608900003"/>
    <n v="6561559.3952699993"/>
    <n v="6643921.1358599998"/>
    <n v="1042592.65899"/>
    <n v="1070122.95508"/>
    <n v="4568758.1509999996"/>
    <n v="4158615.6292900001"/>
    <s v="Total General Sin Pensiones"/>
    <s v="Totales"/>
    <s v="Total General Sin Pensiones"/>
    <x v="55"/>
    <x v="2"/>
    <n v="16146107.356520001"/>
    <n v="15536856.45108"/>
    <n v="686962120.64980006"/>
    <n v="584624168.36260986"/>
    <n v="657838299.99713993"/>
    <n v="555463704.64566004"/>
    <n v="657838299.99713993"/>
    <n v="555463704.64566004"/>
    <n v="368676757.07438982"/>
    <n v="308121012.65972996"/>
    <n v="16146107.356520001"/>
    <n v="15536856.45108"/>
    <n v="2.4544188680698888"/>
    <n v="2.7970966097580092"/>
    <n v="609250.90544000082"/>
    <n v="3.9213267327165902"/>
    <n v="100"/>
    <n v="100"/>
    <n v="100"/>
    <n v="100"/>
    <n v="2.350363560256763"/>
    <n v="2.4544188680698888"/>
    <n v="2.657580252727997"/>
    <n v="2.7970966097580092"/>
    <n v="0.99744259270074831"/>
    <n v="0.15848767987429935"/>
    <n v="0.69451081687093363"/>
    <n v="-82361.740590000525"/>
    <n v="-1.2396556025546457"/>
    <n v="-27530.29608999996"/>
    <n v="-2.5726292440798826"/>
    <n v="410142.52170999954"/>
    <n v="9.8624772826149112"/>
    <n v="62.078017966569845"/>
    <n v="30.249077951025505"/>
    <n v="19.395130521403075"/>
    <n v="1.3247508845111489"/>
    <n v="68.777563126998231"/>
    <n v="13.200304255993256"/>
    <n v="46.334109032425715"/>
    <n v="31.076614348047443"/>
    <s v="Medianas"/>
    <n v="2023"/>
    <n v="3"/>
    <d v="2024-11-12T00:00:00"/>
    <x v="55"/>
    <x v="12"/>
  </r>
  <r>
    <n v="2024"/>
    <n v="9"/>
    <n v="123"/>
    <x v="78"/>
    <s v="Total General Sin Pensiones"/>
    <n v="236"/>
    <s v="9a049b03f6fc40bfcf2f136320359257ed4af8513f71aa6fef47f17059bbae23"/>
    <s v="866d562d83a77144c090ae01fef5e5dc5d322dfdcb968ee04e0fa262fe1b2619"/>
    <x v="53"/>
    <n v="93944.269700000004"/>
    <n v="0"/>
    <n v="93944.269700000004"/>
    <n v="-338.05504999999539"/>
    <n v="56842.403860000013"/>
    <n v="0"/>
    <n v="56842.403860000013"/>
    <n v="29054.735719999993"/>
    <n v="0"/>
    <n v="0"/>
    <n v="136.08000000000001"/>
    <n v="130.12"/>
    <n v="0"/>
    <n v="0"/>
    <n v="8105.4412499999999"/>
    <n v="0"/>
    <n v="13452.97688"/>
    <n v="0"/>
    <n v="0"/>
    <n v="0"/>
    <n v="0"/>
    <n v="0"/>
    <n v="0"/>
    <n v="0"/>
    <s v="Total General Sin Pensiones"/>
    <s v="Totales"/>
    <s v="Total General Sin Pensiones"/>
    <x v="55"/>
    <x v="2"/>
    <n v="93944.269700000004"/>
    <n v="0"/>
    <n v="686962120.64980006"/>
    <n v="584624168.36260986"/>
    <n v="657838299.99713993"/>
    <n v="555463704.64566004"/>
    <n v="657838299.99713993"/>
    <n v="555463704.64566004"/>
    <n v="368676757.07438982"/>
    <n v="308121012.65972996"/>
    <n v="93944.269700000004"/>
    <n v="0"/>
    <n v="1.4280754054667909E-2"/>
    <m/>
    <m/>
    <m/>
    <n v="100"/>
    <m/>
    <n v="100"/>
    <m/>
    <n v="1.3675320207049809E-2"/>
    <n v="1.4280754054667909E-2"/>
    <m/>
    <m/>
    <m/>
    <m/>
    <m/>
    <n v="0"/>
    <m/>
    <n v="0"/>
    <m/>
    <n v="0"/>
    <m/>
    <m/>
    <n v="60.506515236660583"/>
    <m/>
    <n v="1.5417951571199981E-2"/>
    <m/>
    <m/>
    <n v="60.250168585735352"/>
    <m/>
    <s v="Resto"/>
    <n v="2023"/>
    <n v="3"/>
    <d v="2024-11-12T00:00:00"/>
    <x v="55"/>
    <x v="53"/>
  </r>
  <r>
    <n v="2024"/>
    <n v="9"/>
    <n v="129"/>
    <x v="71"/>
    <s v="Total General Sin Pensiones"/>
    <n v="208"/>
    <s v="8df66f64b57424391d363fd6b811fed3c430c77597da265025728bd637bad804"/>
    <s v="866d562d83a77144c090ae01fef5e5dc5d322dfdcb968ee04e0fa262fe1b2619"/>
    <x v="65"/>
    <n v="169473.86775"/>
    <n v="60704.479759999995"/>
    <n v="215430.48690000002"/>
    <n v="77237.355119999993"/>
    <n v="98709.788560000015"/>
    <n v="41685.980710000003"/>
    <n v="119907.73733000002"/>
    <n v="50740.565420000006"/>
    <n v="0"/>
    <n v="0"/>
    <n v="136.08000000000001"/>
    <n v="130.12"/>
    <n v="0"/>
    <n v="0"/>
    <n v="91317.452000000005"/>
    <n v="19419.497609999999"/>
    <n v="115621.25993"/>
    <n v="22077.071889999999"/>
    <n v="0"/>
    <n v="0"/>
    <n v="0"/>
    <n v="0"/>
    <n v="0"/>
    <n v="0"/>
    <s v="Total General Sin Pensiones"/>
    <s v="Totales"/>
    <s v="Total General Sin Pensiones"/>
    <x v="55"/>
    <x v="2"/>
    <n v="169473.86775"/>
    <n v="60704.479759999995"/>
    <n v="686962120.64980006"/>
    <n v="584624168.36260986"/>
    <n v="657838299.99713993"/>
    <n v="555463704.64566004"/>
    <n v="657838299.99713993"/>
    <n v="555463704.64566004"/>
    <n v="368676757.07438982"/>
    <n v="308121012.65972996"/>
    <n v="169473.86775"/>
    <n v="60704.479759999995"/>
    <n v="2.5762237885926801E-2"/>
    <n v="1.0928613202319751E-2"/>
    <n v="108769.38799000002"/>
    <n v="179.17851931196589"/>
    <n v="100"/>
    <n v="100"/>
    <n v="100"/>
    <n v="100"/>
    <n v="2.4670045502609955E-2"/>
    <n v="2.5762237885926801E-2"/>
    <n v="1.0383505001173399E-2"/>
    <n v="1.0928613202319751E-2"/>
    <m/>
    <m/>
    <m/>
    <n v="0"/>
    <m/>
    <n v="0"/>
    <m/>
    <n v="0"/>
    <m/>
    <n v="136.79372987936117"/>
    <n v="58.244843214183398"/>
    <n v="68.670353283330741"/>
    <n v="2.6774074217020098E-2"/>
    <n v="370.2359135849963"/>
    <n v="423.71646251861711"/>
    <n v="78.97981050828011"/>
    <n v="87.962288236223145"/>
    <s v="Resto"/>
    <n v="2023"/>
    <n v="3"/>
    <d v="2024-11-12T00:00:00"/>
    <x v="55"/>
    <x v="65"/>
  </r>
  <r>
    <n v="2024"/>
    <n v="9"/>
    <n v="69"/>
    <x v="77"/>
    <s v="Total General Sin Pensiones"/>
    <n v="202"/>
    <s v="c17edaae86e4016a583e098582f6dbf3eccade8ef83747df9ba617ded9d31309"/>
    <s v="866d562d83a77144c090ae01fef5e5dc5d322dfdcb968ee04e0fa262fe1b2619"/>
    <x v="30"/>
    <n v="2704976.95878"/>
    <n v="531626.28642999998"/>
    <n v="3205003.95572"/>
    <n v="857743.69749999989"/>
    <n v="929570.99332000001"/>
    <n v="1066316.7120999999"/>
    <n v="1452003.7351500003"/>
    <n v="1653091.2341999998"/>
    <n v="0"/>
    <n v="0"/>
    <n v="136.08000000000001"/>
    <n v="130.12"/>
    <n v="5517.3269299999993"/>
    <n v="6383.8623899999993"/>
    <n v="716197.14892999991"/>
    <n v="479843.64341000002"/>
    <n v="1084278.0825399999"/>
    <n v="495867.92611"/>
    <n v="2704976.95878"/>
    <n v="531626.28642999998"/>
    <n v="0"/>
    <n v="0"/>
    <n v="0"/>
    <n v="0"/>
    <s v="Total General Sin Pensiones"/>
    <s v="Totales"/>
    <s v="Total General Sin Pensiones"/>
    <x v="55"/>
    <x v="2"/>
    <n v="2704976.95878"/>
    <n v="531626.28642999998"/>
    <n v="686962120.64980006"/>
    <n v="584624168.36260986"/>
    <n v="657838299.99713993"/>
    <n v="555463704.64566004"/>
    <n v="657838299.99713993"/>
    <n v="555463704.64566004"/>
    <n v="368676757.07438982"/>
    <n v="308121012.65972996"/>
    <n v="2704976.95878"/>
    <n v="531626.28642999998"/>
    <n v="0.41119177141126628"/>
    <n v="9.5708555209585405E-2"/>
    <n v="2173350.6723500001"/>
    <n v="408.81174009369988"/>
    <n v="100"/>
    <n v="100"/>
    <n v="100"/>
    <n v="100"/>
    <n v="0.39375925942195356"/>
    <n v="0.41119177141126628"/>
    <n v="9.0934709031779498E-2"/>
    <n v="9.5708555209585405E-2"/>
    <n v="0.41119177141126628"/>
    <m/>
    <m/>
    <n v="2173350.6723500001"/>
    <n v="408.81174009369988"/>
    <n v="0"/>
    <m/>
    <n v="0"/>
    <m/>
    <n v="-12.824118503281579"/>
    <n v="34.36520929698623"/>
    <n v="200.57637090531705"/>
    <n v="0.25213712974383024"/>
    <n v="49.256358558875156"/>
    <n v="118.66267718623749"/>
    <n v="66.052902891134366"/>
    <n v="96.768437348689247"/>
    <s v="Resto"/>
    <n v="2023"/>
    <n v="3"/>
    <d v="2024-11-12T00:00:00"/>
    <x v="55"/>
    <x v="30"/>
  </r>
  <r>
    <n v="2024"/>
    <n v="9"/>
    <n v="68"/>
    <x v="61"/>
    <s v="Total General Sin Pensiones"/>
    <n v="213"/>
    <s v="d48ff4b2f68a10fd7c86f185a6ccede0dc0f2c48538d697cb33b6ada3f1e85db"/>
    <s v="866d562d83a77144c090ae01fef5e5dc5d322dfdcb968ee04e0fa262fe1b2619"/>
    <x v="47"/>
    <n v="1097528.57672"/>
    <n v="598107.31757000007"/>
    <n v="1082881.2044499998"/>
    <n v="701070.96744000027"/>
    <n v="162289.25774999999"/>
    <n v="166640.92723"/>
    <n v="212063.33236999996"/>
    <n v="215405.08912000002"/>
    <n v="0"/>
    <n v="0"/>
    <n v="136.08000000000001"/>
    <n v="130.12"/>
    <n v="-776.25172999999995"/>
    <n v="488.22853000000003"/>
    <n v="19498.270800000002"/>
    <n v="23451.053179999999"/>
    <n v="101765.54831"/>
    <n v="122877.07616"/>
    <n v="1090377.4860499999"/>
    <n v="590521.6749199999"/>
    <n v="7151.0906699999996"/>
    <n v="7585.6426500000007"/>
    <n v="0"/>
    <n v="0"/>
    <s v="Total General Sin Pensiones"/>
    <s v="Totales"/>
    <s v="Total General Sin Pensiones"/>
    <x v="55"/>
    <x v="2"/>
    <n v="1097528.57672"/>
    <n v="598107.31757000007"/>
    <n v="686962120.64980006"/>
    <n v="584624168.36260986"/>
    <n v="657838299.99713993"/>
    <n v="555463704.64566004"/>
    <n v="657838299.99713993"/>
    <n v="555463704.64566004"/>
    <n v="368676757.07438982"/>
    <n v="308121012.65972996"/>
    <n v="1097528.57672"/>
    <n v="598107.31757000007"/>
    <n v="0.16683865574941009"/>
    <n v="0.10767711959713787"/>
    <n v="499421.25914999994"/>
    <n v="83.500275699527734"/>
    <n v="100"/>
    <n v="100"/>
    <n v="100"/>
    <n v="100"/>
    <n v="0.15976551599116462"/>
    <n v="0.16683865574941009"/>
    <n v="0.10230629350222609"/>
    <n v="0.10767711959713787"/>
    <n v="0.16575159671529319"/>
    <n v="1.0870590341169083E-3"/>
    <m/>
    <n v="499855.81113000005"/>
    <n v="84.646479944655255"/>
    <n v="-434.55198000000109"/>
    <n v="-5.728611273298001"/>
    <n v="0"/>
    <m/>
    <n v="-2.6114049845592735"/>
    <n v="14.786791086115199"/>
    <n v="27.861375765645441"/>
    <n v="4.4019389515584262E-2"/>
    <n v="-16.855457832363317"/>
    <n v="-17.181014156383711"/>
    <n v="19.159991887042192"/>
    <n v="19.084970047190943"/>
    <s v="Resto"/>
    <n v="2023"/>
    <n v="3"/>
    <d v="2024-11-12T00:00:00"/>
    <x v="55"/>
    <x v="47"/>
  </r>
  <r>
    <n v="2024"/>
    <n v="9"/>
    <n v="16"/>
    <x v="24"/>
    <s v="Total General Sin Pensiones"/>
    <n v="14"/>
    <s v="8527a891e224136950ff32ca212b45bc93f69fbb801c3b1ebedac52775f99e61"/>
    <s v="866d562d83a77144c090ae01fef5e5dc5d322dfdcb968ee04e0fa262fe1b2619"/>
    <x v="25"/>
    <n v="3728743.9611599999"/>
    <n v="2931433.71942"/>
    <n v="4600875.92827"/>
    <n v="3592349.5489000003"/>
    <n v="2037135.5946199992"/>
    <n v="1740872.7770099996"/>
    <n v="2627238.6077400008"/>
    <n v="2085677.2070499992"/>
    <n v="0"/>
    <n v="0"/>
    <n v="136.08000000000001"/>
    <n v="130.12"/>
    <n v="19151.942879999999"/>
    <n v="12395.944020000001"/>
    <n v="1666432.8419300001"/>
    <n v="1457799.13668"/>
    <n v="2238518.5529"/>
    <n v="2048435.53195"/>
    <n v="48955.914670000006"/>
    <n v="170956.77375999998"/>
    <n v="442580.80004999996"/>
    <n v="281368.94938000001"/>
    <n v="288430.38591000001"/>
    <n v="29691.311000000002"/>
    <s v="Total General Sin Pensiones"/>
    <s v="Totales"/>
    <s v="Total General Sin Pensiones"/>
    <x v="55"/>
    <x v="2"/>
    <n v="3728743.9611599999"/>
    <n v="2931433.71942"/>
    <n v="686962120.64980006"/>
    <n v="584624168.36260986"/>
    <n v="657838299.99713993"/>
    <n v="555463704.64566004"/>
    <n v="657838299.99713993"/>
    <n v="555463704.64566004"/>
    <n v="368676757.07438982"/>
    <n v="308121012.65972996"/>
    <n v="3728743.9611599999"/>
    <n v="2931433.71942"/>
    <n v="0.56681770598887471"/>
    <n v="0.52774532249411554"/>
    <n v="797310.24173999997"/>
    <n v="27.198644692459627"/>
    <n v="100"/>
    <n v="100"/>
    <n v="100"/>
    <n v="100"/>
    <n v="0.54278741855998802"/>
    <n v="0.56681770598887471"/>
    <n v="0.50142191822658189"/>
    <n v="0.52774532249411554"/>
    <n v="7.4419374290327651E-3"/>
    <n v="6.7278052988390027E-2"/>
    <n v="4.3845179873420875E-2"/>
    <n v="-122000.85908999998"/>
    <n v="-71.363571274030107"/>
    <n v="161211.85066999996"/>
    <n v="57.295537060941612"/>
    <n v="258739.07491000002"/>
    <n v="871.43028110143064"/>
    <n v="17.018062521423282"/>
    <n v="54.633292493117523"/>
    <n v="59.386393950412796"/>
    <n v="0.55255330191834029"/>
    <n v="14.311553629064688"/>
    <n v="9.2794241256424215"/>
    <n v="74.443557314775745"/>
    <n v="71.166464062076386"/>
    <s v="Resto"/>
    <n v="2023"/>
    <n v="3"/>
    <d v="2024-11-12T00:00:00"/>
    <x v="55"/>
    <x v="25"/>
  </r>
  <r>
    <n v="2024"/>
    <n v="9"/>
    <n v="50"/>
    <x v="56"/>
    <s v="Total General Sin Pensiones"/>
    <n v="38"/>
    <s v="aea92132c4cbeb263e6ac2bf6c183b5d81737f179f21efdc5863739672f0f470"/>
    <s v="866d562d83a77144c090ae01fef5e5dc5d322dfdcb968ee04e0fa262fe1b2619"/>
    <x v="15"/>
    <n v="44827465.708169997"/>
    <n v="24659912.83171"/>
    <n v="53939557.433809996"/>
    <n v="28926578.740039997"/>
    <n v="26845703.637250006"/>
    <n v="19475883.151129998"/>
    <n v="32511059.509590004"/>
    <n v="24680521.680609997"/>
    <n v="0"/>
    <n v="0"/>
    <n v="136.08000000000001"/>
    <n v="130.12"/>
    <n v="0"/>
    <n v="0"/>
    <n v="26808190.01915"/>
    <n v="19448545.283220001"/>
    <n v="14110556.38284"/>
    <n v="14629904.0603"/>
    <n v="30980312.03607"/>
    <n v="13383060.374710001"/>
    <n v="13170194.861159999"/>
    <n v="10653093.688349999"/>
    <n v="0"/>
    <n v="0"/>
    <s v="Total General Sin Pensiones"/>
    <s v="Totales"/>
    <s v="Total General Sin Pensiones"/>
    <x v="55"/>
    <x v="2"/>
    <n v="44827465.708169997"/>
    <n v="24659912.83171"/>
    <n v="686962120.64980006"/>
    <n v="584624168.36260986"/>
    <n v="657838299.99713993"/>
    <n v="555463704.64566004"/>
    <n v="657838299.99713993"/>
    <n v="555463704.64566004"/>
    <n v="368676757.07438982"/>
    <n v="308121012.65972996"/>
    <n v="44827465.708169997"/>
    <n v="24659912.83171"/>
    <n v="6.8143593506740014"/>
    <n v="4.439518302539855"/>
    <n v="20167552.876459997"/>
    <n v="81.782741950842137"/>
    <n v="100"/>
    <n v="100"/>
    <n v="100"/>
    <n v="100"/>
    <n v="6.5254639754761925"/>
    <n v="6.8143593506740014"/>
    <n v="4.2180796084391137"/>
    <n v="4.439518302539855"/>
    <n v="4.7094114216525078"/>
    <n v="2.002041362021223"/>
    <m/>
    <n v="17597251.661359999"/>
    <n v="131.48899555600573"/>
    <n v="2517101.1728099994"/>
    <n v="23.627889197695207"/>
    <n v="0"/>
    <m/>
    <n v="37.840751194342673"/>
    <n v="59.886730630764305"/>
    <n v="78.977907521579326"/>
    <n v="7.2816371312046702"/>
    <n v="37.841620690673579"/>
    <n v="-3.5499048751065465"/>
    <n v="189.98676800407196"/>
    <n v="132.93692975059187"/>
    <s v="Medianas"/>
    <n v="2023"/>
    <n v="3"/>
    <d v="2024-11-12T00:00:00"/>
    <x v="55"/>
    <x v="15"/>
  </r>
  <r>
    <n v="2024"/>
    <n v="9"/>
    <n v="130"/>
    <x v="70"/>
    <s v="Total General Sin Pensiones"/>
    <n v="282"/>
    <s v="27e1615212f3c6ea846ed6c412df1361ce97f006ee20bb5aa2483a3b61d5cadd"/>
    <s v="866d562d83a77144c090ae01fef5e5dc5d322dfdcb968ee04e0fa262fe1b2619"/>
    <x v="69"/>
    <n v="21436.396140000001"/>
    <n v="468.89203999999995"/>
    <n v="22958.823609999999"/>
    <n v="468.89203999999995"/>
    <n v="8044.396560000001"/>
    <n v="97.466229999999996"/>
    <n v="8464.9167499999985"/>
    <n v="97.466229999999996"/>
    <n v="0"/>
    <n v="0"/>
    <n v="136.08000000000001"/>
    <n v="130.12"/>
    <n v="0"/>
    <n v="0"/>
    <n v="2988.5970600000001"/>
    <n v="94.789289999999994"/>
    <n v="3705.3758800000001"/>
    <n v="-430.71762999999999"/>
    <n v="0"/>
    <n v="0"/>
    <n v="0"/>
    <n v="0"/>
    <n v="0"/>
    <n v="0"/>
    <s v="Total General Sin Pensiones"/>
    <s v="Totales"/>
    <s v="Total General Sin Pensiones"/>
    <x v="55"/>
    <x v="2"/>
    <n v="21436.396140000001"/>
    <n v="468.89203999999995"/>
    <n v="686962120.64980006"/>
    <n v="584624168.36260986"/>
    <n v="657838299.99713993"/>
    <n v="555463704.64566004"/>
    <n v="657838299.99713993"/>
    <n v="555463704.64566004"/>
    <n v="368676757.07438982"/>
    <n v="308121012.65972996"/>
    <n v="21436.396140000001"/>
    <n v="468.89203999999995"/>
    <n v="3.2586117500445324E-3"/>
    <n v="8.4414523591440477E-5"/>
    <n v="20967.504100000002"/>
    <n v="4471.7125289650903"/>
    <n v="100"/>
    <n v="100"/>
    <n v="100"/>
    <n v="100"/>
    <n v="3.1204626129492019E-3"/>
    <n v="3.2586117500445324E-3"/>
    <n v="8.0204012316708098E-5"/>
    <n v="8.4414523591440477E-5"/>
    <m/>
    <m/>
    <m/>
    <n v="0"/>
    <m/>
    <n v="0"/>
    <m/>
    <n v="0"/>
    <m/>
    <n v="8153.5218198139009"/>
    <n v="37.52681424369311"/>
    <n v="20.786497036716597"/>
    <n v="2.1819646629843933E-3"/>
    <n v="3052.8847404596027"/>
    <n v="-960.2795943133325"/>
    <n v="80.655705569066313"/>
    <n v="-22.007292805729822"/>
    <s v="Resto"/>
    <n v="2023"/>
    <n v="3"/>
    <d v="2024-11-12T00:00:00"/>
    <x v="55"/>
    <x v="69"/>
  </r>
  <r>
    <n v="2024"/>
    <n v="9"/>
    <n v="1"/>
    <x v="14"/>
    <s v="Total General Sin Pensiones"/>
    <n v="30"/>
    <s v="624b60c58c9d8bfb6ff1886c2fd605d2adeb6ea4da576068201b6c6958ce93f4"/>
    <s v="866d562d83a77144c090ae01fef5e5dc5d322dfdcb968ee04e0fa262fe1b2619"/>
    <x v="13"/>
    <n v="35723485.483519994"/>
    <n v="28721849.16367"/>
    <n v="44618297.922339991"/>
    <n v="34476948.116769999"/>
    <n v="16552792.082129994"/>
    <n v="13363853.592420002"/>
    <n v="21526180.118420005"/>
    <n v="17419997.000560004"/>
    <n v="0"/>
    <n v="0"/>
    <n v="136.08000000000001"/>
    <n v="130.12"/>
    <n v="-24808.960419999999"/>
    <n v="248778.39859000003"/>
    <n v="14077666.60409"/>
    <n v="11892830.81903"/>
    <n v="20012032.24907"/>
    <n v="18148401.80669"/>
    <n v="3558903.3608400002"/>
    <n v="3941434.7540000007"/>
    <n v="10482700.723599998"/>
    <n v="8957597.7820200007"/>
    <n v="8789238.7485199999"/>
    <n v="4893679.3962500002"/>
    <s v="Total General Sin Pensiones"/>
    <s v="Totales"/>
    <s v="Total General Sin Pensiones"/>
    <x v="55"/>
    <x v="2"/>
    <n v="35723485.483519994"/>
    <n v="28721849.16367"/>
    <n v="686962120.64980006"/>
    <n v="584624168.36260986"/>
    <n v="657838299.99713993"/>
    <n v="555463704.64566004"/>
    <n v="657838299.99713993"/>
    <n v="555463704.64566004"/>
    <n v="368676757.07438982"/>
    <n v="308121012.65972996"/>
    <n v="35723485.483519994"/>
    <n v="28721849.16367"/>
    <n v="5.4304356380094179"/>
    <n v="5.1707877442671375"/>
    <n v="7001636.319849994"/>
    <n v="24.377386984910075"/>
    <n v="100"/>
    <n v="100"/>
    <n v="100"/>
    <n v="100"/>
    <n v="5.2002118326013393"/>
    <n v="5.4304356380094179"/>
    <n v="4.9128740681578247"/>
    <n v="5.1707877442671375"/>
    <n v="0.54099971997000984"/>
    <n v="1.5935072074164083"/>
    <n v="1.3360789039735468"/>
    <n v="-382531.39316000044"/>
    <n v="-9.7053843850081538"/>
    <n v="1525102.9415799975"/>
    <n v="17.025802884800623"/>
    <n v="3895559.3522699997"/>
    <n v="79.603893856535549"/>
    <n v="23.862417136317337"/>
    <n v="46.335882006155728"/>
    <n v="46.528527868337314"/>
    <n v="4.4897845509664318"/>
    <n v="18.371032248806497"/>
    <n v="10.268840541611857"/>
    <n v="70.346011983586607"/>
    <n v="65.531008987502005"/>
    <s v="Medianas"/>
    <n v="2023"/>
    <n v="3"/>
    <d v="2024-11-12T00:00:00"/>
    <x v="55"/>
    <x v="13"/>
  </r>
  <r>
    <n v="2024"/>
    <n v="9"/>
    <n v="126"/>
    <x v="41"/>
    <s v="Total General Sin Pensiones"/>
    <n v="239"/>
    <s v="79bf08685d3138f9b109c3546780f056bc954fd69377b84a2cf23622e464897b"/>
    <s v="866d562d83a77144c090ae01fef5e5dc5d322dfdcb968ee04e0fa262fe1b2619"/>
    <x v="51"/>
    <n v="673928.03742999991"/>
    <n v="570550.37566999998"/>
    <n v="875924.33403999987"/>
    <n v="761169.46287000005"/>
    <n v="184376.72803000003"/>
    <n v="184059.90793999998"/>
    <n v="236544.75860000003"/>
    <n v="274361.51722000004"/>
    <n v="0"/>
    <n v="0"/>
    <n v="136.08000000000001"/>
    <n v="130.12"/>
    <n v="7467.6294699999999"/>
    <n v="3570.2134499999997"/>
    <n v="15455.541650000001"/>
    <n v="15221.951499999999"/>
    <n v="26298.78731"/>
    <n v="23100.338449999999"/>
    <n v="0"/>
    <n v="0"/>
    <n v="0"/>
    <n v="0"/>
    <n v="0"/>
    <n v="0"/>
    <s v="Total General Sin Pensiones"/>
    <s v="Totales"/>
    <s v="Total General Sin Pensiones"/>
    <x v="55"/>
    <x v="2"/>
    <n v="673928.03742999991"/>
    <n v="570550.37566999998"/>
    <n v="686962120.64980006"/>
    <n v="584624168.36260986"/>
    <n v="657838299.99713993"/>
    <n v="555463704.64566004"/>
    <n v="657838299.99713993"/>
    <n v="555463704.64566004"/>
    <n v="368676757.07438982"/>
    <n v="308121012.65972996"/>
    <n v="673928.03742999991"/>
    <n v="570550.37566999998"/>
    <n v="0.10244584990459357"/>
    <n v="0.10271604983334852"/>
    <n v="103377.66175999993"/>
    <n v="18.118936761474046"/>
    <n v="100"/>
    <n v="100"/>
    <n v="100"/>
    <n v="100"/>
    <n v="9.8102648919350721E-2"/>
    <n v="0.10244584990459357"/>
    <n v="9.7592676893254834E-2"/>
    <n v="0.10271604983334852"/>
    <m/>
    <m/>
    <m/>
    <n v="0"/>
    <m/>
    <n v="0"/>
    <m/>
    <n v="0"/>
    <m/>
    <n v="0.17212878868946291"/>
    <n v="27.358518682961165"/>
    <n v="32.26006252714452"/>
    <n v="5.0010401928537465E-2"/>
    <n v="1.5345611237823409"/>
    <n v="13.845896097682498"/>
    <n v="58.769027894009007"/>
    <n v="65.894928478850929"/>
    <s v="Resto"/>
    <n v="2023"/>
    <n v="3"/>
    <d v="2024-11-12T00:00:00"/>
    <x v="55"/>
    <x v="51"/>
  </r>
  <r>
    <n v="2024"/>
    <n v="9"/>
    <n v="704"/>
    <x v="50"/>
    <s v="Total General Sin Pensiones"/>
    <n v="51"/>
    <s v="031b4af5197ec30a926f48cf40e11a7dbc470048a21e4003b7a3c07c5dab1baa"/>
    <s v="866d562d83a77144c090ae01fef5e5dc5d322dfdcb968ee04e0fa262fe1b2619"/>
    <x v="43"/>
    <n v="1674526.54718"/>
    <n v="1544159.2500799999"/>
    <n v="1866712.9149100001"/>
    <n v="1477861.3036099998"/>
    <n v="1153645.2814100001"/>
    <n v="680258.9154099999"/>
    <n v="1503360.7709400002"/>
    <n v="878230.72179999971"/>
    <n v="0"/>
    <n v="0"/>
    <n v="136.08000000000001"/>
    <n v="130.12"/>
    <n v="0"/>
    <n v="0"/>
    <n v="1025937.8917"/>
    <n v="608960.41492999997"/>
    <n v="1147176.1846400001"/>
    <n v="858422.20732000005"/>
    <n v="0"/>
    <n v="0"/>
    <n v="0"/>
    <n v="0"/>
    <n v="0"/>
    <n v="0"/>
    <s v="Total General Sin Pensiones"/>
    <s v="Totales"/>
    <s v="Total General Sin Pensiones"/>
    <x v="55"/>
    <x v="2"/>
    <n v="1674526.54718"/>
    <n v="1544159.2500799999"/>
    <n v="686962120.64980006"/>
    <n v="584624168.36260986"/>
    <n v="657838299.99713993"/>
    <n v="555463704.64566004"/>
    <n v="657838299.99713993"/>
    <n v="555463704.64566004"/>
    <n v="368676757.07438982"/>
    <n v="308121012.65972996"/>
    <n v="1674526.54718"/>
    <n v="1544159.2500799999"/>
    <n v="0.2545498714786415"/>
    <n v="0.27799462632127259"/>
    <n v="130367.29710000008"/>
    <n v="8.4426070104651529"/>
    <n v="100"/>
    <n v="100"/>
    <n v="100"/>
    <n v="100"/>
    <n v="0.2437582068711531"/>
    <n v="0.2545498714786415"/>
    <n v="0.26412853481661808"/>
    <n v="0.27799462632127259"/>
    <m/>
    <m/>
    <m/>
    <n v="0"/>
    <m/>
    <n v="0"/>
    <m/>
    <n v="0"/>
    <m/>
    <n v="69.58914543805497"/>
    <n v="68.893818575334365"/>
    <n v="44.053676159033273"/>
    <n v="0.31291511039770348"/>
    <n v="68.473658803902993"/>
    <n v="33.637757138354083"/>
    <n v="89.431589099973664"/>
    <n v="70.939499204147864"/>
    <s v="Resto"/>
    <n v="2023"/>
    <n v="3"/>
    <d v="2024-11-12T00:00:00"/>
    <x v="55"/>
    <x v="43"/>
  </r>
  <r>
    <n v="2024"/>
    <n v="9"/>
    <n v="3"/>
    <x v="40"/>
    <s v="Total General Sin Pensiones"/>
    <n v="3"/>
    <s v="4e07408562bedb8b60ce05c1decfe3ad16b72230967de01f640b7e4729b49fce"/>
    <s v="866d562d83a77144c090ae01fef5e5dc5d322dfdcb968ee04e0fa262fe1b2619"/>
    <x v="14"/>
    <n v="18450547.527869999"/>
    <n v="15031312.08585"/>
    <n v="24641899.923239999"/>
    <n v="19721946.761779997"/>
    <n v="9493415.0204300024"/>
    <n v="7911204.2356699994"/>
    <n v="13129354.46760999"/>
    <n v="11257833.184519997"/>
    <n v="0"/>
    <n v="0"/>
    <n v="136.08000000000001"/>
    <n v="130.12"/>
    <n v="22290.240370000003"/>
    <n v="20739.562440000002"/>
    <n v="7423688.6251000008"/>
    <n v="6943509.4231000002"/>
    <n v="1860381.5730999999"/>
    <n v="6481486.3835299993"/>
    <n v="4823953.1660999991"/>
    <n v="4323169.6873799991"/>
    <n v="6506617.3724300005"/>
    <n v="3699345.40038"/>
    <n v="0"/>
    <n v="0"/>
    <s v="Total General Sin Pensiones"/>
    <s v="Totales"/>
    <s v="Total General Sin Pensiones"/>
    <x v="55"/>
    <x v="2"/>
    <n v="18450547.527869999"/>
    <n v="15031312.08585"/>
    <n v="686962120.64980006"/>
    <n v="584624168.36260986"/>
    <n v="657838299.99713993"/>
    <n v="555463704.64566004"/>
    <n v="657838299.99713993"/>
    <n v="555463704.64566004"/>
    <n v="368676757.07438982"/>
    <n v="308121012.65972996"/>
    <n v="18450547.527869999"/>
    <n v="15031312.08585"/>
    <n v="2.804723824677009"/>
    <n v="2.7060835766827891"/>
    <n v="3419235.442019999"/>
    <n v="22.747418339073388"/>
    <n v="100"/>
    <n v="100"/>
    <n v="100"/>
    <n v="100"/>
    <n v="2.6858173068432878"/>
    <n v="2.804723824677009"/>
    <n v="2.5711068579236214"/>
    <n v="2.7060835766827891"/>
    <n v="0.73330378698245025"/>
    <n v="0.98909068876930539"/>
    <m/>
    <n v="500783.47872000001"/>
    <n v="11.583710909656508"/>
    <n v="2807271.9720500004"/>
    <n v="75.885641058594729"/>
    <n v="0"/>
    <m/>
    <n v="19.999620002554597"/>
    <n v="51.45329701511551"/>
    <n v="52.631494778937871"/>
    <n v="2.5749968877247302"/>
    <n v="6.9155116345420042"/>
    <n v="-71.296991723574621"/>
    <n v="399.04118232743645"/>
    <n v="107.12835007636583"/>
    <s v="Medianas"/>
    <n v="2023"/>
    <n v="3"/>
    <d v="2024-11-12T00:00:00"/>
    <x v="55"/>
    <x v="14"/>
  </r>
  <r>
    <n v="2024"/>
    <n v="9"/>
    <n v="92"/>
    <x v="22"/>
    <s v="Total General Sin Pensiones"/>
    <n v="219"/>
    <s v="314f04b30f62e0056bd059354a5536fb2e302107eed143b5fa2aa0bbba07f608"/>
    <s v="866d562d83a77144c090ae01fef5e5dc5d322dfdcb968ee04e0fa262fe1b2619"/>
    <x v="23"/>
    <n v="8783487.9357299991"/>
    <n v="9804093.92949"/>
    <n v="11474426.847989999"/>
    <n v="11870642.315950001"/>
    <n v="4032703.97976"/>
    <n v="2866637.1282300008"/>
    <n v="7462953.5656799991"/>
    <n v="4288792.9367800001"/>
    <n v="0"/>
    <n v="0"/>
    <n v="136.08000000000001"/>
    <n v="130.12"/>
    <n v="0"/>
    <n v="0"/>
    <n v="1182034.03199"/>
    <n v="796279.56860999996"/>
    <n v="2609602.2252199999"/>
    <n v="2029854.2378499999"/>
    <n v="0"/>
    <n v="0"/>
    <n v="0"/>
    <n v="0"/>
    <n v="0"/>
    <n v="0"/>
    <s v="Total General Sin Pensiones"/>
    <s v="Totales"/>
    <s v="Total General Sin Pensiones"/>
    <x v="55"/>
    <x v="2"/>
    <n v="8783487.9357299991"/>
    <n v="9804093.92949"/>
    <n v="686962120.64980006"/>
    <n v="584624168.36260986"/>
    <n v="657838299.99713993"/>
    <n v="555463704.64566004"/>
    <n v="657838299.99713993"/>
    <n v="555463704.64566004"/>
    <n v="368676757.07438982"/>
    <n v="308121012.65972996"/>
    <n v="8783487.9357299991"/>
    <n v="9804093.92949"/>
    <n v="1.3352047054372156"/>
    <n v="1.7650287223976591"/>
    <n v="-1020605.9937600009"/>
    <n v="-10.409998120173992"/>
    <n v="100"/>
    <n v="100"/>
    <n v="100"/>
    <n v="100"/>
    <n v="1.2785985823238208"/>
    <n v="1.3352047054372156"/>
    <n v="1.6769908703824004"/>
    <n v="1.7650287223976591"/>
    <m/>
    <m/>
    <m/>
    <n v="0"/>
    <m/>
    <n v="0"/>
    <m/>
    <n v="0"/>
    <m/>
    <n v="40.677169776628986"/>
    <n v="45.912330150253013"/>
    <n v="29.23918465945502"/>
    <n v="1.0938319008123152"/>
    <n v="48.44460144235272"/>
    <n v="28.561064955287762"/>
    <n v="45.295563460456115"/>
    <n v="39.22841127023046"/>
    <s v="Resto"/>
    <n v="2023"/>
    <n v="3"/>
    <d v="2024-11-12T00:00:00"/>
    <x v="55"/>
    <x v="23"/>
  </r>
  <r>
    <n v="2024"/>
    <n v="9"/>
    <n v="74"/>
    <x v="0"/>
    <s v="Total General Sin Pensiones"/>
    <n v="46"/>
    <s v="25fc0e7096fc653718202dc30b0c580b8ab87eac11a700cba03a7c021bc35b0c"/>
    <s v="866d562d83a77144c090ae01fef5e5dc5d322dfdcb968ee04e0fa262fe1b2619"/>
    <x v="27"/>
    <n v="6432910.42368"/>
    <n v="8513094.40955"/>
    <n v="7382323.8662"/>
    <n v="8545324.1892900001"/>
    <n v="6543375.51724"/>
    <n v="2580444.3645200008"/>
    <n v="9651728.8488699999"/>
    <n v="3108213.1382500003"/>
    <n v="0"/>
    <n v="0"/>
    <n v="136.08000000000001"/>
    <n v="130.12"/>
    <n v="-35401.486900000004"/>
    <n v="-1704.4324000000001"/>
    <n v="2040077.13194"/>
    <n v="1195996.2609300001"/>
    <n v="2895979.3714000001"/>
    <n v="2074504.1105299999"/>
    <n v="380561.09717000002"/>
    <n v="58195.679779999999"/>
    <n v="0"/>
    <n v="0"/>
    <n v="0"/>
    <n v="0"/>
    <s v="Total General Sin Pensiones"/>
    <s v="Totales"/>
    <s v="Total General Sin Pensiones"/>
    <x v="55"/>
    <x v="2"/>
    <n v="6432910.42368"/>
    <n v="8513094.40955"/>
    <n v="686962120.64980006"/>
    <n v="584624168.36260986"/>
    <n v="657838299.99713993"/>
    <n v="555463704.64566004"/>
    <n v="657838299.99713993"/>
    <n v="555463704.64566004"/>
    <n v="368676757.07438982"/>
    <n v="308121012.65972996"/>
    <n v="6432910.42368"/>
    <n v="8513094.40955"/>
    <n v="0.977886271399517"/>
    <n v="1.5326103827037001"/>
    <n v="-2080183.98587"/>
    <n v="-24.435110029279684"/>
    <n v="100"/>
    <n v="100"/>
    <n v="100"/>
    <n v="100"/>
    <n v="0.93642869531075246"/>
    <n v="0.977886271399517"/>
    <n v="1.4561653229959868"/>
    <n v="1.5326103827037001"/>
    <n v="5.7850249395885671E-2"/>
    <m/>
    <m/>
    <n v="322365.41739000002"/>
    <n v="553.93358855615043"/>
    <n v="0"/>
    <m/>
    <n v="0"/>
    <m/>
    <n v="153.57553168782076"/>
    <n v="101.71718687630671"/>
    <n v="30.311473600307487"/>
    <n v="1.7748272413928468"/>
    <n v="70.575544304264554"/>
    <n v="39.598632593701019"/>
    <n v="70.445154136362774"/>
    <n v="57.652151897854942"/>
    <s v="Resto"/>
    <n v="2023"/>
    <n v="3"/>
    <d v="2024-11-12T00:00:00"/>
    <x v="55"/>
    <x v="27"/>
  </r>
  <r>
    <n v="2024"/>
    <n v="9"/>
    <n v="109"/>
    <x v="68"/>
    <s v="Total General Sin Pensiones"/>
    <n v="228"/>
    <s v="9d693eeee1d1899cbc50b6d45df953d3835acf28ee869879b45565fccc814765"/>
    <s v="866d562d83a77144c090ae01fef5e5dc5d322dfdcb968ee04e0fa262fe1b2619"/>
    <x v="24"/>
    <n v="3245561.4989299998"/>
    <n v="2851934.3307800004"/>
    <n v="4248662.2991299992"/>
    <n v="3655449.4017100008"/>
    <n v="3780016.4115000004"/>
    <n v="396493.06121999992"/>
    <n v="3950640.5766900005"/>
    <n v="408543.22055999999"/>
    <n v="0"/>
    <n v="0"/>
    <n v="136.08000000000001"/>
    <n v="130.12"/>
    <n v="0"/>
    <n v="0"/>
    <n v="-4086.4916600000001"/>
    <n v="-2829.2853500000001"/>
    <n v="-3817.5010899999997"/>
    <n v="-8212.4455699999999"/>
    <n v="0"/>
    <n v="0"/>
    <n v="0"/>
    <n v="0"/>
    <n v="0"/>
    <n v="0"/>
    <s v="Total General Sin Pensiones"/>
    <s v="Totales"/>
    <s v="Total General Sin Pensiones"/>
    <x v="55"/>
    <x v="2"/>
    <n v="3245561.4989299998"/>
    <n v="2851934.3307800004"/>
    <n v="686962120.64980006"/>
    <n v="584624168.36260986"/>
    <n v="657838299.99713993"/>
    <n v="555463704.64566004"/>
    <n v="657838299.99713993"/>
    <n v="555463704.64566004"/>
    <n v="368676757.07438982"/>
    <n v="308121012.65972996"/>
    <n v="3245561.4989299998"/>
    <n v="2851934.3307800004"/>
    <n v="0.49336767089178457"/>
    <n v="0.51343306627015328"/>
    <n v="393627.16814999934"/>
    <n v="13.802111917575012"/>
    <n v="100"/>
    <n v="100"/>
    <n v="100"/>
    <n v="100"/>
    <n v="0.47245130428152438"/>
    <n v="0.49336767089178457"/>
    <n v="0.48782354290408064"/>
    <n v="0.51343306627015328"/>
    <m/>
    <m/>
    <m/>
    <n v="0"/>
    <m/>
    <n v="0"/>
    <m/>
    <n v="0"/>
    <m/>
    <n v="853.36256323603197"/>
    <n v="116.46725575054427"/>
    <n v="13.902601365703942"/>
    <n v="1.0252928450103751"/>
    <n v="44.435472371141358"/>
    <n v="-53.515660378373738"/>
    <n v="107.04624736596999"/>
    <n v="34.451191498125205"/>
    <s v="Resto"/>
    <n v="2023"/>
    <n v="3"/>
    <d v="2024-11-12T00:00:00"/>
    <x v="55"/>
    <x v="24"/>
  </r>
  <r>
    <n v="2024"/>
    <n v="9"/>
    <n v="111"/>
    <x v="75"/>
    <s v="Total General Sin Pensiones"/>
    <n v="230"/>
    <s v="a0eaec5a55dc2f5b2ba523018adc485ff620b9d83509b9f37186a7716e438d21"/>
    <s v="866d562d83a77144c090ae01fef5e5dc5d322dfdcb968ee04e0fa262fe1b2619"/>
    <x v="48"/>
    <n v="1484029.3225799999"/>
    <n v="1239121.6834200001"/>
    <n v="2299562.0986699997"/>
    <n v="2092162.4532300003"/>
    <n v="735783.73447000002"/>
    <n v="589783.52488000004"/>
    <n v="926135.92592000007"/>
    <n v="877131.43804000015"/>
    <n v="0"/>
    <n v="0"/>
    <n v="136.08000000000001"/>
    <n v="130.12"/>
    <n v="40482.043539999999"/>
    <n v="16887.898659999999"/>
    <n v="704506.55452000001"/>
    <n v="550286.27599999995"/>
    <n v="1272175.6155599998"/>
    <n v="921433.0428099999"/>
    <n v="489787.23183"/>
    <n v="428336.97091999999"/>
    <n v="995041.12945999997"/>
    <n v="813430.74625000008"/>
    <n v="-799.03870999999992"/>
    <n v="-2646.0337500000001"/>
    <s v="Total General Sin Pensiones"/>
    <s v="Totales"/>
    <s v="Total General Sin Pensiones"/>
    <x v="55"/>
    <x v="2"/>
    <n v="1484029.3225799999"/>
    <n v="1239121.6834200001"/>
    <n v="686962120.64980006"/>
    <n v="584624168.36260986"/>
    <n v="657838299.99713993"/>
    <n v="555463704.64566004"/>
    <n v="657838299.99713993"/>
    <n v="555463704.64566004"/>
    <n v="368676757.07438982"/>
    <n v="308121012.65972996"/>
    <n v="1484029.3225799999"/>
    <n v="1239121.6834200001"/>
    <n v="0.22559180920090119"/>
    <n v="0.22307878499648459"/>
    <n v="244907.63915999979"/>
    <n v="19.764615730397828"/>
    <n v="100"/>
    <n v="100"/>
    <n v="100"/>
    <n v="100"/>
    <n v="0.21602782423814737"/>
    <n v="0.22559180920090119"/>
    <n v="0.211951840254993"/>
    <n v="0.22307878499648459"/>
    <n v="7.445404620438327E-2"/>
    <n v="0.15125922730013228"/>
    <n v="-1.2146430361434929E-4"/>
    <n v="61450.260910000012"/>
    <n v="14.34624258046524"/>
    <n v="181610.38320999988"/>
    <n v="22.326471435612994"/>
    <n v="1846.9950400000002"/>
    <n v="-69.802399156851266"/>
    <n v="24.754880974287286"/>
    <n v="49.580134521252759"/>
    <n v="47.596901319020255"/>
    <n v="0.19957421246426368"/>
    <n v="28.025463335378564"/>
    <n v="38.064900698630936"/>
    <n v="55.37808977810684"/>
    <n v="59.720701389419283"/>
    <s v="Resto"/>
    <n v="2023"/>
    <n v="3"/>
    <d v="2024-11-12T00:00:00"/>
    <x v="55"/>
    <x v="48"/>
  </r>
  <r>
    <n v="2024"/>
    <n v="9"/>
    <n v="705"/>
    <x v="52"/>
    <s v="Total General Sin Pensiones"/>
    <n v="36"/>
    <s v="76a50887d8f1c2e9301755428990ad81479ee21c25b43215cf524541e0503269"/>
    <s v="866d562d83a77144c090ae01fef5e5dc5d322dfdcb968ee04e0fa262fe1b2619"/>
    <x v="72"/>
    <n v="632166.95652999997"/>
    <n v="569036.86289999995"/>
    <n v="667109.06146000011"/>
    <n v="592632.07760999992"/>
    <n v="460206.98779000004"/>
    <n v="536351.11864999984"/>
    <n v="560663.41158000007"/>
    <n v="706542.29396000016"/>
    <n v="0"/>
    <n v="0"/>
    <n v="136.08000000000001"/>
    <n v="130.12"/>
    <n v="0"/>
    <n v="0"/>
    <n v="110517.44"/>
    <n v="86264.382089999999"/>
    <n v="63441.773229999999"/>
    <n v="38337.335829999996"/>
    <n v="0"/>
    <n v="0"/>
    <n v="0"/>
    <n v="0"/>
    <n v="0"/>
    <n v="0"/>
    <s v="Total General Sin Pensiones"/>
    <s v="Totales"/>
    <s v="Total General Sin Pensiones"/>
    <x v="55"/>
    <x v="2"/>
    <n v="632166.95652999997"/>
    <n v="569036.86289999995"/>
    <n v="686962120.64980006"/>
    <n v="584624168.36260986"/>
    <n v="657838299.99713993"/>
    <n v="555463704.64566004"/>
    <n v="657838299.99713993"/>
    <n v="555463704.64566004"/>
    <n v="368676757.07438982"/>
    <n v="308121012.65972996"/>
    <n v="632166.95652999997"/>
    <n v="569036.86289999995"/>
    <n v="9.6097621031300318E-2"/>
    <n v="0.10244357248562234"/>
    <n v="63130.093630000018"/>
    <n v="11.094201051978981"/>
    <n v="100"/>
    <n v="100"/>
    <n v="100"/>
    <n v="100"/>
    <n v="9.2023553777904221E-2"/>
    <n v="9.6097621031300318E-2"/>
    <n v="9.7333790440743126E-2"/>
    <n v="0.10244357248562234"/>
    <m/>
    <m/>
    <m/>
    <n v="0"/>
    <m/>
    <n v="0"/>
    <m/>
    <n v="0"/>
    <m/>
    <n v="-14.196694704702995"/>
    <n v="72.798330098760957"/>
    <n v="94.255953105845762"/>
    <n v="0.12482668868033407"/>
    <n v="28.114799320879257"/>
    <n v="65.482999422080624"/>
    <n v="174.20294921349884"/>
    <n v="225.01402411613535"/>
    <s v="Resto"/>
    <n v="2023"/>
    <n v="3"/>
    <d v="2024-11-12T00:00:00"/>
    <x v="55"/>
    <x v="72"/>
  </r>
  <r>
    <n v="2024"/>
    <n v="9"/>
    <n v="8"/>
    <x v="20"/>
    <s v="Total General Sin Pensiones"/>
    <n v="8"/>
    <s v="2c624232cdd221771294dfbb310aca000a0df6ac8b66b696d90ef06fdefb64a3"/>
    <s v="866d562d83a77144c090ae01fef5e5dc5d322dfdcb968ee04e0fa262fe1b2619"/>
    <x v="39"/>
    <n v="1891357.54091"/>
    <n v="1612866.84565"/>
    <n v="2388418.8238299997"/>
    <n v="2229769.7469000006"/>
    <n v="1006150.68059"/>
    <n v="745106.81408999988"/>
    <n v="1266256.1316500003"/>
    <n v="1158022.6765099992"/>
    <n v="0"/>
    <n v="0"/>
    <n v="136.08000000000001"/>
    <n v="130.12"/>
    <n v="3425.1155899999999"/>
    <n v="912.05034000000001"/>
    <n v="836164.81694000005"/>
    <n v="696821.39804999996"/>
    <n v="1424205.77642"/>
    <n v="1195260.3787400001"/>
    <n v="97085.66264000001"/>
    <n v="107219.41868"/>
    <n v="234714.62757000001"/>
    <n v="153425.00653000001"/>
    <n v="999.2"/>
    <n v="449.2"/>
    <s v="Total General Sin Pensiones"/>
    <s v="Totales"/>
    <s v="Total General Sin Pensiones"/>
    <x v="55"/>
    <x v="2"/>
    <n v="1891357.54091"/>
    <n v="1612866.84565"/>
    <n v="686962120.64980006"/>
    <n v="584624168.36260986"/>
    <n v="657838299.99713993"/>
    <n v="555463704.64566004"/>
    <n v="657838299.99713993"/>
    <n v="555463704.64566004"/>
    <n v="368676757.07438982"/>
    <n v="308121012.65972996"/>
    <n v="1891357.54091"/>
    <n v="1612866.84565"/>
    <n v="0.28751101006405722"/>
    <n v="0.29036403857906001"/>
    <n v="278490.69525999995"/>
    <n v="17.26681257111251"/>
    <n v="100"/>
    <n v="100"/>
    <n v="100"/>
    <n v="100"/>
    <n v="0.27532195503311857"/>
    <n v="0.28751101006405722"/>
    <n v="0.27588097326992961"/>
    <n v="0.29036403857906001"/>
    <n v="1.4758286746214396E-2"/>
    <n v="3.5679684136819101E-2"/>
    <n v="1.5189142985507902E-4"/>
    <n v="-10133.756039999993"/>
    <n v="-9.4514185627554426"/>
    <n v="81289.621039999998"/>
    <n v="52.983293192237866"/>
    <n v="550"/>
    <n v="122.43989314336599"/>
    <n v="35.034422120916098"/>
    <n v="53.19727543983592"/>
    <n v="46.197664494102433"/>
    <n v="0.27290862829928381"/>
    <n v="19.997006303184971"/>
    <n v="19.154437121169021"/>
    <n v="58.71095531165814"/>
    <n v="58.298711347276786"/>
    <s v="Resto"/>
    <n v="2023"/>
    <n v="3"/>
    <d v="2024-11-12T00:00:00"/>
    <x v="55"/>
    <x v="39"/>
  </r>
  <r>
    <n v="2024"/>
    <n v="9"/>
    <n v="125"/>
    <x v="67"/>
    <s v="Total General Sin Pensiones"/>
    <n v="238"/>
    <s v="8ae4c23b80d1e7c8ff79e515fe791ebd68190bae842dda7af193db125f700452"/>
    <s v="866d562d83a77144c090ae01fef5e5dc5d322dfdcb968ee04e0fa262fe1b2619"/>
    <x v="63"/>
    <n v="95399.785930000013"/>
    <n v="93997.07677"/>
    <n v="128050.68683000002"/>
    <n v="125452.10662000001"/>
    <n v="28172.631299999997"/>
    <n v="31675.195059999995"/>
    <n v="37847.952850000009"/>
    <n v="40936.661430000007"/>
    <n v="0"/>
    <n v="0"/>
    <n v="136.08000000000001"/>
    <n v="130.12"/>
    <n v="0"/>
    <n v="0"/>
    <n v="17572.669329999997"/>
    <n v="18977.46629"/>
    <n v="63591.184369999995"/>
    <n v="46174.745569999999"/>
    <n v="0"/>
    <n v="0"/>
    <n v="0"/>
    <n v="0"/>
    <n v="0"/>
    <n v="0"/>
    <s v="Total General Sin Pensiones"/>
    <s v="Totales"/>
    <s v="Total General Sin Pensiones"/>
    <x v="55"/>
    <x v="2"/>
    <n v="95399.785930000013"/>
    <n v="93997.07677"/>
    <n v="686962120.64980006"/>
    <n v="584624168.36260986"/>
    <n v="657838299.99713993"/>
    <n v="555463704.64566004"/>
    <n v="657838299.99713993"/>
    <n v="555463704.64566004"/>
    <n v="368676757.07438982"/>
    <n v="308121012.65972996"/>
    <n v="95399.785930000013"/>
    <n v="93997.07677"/>
    <n v="1.4502011501977732E-2"/>
    <n v="1.6922271605480033E-2"/>
    <n v="1402.7091600000131"/>
    <n v="1.4922901947602929"/>
    <n v="100"/>
    <n v="100"/>
    <n v="100"/>
    <n v="100"/>
    <n v="1.3887197425057585E-2"/>
    <n v="1.4502011501977732E-2"/>
    <n v="1.6078205769915904E-2"/>
    <n v="1.6922271605480033E-2"/>
    <m/>
    <m/>
    <m/>
    <n v="0"/>
    <m/>
    <n v="0"/>
    <m/>
    <n v="0"/>
    <m/>
    <n v="-11.057749615638823"/>
    <n v="29.53112632838797"/>
    <n v="33.698063970122753"/>
    <n v="7.6415534094316281E-3"/>
    <n v="-7.4024474001581968"/>
    <n v="37.718537665999733"/>
    <n v="27.633813560940911"/>
    <n v="41.099233045541176"/>
    <s v="Resto"/>
    <n v="2023"/>
    <n v="3"/>
    <d v="2024-11-12T00:00:00"/>
    <x v="55"/>
    <x v="63"/>
  </r>
  <r>
    <n v="2024"/>
    <n v="9"/>
    <n v="128"/>
    <x v="65"/>
    <s v="Total General Sin Pensiones"/>
    <n v="267"/>
    <s v="8acc23987b8960d83c44541f9f0eb46454cea080ea94d916f56fccf033db866f"/>
    <s v="866d562d83a77144c090ae01fef5e5dc5d322dfdcb968ee04e0fa262fe1b2619"/>
    <x v="66"/>
    <n v="71137.016310000006"/>
    <n v="54230.541290000001"/>
    <n v="90548.899550000002"/>
    <n v="71259.34844999999"/>
    <n v="3074.0321800000011"/>
    <n v="1158.5954800000004"/>
    <n v="6546.5253200000006"/>
    <n v="9955.8135699999984"/>
    <n v="0"/>
    <n v="0"/>
    <n v="136.08000000000001"/>
    <n v="130.12"/>
    <n v="0"/>
    <n v="0"/>
    <n v="2814.4905400000002"/>
    <n v="340.36421999999999"/>
    <n v="78154.184459999989"/>
    <n v="42913.926299999999"/>
    <n v="0"/>
    <n v="0"/>
    <n v="0"/>
    <n v="0"/>
    <n v="0"/>
    <n v="0"/>
    <s v="Total General Sin Pensiones"/>
    <s v="Totales"/>
    <s v="Total General Sin Pensiones"/>
    <x v="55"/>
    <x v="2"/>
    <n v="71137.016310000006"/>
    <n v="54230.541290000001"/>
    <n v="686962120.64980006"/>
    <n v="584624168.36260986"/>
    <n v="657838299.99713993"/>
    <n v="555463704.64566004"/>
    <n v="657838299.99713993"/>
    <n v="555463704.64566004"/>
    <n v="368676757.07438982"/>
    <n v="308121012.65972996"/>
    <n v="71137.016310000006"/>
    <n v="54230.541290000001"/>
    <n v="1.0813754126250978E-2"/>
    <n v="9.763111583428229E-3"/>
    <n v="16906.475020000005"/>
    <n v="31.175191354981969"/>
    <n v="100"/>
    <n v="100"/>
    <n v="100"/>
    <n v="100"/>
    <n v="1.0355304051220645E-2"/>
    <n v="1.0813754126250978E-2"/>
    <n v="9.2761374272101269E-3"/>
    <n v="9.763111583428229E-3"/>
    <m/>
    <m/>
    <m/>
    <n v="0"/>
    <m/>
    <n v="0"/>
    <m/>
    <n v="0"/>
    <m/>
    <n v="165.32402663956535"/>
    <n v="4.3212835447076134"/>
    <n v="2.1364261769108381"/>
    <n v="8.3380145914100506E-4"/>
    <n v="726.90552491093229"/>
    <n v="82.118466424266543"/>
    <n v="3.601202622030407"/>
    <n v="0.79313232170974757"/>
    <s v="Resto"/>
    <n v="2023"/>
    <n v="3"/>
    <d v="2024-11-12T00:00:00"/>
    <x v="55"/>
    <x v="66"/>
  </r>
  <r>
    <n v="2024"/>
    <n v="9"/>
    <n v="43"/>
    <x v="9"/>
    <s v="Total General Sin Pensiones"/>
    <n v="31"/>
    <s v="eb1e33e8a81b697b75855af6bfcdbcbf7cbbde9f94962ceaec1ed8af21f5a50f"/>
    <s v="866d562d83a77144c090ae01fef5e5dc5d322dfdcb968ee04e0fa262fe1b2619"/>
    <x v="0"/>
    <n v="84865140.385240003"/>
    <n v="73374373.455160007"/>
    <n v="111168335.40421"/>
    <n v="98096913.372380003"/>
    <n v="50567538.742390007"/>
    <n v="45612532.901630007"/>
    <n v="67935881.474220037"/>
    <n v="61535994.020369977"/>
    <n v="0"/>
    <n v="0"/>
    <n v="136.08000000000001"/>
    <n v="130.12"/>
    <n v="242832.57825000002"/>
    <n v="205015.34680999999"/>
    <n v="48898411.931429997"/>
    <n v="44114194.390699998"/>
    <n v="65343176.923709996"/>
    <n v="59607189.387379996"/>
    <n v="8012105.8361599995"/>
    <n v="7228265.31666"/>
    <n v="14075475.55658"/>
    <n v="12920964.00151"/>
    <n v="5683134.33005"/>
    <n v="6147816.0357000008"/>
    <s v="Total General Sin Pensiones"/>
    <s v="Totales"/>
    <s v="Total General Sin Pensiones"/>
    <x v="55"/>
    <x v="2"/>
    <n v="84865140.385240003"/>
    <n v="73374373.455160007"/>
    <n v="686962120.64980006"/>
    <n v="584624168.36260986"/>
    <n v="657838299.99713993"/>
    <n v="555463704.64566004"/>
    <n v="657838299.99713993"/>
    <n v="555463704.64566004"/>
    <n v="368676757.07438982"/>
    <n v="308121012.65972996"/>
    <n v="84865140.385240003"/>
    <n v="73374373.455160007"/>
    <n v="12.900608004369611"/>
    <n v="13.209571181967108"/>
    <n v="11490766.930079997"/>
    <n v="15.660463441097928"/>
    <n v="100"/>
    <n v="100"/>
    <n v="100"/>
    <n v="100"/>
    <n v="12.353685572206768"/>
    <n v="12.900608004369611"/>
    <n v="12.55069109795166"/>
    <n v="13.209571181967108"/>
    <n v="1.2179445672583724"/>
    <n v="2.1396558328454263"/>
    <n v="0.86391052787207867"/>
    <n v="783840.51949999947"/>
    <n v="10.84410277101162"/>
    <n v="1154511.5550699998"/>
    <n v="8.9351812677063371"/>
    <n v="-464681.70565000083"/>
    <n v="-7.5584842316624652"/>
    <n v="10.863255174726172"/>
    <n v="59.585759845375641"/>
    <n v="62.164119097390859"/>
    <n v="13.715955175385991"/>
    <n v="10.845075166415352"/>
    <n v="9.6229793675600241"/>
    <n v="74.833233144633098"/>
    <n v="74.008177275407377"/>
    <s v="Grandes"/>
    <n v="2023"/>
    <n v="3"/>
    <d v="2024-11-12T00:00:00"/>
    <x v="55"/>
    <x v="0"/>
  </r>
  <r>
    <n v="2024"/>
    <n v="9"/>
    <n v="106"/>
    <x v="76"/>
    <s v="Total General Sin Pensiones"/>
    <n v="227"/>
    <s v="dfe62e836a0a6f2633422230c81287700a56e2639652c73f264e6562220c207a"/>
    <s v="866d562d83a77144c090ae01fef5e5dc5d322dfdcb968ee04e0fa262fe1b2619"/>
    <x v="40"/>
    <n v="1558409.86843"/>
    <n v="1351465.83501"/>
    <n v="2110871.44533"/>
    <n v="1833175.5141"/>
    <n v="241653.14478"/>
    <n v="207228.61200000002"/>
    <n v="312136.17924000003"/>
    <n v="247100.51282"/>
    <n v="0"/>
    <n v="0"/>
    <n v="136.08000000000001"/>
    <n v="130.12"/>
    <n v="0"/>
    <n v="0"/>
    <n v="488126.56351000001"/>
    <n v="410702.17138000001"/>
    <n v="1777597.4765999999"/>
    <n v="1625840.6794"/>
    <n v="332712.23219000001"/>
    <n v="380060.03561000002"/>
    <n v="1210725.9496600002"/>
    <n v="957224.33007999999"/>
    <n v="14971.686580000001"/>
    <n v="14181.46932"/>
    <s v="Total General Sin Pensiones"/>
    <s v="Totales"/>
    <s v="Total General Sin Pensiones"/>
    <x v="55"/>
    <x v="2"/>
    <n v="1558409.86843"/>
    <n v="1351465.83501"/>
    <n v="686962120.64980006"/>
    <n v="584624168.36260986"/>
    <n v="657838299.99713993"/>
    <n v="555463704.64566004"/>
    <n v="657838299.99713993"/>
    <n v="555463704.64566004"/>
    <n v="368676757.07438982"/>
    <n v="308121012.65972996"/>
    <n v="1558409.86843"/>
    <n v="1351465.83501"/>
    <n v="0.23689862211378926"/>
    <n v="0.24330407616319835"/>
    <n v="206944.03341999999"/>
    <n v="15.312561224936093"/>
    <n v="100"/>
    <n v="100"/>
    <n v="100"/>
    <n v="100"/>
    <n v="0.22685528380457048"/>
    <n v="0.23689862211378926"/>
    <n v="0.23116831430269588"/>
    <n v="0.24330407616319835"/>
    <n v="5.0576597955978936E-2"/>
    <n v="0.18404613256255586"/>
    <n v="2.2758915952545019E-3"/>
    <n v="-47347.803420000011"/>
    <n v="-12.457980051495376"/>
    <n v="253501.61958000017"/>
    <n v="26.482989578713891"/>
    <n v="790.21726000000126"/>
    <n v="5.5721818534385958"/>
    <n v="16.611862834848303"/>
    <n v="15.506392103603037"/>
    <n v="15.333618255948487"/>
    <n v="6.554607529306232E-2"/>
    <n v="18.851712390476628"/>
    <n v="9.3340509388659232"/>
    <n v="27.459904164785197"/>
    <n v="25.260911267859619"/>
    <s v="Resto"/>
    <n v="2023"/>
    <n v="3"/>
    <d v="2024-11-12T00:00:00"/>
    <x v="55"/>
    <x v="40"/>
  </r>
  <r>
    <n v="2024"/>
    <n v="9"/>
    <n v="603"/>
    <x v="25"/>
    <s v="Total General Sin Pensiones"/>
    <n v="242"/>
    <s v="14063697603e22d600d336bee6cff12c8be93509ce84a0642918d89b2aef1753"/>
    <s v="866d562d83a77144c090ae01fef5e5dc5d322dfdcb968ee04e0fa262fe1b2619"/>
    <x v="68"/>
    <n v="351623.43938"/>
    <n v="383722.22219999996"/>
    <n v="469930.53252000001"/>
    <n v="478546.55125999998"/>
    <n v="87807.831540000014"/>
    <n v="-170063.96534999998"/>
    <n v="57401.203450000001"/>
    <n v="-115948.08502999999"/>
    <n v="0"/>
    <n v="0"/>
    <n v="136.08000000000001"/>
    <n v="130.12"/>
    <n v="0"/>
    <n v="0"/>
    <n v="77833.768569999986"/>
    <n v="-159400.67991000001"/>
    <n v="295634.93583999999"/>
    <n v="369401.65006000001"/>
    <n v="0"/>
    <n v="0"/>
    <n v="0"/>
    <n v="0"/>
    <n v="0"/>
    <n v="0"/>
    <s v="Total General Sin Pensiones"/>
    <s v="Totales"/>
    <s v="Total General Sin Pensiones"/>
    <x v="55"/>
    <x v="2"/>
    <n v="351623.43938"/>
    <n v="383722.22219999996"/>
    <n v="686962120.64980006"/>
    <n v="584624168.36260986"/>
    <n v="657838299.99713993"/>
    <n v="555463704.64566004"/>
    <n v="657838299.99713993"/>
    <n v="555463704.64566004"/>
    <n v="368676757.07438982"/>
    <n v="308121012.65972996"/>
    <n v="351623.43938"/>
    <n v="383722.22219999996"/>
    <n v="5.3451348056434041E-2"/>
    <n v="6.9081421340532592E-2"/>
    <n v="-32098.782819999964"/>
    <n v="-8.3651091761033687"/>
    <n v="100"/>
    <n v="100"/>
    <n v="100"/>
    <n v="100"/>
    <n v="5.118527336665929E-2"/>
    <n v="5.3451348056434041E-2"/>
    <n v="6.5635709737199635E-2"/>
    <n v="6.9081421340532592E-2"/>
    <m/>
    <m/>
    <m/>
    <n v="0"/>
    <m/>
    <n v="0"/>
    <m/>
    <n v="0"/>
    <m/>
    <n v="-151.63223811657406"/>
    <n v="24.972121225714407"/>
    <n v="-44.319550839398843"/>
    <n v="2.3817023952579296E-2"/>
    <n v="-148.82900663532058"/>
    <n v="-19.969243290607519"/>
    <n v="26.32766264543384"/>
    <n v="-43.151047074129032"/>
    <s v="Resto"/>
    <n v="2023"/>
    <n v="3"/>
    <d v="2024-11-12T00:00:00"/>
    <x v="55"/>
    <x v="68"/>
  </r>
  <r>
    <n v="2024"/>
    <n v="9"/>
    <n v="714"/>
    <x v="48"/>
    <s v="Total General Sin Pensiones"/>
    <n v="250"/>
    <s v="1e472b39b105d349bcd069c4a711b44a2fffb8e274714bb07ecfff69a9a7f67b"/>
    <s v="866d562d83a77144c090ae01fef5e5dc5d322dfdcb968ee04e0fa262fe1b2619"/>
    <x v="57"/>
    <n v="453031.13588000002"/>
    <n v="407667.88101999997"/>
    <n v="592357.13715999993"/>
    <n v="550492.69735000003"/>
    <n v="159701.41050999999"/>
    <n v="139240.40759000002"/>
    <n v="210313.07347"/>
    <n v="304704.93134999997"/>
    <n v="0"/>
    <n v="0"/>
    <n v="136.08000000000001"/>
    <n v="130.12"/>
    <n v="947.11142999999993"/>
    <n v="92.980289999999997"/>
    <n v="159701.41050999999"/>
    <n v="139240.40759000002"/>
    <n v="465179.30627999996"/>
    <n v="408965.83955999999"/>
    <n v="0"/>
    <n v="0"/>
    <n v="0"/>
    <n v="0"/>
    <n v="0"/>
    <n v="0"/>
    <s v="Total General Sin Pensiones"/>
    <s v="Totales"/>
    <s v="Total General Sin Pensiones"/>
    <x v="55"/>
    <x v="2"/>
    <n v="453031.13588000002"/>
    <n v="407667.88101999997"/>
    <n v="686962120.64980006"/>
    <n v="584624168.36260986"/>
    <n v="657838299.99713993"/>
    <n v="555463704.64566004"/>
    <n v="657838299.99713993"/>
    <n v="555463704.64566004"/>
    <n v="368676757.07438982"/>
    <n v="308121012.65972996"/>
    <n v="453031.13588000002"/>
    <n v="407667.88101999997"/>
    <n v="6.886664030993174E-2"/>
    <n v="7.3392352661468388E-2"/>
    <n v="45363.254860000045"/>
    <n v="11.127502796271195"/>
    <n v="100"/>
    <n v="100"/>
    <n v="100"/>
    <n v="100"/>
    <n v="6.594703292395164E-2"/>
    <n v="6.886664030993174E-2"/>
    <n v="6.9731616152951495E-2"/>
    <n v="7.3392352661468388E-2"/>
    <m/>
    <m/>
    <m/>
    <n v="0"/>
    <m/>
    <n v="0"/>
    <m/>
    <n v="0"/>
    <m/>
    <n v="14.694730699330005"/>
    <n v="35.251751560030101"/>
    <n v="34.155353922319172"/>
    <n v="4.3317461013083668E-2"/>
    <n v="14.694730699330005"/>
    <n v="13.745271923072888"/>
    <n v="34.331151096792937"/>
    <n v="34.046953099996472"/>
    <s v="Resto"/>
    <n v="2023"/>
    <n v="3"/>
    <d v="2024-11-12T00:00:00"/>
    <x v="55"/>
    <x v="57"/>
  </r>
  <r>
    <n v="2024"/>
    <n v="9"/>
    <n v="91"/>
    <x v="60"/>
    <s v="Total General Sin Pensiones"/>
    <n v="218"/>
    <s v="5966abd0cbfc86f98a186531b2b4ee5f6e910120ce13222f98207203dfc9a9a2"/>
    <s v="866d562d83a77144c090ae01fef5e5dc5d322dfdcb968ee04e0fa262fe1b2619"/>
    <x v="33"/>
    <n v="3240513.8837199998"/>
    <n v="3256773.9065"/>
    <n v="4637539.8564999998"/>
    <n v="4287191.2867099997"/>
    <n v="2284640.4441800001"/>
    <n v="1381357.4599800003"/>
    <n v="2947886.9184900005"/>
    <n v="1727024.23272"/>
    <n v="0"/>
    <n v="0"/>
    <n v="136.08000000000001"/>
    <n v="130.12"/>
    <n v="270583.8052"/>
    <n v="270345.76532000001"/>
    <n v="1137955.2515499999"/>
    <n v="755244.70242999995"/>
    <n v="1989324.0784400001"/>
    <n v="1541132.1623"/>
    <n v="846949.65120999992"/>
    <n v="1898344.3692000003"/>
    <n v="2322466.2958"/>
    <n v="1297625.2398099999"/>
    <n v="0"/>
    <n v="0"/>
    <s v="Total General Sin Pensiones"/>
    <s v="Totales"/>
    <s v="Total General Sin Pensiones"/>
    <x v="55"/>
    <x v="2"/>
    <n v="3240513.8837199998"/>
    <n v="3256773.9065"/>
    <n v="686962120.64980006"/>
    <n v="584624168.36260986"/>
    <n v="657838299.99713993"/>
    <n v="555463704.64566004"/>
    <n v="657838299.99713993"/>
    <n v="555463704.64566004"/>
    <n v="368676757.07438982"/>
    <n v="308121012.65972996"/>
    <n v="3240513.8837199998"/>
    <n v="3256773.9065"/>
    <n v="0.49260036755751202"/>
    <n v="0.58631623979420089"/>
    <n v="-16260.022780000232"/>
    <n v="-0.49926777992012061"/>
    <n v="100"/>
    <n v="100"/>
    <n v="100"/>
    <n v="100"/>
    <n v="0.47171653084085413"/>
    <n v="0.49260036755751202"/>
    <n v="0.55707137726129796"/>
    <n v="0.58631623979420089"/>
    <n v="0.1287473914507079"/>
    <n v="0.35304516258936236"/>
    <m/>
    <n v="-1051394.7179900003"/>
    <n v="-55.384825590579155"/>
    <n v="1024841.05599"/>
    <n v="78.978199910789243"/>
    <n v="0"/>
    <m/>
    <n v="65.390965797736229"/>
    <n v="70.502411844547026"/>
    <n v="42.414901974712812"/>
    <n v="0.61968659546362892"/>
    <n v="50.673715140090181"/>
    <n v="29.081990961184957"/>
    <n v="57.20311053804609"/>
    <n v="49.005836157676818"/>
    <s v="Resto"/>
    <n v="2023"/>
    <n v="3"/>
    <d v="2024-11-12T00:00:00"/>
    <x v="55"/>
    <x v="33"/>
  </r>
  <r>
    <n v="2024"/>
    <n v="9"/>
    <n v="80"/>
    <x v="30"/>
    <s v="Total General Sin Pensiones"/>
    <n v="52"/>
    <s v="41cfc0d1f2d127b04555b7246d84019b4d27710a3f3aff6e7764375b1e06e05d"/>
    <s v="866d562d83a77144c090ae01fef5e5dc5d322dfdcb968ee04e0fa262fe1b2619"/>
    <x v="52"/>
    <n v="835205.63911999995"/>
    <n v="787883.69756"/>
    <n v="1170002.07971"/>
    <n v="1073417.6552300001"/>
    <n v="487087.02837000001"/>
    <n v="287009.78168000013"/>
    <n v="993745.41394"/>
    <n v="453785.87321000011"/>
    <n v="0"/>
    <n v="0"/>
    <n v="136.08000000000001"/>
    <n v="130.12"/>
    <n v="2254.8436099999999"/>
    <n v="1072.08484"/>
    <n v="81123.759019999998"/>
    <n v="78625.344010000001"/>
    <n v="181362.65231"/>
    <n v="188114.49541"/>
    <n v="29238.924740000002"/>
    <n v="36079.129679999998"/>
    <n v="33287.125240000001"/>
    <n v="37039.414100000002"/>
    <n v="0"/>
    <n v="0"/>
    <s v="Total General Sin Pensiones"/>
    <s v="Totales"/>
    <s v="Total General Sin Pensiones"/>
    <x v="55"/>
    <x v="2"/>
    <n v="835205.63911999995"/>
    <n v="787883.69756"/>
    <n v="686962120.64980006"/>
    <n v="584624168.36260986"/>
    <n v="657838299.99713993"/>
    <n v="555463704.64566004"/>
    <n v="657838299.99713993"/>
    <n v="555463704.64566004"/>
    <n v="368676757.07438982"/>
    <n v="308121012.65972996"/>
    <n v="835205.63911999995"/>
    <n v="787883.69756"/>
    <n v="0.12696214846773607"/>
    <n v="0.14184251661638356"/>
    <n v="47321.941559999948"/>
    <n v="6.0062090009669555"/>
    <n v="100"/>
    <n v="100"/>
    <n v="100"/>
    <n v="100"/>
    <n v="0.12157957680839458"/>
    <n v="0.12696214846773607"/>
    <n v="0.13476755498608117"/>
    <n v="0.14184251661638356"/>
    <n v="4.4446978444592118E-3"/>
    <n v="5.0600771101568156E-3"/>
    <m/>
    <n v="-6840.204939999996"/>
    <n v="-18.958896737999133"/>
    <n v="-3752.2888600000006"/>
    <n v="-10.130529737510074"/>
    <n v="0"/>
    <m/>
    <n v="69.710950448746317"/>
    <n v="58.319413274461475"/>
    <n v="36.427937596480518"/>
    <n v="0.13211763937473225"/>
    <n v="3.1776204498160654"/>
    <n v="-3.5892200041704347"/>
    <n v="44.730134890912701"/>
    <n v="41.796536645745554"/>
    <s v="Resto"/>
    <n v="2023"/>
    <n v="3"/>
    <d v="2024-11-12T00:00:00"/>
    <x v="55"/>
    <x v="52"/>
  </r>
  <r>
    <n v="2024"/>
    <n v="9"/>
    <n v="107"/>
    <x v="28"/>
    <s v="Total General Sin Pensiones"/>
    <n v="70"/>
    <s v="ff5a1ae012afa5d4c889c50ad427aaf545d31a4fac04ffc1c4d03d403ba4250a"/>
    <s v="866d562d83a77144c090ae01fef5e5dc5d322dfdcb968ee04e0fa262fe1b2619"/>
    <x v="46"/>
    <n v="1478140.9423199999"/>
    <n v="1040269.57398"/>
    <n v="1914901.3324899999"/>
    <n v="1326997.2291199998"/>
    <n v="927207.97922999959"/>
    <n v="458116.53864999971"/>
    <n v="1116233.9893800006"/>
    <n v="613286.68128999975"/>
    <n v="0"/>
    <n v="0"/>
    <n v="136.08000000000001"/>
    <n v="130.12"/>
    <n v="0"/>
    <n v="0"/>
    <n v="810077.29944000009"/>
    <n v="376540.18747"/>
    <n v="1057696.58898"/>
    <n v="651225.93302999996"/>
    <n v="0"/>
    <n v="0"/>
    <n v="0"/>
    <n v="0"/>
    <n v="0"/>
    <n v="0"/>
    <s v="Total General Sin Pensiones"/>
    <s v="Totales"/>
    <s v="Total General Sin Pensiones"/>
    <x v="55"/>
    <x v="2"/>
    <n v="1478140.9423199999"/>
    <n v="1040269.57398"/>
    <n v="686962120.64980006"/>
    <n v="584624168.36260986"/>
    <n v="657838299.99713993"/>
    <n v="555463704.64566004"/>
    <n v="657838299.99713993"/>
    <n v="555463704.64566004"/>
    <n v="368676757.07438982"/>
    <n v="308121012.65972996"/>
    <n v="1478140.9423199999"/>
    <n v="1040269.57398"/>
    <n v="0.22469669861521083"/>
    <n v="0.18727948654063833"/>
    <n v="437871.36833999993"/>
    <n v="42.092105670718993"/>
    <n v="100"/>
    <n v="100"/>
    <n v="100"/>
    <n v="100"/>
    <n v="0.2151706619459339"/>
    <n v="0.22469669861521083"/>
    <n v="0.17793817468982545"/>
    <n v="0.18727948654063833"/>
    <m/>
    <m/>
    <m/>
    <n v="0"/>
    <m/>
    <n v="0"/>
    <m/>
    <n v="0"/>
    <m/>
    <n v="102.39565721908698"/>
    <n v="62.727981661526165"/>
    <n v="44.038252209691883"/>
    <n v="0.25149618505592747"/>
    <n v="115.13700964642486"/>
    <n v="62.416226893604865"/>
    <n v="76.588816479138501"/>
    <n v="57.820207760776313"/>
    <s v="Resto"/>
    <n v="2023"/>
    <n v="3"/>
    <d v="2024-11-12T00:00:00"/>
    <x v="55"/>
    <x v="46"/>
  </r>
  <r>
    <n v="2024"/>
    <n v="9"/>
    <n v="120"/>
    <x v="58"/>
    <s v="Total General Sin Pensiones"/>
    <n v="234"/>
    <s v="114bd151f8fb0c58642d2170da4ae7d7c57977260ac2cc8905306cab6b2acabc"/>
    <s v="866d562d83a77144c090ae01fef5e5dc5d322dfdcb968ee04e0fa262fe1b2619"/>
    <x v="38"/>
    <n v="2019824.97291"/>
    <n v="0"/>
    <n v="5556091.6224199999"/>
    <n v="0"/>
    <n v="1865907.3551100004"/>
    <n v="0"/>
    <n v="4126342.5260200007"/>
    <n v="0"/>
    <n v="0"/>
    <n v="0"/>
    <n v="136.08000000000001"/>
    <n v="130.12"/>
    <n v="12285.7251"/>
    <n v="0"/>
    <n v="1011854.0147599999"/>
    <n v="0"/>
    <n v="1810115.5964300002"/>
    <n v="0"/>
    <n v="1912984.8618000001"/>
    <n v="0"/>
    <n v="0"/>
    <n v="0"/>
    <n v="3438.8890000000001"/>
    <n v="0"/>
    <s v="Total General Sin Pensiones"/>
    <s v="Totales"/>
    <s v="Total General Sin Pensiones"/>
    <x v="55"/>
    <x v="2"/>
    <n v="2019824.97291"/>
    <n v="0"/>
    <n v="686962120.64980006"/>
    <n v="584624168.36260986"/>
    <n v="657838299.99713993"/>
    <n v="555463704.64566004"/>
    <n v="657838299.99713993"/>
    <n v="555463704.64566004"/>
    <n v="368676757.07438982"/>
    <n v="308121012.65972996"/>
    <n v="2019824.97291"/>
    <n v="0"/>
    <n v="0.30703973498028031"/>
    <m/>
    <m/>
    <m/>
    <n v="100"/>
    <m/>
    <n v="100"/>
    <m/>
    <n v="0.294022757906861"/>
    <n v="0.30703973498028031"/>
    <m/>
    <m/>
    <n v="0.29079864486581536"/>
    <m/>
    <n v="5.2275597210058326E-4"/>
    <n v="1912984.8618000001"/>
    <m/>
    <n v="0"/>
    <m/>
    <n v="3438.8890000000001"/>
    <m/>
    <m/>
    <n v="92.379655669954033"/>
    <m/>
    <n v="0.5061093001676551"/>
    <m/>
    <m/>
    <n v="55.899966651612118"/>
    <m/>
    <s v="Resto"/>
    <n v="2023"/>
    <n v="3"/>
    <d v="2024-11-12T00:00:00"/>
    <x v="55"/>
    <x v="38"/>
  </r>
  <r>
    <n v="2024"/>
    <n v="9"/>
    <n v="27"/>
    <x v="21"/>
    <s v="Total General Sin Pensiones"/>
    <n v="21"/>
    <s v="6f4b6612125fb3a0daecd2799dfd6c9c299424fd920f9b308110a2c1fbd8f443"/>
    <s v="866d562d83a77144c090ae01fef5e5dc5d322dfdcb968ee04e0fa262fe1b2619"/>
    <x v="22"/>
    <n v="9306186.5952599999"/>
    <n v="8672700.5259799995"/>
    <n v="12300167.372890001"/>
    <n v="11396110.085139999"/>
    <n v="5243998.6496399995"/>
    <n v="5116539.3820499964"/>
    <n v="7512503.696050005"/>
    <n v="6691976.6937899971"/>
    <n v="0"/>
    <n v="0"/>
    <n v="136.08000000000001"/>
    <n v="130.12"/>
    <n v="0"/>
    <n v="0"/>
    <n v="5087500.70144"/>
    <n v="5059367.6001000004"/>
    <n v="8251938.5347299995"/>
    <n v="7642962.7765699998"/>
    <n v="0"/>
    <n v="0"/>
    <n v="-6822.1004599999997"/>
    <n v="1016.02262"/>
    <n v="0"/>
    <n v="0"/>
    <s v="Total General Sin Pensiones"/>
    <s v="Totales"/>
    <s v="Total General Sin Pensiones"/>
    <x v="55"/>
    <x v="2"/>
    <n v="9306186.5952599999"/>
    <n v="8672700.5259799995"/>
    <n v="686962120.64980006"/>
    <n v="584624168.36260986"/>
    <n v="657838299.99713993"/>
    <n v="555463704.64566004"/>
    <n v="657838299.99713993"/>
    <n v="555463704.64566004"/>
    <n v="368676757.07438982"/>
    <n v="308121012.65972996"/>
    <n v="9306186.5952599999"/>
    <n v="8672700.5259799995"/>
    <n v="1.414661717826472"/>
    <n v="1.561344234275841"/>
    <n v="633486.0692800004"/>
    <n v="7.3043692374978875"/>
    <n v="100"/>
    <n v="100"/>
    <n v="100"/>
    <n v="100"/>
    <n v="1.3546870075539599"/>
    <n v="1.414661717826472"/>
    <n v="1.4834659590399975"/>
    <n v="1.561344234275841"/>
    <m/>
    <n v="-1.0370482320700481E-3"/>
    <m/>
    <n v="0"/>
    <m/>
    <n v="-7838.1230799999994"/>
    <n v="-771.45163165757072"/>
    <n v="0"/>
    <m/>
    <n v="2.4911225747066501"/>
    <n v="56.349597076755053"/>
    <n v="58.995919053388931"/>
    <n v="1.4223838495416437"/>
    <n v="0.55605964151415055"/>
    <n v="7.9677969913297897"/>
    <n v="61.65218851338016"/>
    <n v="66.19641816927097"/>
    <s v="Resto"/>
    <n v="2023"/>
    <n v="3"/>
    <d v="2024-11-12T00:00:00"/>
    <x v="55"/>
    <x v="22"/>
  </r>
  <r>
    <n v="2024"/>
    <n v="9"/>
    <n v="115"/>
    <x v="72"/>
    <s v="Total General Sin Pensiones"/>
    <n v="232"/>
    <s v="835d5e8314340ab852a2f979ab4cd53e994dbe38366afb6eed84fe4957b980c8"/>
    <s v="866d562d83a77144c090ae01fef5e5dc5d322dfdcb968ee04e0fa262fe1b2619"/>
    <x v="71"/>
    <n v="43281.459020000002"/>
    <n v="32331.358170000003"/>
    <n v="57377.340550000008"/>
    <n v="41678.833310000002"/>
    <n v="32008.306140000001"/>
    <n v="19594.391729999999"/>
    <n v="41481.547200000001"/>
    <n v="27989.106080000001"/>
    <n v="0"/>
    <n v="0"/>
    <n v="136.08000000000001"/>
    <n v="130.12"/>
    <n v="0"/>
    <n v="0"/>
    <n v="32008.306140000001"/>
    <n v="19594.391729999999"/>
    <n v="38336.631759999997"/>
    <n v="25267.41923"/>
    <n v="0"/>
    <n v="0"/>
    <n v="0"/>
    <n v="0"/>
    <n v="0"/>
    <n v="0"/>
    <s v="Total General Sin Pensiones"/>
    <s v="Totales"/>
    <s v="Total General Sin Pensiones"/>
    <x v="55"/>
    <x v="2"/>
    <n v="43281.459020000002"/>
    <n v="32331.358170000003"/>
    <n v="686962120.64980006"/>
    <n v="584624168.36260986"/>
    <n v="657838299.99713993"/>
    <n v="555463704.64566004"/>
    <n v="657838299.99713993"/>
    <n v="555463704.64566004"/>
    <n v="368676757.07438982"/>
    <n v="308121012.65972996"/>
    <n v="43281.459020000002"/>
    <n v="32331.358170000003"/>
    <n v="6.579346173700768E-3"/>
    <n v="5.8206068010554779E-3"/>
    <n v="10950.100849999999"/>
    <n v="33.868360222987803"/>
    <n v="100"/>
    <n v="100"/>
    <n v="100"/>
    <n v="100"/>
    <n v="6.3004142031965176E-3"/>
    <n v="6.579346173700768E-3"/>
    <n v="5.530280805966725E-3"/>
    <n v="5.8206068010554779E-3"/>
    <m/>
    <m/>
    <m/>
    <n v="0"/>
    <m/>
    <n v="0"/>
    <m/>
    <n v="0"/>
    <m/>
    <n v="63.354426006466305"/>
    <n v="73.953851983615507"/>
    <n v="60.604913740312561"/>
    <n v="8.6819430641627126E-3"/>
    <n v="63.354426006466305"/>
    <n v="51.723574976279821"/>
    <n v="83.492744851406329"/>
    <n v="77.548053292025898"/>
    <s v="Resto"/>
    <n v="2023"/>
    <n v="3"/>
    <d v="2024-11-12T00:00:00"/>
    <x v="55"/>
    <x v="71"/>
  </r>
  <r>
    <n v="2024"/>
    <n v="9"/>
    <n v="102"/>
    <x v="37"/>
    <s v="Total General Sin Pensiones"/>
    <n v="224"/>
    <s v="84a5092e4a5b6fe968fd523fb2fc917dbffae44105f82b6b94c8ed5b9a800223"/>
    <s v="866d562d83a77144c090ae01fef5e5dc5d322dfdcb968ee04e0fa262fe1b2619"/>
    <x v="49"/>
    <n v="305414.17260000005"/>
    <n v="312582.40041"/>
    <n v="348113.11714000005"/>
    <n v="387491.99770000001"/>
    <n v="92156.814029999994"/>
    <n v="45837.326320000007"/>
    <n v="114325.66949"/>
    <n v="58797.821909999991"/>
    <n v="0"/>
    <n v="0"/>
    <n v="136.08000000000001"/>
    <n v="130.12"/>
    <n v="3058.18145"/>
    <n v="438.96096"/>
    <n v="20770.31107"/>
    <n v="10496.21925"/>
    <n v="55835.365969999999"/>
    <n v="55476.768369999998"/>
    <n v="0"/>
    <n v="0"/>
    <n v="0"/>
    <n v="0"/>
    <n v="0"/>
    <n v="0"/>
    <s v="Total General Sin Pensiones"/>
    <s v="Totales"/>
    <s v="Total General Sin Pensiones"/>
    <x v="55"/>
    <x v="2"/>
    <n v="305414.17260000005"/>
    <n v="312582.40041"/>
    <n v="686962120.64980006"/>
    <n v="584624168.36260986"/>
    <n v="657838299.99713993"/>
    <n v="555463704.64566004"/>
    <n v="657838299.99713993"/>
    <n v="555463704.64566004"/>
    <n v="368676757.07438982"/>
    <n v="308121012.65972996"/>
    <n v="305414.17260000005"/>
    <n v="312582.40041"/>
    <n v="4.6426936923758905E-2"/>
    <n v="5.6274135968866185E-2"/>
    <n v="-7168.227809999953"/>
    <n v="-2.293228217774812"/>
    <n v="100"/>
    <n v="100"/>
    <n v="100"/>
    <n v="100"/>
    <n v="4.4458662773299296E-2"/>
    <n v="4.6426936923758905E-2"/>
    <n v="5.34672388391789E-2"/>
    <n v="5.6274135968866185E-2"/>
    <m/>
    <m/>
    <m/>
    <n v="0"/>
    <m/>
    <n v="0"/>
    <m/>
    <n v="0"/>
    <m/>
    <n v="101.05189684632543"/>
    <n v="30.174373784119535"/>
    <n v="14.664077779131931"/>
    <n v="2.4996643336375295E-2"/>
    <n v="97.883738661423251"/>
    <n v="0.64639237384620518"/>
    <n v="37.199202887216245"/>
    <n v="18.9200264514254"/>
    <s v="Resto"/>
    <n v="2023"/>
    <n v="3"/>
    <d v="2024-11-12T00:00:00"/>
    <x v="55"/>
    <x v="49"/>
  </r>
  <r>
    <n v="2024"/>
    <n v="9"/>
    <n v="39"/>
    <x v="17"/>
    <s v="Total General Sin Pensiones"/>
    <n v="27"/>
    <s v="670671cd97404156226e507973f2ab8330d3022ca96e0c93bdbdb320c41adcaf"/>
    <s v="866d562d83a77144c090ae01fef5e5dc5d322dfdcb968ee04e0fa262fe1b2619"/>
    <x v="10"/>
    <n v="20570212.76644"/>
    <n v="17720859.139090002"/>
    <n v="26173608.916639999"/>
    <n v="22140884.61124"/>
    <n v="9457742.3322500028"/>
    <n v="9432791.093559999"/>
    <n v="13778940.319359999"/>
    <n v="12721811.833239999"/>
    <n v="0"/>
    <n v="0"/>
    <n v="136.08000000000001"/>
    <n v="130.12"/>
    <n v="64377.491470000001"/>
    <n v="51627.68894"/>
    <n v="4746041.5805699993"/>
    <n v="4721284.5562800001"/>
    <n v="8040252.5226400001"/>
    <n v="6866701.9668399999"/>
    <n v="870755.25255999994"/>
    <n v="813211.66996999993"/>
    <n v="0"/>
    <n v="0"/>
    <n v="0"/>
    <n v="0"/>
    <s v="Total General Sin Pensiones"/>
    <s v="Totales"/>
    <s v="Total General Sin Pensiones"/>
    <x v="55"/>
    <x v="2"/>
    <n v="20570212.76644"/>
    <n v="17720859.139090002"/>
    <n v="686962120.64980006"/>
    <n v="584624168.36260986"/>
    <n v="657838299.99713993"/>
    <n v="555463704.64566004"/>
    <n v="657838299.99713993"/>
    <n v="555463704.64566004"/>
    <n v="368676757.07438982"/>
    <n v="308121012.65972996"/>
    <n v="20570212.76644"/>
    <n v="17720859.139090002"/>
    <n v="3.1269405819833591"/>
    <n v="3.1902820996008092"/>
    <n v="2849353.6273499988"/>
    <n v="16.079094162340478"/>
    <n v="100"/>
    <n v="100"/>
    <n v="100"/>
    <n v="100"/>
    <n v="2.9943736558549339"/>
    <n v="3.1269405819833591"/>
    <n v="3.0311540470045601"/>
    <n v="3.1902820996008092"/>
    <n v="0.13236615328778908"/>
    <m/>
    <m/>
    <n v="57543.582590000005"/>
    <n v="7.0760891309052276"/>
    <n v="0"/>
    <m/>
    <n v="0"/>
    <m/>
    <n v="0.26451596820624701"/>
    <n v="45.977853703488037"/>
    <n v="53.229874576184855"/>
    <n v="2.565321016518995"/>
    <n v="0.52437051812666002"/>
    <n v="17.090454216117056"/>
    <n v="59.028513932938594"/>
    <n v="68.756217745863466"/>
    <s v="Medianas"/>
    <n v="2023"/>
    <n v="3"/>
    <d v="2024-11-12T00:00:00"/>
    <x v="55"/>
    <x v="10"/>
  </r>
  <r>
    <n v="2024"/>
    <n v="9"/>
    <n v="89"/>
    <x v="29"/>
    <s v="Total General Sin Pensiones"/>
    <n v="61"/>
    <s v="d029fa3a95e174a19934857f535eb9427d967218a36ea014b70ad704bc6c8d1c"/>
    <s v="866d562d83a77144c090ae01fef5e5dc5d322dfdcb968ee04e0fa262fe1b2619"/>
    <x v="32"/>
    <n v="2784750.4692699998"/>
    <n v="2392641.0795800001"/>
    <n v="3877662.4092499996"/>
    <n v="3283040.3658800004"/>
    <n v="1859961.4662899999"/>
    <n v="1753553.625"/>
    <n v="2484160.5697699999"/>
    <n v="2288098.4034799999"/>
    <n v="0"/>
    <n v="0"/>
    <n v="136.08000000000001"/>
    <n v="130.12"/>
    <n v="33805.34964"/>
    <n v="22014.207969999999"/>
    <n v="1506343.8599400001"/>
    <n v="1358888.1331300002"/>
    <n v="2206537.6628100001"/>
    <n v="1851649.9671800002"/>
    <n v="0"/>
    <n v="0"/>
    <n v="0"/>
    <n v="0"/>
    <n v="0"/>
    <n v="0"/>
    <s v="Total General Sin Pensiones"/>
    <s v="Totales"/>
    <s v="Total General Sin Pensiones"/>
    <x v="55"/>
    <x v="2"/>
    <n v="2784750.4692699998"/>
    <n v="2392641.0795800001"/>
    <n v="686962120.64980006"/>
    <n v="584624168.36260986"/>
    <n v="657838299.99713993"/>
    <n v="555463704.64566004"/>
    <n v="657838299.99713993"/>
    <n v="555463704.64566004"/>
    <n v="368676757.07438982"/>
    <n v="308121012.65972996"/>
    <n v="2784750.4692699998"/>
    <n v="2392641.0795800001"/>
    <n v="0.42331838527524274"/>
    <n v="0.43074661036697398"/>
    <n v="392109.38968999963"/>
    <n v="16.388140830501396"/>
    <n v="100"/>
    <n v="100"/>
    <n v="100"/>
    <n v="100"/>
    <n v="0.40537176440469436"/>
    <n v="0.42331838527524274"/>
    <n v="0.40926140400271271"/>
    <n v="0.43074661036697398"/>
    <m/>
    <m/>
    <m/>
    <n v="0"/>
    <m/>
    <n v="0"/>
    <m/>
    <n v="0"/>
    <m/>
    <n v="6.0681258772454116"/>
    <n v="66.790956202893611"/>
    <n v="73.289455738501971"/>
    <n v="0.50449653540668038"/>
    <n v="10.85120424669228"/>
    <n v="19.16602500042066"/>
    <n v="68.267307888218355"/>
    <n v="73.387959777275853"/>
    <s v="Resto"/>
    <n v="2023"/>
    <n v="3"/>
    <d v="2024-11-12T00:00:00"/>
    <x v="55"/>
    <x v="32"/>
  </r>
  <r>
    <n v="2024"/>
    <n v="9"/>
    <n v="5.0999999999999996"/>
    <x v="6"/>
    <s v="Total General Sin Pensiones"/>
    <n v="5.0999999999999996"/>
    <m/>
    <m/>
    <x v="3"/>
    <n v="301315791.54328001"/>
    <n v="260932545.32887"/>
    <n v="389674741.08048999"/>
    <n v="334572079.71970999"/>
    <n v="182000785.69987005"/>
    <n v="161134473.40893003"/>
    <n v="249796940.12312001"/>
    <n v="211296518.92169002"/>
    <n v="0"/>
    <n v="0"/>
    <n v="0"/>
    <n v="0"/>
    <n v="520825.55353000003"/>
    <n v="681361.95731000009"/>
    <n v="176876156.36681998"/>
    <n v="156425858.93849999"/>
    <n v="226823995.18903998"/>
    <n v="206078066.42826998"/>
    <n v="57891663.684209995"/>
    <n v="51273856.301380001"/>
    <n v="47977490.277600005"/>
    <n v="46585726.542500004"/>
    <n v="13696142.05593"/>
    <n v="13365274.791060001"/>
    <s v="Total General Sin Pensiones"/>
    <s v="Totales"/>
    <s v="Total General Sin Pensiones"/>
    <x v="55"/>
    <x v="2"/>
    <n v="301315791.54328001"/>
    <n v="260932545.32887"/>
    <n v="686962120.64980006"/>
    <n v="584624168.36260986"/>
    <n v="657838299.99713993"/>
    <n v="555463704.64566004"/>
    <n v="657838299.99713993"/>
    <n v="555463704.64566004"/>
    <n v="368676757.07438982"/>
    <n v="308121012.65972996"/>
    <n v="301315791.54328001"/>
    <n v="260932545.32887"/>
    <n v="45.80392955907098"/>
    <n v="46.975624716168163"/>
    <n v="40383246.214410007"/>
    <n v="15.476507985430654"/>
    <n v="100"/>
    <n v="100"/>
    <n v="100"/>
    <n v="100"/>
    <n v="43.862067861655056"/>
    <n v="45.80392955907098"/>
    <n v="44.632527946916497"/>
    <n v="46.975624716168163"/>
    <n v="8.8002878039271497"/>
    <n v="7.2932041624527777"/>
    <n v="2.0819921941287922"/>
    <n v="6617807.382829994"/>
    <n v="12.906786928471936"/>
    <n v="1391763.7351000011"/>
    <n v="2.9875325306567779"/>
    <n v="330867.26486999914"/>
    <n v="2.4755739784064534"/>
    <n v="12.949626389373003"/>
    <n v="60.40200706630673"/>
    <n v="61.753306091366234"/>
    <n v="49.365950580699831"/>
    <n v="13.073476193191414"/>
    <n v="10.067024172119288"/>
    <n v="77.979473123823425"/>
    <n v="75.906117351381226"/>
    <m/>
    <n v="2023"/>
    <n v="3"/>
    <d v="2024-11-12T00:00:00"/>
    <x v="55"/>
    <x v="3"/>
  </r>
  <r>
    <n v="2024"/>
    <n v="9"/>
    <n v="119"/>
    <x v="62"/>
    <s v="Total General Sin Pensiones"/>
    <n v="217"/>
    <s v="16badfc6202cb3f8889e0f2779b19218af4cbb736e56acadce8148aba9a7a9f8"/>
    <s v="866d562d83a77144c090ae01fef5e5dc5d322dfdcb968ee04e0fa262fe1b2619"/>
    <x v="54"/>
    <n v="996928.28110999998"/>
    <n v="799499.22270000004"/>
    <n v="1306080.3125800001"/>
    <n v="1068562.72783"/>
    <n v="426660.04223000008"/>
    <n v="434309.95730999997"/>
    <n v="562156.99498000008"/>
    <n v="543084.527"/>
    <n v="0"/>
    <n v="0"/>
    <n v="136.08000000000001"/>
    <n v="130.12"/>
    <n v="17870.09618"/>
    <n v="41178.094440000001"/>
    <n v="350407.36320999998"/>
    <n v="367684.5148"/>
    <n v="719132.7827000001"/>
    <n v="633544.04333000001"/>
    <n v="99484.133969999995"/>
    <n v="182645.69811000003"/>
    <n v="327327.42826999997"/>
    <n v="140631.99007"/>
    <n v="73752.088140000007"/>
    <n v="35070.307999999997"/>
    <s v="Total General Sin Pensiones"/>
    <s v="Totales"/>
    <s v="Total General Sin Pensiones"/>
    <x v="55"/>
    <x v="2"/>
    <n v="996928.28110999998"/>
    <n v="799499.22270000004"/>
    <n v="686962120.64980006"/>
    <n v="584624168.36260986"/>
    <n v="657838299.99713993"/>
    <n v="555463704.64566004"/>
    <n v="657838299.99713993"/>
    <n v="555463704.64566004"/>
    <n v="368676757.07438982"/>
    <n v="308121012.65972996"/>
    <n v="996928.28110999998"/>
    <n v="799499.22270000004"/>
    <n v="0.15154609895993199"/>
    <n v="0.14393365687322712"/>
    <n v="197429.05840999994"/>
    <n v="24.694090100958377"/>
    <n v="100"/>
    <n v="100"/>
    <n v="100"/>
    <n v="100"/>
    <n v="0.1451212885168984"/>
    <n v="0.15154609895993199"/>
    <n v="0.13675439127657055"/>
    <n v="0.14393365687322712"/>
    <n v="1.5122885665129641E-2"/>
    <n v="4.9758037540748708E-2"/>
    <n v="1.1211279145698975E-2"/>
    <n v="-83161.564140000031"/>
    <n v="-45.531630364442101"/>
    <n v="186695.43819999998"/>
    <n v="132.75460164296314"/>
    <n v="38681.78014000001"/>
    <n v="110.29780559668882"/>
    <n v="-1.7613952780132891"/>
    <n v="42.797466007780237"/>
    <n v="54.322749163318221"/>
    <n v="0.11572740457405908"/>
    <n v="-4.6989065066821878"/>
    <n v="13.509516863284388"/>
    <n v="48.726378721658008"/>
    <n v="58.036141081430813"/>
    <s v="Resto"/>
    <n v="2023"/>
    <n v="3"/>
    <d v="2024-11-12T00:00:00"/>
    <x v="55"/>
    <x v="54"/>
  </r>
  <r>
    <n v="2024"/>
    <n v="9"/>
    <n v="127"/>
    <x v="5"/>
    <s v="Total General Sin Pensiones"/>
    <n v="263"/>
    <s v="4be84111a613654b362415e563cb7607df7b203b5d303802a8a546061bbc7847"/>
    <s v="866d562d83a77144c090ae01fef5e5dc5d322dfdcb968ee04e0fa262fe1b2619"/>
    <x v="44"/>
    <n v="1289086.5757000002"/>
    <n v="654924.37927999999"/>
    <n v="1586974.4359100002"/>
    <n v="887107.94047000003"/>
    <n v="170491.05569999994"/>
    <n v="76226.916000000027"/>
    <n v="346049.82744000008"/>
    <n v="60945.588190000009"/>
    <n v="0"/>
    <n v="0"/>
    <n v="136.08000000000001"/>
    <n v="130.12"/>
    <n v="0"/>
    <n v="765.66129000000001"/>
    <n v="2788.5900499999998"/>
    <n v="-855.1327"/>
    <n v="-7062.5084000000006"/>
    <n v="-3960.6714900000002"/>
    <n v="0"/>
    <n v="0"/>
    <n v="0"/>
    <n v="0"/>
    <n v="0"/>
    <n v="0"/>
    <s v="Total General Sin Pensiones"/>
    <s v="Totales"/>
    <s v="Total General Sin Pensiones"/>
    <x v="55"/>
    <x v="2"/>
    <n v="1289086.5757000002"/>
    <n v="654924.37927999999"/>
    <n v="686962120.64980006"/>
    <n v="584624168.36260986"/>
    <n v="657838299.99713993"/>
    <n v="555463704.64566004"/>
    <n v="657838299.99713993"/>
    <n v="555463704.64566004"/>
    <n v="368676757.07438982"/>
    <n v="308121012.65972996"/>
    <n v="1289086.5757000002"/>
    <n v="654924.37927999999"/>
    <n v="0.19595796956571312"/>
    <n v="0.11790588184295275"/>
    <n v="634162.19642000017"/>
    <n v="96.829835089842732"/>
    <n v="100"/>
    <n v="100"/>
    <n v="100"/>
    <n v="100"/>
    <n v="0.18765031388930853"/>
    <n v="0.19595796956571312"/>
    <n v="0.11202485540655698"/>
    <n v="0.11790588184295275"/>
    <m/>
    <m/>
    <m/>
    <n v="0"/>
    <m/>
    <n v="0"/>
    <m/>
    <n v="0"/>
    <m/>
    <n v="123.66253896458291"/>
    <n v="13.225725790171994"/>
    <n v="11.639040843738497"/>
    <n v="4.6244047781292347E-2"/>
    <n v="-426.10027075329941"/>
    <n v="78.315935008283162"/>
    <n v="-39.484413922962545"/>
    <n v="21.590599022389508"/>
    <s v="Resto"/>
    <n v="2023"/>
    <n v="3"/>
    <d v="2024-11-12T00:00:00"/>
    <x v="55"/>
    <x v="44"/>
  </r>
  <r>
    <n v="2024"/>
    <n v="9"/>
    <n v="76"/>
    <x v="42"/>
    <s v="Total General Sin Pensiones"/>
    <n v="48"/>
    <s v="98010bd9270f9b100b6214a21754fd33bdc8d41b2bc9f9dd16ff54d3c34ffd71"/>
    <s v="866d562d83a77144c090ae01fef5e5dc5d322dfdcb968ee04e0fa262fe1b2619"/>
    <x v="42"/>
    <n v="2103649.43671"/>
    <n v="1569411.9180699999"/>
    <n v="2376773.2244199999"/>
    <n v="1779146.3305999998"/>
    <n v="898971.54175000009"/>
    <n v="433804.21594000002"/>
    <n v="1509720.7652700001"/>
    <n v="618127.66103999992"/>
    <n v="0"/>
    <n v="0"/>
    <n v="136.08000000000001"/>
    <n v="130.12"/>
    <n v="0"/>
    <n v="0"/>
    <n v="-131.20670000000001"/>
    <n v="5156.8687499999996"/>
    <n v="-10726.589769999999"/>
    <n v="-5077.3212800000001"/>
    <n v="0"/>
    <n v="0"/>
    <n v="0"/>
    <n v="0"/>
    <n v="0"/>
    <n v="0"/>
    <s v="Total General Sin Pensiones"/>
    <s v="Totales"/>
    <s v="Total General Sin Pensiones"/>
    <x v="55"/>
    <x v="2"/>
    <n v="2103649.43671"/>
    <n v="1569411.9180699999"/>
    <n v="686962120.64980006"/>
    <n v="584624168.36260986"/>
    <n v="657838299.99713993"/>
    <n v="555463704.64566004"/>
    <n v="657838299.99713993"/>
    <n v="555463704.64566004"/>
    <n v="368676757.07438982"/>
    <n v="308121012.65972996"/>
    <n v="2103649.43671"/>
    <n v="1569411.9180699999"/>
    <n v="0.31978214657297183"/>
    <n v="0.28254085819543423"/>
    <n v="534237.51864000014"/>
    <n v="34.040618176073508"/>
    <n v="100"/>
    <n v="100"/>
    <n v="100"/>
    <n v="100"/>
    <n v="0.30622495381843617"/>
    <n v="0.31978214657297183"/>
    <n v="0.26844800523138496"/>
    <n v="0.28254085819543423"/>
    <m/>
    <m/>
    <m/>
    <n v="0"/>
    <m/>
    <n v="0"/>
    <m/>
    <n v="0"/>
    <m/>
    <n v="107.22978447824443"/>
    <n v="42.73390452146559"/>
    <n v="27.6411954659727"/>
    <n v="0.24383732483808573"/>
    <n v="-102.54430947074229"/>
    <n v="111.26474332544105"/>
    <n v="1.2231911801731934"/>
    <n v="-101.56672122194324"/>
    <s v="Resto"/>
    <n v="2023"/>
    <n v="3"/>
    <d v="2024-11-12T00:00:00"/>
    <x v="55"/>
    <x v="42"/>
  </r>
  <r>
    <n v="2024"/>
    <n v="9"/>
    <n v="715"/>
    <x v="46"/>
    <s v="Total General Sin Pensiones"/>
    <n v="251"/>
    <s v="c75d3f1f5bcd6914d0331ce5ec17c0db8f2070a2d4285f8e3ff11c6ca19168ff"/>
    <s v="866d562d83a77144c090ae01fef5e5dc5d322dfdcb968ee04e0fa262fe1b2619"/>
    <x v="62"/>
    <n v="103938.11167"/>
    <n v="106585.73477"/>
    <n v="119880.9457"/>
    <n v="119268.07528999999"/>
    <n v="26162.597950000003"/>
    <n v="20635.934209999999"/>
    <n v="35765.319839999996"/>
    <n v="26469.283940000001"/>
    <n v="0"/>
    <n v="0"/>
    <n v="136.08000000000001"/>
    <n v="130.12"/>
    <n v="0"/>
    <n v="0"/>
    <n v="26083.597949999999"/>
    <n v="20383.434209999999"/>
    <n v="95907.89059000001"/>
    <n v="89732.595920000007"/>
    <n v="0"/>
    <n v="0"/>
    <n v="0"/>
    <n v="0"/>
    <n v="0"/>
    <n v="0"/>
    <s v="Total General Sin Pensiones"/>
    <s v="Totales"/>
    <s v="Total General Sin Pensiones"/>
    <x v="55"/>
    <x v="2"/>
    <n v="103938.11167"/>
    <n v="106585.73477"/>
    <n v="686962120.64980006"/>
    <n v="584624168.36260986"/>
    <n v="657838299.99713993"/>
    <n v="555463704.64566004"/>
    <n v="657838299.99713993"/>
    <n v="555463704.64566004"/>
    <n v="368676757.07438982"/>
    <n v="308121012.65972996"/>
    <n v="103938.11167"/>
    <n v="106585.73477"/>
    <n v="1.5799948356678518E-2"/>
    <n v="1.918860474204933E-2"/>
    <n v="-2647.6230999999971"/>
    <n v="-2.4840313816039905"/>
    <n v="100"/>
    <n v="100"/>
    <n v="100"/>
    <n v="100"/>
    <n v="1.5130108130515922E-2"/>
    <n v="1.5799948356678518E-2"/>
    <n v="1.8231496496034491E-2"/>
    <n v="1.918860474204933E-2"/>
    <m/>
    <m/>
    <m/>
    <n v="0"/>
    <m/>
    <n v="0"/>
    <m/>
    <n v="0"/>
    <m/>
    <n v="26.781747236438804"/>
    <n v="25.17132313608445"/>
    <n v="19.36087812738733"/>
    <n v="7.0963513289016584E-3"/>
    <n v="27.964687801251522"/>
    <n v="6.881885681213884"/>
    <n v="27.196508847750266"/>
    <n v="22.715752287131647"/>
    <s v="Resto"/>
    <n v="2023"/>
    <n v="3"/>
    <d v="2024-11-12T00:00:00"/>
    <x v="55"/>
    <x v="62"/>
  </r>
  <r>
    <n v="2024"/>
    <n v="9"/>
    <n v="41"/>
    <x v="7"/>
    <s v="Total General Sin Pensiones"/>
    <n v="29"/>
    <s v="35135aaa6cc23891b40cb3f378c53a17a1127210ce60e125ccf03efcfdaec458"/>
    <s v="866d562d83a77144c090ae01fef5e5dc5d322dfdcb968ee04e0fa262fe1b2619"/>
    <x v="16"/>
    <n v="25680299.423299998"/>
    <n v="22376637.893310003"/>
    <n v="30605746.639409993"/>
    <n v="25913035.127960004"/>
    <n v="17319858.873689994"/>
    <n v="10792790.82511"/>
    <n v="35366752.677459992"/>
    <n v="13462542.81752"/>
    <n v="0"/>
    <n v="0"/>
    <n v="136.08000000000001"/>
    <n v="130.12"/>
    <n v="156383.86567000003"/>
    <n v="359312.09473000001"/>
    <n v="8289227.1477600001"/>
    <n v="7614988.2172900001"/>
    <n v="13998709.576510001"/>
    <n v="11948835.8694"/>
    <n v="5958559.3917300003"/>
    <n v="3895125.8799000001"/>
    <n v="649554.4216"/>
    <n v="610219.42483999999"/>
    <n v="12726.759259999999"/>
    <n v="9845.6012499999997"/>
    <s v="Total General Sin Pensiones"/>
    <s v="Totales"/>
    <s v="Total General Sin Pensiones"/>
    <x v="55"/>
    <x v="2"/>
    <n v="25680299.423299998"/>
    <n v="22376637.893310003"/>
    <n v="686962120.64980006"/>
    <n v="584624168.36260986"/>
    <n v="657838299.99713993"/>
    <n v="555463704.64566004"/>
    <n v="657838299.99713993"/>
    <n v="555463704.64566004"/>
    <n v="368676757.07438982"/>
    <n v="308121012.65972996"/>
    <n v="25680299.423299998"/>
    <n v="22376637.893310003"/>
    <n v="3.9037403908242569"/>
    <n v="4.02846085282646"/>
    <n v="3303661.5299899951"/>
    <n v="14.763886986693819"/>
    <n v="100"/>
    <n v="100"/>
    <n v="100"/>
    <n v="100"/>
    <n v="3.7382409672033892"/>
    <n v="3.9037403908242569"/>
    <n v="3.8275252896200858"/>
    <n v="4.02846085282646"/>
    <n v="0.90577872886937505"/>
    <n v="9.8740742459480405E-2"/>
    <n v="1.9346333681172609E-3"/>
    <n v="2063433.5118300002"/>
    <n v="52.974758081065531"/>
    <n v="39334.996760000009"/>
    <n v="6.4460414006508593"/>
    <n v="2881.1580099999992"/>
    <n v="29.263403390422702"/>
    <n v="60.47618409683642"/>
    <n v="67.444146924453335"/>
    <n v="48.232405943060577"/>
    <n v="4.6978439897135358"/>
    <n v="8.8541033975486183"/>
    <n v="17.155426097696779"/>
    <n v="59.21422330004917"/>
    <n v="63.729959140131534"/>
    <s v="Medianas"/>
    <n v="2023"/>
    <n v="3"/>
    <d v="2024-11-12T00:00:00"/>
    <x v="55"/>
    <x v="16"/>
  </r>
  <r>
    <n v="2024"/>
    <n v="9"/>
    <n v="7"/>
    <x v="39"/>
    <s v="Total General Sin Pensiones"/>
    <n v="264"/>
    <s v="bba58959c32abe688d9cb5222b97de973002a67c412d6a8c8d2a79ac692f32b7"/>
    <s v="866d562d83a77144c090ae01fef5e5dc5d322dfdcb968ee04e0fa262fe1b2619"/>
    <x v="58"/>
    <n v="605124.67148000002"/>
    <n v="609310.56254999992"/>
    <n v="714978.17048000009"/>
    <n v="759620.42984999984"/>
    <n v="139116.80239999999"/>
    <n v="218272.81514999998"/>
    <n v="209015.68260999999"/>
    <n v="299726.85256999999"/>
    <n v="0"/>
    <n v="0"/>
    <n v="136.08000000000001"/>
    <n v="130.12"/>
    <n v="7222.8076900000005"/>
    <n v="12336.25758"/>
    <n v="49269.464650000002"/>
    <n v="76366.585769999991"/>
    <n v="154218.24446000002"/>
    <n v="146974.75581999999"/>
    <n v="0"/>
    <n v="0"/>
    <n v="0"/>
    <n v="0"/>
    <n v="0"/>
    <n v="0"/>
    <s v="Total General Sin Pensiones"/>
    <s v="Totales"/>
    <s v="Total General Sin Pensiones"/>
    <x v="55"/>
    <x v="2"/>
    <n v="605124.67148000002"/>
    <n v="609310.56254999992"/>
    <n v="686962120.64980006"/>
    <n v="584624168.36260986"/>
    <n v="657838299.99713993"/>
    <n v="555463704.64566004"/>
    <n v="657838299.99713993"/>
    <n v="555463704.64566004"/>
    <n v="368676757.07438982"/>
    <n v="308121012.65972996"/>
    <n v="605124.67148000002"/>
    <n v="609310.56254999992"/>
    <n v="9.1986841064533767E-2"/>
    <n v="0.10969403715382083"/>
    <n v="-4185.891069999896"/>
    <n v="-0.68698810217266981"/>
    <n v="100"/>
    <n v="100"/>
    <n v="100"/>
    <n v="100"/>
    <n v="8.808705069613014E-2"/>
    <n v="9.1986841064533767E-2"/>
    <n v="0.10422260924595893"/>
    <n v="0.10969403715382083"/>
    <m/>
    <m/>
    <m/>
    <n v="0"/>
    <m/>
    <n v="0"/>
    <m/>
    <n v="0"/>
    <m/>
    <n v="-36.264714273100353"/>
    <n v="22.989775323447201"/>
    <n v="35.82291668086561"/>
    <n v="3.7734085409655935E-2"/>
    <n v="-35.48295481169054"/>
    <n v="4.9283896405115435"/>
    <n v="31.947883223880915"/>
    <n v="51.958981216833024"/>
    <s v="Resto"/>
    <n v="2023"/>
    <n v="3"/>
    <d v="2024-11-12T00:00:00"/>
    <x v="55"/>
    <x v="58"/>
  </r>
  <r>
    <n v="2024"/>
    <n v="9"/>
    <n v="12"/>
    <x v="31"/>
    <s v="Total General Sin Pensiones"/>
    <n v="12"/>
    <s v="6b51d431df5d7f141cbececcf79edf3dd861c3b4069f0b11661a3eefacbba918"/>
    <s v="866d562d83a77144c090ae01fef5e5dc5d322dfdcb968ee04e0fa262fe1b2619"/>
    <x v="26"/>
    <n v="5387062.6739699999"/>
    <n v="6304657.6626300002"/>
    <n v="6552805.9054899998"/>
    <n v="7485598.73893"/>
    <n v="1262646.9134400005"/>
    <n v="825718.03278999997"/>
    <n v="2714072.2020100001"/>
    <n v="1499873.1179799999"/>
    <n v="0"/>
    <n v="0"/>
    <n v="136.08000000000001"/>
    <n v="130.12"/>
    <n v="3916.4243300000003"/>
    <n v="5150.3001899999999"/>
    <n v="589821.06205999991"/>
    <n v="405669.93289"/>
    <n v="896068.13725999999"/>
    <n v="791251.38983"/>
    <n v="0"/>
    <n v="0"/>
    <n v="0"/>
    <n v="0"/>
    <n v="0"/>
    <n v="0"/>
    <s v="Total General Sin Pensiones"/>
    <s v="Totales"/>
    <s v="Total General Sin Pensiones"/>
    <x v="55"/>
    <x v="2"/>
    <n v="5387062.6739699999"/>
    <n v="6304657.6626300002"/>
    <n v="686962120.64980006"/>
    <n v="584624168.36260986"/>
    <n v="657838299.99713993"/>
    <n v="555463704.64566004"/>
    <n v="657838299.99713993"/>
    <n v="555463704.64566004"/>
    <n v="368676757.07438982"/>
    <n v="308121012.65972996"/>
    <n v="5387062.6739699999"/>
    <n v="6304657.6626300002"/>
    <n v="0.81890377528845926"/>
    <n v="1.1350260349867236"/>
    <n v="-917594.98866000026"/>
    <n v="-14.554239702798133"/>
    <n v="100"/>
    <n v="100"/>
    <n v="100"/>
    <n v="100"/>
    <n v="0.78418627636620741"/>
    <n v="0.81890377528845926"/>
    <n v="1.0784120814382021"/>
    <n v="1.1350260349867236"/>
    <m/>
    <m/>
    <m/>
    <n v="0"/>
    <m/>
    <n v="0"/>
    <m/>
    <n v="0"/>
    <m/>
    <n v="52.915022235092948"/>
    <n v="23.438504243528541"/>
    <n v="13.096952712981249"/>
    <n v="0.34248074748721674"/>
    <n v="45.394325346742839"/>
    <n v="13.246959029357264"/>
    <n v="65.823237936297645"/>
    <n v="51.269411732364603"/>
    <s v="Resto"/>
    <n v="2023"/>
    <n v="3"/>
    <d v="2024-11-12T00:00:00"/>
    <x v="55"/>
    <x v="26"/>
  </r>
  <r>
    <n v="2024"/>
    <n v="9"/>
    <n v="25"/>
    <x v="36"/>
    <s v="Total General Sin Pensiones"/>
    <n v="25"/>
    <s v="b7a56873cd771f2c446d369b649430b65a756ba278ff97ec81bb6f55b2e73569"/>
    <s v="866d562d83a77144c090ae01fef5e5dc5d322dfdcb968ee04e0fa262fe1b2619"/>
    <x v="74"/>
    <n v="0"/>
    <n v="0"/>
    <n v="0"/>
    <n v="-4063560.40219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Total General Sin Pensiones"/>
    <s v="Totales"/>
    <s v="Total General Sin Pensiones"/>
    <x v="55"/>
    <x v="2"/>
    <n v="0"/>
    <n v="0"/>
    <n v="686962120.64980006"/>
    <n v="584624168.36260986"/>
    <n v="657838299.99713993"/>
    <n v="555463704.64566004"/>
    <n v="657838299.99713993"/>
    <n v="555463704.64566004"/>
    <n v="368676757.07438982"/>
    <n v="308121012.65972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5"/>
    <x v="74"/>
  </r>
  <r>
    <n v="2024"/>
    <n v="9"/>
    <n v="37"/>
    <x v="35"/>
    <s v="Total General Sin Pensiones"/>
    <n v="25"/>
    <s v="b7a56873cd771f2c446d369b649430b65a756ba278ff97ec81bb6f55b2e73569"/>
    <s v="866d562d83a77144c090ae01fef5e5dc5d322dfdcb968ee04e0fa262fe1b2619"/>
    <x v="19"/>
    <n v="10496838.85248"/>
    <n v="8533878.8999300003"/>
    <n v="13055620.50158"/>
    <n v="11189401.773810001"/>
    <n v="4340895.9539800026"/>
    <n v="3361605.8283300013"/>
    <n v="6532646.632629999"/>
    <n v="4966194.2301100018"/>
    <n v="0"/>
    <n v="0"/>
    <n v="136.08000000000001"/>
    <n v="130.12"/>
    <n v="10144.911310000001"/>
    <n v="12368.663830000001"/>
    <n v="3664651.13044"/>
    <n v="2717400.7182"/>
    <n v="6258807.2281899992"/>
    <n v="4965029.2731400002"/>
    <n v="229505.18905000002"/>
    <n v="226701.4988"/>
    <n v="176307.06821"/>
    <n v="113001.05236"/>
    <n v="238280.91777"/>
    <n v="219618.95418"/>
    <s v="Total General Sin Pensiones"/>
    <s v="Totales"/>
    <s v="Total General Sin Pensiones"/>
    <x v="55"/>
    <x v="2"/>
    <n v="10496838.85248"/>
    <n v="8533878.8999300003"/>
    <n v="686962120.64980006"/>
    <n v="584624168.36260986"/>
    <n v="657838299.99713993"/>
    <n v="555463704.64566004"/>
    <n v="657838299.99713993"/>
    <n v="555463704.64566004"/>
    <n v="368676757.07438982"/>
    <n v="308121012.65972996"/>
    <n v="10496838.85248"/>
    <n v="8533878.8999300003"/>
    <n v="1.5956563873714309"/>
    <n v="1.5363522096144717"/>
    <n v="1962959.9525499996"/>
    <n v="23.001966345762192"/>
    <n v="100"/>
    <n v="100"/>
    <n v="100"/>
    <n v="100"/>
    <n v="1.5280083918675167"/>
    <n v="1.5956563873714309"/>
    <n v="1.4597205113554097"/>
    <n v="1.5363522096144717"/>
    <n v="3.4887781549204085E-2"/>
    <n v="2.680097346274404E-2"/>
    <n v="3.6221806752667937E-2"/>
    <n v="2803.6902500000142"/>
    <n v="1.2367321190379421"/>
    <n v="63306.015849999996"/>
    <n v="56.022501143015013"/>
    <n v="18661.963589999999"/>
    <n v="8.4974284936739188"/>
    <n v="29.13161672308555"/>
    <n v="41.35431642788739"/>
    <n v="39.391299873701925"/>
    <n v="1.1774259892125822"/>
    <n v="34.858694409540611"/>
    <n v="26.057811220754058"/>
    <n v="58.551909282877688"/>
    <n v="54.73080960268846"/>
    <s v="Resto"/>
    <n v="2023"/>
    <n v="3"/>
    <d v="2024-11-12T00:00:00"/>
    <x v="55"/>
    <x v="19"/>
  </r>
  <r>
    <n v="2024"/>
    <n v="9"/>
    <n v="23"/>
    <x v="16"/>
    <s v="Total General Sin Pensiones"/>
    <n v="17"/>
    <s v="4523540f1504cd17100c4835e85b7eefd49911580f8efff0599a8f283be6b9e3"/>
    <s v="866d562d83a77144c090ae01fef5e5dc5d322dfdcb968ee04e0fa262fe1b2619"/>
    <x v="17"/>
    <n v="17823957.294020001"/>
    <n v="15095885.725"/>
    <n v="22082224.428999998"/>
    <n v="19045304.846999999"/>
    <n v="8001916.1552599957"/>
    <n v="7799893.4423700022"/>
    <n v="14500470.256800003"/>
    <n v="10994550.860480003"/>
    <n v="0"/>
    <n v="0"/>
    <n v="136.08000000000001"/>
    <n v="130.12"/>
    <n v="36537.829710000005"/>
    <n v="23400.095229999999"/>
    <n v="6393614.3443500008"/>
    <n v="6175509.3335600002"/>
    <n v="9175076.4775799997"/>
    <n v="8636143.3221299984"/>
    <n v="2019159.8019900001"/>
    <n v="1207668.68454"/>
    <n v="588315.55824000004"/>
    <n v="519261.18193999998"/>
    <n v="81649.276259999999"/>
    <n v="80675.081659999996"/>
    <s v="Total General Sin Pensiones"/>
    <s v="Totales"/>
    <s v="Total General Sin Pensiones"/>
    <x v="55"/>
    <x v="2"/>
    <n v="17823957.294020001"/>
    <n v="15095885.725"/>
    <n v="686962120.64980006"/>
    <n v="584624168.36260986"/>
    <n v="657838299.99713993"/>
    <n v="555463704.64566004"/>
    <n v="657838299.99713993"/>
    <n v="555463704.64566004"/>
    <n v="368676757.07438982"/>
    <n v="308121012.65972996"/>
    <n v="17823957.294020001"/>
    <n v="15095885.725"/>
    <n v="2.7094739382151349"/>
    <n v="2.7177087537393514"/>
    <n v="2728071.5690200012"/>
    <n v="18.07162308139425"/>
    <n v="100"/>
    <n v="100"/>
    <n v="100"/>
    <n v="100"/>
    <n v="2.5946055478517875"/>
    <n v="2.7094739382151349"/>
    <n v="2.5821521828767198"/>
    <n v="2.7177087537393514"/>
    <n v="0.30693862032642044"/>
    <n v="8.9431636656387731E-2"/>
    <n v="1.2411754721540991E-2"/>
    <n v="811491.11745000002"/>
    <n v="67.194846387781951"/>
    <n v="69054.376300000062"/>
    <n v="13.298582428597406"/>
    <n v="974.19460000000254"/>
    <n v="1.2075532865348571"/>
    <n v="2.5900701641971224"/>
    <n v="44.894161398965352"/>
    <n v="51.669001637000676"/>
    <n v="2.1704422645893588"/>
    <n v="3.5317736401876632"/>
    <n v="6.2404378360534141"/>
    <n v="69.684589114578884"/>
    <n v="71.507721713410461"/>
    <s v="Medianas"/>
    <n v="2023"/>
    <n v="3"/>
    <d v="2024-11-12T00:00:00"/>
    <x v="55"/>
    <x v="17"/>
  </r>
  <r>
    <n v="2024"/>
    <n v="9"/>
    <n v="22"/>
    <x v="15"/>
    <s v="Total General Sin Pensiones"/>
    <n v="16"/>
    <s v="b17ef6d19c7a5b1ee83b907c595526dcb1eb06db8227d650d5dda0a9f4ce8cd9"/>
    <s v="866d562d83a77144c090ae01fef5e5dc5d322dfdcb968ee04e0fa262fe1b2619"/>
    <x v="18"/>
    <n v="23848282.467700001"/>
    <n v="20930115.52899"/>
    <n v="29591543.89624"/>
    <n v="25602722.47631"/>
    <n v="11494900.382630004"/>
    <n v="11007442.207219997"/>
    <n v="24985137.784319986"/>
    <n v="14893753.271689994"/>
    <n v="0"/>
    <n v="0"/>
    <n v="136.08000000000001"/>
    <n v="130.12"/>
    <n v="31952.630270000001"/>
    <n v="147246.60879"/>
    <n v="9675869.2880499996"/>
    <n v="9107122.4313299991"/>
    <n v="14152115.930780001"/>
    <n v="12313132.794600001"/>
    <n v="2453837.0075399997"/>
    <n v="2195424.8892200002"/>
    <n v="1894111.7356499999"/>
    <n v="1729800.95627"/>
    <n v="0"/>
    <n v="0"/>
    <s v="Total General Sin Pensiones"/>
    <s v="Totales"/>
    <s v="Total General Sin Pensiones"/>
    <x v="55"/>
    <x v="2"/>
    <n v="23848282.467700001"/>
    <n v="20930115.52899"/>
    <n v="686962120.64980006"/>
    <n v="584624168.36260986"/>
    <n v="657838299.99713993"/>
    <n v="555463704.64566004"/>
    <n v="657838299.99713993"/>
    <n v="555463704.64566004"/>
    <n v="368676757.07438982"/>
    <n v="308121012.65972996"/>
    <n v="23848282.467700001"/>
    <n v="20930115.52899"/>
    <n v="3.6252499235456015"/>
    <n v="3.7680437720663833"/>
    <n v="2918166.9387100004"/>
    <n v="13.942431109221975"/>
    <n v="100"/>
    <n v="100"/>
    <n v="100"/>
    <n v="100"/>
    <n v="3.4715571282360984"/>
    <n v="3.6252499235456015"/>
    <n v="3.5800975501252648"/>
    <n v="3.7680437720663833"/>
    <n v="0.37301522388566738"/>
    <n v="0.28792968358002791"/>
    <m/>
    <n v="258412.11831999943"/>
    <n v="11.77048322576908"/>
    <n v="164310.77937999996"/>
    <n v="9.4988257917434815"/>
    <n v="0"/>
    <m/>
    <n v="4.4284418326563824"/>
    <n v="48.200118386716703"/>
    <n v="52.59140682703709"/>
    <n v="3.1178804093447687"/>
    <n v="6.2450775314430551"/>
    <n v="14.935136060471121"/>
    <n v="68.370477852047301"/>
    <n v="73.962675326006249"/>
    <s v="Medianas"/>
    <n v="2023"/>
    <n v="3"/>
    <d v="2024-11-12T00:00:00"/>
    <x v="55"/>
    <x v="18"/>
  </r>
  <r>
    <n v="2024"/>
    <n v="9"/>
    <n v="46"/>
    <x v="33"/>
    <s v="Total General Sin Pensiones"/>
    <n v="34"/>
    <s v="86e50149658661312a9e0b35558d84f6c6d3da797f552a9657fe0558ca40cdef"/>
    <s v="866d562d83a77144c090ae01fef5e5dc5d322dfdcb968ee04e0fa262fe1b2619"/>
    <x v="9"/>
    <n v="45799351.88222"/>
    <n v="34917926.445830002"/>
    <n v="61215439.101149999"/>
    <n v="46575118.169650003"/>
    <n v="27275459.639810007"/>
    <n v="23308919.181210004"/>
    <n v="36264649.154750004"/>
    <n v="30304532.899440024"/>
    <n v="0"/>
    <n v="0"/>
    <n v="136.08000000000001"/>
    <n v="130.12"/>
    <n v="65874.483520000009"/>
    <n v="68561.225480000008"/>
    <n v="27288465.824450001"/>
    <n v="23331011.338009998"/>
    <n v="42048128.74419"/>
    <n v="33390337.903790001"/>
    <n v="0"/>
    <n v="0"/>
    <n v="0"/>
    <n v="0"/>
    <n v="0"/>
    <n v="0"/>
    <s v="Total General Sin Pensiones"/>
    <s v="Totales"/>
    <s v="Total General Sin Pensiones"/>
    <x v="55"/>
    <x v="2"/>
    <n v="45799351.88222"/>
    <n v="34917926.445830002"/>
    <n v="686962120.64980006"/>
    <n v="584624168.36260986"/>
    <n v="657838299.99713993"/>
    <n v="555463704.64566004"/>
    <n v="657838299.99713993"/>
    <n v="555463704.64566004"/>
    <n v="368676757.07438982"/>
    <n v="308121012.65972996"/>
    <n v="45799351.88222"/>
    <n v="34917926.445830002"/>
    <n v="6.9620987228045443"/>
    <n v="6.2862660789159488"/>
    <n v="10881425.436389998"/>
    <n v="31.162862586559715"/>
    <n v="100"/>
    <n v="100"/>
    <n v="100"/>
    <n v="100"/>
    <n v="6.6669399236886919"/>
    <n v="6.9620987228045443"/>
    <n v="5.9727134688301753"/>
    <n v="6.2862660789159488"/>
    <m/>
    <m/>
    <m/>
    <n v="0"/>
    <m/>
    <n v="0"/>
    <m/>
    <n v="0"/>
    <m/>
    <n v="17.017264626313299"/>
    <n v="59.554248081835304"/>
    <n v="66.753446019683736"/>
    <n v="7.3982042850361998"/>
    <n v="16.962207206134551"/>
    <n v="25.929030324120461"/>
    <n v="64.898169405982387"/>
    <n v="69.873540678849466"/>
    <s v="Grandes"/>
    <n v="2023"/>
    <n v="3"/>
    <d v="2024-11-12T00:00:00"/>
    <x v="55"/>
    <x v="9"/>
  </r>
  <r>
    <n v="2024"/>
    <n v="9"/>
    <n v="150.1"/>
    <x v="32"/>
    <s v="Total General Sin Pensiones"/>
    <n v="150.1"/>
    <m/>
    <m/>
    <x v="21"/>
    <n v="109840947.26152006"/>
    <n v="100265244.99917999"/>
    <n v="145928637.96757999"/>
    <n v="123187807.91703996"/>
    <n v="59213025.829740003"/>
    <n v="43801555.903760009"/>
    <n v="89445511.065609992"/>
    <n v="59133611.126420006"/>
    <n v="0"/>
    <n v="0"/>
    <n v="0"/>
    <n v="0"/>
    <n v="491822.00193999999"/>
    <n v="387673.83457000001"/>
    <n v="37436417.234819993"/>
    <n v="30979011.51597999"/>
    <n v="64765401.329440013"/>
    <n v="53257792.422649987"/>
    <n v="16154414.085930003"/>
    <n v="11777398.55562"/>
    <n v="8532191.5196899995"/>
    <n v="7475238.6859500008"/>
    <n v="1279866.09302"/>
    <n v="1042198.26746"/>
    <s v="Total General Sin Pensiones"/>
    <s v="Totales"/>
    <s v="Total General Sin Pensiones"/>
    <x v="55"/>
    <x v="2"/>
    <n v="109840947.26152006"/>
    <n v="100265244.99917999"/>
    <n v="686962120.64980006"/>
    <n v="584624168.36260986"/>
    <n v="657838299.99713993"/>
    <n v="555463704.64566004"/>
    <n v="657838299.99713993"/>
    <n v="555463704.64566004"/>
    <n v="368676757.07438982"/>
    <n v="308121012.65972996"/>
    <n v="109840947.26152006"/>
    <n v="100265244.99917999"/>
    <n v="16.697256341261614"/>
    <n v="18.050728456351788"/>
    <n v="9575702.2623400688"/>
    <n v="9.5503703824973307"/>
    <n v="100"/>
    <n v="100"/>
    <n v="100"/>
    <n v="100"/>
    <n v="15.989374662699174"/>
    <n v="16.697256341261614"/>
    <n v="17.150376331515435"/>
    <n v="18.050728456351788"/>
    <n v="2.4556815992623471"/>
    <n v="1.2970043732216707"/>
    <n v="0.19455633596060984"/>
    <n v="4377015.5303100031"/>
    <n v="37.164536036027719"/>
    <n v="1056952.8337399988"/>
    <n v="14.139385752679479"/>
    <n v="237667.82556000003"/>
    <n v="22.804473292709805"/>
    <n v="35.184754532103369"/>
    <n v="53.907970848758112"/>
    <n v="43.68568181738172"/>
    <n v="16.060959822805508"/>
    <n v="20.844453721543243"/>
    <n v="21.607371209580894"/>
    <n v="57.803111640416482"/>
    <n v="58.168035336749966"/>
    <s v="Resto"/>
    <n v="2023"/>
    <n v="3"/>
    <d v="2024-11-12T00:00:00"/>
    <x v="55"/>
    <x v="21"/>
  </r>
  <r>
    <n v="2024"/>
    <n v="9"/>
    <n v="59"/>
    <x v="38"/>
    <s v="Total General Sin Pensiones"/>
    <n v="209"/>
    <s v="83f814f7a92e365cbd79f9addceed185761a8d38a06a2d4350bb1fe4b7632b34"/>
    <s v="866d562d83a77144c090ae01fef5e5dc5d322dfdcb968ee04e0fa262fe1b2619"/>
    <x v="50"/>
    <n v="525328.15815000003"/>
    <n v="488652.45827999996"/>
    <n v="589343.73420000006"/>
    <n v="619402.79878000007"/>
    <n v="179329.07100999999"/>
    <n v="98226.974509999985"/>
    <n v="311642.20688999991"/>
    <n v="157200.66812000002"/>
    <n v="0"/>
    <n v="0"/>
    <n v="136.08000000000001"/>
    <n v="130.12"/>
    <n v="554.40816000000007"/>
    <n v="517.20686999999998"/>
    <n v="5157.32582"/>
    <n v="12933.10699"/>
    <n v="22242.261489999997"/>
    <n v="30215.16894"/>
    <n v="0"/>
    <n v="0"/>
    <n v="0"/>
    <n v="0"/>
    <n v="0"/>
    <n v="0"/>
    <s v="Total General Sin Pensiones"/>
    <s v="Totales"/>
    <s v="Total General Sin Pensiones"/>
    <x v="55"/>
    <x v="2"/>
    <n v="525328.15815000003"/>
    <n v="488652.45827999996"/>
    <n v="686962120.64980006"/>
    <n v="584624168.36260986"/>
    <n v="657838299.99713993"/>
    <n v="555463704.64566004"/>
    <n v="657838299.99713993"/>
    <n v="555463704.64566004"/>
    <n v="368676757.07438982"/>
    <n v="308121012.65972996"/>
    <n v="525328.15815000003"/>
    <n v="488652.45827999996"/>
    <n v="7.9856730468913714E-2"/>
    <n v="8.7971987043099387E-2"/>
    <n v="36675.699870000069"/>
    <n v="7.5054774100787869"/>
    <n v="100"/>
    <n v="100"/>
    <n v="100"/>
    <n v="100"/>
    <n v="7.647119722599699E-2"/>
    <n v="7.9856730468913714E-2"/>
    <n v="8.3584033080362843E-2"/>
    <n v="8.7971987043099387E-2"/>
    <m/>
    <m/>
    <m/>
    <n v="0"/>
    <m/>
    <n v="0"/>
    <m/>
    <n v="0"/>
    <m/>
    <n v="82.566012955782739"/>
    <n v="34.136580769157078"/>
    <n v="20.101602446808016"/>
    <n v="4.8641273844615009E-2"/>
    <n v="-60.123071555909235"/>
    <n v="-26.387102007710972"/>
    <n v="23.187056866131648"/>
    <n v="42.803358192972595"/>
    <s v="Resto"/>
    <n v="2023"/>
    <n v="3"/>
    <d v="2024-11-12T00:00:00"/>
    <x v="55"/>
    <x v="50"/>
  </r>
  <r>
    <n v="2024"/>
    <n v="9"/>
    <n v="201.1"/>
    <x v="1"/>
    <s v="Total General Sin Pensiones"/>
    <n v="201.1"/>
    <m/>
    <m/>
    <x v="1"/>
    <n v="657838299.99713969"/>
    <n v="555463704.64565992"/>
    <n v="847801776.86868"/>
    <n v="699093906.70576"/>
    <n v="368676757.07438993"/>
    <n v="308121012.65973008"/>
    <n v="532932330.58187002"/>
    <n v="407000677.56765008"/>
    <n v="0"/>
    <n v="0"/>
    <n v="0"/>
    <n v="0"/>
    <n v="1336392.0988500002"/>
    <n v="1950428.4840599997"/>
    <n v="318524842.42427003"/>
    <n v="275300113.85999"/>
    <n v="412306934.69597012"/>
    <n v="373976744.50012016"/>
    <n v="143097065.20514002"/>
    <n v="105712929.98748"/>
    <n v="106313026.54936998"/>
    <n v="94903135.625420019"/>
    <n v="33327826.115829997"/>
    <n v="28091550.33529"/>
    <s v="Total General Sin Pensiones"/>
    <s v="Totales"/>
    <s v="Total General Sin Pensiones"/>
    <x v="55"/>
    <x v="2"/>
    <n v="657838299.99713969"/>
    <n v="555463704.64565992"/>
    <n v="686962120.64980006"/>
    <n v="584624168.36260986"/>
    <n v="657838299.99713993"/>
    <n v="555463704.64566004"/>
    <n v="657838299.99713993"/>
    <n v="555463704.64566004"/>
    <n v="368676757.07438982"/>
    <n v="308121012.65972996"/>
    <n v="657838299.99713969"/>
    <n v="555463704.64565992"/>
    <n v="99.999999999999972"/>
    <n v="99.999999999999972"/>
    <n v="102374595.35147977"/>
    <n v="18.430474303768651"/>
    <n v="100"/>
    <n v="100"/>
    <n v="100"/>
    <n v="100"/>
    <n v="95.760491040595937"/>
    <n v="99.999999999999972"/>
    <n v="95.012100885493439"/>
    <n v="99.999999999999972"/>
    <n v="21.752619938024612"/>
    <n v="16.160966387915114"/>
    <n v="5.0662641740340897"/>
    <n v="37384135.217660025"/>
    <n v="35.363824673185754"/>
    <n v="11409890.923949957"/>
    <n v="12.022670113856382"/>
    <n v="5236275.7805399969"/>
    <n v="18.640038438754036"/>
    <n v="19.653234257520079"/>
    <n v="56.043674726143635"/>
    <n v="55.470953382325114"/>
    <n v="100.00000000000003"/>
    <n v="15.700948306277462"/>
    <n v="10.249351265700856"/>
    <n v="77.254301497292587"/>
    <n v="73.614233480740282"/>
    <m/>
    <n v="2023"/>
    <n v="3"/>
    <d v="2024-11-12T00:00:00"/>
    <x v="55"/>
    <x v="1"/>
  </r>
  <r>
    <n v="2024"/>
    <n v="9"/>
    <n v="93"/>
    <x v="43"/>
    <s v="Total General Sin Pensiones"/>
    <n v="220"/>
    <s v="36790ecd55c2030dc553685bef719df653f413a20cdad1bfd1dc934c76686ddd"/>
    <s v="866d562d83a77144c090ae01fef5e5dc5d322dfdcb968ee04e0fa262fe1b2619"/>
    <x v="55"/>
    <n v="667096.89925000002"/>
    <n v="538831.89078000002"/>
    <n v="782962.32895999996"/>
    <n v="621611.71941000002"/>
    <n v="136098.65596"/>
    <n v="104283.09031"/>
    <n v="188263.71349999998"/>
    <n v="122933.6306"/>
    <n v="0"/>
    <n v="0"/>
    <n v="136.08000000000001"/>
    <n v="130.12"/>
    <n v="8.1700300000000006"/>
    <n v="2.5688400000000002"/>
    <n v="8844.6768900000006"/>
    <n v="15751.3987"/>
    <n v="28103.803909999999"/>
    <n v="-5359.6441100000002"/>
    <n v="0"/>
    <n v="0"/>
    <n v="0"/>
    <n v="0"/>
    <n v="0"/>
    <n v="0"/>
    <s v="Total General Sin Pensiones"/>
    <s v="Totales"/>
    <s v="Total General Sin Pensiones"/>
    <x v="55"/>
    <x v="2"/>
    <n v="667096.89925000002"/>
    <n v="538831.89078000002"/>
    <n v="686962120.64980006"/>
    <n v="584624168.36260986"/>
    <n v="657838299.99713993"/>
    <n v="555463704.64566004"/>
    <n v="657838299.99713993"/>
    <n v="555463704.64566004"/>
    <n v="368676757.07438982"/>
    <n v="308121012.65972996"/>
    <n v="667096.89925000002"/>
    <n v="538831.89078000002"/>
    <n v="0.10140742782122907"/>
    <n v="9.7005778464630793E-2"/>
    <n v="128265.00847"/>
    <n v="23.804271919452781"/>
    <n v="100"/>
    <n v="100"/>
    <n v="100"/>
    <n v="100"/>
    <n v="9.7108250833246895E-2"/>
    <n v="0.10140742782122907"/>
    <n v="9.2167228099573284E-2"/>
    <n v="9.7005778464630793E-2"/>
    <m/>
    <m/>
    <m/>
    <n v="0"/>
    <m/>
    <n v="0"/>
    <m/>
    <n v="0"/>
    <m/>
    <n v="30.508844296254157"/>
    <n v="20.401632223596337"/>
    <n v="19.353548313378838"/>
    <n v="3.6915442416278678E-2"/>
    <n v="-43.848307960105146"/>
    <n v="-624.35951591569381"/>
    <n v="31.471458163899495"/>
    <n v="-293.88889218616418"/>
    <s v="Resto"/>
    <n v="2023"/>
    <n v="3"/>
    <d v="2024-11-12T00:00:00"/>
    <x v="55"/>
    <x v="55"/>
  </r>
  <r>
    <n v="2024"/>
    <n v="9"/>
    <n v="94"/>
    <x v="19"/>
    <s v="Total General Sin Pensiones"/>
    <n v="7"/>
    <s v="7902699be42c8a8e46fbbb4501726517e86b22c56a189f7625a6da49081b2451"/>
    <s v="866d562d83a77144c090ae01fef5e5dc5d322dfdcb968ee04e0fa262fe1b2619"/>
    <x v="20"/>
    <n v="5391455.1856499994"/>
    <n v="5692551.0252200002"/>
    <n v="7748888.4337199992"/>
    <n v="7677818.5555500006"/>
    <n v="3094468.524689998"/>
    <n v="3485614.4668300003"/>
    <n v="4921920.6946199983"/>
    <n v="4798030.6862699967"/>
    <n v="0"/>
    <n v="0"/>
    <n v="136.08000000000001"/>
    <n v="130.12"/>
    <n v="4532.5122199999996"/>
    <n v="3918.7258899999997"/>
    <n v="2561211.1686"/>
    <n v="2855456.8788999999"/>
    <n v="3409143.5100799999"/>
    <n v="3401234.2704499997"/>
    <n v="2131429.1206800002"/>
    <n v="1727627.4647900001"/>
    <n v="0"/>
    <n v="0"/>
    <n v="0"/>
    <n v="0"/>
    <s v="Total General Sin Pensiones"/>
    <s v="Totales"/>
    <s v="Total General Sin Pensiones"/>
    <x v="55"/>
    <x v="2"/>
    <n v="5391455.1856499994"/>
    <n v="5692551.0252200002"/>
    <n v="686962120.64980006"/>
    <n v="584624168.36260986"/>
    <n v="657838299.99713993"/>
    <n v="555463704.64566004"/>
    <n v="657838299.99713993"/>
    <n v="555463704.64566004"/>
    <n v="368676757.07438982"/>
    <n v="308121012.65972996"/>
    <n v="5391455.1856499994"/>
    <n v="5692551.0252200002"/>
    <n v="0.81957149434343357"/>
    <n v="1.0248286211340087"/>
    <n v="-301095.83957000077"/>
    <n v="-5.2892954008851305"/>
    <n v="100"/>
    <n v="100"/>
    <n v="100"/>
    <n v="100"/>
    <n v="0.78482568741202241"/>
    <n v="0.81957149434343357"/>
    <n v="0.97371120341525585"/>
    <n v="1.0248286211340087"/>
    <n v="0.32400502079147214"/>
    <m/>
    <m/>
    <n v="403801.65589000005"/>
    <n v="23.373190350333072"/>
    <n v="0"/>
    <m/>
    <n v="0"/>
    <m/>
    <n v="-11.221721330980438"/>
    <n v="57.395794236151588"/>
    <n v="61.231150171294104"/>
    <n v="0.83934461972757646"/>
    <n v="-10.304680574036595"/>
    <n v="0.23254027806069999"/>
    <n v="75.127701753450026"/>
    <n v="83.953548972156185"/>
    <s v="Resto"/>
    <n v="2023"/>
    <n v="3"/>
    <d v="2024-11-12T00:00:00"/>
    <x v="55"/>
    <x v="20"/>
  </r>
  <r>
    <n v="2024"/>
    <n v="9"/>
    <n v="61"/>
    <x v="2"/>
    <s v="Total Gener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943280.09681"/>
    <n v="2944789.3082699999"/>
    <n v="8007634.1839399999"/>
    <n v="6701736.8261099998"/>
    <n v="0"/>
    <n v="0"/>
    <n v="0"/>
    <n v="0"/>
    <n v="0"/>
    <n v="0"/>
    <s v="Total General"/>
    <s v="Totales"/>
    <s v="Total General"/>
    <x v="56"/>
    <x v="2"/>
    <n v="0"/>
    <n v="0"/>
    <n v="686962120.64980006"/>
    <n v="584624168.36260986"/>
    <n v="657838299.99713993"/>
    <n v="555463704.64566004"/>
    <n v="686962120.64980006"/>
    <n v="584624168.36260986"/>
    <n v="392202060.12335986"/>
    <n v="329333921.18045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.907036599728492"/>
    <n v="19.485954040185781"/>
    <n v="49.244008982310753"/>
    <n v="43.94068858086289"/>
    <m/>
    <n v="2023"/>
    <n v="3"/>
    <d v="2024-11-12T00:00:00"/>
    <x v="56"/>
    <x v="2"/>
  </r>
  <r>
    <n v="2024"/>
    <n v="9"/>
    <n v="201.1"/>
    <x v="1"/>
    <s v="Total General"/>
    <n v="201.1"/>
    <m/>
    <m/>
    <x v="1"/>
    <n v="686962120.64979994"/>
    <n v="584624168.36260962"/>
    <n v="884923098.87350976"/>
    <n v="736602134.23789001"/>
    <n v="392202060.12335998"/>
    <n v="329333921.18045002"/>
    <n v="563897122.66900992"/>
    <n v="434663171.63964009"/>
    <n v="0"/>
    <n v="0"/>
    <n v="0"/>
    <n v="0"/>
    <n v="1336392.0988500002"/>
    <n v="1950428.4840599999"/>
    <n v="342050145.47323996"/>
    <n v="296513022.38071007"/>
    <n v="407135697.01907003"/>
    <n v="371387954.81266022"/>
    <n v="143097065.20514002"/>
    <n v="105712929.98748001"/>
    <n v="106313026.54937001"/>
    <n v="94903135.625420004"/>
    <n v="62471868.346939996"/>
    <n v="57254329.069270007"/>
    <s v="Total General"/>
    <s v="Totales"/>
    <s v="Total General"/>
    <x v="56"/>
    <x v="2"/>
    <n v="686962120.64979994"/>
    <n v="584624168.36260962"/>
    <n v="686962120.64980006"/>
    <n v="584624168.36260986"/>
    <n v="657838299.99713993"/>
    <n v="555463704.64566004"/>
    <n v="686962120.64980006"/>
    <n v="584624168.36260986"/>
    <n v="392202060.12335986"/>
    <n v="329333921.18045014"/>
    <n v="686962120.64979994"/>
    <n v="584624168.36260962"/>
    <n v="99.999999999999972"/>
    <n v="99.999999999999957"/>
    <n v="102337952.28719032"/>
    <n v="17.5049130407684"/>
    <n v="100"/>
    <n v="100"/>
    <n v="100"/>
    <n v="100"/>
    <n v="99.999999999999972"/>
    <n v="104.42720052219316"/>
    <n v="99.999999999999957"/>
    <n v="105.24975141905115"/>
    <n v="20.830415666846953"/>
    <n v="15.475820769973184"/>
    <n v="9.0939320333772713"/>
    <n v="37384135.21766001"/>
    <n v="35.363824673185732"/>
    <n v="11409890.923950002"/>
    <n v="12.022670113856426"/>
    <n v="5217539.2776699886"/>
    <n v="9.1129166344041437"/>
    <n v="19.089481799374973"/>
    <n v="57.092239635043427"/>
    <n v="56.332587498535069"/>
    <n v="100.00000000000003"/>
    <n v="15.357545758668966"/>
    <n v="9.6254446982380273"/>
    <n v="84.013793921199323"/>
    <n v="79.839159708418805"/>
    <m/>
    <n v="2023"/>
    <n v="3"/>
    <d v="2024-11-12T00:00:00"/>
    <x v="56"/>
    <x v="1"/>
  </r>
  <r>
    <n v="2024"/>
    <n v="9"/>
    <n v="5.0999999999999996"/>
    <x v="6"/>
    <s v="Total General"/>
    <n v="5.0999999999999996"/>
    <m/>
    <m/>
    <x v="3"/>
    <n v="301315791.54328001"/>
    <n v="260932545.32887"/>
    <n v="389674741.08048999"/>
    <n v="334572079.71970999"/>
    <n v="182000785.69987002"/>
    <n v="161134473.40893003"/>
    <n v="249796940.12312001"/>
    <n v="211296518.92169002"/>
    <n v="0"/>
    <n v="0"/>
    <n v="0"/>
    <n v="0"/>
    <n v="520825.55353000003"/>
    <n v="681361.95730999997"/>
    <n v="176876156.36682001"/>
    <n v="156425858.93849999"/>
    <n v="226823995.18904001"/>
    <n v="206078066.42827001"/>
    <n v="57891663.684209995"/>
    <n v="51273856.301380001"/>
    <n v="47977490.277599998"/>
    <n v="46585726.542500004"/>
    <n v="13696142.05593"/>
    <n v="13365274.791060001"/>
    <s v="Total General"/>
    <s v="Totales"/>
    <s v="Total General"/>
    <x v="56"/>
    <x v="2"/>
    <n v="301315791.54328001"/>
    <n v="260932545.32887"/>
    <n v="686962120.64980006"/>
    <n v="584624168.36260986"/>
    <n v="657838299.99713993"/>
    <n v="555463704.64566004"/>
    <n v="686962120.64980006"/>
    <n v="584624168.36260986"/>
    <n v="392202060.12335986"/>
    <n v="329333921.18045014"/>
    <n v="301315791.54328001"/>
    <n v="260932545.32887"/>
    <n v="43.862067861655056"/>
    <n v="44.632527946916497"/>
    <n v="40383246.214410007"/>
    <n v="15.476507985430654"/>
    <n v="100"/>
    <n v="100"/>
    <n v="100"/>
    <n v="100"/>
    <n v="43.862067861655056"/>
    <n v="45.80392955907098"/>
    <n v="44.632527946916497"/>
    <n v="46.975624716168163"/>
    <n v="8.427198814026319"/>
    <n v="6.9840081185579646"/>
    <n v="1.9937259485246095"/>
    <n v="6617807.382829994"/>
    <n v="12.906786928471936"/>
    <n v="1391763.7350999936"/>
    <n v="2.9875325306567779"/>
    <n v="330867.26486999914"/>
    <n v="2.4755739784064534"/>
    <n v="12.94962638937298"/>
    <n v="60.402007066306716"/>
    <n v="61.753306091366234"/>
    <n v="46.404852040457172"/>
    <n v="13.073476193191436"/>
    <n v="10.067024172119288"/>
    <n v="77.979473123823425"/>
    <n v="75.906117351381226"/>
    <m/>
    <n v="2023"/>
    <n v="3"/>
    <d v="2024-11-12T00:00:00"/>
    <x v="56"/>
    <x v="3"/>
  </r>
  <r>
    <n v="2024"/>
    <n v="9"/>
    <n v="82"/>
    <x v="66"/>
    <s v="Total General"/>
    <n v="25"/>
    <s v="b7a56873cd771f2c446d369b649430b65a756ba278ff97ec81bb6f55b2e73569"/>
    <s v="866d562d83a77144c090ae01fef5e5dc5d322dfdcb968ee04e0fa262fe1b2619"/>
    <x v="77"/>
    <n v="0"/>
    <n v="0"/>
    <n v="0"/>
    <n v="-706727.70837000001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Total General"/>
    <s v="Totales"/>
    <s v="Total General"/>
    <x v="56"/>
    <x v="2"/>
    <n v="0"/>
    <n v="0"/>
    <n v="686962120.64980006"/>
    <n v="584624168.36260986"/>
    <n v="657838299.99713993"/>
    <n v="555463704.64566004"/>
    <n v="686962120.64980006"/>
    <n v="584624168.36260986"/>
    <n v="392202060.12335986"/>
    <n v="329333921.18045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6"/>
    <x v="77"/>
  </r>
  <r>
    <n v="2024"/>
    <n v="9"/>
    <n v="88"/>
    <x v="73"/>
    <s v="Total General"/>
    <n v="60"/>
    <s v="39fa9ec190eee7b6f4dff1100d6343e10918d044c75eac8f9e9a2596173f80c9"/>
    <s v="866d562d83a77144c090ae01fef5e5dc5d322dfdcb968ee04e0fa262fe1b2619"/>
    <x v="59"/>
    <n v="372806.80567999999"/>
    <n v="280734.25735000003"/>
    <n v="462731.57065999997"/>
    <n v="382109.61607000005"/>
    <n v="85463.610759999981"/>
    <n v="116386.46058000001"/>
    <n v="103670.84031999999"/>
    <n v="130938.85137"/>
    <n v="0"/>
    <n v="0"/>
    <n v="136.08000000000001"/>
    <n v="130.12"/>
    <n v="0"/>
    <n v="0"/>
    <n v="76350.164870000008"/>
    <n v="106001.85662000001"/>
    <n v="252246.97269999998"/>
    <n v="315788.98389999999"/>
    <n v="183756.19931"/>
    <n v="100319.04325"/>
    <n v="189050.60636999999"/>
    <n v="180415.21410000001"/>
    <n v="0"/>
    <n v="0"/>
    <s v="Total General"/>
    <s v="Totales"/>
    <s v="Total General"/>
    <x v="56"/>
    <x v="2"/>
    <n v="372806.80567999999"/>
    <n v="280734.25735000003"/>
    <n v="686962120.64980006"/>
    <n v="584624168.36260986"/>
    <n v="657838299.99713993"/>
    <n v="555463704.64566004"/>
    <n v="686962120.64980006"/>
    <n v="584624168.36260986"/>
    <n v="392202060.12335986"/>
    <n v="329333921.18045014"/>
    <n v="372806.80567999999"/>
    <n v="280734.25735000003"/>
    <n v="5.4268902822088738E-2"/>
    <n v="4.8019612007534414E-2"/>
    <n v="92072.548329999961"/>
    <n v="32.797047713065616"/>
    <n v="100"/>
    <n v="100"/>
    <n v="100"/>
    <n v="100"/>
    <n v="5.4268902822088738E-2"/>
    <n v="5.6671495971216762E-2"/>
    <n v="4.8019612007534414E-2"/>
    <n v="5.0540522270322824E-2"/>
    <n v="2.6749102139166613E-2"/>
    <n v="2.7519800682922126E-2"/>
    <m/>
    <n v="83437.156059999994"/>
    <n v="83.171802039688998"/>
    <n v="8635.3922699999821"/>
    <n v="4.7863991476980283"/>
    <n v="0"/>
    <m/>
    <n v="-26.569112649271375"/>
    <n v="22.924369796338421"/>
    <n v="41.457876099138637"/>
    <n v="2.1790709292327275E-2"/>
    <n v="-27.972804152192023"/>
    <n v="-20.121668088371848"/>
    <n v="30.268020286928905"/>
    <n v="33.56730665866651"/>
    <s v="Resto"/>
    <n v="2023"/>
    <n v="3"/>
    <d v="2024-11-12T00:00:00"/>
    <x v="56"/>
    <x v="59"/>
  </r>
  <r>
    <n v="2024"/>
    <n v="9"/>
    <n v="3"/>
    <x v="40"/>
    <s v="Total General"/>
    <n v="3"/>
    <s v="4e07408562bedb8b60ce05c1decfe3ad16b72230967de01f640b7e4729b49fce"/>
    <s v="866d562d83a77144c090ae01fef5e5dc5d322dfdcb968ee04e0fa262fe1b2619"/>
    <x v="14"/>
    <n v="18450547.527869999"/>
    <n v="15031312.08585"/>
    <n v="24641899.923239999"/>
    <n v="19721946.761779997"/>
    <n v="9493415.0204300024"/>
    <n v="7911204.2356699994"/>
    <n v="13129354.46760999"/>
    <n v="11257833.184519997"/>
    <n v="0"/>
    <n v="0"/>
    <n v="136.08000000000001"/>
    <n v="130.12"/>
    <n v="22290.240370000003"/>
    <n v="20739.562440000002"/>
    <n v="7423688.6251000008"/>
    <n v="6943509.4231000002"/>
    <n v="1860381.5730999999"/>
    <n v="6481486.3835299993"/>
    <n v="4823953.1660999991"/>
    <n v="4323169.6873799991"/>
    <n v="6506617.3724300005"/>
    <n v="3699345.40038"/>
    <n v="0"/>
    <n v="0"/>
    <s v="Total General"/>
    <s v="Totales"/>
    <s v="Total General"/>
    <x v="56"/>
    <x v="2"/>
    <n v="18450547.527869999"/>
    <n v="15031312.08585"/>
    <n v="686962120.64980006"/>
    <n v="584624168.36260986"/>
    <n v="657838299.99713993"/>
    <n v="555463704.64566004"/>
    <n v="686962120.64980006"/>
    <n v="584624168.36260986"/>
    <n v="392202060.12335986"/>
    <n v="329333921.18045014"/>
    <n v="18450547.527869999"/>
    <n v="15031312.08585"/>
    <n v="2.6858173068432878"/>
    <n v="2.5711068579236214"/>
    <n v="3419235.442019999"/>
    <n v="22.747418339073388"/>
    <n v="100"/>
    <n v="100"/>
    <n v="100"/>
    <n v="100"/>
    <n v="2.6858173068432878"/>
    <n v="2.804723824677009"/>
    <n v="2.5711068579236214"/>
    <n v="2.7060835766827891"/>
    <n v="0.70221530723368031"/>
    <n v="0.94715810040229975"/>
    <m/>
    <n v="500783.47872000001"/>
    <n v="11.583710909656508"/>
    <n v="2807271.9720500004"/>
    <n v="75.885641058594729"/>
    <n v="0"/>
    <m/>
    <n v="19.999620002554597"/>
    <n v="51.45329701511551"/>
    <n v="52.631494778937871"/>
    <n v="2.4205418547378423"/>
    <n v="6.9155116345420042"/>
    <n v="-71.296991723574621"/>
    <n v="399.04118232743645"/>
    <n v="107.12835007636583"/>
    <s v="Medianas"/>
    <n v="2023"/>
    <n v="3"/>
    <d v="2024-11-12T00:00:00"/>
    <x v="56"/>
    <x v="14"/>
  </r>
  <r>
    <n v="2024"/>
    <n v="9"/>
    <n v="38"/>
    <x v="55"/>
    <s v="Total General"/>
    <n v="26"/>
    <s v="5f9c4ab08cac7457e9111a30e4664920607ea2c115a1433d7be98e97e64244ca"/>
    <s v="866d562d83a77144c090ae01fef5e5dc5d322dfdcb968ee04e0fa262fe1b2619"/>
    <x v="8"/>
    <n v="30915868.760259997"/>
    <n v="28072029.511569999"/>
    <n v="41454971.799879998"/>
    <n v="38326712.654829994"/>
    <n v="20750579.47659"/>
    <n v="18189477.925870009"/>
    <n v="27678361.161990009"/>
    <n v="24640539.536710002"/>
    <n v="0"/>
    <n v="0"/>
    <n v="136.08000000000001"/>
    <n v="130.12"/>
    <n v="37011.446309999999"/>
    <n v="30288.243459999998"/>
    <n v="19533252.520199999"/>
    <n v="17057184.140280001"/>
    <n v="26575755.339310002"/>
    <n v="23160728.69396"/>
    <n v="2132155.53192"/>
    <n v="1907241.1344400002"/>
    <n v="12812119.174970001"/>
    <n v="12176277.456"/>
    <n v="4899445.0318400003"/>
    <n v="4541261.5683200005"/>
    <s v="Total General"/>
    <s v="Totales"/>
    <s v="Total General"/>
    <x v="56"/>
    <x v="2"/>
    <n v="30915868.760259997"/>
    <n v="28072029.511569999"/>
    <n v="686962120.64980006"/>
    <n v="584624168.36260986"/>
    <n v="657838299.99713993"/>
    <n v="555463704.64566004"/>
    <n v="686962120.64980006"/>
    <n v="584624168.36260986"/>
    <n v="392202060.12335986"/>
    <n v="329333921.18045014"/>
    <n v="30915868.760259997"/>
    <n v="28072029.511569999"/>
    <n v="4.5003745957661483"/>
    <n v="4.8017223766497592"/>
    <n v="2843839.2486899979"/>
    <n v="10.130508189719233"/>
    <n v="100"/>
    <n v="100"/>
    <n v="100"/>
    <n v="100"/>
    <n v="4.5003745957661483"/>
    <n v="4.6996152033705556"/>
    <n v="4.8017223766497592"/>
    <n v="5.0538008652568278"/>
    <n v="0.31037454145261839"/>
    <n v="1.8650401222779167"/>
    <n v="0.71320453989596932"/>
    <n v="224914.39747999981"/>
    <n v="11.792656597983807"/>
    <n v="635841.71897000074"/>
    <n v="5.2219713394973777"/>
    <n v="358183.46351999976"/>
    <n v="7.8873118874873915"/>
    <n v="14.080126769759893"/>
    <n v="67.119509522770699"/>
    <n v="64.79573526514406"/>
    <n v="5.2907879856784259"/>
    <n v="14.516278651602521"/>
    <n v="14.744901555021418"/>
    <n v="73.500272224838852"/>
    <n v="73.647009840101802"/>
    <s v="Medianas"/>
    <n v="2023"/>
    <n v="3"/>
    <d v="2024-11-12T00:00:00"/>
    <x v="56"/>
    <x v="8"/>
  </r>
  <r>
    <n v="2024"/>
    <n v="9"/>
    <n v="127"/>
    <x v="5"/>
    <s v="Total General"/>
    <n v="263"/>
    <s v="4be84111a613654b362415e563cb7607df7b203b5d303802a8a546061bbc7847"/>
    <s v="866d562d83a77144c090ae01fef5e5dc5d322dfdcb968ee04e0fa262fe1b2619"/>
    <x v="56"/>
    <n v="1289086.5757000002"/>
    <n v="654924.37927999999"/>
    <n v="1586974.4359100002"/>
    <n v="887107.94047000003"/>
    <n v="170491.05569999994"/>
    <n v="76226.916000000027"/>
    <n v="346049.82744000008"/>
    <n v="60945.588190000009"/>
    <n v="0"/>
    <n v="0"/>
    <n v="136.08000000000001"/>
    <n v="130.12"/>
    <n v="0"/>
    <n v="765.66129000000001"/>
    <n v="2788.5900499999998"/>
    <n v="-855.1327"/>
    <n v="-7062.5084000000006"/>
    <n v="-3960.6714900000002"/>
    <n v="0"/>
    <n v="0"/>
    <n v="0"/>
    <n v="0"/>
    <n v="0"/>
    <n v="0"/>
    <s v="Total General"/>
    <s v="Totales"/>
    <s v="Total General"/>
    <x v="56"/>
    <x v="2"/>
    <n v="1289086.5757000002"/>
    <n v="654924.37927999999"/>
    <n v="686962120.64980006"/>
    <n v="584624168.36260986"/>
    <n v="657838299.99713993"/>
    <n v="555463704.64566004"/>
    <n v="686962120.64980006"/>
    <n v="584624168.36260986"/>
    <n v="392202060.12335986"/>
    <n v="329333921.18045014"/>
    <n v="1289086.5757000002"/>
    <n v="654924.37927999999"/>
    <n v="0.18765031388930853"/>
    <n v="0.11202485540655698"/>
    <n v="634162.19642000017"/>
    <n v="96.829835089842732"/>
    <n v="100"/>
    <n v="100"/>
    <n v="100"/>
    <n v="100"/>
    <n v="0.18765031388930853"/>
    <n v="0.19595796956571312"/>
    <n v="0.11202485540655698"/>
    <n v="0.11790588184295275"/>
    <m/>
    <m/>
    <m/>
    <n v="0"/>
    <m/>
    <n v="0"/>
    <m/>
    <n v="0"/>
    <m/>
    <n v="123.66253896458291"/>
    <n v="13.225725790171994"/>
    <n v="11.639040843738497"/>
    <n v="4.3470209117814212E-2"/>
    <n v="-426.10027075329941"/>
    <n v="78.315935008283162"/>
    <n v="-39.484413922962545"/>
    <n v="21.590599022389508"/>
    <s v="Resto"/>
    <n v="2023"/>
    <n v="3"/>
    <d v="2024-11-12T00:00:00"/>
    <x v="56"/>
    <x v="56"/>
  </r>
  <r>
    <n v="2024"/>
    <n v="9"/>
    <n v="69"/>
    <x v="77"/>
    <s v="Total General"/>
    <n v="202"/>
    <s v="c17edaae86e4016a583e098582f6dbf3eccade8ef83747df9ba617ded9d31309"/>
    <s v="866d562d83a77144c090ae01fef5e5dc5d322dfdcb968ee04e0fa262fe1b2619"/>
    <x v="35"/>
    <n v="2704976.95878"/>
    <n v="531626.28642999998"/>
    <n v="3205003.95572"/>
    <n v="857743.69749999989"/>
    <n v="929570.99332000001"/>
    <n v="1066316.7120999999"/>
    <n v="1452003.7351500003"/>
    <n v="1653091.2341999998"/>
    <n v="0"/>
    <n v="0"/>
    <n v="136.08000000000001"/>
    <n v="130.12"/>
    <n v="5517.3269299999993"/>
    <n v="6383.8623899999993"/>
    <n v="716197.14892999991"/>
    <n v="479843.64341000002"/>
    <n v="1084278.0825399999"/>
    <n v="495867.92611"/>
    <n v="2704976.95878"/>
    <n v="531626.28642999998"/>
    <n v="0"/>
    <n v="0"/>
    <n v="0"/>
    <n v="0"/>
    <s v="Total General"/>
    <s v="Totales"/>
    <s v="Total General"/>
    <x v="56"/>
    <x v="2"/>
    <n v="2704976.95878"/>
    <n v="531626.28642999998"/>
    <n v="686962120.64980006"/>
    <n v="584624168.36260986"/>
    <n v="657838299.99713993"/>
    <n v="555463704.64566004"/>
    <n v="686962120.64980006"/>
    <n v="584624168.36260986"/>
    <n v="392202060.12335986"/>
    <n v="329333921.18045014"/>
    <n v="2704976.95878"/>
    <n v="531626.28642999998"/>
    <n v="0.39375925942195356"/>
    <n v="9.0934709031779498E-2"/>
    <n v="2173350.6723500001"/>
    <n v="408.81174009369988"/>
    <n v="100"/>
    <n v="100"/>
    <n v="100"/>
    <n v="100"/>
    <n v="0.39375925942195356"/>
    <n v="0.41119177141126628"/>
    <n v="9.0934709031779498E-2"/>
    <n v="9.5708555209585405E-2"/>
    <n v="0.39375925942195356"/>
    <m/>
    <m/>
    <n v="2173350.6723500001"/>
    <n v="408.81174009369988"/>
    <n v="0"/>
    <m/>
    <n v="0"/>
    <m/>
    <n v="-12.824118503281579"/>
    <n v="34.36520929698623"/>
    <n v="200.57637090531705"/>
    <n v="0.23701328672970784"/>
    <n v="49.256358558875156"/>
    <n v="118.66267718623749"/>
    <n v="66.052902891134366"/>
    <n v="96.768437348689247"/>
    <s v="Resto"/>
    <n v="2023"/>
    <n v="3"/>
    <d v="2024-11-12T00:00:00"/>
    <x v="56"/>
    <x v="35"/>
  </r>
  <r>
    <n v="2024"/>
    <n v="9"/>
    <n v="129"/>
    <x v="71"/>
    <s v="Total General"/>
    <n v="208"/>
    <s v="8df66f64b57424391d363fd6b811fed3c430c77597da265025728bd637bad804"/>
    <s v="866d562d83a77144c090ae01fef5e5dc5d322dfdcb968ee04e0fa262fe1b2619"/>
    <x v="63"/>
    <n v="169473.86775"/>
    <n v="60704.479759999995"/>
    <n v="215430.48690000002"/>
    <n v="77237.355119999993"/>
    <n v="98709.788560000015"/>
    <n v="41685.980710000003"/>
    <n v="119907.73733000002"/>
    <n v="50740.565420000006"/>
    <n v="0"/>
    <n v="0"/>
    <n v="136.08000000000001"/>
    <n v="130.12"/>
    <n v="0"/>
    <n v="0"/>
    <n v="91317.452000000005"/>
    <n v="19419.497609999999"/>
    <n v="115621.25993"/>
    <n v="22077.071889999999"/>
    <n v="0"/>
    <n v="0"/>
    <n v="0"/>
    <n v="0"/>
    <n v="0"/>
    <n v="0"/>
    <s v="Total General"/>
    <s v="Totales"/>
    <s v="Total General"/>
    <x v="56"/>
    <x v="2"/>
    <n v="169473.86775"/>
    <n v="60704.479759999995"/>
    <n v="686962120.64980006"/>
    <n v="584624168.36260986"/>
    <n v="657838299.99713993"/>
    <n v="555463704.64566004"/>
    <n v="686962120.64980006"/>
    <n v="584624168.36260986"/>
    <n v="392202060.12335986"/>
    <n v="329333921.18045014"/>
    <n v="169473.86775"/>
    <n v="60704.479759999995"/>
    <n v="2.4670045502609955E-2"/>
    <n v="1.0383505001173399E-2"/>
    <n v="108769.38799000002"/>
    <n v="179.17851931196589"/>
    <n v="100"/>
    <n v="100"/>
    <n v="100"/>
    <n v="100"/>
    <n v="2.4670045502609955E-2"/>
    <n v="2.5762237885926801E-2"/>
    <n v="1.0383505001173399E-2"/>
    <n v="1.0928613202319751E-2"/>
    <m/>
    <m/>
    <m/>
    <n v="0"/>
    <m/>
    <n v="0"/>
    <m/>
    <n v="0"/>
    <m/>
    <n v="136.79372987936117"/>
    <n v="58.244843214183398"/>
    <n v="68.670353283330741"/>
    <n v="2.5168095376386521E-2"/>
    <n v="370.2359135849963"/>
    <n v="423.71646251861711"/>
    <n v="78.97981050828011"/>
    <n v="87.962288236223145"/>
    <s v="Resto"/>
    <n v="2023"/>
    <n v="3"/>
    <d v="2024-11-12T00:00:00"/>
    <x v="56"/>
    <x v="63"/>
  </r>
  <r>
    <n v="2024"/>
    <n v="9"/>
    <n v="123"/>
    <x v="78"/>
    <s v="Total General"/>
    <n v="236"/>
    <s v="9a049b03f6fc40bfcf2f136320359257ed4af8513f71aa6fef47f17059bbae23"/>
    <s v="866d562d83a77144c090ae01fef5e5dc5d322dfdcb968ee04e0fa262fe1b2619"/>
    <x v="69"/>
    <n v="93944.269700000004"/>
    <n v="0"/>
    <n v="93944.269700000004"/>
    <n v="-338.05504999999539"/>
    <n v="56842.403860000013"/>
    <n v="0"/>
    <n v="56842.403860000013"/>
    <n v="29054.735719999993"/>
    <n v="0"/>
    <n v="0"/>
    <n v="136.08000000000001"/>
    <n v="130.12"/>
    <n v="0"/>
    <n v="0"/>
    <n v="8105.4412499999999"/>
    <n v="0"/>
    <n v="13452.97688"/>
    <n v="0"/>
    <n v="0"/>
    <n v="0"/>
    <n v="0"/>
    <n v="0"/>
    <n v="0"/>
    <n v="0"/>
    <s v="Total General"/>
    <s v="Totales"/>
    <s v="Total General"/>
    <x v="56"/>
    <x v="2"/>
    <n v="93944.269700000004"/>
    <n v="0"/>
    <n v="686962120.64980006"/>
    <n v="584624168.36260986"/>
    <n v="657838299.99713993"/>
    <n v="555463704.64566004"/>
    <n v="686962120.64980006"/>
    <n v="584624168.36260986"/>
    <n v="392202060.12335986"/>
    <n v="329333921.18045014"/>
    <n v="93944.269700000004"/>
    <n v="0"/>
    <n v="1.3675320207049809E-2"/>
    <m/>
    <m/>
    <m/>
    <n v="100"/>
    <m/>
    <n v="100"/>
    <m/>
    <n v="1.3675320207049809E-2"/>
    <n v="1.4280754054667909E-2"/>
    <m/>
    <m/>
    <m/>
    <m/>
    <m/>
    <n v="0"/>
    <m/>
    <n v="0"/>
    <m/>
    <n v="0"/>
    <m/>
    <m/>
    <n v="60.506515236660583"/>
    <m/>
    <n v="1.4493142601576669E-2"/>
    <m/>
    <m/>
    <n v="60.250168585735352"/>
    <m/>
    <s v="Resto"/>
    <n v="2023"/>
    <n v="3"/>
    <d v="2024-11-12T00:00:00"/>
    <x v="56"/>
    <x v="69"/>
  </r>
  <r>
    <n v="2024"/>
    <n v="9"/>
    <n v="79"/>
    <x v="59"/>
    <s v="Total General"/>
    <n v="51"/>
    <s v="031b4af5197ec30a926f48cf40e11a7dbc470048a21e4003b7a3c07c5dab1baa"/>
    <s v="866d562d83a77144c090ae01fef5e5dc5d322dfdcb968ee04e0fa262fe1b2619"/>
    <x v="5"/>
    <n v="61339841.861339994"/>
    <n v="52224009.604280002"/>
    <n v="74916268.44050999"/>
    <n v="63229920.080790006"/>
    <n v="29214659.464690004"/>
    <n v="25601627.500460003"/>
    <n v="38909249.003120005"/>
    <n v="33306003.769779999"/>
    <n v="0"/>
    <n v="0"/>
    <n v="136.08000000000001"/>
    <n v="130.12"/>
    <n v="0"/>
    <n v="0"/>
    <n v="28697540.394950002"/>
    <n v="25355312.66722"/>
    <n v="26505610.101050001"/>
    <n v="29498037.37046"/>
    <n v="41148639.236340001"/>
    <n v="35729321.516620003"/>
    <n v="4086716.37164"/>
    <n v="3722413.1737500005"/>
    <n v="2031655.68358"/>
    <n v="1815943.3863000001"/>
    <s v="Total General"/>
    <s v="Totales"/>
    <s v="Total General"/>
    <x v="56"/>
    <x v="2"/>
    <n v="61339841.861339994"/>
    <n v="52224009.604280002"/>
    <n v="686962120.64980006"/>
    <n v="584624168.36260986"/>
    <n v="657838299.99713993"/>
    <n v="555463704.64566004"/>
    <n v="686962120.64980006"/>
    <n v="584624168.36260986"/>
    <n v="392202060.12335986"/>
    <n v="329333921.18045014"/>
    <n v="61339841.861339994"/>
    <n v="52224009.604280002"/>
    <n v="8.9291447108202142"/>
    <n v="8.9329200588040614"/>
    <n v="9115832.2570599914"/>
    <n v="17.455251571324972"/>
    <n v="100"/>
    <n v="100"/>
    <n v="100"/>
    <n v="100"/>
    <n v="8.9291447108202142"/>
    <n v="9.3244558520850305"/>
    <n v="8.9329200588040614"/>
    <n v="9.4018761563538344"/>
    <n v="5.9899429676584415"/>
    <n v="0.59489690170607368"/>
    <n v="0.29574493593012802"/>
    <n v="5419317.7197199985"/>
    <n v="15.167703974448909"/>
    <n v="364303.19788999949"/>
    <n v="9.7867480283763353"/>
    <n v="215712.29727999982"/>
    <n v="11.878800787920785"/>
    <n v="14.112508918290768"/>
    <n v="47.627542846834132"/>
    <n v="49.022715211743964"/>
    <n v="7.4488796554258485"/>
    <n v="13.181567790528259"/>
    <n v="-10.144496163689464"/>
    <n v="108.26968436321023"/>
    <n v="85.955931063438769"/>
    <s v="Grandes"/>
    <n v="2023"/>
    <n v="3"/>
    <d v="2024-11-12T00:00:00"/>
    <x v="56"/>
    <x v="5"/>
  </r>
  <r>
    <n v="2024"/>
    <n v="9"/>
    <n v="109"/>
    <x v="68"/>
    <s v="Total General"/>
    <n v="228"/>
    <s v="9d693eeee1d1899cbc50b6d45df953d3835acf28ee869879b45565fccc814765"/>
    <s v="866d562d83a77144c090ae01fef5e5dc5d322dfdcb968ee04e0fa262fe1b2619"/>
    <x v="32"/>
    <n v="3245561.4989299998"/>
    <n v="2851934.3307800004"/>
    <n v="4248662.2991299992"/>
    <n v="3655449.4017100008"/>
    <n v="3780016.4115000004"/>
    <n v="396493.06121999992"/>
    <n v="3950640.5766900005"/>
    <n v="408543.22055999999"/>
    <n v="0"/>
    <n v="0"/>
    <n v="136.08000000000001"/>
    <n v="130.12"/>
    <n v="0"/>
    <n v="0"/>
    <n v="-4086.4916600000001"/>
    <n v="-2829.2853500000001"/>
    <n v="-3817.5010899999997"/>
    <n v="-8212.4455699999999"/>
    <n v="0"/>
    <n v="0"/>
    <n v="0"/>
    <n v="0"/>
    <n v="0"/>
    <n v="0"/>
    <s v="Total General"/>
    <s v="Totales"/>
    <s v="Total General"/>
    <x v="56"/>
    <x v="2"/>
    <n v="3245561.4989299998"/>
    <n v="2851934.3307800004"/>
    <n v="686962120.64980006"/>
    <n v="584624168.36260986"/>
    <n v="657838299.99713993"/>
    <n v="555463704.64566004"/>
    <n v="686962120.64980006"/>
    <n v="584624168.36260986"/>
    <n v="392202060.12335986"/>
    <n v="329333921.18045014"/>
    <n v="3245561.4989299998"/>
    <n v="2851934.3307800004"/>
    <n v="0.47245130428152438"/>
    <n v="0.48782354290408064"/>
    <n v="393627.16814999934"/>
    <n v="13.802111917575012"/>
    <n v="100"/>
    <n v="100"/>
    <n v="100"/>
    <n v="100"/>
    <n v="0.47245130428152438"/>
    <n v="0.49336767089178457"/>
    <n v="0.48782354290408064"/>
    <n v="0.51343306627015328"/>
    <m/>
    <m/>
    <m/>
    <n v="0"/>
    <m/>
    <n v="0"/>
    <m/>
    <n v="0"/>
    <m/>
    <n v="853.36256323603197"/>
    <n v="116.46725575054427"/>
    <n v="13.902601365703942"/>
    <n v="0.96379310458263956"/>
    <n v="44.435472371141358"/>
    <n v="-53.515660378373738"/>
    <n v="107.04624736596999"/>
    <n v="34.451191498125205"/>
    <s v="Resto"/>
    <n v="2023"/>
    <n v="3"/>
    <d v="2024-11-12T00:00:00"/>
    <x v="56"/>
    <x v="32"/>
  </r>
  <r>
    <n v="2024"/>
    <n v="9"/>
    <n v="120"/>
    <x v="58"/>
    <s v="Total General"/>
    <n v="234"/>
    <s v="114bd151f8fb0c58642d2170da4ae7d7c57977260ac2cc8905306cab6b2acabc"/>
    <s v="866d562d83a77144c090ae01fef5e5dc5d322dfdcb968ee04e0fa262fe1b2619"/>
    <x v="43"/>
    <n v="2019824.97291"/>
    <n v="0"/>
    <n v="5556091.6224199999"/>
    <n v="0"/>
    <n v="1865907.3551100004"/>
    <n v="0"/>
    <n v="4126342.5260200007"/>
    <n v="0"/>
    <n v="0"/>
    <n v="0"/>
    <n v="136.08000000000001"/>
    <n v="130.12"/>
    <n v="12285.7251"/>
    <n v="0"/>
    <n v="1011854.0147599999"/>
    <n v="0"/>
    <n v="1810115.5964300002"/>
    <n v="0"/>
    <n v="1912984.8618000001"/>
    <n v="0"/>
    <n v="0"/>
    <n v="0"/>
    <n v="3438.8890000000001"/>
    <n v="0"/>
    <s v="Total General"/>
    <s v="Totales"/>
    <s v="Total General"/>
    <x v="56"/>
    <x v="2"/>
    <n v="2019824.97291"/>
    <n v="0"/>
    <n v="686962120.64980006"/>
    <n v="584624168.36260986"/>
    <n v="657838299.99713993"/>
    <n v="555463704.64566004"/>
    <n v="686962120.64980006"/>
    <n v="584624168.36260986"/>
    <n v="392202060.12335986"/>
    <n v="329333921.18045014"/>
    <n v="2019824.97291"/>
    <n v="0"/>
    <n v="0.294022757906861"/>
    <m/>
    <m/>
    <m/>
    <n v="100"/>
    <m/>
    <n v="100"/>
    <m/>
    <n v="0.294022757906861"/>
    <n v="0.30703973498028031"/>
    <m/>
    <m/>
    <n v="0.27847021026290364"/>
    <m/>
    <n v="5.0059368582755948E-4"/>
    <n v="1912984.8618000001"/>
    <m/>
    <n v="0"/>
    <m/>
    <n v="3438.8890000000001"/>
    <m/>
    <m/>
    <n v="92.379655669954033"/>
    <m/>
    <n v="0.47575154361073835"/>
    <m/>
    <m/>
    <n v="55.899966651612118"/>
    <m/>
    <s v="Resto"/>
    <n v="2023"/>
    <n v="3"/>
    <d v="2024-11-12T00:00:00"/>
    <x v="56"/>
    <x v="43"/>
  </r>
  <r>
    <n v="2024"/>
    <n v="9"/>
    <n v="705"/>
    <x v="52"/>
    <s v="Total General"/>
    <n v="36"/>
    <s v="76a50887d8f1c2e9301755428990ad81479ee21c25b43215cf524541e0503269"/>
    <s v="866d562d83a77144c090ae01fef5e5dc5d322dfdcb968ee04e0fa262fe1b2619"/>
    <x v="61"/>
    <n v="632166.95652999997"/>
    <n v="569036.86289999995"/>
    <n v="667109.06146000011"/>
    <n v="592632.07760999992"/>
    <n v="460206.98779000004"/>
    <n v="536351.11864999984"/>
    <n v="560663.41158000007"/>
    <n v="706542.29396000016"/>
    <n v="0"/>
    <n v="0"/>
    <n v="136.08000000000001"/>
    <n v="130.12"/>
    <n v="0"/>
    <n v="0"/>
    <n v="110517.44"/>
    <n v="86264.382089999999"/>
    <n v="63441.773229999999"/>
    <n v="38337.335829999996"/>
    <n v="0"/>
    <n v="0"/>
    <n v="0"/>
    <n v="0"/>
    <n v="0"/>
    <n v="0"/>
    <s v="Total General"/>
    <s v="Totales"/>
    <s v="Total General"/>
    <x v="56"/>
    <x v="2"/>
    <n v="632166.95652999997"/>
    <n v="569036.86289999995"/>
    <n v="686962120.64980006"/>
    <n v="584624168.36260986"/>
    <n v="657838299.99713993"/>
    <n v="555463704.64566004"/>
    <n v="686962120.64980006"/>
    <n v="584624168.36260986"/>
    <n v="392202060.12335986"/>
    <n v="329333921.18045014"/>
    <n v="632166.95652999997"/>
    <n v="569036.86289999995"/>
    <n v="9.2023553777904221E-2"/>
    <n v="9.7333790440743126E-2"/>
    <n v="63130.093630000018"/>
    <n v="11.094201051978981"/>
    <n v="100"/>
    <n v="100"/>
    <n v="100"/>
    <n v="100"/>
    <n v="9.2023553777904221E-2"/>
    <n v="9.6097621031300318E-2"/>
    <n v="9.7333790440743126E-2"/>
    <n v="0.10244357248562234"/>
    <m/>
    <m/>
    <m/>
    <n v="0"/>
    <m/>
    <n v="0"/>
    <m/>
    <n v="0"/>
    <m/>
    <n v="-14.196694704702995"/>
    <n v="72.798330098760957"/>
    <n v="94.255953105845762"/>
    <n v="0.11733925814801954"/>
    <n v="28.114799320879257"/>
    <n v="65.482999422080624"/>
    <n v="174.20294921349884"/>
    <n v="225.01402411613535"/>
    <s v="Resto"/>
    <n v="2023"/>
    <n v="3"/>
    <d v="2024-11-12T00:00:00"/>
    <x v="56"/>
    <x v="61"/>
  </r>
  <r>
    <n v="2024"/>
    <n v="9"/>
    <n v="50"/>
    <x v="56"/>
    <s v="Total General"/>
    <n v="38"/>
    <s v="aea92132c4cbeb263e6ac2bf6c183b5d81737f179f21efdc5863739672f0f470"/>
    <s v="866d562d83a77144c090ae01fef5e5dc5d322dfdcb968ee04e0fa262fe1b2619"/>
    <x v="15"/>
    <n v="44827465.708169997"/>
    <n v="24659912.83171"/>
    <n v="53939557.433809996"/>
    <n v="28926578.740039997"/>
    <n v="26845703.637250006"/>
    <n v="19475883.151129998"/>
    <n v="32511059.509590004"/>
    <n v="24680521.680609997"/>
    <n v="0"/>
    <n v="0"/>
    <n v="136.08000000000001"/>
    <n v="130.12"/>
    <n v="0"/>
    <n v="0"/>
    <n v="26808190.01915"/>
    <n v="19448545.283220001"/>
    <n v="14110556.38284"/>
    <n v="14629904.0603"/>
    <n v="30980312.03607"/>
    <n v="13383060.374710001"/>
    <n v="13170194.861159999"/>
    <n v="10653093.688349999"/>
    <n v="0"/>
    <n v="0"/>
    <s v="Total General"/>
    <s v="Totales"/>
    <s v="Total General"/>
    <x v="56"/>
    <x v="2"/>
    <n v="44827465.708169997"/>
    <n v="24659912.83171"/>
    <n v="686962120.64980006"/>
    <n v="584624168.36260986"/>
    <n v="657838299.99713993"/>
    <n v="555463704.64566004"/>
    <n v="686962120.64980006"/>
    <n v="584624168.36260986"/>
    <n v="392202060.12335986"/>
    <n v="329333921.18045014"/>
    <n v="44827465.708169997"/>
    <n v="24659912.83171"/>
    <n v="6.5254639754761925"/>
    <n v="4.2180796084391137"/>
    <n v="20167552.876459997"/>
    <n v="81.782741950842137"/>
    <n v="100"/>
    <n v="100"/>
    <n v="100"/>
    <n v="100"/>
    <n v="6.5254639754761925"/>
    <n v="6.8143593506740014"/>
    <n v="4.2180796084391137"/>
    <n v="4.439518302539855"/>
    <n v="4.509755502496354"/>
    <n v="1.9171646391073591"/>
    <m/>
    <n v="17597251.661359999"/>
    <n v="131.48899555600573"/>
    <n v="2517101.1728099994"/>
    <n v="23.627889197695207"/>
    <n v="0"/>
    <m/>
    <n v="37.840751194342673"/>
    <n v="59.886730630764305"/>
    <n v="78.977907521579326"/>
    <n v="6.8448655340581812"/>
    <n v="37.841620690673579"/>
    <n v="-3.5499048751065465"/>
    <n v="189.98676800407196"/>
    <n v="132.93692975059187"/>
    <s v="Medianas"/>
    <n v="2023"/>
    <n v="3"/>
    <d v="2024-11-12T00:00:00"/>
    <x v="56"/>
    <x v="15"/>
  </r>
  <r>
    <n v="2024"/>
    <n v="9"/>
    <n v="714"/>
    <x v="48"/>
    <s v="Total General"/>
    <n v="250"/>
    <s v="1e472b39b105d349bcd069c4a711b44a2fffb8e274714bb07ecfff69a9a7f67b"/>
    <s v="866d562d83a77144c090ae01fef5e5dc5d322dfdcb968ee04e0fa262fe1b2619"/>
    <x v="49"/>
    <n v="453031.13588000002"/>
    <n v="407667.88101999997"/>
    <n v="592357.13715999993"/>
    <n v="550492.69735000003"/>
    <n v="159701.41050999999"/>
    <n v="139240.40759000002"/>
    <n v="210313.07347"/>
    <n v="304704.93134999997"/>
    <n v="0"/>
    <n v="0"/>
    <n v="136.08000000000001"/>
    <n v="130.12"/>
    <n v="947.11142999999993"/>
    <n v="92.980289999999997"/>
    <n v="159701.41050999999"/>
    <n v="139240.40759000002"/>
    <n v="465179.30627999996"/>
    <n v="408965.83955999999"/>
    <n v="0"/>
    <n v="0"/>
    <n v="0"/>
    <n v="0"/>
    <n v="0"/>
    <n v="0"/>
    <s v="Total General"/>
    <s v="Totales"/>
    <s v="Total General"/>
    <x v="56"/>
    <x v="2"/>
    <n v="453031.13588000002"/>
    <n v="407667.88101999997"/>
    <n v="686962120.64980006"/>
    <n v="584624168.36260986"/>
    <n v="657838299.99713993"/>
    <n v="555463704.64566004"/>
    <n v="686962120.64980006"/>
    <n v="584624168.36260986"/>
    <n v="392202060.12335986"/>
    <n v="329333921.18045014"/>
    <n v="453031.13588000002"/>
    <n v="407667.88101999997"/>
    <n v="6.594703292395164E-2"/>
    <n v="6.9731616152951495E-2"/>
    <n v="45363.254860000045"/>
    <n v="11.127502796271195"/>
    <n v="100"/>
    <n v="100"/>
    <n v="100"/>
    <n v="100"/>
    <n v="6.594703292395164E-2"/>
    <n v="6.886664030993174E-2"/>
    <n v="6.9731616152951495E-2"/>
    <n v="7.3392352661468388E-2"/>
    <m/>
    <m/>
    <m/>
    <n v="0"/>
    <m/>
    <n v="0"/>
    <m/>
    <n v="0"/>
    <m/>
    <n v="14.694730699330005"/>
    <n v="35.251751560030101"/>
    <n v="34.155353922319172"/>
    <n v="4.071916666112587E-2"/>
    <n v="14.694730699330005"/>
    <n v="13.745271923072888"/>
    <n v="34.331151096792937"/>
    <n v="34.046953099996472"/>
    <s v="Resto"/>
    <n v="2023"/>
    <n v="3"/>
    <d v="2024-11-12T00:00:00"/>
    <x v="56"/>
    <x v="49"/>
  </r>
  <r>
    <n v="2024"/>
    <n v="9"/>
    <n v="106"/>
    <x v="76"/>
    <s v="Total General"/>
    <n v="227"/>
    <s v="dfe62e836a0a6f2633422230c81287700a56e2639652c73f264e6562220c207a"/>
    <s v="866d562d83a77144c090ae01fef5e5dc5d322dfdcb968ee04e0fa262fe1b2619"/>
    <x v="44"/>
    <n v="1558409.86843"/>
    <n v="1351465.83501"/>
    <n v="2110871.44533"/>
    <n v="1833175.5141"/>
    <n v="241653.14478"/>
    <n v="207228.61200000002"/>
    <n v="312136.17924000003"/>
    <n v="247100.51282"/>
    <n v="0"/>
    <n v="0"/>
    <n v="136.08000000000001"/>
    <n v="130.12"/>
    <n v="0"/>
    <n v="0"/>
    <n v="488126.56351000001"/>
    <n v="410702.17138000001"/>
    <n v="1777597.4765999999"/>
    <n v="1625840.6794"/>
    <n v="332712.23219000001"/>
    <n v="380060.03561000002"/>
    <n v="1210725.9496600002"/>
    <n v="957224.33007999999"/>
    <n v="14971.686580000001"/>
    <n v="14181.46932"/>
    <s v="Total General"/>
    <s v="Totales"/>
    <s v="Total General"/>
    <x v="56"/>
    <x v="2"/>
    <n v="1558409.86843"/>
    <n v="1351465.83501"/>
    <n v="686962120.64980006"/>
    <n v="584624168.36260986"/>
    <n v="657838299.99713993"/>
    <n v="555463704.64566004"/>
    <n v="686962120.64980006"/>
    <n v="584624168.36260986"/>
    <n v="392202060.12335986"/>
    <n v="329333921.18045014"/>
    <n v="1558409.86843"/>
    <n v="1351465.83501"/>
    <n v="0.22685528380457048"/>
    <n v="0.23116831430269588"/>
    <n v="206944.03341999999"/>
    <n v="15.312561224936093"/>
    <n v="100"/>
    <n v="100"/>
    <n v="100"/>
    <n v="100"/>
    <n v="0.22685528380457048"/>
    <n v="0.23689862211378926"/>
    <n v="0.23116831430269588"/>
    <n v="0.24330407616319835"/>
    <n v="4.8432398554273448E-2"/>
    <n v="0.17624348028312972"/>
    <n v="2.1794049671673638E-3"/>
    <n v="-47347.803420000011"/>
    <n v="-12.457980051495376"/>
    <n v="253501.61958000017"/>
    <n v="26.482989578713891"/>
    <n v="790.21726000000126"/>
    <n v="5.5721818534385958"/>
    <n v="16.611862834848303"/>
    <n v="15.506392103603037"/>
    <n v="15.333618255948487"/>
    <n v="6.1614450649237408E-2"/>
    <n v="18.851712390476628"/>
    <n v="9.3340509388659232"/>
    <n v="27.459904164785197"/>
    <n v="25.260911267859619"/>
    <s v="Resto"/>
    <n v="2023"/>
    <n v="3"/>
    <d v="2024-11-12T00:00:00"/>
    <x v="56"/>
    <x v="44"/>
  </r>
  <r>
    <n v="2024"/>
    <n v="9"/>
    <n v="81"/>
    <x v="34"/>
    <s v="Total General"/>
    <n v="53"/>
    <s v="2858dcd1057d3eae7f7d5f782167e24b61153c01551450a628cee722509f6529"/>
    <s v="866d562d83a77144c090ae01fef5e5dc5d322dfdcb968ee04e0fa262fe1b2619"/>
    <x v="47"/>
    <n v="1282462.5710499999"/>
    <n v="1212681.1111300001"/>
    <n v="1748117.3137899998"/>
    <n v="1660111.04905"/>
    <n v="517790.57886999997"/>
    <n v="647739.05333999987"/>
    <n v="2053856.3194500001"/>
    <n v="812543.09623000014"/>
    <n v="0"/>
    <n v="0"/>
    <n v="136.08000000000001"/>
    <n v="130.12"/>
    <n v="0"/>
    <n v="0"/>
    <n v="533444.12544999993"/>
    <n v="440501.25144999998"/>
    <n v="1069518.9297400001"/>
    <n v="886067.65182999999"/>
    <n v="0"/>
    <n v="0"/>
    <n v="0"/>
    <n v="0"/>
    <n v="0"/>
    <n v="0"/>
    <s v="Total General"/>
    <s v="Totales"/>
    <s v="Total General"/>
    <x v="56"/>
    <x v="2"/>
    <n v="1282462.5710499999"/>
    <n v="1212681.1111300001"/>
    <n v="686962120.64980006"/>
    <n v="584624168.36260986"/>
    <n v="657838299.99713993"/>
    <n v="555463704.64566004"/>
    <n v="686962120.64980006"/>
    <n v="584624168.36260986"/>
    <n v="392202060.12335986"/>
    <n v="329333921.18045014"/>
    <n v="1282462.5710499999"/>
    <n v="1212681.1111300001"/>
    <n v="0.18668606790675935"/>
    <n v="0.20742917873655908"/>
    <n v="69781.459919999819"/>
    <n v="5.754312430493469"/>
    <n v="100"/>
    <n v="100"/>
    <n v="100"/>
    <n v="100"/>
    <n v="0.18668606790675935"/>
    <n v="0.19495103447998932"/>
    <n v="0.20742917873655908"/>
    <n v="0.2183186949908078"/>
    <m/>
    <m/>
    <m/>
    <n v="0"/>
    <m/>
    <n v="0"/>
    <m/>
    <n v="0"/>
    <m/>
    <n v="-20.0618557426689"/>
    <n v="40.374712725227177"/>
    <n v="53.4137991756484"/>
    <n v="0.13202138171001412"/>
    <n v="21.099343916517711"/>
    <n v="20.703980958013446"/>
    <n v="49.877015788741588"/>
    <n v="49.71417820526802"/>
    <s v="Resto"/>
    <n v="2023"/>
    <n v="3"/>
    <d v="2024-11-12T00:00:00"/>
    <x v="56"/>
    <x v="47"/>
  </r>
  <r>
    <n v="2024"/>
    <n v="9"/>
    <n v="130"/>
    <x v="70"/>
    <s v="Total General"/>
    <n v="282"/>
    <s v="27e1615212f3c6ea846ed6c412df1361ce97f006ee20bb5aa2483a3b61d5cadd"/>
    <s v="866d562d83a77144c090ae01fef5e5dc5d322dfdcb968ee04e0fa262fe1b2619"/>
    <x v="75"/>
    <n v="21436.396140000001"/>
    <n v="468.89203999999995"/>
    <n v="22958.823609999999"/>
    <n v="468.89203999999995"/>
    <n v="8044.396560000001"/>
    <n v="97.466229999999996"/>
    <n v="8464.9167499999985"/>
    <n v="97.466229999999996"/>
    <n v="0"/>
    <n v="0"/>
    <n v="136.08000000000001"/>
    <n v="130.12"/>
    <n v="0"/>
    <n v="0"/>
    <n v="2988.5970600000001"/>
    <n v="94.789289999999994"/>
    <n v="3705.3758800000001"/>
    <n v="-430.71762999999999"/>
    <n v="0"/>
    <n v="0"/>
    <n v="0"/>
    <n v="0"/>
    <n v="0"/>
    <n v="0"/>
    <s v="Total General"/>
    <s v="Totales"/>
    <s v="Total General"/>
    <x v="56"/>
    <x v="2"/>
    <n v="21436.396140000001"/>
    <n v="468.89203999999995"/>
    <n v="686962120.64980006"/>
    <n v="584624168.36260986"/>
    <n v="657838299.99713993"/>
    <n v="555463704.64566004"/>
    <n v="686962120.64980006"/>
    <n v="584624168.36260986"/>
    <n v="392202060.12335986"/>
    <n v="329333921.18045014"/>
    <n v="21436.396140000001"/>
    <n v="468.89203999999995"/>
    <n v="3.1204626129492019E-3"/>
    <n v="8.0204012316708098E-5"/>
    <n v="20967.504100000002"/>
    <n v="4471.7125289650903"/>
    <n v="100"/>
    <n v="100"/>
    <n v="100"/>
    <n v="100"/>
    <n v="3.1204626129492019E-3"/>
    <n v="3.2586117500445324E-3"/>
    <n v="8.0204012316708098E-5"/>
    <n v="8.4414523591440477E-5"/>
    <m/>
    <m/>
    <m/>
    <n v="0"/>
    <m/>
    <n v="0"/>
    <m/>
    <n v="0"/>
    <m/>
    <n v="8153.5218198139009"/>
    <n v="37.52681424369311"/>
    <n v="20.786497036716597"/>
    <n v="2.051084728486583E-3"/>
    <n v="3052.8847404596027"/>
    <n v="-960.2795943133325"/>
    <n v="80.655705569066313"/>
    <n v="-22.007292805729822"/>
    <s v="Resto"/>
    <n v="2023"/>
    <n v="3"/>
    <d v="2024-11-12T00:00:00"/>
    <x v="56"/>
    <x v="75"/>
  </r>
  <r>
    <n v="2024"/>
    <n v="9"/>
    <n v="41"/>
    <x v="7"/>
    <s v="Total General"/>
    <n v="29"/>
    <s v="35135aaa6cc23891b40cb3f378c53a17a1127210ce60e125ccf03efcfdaec458"/>
    <s v="866d562d83a77144c090ae01fef5e5dc5d322dfdcb968ee04e0fa262fe1b2619"/>
    <x v="16"/>
    <n v="25680299.423299998"/>
    <n v="22376637.893310003"/>
    <n v="30605746.639409993"/>
    <n v="25913035.127960004"/>
    <n v="17319858.873689994"/>
    <n v="10792790.82511"/>
    <n v="35366752.677459992"/>
    <n v="13462542.817520004"/>
    <n v="0"/>
    <n v="0"/>
    <n v="136.08000000000001"/>
    <n v="130.12"/>
    <n v="156383.86567000003"/>
    <n v="359312.09473000001"/>
    <n v="8289227.1477600001"/>
    <n v="7614988.2172900001"/>
    <n v="13998709.576510001"/>
    <n v="11948835.8694"/>
    <n v="5958559.3917300003"/>
    <n v="3895125.8799000001"/>
    <n v="649554.4216"/>
    <n v="610219.42483999999"/>
    <n v="12726.759259999999"/>
    <n v="9845.6012499999997"/>
    <s v="Total General"/>
    <s v="Totales"/>
    <s v="Total General"/>
    <x v="56"/>
    <x v="2"/>
    <n v="25680299.423299998"/>
    <n v="22376637.893310003"/>
    <n v="686962120.64980006"/>
    <n v="584624168.36260986"/>
    <n v="657838299.99713993"/>
    <n v="555463704.64566004"/>
    <n v="686962120.64980006"/>
    <n v="584624168.36260986"/>
    <n v="392202060.12335986"/>
    <n v="329333921.18045014"/>
    <n v="25680299.423299998"/>
    <n v="22376637.893310003"/>
    <n v="3.7382409672033892"/>
    <n v="3.8275252896200858"/>
    <n v="3303661.5299899951"/>
    <n v="14.763886986693819"/>
    <n v="100"/>
    <n v="100"/>
    <n v="100"/>
    <n v="100"/>
    <n v="3.7382409672033892"/>
    <n v="3.9037403908242569"/>
    <n v="3.8275252896200858"/>
    <n v="4.02846085282646"/>
    <n v="0.86737815850658206"/>
    <n v="9.4554619836328679E-2"/>
    <n v="1.8526144131443096E-3"/>
    <n v="2063433.5118300002"/>
    <n v="52.974758081065531"/>
    <n v="39334.996760000009"/>
    <n v="6.4460414006508593"/>
    <n v="2881.1580099999992"/>
    <n v="29.263403390422702"/>
    <n v="60.47618409683642"/>
    <n v="67.444146924453335"/>
    <n v="48.232405943060577"/>
    <n v="4.4160550478093752"/>
    <n v="8.8541033975486183"/>
    <n v="17.155426097696779"/>
    <n v="59.21422330004917"/>
    <n v="63.729959140131534"/>
    <s v="Medianas"/>
    <n v="2023"/>
    <n v="3"/>
    <d v="2024-11-12T00:00:00"/>
    <x v="56"/>
    <x v="16"/>
  </r>
  <r>
    <n v="2024"/>
    <n v="9"/>
    <n v="715"/>
    <x v="46"/>
    <s v="Total General"/>
    <n v="251"/>
    <s v="c75d3f1f5bcd6914d0331ce5ec17c0db8f2070a2d4285f8e3ff11c6ca19168ff"/>
    <s v="866d562d83a77144c090ae01fef5e5dc5d322dfdcb968ee04e0fa262fe1b2619"/>
    <x v="66"/>
    <n v="103938.11167"/>
    <n v="106585.73477"/>
    <n v="119880.9457"/>
    <n v="119268.07528999999"/>
    <n v="26162.597950000003"/>
    <n v="20635.934209999999"/>
    <n v="35765.319839999996"/>
    <n v="26469.283940000001"/>
    <n v="0"/>
    <n v="0"/>
    <n v="136.08000000000001"/>
    <n v="130.12"/>
    <n v="0"/>
    <n v="0"/>
    <n v="26083.597949999999"/>
    <n v="20383.434209999999"/>
    <n v="95907.89059000001"/>
    <n v="89732.595920000007"/>
    <n v="0"/>
    <n v="0"/>
    <n v="0"/>
    <n v="0"/>
    <n v="0"/>
    <n v="0"/>
    <s v="Total General"/>
    <s v="Totales"/>
    <s v="Total General"/>
    <x v="56"/>
    <x v="2"/>
    <n v="103938.11167"/>
    <n v="106585.73477"/>
    <n v="686962120.64980006"/>
    <n v="584624168.36260986"/>
    <n v="657838299.99713993"/>
    <n v="555463704.64566004"/>
    <n v="686962120.64980006"/>
    <n v="584624168.36260986"/>
    <n v="392202060.12335986"/>
    <n v="329333921.18045014"/>
    <n v="103938.11167"/>
    <n v="106585.73477"/>
    <n v="1.5130108130515922E-2"/>
    <n v="1.8231496496034491E-2"/>
    <n v="-2647.6230999999971"/>
    <n v="-2.4840313816039905"/>
    <n v="100"/>
    <n v="100"/>
    <n v="100"/>
    <n v="100"/>
    <n v="1.5130108130515922E-2"/>
    <n v="1.5799948356678518E-2"/>
    <n v="1.8231496496034491E-2"/>
    <n v="1.918860474204933E-2"/>
    <m/>
    <m/>
    <m/>
    <n v="0"/>
    <m/>
    <n v="0"/>
    <m/>
    <n v="0"/>
    <m/>
    <n v="26.781747236438804"/>
    <n v="25.17132313608445"/>
    <n v="19.36087812738733"/>
    <n v="6.6706936576954859E-3"/>
    <n v="27.964687801251522"/>
    <n v="6.881885681213884"/>
    <n v="27.196508847750266"/>
    <n v="22.715752287131647"/>
    <s v="Resto"/>
    <n v="2023"/>
    <n v="3"/>
    <d v="2024-11-12T00:00:00"/>
    <x v="56"/>
    <x v="66"/>
  </r>
  <r>
    <n v="2024"/>
    <n v="9"/>
    <n v="59"/>
    <x v="38"/>
    <s v="Total General"/>
    <n v="209"/>
    <s v="83f814f7a92e365cbd79f9addceed185761a8d38a06a2d4350bb1fe4b7632b34"/>
    <s v="866d562d83a77144c090ae01fef5e5dc5d322dfdcb968ee04e0fa262fe1b2619"/>
    <x v="60"/>
    <n v="525328.15815000003"/>
    <n v="488652.45827999996"/>
    <n v="589343.73420000006"/>
    <n v="619402.79878000007"/>
    <n v="179329.07100999999"/>
    <n v="98226.974509999985"/>
    <n v="311642.20688999991"/>
    <n v="157200.66812000002"/>
    <n v="0"/>
    <n v="0"/>
    <n v="136.08000000000001"/>
    <n v="130.12"/>
    <n v="554.40816000000007"/>
    <n v="517.20686999999998"/>
    <n v="5157.32582"/>
    <n v="12933.10699"/>
    <n v="22242.261489999997"/>
    <n v="30215.16894"/>
    <n v="0"/>
    <n v="0"/>
    <n v="0"/>
    <n v="0"/>
    <n v="0"/>
    <n v="0"/>
    <s v="Total General"/>
    <s v="Totales"/>
    <s v="Total General"/>
    <x v="56"/>
    <x v="2"/>
    <n v="525328.15815000003"/>
    <n v="488652.45827999996"/>
    <n v="686962120.64980006"/>
    <n v="584624168.36260986"/>
    <n v="657838299.99713993"/>
    <n v="555463704.64566004"/>
    <n v="686962120.64980006"/>
    <n v="584624168.36260986"/>
    <n v="392202060.12335986"/>
    <n v="329333921.18045014"/>
    <n v="525328.15815000003"/>
    <n v="488652.45827999996"/>
    <n v="7.647119722599699E-2"/>
    <n v="8.3584033080362843E-2"/>
    <n v="36675.699870000069"/>
    <n v="7.5054774100787869"/>
    <n v="100"/>
    <n v="100"/>
    <n v="100"/>
    <n v="100"/>
    <n v="7.647119722599699E-2"/>
    <n v="7.9856730468913714E-2"/>
    <n v="8.3584033080362843E-2"/>
    <n v="8.7971987043099387E-2"/>
    <m/>
    <m/>
    <m/>
    <n v="0"/>
    <m/>
    <n v="0"/>
    <m/>
    <n v="0"/>
    <m/>
    <n v="82.566012955782739"/>
    <n v="34.136580769157078"/>
    <n v="20.101602446808016"/>
    <n v="4.5723643306104858E-2"/>
    <n v="-60.123071555909235"/>
    <n v="-26.387102007710972"/>
    <n v="23.187056866131648"/>
    <n v="42.803358192972595"/>
    <s v="Resto"/>
    <n v="2023"/>
    <n v="3"/>
    <d v="2024-11-12T00:00:00"/>
    <x v="56"/>
    <x v="60"/>
  </r>
  <r>
    <n v="2024"/>
    <n v="9"/>
    <n v="39"/>
    <x v="17"/>
    <s v="Total General"/>
    <n v="27"/>
    <s v="670671cd97404156226e507973f2ab8330d3022ca96e0c93bdbdb320c41adcaf"/>
    <s v="866d562d83a77144c090ae01fef5e5dc5d322dfdcb968ee04e0fa262fe1b2619"/>
    <x v="10"/>
    <n v="20570212.76644"/>
    <n v="17720859.139090002"/>
    <n v="26173608.916639999"/>
    <n v="22140884.61124"/>
    <n v="9457742.3322500028"/>
    <n v="9432791.093559999"/>
    <n v="13778940.319359999"/>
    <n v="12721811.833239999"/>
    <n v="0"/>
    <n v="0"/>
    <n v="136.08000000000001"/>
    <n v="130.12"/>
    <n v="64377.491470000001"/>
    <n v="51627.68894"/>
    <n v="4746041.5805699993"/>
    <n v="4721284.5562800001"/>
    <n v="8040252.5226400001"/>
    <n v="6866701.9668399999"/>
    <n v="870755.25255999994"/>
    <n v="813211.66996999993"/>
    <n v="0"/>
    <n v="0"/>
    <n v="0"/>
    <n v="0"/>
    <s v="Total General"/>
    <s v="Totales"/>
    <s v="Total General"/>
    <x v="56"/>
    <x v="2"/>
    <n v="20570212.76644"/>
    <n v="17720859.139090002"/>
    <n v="686962120.64980006"/>
    <n v="584624168.36260986"/>
    <n v="657838299.99713993"/>
    <n v="555463704.64566004"/>
    <n v="686962120.64980006"/>
    <n v="584624168.36260986"/>
    <n v="392202060.12335986"/>
    <n v="329333921.18045014"/>
    <n v="20570212.76644"/>
    <n v="17720859.139090002"/>
    <n v="2.9943736558549339"/>
    <n v="3.0311540470045601"/>
    <n v="2849353.6273499988"/>
    <n v="16.079094162340478"/>
    <n v="100"/>
    <n v="100"/>
    <n v="100"/>
    <n v="100"/>
    <n v="2.9943736558549339"/>
    <n v="3.1269405819833591"/>
    <n v="3.0311540470045601"/>
    <n v="3.1902820996008092"/>
    <n v="0.12675447835993481"/>
    <m/>
    <m/>
    <n v="57543.582590000005"/>
    <n v="7.0760891309052276"/>
    <n v="0"/>
    <m/>
    <n v="0"/>
    <m/>
    <n v="0.26451596820624701"/>
    <n v="45.977853703488037"/>
    <n v="53.229874576184855"/>
    <n v="2.4114463675369899"/>
    <n v="0.52437051812666002"/>
    <n v="17.090454216117056"/>
    <n v="59.028513932938594"/>
    <n v="68.756217745863466"/>
    <s v="Medianas"/>
    <n v="2023"/>
    <n v="3"/>
    <d v="2024-11-12T00:00:00"/>
    <x v="56"/>
    <x v="10"/>
  </r>
  <r>
    <n v="2024"/>
    <n v="9"/>
    <n v="94"/>
    <x v="19"/>
    <s v="Total General"/>
    <n v="7"/>
    <s v="7902699be42c8a8e46fbbb4501726517e86b22c56a189f7625a6da49081b2451"/>
    <s v="866d562d83a77144c090ae01fef5e5dc5d322dfdcb968ee04e0fa262fe1b2619"/>
    <x v="25"/>
    <n v="5391455.1856499994"/>
    <n v="5692551.0252200002"/>
    <n v="7748888.4337199992"/>
    <n v="7677818.5555500006"/>
    <n v="3094468.524689998"/>
    <n v="3485614.4668300003"/>
    <n v="4921920.6946199983"/>
    <n v="4798030.6862699967"/>
    <n v="0"/>
    <n v="0"/>
    <n v="136.08000000000001"/>
    <n v="130.12"/>
    <n v="4532.5122199999996"/>
    <n v="3918.7258899999997"/>
    <n v="2561211.1686"/>
    <n v="2855456.8788999999"/>
    <n v="3409143.5100799999"/>
    <n v="3401234.2704499997"/>
    <n v="2131429.1206800002"/>
    <n v="1727627.4647900001"/>
    <n v="0"/>
    <n v="0"/>
    <n v="0"/>
    <n v="0"/>
    <s v="Total General"/>
    <s v="Totales"/>
    <s v="Total General"/>
    <x v="56"/>
    <x v="2"/>
    <n v="5391455.1856499994"/>
    <n v="5692551.0252200002"/>
    <n v="686962120.64980006"/>
    <n v="584624168.36260986"/>
    <n v="657838299.99713993"/>
    <n v="555463704.64566004"/>
    <n v="686962120.64980006"/>
    <n v="584624168.36260986"/>
    <n v="392202060.12335986"/>
    <n v="329333921.18045014"/>
    <n v="5391455.1856499994"/>
    <n v="5692551.0252200002"/>
    <n v="0.78482568741202241"/>
    <n v="0.97371120341525585"/>
    <n v="-301095.83957000077"/>
    <n v="-5.2892954008851305"/>
    <n v="100"/>
    <n v="100"/>
    <n v="100"/>
    <n v="100"/>
    <n v="0.78482568741202241"/>
    <n v="0.81957149434343357"/>
    <n v="0.97371120341525585"/>
    <n v="1.0248286211340087"/>
    <n v="0.31026879890609882"/>
    <m/>
    <m/>
    <n v="403801.65589000005"/>
    <n v="23.373190350333072"/>
    <n v="0"/>
    <m/>
    <n v="0"/>
    <m/>
    <n v="-11.221721330980438"/>
    <n v="57.395794236151588"/>
    <n v="61.231150171294104"/>
    <n v="0.78899853909912931"/>
    <n v="-10.304680574036595"/>
    <n v="0.23254027806069999"/>
    <n v="75.127701753450026"/>
    <n v="83.953548972156185"/>
    <s v="Resto"/>
    <n v="2023"/>
    <n v="3"/>
    <d v="2024-11-12T00:00:00"/>
    <x v="56"/>
    <x v="25"/>
  </r>
  <r>
    <n v="2024"/>
    <n v="9"/>
    <n v="13"/>
    <x v="23"/>
    <s v="Total General"/>
    <n v="13"/>
    <s v="3fdba35f04dc8c462986c992bcf875546257113072a909c162f7e470e581e278"/>
    <s v="866d562d83a77144c090ae01fef5e5dc5d322dfdcb968ee04e0fa262fe1b2619"/>
    <x v="54"/>
    <n v="1151107.1503699999"/>
    <n v="957883.89023000002"/>
    <n v="1561209.1747399999"/>
    <n v="1343947.15918"/>
    <n v="686469.24497999973"/>
    <n v="636604.33436000033"/>
    <n v="862148.29804999987"/>
    <n v="778159.7653100004"/>
    <n v="0"/>
    <n v="0"/>
    <n v="136.08000000000001"/>
    <n v="130.12"/>
    <n v="1647.1390999999999"/>
    <n v="2465.41248"/>
    <n v="443415.83711000002"/>
    <n v="368119.05969999998"/>
    <n v="858372.66125"/>
    <n v="625596.63064999995"/>
    <n v="33123.765950000001"/>
    <n v="1883.61761"/>
    <n v="145665.86486000003"/>
    <n v="187121.55965000001"/>
    <n v="0"/>
    <n v="0"/>
    <s v="Total General"/>
    <s v="Totales"/>
    <s v="Total General"/>
    <x v="56"/>
    <x v="2"/>
    <n v="1151107.1503699999"/>
    <n v="957883.89023000002"/>
    <n v="686962120.64980006"/>
    <n v="584624168.36260986"/>
    <n v="657838299.99713993"/>
    <n v="555463704.64566004"/>
    <n v="686962120.64980006"/>
    <n v="584624168.36260986"/>
    <n v="392202060.12335986"/>
    <n v="329333921.18045014"/>
    <n v="1151107.1503699999"/>
    <n v="957883.89023000002"/>
    <n v="0.16756486504396537"/>
    <n v="0.16384609841101846"/>
    <n v="193223.26013999991"/>
    <n v="20.171887439677526"/>
    <n v="100"/>
    <n v="100"/>
    <n v="100"/>
    <n v="100"/>
    <n v="0.16756486504396537"/>
    <n v="0.17498329762420409"/>
    <n v="0.16384609841101846"/>
    <n v="0.1724476112874109"/>
    <n v="4.8217747317229236E-3"/>
    <n v="2.1204351809414781E-2"/>
    <m/>
    <n v="31240.14834"/>
    <n v="1658.5185960328754"/>
    <n v="-41455.69478999998"/>
    <n v="-22.154419227554779"/>
    <n v="0"/>
    <m/>
    <n v="7.8329517925966208"/>
    <n v="59.635564313830223"/>
    <n v="66.459446792360566"/>
    <n v="0.1750294847416364"/>
    <n v="20.454463148787628"/>
    <n v="37.208645186938405"/>
    <n v="51.657730625329847"/>
    <n v="58.842877609094742"/>
    <s v="Resto"/>
    <n v="2023"/>
    <n v="3"/>
    <d v="2024-11-12T00:00:00"/>
    <x v="56"/>
    <x v="54"/>
  </r>
  <r>
    <n v="2024"/>
    <n v="9"/>
    <n v="37"/>
    <x v="35"/>
    <s v="Total General"/>
    <n v="25"/>
    <s v="b7a56873cd771f2c446d369b649430b65a756ba278ff97ec81bb6f55b2e73569"/>
    <s v="866d562d83a77144c090ae01fef5e5dc5d322dfdcb968ee04e0fa262fe1b2619"/>
    <x v="22"/>
    <n v="10496838.85248"/>
    <n v="8533878.8999300003"/>
    <n v="13055620.50158"/>
    <n v="11189401.773810001"/>
    <n v="4340895.9539800026"/>
    <n v="3361605.8283300013"/>
    <n v="6532646.632629999"/>
    <n v="4966194.2301100018"/>
    <n v="0"/>
    <n v="0"/>
    <n v="136.08000000000001"/>
    <n v="130.12"/>
    <n v="10144.911310000001"/>
    <n v="12368.663830000001"/>
    <n v="3664651.13044"/>
    <n v="2717400.7182"/>
    <n v="6258807.2281899992"/>
    <n v="4965029.2731400002"/>
    <n v="229505.18905000002"/>
    <n v="226701.4988"/>
    <n v="176307.06821"/>
    <n v="113001.05236"/>
    <n v="238280.91777"/>
    <n v="219618.95418"/>
    <s v="Total General"/>
    <s v="Totales"/>
    <s v="Total General"/>
    <x v="56"/>
    <x v="2"/>
    <n v="10496838.85248"/>
    <n v="8533878.8999300003"/>
    <n v="686962120.64980006"/>
    <n v="584624168.36260986"/>
    <n v="657838299.99713993"/>
    <n v="555463704.64566004"/>
    <n v="686962120.64980006"/>
    <n v="584624168.36260986"/>
    <n v="392202060.12335986"/>
    <n v="329333921.18045014"/>
    <n v="10496838.85248"/>
    <n v="8533878.8999300003"/>
    <n v="1.5280083918675167"/>
    <n v="1.4597205113554097"/>
    <n v="1962959.9525499996"/>
    <n v="23.001966345762192"/>
    <n v="100"/>
    <n v="100"/>
    <n v="100"/>
    <n v="100"/>
    <n v="1.5280083918675167"/>
    <n v="1.5956563873714309"/>
    <n v="1.4597205113554097"/>
    <n v="1.5363522096144717"/>
    <n v="3.3408710924688279E-2"/>
    <n v="2.5664743791583514E-2"/>
    <n v="3.4686180010130567E-2"/>
    <n v="2803.6902500000142"/>
    <n v="1.2367321190379421"/>
    <n v="63306.015849999996"/>
    <n v="56.022501143015013"/>
    <n v="18661.963589999999"/>
    <n v="8.4974284936739188"/>
    <n v="29.13161672308555"/>
    <n v="41.35431642788739"/>
    <n v="39.391299873701925"/>
    <n v="1.1068009057919417"/>
    <n v="34.858694409540611"/>
    <n v="26.057811220754058"/>
    <n v="58.551909282877688"/>
    <n v="54.73080960268846"/>
    <s v="Resto"/>
    <n v="2023"/>
    <n v="3"/>
    <d v="2024-11-12T00:00:00"/>
    <x v="56"/>
    <x v="22"/>
  </r>
  <r>
    <n v="2024"/>
    <n v="9"/>
    <n v="12"/>
    <x v="31"/>
    <s v="Total General"/>
    <n v="12"/>
    <s v="6b51d431df5d7f141cbececcf79edf3dd861c3b4069f0b11661a3eefacbba918"/>
    <s v="866d562d83a77144c090ae01fef5e5dc5d322dfdcb968ee04e0fa262fe1b2619"/>
    <x v="28"/>
    <n v="5387062.6739699999"/>
    <n v="6304657.6626300002"/>
    <n v="6552805.9054899998"/>
    <n v="7485598.73893"/>
    <n v="1262646.9134400005"/>
    <n v="825718.03278999997"/>
    <n v="2714072.2020100001"/>
    <n v="1499873.1179799999"/>
    <n v="0"/>
    <n v="0"/>
    <n v="136.08000000000001"/>
    <n v="130.12"/>
    <n v="3916.4243300000003"/>
    <n v="5150.3001899999999"/>
    <n v="589821.06205999991"/>
    <n v="405669.93289"/>
    <n v="896068.13725999999"/>
    <n v="791251.38983"/>
    <n v="0"/>
    <n v="0"/>
    <n v="0"/>
    <n v="0"/>
    <n v="0"/>
    <n v="0"/>
    <s v="Total General"/>
    <s v="Totales"/>
    <s v="Total General"/>
    <x v="56"/>
    <x v="2"/>
    <n v="5387062.6739699999"/>
    <n v="6304657.6626300002"/>
    <n v="686962120.64980006"/>
    <n v="584624168.36260986"/>
    <n v="657838299.99713993"/>
    <n v="555463704.64566004"/>
    <n v="686962120.64980006"/>
    <n v="584624168.36260986"/>
    <n v="392202060.12335986"/>
    <n v="329333921.18045014"/>
    <n v="5387062.6739699999"/>
    <n v="6304657.6626300002"/>
    <n v="0.78418627636620741"/>
    <n v="1.0784120814382021"/>
    <n v="-917594.98866000026"/>
    <n v="-14.554239702798133"/>
    <n v="100"/>
    <n v="100"/>
    <n v="100"/>
    <n v="100"/>
    <n v="0.78418627636620741"/>
    <n v="0.81890377528845926"/>
    <n v="1.0784120814382021"/>
    <n v="1.1350260349867236"/>
    <m/>
    <m/>
    <m/>
    <n v="0"/>
    <m/>
    <n v="0"/>
    <m/>
    <n v="0"/>
    <m/>
    <n v="52.915022235092948"/>
    <n v="23.438504243528541"/>
    <n v="13.096952712981249"/>
    <n v="0.32193785852192064"/>
    <n v="45.394325346742839"/>
    <n v="13.246959029357264"/>
    <n v="65.823237936297645"/>
    <n v="51.269411732364603"/>
    <s v="Resto"/>
    <n v="2023"/>
    <n v="3"/>
    <d v="2024-11-12T00:00:00"/>
    <x v="56"/>
    <x v="28"/>
  </r>
  <r>
    <n v="2024"/>
    <n v="9"/>
    <n v="701"/>
    <x v="51"/>
    <s v="Total General"/>
    <n v="243"/>
    <s v="72440a20f54075ac43f51a2cf0dbb2a14366b38a5c01b110ae174abc1cb44238"/>
    <s v="866d562d83a77144c090ae01fef5e5dc5d322dfdcb968ee04e0fa262fe1b2619"/>
    <x v="38"/>
    <n v="2340553.6933599999"/>
    <n v="2011777.3748599999"/>
    <n v="3028776.3218899998"/>
    <n v="2650095.6558399997"/>
    <n v="1467782.9120400001"/>
    <n v="1258580.9577499998"/>
    <n v="1829323.2568700004"/>
    <n v="1838102.92594"/>
    <n v="0"/>
    <n v="0"/>
    <n v="136.08000000000001"/>
    <n v="130.12"/>
    <n v="0"/>
    <n v="0"/>
    <n v="1093018.98554"/>
    <n v="932660.68850000005"/>
    <n v="1610861.1368100001"/>
    <n v="1492387.04143"/>
    <n v="0"/>
    <n v="0"/>
    <n v="0"/>
    <n v="0"/>
    <n v="0"/>
    <n v="0"/>
    <s v="Total General"/>
    <s v="Totales"/>
    <s v="Total General"/>
    <x v="56"/>
    <x v="2"/>
    <n v="2340553.6933599999"/>
    <n v="2011777.3748599999"/>
    <n v="686962120.64980006"/>
    <n v="584624168.36260986"/>
    <n v="657838299.99713993"/>
    <n v="555463704.64566004"/>
    <n v="686962120.64980006"/>
    <n v="584624168.36260986"/>
    <n v="392202060.12335986"/>
    <n v="329333921.18045014"/>
    <n v="2340553.6933599999"/>
    <n v="2011777.3748599999"/>
    <n v="0.34071073542542074"/>
    <n v="0.34411464385649654"/>
    <n v="328776.31850000005"/>
    <n v="16.342579582041459"/>
    <n v="100"/>
    <n v="100"/>
    <n v="100"/>
    <n v="100"/>
    <n v="0.34071073542542074"/>
    <n v="0.35579468288334321"/>
    <n v="0.34411464385649654"/>
    <n v="0.36217980725551591"/>
    <m/>
    <m/>
    <m/>
    <n v="0"/>
    <m/>
    <n v="0"/>
    <m/>
    <n v="0"/>
    <m/>
    <n v="16.622049857165845"/>
    <n v="62.710926743701954"/>
    <n v="62.560647787262489"/>
    <n v="0.3742415099957242"/>
    <n v="17.193637409324559"/>
    <n v="7.9385636628470424"/>
    <n v="67.853085567916395"/>
    <n v="62.494558221728312"/>
    <s v="Resto"/>
    <n v="2023"/>
    <n v="3"/>
    <d v="2024-11-12T00:00:00"/>
    <x v="56"/>
    <x v="38"/>
  </r>
  <r>
    <n v="2024"/>
    <n v="9"/>
    <n v="103"/>
    <x v="18"/>
    <s v="Total General"/>
    <n v="205"/>
    <s v="f8809aff4d69bece79dabe35be0c708b890d7eafb841f121330667b77d2e2590"/>
    <s v="866d562d83a77144c090ae01fef5e5dc5d322dfdcb968ee04e0fa262fe1b2619"/>
    <x v="48"/>
    <n v="1756185.3149300001"/>
    <n v="1661194.5349100002"/>
    <n v="2031043.2065399999"/>
    <n v="2349255.6299400004"/>
    <n v="299105.77160000004"/>
    <n v="683175.58984999999"/>
    <n v="747835.18679000007"/>
    <n v="1092304.0522300003"/>
    <n v="0"/>
    <n v="0"/>
    <n v="136.08000000000001"/>
    <n v="130.12"/>
    <n v="7101.3485700000001"/>
    <n v="1.83E-3"/>
    <n v="93376.730599999995"/>
    <n v="93505.801480000009"/>
    <n v="334946.79356000002"/>
    <n v="260859.84722999998"/>
    <n v="0"/>
    <n v="0"/>
    <n v="0"/>
    <n v="0"/>
    <n v="0"/>
    <n v="0"/>
    <s v="Total General"/>
    <s v="Totales"/>
    <s v="Total General"/>
    <x v="56"/>
    <x v="2"/>
    <n v="1756185.3149300001"/>
    <n v="1661194.5349100002"/>
    <n v="686962120.64980006"/>
    <n v="584624168.36260986"/>
    <n v="657838299.99713993"/>
    <n v="555463704.64566004"/>
    <n v="686962120.64980006"/>
    <n v="584624168.36260986"/>
    <n v="392202060.12335986"/>
    <n v="329333921.18045014"/>
    <n v="1756185.3149300001"/>
    <n v="1661194.5349100002"/>
    <n v="0.25564514580058911"/>
    <n v="0.28414742749390642"/>
    <n v="94990.780019999947"/>
    <n v="5.7182213174778118"/>
    <n v="100"/>
    <n v="100"/>
    <n v="100"/>
    <n v="100"/>
    <n v="0.25564514580058911"/>
    <n v="0.26696306903043426"/>
    <n v="0.28414742749390642"/>
    <n v="0.29906446110096518"/>
    <m/>
    <m/>
    <m/>
    <n v="0"/>
    <m/>
    <n v="0"/>
    <m/>
    <n v="0"/>
    <m/>
    <n v="-56.21831692410548"/>
    <n v="17.031560909727919"/>
    <n v="41.12556208758614"/>
    <n v="7.6263182173475039E-2"/>
    <n v="-0.13803515713153303"/>
    <n v="28.401054097328227"/>
    <n v="27.878078666626539"/>
    <n v="35.845225883903851"/>
    <s v="Resto"/>
    <n v="2023"/>
    <n v="3"/>
    <d v="2024-11-12T00:00:00"/>
    <x v="56"/>
    <x v="48"/>
  </r>
  <r>
    <n v="2024"/>
    <n v="9"/>
    <n v="68"/>
    <x v="61"/>
    <s v="Total General"/>
    <n v="213"/>
    <s v="d48ff4b2f68a10fd7c86f185a6ccede0dc0f2c48538d697cb33b6ada3f1e85db"/>
    <s v="866d562d83a77144c090ae01fef5e5dc5d322dfdcb968ee04e0fa262fe1b2619"/>
    <x v="51"/>
    <n v="1097528.57672"/>
    <n v="598107.31757000007"/>
    <n v="1082881.2044499998"/>
    <n v="701070.96744000027"/>
    <n v="162289.25774999999"/>
    <n v="166640.92723"/>
    <n v="212063.33236999996"/>
    <n v="215405.08912000002"/>
    <n v="0"/>
    <n v="0"/>
    <n v="136.08000000000001"/>
    <n v="130.12"/>
    <n v="-776.25172999999995"/>
    <n v="488.22853000000003"/>
    <n v="19498.270800000002"/>
    <n v="23451.053179999999"/>
    <n v="101765.54831"/>
    <n v="122877.07616"/>
    <n v="1090377.4860499999"/>
    <n v="590521.6749199999"/>
    <n v="7151.0906699999996"/>
    <n v="7585.6426500000007"/>
    <n v="0"/>
    <n v="0"/>
    <s v="Total General"/>
    <s v="Totales"/>
    <s v="Total General"/>
    <x v="56"/>
    <x v="2"/>
    <n v="1097528.57672"/>
    <n v="598107.31757000007"/>
    <n v="686962120.64980006"/>
    <n v="584624168.36260986"/>
    <n v="657838299.99713993"/>
    <n v="555463704.64566004"/>
    <n v="686962120.64980006"/>
    <n v="584624168.36260986"/>
    <n v="392202060.12335986"/>
    <n v="329333921.18045014"/>
    <n v="1097528.57672"/>
    <n v="598107.31757000007"/>
    <n v="0.15976551599116462"/>
    <n v="0.10230629350222609"/>
    <n v="499421.25914999994"/>
    <n v="83.500275699527734"/>
    <n v="100"/>
    <n v="100"/>
    <n v="100"/>
    <n v="100"/>
    <n v="0.15976551599116462"/>
    <n v="0.16683865574941009"/>
    <n v="0.10230629350222609"/>
    <n v="0.10767711959713787"/>
    <n v="0.15872454292219312"/>
    <n v="1.0409730689715112E-3"/>
    <m/>
    <n v="499855.81113000005"/>
    <n v="84.646479944655255"/>
    <n v="-434.55198000000109"/>
    <n v="-5.728611273298001"/>
    <n v="0"/>
    <m/>
    <n v="-2.6114049845592735"/>
    <n v="14.786791086115199"/>
    <n v="27.861375765645441"/>
    <n v="4.137899166030768E-2"/>
    <n v="-16.855457832363317"/>
    <n v="-17.181014156383711"/>
    <n v="19.159991887042192"/>
    <n v="19.084970047190943"/>
    <s v="Resto"/>
    <n v="2023"/>
    <n v="3"/>
    <d v="2024-11-12T00:00:00"/>
    <x v="56"/>
    <x v="51"/>
  </r>
  <r>
    <n v="2024"/>
    <n v="9"/>
    <n v="902"/>
    <x v="10"/>
    <s v="Total General"/>
    <n v="30"/>
    <s v="624b60c58c9d8bfb6ff1886c2fd605d2adeb6ea4da576068201b6c6958ce93f4"/>
    <s v="866d562d83a77144c090ae01fef5e5dc5d322dfdcb968ee04e0fa262fe1b2619"/>
    <x v="11"/>
    <n v="13199642.61585"/>
    <n v="12749688.19545"/>
    <n v="16319448.958409999"/>
    <n v="16342520.652439998"/>
    <n v="10886376.04692"/>
    <n v="9832201.4798600003"/>
    <n v="14275542.919310002"/>
    <n v="12851377.04803"/>
    <n v="0"/>
    <n v="0"/>
    <n v="136.08000000000001"/>
    <n v="130.12"/>
    <n v="0"/>
    <n v="0"/>
    <n v="10886376.04692"/>
    <n v="9832201.4798600003"/>
    <n v="-2043246.3222999999"/>
    <n v="-1045525.69819"/>
    <n v="0"/>
    <n v="0"/>
    <n v="0"/>
    <n v="0"/>
    <n v="13199642.61585"/>
    <n v="12749688.19545"/>
    <s v="Total General"/>
    <s v="Totales"/>
    <s v="Total General"/>
    <x v="56"/>
    <x v="2"/>
    <n v="13199642.61585"/>
    <n v="12749688.19545"/>
    <n v="686962120.64980006"/>
    <n v="584624168.36260986"/>
    <n v="657838299.99713993"/>
    <n v="555463704.64566004"/>
    <n v="686962120.64980006"/>
    <n v="584624168.36260986"/>
    <n v="392202060.12335986"/>
    <n v="329333921.18045014"/>
    <n v="13199642.61585"/>
    <n v="12749688.19545"/>
    <n v="1.9214513026372411"/>
    <n v="2.1808349509666658"/>
    <n v="449954.42039999925"/>
    <n v="3.5291405836934464"/>
    <n v="100"/>
    <n v="100"/>
    <n v="100"/>
    <n v="100"/>
    <n v="1.9214513026372411"/>
    <n v="2.0065178047412848"/>
    <n v="2.1808349509666658"/>
    <n v="2.2953233647522024"/>
    <m/>
    <m/>
    <n v="1.9214513026372411"/>
    <n v="0"/>
    <m/>
    <n v="0"/>
    <m/>
    <n v="449954.42039999925"/>
    <n v="3.5291405836934464"/>
    <n v="10.721653428475197"/>
    <n v="82.474778778084087"/>
    <n v="77.117191645273593"/>
    <n v="2.7757059826498343"/>
    <n v="10.721653428475197"/>
    <n v="95.427651930243357"/>
    <n v="-532.79802479544639"/>
    <n v="-940.40744257949621"/>
    <s v="Medianas"/>
    <n v="2023"/>
    <n v="3"/>
    <d v="2024-11-12T00:00:00"/>
    <x v="56"/>
    <x v="11"/>
  </r>
  <r>
    <n v="2024"/>
    <n v="9"/>
    <n v="9"/>
    <x v="8"/>
    <s v="Total General"/>
    <n v="9"/>
    <s v="19581e27de7ced00ff1ce50b2047e7a567c76b1cbaebabe5ef03f7c3017bb5b7"/>
    <s v="866d562d83a77144c090ae01fef5e5dc5d322dfdcb968ee04e0fa262fe1b2619"/>
    <x v="39"/>
    <n v="2219668.6898400001"/>
    <n v="1971809.2153"/>
    <n v="3303962.0304800002"/>
    <n v="2718740.9902999997"/>
    <n v="1464227.3296900005"/>
    <n v="1310649.9233699995"/>
    <n v="1993815.8121"/>
    <n v="1826452.8710100001"/>
    <n v="0"/>
    <n v="0"/>
    <n v="136.08000000000001"/>
    <n v="130.12"/>
    <n v="51540.813649999996"/>
    <n v="-10340.45652"/>
    <n v="1306906.4856099999"/>
    <n v="1153068.6908399998"/>
    <n v="1981374.0582900001"/>
    <n v="1669044.6616800001"/>
    <n v="118193.47401999999"/>
    <n v="110084.05074000001"/>
    <n v="188718.98164000001"/>
    <n v="296943.57123"/>
    <n v="0"/>
    <n v="0"/>
    <s v="Total General"/>
    <s v="Totales"/>
    <s v="Total General"/>
    <x v="56"/>
    <x v="2"/>
    <n v="2219668.6898400001"/>
    <n v="1971809.2153"/>
    <n v="686962120.64980006"/>
    <n v="584624168.36260986"/>
    <n v="657838299.99713993"/>
    <n v="555463704.64566004"/>
    <n v="686962120.64980006"/>
    <n v="584624168.36260986"/>
    <n v="392202060.12335986"/>
    <n v="329333921.18045014"/>
    <n v="2219668.6898400001"/>
    <n v="1971809.2153"/>
    <n v="0.32311369479010099"/>
    <n v="0.33727808770249068"/>
    <n v="247859.47454000008"/>
    <n v="12.570154993534178"/>
    <n v="100"/>
    <n v="100"/>
    <n v="100"/>
    <n v="100"/>
    <n v="0.32311369479010099"/>
    <n v="0.33741858597312602"/>
    <n v="0.33727808770249068"/>
    <n v="0.35498434889780089"/>
    <n v="1.7205238901411381E-2"/>
    <n v="2.7471526590358432E-2"/>
    <m/>
    <n v="8109.4232799999882"/>
    <n v="7.3665741998839351"/>
    <n v="-108224.58958999999"/>
    <n v="-36.446180377541758"/>
    <n v="0"/>
    <m/>
    <n v="11.717652714243943"/>
    <n v="65.966030714049765"/>
    <n v="66.469408561446002"/>
    <n v="0.37333494098155806"/>
    <n v="13.341598466083626"/>
    <n v="18.713064052798956"/>
    <n v="65.9596041515709"/>
    <n v="69.08555039380208"/>
    <s v="Resto"/>
    <n v="2023"/>
    <n v="3"/>
    <d v="2024-11-12T00:00:00"/>
    <x v="56"/>
    <x v="39"/>
  </r>
  <r>
    <n v="2024"/>
    <n v="9"/>
    <n v="80"/>
    <x v="30"/>
    <s v="Total General"/>
    <n v="52"/>
    <s v="41cfc0d1f2d127b04555b7246d84019b4d27710a3f3aff6e7764375b1e06e05d"/>
    <s v="866d562d83a77144c090ae01fef5e5dc5d322dfdcb968ee04e0fa262fe1b2619"/>
    <x v="72"/>
    <n v="835205.63911999995"/>
    <n v="787883.69756"/>
    <n v="1170002.07971"/>
    <n v="1073417.6552300001"/>
    <n v="487087.02837000001"/>
    <n v="287009.78168000013"/>
    <n v="993745.41394"/>
    <n v="453785.87321000011"/>
    <n v="0"/>
    <n v="0"/>
    <n v="136.08000000000001"/>
    <n v="130.12"/>
    <n v="2254.8436099999999"/>
    <n v="1072.08484"/>
    <n v="81123.759019999998"/>
    <n v="78625.344010000001"/>
    <n v="181362.65231"/>
    <n v="188114.49541"/>
    <n v="29238.924740000002"/>
    <n v="36079.129679999998"/>
    <n v="33287.125240000001"/>
    <n v="37039.414100000002"/>
    <n v="0"/>
    <n v="0"/>
    <s v="Total General"/>
    <s v="Totales"/>
    <s v="Total General"/>
    <x v="56"/>
    <x v="2"/>
    <n v="835205.63911999995"/>
    <n v="787883.69756"/>
    <n v="686962120.64980006"/>
    <n v="584624168.36260986"/>
    <n v="657838299.99713993"/>
    <n v="555463704.64566004"/>
    <n v="686962120.64980006"/>
    <n v="584624168.36260986"/>
    <n v="392202060.12335986"/>
    <n v="329333921.18045014"/>
    <n v="835205.63911999995"/>
    <n v="787883.69756"/>
    <n v="0.12157957680839458"/>
    <n v="0.13476755498608117"/>
    <n v="47321.941559999948"/>
    <n v="6.0062090009669555"/>
    <n v="100"/>
    <n v="100"/>
    <n v="100"/>
    <n v="100"/>
    <n v="0.12157957680839458"/>
    <n v="0.12696214846773607"/>
    <n v="0.13476755498608117"/>
    <n v="0.14184251661638356"/>
    <n v="4.2562644811249255E-3"/>
    <n v="4.8455546877189653E-3"/>
    <m/>
    <n v="-6840.204939999996"/>
    <n v="-18.958896737999133"/>
    <n v="-3752.2888600000006"/>
    <n v="-10.130529737510074"/>
    <n v="0"/>
    <m/>
    <n v="69.710950448746317"/>
    <n v="58.319413274461475"/>
    <n v="36.427937596480518"/>
    <n v="0.12419287859344642"/>
    <n v="3.1776204498160654"/>
    <n v="-3.5892200041704347"/>
    <n v="44.730134890912701"/>
    <n v="41.796536645745554"/>
    <s v="Resto"/>
    <n v="2023"/>
    <n v="3"/>
    <d v="2024-11-12T00:00:00"/>
    <x v="56"/>
    <x v="72"/>
  </r>
  <r>
    <n v="2024"/>
    <n v="9"/>
    <n v="93"/>
    <x v="43"/>
    <s v="Total General"/>
    <n v="220"/>
    <s v="36790ecd55c2030dc553685bef719df653f413a20cdad1bfd1dc934c76686ddd"/>
    <s v="866d562d83a77144c090ae01fef5e5dc5d322dfdcb968ee04e0fa262fe1b2619"/>
    <x v="50"/>
    <n v="667096.89925000002"/>
    <n v="538831.89078000002"/>
    <n v="782962.32895999996"/>
    <n v="621611.71941000002"/>
    <n v="136098.65596"/>
    <n v="104283.09031"/>
    <n v="188263.71349999998"/>
    <n v="122933.6306"/>
    <n v="0"/>
    <n v="0"/>
    <n v="136.08000000000001"/>
    <n v="130.12"/>
    <n v="8.1700300000000006"/>
    <n v="2.5688400000000002"/>
    <n v="8844.6768900000006"/>
    <n v="15751.3987"/>
    <n v="28103.803909999999"/>
    <n v="-5359.6441100000002"/>
    <n v="0"/>
    <n v="0"/>
    <n v="0"/>
    <n v="0"/>
    <n v="0"/>
    <n v="0"/>
    <s v="Total General"/>
    <s v="Totales"/>
    <s v="Total General"/>
    <x v="56"/>
    <x v="2"/>
    <n v="667096.89925000002"/>
    <n v="538831.89078000002"/>
    <n v="686962120.64980006"/>
    <n v="584624168.36260986"/>
    <n v="657838299.99713993"/>
    <n v="555463704.64566004"/>
    <n v="686962120.64980006"/>
    <n v="584624168.36260986"/>
    <n v="392202060.12335986"/>
    <n v="329333921.18045014"/>
    <n v="667096.89925000002"/>
    <n v="538831.89078000002"/>
    <n v="9.7108250833246895E-2"/>
    <n v="9.2167228099573284E-2"/>
    <n v="128265.00847"/>
    <n v="23.804271919452781"/>
    <n v="100"/>
    <n v="100"/>
    <n v="100"/>
    <n v="100"/>
    <n v="9.7108250833246895E-2"/>
    <n v="0.10140742782122907"/>
    <n v="9.2167228099573284E-2"/>
    <n v="9.7005778464630793E-2"/>
    <m/>
    <m/>
    <m/>
    <n v="0"/>
    <m/>
    <n v="0"/>
    <m/>
    <n v="0"/>
    <m/>
    <n v="30.508844296254157"/>
    <n v="20.401632223596337"/>
    <n v="19.353548313378838"/>
    <n v="3.4701157846338877E-2"/>
    <n v="-43.848307960105146"/>
    <n v="-624.35951591569381"/>
    <n v="31.471458163899495"/>
    <n v="-293.88889218616418"/>
    <s v="Resto"/>
    <n v="2023"/>
    <n v="3"/>
    <d v="2024-11-12T00:00:00"/>
    <x v="56"/>
    <x v="50"/>
  </r>
  <r>
    <n v="2024"/>
    <n v="9"/>
    <n v="91"/>
    <x v="60"/>
    <s v="Total General"/>
    <n v="218"/>
    <s v="5966abd0cbfc86f98a186531b2b4ee5f6e910120ce13222f98207203dfc9a9a2"/>
    <s v="866d562d83a77144c090ae01fef5e5dc5d322dfdcb968ee04e0fa262fe1b2619"/>
    <x v="30"/>
    <n v="3240513.8837199998"/>
    <n v="3256773.9065"/>
    <n v="4637539.8564999998"/>
    <n v="4287191.2867099997"/>
    <n v="2284640.4441800001"/>
    <n v="1381357.4599800003"/>
    <n v="2947886.9184900005"/>
    <n v="1727024.23272"/>
    <n v="0"/>
    <n v="0"/>
    <n v="136.08000000000001"/>
    <n v="130.12"/>
    <n v="270583.8052"/>
    <n v="270345.76532000001"/>
    <n v="1137955.2515499999"/>
    <n v="755244.70242999995"/>
    <n v="1989324.0784400001"/>
    <n v="1541132.1623"/>
    <n v="846949.65120999992"/>
    <n v="1898344.3692000003"/>
    <n v="2322466.2958"/>
    <n v="1297625.2398099999"/>
    <n v="0"/>
    <n v="0"/>
    <s v="Total General"/>
    <s v="Totales"/>
    <s v="Total General"/>
    <x v="56"/>
    <x v="2"/>
    <n v="3240513.8837199998"/>
    <n v="3256773.9065"/>
    <n v="686962120.64980006"/>
    <n v="584624168.36260986"/>
    <n v="657838299.99713993"/>
    <n v="555463704.64566004"/>
    <n v="686962120.64980006"/>
    <n v="584624168.36260986"/>
    <n v="392202060.12335986"/>
    <n v="329333921.18045014"/>
    <n v="3240513.8837199998"/>
    <n v="3256773.9065"/>
    <n v="0.47171653084085413"/>
    <n v="0.55707137726129796"/>
    <n v="-16260.022780000232"/>
    <n v="-0.49926777992012061"/>
    <n v="100"/>
    <n v="100"/>
    <n v="100"/>
    <n v="100"/>
    <n v="0.47171653084085413"/>
    <n v="0.49260036755751202"/>
    <n v="0.55707137726129796"/>
    <n v="0.58631623979420089"/>
    <n v="0.12328913425515618"/>
    <n v="0.33807778129064386"/>
    <m/>
    <n v="-1051394.7179900003"/>
    <n v="-55.384825590579155"/>
    <n v="1024841.05599"/>
    <n v="78.978199910789243"/>
    <n v="0"/>
    <m/>
    <n v="65.390965797736229"/>
    <n v="70.502411844547026"/>
    <n v="42.414901974712812"/>
    <n v="0.5825161763457869"/>
    <n v="50.673715140090181"/>
    <n v="29.081990961184957"/>
    <n v="57.20311053804609"/>
    <n v="49.005836157676818"/>
    <s v="Resto"/>
    <n v="2023"/>
    <n v="3"/>
    <d v="2024-11-12T00:00:00"/>
    <x v="56"/>
    <x v="30"/>
  </r>
  <r>
    <n v="2024"/>
    <n v="9"/>
    <n v="16"/>
    <x v="24"/>
    <s v="Total General"/>
    <n v="14"/>
    <s v="8527a891e224136950ff32ca212b45bc93f69fbb801c3b1ebedac52775f99e61"/>
    <s v="866d562d83a77144c090ae01fef5e5dc5d322dfdcb968ee04e0fa262fe1b2619"/>
    <x v="33"/>
    <n v="3728743.9611599999"/>
    <n v="2931433.71942"/>
    <n v="4600875.92827"/>
    <n v="3592349.5489000003"/>
    <n v="2037135.5946199992"/>
    <n v="1740872.7770099996"/>
    <n v="2627238.6077400008"/>
    <n v="2085677.2070499992"/>
    <n v="0"/>
    <n v="0"/>
    <n v="136.08000000000001"/>
    <n v="130.12"/>
    <n v="19151.942879999999"/>
    <n v="12395.944020000001"/>
    <n v="1666432.8419300001"/>
    <n v="1457799.13668"/>
    <n v="2238518.5529"/>
    <n v="2048435.53195"/>
    <n v="48955.914670000006"/>
    <n v="170956.77375999998"/>
    <n v="442580.80004999996"/>
    <n v="281368.94938000001"/>
    <n v="288430.38591000001"/>
    <n v="29691.311000000002"/>
    <s v="Total General"/>
    <s v="Totales"/>
    <s v="Total General"/>
    <x v="56"/>
    <x v="2"/>
    <n v="3728743.9611599999"/>
    <n v="2931433.71942"/>
    <n v="686962120.64980006"/>
    <n v="584624168.36260986"/>
    <n v="657838299.99713993"/>
    <n v="555463704.64566004"/>
    <n v="686962120.64980006"/>
    <n v="584624168.36260986"/>
    <n v="392202060.12335986"/>
    <n v="329333921.18045014"/>
    <n v="3728743.9611599999"/>
    <n v="2931433.71942"/>
    <n v="0.54278741855998802"/>
    <n v="0.50142191822658189"/>
    <n v="797310.24173999997"/>
    <n v="27.198644692459627"/>
    <n v="100"/>
    <n v="100"/>
    <n v="100"/>
    <n v="100"/>
    <n v="0.54278741855998802"/>
    <n v="0.56681770598887471"/>
    <n v="0.50142191822658189"/>
    <n v="0.52774532249411554"/>
    <n v="7.1264358249756802E-3"/>
    <n v="6.4425793904234641E-2"/>
    <n v="4.1986359544420385E-2"/>
    <n v="-122000.85908999998"/>
    <n v="-71.363571274030107"/>
    <n v="161211.85066999996"/>
    <n v="57.295537060941612"/>
    <n v="258739.07491000002"/>
    <n v="871.43028110143064"/>
    <n v="17.018062521423282"/>
    <n v="54.633292493117523"/>
    <n v="59.386393950412796"/>
    <n v="0.51940971293706517"/>
    <n v="14.311553629064688"/>
    <n v="9.2794241256424215"/>
    <n v="74.443557314775745"/>
    <n v="71.166464062076386"/>
    <s v="Resto"/>
    <n v="2023"/>
    <n v="3"/>
    <d v="2024-11-12T00:00:00"/>
    <x v="56"/>
    <x v="33"/>
  </r>
  <r>
    <n v="2024"/>
    <n v="9"/>
    <n v="119"/>
    <x v="62"/>
    <s v="Total General"/>
    <n v="217"/>
    <s v="16badfc6202cb3f8889e0f2779b19218af4cbb736e56acadce8148aba9a7a9f8"/>
    <s v="866d562d83a77144c090ae01fef5e5dc5d322dfdcb968ee04e0fa262fe1b2619"/>
    <x v="55"/>
    <n v="996928.28110999998"/>
    <n v="799499.22270000004"/>
    <n v="1306080.3125800001"/>
    <n v="1068562.72783"/>
    <n v="426660.04223000008"/>
    <n v="434309.95731000003"/>
    <n v="562156.99498000019"/>
    <n v="543084.527"/>
    <n v="0"/>
    <n v="0"/>
    <n v="136.08000000000001"/>
    <n v="130.12"/>
    <n v="17870.09618"/>
    <n v="41178.094440000001"/>
    <n v="350407.36320999998"/>
    <n v="367684.5148"/>
    <n v="719132.7827000001"/>
    <n v="633544.04333000001"/>
    <n v="99484.133969999995"/>
    <n v="182645.69811000003"/>
    <n v="327327.42826999997"/>
    <n v="140631.99007"/>
    <n v="73752.088140000007"/>
    <n v="35070.307999999997"/>
    <s v="Total General"/>
    <s v="Totales"/>
    <s v="Total General"/>
    <x v="56"/>
    <x v="2"/>
    <n v="996928.28110999998"/>
    <n v="799499.22270000004"/>
    <n v="686962120.64980006"/>
    <n v="584624168.36260986"/>
    <n v="657838299.99713993"/>
    <n v="555463704.64566004"/>
    <n v="686962120.64980006"/>
    <n v="584624168.36260986"/>
    <n v="392202060.12335986"/>
    <n v="329333921.18045014"/>
    <n v="996928.28110999998"/>
    <n v="799499.22270000004"/>
    <n v="0.1451212885168984"/>
    <n v="0.13675439127657055"/>
    <n v="197429.05840999994"/>
    <n v="24.694090100958377"/>
    <n v="100"/>
    <n v="100"/>
    <n v="100"/>
    <n v="100"/>
    <n v="0.1451212885168984"/>
    <n v="0.15154609895993199"/>
    <n v="0.13675439127657055"/>
    <n v="0.14393365687322712"/>
    <n v="1.4481749572436042E-2"/>
    <n v="4.7648541081185047E-2"/>
    <n v="1.0735975961853272E-2"/>
    <n v="-83161.564140000031"/>
    <n v="-45.531630364442101"/>
    <n v="186695.43819999998"/>
    <n v="132.75460164296314"/>
    <n v="38681.78014000001"/>
    <n v="110.29780559668882"/>
    <n v="-1.7613952780133113"/>
    <n v="42.797466007780237"/>
    <n v="54.322749163318228"/>
    <n v="0.10878577284775151"/>
    <n v="-4.6989065066821878"/>
    <n v="13.509516863284388"/>
    <n v="48.726378721658008"/>
    <n v="58.036141081430813"/>
    <s v="Resto"/>
    <n v="2023"/>
    <n v="3"/>
    <d v="2024-11-12T00:00:00"/>
    <x v="56"/>
    <x v="55"/>
  </r>
  <r>
    <n v="2024"/>
    <n v="9"/>
    <n v="89"/>
    <x v="29"/>
    <s v="Total General"/>
    <n v="61"/>
    <s v="d029fa3a95e174a19934857f535eb9427d967218a36ea014b70ad704bc6c8d1c"/>
    <s v="866d562d83a77144c090ae01fef5e5dc5d322dfdcb968ee04e0fa262fe1b2619"/>
    <x v="36"/>
    <n v="2784750.4692699998"/>
    <n v="2392641.0795800001"/>
    <n v="3877662.4092499996"/>
    <n v="3283040.3658800004"/>
    <n v="1859961.4662899999"/>
    <n v="1753553.625"/>
    <n v="2484160.5697699999"/>
    <n v="2288098.4034799999"/>
    <n v="0"/>
    <n v="0"/>
    <n v="136.08000000000001"/>
    <n v="130.12"/>
    <n v="33805.34964"/>
    <n v="22014.207969999999"/>
    <n v="1506343.8599400001"/>
    <n v="1358888.1331300002"/>
    <n v="2206537.6628100001"/>
    <n v="1851649.9671800002"/>
    <n v="0"/>
    <n v="0"/>
    <n v="0"/>
    <n v="0"/>
    <n v="0"/>
    <n v="0"/>
    <s v="Total General"/>
    <s v="Totales"/>
    <s v="Total General"/>
    <x v="56"/>
    <x v="2"/>
    <n v="2784750.4692699998"/>
    <n v="2392641.0795800001"/>
    <n v="686962120.64980006"/>
    <n v="584624168.36260986"/>
    <n v="657838299.99713993"/>
    <n v="555463704.64566004"/>
    <n v="686962120.64980006"/>
    <n v="584624168.36260986"/>
    <n v="392202060.12335986"/>
    <n v="329333921.18045014"/>
    <n v="2784750.4692699998"/>
    <n v="2392641.0795800001"/>
    <n v="0.40537176440469436"/>
    <n v="0.40926140400271271"/>
    <n v="392109.38968999963"/>
    <n v="16.388140830501396"/>
    <n v="100"/>
    <n v="100"/>
    <n v="100"/>
    <n v="100"/>
    <n v="0.40537176440469436"/>
    <n v="0.42331838527524274"/>
    <n v="0.40926140400271271"/>
    <n v="0.43074661036697398"/>
    <m/>
    <m/>
    <m/>
    <n v="0"/>
    <m/>
    <n v="0"/>
    <m/>
    <n v="0"/>
    <m/>
    <n v="6.0681258772454116"/>
    <n v="66.790956202893611"/>
    <n v="73.289455738501971"/>
    <n v="0.4742355166887659"/>
    <n v="10.85120424669228"/>
    <n v="19.16602500042066"/>
    <n v="68.267307888218355"/>
    <n v="73.387959777275853"/>
    <s v="Resto"/>
    <n v="2023"/>
    <n v="3"/>
    <d v="2024-11-12T00:00:00"/>
    <x v="56"/>
    <x v="36"/>
  </r>
  <r>
    <n v="2024"/>
    <n v="9"/>
    <n v="34"/>
    <x v="54"/>
    <s v="Total General"/>
    <n v="23"/>
    <s v="535fa30d7e25dd8a49f1536779734ec8286108d115da5045d77f3b4185d8f790"/>
    <s v="866d562d83a77144c090ae01fef5e5dc5d322dfdcb968ee04e0fa262fe1b2619"/>
    <x v="4"/>
    <n v="62258031.00485"/>
    <n v="58609536.351640001"/>
    <n v="82795694.813670009"/>
    <n v="74102000.63883999"/>
    <n v="45400808.019590005"/>
    <n v="40022840.239540003"/>
    <n v="58460916.219189972"/>
    <n v="51532173.282800019"/>
    <n v="0"/>
    <n v="0"/>
    <n v="136.08000000000001"/>
    <n v="130.12"/>
    <n v="132867.12562000001"/>
    <n v="101995.43384999999"/>
    <n v="43635388.670809999"/>
    <n v="38193952.835769996"/>
    <n v="55076505.595629998"/>
    <n v="50697528.438660003"/>
    <n v="7755131.0616500005"/>
    <n v="7346891.2718899995"/>
    <n v="25949915.172880001"/>
    <n v="26487530.92814"/>
    <n v="5958409.7096600002"/>
    <n v="5392733.6295500007"/>
    <s v="Total General"/>
    <s v="Totales"/>
    <s v="Total General"/>
    <x v="56"/>
    <x v="2"/>
    <n v="62258031.00485"/>
    <n v="58609536.351640001"/>
    <n v="686962120.64980006"/>
    <n v="584624168.36260986"/>
    <n v="657838299.99713993"/>
    <n v="555463704.64566004"/>
    <n v="686962120.64980006"/>
    <n v="584624168.36260986"/>
    <n v="392202060.12335986"/>
    <n v="329333921.18045014"/>
    <n v="62258031.00485"/>
    <n v="58609536.351640001"/>
    <n v="9.0628040663959606"/>
    <n v="10.025164802165305"/>
    <n v="3648494.6532099992"/>
    <n v="6.2250870426957539"/>
    <n v="100"/>
    <n v="100"/>
    <n v="100"/>
    <n v="100"/>
    <n v="9.0628040663959606"/>
    <n v="9.4640325753487868"/>
    <n v="10.025164802165305"/>
    <n v="10.551461033629199"/>
    <n v="1.1289022827509605"/>
    <n v="3.7774885096042676"/>
    <n v="0.86735636952208051"/>
    <n v="408239.789760001"/>
    <n v="5.5566330663143315"/>
    <n v="-537615.75525999814"/>
    <n v="-2.0296937329437603"/>
    <n v="565676.08010999952"/>
    <n v="10.489598021499202"/>
    <n v="13.437246701789341"/>
    <n v="72.923616900208771"/>
    <n v="68.287249364019402"/>
    <n v="11.575871887391418"/>
    <n v="14.246851742310129"/>
    <n v="8.6374568777415117"/>
    <n v="79.226864883512533"/>
    <n v="75.336912887147264"/>
    <s v="Grandes"/>
    <n v="2023"/>
    <n v="3"/>
    <d v="2024-11-12T00:00:00"/>
    <x v="56"/>
    <x v="4"/>
  </r>
  <r>
    <n v="2024"/>
    <n v="9"/>
    <n v="74"/>
    <x v="0"/>
    <s v="Total General"/>
    <n v="46"/>
    <s v="25fc0e7096fc653718202dc30b0c580b8ab87eac11a700cba03a7c021bc35b0c"/>
    <s v="866d562d83a77144c090ae01fef5e5dc5d322dfdcb968ee04e0fa262fe1b2619"/>
    <x v="29"/>
    <n v="6432910.42368"/>
    <n v="8513094.40955"/>
    <n v="7382323.8662"/>
    <n v="8545324.1892900001"/>
    <n v="6543375.51724"/>
    <n v="2580444.3645200008"/>
    <n v="9651728.8488699999"/>
    <n v="3108213.1382500003"/>
    <n v="0"/>
    <n v="0"/>
    <n v="136.08000000000001"/>
    <n v="130.12"/>
    <n v="-35401.486900000004"/>
    <n v="-1704.4324000000001"/>
    <n v="2040077.13194"/>
    <n v="1195996.2609300001"/>
    <n v="2895979.3714000001"/>
    <n v="2074504.1105299999"/>
    <n v="380561.09717000002"/>
    <n v="58195.679779999999"/>
    <n v="0"/>
    <n v="0"/>
    <n v="0"/>
    <n v="0"/>
    <s v="Total General"/>
    <s v="Totales"/>
    <s v="Total General"/>
    <x v="56"/>
    <x v="2"/>
    <n v="6432910.42368"/>
    <n v="8513094.40955"/>
    <n v="686962120.64980006"/>
    <n v="584624168.36260986"/>
    <n v="657838299.99713993"/>
    <n v="555463704.64566004"/>
    <n v="686962120.64980006"/>
    <n v="584624168.36260986"/>
    <n v="392202060.12335986"/>
    <n v="329333921.18045014"/>
    <n v="6432910.42368"/>
    <n v="8513094.40955"/>
    <n v="0.93642869531075246"/>
    <n v="1.4561653229959868"/>
    <n v="-2080183.98587"/>
    <n v="-24.435110029279684"/>
    <n v="100"/>
    <n v="100"/>
    <n v="100"/>
    <n v="100"/>
    <n v="0.93642869531075246"/>
    <n v="0.977886271399517"/>
    <n v="1.4561653229959868"/>
    <n v="1.5326103827037001"/>
    <n v="5.5397682889709525E-2"/>
    <m/>
    <m/>
    <n v="322365.41739000002"/>
    <n v="553.93358855615043"/>
    <n v="0"/>
    <m/>
    <n v="0"/>
    <m/>
    <n v="153.57553168782076"/>
    <n v="101.71718687630671"/>
    <n v="30.311473600307487"/>
    <n v="1.6683684718998935"/>
    <n v="70.575544304264554"/>
    <n v="39.598632593701019"/>
    <n v="70.445154136362774"/>
    <n v="57.652151897854942"/>
    <s v="Resto"/>
    <n v="2023"/>
    <n v="3"/>
    <d v="2024-11-12T00:00:00"/>
    <x v="56"/>
    <x v="29"/>
  </r>
  <r>
    <n v="2024"/>
    <n v="9"/>
    <n v="77"/>
    <x v="63"/>
    <s v="Total General"/>
    <n v="49"/>
    <s v="0e17daca5f3e175f448bacace3bc0da47d0655a74c8dd0dc497a3afbdad95f1f"/>
    <s v="866d562d83a77144c090ae01fef5e5dc5d322dfdcb968ee04e0fa262fe1b2619"/>
    <x v="19"/>
    <n v="12695334.40454"/>
    <n v="6120455.9873400005"/>
    <n v="16381322.530579999"/>
    <n v="8109872.0807500007"/>
    <n v="2661988.9842199995"/>
    <n v="2198253.28608"/>
    <n v="3419638.5438699997"/>
    <n v="2808017.0732899997"/>
    <n v="0"/>
    <n v="0"/>
    <n v="136.08000000000001"/>
    <n v="130.12"/>
    <n v="0"/>
    <n v="0"/>
    <n v="2590315.9814400002"/>
    <n v="2164705.1519599999"/>
    <n v="2704188.0772800003"/>
    <n v="3543498.69086"/>
    <n v="9691792.4909799993"/>
    <n v="4351416.9204599997"/>
    <n v="2657138.2454400002"/>
    <n v="1426451.5520899999"/>
    <n v="0"/>
    <n v="0"/>
    <s v="Total General"/>
    <s v="Totales"/>
    <s v="Total General"/>
    <x v="56"/>
    <x v="2"/>
    <n v="12695334.40454"/>
    <n v="6120455.9873400005"/>
    <n v="686962120.64980006"/>
    <n v="584624168.36260986"/>
    <n v="657838299.99713993"/>
    <n v="555463704.64566004"/>
    <n v="686962120.64980006"/>
    <n v="584624168.36260986"/>
    <n v="392202060.12335986"/>
    <n v="329333921.18045014"/>
    <n v="12695334.40454"/>
    <n v="6120455.9873400005"/>
    <n v="1.8480399461518249"/>
    <n v="1.0469043735365764"/>
    <n v="6574878.4172"/>
    <n v="107.42464990843756"/>
    <n v="100"/>
    <n v="100"/>
    <n v="100"/>
    <n v="100"/>
    <n v="1.8480399461518249"/>
    <n v="1.9298563802981974"/>
    <n v="1.0469043735365764"/>
    <n v="1.1018642507424217"/>
    <n v="1.4108190538675549"/>
    <n v="0.38679545284485306"/>
    <m/>
    <n v="5340375.5705199996"/>
    <n v="122.72727868042242"/>
    <n v="1230686.6933500003"/>
    <n v="86.276094799492498"/>
    <n v="0"/>
    <m/>
    <n v="21.095644486307073"/>
    <n v="20.968246281626428"/>
    <n v="35.91649528445312"/>
    <n v="0.67872896521316595"/>
    <n v="19.661376474049462"/>
    <n v="-23.685929833836084"/>
    <n v="95.789046745796696"/>
    <n v="61.089486431689075"/>
    <s v="Resto"/>
    <n v="2023"/>
    <n v="3"/>
    <d v="2024-11-12T00:00:00"/>
    <x v="56"/>
    <x v="19"/>
  </r>
  <r>
    <n v="2024"/>
    <n v="9"/>
    <n v="707"/>
    <x v="47"/>
    <s v="Total General"/>
    <n v="9"/>
    <s v="19581e27de7ced00ff1ce50b2047e7a567c76b1cbaebabe5ef03f7c3017bb5b7"/>
    <s v="866d562d83a77144c090ae01fef5e5dc5d322dfdcb968ee04e0fa262fe1b2619"/>
    <x v="52"/>
    <n v="1101163.0575699999"/>
    <n v="939209.72964999999"/>
    <n v="1221728.4890100001"/>
    <n v="1157125.7593999999"/>
    <n v="740129.87489000009"/>
    <n v="619673.02667000017"/>
    <n v="1074614.3763599999"/>
    <n v="861027.51021000009"/>
    <n v="0"/>
    <n v="0"/>
    <n v="136.08000000000001"/>
    <n v="130.12"/>
    <n v="0"/>
    <n v="0"/>
    <n v="414996.02199000004"/>
    <n v="424953.18988999998"/>
    <n v="432384.65850999998"/>
    <n v="527832.36085000006"/>
    <n v="0"/>
    <n v="0"/>
    <n v="0"/>
    <n v="0"/>
    <n v="0"/>
    <n v="0"/>
    <s v="Total General"/>
    <s v="Totales"/>
    <s v="Total General"/>
    <x v="56"/>
    <x v="2"/>
    <n v="1101163.0575699999"/>
    <n v="939209.72964999999"/>
    <n v="686962120.64980006"/>
    <n v="584624168.36260986"/>
    <n v="657838299.99713993"/>
    <n v="555463704.64566004"/>
    <n v="686962120.64980006"/>
    <n v="584624168.36260986"/>
    <n v="392202060.12335986"/>
    <n v="329333921.18045014"/>
    <n v="1101163.0575699999"/>
    <n v="939209.72964999999"/>
    <n v="0.16029458167626559"/>
    <n v="0.16065188209384126"/>
    <n v="161953.32791999995"/>
    <n v="17.243574337794865"/>
    <n v="100"/>
    <n v="100"/>
    <n v="100"/>
    <n v="100"/>
    <n v="0.16029458167626559"/>
    <n v="0.16739114423328461"/>
    <n v="0.16065188209384126"/>
    <n v="0.16908570655379512"/>
    <m/>
    <m/>
    <m/>
    <n v="0"/>
    <m/>
    <n v="0"/>
    <m/>
    <n v="0"/>
    <m/>
    <n v="19.438775456680936"/>
    <n v="67.213467597004879"/>
    <n v="65.978131093352658"/>
    <n v="0.18871136848623538"/>
    <n v="-2.343121110016233"/>
    <n v="-18.082957662219666"/>
    <n v="95.978433513362546"/>
    <n v="80.509120207346214"/>
    <s v="Resto"/>
    <n v="2023"/>
    <n v="3"/>
    <d v="2024-11-12T00:00:00"/>
    <x v="56"/>
    <x v="52"/>
  </r>
  <r>
    <n v="2024"/>
    <n v="9"/>
    <n v="112"/>
    <x v="57"/>
    <s v="Total General"/>
    <n v="231"/>
    <s v="138d9e809e386a7b800791d1f664f56d1c55f3d1ba411b950862729bc486c5ce"/>
    <s v="866d562d83a77144c090ae01fef5e5dc5d322dfdcb968ee04e0fa262fe1b2619"/>
    <x v="68"/>
    <n v="478354.15682999999"/>
    <n v="445468.87245999998"/>
    <n v="653586.02215999993"/>
    <n v="627041.88228999986"/>
    <n v="341760.68500999996"/>
    <n v="344275.90805000003"/>
    <n v="442462.60693000001"/>
    <n v="81509.217960000038"/>
    <n v="0"/>
    <n v="0"/>
    <n v="136.08000000000001"/>
    <n v="130.12"/>
    <n v="0"/>
    <n v="0"/>
    <n v="323485.18612999999"/>
    <n v="278833.11163999996"/>
    <n v="458481.96544"/>
    <n v="440270.79258999997"/>
    <n v="0"/>
    <n v="0"/>
    <n v="0"/>
    <n v="0"/>
    <n v="0"/>
    <n v="0"/>
    <s v="Total General"/>
    <s v="Totales"/>
    <s v="Total General"/>
    <x v="56"/>
    <x v="2"/>
    <n v="478354.15682999999"/>
    <n v="445468.87245999998"/>
    <n v="686962120.64980006"/>
    <n v="584624168.36260986"/>
    <n v="657838299.99713993"/>
    <n v="555463704.64566004"/>
    <n v="686962120.64980006"/>
    <n v="584624168.36260986"/>
    <n v="392202060.12335986"/>
    <n v="329333921.18045014"/>
    <n v="478354.15682999999"/>
    <n v="445468.87245999998"/>
    <n v="6.9633265423357404E-2"/>
    <n v="7.6197478066575661E-2"/>
    <n v="32885.284370000008"/>
    <n v="7.3821733465682104"/>
    <n v="100"/>
    <n v="100"/>
    <n v="100"/>
    <n v="100"/>
    <n v="6.9633265423357404E-2"/>
    <n v="7.2716069713800444E-2"/>
    <n v="7.6197478066575661E-2"/>
    <n v="8.0197656252656929E-2"/>
    <m/>
    <m/>
    <m/>
    <n v="0"/>
    <m/>
    <n v="0"/>
    <m/>
    <n v="0"/>
    <m/>
    <n v="-0.73058351780885822"/>
    <n v="71.445116579483738"/>
    <n v="77.283942680173141"/>
    <n v="8.7138931626852115E-2"/>
    <n v="16.013906751379704"/>
    <n v="4.1363572502432833"/>
    <n v="70.5557056796236"/>
    <n v="63.332184721974492"/>
    <s v="Resto"/>
    <n v="2023"/>
    <n v="3"/>
    <d v="2024-11-12T00:00:00"/>
    <x v="56"/>
    <x v="68"/>
  </r>
  <r>
    <n v="2024"/>
    <n v="9"/>
    <n v="601"/>
    <x v="26"/>
    <s v="Total General"/>
    <n v="241"/>
    <s v="749fc650cacb0f06547520d53c31505c8156e0a3be07073eddb2ef3ad9e383ba"/>
    <s v="866d562d83a77144c090ae01fef5e5dc5d322dfdcb968ee04e0fa262fe1b2619"/>
    <x v="53"/>
    <n v="117391.58254"/>
    <n v="84326.688069999989"/>
    <n v="144640.37508000003"/>
    <n v="104939.29366"/>
    <n v="62260.730449999995"/>
    <n v="17318.47091"/>
    <n v="68492.398669999995"/>
    <n v="22354.801169999999"/>
    <n v="0"/>
    <n v="0"/>
    <n v="136.08000000000001"/>
    <n v="130.12"/>
    <n v="0"/>
    <n v="0"/>
    <n v="65894.041509999995"/>
    <n v="13082.063539999999"/>
    <n v="154011.50796000002"/>
    <n v="118421.29392"/>
    <n v="0"/>
    <n v="0"/>
    <n v="0"/>
    <n v="0"/>
    <n v="0"/>
    <n v="0"/>
    <s v="Total General"/>
    <s v="Totales"/>
    <s v="Total General"/>
    <x v="56"/>
    <x v="2"/>
    <n v="117391.58254"/>
    <n v="84326.688069999989"/>
    <n v="686962120.64980006"/>
    <n v="584624168.36260986"/>
    <n v="657838299.99713993"/>
    <n v="555463704.64566004"/>
    <n v="686962120.64980006"/>
    <n v="584624168.36260986"/>
    <n v="392202060.12335986"/>
    <n v="329333921.18045014"/>
    <n v="117391.58254"/>
    <n v="84326.688069999989"/>
    <n v="1.7088508814570282E-2"/>
    <n v="1.4424085187271429E-2"/>
    <n v="33064.894470000014"/>
    <n v="39.210474437882212"/>
    <n v="100"/>
    <n v="100"/>
    <n v="100"/>
    <n v="100"/>
    <n v="1.7088508814570282E-2"/>
    <n v="1.7845051366043963E-2"/>
    <n v="1.4424085187271429E-2"/>
    <n v="1.5181313804075362E-2"/>
    <m/>
    <m/>
    <m/>
    <n v="0"/>
    <m/>
    <n v="0"/>
    <m/>
    <n v="0"/>
    <m/>
    <n v="259.50477830031474"/>
    <n v="53.036792845675521"/>
    <n v="20.537354550938673"/>
    <n v="1.5874656657952547E-2"/>
    <n v="403.69761091987482"/>
    <n v="30.05389728644845"/>
    <n v="42.785141437037318"/>
    <n v="11.047053369335453"/>
    <s v="Resto"/>
    <n v="2023"/>
    <n v="3"/>
    <d v="2024-11-12T00:00:00"/>
    <x v="56"/>
    <x v="53"/>
  </r>
  <r>
    <n v="2024"/>
    <n v="9"/>
    <n v="107"/>
    <x v="28"/>
    <s v="Total General"/>
    <n v="70"/>
    <s v="ff5a1ae012afa5d4c889c50ad427aaf545d31a4fac04ffc1c4d03d403ba4250a"/>
    <s v="866d562d83a77144c090ae01fef5e5dc5d322dfdcb968ee04e0fa262fe1b2619"/>
    <x v="64"/>
    <n v="1478140.9423199999"/>
    <n v="1040269.57398"/>
    <n v="1914901.3324899999"/>
    <n v="1326997.2291199998"/>
    <n v="927207.97922999959"/>
    <n v="458116.53864999971"/>
    <n v="1116233.9893800006"/>
    <n v="613286.68128999975"/>
    <n v="0"/>
    <n v="0"/>
    <n v="136.08000000000001"/>
    <n v="130.12"/>
    <n v="0"/>
    <n v="0"/>
    <n v="810077.29944000009"/>
    <n v="376540.18747"/>
    <n v="1057696.58898"/>
    <n v="651225.93302999996"/>
    <n v="0"/>
    <n v="0"/>
    <n v="0"/>
    <n v="0"/>
    <n v="0"/>
    <n v="0"/>
    <s v="Total General"/>
    <s v="Totales"/>
    <s v="Total General"/>
    <x v="56"/>
    <x v="2"/>
    <n v="1478140.9423199999"/>
    <n v="1040269.57398"/>
    <n v="686962120.64980006"/>
    <n v="584624168.36260986"/>
    <n v="657838299.99713993"/>
    <n v="555463704.64566004"/>
    <n v="686962120.64980006"/>
    <n v="584624168.36260986"/>
    <n v="392202060.12335986"/>
    <n v="329333921.18045014"/>
    <n v="1478140.9423199999"/>
    <n v="1040269.57398"/>
    <n v="0.2151706619459339"/>
    <n v="0.17793817468982545"/>
    <n v="437871.36833999993"/>
    <n v="42.092105670718993"/>
    <n v="100"/>
    <n v="100"/>
    <n v="100"/>
    <n v="100"/>
    <n v="0.2151706619459339"/>
    <n v="0.22469669861521083"/>
    <n v="0.17793817468982545"/>
    <n v="0.18727948654063833"/>
    <m/>
    <m/>
    <m/>
    <n v="0"/>
    <m/>
    <n v="0"/>
    <m/>
    <n v="0"/>
    <m/>
    <n v="102.39565721908698"/>
    <n v="62.727981661526165"/>
    <n v="44.038252209691883"/>
    <n v="0.23641078757678213"/>
    <n v="115.13700964642486"/>
    <n v="62.416226893604865"/>
    <n v="76.588816479138501"/>
    <n v="57.820207760776313"/>
    <s v="Resto"/>
    <n v="2023"/>
    <n v="3"/>
    <d v="2024-11-12T00:00:00"/>
    <x v="56"/>
    <x v="64"/>
  </r>
  <r>
    <n v="2024"/>
    <n v="9"/>
    <n v="126"/>
    <x v="41"/>
    <s v="Total General"/>
    <n v="239"/>
    <s v="79bf08685d3138f9b109c3546780f056bc954fd69377b84a2cf23622e464897b"/>
    <s v="866d562d83a77144c090ae01fef5e5dc5d322dfdcb968ee04e0fa262fe1b2619"/>
    <x v="58"/>
    <n v="673928.03742999991"/>
    <n v="570550.37566999998"/>
    <n v="875924.33403999987"/>
    <n v="761169.46287000005"/>
    <n v="184376.72803000003"/>
    <n v="184059.90793999998"/>
    <n v="236544.75860000003"/>
    <n v="274361.51722000004"/>
    <n v="0"/>
    <n v="0"/>
    <n v="136.08000000000001"/>
    <n v="130.12"/>
    <n v="7467.6294699999999"/>
    <n v="3570.2134499999997"/>
    <n v="15455.541650000001"/>
    <n v="15221.951499999999"/>
    <n v="26298.78731"/>
    <n v="23100.338449999999"/>
    <n v="0"/>
    <n v="0"/>
    <n v="0"/>
    <n v="0"/>
    <n v="0"/>
    <n v="0"/>
    <s v="Total General"/>
    <s v="Totales"/>
    <s v="Total General"/>
    <x v="56"/>
    <x v="2"/>
    <n v="673928.03742999991"/>
    <n v="570550.37566999998"/>
    <n v="686962120.64980006"/>
    <n v="584624168.36260986"/>
    <n v="657838299.99713993"/>
    <n v="555463704.64566004"/>
    <n v="686962120.64980006"/>
    <n v="584624168.36260986"/>
    <n v="392202060.12335986"/>
    <n v="329333921.18045014"/>
    <n v="673928.03742999991"/>
    <n v="570550.37566999998"/>
    <n v="9.8102648919350721E-2"/>
    <n v="9.7592676893254834E-2"/>
    <n v="103377.66175999993"/>
    <n v="18.118936761474046"/>
    <n v="100"/>
    <n v="100"/>
    <n v="100"/>
    <n v="100"/>
    <n v="9.8102648919350721E-2"/>
    <n v="0.10244584990459357"/>
    <n v="9.7592676893254834E-2"/>
    <n v="0.10271604983334852"/>
    <m/>
    <m/>
    <m/>
    <n v="0"/>
    <m/>
    <n v="0"/>
    <m/>
    <n v="0"/>
    <m/>
    <n v="0.17212878868946291"/>
    <n v="27.358518682961165"/>
    <n v="32.26006252714452"/>
    <n v="4.701064751470397E-2"/>
    <n v="1.5345611237823409"/>
    <n v="13.845896097682498"/>
    <n v="58.769027894009007"/>
    <n v="65.894928478850929"/>
    <s v="Resto"/>
    <n v="2023"/>
    <n v="3"/>
    <d v="2024-11-12T00:00:00"/>
    <x v="56"/>
    <x v="58"/>
  </r>
  <r>
    <n v="2024"/>
    <n v="9"/>
    <n v="23"/>
    <x v="16"/>
    <s v="Total General"/>
    <n v="17"/>
    <s v="4523540f1504cd17100c4835e85b7eefd49911580f8efff0599a8f283be6b9e3"/>
    <s v="866d562d83a77144c090ae01fef5e5dc5d322dfdcb968ee04e0fa262fe1b2619"/>
    <x v="17"/>
    <n v="17823957.294020001"/>
    <n v="15095885.725"/>
    <n v="22082224.428999998"/>
    <n v="19045304.846999999"/>
    <n v="8001916.1552599957"/>
    <n v="7799893.4423700022"/>
    <n v="14500470.256800003"/>
    <n v="10994550.860480003"/>
    <n v="0"/>
    <n v="0"/>
    <n v="136.08000000000001"/>
    <n v="130.12"/>
    <n v="36537.829710000005"/>
    <n v="23400.095229999999"/>
    <n v="6393614.3443500008"/>
    <n v="6175509.3335600002"/>
    <n v="9175076.4775799997"/>
    <n v="8636143.3221299984"/>
    <n v="2019159.8019900001"/>
    <n v="1207668.68454"/>
    <n v="588315.55824000004"/>
    <n v="519261.18193999998"/>
    <n v="81649.276259999999"/>
    <n v="80675.081659999996"/>
    <s v="Total General"/>
    <s v="Totales"/>
    <s v="Total General"/>
    <x v="56"/>
    <x v="2"/>
    <n v="17823957.294020001"/>
    <n v="15095885.725"/>
    <n v="686962120.64980006"/>
    <n v="584624168.36260986"/>
    <n v="657838299.99713993"/>
    <n v="555463704.64566004"/>
    <n v="686962120.64980006"/>
    <n v="584624168.36260986"/>
    <n v="392202060.12335986"/>
    <n v="329333921.18045014"/>
    <n v="17823957.294020001"/>
    <n v="15095885.725"/>
    <n v="2.5946055478517875"/>
    <n v="2.5821521828767198"/>
    <n v="2728071.5690200012"/>
    <n v="18.07162308139425"/>
    <n v="100"/>
    <n v="100"/>
    <n v="100"/>
    <n v="100"/>
    <n v="2.5946055478517875"/>
    <n v="2.7094739382151349"/>
    <n v="2.5821521828767198"/>
    <n v="2.7177087537393514"/>
    <n v="0.29392593001781075"/>
    <n v="8.5640174407798517E-2"/>
    <n v="1.1885557268102007E-2"/>
    <n v="811491.11745000002"/>
    <n v="67.194846387781951"/>
    <n v="69054.376300000062"/>
    <n v="13.298582428597406"/>
    <n v="974.19460000000254"/>
    <n v="1.2075532865348571"/>
    <n v="2.5900701641971224"/>
    <n v="44.894161398965352"/>
    <n v="51.669001637000676"/>
    <n v="2.0402534736159064"/>
    <n v="3.5317736401876632"/>
    <n v="6.2404378360534141"/>
    <n v="69.684589114578884"/>
    <n v="71.507721713410461"/>
    <s v="Medianas"/>
    <n v="2023"/>
    <n v="3"/>
    <d v="2024-11-12T00:00:00"/>
    <x v="56"/>
    <x v="17"/>
  </r>
  <r>
    <n v="2024"/>
    <n v="9"/>
    <n v="908"/>
    <x v="27"/>
    <s v="Total General"/>
    <n v="38"/>
    <s v="aea92132c4cbeb263e6ac2bf6c183b5d81737f179f21efdc5863739672f0f470"/>
    <s v="866d562d83a77144c090ae01fef5e5dc5d322dfdcb968ee04e0fa262fe1b2619"/>
    <x v="73"/>
    <n v="6656.5933399999994"/>
    <n v="6207.0736399999996"/>
    <n v="10411.1335"/>
    <n v="11105.11262"/>
    <n v="599970.08860000002"/>
    <n v="596238.76478999993"/>
    <n v="797790.49274000025"/>
    <n v="789828.43506000005"/>
    <n v="0"/>
    <n v="0"/>
    <n v="136.08000000000001"/>
    <n v="130.12"/>
    <n v="0"/>
    <n v="0"/>
    <n v="599970.08860000002"/>
    <n v="596238.76478999993"/>
    <n v="11641.754359999999"/>
    <n v="43696.324310000004"/>
    <n v="0"/>
    <n v="0"/>
    <n v="0"/>
    <n v="0"/>
    <n v="6868.5492100000001"/>
    <n v="6484.7103900000002"/>
    <s v="Total General"/>
    <s v="Totales"/>
    <s v="Total General"/>
    <x v="56"/>
    <x v="2"/>
    <n v="6656.5933399999994"/>
    <n v="6207.0736399999996"/>
    <n v="686962120.64980006"/>
    <n v="584624168.36260986"/>
    <n v="657838299.99713993"/>
    <n v="555463704.64566004"/>
    <n v="686962120.64980006"/>
    <n v="584624168.36260986"/>
    <n v="392202060.12335986"/>
    <n v="329333921.18045014"/>
    <n v="6656.5933399999994"/>
    <n v="6207.0736399999996"/>
    <n v="9.6898986711283343E-4"/>
    <n v="1.0617203283580464E-3"/>
    <n v="449.51969999999983"/>
    <n v="7.2420552110607828"/>
    <n v="100"/>
    <n v="100"/>
    <n v="100"/>
    <n v="100"/>
    <n v="9.6898986711283343E-4"/>
    <n v="1.0118889915696518E-3"/>
    <n v="1.0617203283580464E-3"/>
    <n v="1.1174580063623778E-3"/>
    <m/>
    <m/>
    <n v="9.9984395114872037E-4"/>
    <n v="0"/>
    <m/>
    <n v="0"/>
    <m/>
    <n v="383.83881999999994"/>
    <n v="5.9191358891202528"/>
    <n v="0.62581033477657755"/>
    <n v="9013.1702201895368"/>
    <n v="9605.7949264155977"/>
    <n v="0.15297474174696854"/>
    <n v="0.62581033477657755"/>
    <n v="-73.357588896016694"/>
    <n v="5153.6054622612746"/>
    <n v="1364.5055372622026"/>
    <s v="Resto"/>
    <n v="2023"/>
    <n v="3"/>
    <d v="2024-11-12T00:00:00"/>
    <x v="56"/>
    <x v="73"/>
  </r>
  <r>
    <n v="2024"/>
    <n v="9"/>
    <n v="102"/>
    <x v="37"/>
    <s v="Total General"/>
    <n v="224"/>
    <s v="84a5092e4a5b6fe968fd523fb2fc917dbffae44105f82b6b94c8ed5b9a800223"/>
    <s v="866d562d83a77144c090ae01fef5e5dc5d322dfdcb968ee04e0fa262fe1b2619"/>
    <x v="70"/>
    <n v="305414.17260000005"/>
    <n v="312582.40041"/>
    <n v="348113.11714000005"/>
    <n v="387491.99770000001"/>
    <n v="92156.814029999994"/>
    <n v="45837.326320000007"/>
    <n v="114325.66949"/>
    <n v="58797.821909999991"/>
    <n v="0"/>
    <n v="0"/>
    <n v="136.08000000000001"/>
    <n v="130.12"/>
    <n v="3058.18145"/>
    <n v="438.96096"/>
    <n v="20770.31107"/>
    <n v="10496.21925"/>
    <n v="55835.365969999999"/>
    <n v="55476.768369999998"/>
    <n v="0"/>
    <n v="0"/>
    <n v="0"/>
    <n v="0"/>
    <n v="0"/>
    <n v="0"/>
    <s v="Total General"/>
    <s v="Totales"/>
    <s v="Total General"/>
    <x v="56"/>
    <x v="2"/>
    <n v="305414.17260000005"/>
    <n v="312582.40041"/>
    <n v="686962120.64980006"/>
    <n v="584624168.36260986"/>
    <n v="657838299.99713993"/>
    <n v="555463704.64566004"/>
    <n v="686962120.64980006"/>
    <n v="584624168.36260986"/>
    <n v="392202060.12335986"/>
    <n v="329333921.18045014"/>
    <n v="305414.17260000005"/>
    <n v="312582.40041"/>
    <n v="4.4458662773299296E-2"/>
    <n v="5.34672388391789E-2"/>
    <n v="-7168.227809999953"/>
    <n v="-2.293228217774812"/>
    <n v="100"/>
    <n v="100"/>
    <n v="100"/>
    <n v="100"/>
    <n v="4.4458662773299296E-2"/>
    <n v="4.6426936923758905E-2"/>
    <n v="5.34672388391789E-2"/>
    <n v="5.6274135968866185E-2"/>
    <m/>
    <m/>
    <m/>
    <n v="0"/>
    <m/>
    <n v="0"/>
    <m/>
    <n v="0"/>
    <m/>
    <n v="101.05189684632543"/>
    <n v="30.174373784119535"/>
    <n v="14.664077779131931"/>
    <n v="2.3497279438311411E-2"/>
    <n v="97.883738661423251"/>
    <n v="0.64639237384620518"/>
    <n v="37.199202887216245"/>
    <n v="18.9200264514254"/>
    <s v="Resto"/>
    <n v="2023"/>
    <n v="3"/>
    <d v="2024-11-12T00:00:00"/>
    <x v="56"/>
    <x v="70"/>
  </r>
  <r>
    <n v="2024"/>
    <n v="9"/>
    <n v="906"/>
    <x v="11"/>
    <s v="Total General"/>
    <n v="256"/>
    <s v="51e8ea280b44e16934d4d611901f3d3afc41789840acdff81942c2f65009cd52"/>
    <s v="866d562d83a77144c090ae01fef5e5dc5d322dfdcb968ee04e0fa262fe1b2619"/>
    <x v="27"/>
    <n v="8995707.5342000015"/>
    <n v="6397672.8354899995"/>
    <n v="9974129.311850002"/>
    <n v="8585336.0273099989"/>
    <n v="4799008.6527500004"/>
    <n v="4219744.4610700002"/>
    <n v="6229707.5094399983"/>
    <n v="5489336.063719999"/>
    <n v="0"/>
    <n v="0"/>
    <n v="136.08000000000001"/>
    <n v="130.12"/>
    <n v="0"/>
    <n v="0"/>
    <n v="4799008.6527500004"/>
    <n v="4219744.4610700002"/>
    <n v="-1191555.9258399999"/>
    <n v="-825479.44711000007"/>
    <n v="0"/>
    <n v="0"/>
    <n v="0"/>
    <n v="0"/>
    <n v="9015717.1567799989"/>
    <n v="6399710.2157699997"/>
    <s v="Total General"/>
    <s v="Totales"/>
    <s v="Total General"/>
    <x v="56"/>
    <x v="2"/>
    <n v="8995707.5342000015"/>
    <n v="6397672.8354899995"/>
    <n v="686962120.64980006"/>
    <n v="584624168.36260986"/>
    <n v="657838299.99713993"/>
    <n v="555463704.64566004"/>
    <n v="686962120.64980006"/>
    <n v="584624168.36260986"/>
    <n v="392202060.12335986"/>
    <n v="329333921.18045014"/>
    <n v="8995707.5342000015"/>
    <n v="6397672.8354899995"/>
    <n v="1.3094910569000411"/>
    <n v="1.094322332483846"/>
    <n v="2598034.698710002"/>
    <n v="40.609058411018559"/>
    <n v="100"/>
    <n v="100"/>
    <n v="100"/>
    <n v="100"/>
    <n v="1.3094910569000411"/>
    <n v="1.3674648518091925"/>
    <n v="1.094322332483846"/>
    <n v="1.1517715346624107"/>
    <m/>
    <m/>
    <n v="1.3124038263204381"/>
    <n v="0"/>
    <m/>
    <n v="0"/>
    <m/>
    <n v="2616006.9410099993"/>
    <n v="40.876959312371717"/>
    <n v="13.727470869956804"/>
    <n v="53.347762079914951"/>
    <n v="65.957490630994556"/>
    <n v="1.2236061817830741"/>
    <n v="13.727470869956804"/>
    <n v="44.347134263806566"/>
    <n v="-402.7514402537916"/>
    <n v="-511.18710173140067"/>
    <s v="Resto"/>
    <n v="2023"/>
    <n v="3"/>
    <d v="2024-11-12T00:00:00"/>
    <x v="56"/>
    <x v="27"/>
  </r>
  <r>
    <n v="2024"/>
    <n v="9"/>
    <n v="8"/>
    <x v="20"/>
    <s v="Total General"/>
    <n v="8"/>
    <s v="2c624232cdd221771294dfbb310aca000a0df6ac8b66b696d90ef06fdefb64a3"/>
    <s v="866d562d83a77144c090ae01fef5e5dc5d322dfdcb968ee04e0fa262fe1b2619"/>
    <x v="40"/>
    <n v="1891357.54091"/>
    <n v="1612866.84565"/>
    <n v="2388418.8238299997"/>
    <n v="2229769.7469000006"/>
    <n v="1006150.68059"/>
    <n v="745106.81408999988"/>
    <n v="1266256.1316500003"/>
    <n v="1158022.6765099992"/>
    <n v="0"/>
    <n v="0"/>
    <n v="136.08000000000001"/>
    <n v="130.12"/>
    <n v="3425.1155899999999"/>
    <n v="912.05034000000001"/>
    <n v="836164.81694000005"/>
    <n v="696821.39804999996"/>
    <n v="1424205.77642"/>
    <n v="1195260.3787400001"/>
    <n v="97085.66264000001"/>
    <n v="107219.41868"/>
    <n v="234714.62757000001"/>
    <n v="153425.00653000001"/>
    <n v="999.2"/>
    <n v="449.2"/>
    <s v="Total General"/>
    <s v="Totales"/>
    <s v="Total General"/>
    <x v="56"/>
    <x v="2"/>
    <n v="1891357.54091"/>
    <n v="1612866.84565"/>
    <n v="686962120.64980006"/>
    <n v="584624168.36260986"/>
    <n v="657838299.99713993"/>
    <n v="555463704.64566004"/>
    <n v="686962120.64980006"/>
    <n v="584624168.36260986"/>
    <n v="392202060.12335986"/>
    <n v="329333921.18045014"/>
    <n v="1891357.54091"/>
    <n v="1612866.84565"/>
    <n v="0.27532195503311857"/>
    <n v="0.27588097326992961"/>
    <n v="278490.69525999995"/>
    <n v="17.26681257111251"/>
    <n v="100"/>
    <n v="100"/>
    <n v="100"/>
    <n v="100"/>
    <n v="0.27532195503311857"/>
    <n v="0.28751101006405722"/>
    <n v="0.27588097326992961"/>
    <n v="0.29036403857906001"/>
    <n v="1.4132607857354103E-2"/>
    <n v="3.41670407311516E-2"/>
    <n v="1.4545197907780605E-4"/>
    <n v="-10133.756039999993"/>
    <n v="-9.4514185627554426"/>
    <n v="81289.621039999998"/>
    <n v="52.983293192237866"/>
    <n v="550"/>
    <n v="122.43989314336599"/>
    <n v="35.034422120916098"/>
    <n v="53.19727543983592"/>
    <n v="46.197664494102433"/>
    <n v="0.25653885659691178"/>
    <n v="19.997006303184971"/>
    <n v="19.154437121169021"/>
    <n v="58.71095531165814"/>
    <n v="58.298711347276786"/>
    <s v="Resto"/>
    <n v="2023"/>
    <n v="3"/>
    <d v="2024-11-12T00:00:00"/>
    <x v="56"/>
    <x v="40"/>
  </r>
  <r>
    <n v="2024"/>
    <n v="9"/>
    <n v="18"/>
    <x v="64"/>
    <s v="Total General"/>
    <n v="5"/>
    <s v="ef2d127de37b942baad06145e54b0c619a1f22327b2ebbcfbec78f5564afe39d"/>
    <s v="866d562d83a77144c090ae01fef5e5dc5d322dfdcb968ee04e0fa262fe1b2619"/>
    <x v="12"/>
    <n v="16146107.356520001"/>
    <n v="15536856.45108"/>
    <n v="22709224.329470001"/>
    <n v="19070013.65233"/>
    <n v="4884048.6003299989"/>
    <n v="3013393.5876099998"/>
    <n v="6793984.5537200002"/>
    <n v="3690980.2609199989"/>
    <n v="0"/>
    <n v="0"/>
    <n v="136.08000000000001"/>
    <n v="130.12"/>
    <n v="0"/>
    <n v="0"/>
    <n v="4674402.7119199997"/>
    <n v="2769564.0494599999"/>
    <n v="10088470.048379999"/>
    <n v="8912052.0608900003"/>
    <n v="6561559.3952699993"/>
    <n v="6643921.1358599998"/>
    <n v="1042592.65899"/>
    <n v="1070122.95508"/>
    <n v="4568758.1509999996"/>
    <n v="4158615.6292900001"/>
    <s v="Total General"/>
    <s v="Totales"/>
    <s v="Total General"/>
    <x v="56"/>
    <x v="2"/>
    <n v="16146107.356520001"/>
    <n v="15536856.45108"/>
    <n v="686962120.64980006"/>
    <n v="584624168.36260986"/>
    <n v="657838299.99713993"/>
    <n v="555463704.64566004"/>
    <n v="686962120.64980006"/>
    <n v="584624168.36260986"/>
    <n v="392202060.12335986"/>
    <n v="329333921.18045014"/>
    <n v="16146107.356520001"/>
    <n v="15536856.45108"/>
    <n v="2.350363560256763"/>
    <n v="2.657580252727997"/>
    <n v="609250.90544000082"/>
    <n v="3.9213267327165902"/>
    <n v="100"/>
    <n v="100"/>
    <n v="100"/>
    <n v="100"/>
    <n v="2.350363560256763"/>
    <n v="2.4544188680698888"/>
    <n v="2.657580252727997"/>
    <n v="2.7970966097580092"/>
    <n v="0.95515592461828847"/>
    <n v="0.15176858048647685"/>
    <n v="0.66506696856566028"/>
    <n v="-82361.740590000525"/>
    <n v="-1.2396556025546457"/>
    <n v="-27530.29608999996"/>
    <n v="-2.5726292440798826"/>
    <n v="410142.52170999954"/>
    <n v="9.8624772826149112"/>
    <n v="62.078017966569845"/>
    <n v="30.249077951025505"/>
    <n v="19.395130521403075"/>
    <n v="1.2452888694143556"/>
    <n v="68.777563126998231"/>
    <n v="13.200304255993256"/>
    <n v="46.334109032425715"/>
    <n v="31.076614348047443"/>
    <s v="Medianas"/>
    <n v="2023"/>
    <n v="3"/>
    <d v="2024-11-12T00:00:00"/>
    <x v="56"/>
    <x v="12"/>
  </r>
  <r>
    <n v="2024"/>
    <n v="9"/>
    <n v="104"/>
    <x v="79"/>
    <s v="Total General"/>
    <n v="225"/>
    <s v="0e6523810856a138a75dec70a9cf3778a5c70b83ac915f22c33f05db97cb3e68"/>
    <s v="866d562d83a77144c090ae01fef5e5dc5d322dfdcb968ee04e0fa262fe1b2619"/>
    <x v="42"/>
    <n v="2528072.3686799998"/>
    <n v="1796205.0709800001"/>
    <n v="3209573.8632799992"/>
    <n v="2450857.6354499999"/>
    <n v="616947.70366"/>
    <n v="564636.73166999989"/>
    <n v="857417.82348000014"/>
    <n v="729769.69776999997"/>
    <n v="0"/>
    <n v="0"/>
    <n v="136.08000000000001"/>
    <n v="130.12"/>
    <n v="0"/>
    <n v="-28392.713100000001"/>
    <n v="479277.93601999996"/>
    <n v="412270.60610999999"/>
    <n v="2299744.3881300003"/>
    <n v="1350596.6515299999"/>
    <n v="1640134.7409000001"/>
    <n v="17191.982459999999"/>
    <n v="466899.95367000002"/>
    <n v="1440545.2287500002"/>
    <n v="381544.23878999997"/>
    <n v="493097.15116999997"/>
    <s v="Total General"/>
    <s v="Totales"/>
    <s v="Total General"/>
    <x v="56"/>
    <x v="2"/>
    <n v="2528072.3686799998"/>
    <n v="1796205.0709800001"/>
    <n v="686962120.64980006"/>
    <n v="584624168.36260986"/>
    <n v="657838299.99713993"/>
    <n v="555463704.64566004"/>
    <n v="686962120.64980006"/>
    <n v="584624168.36260986"/>
    <n v="392202060.12335986"/>
    <n v="329333921.18045014"/>
    <n v="2528072.3686799998"/>
    <n v="1796205.0709800001"/>
    <n v="0.36800753530466668"/>
    <n v="0.30724098800272553"/>
    <n v="731867.29769999976"/>
    <n v="40.745197167308774"/>
    <n v="100"/>
    <n v="100"/>
    <n v="100"/>
    <n v="100"/>
    <n v="0.36800753530466668"/>
    <n v="0.38429996682938516"/>
    <n v="0.30724098800272553"/>
    <n v="0.3233703761303055"/>
    <n v="0.23875184549456532"/>
    <n v="6.7965895008644375E-2"/>
    <n v="5.5540797275560966E-2"/>
    <n v="1622942.75844"/>
    <n v="9440.1140893206793"/>
    <n v="-973645.27508000028"/>
    <n v="-67.588664045269752"/>
    <n v="-111552.91237999999"/>
    <n v="-22.622907497095046"/>
    <n v="9.2645357724571618"/>
    <n v="24.403878279091007"/>
    <n v="31.43498149473195"/>
    <n v="0.15730353467953498"/>
    <n v="16.253239720932577"/>
    <n v="70.276180199675082"/>
    <n v="20.840487251268694"/>
    <n v="30.525072429504874"/>
    <s v="Resto"/>
    <n v="2023"/>
    <n v="3"/>
    <d v="2024-11-12T00:00:00"/>
    <x v="56"/>
    <x v="42"/>
  </r>
  <r>
    <n v="2024"/>
    <n v="9"/>
    <n v="150.1"/>
    <x v="32"/>
    <s v="Total General"/>
    <n v="150.1"/>
    <m/>
    <m/>
    <x v="21"/>
    <n v="138460459.70287004"/>
    <n v="122796476.50801998"/>
    <n v="183111833.54457998"/>
    <n v="152463386.87748"/>
    <n v="74513941.816009969"/>
    <n v="57380516.230699986"/>
    <n v="109554398.77730998"/>
    <n v="76752745.223669991"/>
    <n v="0"/>
    <n v="0"/>
    <n v="0"/>
    <n v="0"/>
    <n v="491822.00193999964"/>
    <n v="387673.83457000001"/>
    <n v="52665660.218310013"/>
    <n v="44524423.708799988"/>
    <n v="64341598.052120015"/>
    <n v="55258027.124239981"/>
    <n v="25846206.576910004"/>
    <n v="16128815.476080002"/>
    <n v="11189329.76513"/>
    <n v="8901690.2380399983"/>
    <n v="17224265.708280001"/>
    <n v="17455288.805989999"/>
    <s v="Total General"/>
    <s v="Totales"/>
    <s v="Total General"/>
    <x v="56"/>
    <x v="2"/>
    <n v="138460459.70287004"/>
    <n v="122796476.50801998"/>
    <n v="686962120.64980006"/>
    <n v="584624168.36260986"/>
    <n v="657838299.99713993"/>
    <n v="555463704.64566004"/>
    <n v="686962120.64980006"/>
    <n v="584624168.36260986"/>
    <n v="392202060.12335986"/>
    <n v="329333921.18045014"/>
    <n v="138460459.70287004"/>
    <n v="122796476.50801998"/>
    <n v="20.155472265617757"/>
    <n v="21.004344868591911"/>
    <n v="15663983.194850057"/>
    <n v="12.756052649301397"/>
    <n v="100"/>
    <n v="100"/>
    <n v="100"/>
    <n v="100"/>
    <n v="20.155472265617757"/>
    <n v="21.047795439011686"/>
    <n v="21.004344868591911"/>
    <n v="22.107020761393219"/>
    <n v="3.762391811714739"/>
    <n v="1.6288132094599295"/>
    <n v="2.5073093829376654"/>
    <n v="9717391.1008300018"/>
    <n v="60.248634595897464"/>
    <n v="2287639.5270900019"/>
    <n v="25.698934313779276"/>
    <n v="-231023.09770999849"/>
    <n v="-1.323513465046311"/>
    <n v="29.859308892280723"/>
    <n v="53.8160439275686"/>
    <n v="46.728145515602307"/>
    <n v="18.998865480862847"/>
    <n v="18.284877897029261"/>
    <n v="16.438464057822564"/>
    <n v="81.85320510014084"/>
    <n v="80.575485637033367"/>
    <s v="Resto"/>
    <n v="2023"/>
    <n v="3"/>
    <d v="2024-11-12T00:00:00"/>
    <x v="56"/>
    <x v="21"/>
  </r>
  <r>
    <n v="2024"/>
    <n v="9"/>
    <n v="704"/>
    <x v="50"/>
    <s v="Total General"/>
    <n v="51"/>
    <s v="031b4af5197ec30a926f48cf40e11a7dbc470048a21e4003b7a3c07c5dab1baa"/>
    <s v="866d562d83a77144c090ae01fef5e5dc5d322dfdcb968ee04e0fa262fe1b2619"/>
    <x v="46"/>
    <n v="1674526.54718"/>
    <n v="1544159.2500799999"/>
    <n v="1866712.9149100001"/>
    <n v="1477861.3036099998"/>
    <n v="1153645.2814100001"/>
    <n v="680258.9154099999"/>
    <n v="1503360.7709400002"/>
    <n v="878230.72179999971"/>
    <n v="0"/>
    <n v="0"/>
    <n v="136.08000000000001"/>
    <n v="130.12"/>
    <n v="0"/>
    <n v="0"/>
    <n v="1025937.8917"/>
    <n v="608960.41492999997"/>
    <n v="1147176.1846400001"/>
    <n v="858422.20732000005"/>
    <n v="0"/>
    <n v="0"/>
    <n v="0"/>
    <n v="0"/>
    <n v="0"/>
    <n v="0"/>
    <s v="Total General"/>
    <s v="Totales"/>
    <s v="Total General"/>
    <x v="56"/>
    <x v="2"/>
    <n v="1674526.54718"/>
    <n v="1544159.2500799999"/>
    <n v="686962120.64980006"/>
    <n v="584624168.36260986"/>
    <n v="657838299.99713993"/>
    <n v="555463704.64566004"/>
    <n v="686962120.64980006"/>
    <n v="584624168.36260986"/>
    <n v="392202060.12335986"/>
    <n v="329333921.18045014"/>
    <n v="1674526.54718"/>
    <n v="1544159.2500799999"/>
    <n v="0.2437582068711531"/>
    <n v="0.26412853481661808"/>
    <n v="130367.29710000008"/>
    <n v="8.4426070104651529"/>
    <n v="100"/>
    <n v="100"/>
    <n v="100"/>
    <n v="100"/>
    <n v="0.2437582068711531"/>
    <n v="0.2545498714786415"/>
    <n v="0.26412853481661808"/>
    <n v="0.27799462632127259"/>
    <m/>
    <m/>
    <m/>
    <n v="0"/>
    <m/>
    <n v="0"/>
    <m/>
    <n v="0"/>
    <m/>
    <n v="69.58914543805497"/>
    <n v="68.893818575334365"/>
    <n v="44.053676159033273"/>
    <n v="0.29414564549894062"/>
    <n v="68.473658803902993"/>
    <n v="33.637757138354083"/>
    <n v="89.431589099973664"/>
    <n v="70.939499204147864"/>
    <s v="Resto"/>
    <n v="2023"/>
    <n v="3"/>
    <d v="2024-11-12T00:00:00"/>
    <x v="56"/>
    <x v="46"/>
  </r>
  <r>
    <n v="2024"/>
    <n v="9"/>
    <n v="65"/>
    <x v="69"/>
    <s v="Total General"/>
    <n v="225"/>
    <s v="0e6523810856a138a75dec70a9cf3778a5c70b83ac915f22c33f05db97cb3e68"/>
    <s v="866d562d83a77144c090ae01fef5e5dc5d322dfdcb968ee04e0fa262fe1b2619"/>
    <x v="31"/>
    <n v="3560915.6343899998"/>
    <n v="3098553.8007"/>
    <n v="5054971.4445099998"/>
    <n v="4316024.07687"/>
    <n v="2480849.2314999998"/>
    <n v="2168246.1613800004"/>
    <n v="3191965.6980199991"/>
    <n v="2988988.1295000003"/>
    <n v="0"/>
    <n v="0"/>
    <n v="136.08000000000001"/>
    <n v="130.12"/>
    <n v="0"/>
    <n v="0"/>
    <n v="2145836.1617299998"/>
    <n v="1976736.703"/>
    <n v="3735280.90858"/>
    <n v="3251469.6635500002"/>
    <n v="0"/>
    <n v="0"/>
    <n v="0"/>
    <n v="0"/>
    <n v="0"/>
    <n v="0"/>
    <s v="Total General"/>
    <s v="Totales"/>
    <s v="Total General"/>
    <x v="56"/>
    <x v="2"/>
    <n v="3560915.6343899998"/>
    <n v="3098553.8007"/>
    <n v="686962120.64980006"/>
    <n v="584624168.36260986"/>
    <n v="657838299.99713993"/>
    <n v="555463704.64566004"/>
    <n v="686962120.64980006"/>
    <n v="584624168.36260986"/>
    <n v="392202060.12335986"/>
    <n v="329333921.18045014"/>
    <n v="3560915.6343899998"/>
    <n v="3098553.8007"/>
    <n v="0.51835691188063127"/>
    <n v="0.53000781842090039"/>
    <n v="462361.83368999977"/>
    <n v="14.921859145564831"/>
    <n v="100"/>
    <n v="100"/>
    <n v="100"/>
    <n v="100"/>
    <n v="0.51835691188063127"/>
    <n v="0.54130561179023495"/>
    <n v="0.53000781842090039"/>
    <n v="0.55783191138953381"/>
    <m/>
    <m/>
    <m/>
    <n v="0"/>
    <m/>
    <n v="0"/>
    <m/>
    <n v="0"/>
    <m/>
    <n v="14.41732381165799"/>
    <n v="69.668857288863578"/>
    <n v="69.976069509916783"/>
    <n v="0.63254365128008117"/>
    <n v="8.5544755896607594"/>
    <n v="14.879771152524546"/>
    <n v="57.44778543431579"/>
    <n v="60.795175952580507"/>
    <s v="Resto"/>
    <n v="2023"/>
    <n v="3"/>
    <d v="2024-11-12T00:00:00"/>
    <x v="56"/>
    <x v="31"/>
  </r>
  <r>
    <n v="2024"/>
    <n v="9"/>
    <n v="98"/>
    <x v="53"/>
    <s v="Total General"/>
    <n v="205"/>
    <s v="f8809aff4d69bece79dabe35be0c708b890d7eafb841f121330667b77d2e2590"/>
    <s v="866d562d83a77144c090ae01fef5e5dc5d322dfdcb968ee04e0fa262fe1b2619"/>
    <x v="34"/>
    <n v="2821244.0201900001"/>
    <n v="3540235.0162600004"/>
    <n v="3755317.1444199998"/>
    <n v="4299526.8066199999"/>
    <n v="920967.04905999987"/>
    <n v="1626123.3905999998"/>
    <n v="1492995.1671100005"/>
    <n v="2113498.1229199995"/>
    <n v="0"/>
    <n v="0"/>
    <n v="136.08000000000001"/>
    <n v="130.12"/>
    <n v="0"/>
    <n v="0"/>
    <n v="700794.84923000005"/>
    <n v="867524.29489999998"/>
    <n v="2531652.4772600001"/>
    <n v="2384329.3846300002"/>
    <n v="2300793.2769599999"/>
    <n v="3118270.4233000004"/>
    <n v="7030.4811399999999"/>
    <n v="6877.1308499999996"/>
    <n v="97085.765020000006"/>
    <n v="85244.527690000003"/>
    <s v="Total General"/>
    <s v="Totales"/>
    <s v="Total General"/>
    <x v="56"/>
    <x v="2"/>
    <n v="2821244.0201900001"/>
    <n v="3540235.0162600004"/>
    <n v="686962120.64980006"/>
    <n v="584624168.36260986"/>
    <n v="657838299.99713993"/>
    <n v="555463704.64566004"/>
    <n v="686962120.64980006"/>
    <n v="584624168.36260986"/>
    <n v="392202060.12335986"/>
    <n v="329333921.18045014"/>
    <n v="2821244.0201900001"/>
    <n v="3540235.0162600004"/>
    <n v="0.41068407345682678"/>
    <n v="0.6055574175414844"/>
    <n v="-718990.99607000034"/>
    <n v="-20.309131816609217"/>
    <n v="100"/>
    <n v="100"/>
    <n v="100"/>
    <n v="100"/>
    <n v="0.41068407345682678"/>
    <n v="0.42886588090147171"/>
    <n v="0.6055574175414844"/>
    <n v="0.63734767666203818"/>
    <n v="0.33492287388184822"/>
    <n v="1.023416128585058E-3"/>
    <n v="1.4132622760650358E-2"/>
    <n v="-817477.14634000044"/>
    <n v="-26.215723313531015"/>
    <n v="153.35029000000031"/>
    <n v="2.2298585463151444"/>
    <n v="11841.237330000004"/>
    <n v="13.890906138939286"/>
    <n v="-43.364257941078776"/>
    <n v="32.644005356118619"/>
    <n v="45.93263958837062"/>
    <n v="0.23481953378070652"/>
    <n v="-19.218994401674816"/>
    <n v="6.1788062328838711"/>
    <n v="27.681321015610649"/>
    <n v="36.384414858630038"/>
    <s v="Resto"/>
    <n v="2023"/>
    <n v="3"/>
    <d v="2024-11-12T00:00:00"/>
    <x v="56"/>
    <x v="34"/>
  </r>
  <r>
    <n v="2024"/>
    <n v="9"/>
    <n v="27"/>
    <x v="21"/>
    <s v="Total General"/>
    <n v="21"/>
    <s v="6f4b6612125fb3a0daecd2799dfd6c9c299424fd920f9b308110a2c1fbd8f443"/>
    <s v="866d562d83a77144c090ae01fef5e5dc5d322dfdcb968ee04e0fa262fe1b2619"/>
    <x v="23"/>
    <n v="9306186.5952599999"/>
    <n v="8672700.5259799995"/>
    <n v="12300167.372890001"/>
    <n v="11396110.085139999"/>
    <n v="5243998.6496399995"/>
    <n v="5116539.3820499964"/>
    <n v="7512503.696050005"/>
    <n v="6691976.6937899971"/>
    <n v="0"/>
    <n v="0"/>
    <n v="136.08000000000001"/>
    <n v="130.12"/>
    <n v="0"/>
    <n v="0"/>
    <n v="5087500.70144"/>
    <n v="5059367.6001000004"/>
    <n v="8251938.5347299995"/>
    <n v="7642962.7765699998"/>
    <n v="0"/>
    <n v="0"/>
    <n v="-6822.1004599999997"/>
    <n v="1016.02262"/>
    <n v="0"/>
    <n v="0"/>
    <s v="Total General"/>
    <s v="Totales"/>
    <s v="Total General"/>
    <x v="56"/>
    <x v="2"/>
    <n v="9306186.5952599999"/>
    <n v="8672700.5259799995"/>
    <n v="686962120.64980006"/>
    <n v="584624168.36260986"/>
    <n v="657838299.99713993"/>
    <n v="555463704.64566004"/>
    <n v="686962120.64980006"/>
    <n v="584624168.36260986"/>
    <n v="392202060.12335986"/>
    <n v="329333921.18045014"/>
    <n v="9306186.5952599999"/>
    <n v="8672700.5259799995"/>
    <n v="1.3546870075539599"/>
    <n v="1.4834659590399975"/>
    <n v="633486.0692800004"/>
    <n v="7.3043692374978875"/>
    <n v="100"/>
    <n v="100"/>
    <n v="100"/>
    <n v="100"/>
    <n v="1.3546870075539599"/>
    <n v="1.414661717826472"/>
    <n v="1.4834659590399975"/>
    <n v="1.561344234275841"/>
    <m/>
    <n v="-9.9308247935809765E-4"/>
    <m/>
    <n v="0"/>
    <m/>
    <n v="-7838.1230799999994"/>
    <n v="-771.45163165757072"/>
    <n v="0"/>
    <m/>
    <n v="2.4911225747066501"/>
    <n v="56.349597076755053"/>
    <n v="58.995919053388931"/>
    <n v="1.3370655544212586"/>
    <n v="0.55605964151415055"/>
    <n v="7.9677969913297897"/>
    <n v="61.65218851338016"/>
    <n v="66.19641816927097"/>
    <s v="Resto"/>
    <n v="2023"/>
    <n v="3"/>
    <d v="2024-11-12T00:00:00"/>
    <x v="56"/>
    <x v="23"/>
  </r>
  <r>
    <n v="2024"/>
    <n v="9"/>
    <n v="46"/>
    <x v="33"/>
    <s v="Total General"/>
    <n v="34"/>
    <s v="86e50149658661312a9e0b35558d84f6c6d3da797f552a9657fe0558ca40cdef"/>
    <s v="866d562d83a77144c090ae01fef5e5dc5d322dfdcb968ee04e0fa262fe1b2619"/>
    <x v="9"/>
    <n v="45799351.88222"/>
    <n v="34917926.445830002"/>
    <n v="61215439.101149999"/>
    <n v="46575118.169650003"/>
    <n v="27275459.639810007"/>
    <n v="23308919.181210004"/>
    <n v="36264649.154750004"/>
    <n v="30304532.899440024"/>
    <n v="0"/>
    <n v="0"/>
    <n v="136.08000000000001"/>
    <n v="130.12"/>
    <n v="65874.483520000009"/>
    <n v="68561.225480000008"/>
    <n v="27288465.824450001"/>
    <n v="23331011.338009998"/>
    <n v="42048128.74419"/>
    <n v="33390337.903790001"/>
    <n v="0"/>
    <n v="0"/>
    <n v="0"/>
    <n v="0"/>
    <n v="0"/>
    <n v="0"/>
    <s v="Total General"/>
    <s v="Totales"/>
    <s v="Total General"/>
    <x v="56"/>
    <x v="2"/>
    <n v="45799351.88222"/>
    <n v="34917926.445830002"/>
    <n v="686962120.64980006"/>
    <n v="584624168.36260986"/>
    <n v="657838299.99713993"/>
    <n v="555463704.64566004"/>
    <n v="686962120.64980006"/>
    <n v="584624168.36260986"/>
    <n v="392202060.12335986"/>
    <n v="329333921.18045014"/>
    <n v="45799351.88222"/>
    <n v="34917926.445830002"/>
    <n v="6.6669399236886919"/>
    <n v="5.9727134688301753"/>
    <n v="10881425.436389998"/>
    <n v="31.162862586559715"/>
    <n v="100"/>
    <n v="100"/>
    <n v="100"/>
    <n v="100"/>
    <n v="6.6669399236886919"/>
    <n v="6.9620987228045443"/>
    <n v="5.9727134688301753"/>
    <n v="6.2862660789159488"/>
    <m/>
    <m/>
    <m/>
    <n v="0"/>
    <m/>
    <n v="0"/>
    <m/>
    <n v="0"/>
    <m/>
    <n v="17.017264626313299"/>
    <n v="59.554248081835304"/>
    <n v="66.753446019683736"/>
    <n v="6.9544406858115488"/>
    <n v="16.962207206134551"/>
    <n v="25.929030324120461"/>
    <n v="64.898169405982387"/>
    <n v="69.873540678849466"/>
    <s v="Grandes"/>
    <n v="2023"/>
    <n v="3"/>
    <d v="2024-11-12T00:00:00"/>
    <x v="56"/>
    <x v="9"/>
  </r>
  <r>
    <n v="2024"/>
    <n v="9"/>
    <n v="111"/>
    <x v="75"/>
    <s v="Total General"/>
    <n v="230"/>
    <s v="a0eaec5a55dc2f5b2ba523018adc485ff620b9d83509b9f37186a7716e438d21"/>
    <s v="866d562d83a77144c090ae01fef5e5dc5d322dfdcb968ee04e0fa262fe1b2619"/>
    <x v="45"/>
    <n v="1484029.3225799999"/>
    <n v="1239121.6834200001"/>
    <n v="2299562.0986699997"/>
    <n v="2092162.4532300003"/>
    <n v="735783.73447000002"/>
    <n v="589783.52488000004"/>
    <n v="926135.92592000007"/>
    <n v="877131.43804000015"/>
    <n v="0"/>
    <n v="0"/>
    <n v="136.08000000000001"/>
    <n v="130.12"/>
    <n v="40482.043539999999"/>
    <n v="16887.898659999999"/>
    <n v="704506.55452000001"/>
    <n v="550286.27599999995"/>
    <n v="1272175.6155599998"/>
    <n v="921433.0428099999"/>
    <n v="489787.23183"/>
    <n v="428336.97091999999"/>
    <n v="995041.12945999997"/>
    <n v="813430.74625000008"/>
    <n v="-799.03870999999992"/>
    <n v="-2646.0337500000001"/>
    <s v="Total General"/>
    <s v="Totales"/>
    <s v="Total General"/>
    <x v="56"/>
    <x v="2"/>
    <n v="1484029.3225799999"/>
    <n v="1239121.6834200001"/>
    <n v="686962120.64980006"/>
    <n v="584624168.36260986"/>
    <n v="657838299.99713993"/>
    <n v="555463704.64566004"/>
    <n v="686962120.64980006"/>
    <n v="584624168.36260986"/>
    <n v="392202060.12335986"/>
    <n v="329333921.18045014"/>
    <n v="1484029.3225799999"/>
    <n v="1239121.6834200001"/>
    <n v="0.21602782423814737"/>
    <n v="0.211951840254993"/>
    <n v="244907.63915999979"/>
    <n v="19.764615730397828"/>
    <n v="100"/>
    <n v="100"/>
    <n v="100"/>
    <n v="100"/>
    <n v="0.21602782423814737"/>
    <n v="0.22559180920090119"/>
    <n v="0.211951840254993"/>
    <n v="0.22307878499648459"/>
    <n v="7.1297560244909644E-2"/>
    <n v="0.14484657880681787"/>
    <n v="-1.1631481358014126E-4"/>
    <n v="61450.260910000012"/>
    <n v="14.34624258046524"/>
    <n v="181610.38320999988"/>
    <n v="22.326471435612994"/>
    <n v="1846.9950400000002"/>
    <n v="-69.802399156851266"/>
    <n v="24.754880974287286"/>
    <n v="49.580134521252759"/>
    <n v="47.596901319020255"/>
    <n v="0.1876032303957233"/>
    <n v="28.025463335378564"/>
    <n v="38.064900698630936"/>
    <n v="55.37808977810684"/>
    <n v="59.720701389419283"/>
    <s v="Resto"/>
    <n v="2023"/>
    <n v="3"/>
    <d v="2024-11-12T00:00:00"/>
    <x v="56"/>
    <x v="45"/>
  </r>
  <r>
    <n v="2024"/>
    <n v="9"/>
    <n v="702"/>
    <x v="49"/>
    <s v="Total General"/>
    <n v="244"/>
    <s v="82c01ce15b431d420eb6a1febfba7d7a2b69e5bcdcb929cb42cd3e9179d43fc4"/>
    <s v="866d562d83a77144c090ae01fef5e5dc5d322dfdcb968ee04e0fa262fe1b2619"/>
    <x v="62"/>
    <n v="206857.00487999999"/>
    <n v="209673.78633"/>
    <n v="310310.53753999999"/>
    <n v="311048.09444999998"/>
    <n v="176849.60212"/>
    <n v="157398.26560000001"/>
    <n v="234959.47930000001"/>
    <n v="202801.03055000002"/>
    <n v="0"/>
    <n v="0"/>
    <n v="136.08000000000001"/>
    <n v="130.12"/>
    <n v="0"/>
    <n v="0"/>
    <n v="172320.10044000001"/>
    <n v="147894.92874"/>
    <n v="252773.71277000001"/>
    <n v="225526.30475000001"/>
    <n v="0"/>
    <n v="0"/>
    <n v="0"/>
    <n v="0"/>
    <n v="0"/>
    <n v="0"/>
    <s v="Total General"/>
    <s v="Totales"/>
    <s v="Total General"/>
    <x v="56"/>
    <x v="2"/>
    <n v="206857.00487999999"/>
    <n v="209673.78633"/>
    <n v="686962120.64980006"/>
    <n v="584624168.36260986"/>
    <n v="657838299.99713993"/>
    <n v="555463704.64566004"/>
    <n v="686962120.64980006"/>
    <n v="584624168.36260986"/>
    <n v="392202060.12335986"/>
    <n v="329333921.18045014"/>
    <n v="206857.00487999999"/>
    <n v="209673.78633"/>
    <n v="3.0111850226084251E-2"/>
    <n v="3.5864714063608638E-2"/>
    <n v="-2816.7814500000095"/>
    <n v="-1.3434113530848113"/>
    <n v="100"/>
    <n v="100"/>
    <n v="100"/>
    <n v="100"/>
    <n v="3.0111850226084251E-2"/>
    <n v="3.1444962216535484E-2"/>
    <n v="3.5864714063608638E-2"/>
    <n v="3.7747522399101584E-2"/>
    <m/>
    <m/>
    <m/>
    <n v="0"/>
    <m/>
    <n v="0"/>
    <m/>
    <n v="0"/>
    <m/>
    <n v="12.358037393774168"/>
    <n v="85.49364921076392"/>
    <n v="75.068165818437151"/>
    <n v="4.5091451601344278E-2"/>
    <n v="16.515219222249033"/>
    <n v="12.081698429903431"/>
    <n v="68.171685477751737"/>
    <n v="65.577684564975343"/>
    <s v="Resto"/>
    <n v="2023"/>
    <n v="3"/>
    <d v="2024-11-12T00:00:00"/>
    <x v="56"/>
    <x v="62"/>
  </r>
  <r>
    <n v="2024"/>
    <n v="9"/>
    <n v="7"/>
    <x v="39"/>
    <s v="Total General"/>
    <n v="264"/>
    <s v="bba58959c32abe688d9cb5222b97de973002a67c412d6a8c8d2a79ac692f32b7"/>
    <s v="866d562d83a77144c090ae01fef5e5dc5d322dfdcb968ee04e0fa262fe1b2619"/>
    <x v="57"/>
    <n v="605124.67148000002"/>
    <n v="609310.56254999992"/>
    <n v="714978.17048000009"/>
    <n v="759620.42984999984"/>
    <n v="139116.80239999999"/>
    <n v="218272.81514999998"/>
    <n v="209015.68260999999"/>
    <n v="299726.85256999999"/>
    <n v="0"/>
    <n v="0"/>
    <n v="136.08000000000001"/>
    <n v="130.12"/>
    <n v="7222.8076900000005"/>
    <n v="12336.25758"/>
    <n v="49269.464650000002"/>
    <n v="76366.585769999991"/>
    <n v="154218.24446000002"/>
    <n v="146974.75581999999"/>
    <n v="0"/>
    <n v="0"/>
    <n v="0"/>
    <n v="0"/>
    <n v="0"/>
    <n v="0"/>
    <s v="Total General"/>
    <s v="Totales"/>
    <s v="Total General"/>
    <x v="56"/>
    <x v="2"/>
    <n v="605124.67148000002"/>
    <n v="609310.56254999992"/>
    <n v="686962120.64980006"/>
    <n v="584624168.36260986"/>
    <n v="657838299.99713993"/>
    <n v="555463704.64566004"/>
    <n v="686962120.64980006"/>
    <n v="584624168.36260986"/>
    <n v="392202060.12335986"/>
    <n v="329333921.18045014"/>
    <n v="605124.67148000002"/>
    <n v="609310.56254999992"/>
    <n v="8.808705069613014E-2"/>
    <n v="0.10422260924595893"/>
    <n v="-4185.891069999896"/>
    <n v="-0.68698810217266981"/>
    <n v="100"/>
    <n v="100"/>
    <n v="100"/>
    <n v="100"/>
    <n v="8.808705069613014E-2"/>
    <n v="9.1986841064533767E-2"/>
    <n v="0.10422260924595893"/>
    <n v="0.10969403715382083"/>
    <m/>
    <m/>
    <m/>
    <n v="0"/>
    <m/>
    <n v="0"/>
    <m/>
    <n v="0"/>
    <m/>
    <n v="-36.264714273100353"/>
    <n v="22.989775323447201"/>
    <n v="35.82291668086561"/>
    <n v="3.5470696496658738E-2"/>
    <n v="-35.48295481169054"/>
    <n v="4.9283896405115435"/>
    <n v="31.947883223880915"/>
    <n v="51.958981216833024"/>
    <s v="Resto"/>
    <n v="2023"/>
    <n v="3"/>
    <d v="2024-11-12T00:00:00"/>
    <x v="56"/>
    <x v="57"/>
  </r>
  <r>
    <n v="2024"/>
    <n v="9"/>
    <n v="76"/>
    <x v="42"/>
    <s v="Total General"/>
    <n v="48"/>
    <s v="98010bd9270f9b100b6214a21754fd33bdc8d41b2bc9f9dd16ff54d3c34ffd71"/>
    <s v="866d562d83a77144c090ae01fef5e5dc5d322dfdcb968ee04e0fa262fe1b2619"/>
    <x v="41"/>
    <n v="2103649.43671"/>
    <n v="1569411.9180699999"/>
    <n v="2376773.2244199999"/>
    <n v="1779146.3305999998"/>
    <n v="898971.54175000009"/>
    <n v="433804.21594000002"/>
    <n v="1509720.7652700001"/>
    <n v="618127.66103999992"/>
    <n v="0"/>
    <n v="0"/>
    <n v="136.08000000000001"/>
    <n v="130.12"/>
    <n v="0"/>
    <n v="0"/>
    <n v="-131.20670000000001"/>
    <n v="5156.8687499999996"/>
    <n v="-10726.589769999999"/>
    <n v="-5077.3212800000001"/>
    <n v="0"/>
    <n v="0"/>
    <n v="0"/>
    <n v="0"/>
    <n v="0"/>
    <n v="0"/>
    <s v="Total General"/>
    <s v="Totales"/>
    <s v="Total General"/>
    <x v="56"/>
    <x v="2"/>
    <n v="2103649.43671"/>
    <n v="1569411.9180699999"/>
    <n v="686962120.64980006"/>
    <n v="584624168.36260986"/>
    <n v="657838299.99713993"/>
    <n v="555463704.64566004"/>
    <n v="686962120.64980006"/>
    <n v="584624168.36260986"/>
    <n v="392202060.12335986"/>
    <n v="329333921.18045014"/>
    <n v="2103649.43671"/>
    <n v="1569411.9180699999"/>
    <n v="0.30622495381843617"/>
    <n v="0.26844800523138496"/>
    <n v="534237.51864000014"/>
    <n v="34.040618176073508"/>
    <n v="100"/>
    <n v="100"/>
    <n v="100"/>
    <n v="100"/>
    <n v="0.30622495381843617"/>
    <n v="0.31978214657297183"/>
    <n v="0.26844800523138496"/>
    <n v="0.28254085819543423"/>
    <m/>
    <m/>
    <m/>
    <n v="0"/>
    <m/>
    <n v="0"/>
    <m/>
    <n v="0"/>
    <m/>
    <n v="107.22978447824443"/>
    <n v="42.73390452146559"/>
    <n v="27.6411954659727"/>
    <n v="0.22921132578121728"/>
    <n v="-102.54430947074229"/>
    <n v="111.26474332544105"/>
    <n v="1.2231911801731934"/>
    <n v="-101.56672122194324"/>
    <s v="Resto"/>
    <n v="2023"/>
    <n v="3"/>
    <d v="2024-11-12T00:00:00"/>
    <x v="56"/>
    <x v="41"/>
  </r>
  <r>
    <n v="2024"/>
    <n v="9"/>
    <n v="1"/>
    <x v="14"/>
    <s v="Total General"/>
    <n v="30"/>
    <s v="624b60c58c9d8bfb6ff1886c2fd605d2adeb6ea4da576068201b6c6958ce93f4"/>
    <s v="866d562d83a77144c090ae01fef5e5dc5d322dfdcb968ee04e0fa262fe1b2619"/>
    <x v="13"/>
    <n v="35723485.483519994"/>
    <n v="28721849.16367"/>
    <n v="44618297.922339991"/>
    <n v="34476948.116769999"/>
    <n v="16552792.082129994"/>
    <n v="13363853.592420002"/>
    <n v="21526180.118420005"/>
    <n v="17419997.000560004"/>
    <n v="0"/>
    <n v="0"/>
    <n v="136.08000000000001"/>
    <n v="130.12"/>
    <n v="-24808.960419999999"/>
    <n v="248778.39859000003"/>
    <n v="14077666.60409"/>
    <n v="11892830.81903"/>
    <n v="20012032.24907"/>
    <n v="18148401.80669"/>
    <n v="3558903.3608400002"/>
    <n v="3941434.7540000007"/>
    <n v="10482700.723599998"/>
    <n v="8957597.7820200007"/>
    <n v="8789238.7485199999"/>
    <n v="4893679.3962500002"/>
    <s v="Total General"/>
    <s v="Totales"/>
    <s v="Total General"/>
    <x v="56"/>
    <x v="2"/>
    <n v="35723485.483519994"/>
    <n v="28721849.16367"/>
    <n v="686962120.64980006"/>
    <n v="584624168.36260986"/>
    <n v="657838299.99713993"/>
    <n v="555463704.64566004"/>
    <n v="686962120.64980006"/>
    <n v="584624168.36260986"/>
    <n v="392202060.12335986"/>
    <n v="329333921.18045014"/>
    <n v="35723485.483519994"/>
    <n v="28721849.16367"/>
    <n v="5.2002118326013393"/>
    <n v="4.9128740681578247"/>
    <n v="7001636.319849994"/>
    <n v="24.377386984910075"/>
    <n v="100"/>
    <n v="100"/>
    <n v="100"/>
    <n v="100"/>
    <n v="5.2002118326013393"/>
    <n v="5.4304356380094179"/>
    <n v="4.9128740681578247"/>
    <n v="5.1707877442671375"/>
    <n v="0.51806398837153056"/>
    <n v="1.5259503265892407"/>
    <n v="1.2794357191348813"/>
    <n v="-382531.39316000044"/>
    <n v="-9.7053843850081538"/>
    <n v="1525102.9415799975"/>
    <n v="17.025802884800623"/>
    <n v="3895559.3522699997"/>
    <n v="79.603893856535549"/>
    <n v="23.862417136317337"/>
    <n v="46.335882006155728"/>
    <n v="46.528527868337314"/>
    <n v="4.2204755571461359"/>
    <n v="18.371032248806497"/>
    <n v="10.268840541611857"/>
    <n v="70.346011983586607"/>
    <n v="65.531008987502005"/>
    <s v="Medianas"/>
    <n v="2023"/>
    <n v="3"/>
    <d v="2024-11-12T00:00:00"/>
    <x v="56"/>
    <x v="13"/>
  </r>
  <r>
    <n v="2024"/>
    <n v="9"/>
    <n v="115"/>
    <x v="72"/>
    <s v="Total General"/>
    <n v="232"/>
    <s v="835d5e8314340ab852a2f979ab4cd53e994dbe38366afb6eed84fe4957b980c8"/>
    <s v="866d562d83a77144c090ae01fef5e5dc5d322dfdcb968ee04e0fa262fe1b2619"/>
    <x v="74"/>
    <n v="43281.459020000002"/>
    <n v="32331.358170000003"/>
    <n v="57377.340550000008"/>
    <n v="41678.833310000002"/>
    <n v="32008.306140000001"/>
    <n v="19594.391729999999"/>
    <n v="41481.547200000001"/>
    <n v="27989.106080000001"/>
    <n v="0"/>
    <n v="0"/>
    <n v="136.08000000000001"/>
    <n v="130.12"/>
    <n v="0"/>
    <n v="0"/>
    <n v="32008.306140000001"/>
    <n v="19594.391729999999"/>
    <n v="38336.631759999997"/>
    <n v="25267.41923"/>
    <n v="0"/>
    <n v="0"/>
    <n v="0"/>
    <n v="0"/>
    <n v="0"/>
    <n v="0"/>
    <s v="Total General"/>
    <s v="Totales"/>
    <s v="Total General"/>
    <x v="56"/>
    <x v="2"/>
    <n v="43281.459020000002"/>
    <n v="32331.358170000003"/>
    <n v="686962120.64980006"/>
    <n v="584624168.36260986"/>
    <n v="657838299.99713993"/>
    <n v="555463704.64566004"/>
    <n v="686962120.64980006"/>
    <n v="584624168.36260986"/>
    <n v="392202060.12335986"/>
    <n v="329333921.18045014"/>
    <n v="43281.459020000002"/>
    <n v="32331.358170000003"/>
    <n v="6.3004142031965176E-3"/>
    <n v="5.530280805966725E-3"/>
    <n v="10950.100849999999"/>
    <n v="33.868360222987803"/>
    <n v="100"/>
    <n v="100"/>
    <n v="100"/>
    <n v="100"/>
    <n v="6.3004142031965176E-3"/>
    <n v="6.579346173700768E-3"/>
    <n v="5.530280805966725E-3"/>
    <n v="5.8206068010554779E-3"/>
    <m/>
    <m/>
    <m/>
    <n v="0"/>
    <m/>
    <n v="0"/>
    <m/>
    <n v="0"/>
    <m/>
    <n v="63.354426006466305"/>
    <n v="73.953851983615507"/>
    <n v="60.604913740312561"/>
    <n v="8.1611774629466206E-3"/>
    <n v="63.354426006466305"/>
    <n v="51.723574976279821"/>
    <n v="83.492744851406329"/>
    <n v="77.548053292025898"/>
    <s v="Resto"/>
    <n v="2023"/>
    <n v="3"/>
    <d v="2024-11-12T00:00:00"/>
    <x v="56"/>
    <x v="74"/>
  </r>
  <r>
    <n v="2024"/>
    <n v="9"/>
    <n v="25"/>
    <x v="36"/>
    <s v="Total General"/>
    <n v="25"/>
    <s v="b7a56873cd771f2c446d369b649430b65a756ba278ff97ec81bb6f55b2e73569"/>
    <s v="866d562d83a77144c090ae01fef5e5dc5d322dfdcb968ee04e0fa262fe1b2619"/>
    <x v="77"/>
    <n v="0"/>
    <n v="0"/>
    <n v="0"/>
    <n v="-4063560.4021999999"/>
    <n v="0"/>
    <n v="0"/>
    <n v="0"/>
    <n v="0"/>
    <n v="0"/>
    <n v="0"/>
    <n v="136.08000000000001"/>
    <n v="130.12"/>
    <n v="0"/>
    <n v="0"/>
    <n v="0"/>
    <n v="0"/>
    <n v="0"/>
    <n v="0"/>
    <n v="0"/>
    <n v="0"/>
    <n v="0"/>
    <n v="0"/>
    <n v="0"/>
    <n v="0"/>
    <s v="Total General"/>
    <s v="Totales"/>
    <s v="Total General"/>
    <x v="56"/>
    <x v="2"/>
    <n v="0"/>
    <n v="0"/>
    <n v="686962120.64980006"/>
    <n v="584624168.36260986"/>
    <n v="657838299.99713993"/>
    <n v="555463704.64566004"/>
    <n v="686962120.64980006"/>
    <n v="584624168.36260986"/>
    <n v="392202060.12335986"/>
    <n v="329333921.18045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3"/>
    <d v="2024-11-12T00:00:00"/>
    <x v="56"/>
    <x v="77"/>
  </r>
  <r>
    <n v="2024"/>
    <n v="9"/>
    <n v="92"/>
    <x v="22"/>
    <s v="Total General"/>
    <n v="219"/>
    <s v="314f04b30f62e0056bd059354a5536fb2e302107eed143b5fa2aa0bbba07f608"/>
    <s v="866d562d83a77144c090ae01fef5e5dc5d322dfdcb968ee04e0fa262fe1b2619"/>
    <x v="20"/>
    <n v="8783487.9357299991"/>
    <n v="9804093.92949"/>
    <n v="11474426.847989999"/>
    <n v="11870642.315950001"/>
    <n v="4032703.97976"/>
    <n v="2866637.1282300008"/>
    <n v="7462953.5656799991"/>
    <n v="4288792.9367800001"/>
    <n v="0"/>
    <n v="0"/>
    <n v="136.08000000000001"/>
    <n v="130.12"/>
    <n v="0"/>
    <n v="0"/>
    <n v="1182034.03199"/>
    <n v="796279.56860999996"/>
    <n v="2609602.2252199999"/>
    <n v="2029854.2378499999"/>
    <n v="0"/>
    <n v="0"/>
    <n v="0"/>
    <n v="0"/>
    <n v="0"/>
    <n v="0"/>
    <s v="Total General"/>
    <s v="Totales"/>
    <s v="Total General"/>
    <x v="56"/>
    <x v="2"/>
    <n v="8783487.9357299991"/>
    <n v="9804093.92949"/>
    <n v="686962120.64980006"/>
    <n v="584624168.36260986"/>
    <n v="657838299.99713993"/>
    <n v="555463704.64566004"/>
    <n v="686962120.64980006"/>
    <n v="584624168.36260986"/>
    <n v="392202060.12335986"/>
    <n v="329333921.18045014"/>
    <n v="8783487.9357299991"/>
    <n v="9804093.92949"/>
    <n v="1.2785985823238208"/>
    <n v="1.6769908703824004"/>
    <n v="-1020605.9937600009"/>
    <n v="-10.409998120173992"/>
    <n v="100"/>
    <n v="100"/>
    <n v="100"/>
    <n v="100"/>
    <n v="1.2785985823238208"/>
    <n v="1.3352047054372156"/>
    <n v="1.6769908703824004"/>
    <n v="1.7650287223976591"/>
    <m/>
    <m/>
    <m/>
    <n v="0"/>
    <m/>
    <n v="0"/>
    <m/>
    <n v="0"/>
    <m/>
    <n v="40.677169776628986"/>
    <n v="45.912330150253013"/>
    <n v="29.23918465945502"/>
    <n v="1.0282210089594095"/>
    <n v="48.44460144235272"/>
    <n v="28.561064955287762"/>
    <n v="45.295563460456115"/>
    <n v="39.22841127023046"/>
    <s v="Resto"/>
    <n v="2023"/>
    <n v="3"/>
    <d v="2024-11-12T00:00:00"/>
    <x v="56"/>
    <x v="20"/>
  </r>
  <r>
    <n v="2024"/>
    <n v="9"/>
    <n v="125"/>
    <x v="67"/>
    <s v="Total General"/>
    <n v="238"/>
    <s v="8ae4c23b80d1e7c8ff79e515fe791ebd68190bae842dda7af193db125f700452"/>
    <s v="866d562d83a77144c090ae01fef5e5dc5d322dfdcb968ee04e0fa262fe1b2619"/>
    <x v="71"/>
    <n v="95399.785930000013"/>
    <n v="93997.07677"/>
    <n v="128050.68683000002"/>
    <n v="125452.10662000001"/>
    <n v="28172.631299999997"/>
    <n v="31675.195059999995"/>
    <n v="37847.952850000009"/>
    <n v="40936.661430000007"/>
    <n v="0"/>
    <n v="0"/>
    <n v="136.08000000000001"/>
    <n v="130.12"/>
    <n v="0"/>
    <n v="0"/>
    <n v="17572.669329999997"/>
    <n v="18977.46629"/>
    <n v="63591.184369999995"/>
    <n v="46174.745569999999"/>
    <n v="0"/>
    <n v="0"/>
    <n v="0"/>
    <n v="0"/>
    <n v="0"/>
    <n v="0"/>
    <s v="Total General"/>
    <s v="Totales"/>
    <s v="Total General"/>
    <x v="56"/>
    <x v="2"/>
    <n v="95399.785930000013"/>
    <n v="93997.07677"/>
    <n v="686962120.64980006"/>
    <n v="584624168.36260986"/>
    <n v="657838299.99713993"/>
    <n v="555463704.64566004"/>
    <n v="686962120.64980006"/>
    <n v="584624168.36260986"/>
    <n v="392202060.12335986"/>
    <n v="329333921.18045014"/>
    <n v="95399.785930000013"/>
    <n v="93997.07677"/>
    <n v="1.3887197425057585E-2"/>
    <n v="1.6078205769915904E-2"/>
    <n v="1402.7091600000131"/>
    <n v="1.4922901947602929"/>
    <n v="100"/>
    <n v="100"/>
    <n v="100"/>
    <n v="100"/>
    <n v="1.3887197425057585E-2"/>
    <n v="1.4502011501977732E-2"/>
    <n v="1.6078205769915904E-2"/>
    <n v="1.6922271605480033E-2"/>
    <m/>
    <m/>
    <m/>
    <n v="0"/>
    <m/>
    <n v="0"/>
    <m/>
    <n v="0"/>
    <m/>
    <n v="-11.057749615638823"/>
    <n v="29.53112632838797"/>
    <n v="33.698063970122753"/>
    <n v="7.1831930946866579E-3"/>
    <n v="-7.4024474001581968"/>
    <n v="37.718537665999733"/>
    <n v="27.633813560940911"/>
    <n v="41.099233045541176"/>
    <s v="Resto"/>
    <n v="2023"/>
    <n v="3"/>
    <d v="2024-11-12T00:00:00"/>
    <x v="56"/>
    <x v="71"/>
  </r>
  <r>
    <n v="2024"/>
    <n v="9"/>
    <n v="43"/>
    <x v="9"/>
    <s v="Total General"/>
    <n v="31"/>
    <s v="eb1e33e8a81b697b75855af6bfcdbcbf7cbbde9f94962ceaec1ed8af21f5a50f"/>
    <s v="866d562d83a77144c090ae01fef5e5dc5d322dfdcb968ee04e0fa262fe1b2619"/>
    <x v="0"/>
    <n v="84865140.385240003"/>
    <n v="73374373.455160007"/>
    <n v="111168335.40421"/>
    <n v="98096913.372380003"/>
    <n v="50567538.742390007"/>
    <n v="45612532.901630007"/>
    <n v="67935881.474220037"/>
    <n v="61535994.020369977"/>
    <n v="0"/>
    <n v="0"/>
    <n v="136.08000000000001"/>
    <n v="130.12"/>
    <n v="242832.57825000002"/>
    <n v="205015.34680999999"/>
    <n v="48898411.931429997"/>
    <n v="44114194.390699998"/>
    <n v="65343176.923709996"/>
    <n v="59607189.387379996"/>
    <n v="8012105.8361599995"/>
    <n v="7228265.31666"/>
    <n v="14075475.55658"/>
    <n v="12920964.00151"/>
    <n v="5683134.33005"/>
    <n v="6147816.0357000008"/>
    <s v="Total General"/>
    <s v="Totales"/>
    <s v="Total General"/>
    <x v="56"/>
    <x v="2"/>
    <n v="84865140.385240003"/>
    <n v="73374373.455160007"/>
    <n v="686962120.64980006"/>
    <n v="584624168.36260986"/>
    <n v="657838299.99713993"/>
    <n v="555463704.64566004"/>
    <n v="686962120.64980006"/>
    <n v="584624168.36260986"/>
    <n v="392202060.12335986"/>
    <n v="329333921.18045014"/>
    <n v="84865140.385240003"/>
    <n v="73374373.455160007"/>
    <n v="12.353685572206768"/>
    <n v="12.55069109795166"/>
    <n v="11490766.930079997"/>
    <n v="15.660463441097928"/>
    <n v="100"/>
    <n v="100"/>
    <n v="100"/>
    <n v="100"/>
    <n v="12.353685572206768"/>
    <n v="12.900608004369611"/>
    <n v="12.55069109795166"/>
    <n v="13.209571181967108"/>
    <n v="1.1663096982088792"/>
    <n v="2.0489449321115338"/>
    <n v="0.82728496364170723"/>
    <n v="783840.51949999947"/>
    <n v="10.84410277101162"/>
    <n v="1154511.5550699998"/>
    <n v="8.9351812677063371"/>
    <n v="-464681.70565000083"/>
    <n v="-7.5584842316624652"/>
    <n v="10.863255174726172"/>
    <n v="59.585759845375641"/>
    <n v="62.164119097390859"/>
    <n v="12.893236391079876"/>
    <n v="10.845075166415352"/>
    <n v="9.6229793675600241"/>
    <n v="74.833233144633098"/>
    <n v="74.008177275407377"/>
    <s v="Grandes"/>
    <n v="2023"/>
    <n v="3"/>
    <d v="2024-11-12T00:00:00"/>
    <x v="56"/>
    <x v="0"/>
  </r>
  <r>
    <n v="2024"/>
    <n v="9"/>
    <n v="905"/>
    <x v="12"/>
    <s v="Total General"/>
    <n v="51"/>
    <s v="031b4af5197ec30a926f48cf40e11a7dbc470048a21e4003b7a3c07c5dab1baa"/>
    <s v="866d562d83a77144c090ae01fef5e5dc5d322dfdcb968ee04e0fa262fe1b2619"/>
    <x v="26"/>
    <n v="6921813.9092700006"/>
    <n v="10006895.612370001"/>
    <n v="10817332.601069998"/>
    <n v="12569265.739760002"/>
    <n v="7239948.2606999995"/>
    <n v="6564723.8150000013"/>
    <n v="9661751.1656499989"/>
    <n v="8531952.5251800008"/>
    <n v="0"/>
    <n v="0"/>
    <n v="136.08000000000001"/>
    <n v="130.12"/>
    <n v="0"/>
    <n v="0"/>
    <n v="7239948.2606999995"/>
    <n v="6564723.8150000004"/>
    <n v="-1948077.1831199999"/>
    <n v="-761480.86647000001"/>
    <n v="0"/>
    <n v="0"/>
    <n v="0"/>
    <n v="0"/>
    <n v="6921813.9092700006"/>
    <n v="10006895.612369997"/>
    <s v="Total General"/>
    <s v="Totales"/>
    <s v="Total General"/>
    <x v="56"/>
    <x v="2"/>
    <n v="6921813.9092700006"/>
    <n v="10006895.612370001"/>
    <n v="686962120.64980006"/>
    <n v="584624168.36260986"/>
    <n v="657838299.99713993"/>
    <n v="555463704.64566004"/>
    <n v="686962120.64980006"/>
    <n v="584624168.36260986"/>
    <n v="392202060.12335986"/>
    <n v="329333921.18045014"/>
    <n v="6921813.9092700006"/>
    <n v="10006895.612370001"/>
    <n v="1.0075976099996067"/>
    <n v="1.7116801107276975"/>
    <n v="-3085081.7031000005"/>
    <n v="-30.829558162737136"/>
    <n v="100"/>
    <n v="100"/>
    <n v="100"/>
    <n v="100"/>
    <n v="1.0075976099996067"/>
    <n v="1.0522059766511154"/>
    <n v="1.7116801107276975"/>
    <n v="1.8015390616302418"/>
    <m/>
    <m/>
    <n v="1.0075976099996067"/>
    <n v="0"/>
    <m/>
    <n v="0"/>
    <m/>
    <n v="-3085081.7030999968"/>
    <n v="-30.829558162737115"/>
    <n v="10.285648943176406"/>
    <n v="104.59611245838232"/>
    <n v="65.602001552659686"/>
    <n v="1.8459740518504182"/>
    <n v="10.28564894317643"/>
    <n v="155.82746315750643"/>
    <n v="-371.64586308149501"/>
    <n v="-862.09964085271338"/>
    <s v="Resto"/>
    <n v="2023"/>
    <n v="3"/>
    <d v="2024-11-12T00:00:00"/>
    <x v="56"/>
    <x v="26"/>
  </r>
  <r>
    <n v="2024"/>
    <n v="9"/>
    <n v="603"/>
    <x v="25"/>
    <s v="Total General"/>
    <n v="242"/>
    <s v="14063697603e22d600d336bee6cff12c8be93509ce84a0642918d89b2aef1753"/>
    <s v="866d562d83a77144c090ae01fef5e5dc5d322dfdcb968ee04e0fa262fe1b2619"/>
    <x v="65"/>
    <n v="351623.43938"/>
    <n v="383722.22219999996"/>
    <n v="469930.53252000001"/>
    <n v="478546.55125999998"/>
    <n v="87807.831540000014"/>
    <n v="-170063.96534999998"/>
    <n v="57401.203450000001"/>
    <n v="-115948.08502999999"/>
    <n v="0"/>
    <n v="0"/>
    <n v="136.08000000000001"/>
    <n v="130.12"/>
    <n v="0"/>
    <n v="0"/>
    <n v="77833.768569999986"/>
    <n v="-159400.67991000001"/>
    <n v="295634.93583999999"/>
    <n v="369401.65006000001"/>
    <n v="0"/>
    <n v="0"/>
    <n v="0"/>
    <n v="0"/>
    <n v="0"/>
    <n v="0"/>
    <s v="Total General"/>
    <s v="Totales"/>
    <s v="Total General"/>
    <x v="56"/>
    <x v="2"/>
    <n v="351623.43938"/>
    <n v="383722.22219999996"/>
    <n v="686962120.64980006"/>
    <n v="584624168.36260986"/>
    <n v="657838299.99713993"/>
    <n v="555463704.64566004"/>
    <n v="686962120.64980006"/>
    <n v="584624168.36260986"/>
    <n v="392202060.12335986"/>
    <n v="329333921.18045014"/>
    <n v="351623.43938"/>
    <n v="383722.22219999996"/>
    <n v="5.118527336665929E-2"/>
    <n v="6.5635709737199635E-2"/>
    <n v="-32098.782819999964"/>
    <n v="-8.3651091761033687"/>
    <n v="100"/>
    <n v="100"/>
    <n v="100"/>
    <n v="100"/>
    <n v="5.118527336665929E-2"/>
    <n v="5.3451348056434041E-2"/>
    <n v="6.5635709737199635E-2"/>
    <n v="6.9081421340532592E-2"/>
    <m/>
    <m/>
    <m/>
    <n v="0"/>
    <m/>
    <n v="0"/>
    <m/>
    <n v="0"/>
    <m/>
    <n v="-151.63223811657406"/>
    <n v="24.972121225714407"/>
    <n v="-44.319550839398843"/>
    <n v="2.2388416703467008E-2"/>
    <n v="-148.82900663532058"/>
    <n v="-19.969243290607519"/>
    <n v="26.32766264543384"/>
    <n v="-43.151047074129032"/>
    <s v="Resto"/>
    <n v="2023"/>
    <n v="3"/>
    <d v="2024-11-12T00:00:00"/>
    <x v="56"/>
    <x v="65"/>
  </r>
  <r>
    <n v="2024"/>
    <n v="9"/>
    <n v="10"/>
    <x v="4"/>
    <s v="Total General"/>
    <n v="10"/>
    <s v="4a44dc15364204a80fe80e9039455cc1608281820fe2b24f1e5233ade6af1dd5"/>
    <s v="866d562d83a77144c090ae01fef5e5dc5d322dfdcb968ee04e0fa262fe1b2619"/>
    <x v="24"/>
    <n v="4592296.0130699994"/>
    <n v="4306787.9967099996"/>
    <n v="6874264.6951299999"/>
    <n v="5914740.4237200003"/>
    <n v="1911369.3011499993"/>
    <n v="1827817.3305500001"/>
    <n v="3963337.4237999991"/>
    <n v="1827817.3305500001"/>
    <n v="0"/>
    <n v="0"/>
    <n v="136.08000000000001"/>
    <n v="130.12"/>
    <n v="8014.5257899999997"/>
    <n v="15648.3316"/>
    <n v="1738715.8731300002"/>
    <n v="1851836.6185699999"/>
    <n v="3595906.3606999996"/>
    <n v="3204492.5770900003"/>
    <n v="744922.00021999993"/>
    <n v="753065.772"/>
    <n v="160522.79031000001"/>
    <n v="241811.90278"/>
    <n v="57.051139999999997"/>
    <n v="852.35628000000008"/>
    <s v="Total General"/>
    <s v="Totales"/>
    <s v="Total General"/>
    <x v="56"/>
    <x v="2"/>
    <n v="4592296.0130699994"/>
    <n v="4306787.9967099996"/>
    <n v="686962120.64980006"/>
    <n v="584624168.36260986"/>
    <n v="657838299.99713993"/>
    <n v="555463704.64566004"/>
    <n v="686962120.64980006"/>
    <n v="584624168.36260986"/>
    <n v="392202060.12335986"/>
    <n v="329333921.18045014"/>
    <n v="4592296.0130699994"/>
    <n v="4306787.9967099996"/>
    <n v="0.66849333828277602"/>
    <n v="0.73667635205233906"/>
    <n v="285508.01635999978"/>
    <n v="6.6292563408763661"/>
    <n v="100"/>
    <n v="100"/>
    <n v="100"/>
    <n v="100"/>
    <n v="0.66849333828277602"/>
    <n v="0.69808887884605764"/>
    <n v="0.73667635205233906"/>
    <n v="0.77535002929802133"/>
    <n v="0.10843712889371183"/>
    <n v="2.336705117862407E-2"/>
    <n v="8.3048450977231621E-6"/>
    <n v="-8143.7717800000682"/>
    <n v="-1.0814157385445555"/>
    <n v="-81289.112469999993"/>
    <n v="-33.616671278566749"/>
    <n v="-795.30514000000005"/>
    <n v="-93.3066557566749"/>
    <n v="4.5711335155607768"/>
    <n v="41.62121291201845"/>
    <n v="42.44038322634615"/>
    <n v="0.48734300389671936"/>
    <n v="-6.1085705026911246"/>
    <n v="12.214532385200339"/>
    <n v="48.352646001369507"/>
    <n v="57.788762932684115"/>
    <s v="Resto"/>
    <n v="2023"/>
    <n v="3"/>
    <d v="2024-11-12T00:00:00"/>
    <x v="56"/>
    <x v="24"/>
  </r>
  <r>
    <n v="2024"/>
    <n v="9"/>
    <n v="128"/>
    <x v="65"/>
    <s v="Total General"/>
    <n v="267"/>
    <s v="8acc23987b8960d83c44541f9f0eb46454cea080ea94d916f56fccf033db866f"/>
    <s v="866d562d83a77144c090ae01fef5e5dc5d322dfdcb968ee04e0fa262fe1b2619"/>
    <x v="67"/>
    <n v="71137.016310000006"/>
    <n v="54230.541290000001"/>
    <n v="90548.899550000002"/>
    <n v="71259.34844999999"/>
    <n v="3074.0321800000011"/>
    <n v="1158.5954800000004"/>
    <n v="6546.5253200000006"/>
    <n v="9955.8135699999984"/>
    <n v="0"/>
    <n v="0"/>
    <n v="136.08000000000001"/>
    <n v="130.12"/>
    <n v="0"/>
    <n v="0"/>
    <n v="2814.4905400000002"/>
    <n v="340.36421999999999"/>
    <n v="78154.184459999989"/>
    <n v="42913.926299999999"/>
    <n v="0"/>
    <n v="0"/>
    <n v="0"/>
    <n v="0"/>
    <n v="0"/>
    <n v="0"/>
    <s v="Total General"/>
    <s v="Totales"/>
    <s v="Total General"/>
    <x v="56"/>
    <x v="2"/>
    <n v="71137.016310000006"/>
    <n v="54230.541290000001"/>
    <n v="686962120.64980006"/>
    <n v="584624168.36260986"/>
    <n v="657838299.99713993"/>
    <n v="555463704.64566004"/>
    <n v="686962120.64980006"/>
    <n v="584624168.36260986"/>
    <n v="392202060.12335986"/>
    <n v="329333921.18045014"/>
    <n v="71137.016310000006"/>
    <n v="54230.541290000001"/>
    <n v="1.0355304051220645E-2"/>
    <n v="9.2761374272101269E-3"/>
    <n v="16906.475020000005"/>
    <n v="31.175191354981969"/>
    <n v="100"/>
    <n v="100"/>
    <n v="100"/>
    <n v="100"/>
    <n v="1.0355304051220645E-2"/>
    <n v="1.0813754126250978E-2"/>
    <n v="9.2761374272101269E-3"/>
    <n v="9.763111583428229E-3"/>
    <m/>
    <m/>
    <m/>
    <n v="0"/>
    <m/>
    <n v="0"/>
    <m/>
    <n v="0"/>
    <m/>
    <n v="165.32402663956535"/>
    <n v="4.3212835447076134"/>
    <n v="2.1364261769108381"/>
    <n v="7.8378787174986314E-4"/>
    <n v="726.90552491093229"/>
    <n v="82.118466424266543"/>
    <n v="3.601202622030407"/>
    <n v="0.79313232170974757"/>
    <s v="Resto"/>
    <n v="2023"/>
    <n v="3"/>
    <d v="2024-11-12T00:00:00"/>
    <x v="56"/>
    <x v="67"/>
  </r>
  <r>
    <n v="2024"/>
    <n v="9"/>
    <n v="718"/>
    <x v="44"/>
    <s v="Total General"/>
    <n v="281"/>
    <s v="71a1c003a2b855d85582c8f6c7648c49d3fe836408a7e1b5d9b222448acb3c1b"/>
    <s v="866d562d83a77144c090ae01fef5e5dc5d322dfdcb968ee04e0fa262fe1b2619"/>
    <x v="76"/>
    <n v="15298.178199999998"/>
    <n v="12852.044910000001"/>
    <n v="63816.573199999984"/>
    <n v="13586.061860000002"/>
    <n v="32544.548500000001"/>
    <n v="11814.66581"/>
    <n v="37529.241179999997"/>
    <n v="14845.509809999998"/>
    <n v="0"/>
    <n v="0"/>
    <n v="136.08000000000001"/>
    <n v="130.12"/>
    <n v="0"/>
    <n v="0"/>
    <n v="25561.66059"/>
    <n v="11506.30377"/>
    <n v="44334.264210000001"/>
    <n v="22062.51152"/>
    <n v="0"/>
    <n v="0"/>
    <n v="0"/>
    <n v="0"/>
    <n v="0"/>
    <n v="0"/>
    <s v="Total General"/>
    <s v="Totales"/>
    <s v="Total General"/>
    <x v="56"/>
    <x v="2"/>
    <n v="15298.178199999998"/>
    <n v="12852.044910000001"/>
    <n v="686962120.64980006"/>
    <n v="584624168.36260986"/>
    <n v="657838299.99713993"/>
    <n v="555463704.64566004"/>
    <n v="686962120.64980006"/>
    <n v="584624168.36260986"/>
    <n v="392202060.12335986"/>
    <n v="329333921.18045014"/>
    <n v="15298.178199999998"/>
    <n v="12852.044910000001"/>
    <n v="2.226931840947707E-3"/>
    <n v="2.1983430732936435E-3"/>
    <n v="2446.1332899999979"/>
    <n v="19.033027873227361"/>
    <n v="100"/>
    <n v="100"/>
    <n v="100"/>
    <n v="100"/>
    <n v="2.226931840947707E-3"/>
    <n v="2.3255225790390298E-3"/>
    <n v="2.1983430732936435E-3"/>
    <n v="2.3137506199794895E-3"/>
    <m/>
    <m/>
    <m/>
    <n v="0"/>
    <m/>
    <n v="0"/>
    <m/>
    <n v="0"/>
    <m/>
    <n v="175.45890017857388"/>
    <n v="212.73479805588883"/>
    <n v="91.928295401513665"/>
    <n v="8.2979035066169E-3"/>
    <n v="122.15353514867266"/>
    <n v="100.94840140847209"/>
    <n v="57.656670400395036"/>
    <n v="52.153190989019372"/>
    <s v="Resto"/>
    <n v="2023"/>
    <n v="3"/>
    <d v="2024-11-12T00:00:00"/>
    <x v="56"/>
    <x v="76"/>
  </r>
  <r>
    <n v="2024"/>
    <n v="9"/>
    <n v="22"/>
    <x v="15"/>
    <s v="Total General"/>
    <n v="16"/>
    <s v="b17ef6d19c7a5b1ee83b907c595526dcb1eb06db8227d650d5dda0a9f4ce8cd9"/>
    <s v="866d562d83a77144c090ae01fef5e5dc5d322dfdcb968ee04e0fa262fe1b2619"/>
    <x v="18"/>
    <n v="23848282.467700001"/>
    <n v="20930115.52899"/>
    <n v="29591543.89624"/>
    <n v="25602722.47631"/>
    <n v="11494900.382630004"/>
    <n v="11007442.207219997"/>
    <n v="24985137.784319986"/>
    <n v="14893753.271689994"/>
    <n v="0"/>
    <n v="0"/>
    <n v="136.08000000000001"/>
    <n v="130.12"/>
    <n v="31952.630270000001"/>
    <n v="147246.60879"/>
    <n v="9675869.2880499996"/>
    <n v="9107122.4313299991"/>
    <n v="14152115.930780001"/>
    <n v="12313132.794600001"/>
    <n v="2453837.0075399997"/>
    <n v="2195424.8892200002"/>
    <n v="1894111.7356499999"/>
    <n v="1729800.95627"/>
    <n v="0"/>
    <n v="0"/>
    <s v="Total General"/>
    <s v="Totales"/>
    <s v="Total General"/>
    <x v="56"/>
    <x v="2"/>
    <n v="23848282.467700001"/>
    <n v="20930115.52899"/>
    <n v="686962120.64980006"/>
    <n v="584624168.36260986"/>
    <n v="657838299.99713993"/>
    <n v="555463704.64566004"/>
    <n v="686962120.64980006"/>
    <n v="584624168.36260986"/>
    <n v="392202060.12335986"/>
    <n v="329333921.18045014"/>
    <n v="23848282.467700001"/>
    <n v="20930115.52899"/>
    <n v="3.4715571282360984"/>
    <n v="3.5800975501252648"/>
    <n v="2918166.9387100004"/>
    <n v="13.942431109221975"/>
    <n v="100"/>
    <n v="100"/>
    <n v="100"/>
    <n v="100"/>
    <n v="3.4715571282360984"/>
    <n v="3.6252499235456015"/>
    <n v="3.5800975501252648"/>
    <n v="3.7680437720663833"/>
    <n v="0.35720121004909355"/>
    <n v="0.275722878847869"/>
    <m/>
    <n v="258412.11831999943"/>
    <n v="11.77048322576908"/>
    <n v="164310.77937999996"/>
    <n v="9.4988257917434815"/>
    <n v="0"/>
    <m/>
    <n v="4.4284418326563824"/>
    <n v="48.200118386716703"/>
    <n v="52.59140682703709"/>
    <n v="2.9308618060329659"/>
    <n v="6.2450775314430551"/>
    <n v="14.935136060471121"/>
    <n v="68.370477852047301"/>
    <n v="73.962675326006249"/>
    <s v="Medianas"/>
    <n v="2023"/>
    <n v="3"/>
    <d v="2024-11-12T00:00:00"/>
    <x v="56"/>
    <x v="18"/>
  </r>
  <r>
    <n v="2024"/>
    <n v="9"/>
    <n v="15.1"/>
    <x v="13"/>
    <s v="Total General"/>
    <n v="15.1"/>
    <m/>
    <m/>
    <x v="7"/>
    <n v="247185869.40365002"/>
    <n v="200895146.52572003"/>
    <n v="312136524.24843997"/>
    <n v="249566667.64070001"/>
    <n v="135687332.60747999"/>
    <n v="110818931.54082002"/>
    <n v="204545783.76857999"/>
    <n v="146613907.49428001"/>
    <n v="0"/>
    <n v="0"/>
    <n v="0"/>
    <n v="0"/>
    <n v="323744.54338000005"/>
    <n v="881392.69218000001"/>
    <n v="112508328.88811"/>
    <n v="95562739.733410001"/>
    <n v="115970103.77791001"/>
    <n v="110051861.26014997"/>
    <n v="59359194.944020003"/>
    <n v="38310258.210020006"/>
    <n v="47146206.506639995"/>
    <n v="39415718.84488"/>
    <n v="31551460.582729999"/>
    <n v="26433765.47222"/>
    <s v="Total General"/>
    <s v="Totales"/>
    <s v="Total General"/>
    <x v="56"/>
    <x v="2"/>
    <n v="247185869.40365002"/>
    <n v="200895146.52572003"/>
    <n v="686962120.64980006"/>
    <n v="584624168.36260986"/>
    <n v="657838299.99713993"/>
    <n v="555463704.64566004"/>
    <n v="686962120.64980006"/>
    <n v="584624168.36260986"/>
    <n v="392202060.12335986"/>
    <n v="329333921.18045014"/>
    <n v="247185869.40365002"/>
    <n v="200895146.52572003"/>
    <n v="35.982459872727183"/>
    <n v="34.363127184491617"/>
    <n v="46290722.877929986"/>
    <n v="23.042230575741417"/>
    <n v="100"/>
    <n v="100"/>
    <n v="100"/>
    <n v="100"/>
    <n v="35.982459872727183"/>
    <n v="37.575475524110516"/>
    <n v="34.363127184491617"/>
    <n v="36.167105941489829"/>
    <n v="8.6408250411058933"/>
    <n v="6.8629994419552895"/>
    <n v="4.5928967019149978"/>
    <n v="21048936.733999997"/>
    <n v="54.943343421513859"/>
    <n v="7730487.6617599949"/>
    <n v="19.612702465691978"/>
    <n v="5117695.1105099991"/>
    <n v="19.360446834138443"/>
    <n v="22.440571047646074"/>
    <n v="54.892835474306601"/>
    <n v="55.162572843257905"/>
    <n v="34.59628247868001"/>
    <n v="17.732422910825775"/>
    <n v="5.3776850750120397"/>
    <n v="97.014941974675196"/>
    <n v="86.834278529384108"/>
    <s v="Resto"/>
    <n v="2023"/>
    <n v="3"/>
    <d v="2024-11-12T00:00:00"/>
    <x v="56"/>
    <x v="7"/>
  </r>
  <r>
    <n v="2024"/>
    <n v="9"/>
    <n v="60"/>
    <x v="74"/>
    <s v="Total General"/>
    <n v="210"/>
    <s v="d29d53701d3c859e29e1b90028eec1ca8e2f29439198b6e036c60951fb458aa1"/>
    <s v="866d562d83a77144c090ae01fef5e5dc5d322dfdcb968ee04e0fa262fe1b2619"/>
    <x v="37"/>
    <n v="2553070.5004000003"/>
    <n v="2824083.3738899999"/>
    <n v="3992432.4648900009"/>
    <n v="4143009.7743999995"/>
    <n v="2231437.6475900002"/>
    <n v="1886421.3534799996"/>
    <n v="3164103.1095900005"/>
    <n v="2638299.0805899999"/>
    <n v="0"/>
    <n v="0"/>
    <n v="136.08000000000001"/>
    <n v="130.12"/>
    <n v="16467.508699999998"/>
    <n v="-841.98501999999996"/>
    <n v="1716090.82703"/>
    <n v="1428342.6461"/>
    <n v="2323967.5449099997"/>
    <n v="2168809.7475300003"/>
    <n v="739442.16379000002"/>
    <n v="1338268.66558"/>
    <n v="1631523.4272300003"/>
    <n v="1319175.6847399999"/>
    <n v="182104.90938"/>
    <n v="166639.02357000002"/>
    <s v="Total General"/>
    <s v="Totales"/>
    <s v="Total General"/>
    <x v="56"/>
    <x v="2"/>
    <n v="2553070.5004000003"/>
    <n v="2824083.3738899999"/>
    <n v="686962120.64980006"/>
    <n v="584624168.36260986"/>
    <n v="657838299.99713993"/>
    <n v="555463704.64566004"/>
    <n v="686962120.64980006"/>
    <n v="584624168.36260986"/>
    <n v="392202060.12335986"/>
    <n v="329333921.18045014"/>
    <n v="2553070.5004000003"/>
    <n v="2824083.3738899999"/>
    <n v="0.37164647418769486"/>
    <n v="0.48305963501296412"/>
    <n v="-271012.87348999968"/>
    <n v="-9.5964898202242637"/>
    <n v="100"/>
    <n v="100"/>
    <n v="100"/>
    <n v="100"/>
    <n v="0.37164647418769486"/>
    <n v="0.38810000883364498"/>
    <n v="0.48305963501296412"/>
    <n v="0.50841906505692069"/>
    <n v="0.1076394376869803"/>
    <n v="0.23749831005044877"/>
    <n v="2.6508726450265741E-2"/>
    <n v="-598826.50179000001"/>
    <n v="-44.746359022795403"/>
    <n v="312347.74249000032"/>
    <n v="23.677493915570615"/>
    <n v="15465.885809999978"/>
    <n v="9.2810708312289325"/>
    <n v="18.289460807551162"/>
    <n v="87.402116284700767"/>
    <n v="66.797650909348718"/>
    <n v="0.5689510266438027"/>
    <n v="20.145598937039267"/>
    <n v="7.1540529341821868"/>
    <n v="73.843149435912594"/>
    <n v="65.858365295835725"/>
    <s v="Resto"/>
    <n v="2023"/>
    <n v="3"/>
    <d v="2024-11-12T00:00:00"/>
    <x v="56"/>
    <x v="37"/>
  </r>
  <r>
    <n v="2024"/>
    <n v="9"/>
    <n v="48"/>
    <x v="3"/>
    <s v="Total General"/>
    <n v="36"/>
    <s v="76a50887d8f1c2e9301755428990ad81479ee21c25b43215cf524541e0503269"/>
    <s v="866d562d83a77144c090ae01fef5e5dc5d322dfdcb968ee04e0fa262fe1b2619"/>
    <x v="6"/>
    <n v="47053426.409630001"/>
    <n v="41806699.471960001"/>
    <n v="59579003.320950001"/>
    <n v="52568127.458049998"/>
    <n v="29542319.833390001"/>
    <n v="26588553.586089998"/>
    <n v="48226244.271840006"/>
    <n v="34617814.949299999"/>
    <n v="0"/>
    <n v="0"/>
    <n v="136.08000000000001"/>
    <n v="130.12"/>
    <n v="79251.366139999998"/>
    <n v="305789.95117000001"/>
    <n v="28356349.54518"/>
    <n v="25431387.706799999"/>
    <n v="37850573.82446"/>
    <n v="32884973.327980001"/>
    <n v="975787.55005999992"/>
    <n v="969378.19620999997"/>
    <n v="3865383.1765000005"/>
    <n v="3454818.4391000001"/>
    <n v="22942.332640000001"/>
    <n v="8781.7395099999994"/>
    <s v="Total General"/>
    <s v="Totales"/>
    <s v="Total General"/>
    <x v="56"/>
    <x v="2"/>
    <n v="47053426.409630001"/>
    <n v="41806699.471960001"/>
    <n v="686962120.64980006"/>
    <n v="584624168.36260986"/>
    <n v="657838299.99713993"/>
    <n v="555463704.64566004"/>
    <n v="686962120.64980006"/>
    <n v="584624168.36260986"/>
    <n v="392202060.12335986"/>
    <n v="329333921.18045014"/>
    <n v="47053426.409630001"/>
    <n v="41806699.471960001"/>
    <n v="6.8494935885434245"/>
    <n v="7.1510385191652954"/>
    <n v="5246726.9376699999"/>
    <n v="12.549966880760376"/>
    <n v="100"/>
    <n v="100"/>
    <n v="100"/>
    <n v="100"/>
    <n v="6.8494935885434245"/>
    <n v="7.1527344044630068"/>
    <n v="7.1510385191652954"/>
    <n v="7.5264502653020733"/>
    <n v="0.14204386540803718"/>
    <n v="0.56267777513609041"/>
    <n v="3.3396794306939019E-3"/>
    <n v="6409.3538499999559"/>
    <n v="0.66118196954076947"/>
    <n v="410564.73740000045"/>
    <n v="11.883829632070464"/>
    <n v="14160.593130000001"/>
    <n v="161.25043465335037"/>
    <n v="11.109164843195106"/>
    <n v="62.784630339574676"/>
    <n v="63.598786610560097"/>
    <n v="7.5324234207484828"/>
    <n v="11.501385107655393"/>
    <n v="15.099907325316408"/>
    <n v="74.916564479810901"/>
    <n v="77.33437230785843"/>
    <s v="Grandes"/>
    <n v="2023"/>
    <n v="3"/>
    <d v="2024-11-12T00:00:00"/>
    <x v="56"/>
    <x v="6"/>
  </r>
  <r>
    <n v="2024"/>
    <n v="12"/>
    <n v="74"/>
    <x v="0"/>
    <s v="AyA Otros"/>
    <n v="46"/>
    <s v="25fc0e7096fc653718202dc30b0c580b8ab87eac11a700cba03a7c021bc35b0c"/>
    <s v="866d562d83a77144c090ae01fef5e5dc5d322dfdcb968ee04e0fa262fe1b2619"/>
    <x v="4"/>
    <n v="0"/>
    <n v="0"/>
    <n v="0"/>
    <n v="0"/>
    <n v="-532.29655000000002"/>
    <n v="342.75722999999999"/>
    <n v="-532.29655000000002"/>
    <n v="342.75722999999999"/>
    <n v="0"/>
    <n v="0"/>
    <n v="0"/>
    <n v="0"/>
    <n v="-533.71527000000003"/>
    <n v="351.12905999999998"/>
    <n v="-547.93727000000001"/>
    <n v="4794.68318"/>
    <n v="5557.6275800000003"/>
    <n v="4062.9393700000001"/>
    <n v="0"/>
    <n v="0"/>
    <n v="0"/>
    <n v="0"/>
    <n v="0"/>
    <n v="0"/>
    <s v="AyA Otros"/>
    <s v="Daños Sin Autos"/>
    <s v="Agricola y de Animales"/>
    <x v="0"/>
    <x v="3"/>
    <n v="6440067.6368000004"/>
    <n v="9462507.85207"/>
    <n v="915229324.65265"/>
    <n v="785024033.86473012"/>
    <n v="876641246.77607977"/>
    <n v="747866068.79561019"/>
    <n v="87.405000000000001"/>
    <n v="0"/>
    <n v="-532.90996000000007"/>
    <n v="342.75722999999999"/>
    <n v="310.40037000000001"/>
    <n v="120307.4544"/>
    <m/>
    <m/>
    <m/>
    <m/>
    <m/>
    <m/>
    <m/>
    <m/>
    <m/>
    <m/>
    <m/>
    <m/>
    <m/>
    <m/>
    <m/>
    <n v="0"/>
    <m/>
    <n v="0"/>
    <m/>
    <n v="0"/>
    <m/>
    <n v="-255.29841631641145"/>
    <m/>
    <m/>
    <n v="99.884894251178935"/>
    <n v="-111.4280182741918"/>
    <n v="36.788346413350496"/>
    <n v="-9.8591937317253624"/>
    <n v="118.01020747203521"/>
    <s v="Grandes"/>
    <n v="2023"/>
    <n v="4"/>
    <d v="2025-03-26T00:00:00"/>
    <x v="0"/>
    <x v="4"/>
  </r>
  <r>
    <n v="2024"/>
    <n v="12"/>
    <n v="127"/>
    <x v="5"/>
    <s v="AyA Otros"/>
    <n v="263"/>
    <s v="4be84111a613654b362415e563cb7607df7b203b5d303802a8a546061bbc7847"/>
    <s v="866d562d83a77144c090ae01fef5e5dc5d322dfdcb968ee04e0fa262fe1b2619"/>
    <x v="4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yA Otros"/>
    <s v="Daños Sin Autos"/>
    <s v="Agricola y de Animales"/>
    <x v="0"/>
    <x v="3"/>
    <n v="1641104.9195699999"/>
    <n v="952812.23949000007"/>
    <n v="915229324.65265"/>
    <n v="785024033.86473012"/>
    <n v="876641246.77607977"/>
    <n v="747866068.79561019"/>
    <n v="87.405000000000001"/>
    <n v="0"/>
    <n v="-532.90996000000007"/>
    <n v="342.757229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4"/>
    <d v="2025-03-26T00:00:00"/>
    <x v="0"/>
    <x v="4"/>
  </r>
  <r>
    <n v="2024"/>
    <n v="12"/>
    <n v="61"/>
    <x v="2"/>
    <s v="AyA Otr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21.86606"/>
    <n v="2579.6791699999999"/>
    <n v="23605.12458"/>
    <n v="13506.69104"/>
    <n v="0"/>
    <n v="0"/>
    <n v="0"/>
    <n v="0"/>
    <n v="0"/>
    <n v="0"/>
    <s v="AyA Otros"/>
    <s v="Daños Sin Autos"/>
    <s v="Agricola y de Animales"/>
    <x v="0"/>
    <x v="3"/>
    <n v="0"/>
    <n v="0"/>
    <n v="915229324.65265"/>
    <n v="785024033.86473012"/>
    <n v="876641246.77607977"/>
    <n v="747866068.79561019"/>
    <n v="87.405000000000001"/>
    <n v="0"/>
    <n v="-532.90996000000007"/>
    <n v="342.757229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7.523019771485764"/>
    <n v="74.766154864233883"/>
    <n v="1.3635431531367923"/>
    <n v="19.099268372692414"/>
    <m/>
    <n v="2023"/>
    <n v="4"/>
    <d v="2025-03-26T00:00:00"/>
    <x v="0"/>
    <x v="2"/>
  </r>
  <r>
    <n v="2024"/>
    <n v="12"/>
    <n v="5.0999999999999996"/>
    <x v="6"/>
    <s v="AyA Otros"/>
    <n v="5.0999999999999996"/>
    <m/>
    <m/>
    <x v="3"/>
    <n v="87.405000000000001"/>
    <n v="0"/>
    <n v="87.405000000000001"/>
    <n v="0"/>
    <n v="-532.90996000000007"/>
    <n v="342.75722999999999"/>
    <n v="-532.90996000000007"/>
    <n v="342.75722999999999"/>
    <n v="0"/>
    <n v="0"/>
    <n v="0"/>
    <n v="0"/>
    <n v="-533.71527000000003"/>
    <n v="351.12905999999998"/>
    <n v="-548.98337000000004"/>
    <n v="4794.68318"/>
    <n v="5564.3858399999999"/>
    <n v="4062.9393700000001"/>
    <n v="0"/>
    <n v="0"/>
    <n v="0"/>
    <n v="0"/>
    <n v="0"/>
    <n v="0"/>
    <s v="AyA Otros"/>
    <s v="Daños Sin Autos"/>
    <s v="Agricola y de Animales"/>
    <x v="0"/>
    <x v="3"/>
    <n v="8201343.5031300001"/>
    <n v="10415320.091560001"/>
    <n v="915229324.65265"/>
    <n v="785024033.86473012"/>
    <n v="876641246.77607977"/>
    <n v="747866068.79561019"/>
    <n v="87.405000000000001"/>
    <n v="0"/>
    <n v="-532.90996000000007"/>
    <n v="342.75722999999999"/>
    <n v="120481.34713000001"/>
    <n v="120307.4544"/>
    <n v="100"/>
    <m/>
    <m/>
    <m/>
    <n v="7.2546499588595686E-2"/>
    <m/>
    <n v="1.0657400213348257E-3"/>
    <m/>
    <n v="9.5500655022359731E-6"/>
    <n v="9.9704411948946129E-6"/>
    <m/>
    <m/>
    <m/>
    <m/>
    <m/>
    <n v="0"/>
    <m/>
    <n v="0"/>
    <m/>
    <n v="0"/>
    <m/>
    <n v="-255.4773797185839"/>
    <n v="-609.7019163663407"/>
    <m/>
    <n v="100"/>
    <n v="-111.44983619126216"/>
    <n v="36.954685592563983"/>
    <n v="-9.8660191040957734"/>
    <n v="118.01020747203521"/>
    <m/>
    <n v="2023"/>
    <n v="4"/>
    <d v="2025-03-26T00:00:00"/>
    <x v="0"/>
    <x v="3"/>
  </r>
  <r>
    <n v="2024"/>
    <n v="12"/>
    <n v="201.1"/>
    <x v="1"/>
    <s v="AyA Otros"/>
    <n v="201.1"/>
    <m/>
    <m/>
    <x v="1"/>
    <n v="87.405000000000001"/>
    <n v="0"/>
    <n v="87.405000000000001"/>
    <n v="0"/>
    <n v="-532.90996000000007"/>
    <n v="342.75722999999999"/>
    <n v="-532.90996000000007"/>
    <n v="342.75722999999999"/>
    <n v="0"/>
    <n v="0"/>
    <n v="0"/>
    <n v="0"/>
    <n v="-533.71527000000003"/>
    <n v="351.12905999999998"/>
    <n v="-548.98337000000004"/>
    <n v="4794.68318"/>
    <n v="5564.3858399999999"/>
    <n v="4062.9393700000001"/>
    <n v="0"/>
    <n v="0"/>
    <n v="0"/>
    <n v="0"/>
    <n v="0"/>
    <n v="0"/>
    <s v="AyA Otros"/>
    <s v="Daños Sin Autos"/>
    <s v="Agricola y de Animales"/>
    <x v="0"/>
    <x v="3"/>
    <n v="8201343.5031300001"/>
    <n v="10415320.091560001"/>
    <n v="915229324.65265"/>
    <n v="785024033.86473012"/>
    <n v="876641246.77607977"/>
    <n v="747866068.79561019"/>
    <n v="87.405000000000001"/>
    <n v="0"/>
    <n v="-532.90996000000007"/>
    <n v="342.75722999999999"/>
    <n v="120481.34713000001"/>
    <n v="120307.4544"/>
    <n v="100"/>
    <m/>
    <m/>
    <m/>
    <n v="7.2546499588595686E-2"/>
    <m/>
    <n v="1.0657400213348257E-3"/>
    <m/>
    <n v="9.5500655022359731E-6"/>
    <n v="9.9704411948946129E-6"/>
    <m/>
    <m/>
    <m/>
    <m/>
    <m/>
    <n v="0"/>
    <m/>
    <n v="0"/>
    <m/>
    <n v="0"/>
    <m/>
    <n v="-255.4773797185839"/>
    <n v="-609.7019163663407"/>
    <m/>
    <n v="100"/>
    <n v="-111.44983619126216"/>
    <n v="36.954685592563983"/>
    <n v="-9.8660191040957734"/>
    <n v="118.01020747203521"/>
    <m/>
    <n v="2023"/>
    <n v="4"/>
    <d v="2025-03-26T00:00:00"/>
    <x v="0"/>
    <x v="1"/>
  </r>
  <r>
    <n v="2024"/>
    <n v="12"/>
    <n v="123"/>
    <x v="78"/>
    <s v="AyA Otros"/>
    <n v="236"/>
    <s v="9a049b03f6fc40bfcf2f136320359257ed4af8513f71aa6fef47f17059bbae23"/>
    <s v="866d562d83a77144c090ae01fef5e5dc5d322dfdcb968ee04e0fa262fe1b2619"/>
    <x v="0"/>
    <n v="87.405000000000001"/>
    <n v="0"/>
    <n v="87.405000000000001"/>
    <n v="0"/>
    <n v="-0.61341000000000012"/>
    <n v="0"/>
    <n v="-0.61341000000000012"/>
    <n v="0"/>
    <n v="0"/>
    <n v="0"/>
    <n v="137.94900000000001"/>
    <n v="132.37299999999999"/>
    <n v="0"/>
    <n v="0"/>
    <n v="-1.0460999999999998"/>
    <n v="0"/>
    <n v="6.7582599999999999"/>
    <n v="0"/>
    <n v="0"/>
    <n v="0"/>
    <n v="0"/>
    <n v="0"/>
    <n v="0"/>
    <n v="0"/>
    <s v="AyA Otros"/>
    <s v="Daños Sin Autos"/>
    <s v="Agricola y de Animales"/>
    <x v="0"/>
    <x v="3"/>
    <n v="120170.94676000001"/>
    <n v="0"/>
    <n v="915229324.65265"/>
    <n v="785024033.86473012"/>
    <n v="876641246.77607977"/>
    <n v="747866068.79561019"/>
    <n v="87.405000000000001"/>
    <n v="0"/>
    <n v="-532.90996000000007"/>
    <n v="342.75722999999999"/>
    <n v="120170.94676000001"/>
    <n v="0"/>
    <n v="100"/>
    <m/>
    <m/>
    <m/>
    <n v="7.2733886481365015E-2"/>
    <m/>
    <n v="7.2733886481365015E-2"/>
    <m/>
    <n v="9.5500655022359731E-6"/>
    <n v="9.9704411948946129E-6"/>
    <m/>
    <m/>
    <m/>
    <m/>
    <m/>
    <n v="0"/>
    <m/>
    <n v="0"/>
    <m/>
    <n v="0"/>
    <m/>
    <m/>
    <n v="-0.70180195640981657"/>
    <m/>
    <n v="0.11510574882105788"/>
    <m/>
    <m/>
    <n v="-15.47883626850698"/>
    <m/>
    <s v="Grandes"/>
    <n v="2023"/>
    <n v="4"/>
    <d v="2025-03-26T00:00:00"/>
    <x v="0"/>
    <x v="0"/>
  </r>
  <r>
    <n v="2024"/>
    <n v="12"/>
    <n v="10"/>
    <x v="4"/>
    <s v="Otros Riesgos Catastroficos"/>
    <n v="10"/>
    <s v="4a44dc15364204a80fe80e9039455cc1608281820fe2b24f1e5233ade6af1dd5"/>
    <s v="866d562d83a77144c090ae01fef5e5dc5d322dfdcb968ee04e0fa262fe1b2619"/>
    <x v="4"/>
    <n v="0"/>
    <n v="0"/>
    <n v="0"/>
    <n v="0"/>
    <n v="0"/>
    <n v="234.44445000000002"/>
    <n v="0"/>
    <n v="234.44445000000002"/>
    <n v="0"/>
    <n v="0"/>
    <n v="0"/>
    <n v="0"/>
    <n v="0"/>
    <n v="0"/>
    <n v="0"/>
    <n v="234.44445000000002"/>
    <n v="0"/>
    <n v="0"/>
    <n v="0"/>
    <n v="0"/>
    <n v="0"/>
    <n v="0"/>
    <n v="0"/>
    <n v="0"/>
    <s v="Otros Riesgos Catastroficos"/>
    <s v="Daños Sin Autos"/>
    <s v="Riesgos Catastroficos"/>
    <x v="1"/>
    <x v="3"/>
    <n v="6475502.38203"/>
    <n v="6588756.6787700001"/>
    <n v="915229324.65265"/>
    <n v="785024033.86473012"/>
    <n v="876641246.77607977"/>
    <n v="747866068.79561019"/>
    <n v="165.67907"/>
    <n v="65788.246870000003"/>
    <n v="-132.36648999999829"/>
    <n v="4977.3533499999994"/>
    <n v="561397.63309000002"/>
    <n v="667197.50014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4"/>
    <d v="2025-03-26T00:00:00"/>
    <x v="1"/>
    <x v="4"/>
  </r>
  <r>
    <n v="2024"/>
    <n v="12"/>
    <n v="9"/>
    <x v="8"/>
    <s v="Otros Riesgos Catastroficos"/>
    <n v="9"/>
    <s v="19581e27de7ced00ff1ce50b2047e7a567c76b1cbaebabe5ef03f7c3017bb5b7"/>
    <s v="866d562d83a77144c090ae01fef5e5dc5d322dfdcb968ee04e0fa262fe1b2619"/>
    <x v="4"/>
    <n v="0"/>
    <n v="0"/>
    <n v="0"/>
    <n v="0"/>
    <n v="49.476119999999995"/>
    <n v="0"/>
    <n v="49.476119999999995"/>
    <n v="0"/>
    <n v="0"/>
    <n v="0"/>
    <n v="0"/>
    <n v="0"/>
    <n v="0"/>
    <n v="0"/>
    <n v="49.476120000000002"/>
    <n v="0"/>
    <n v="0"/>
    <n v="0"/>
    <n v="0"/>
    <n v="0"/>
    <n v="0"/>
    <n v="0"/>
    <n v="0"/>
    <n v="0"/>
    <s v="Otros Riesgos Catastroficos"/>
    <s v="Daños Sin Autos"/>
    <s v="Riesgos Catastroficos"/>
    <x v="1"/>
    <x v="3"/>
    <n v="3641209.24174"/>
    <n v="3056102.5559399999"/>
    <n v="915229324.65265"/>
    <n v="785024033.86473012"/>
    <n v="876641246.77607977"/>
    <n v="747866068.79561019"/>
    <n v="165.67907"/>
    <n v="65788.246870000003"/>
    <n v="-132.36648999999829"/>
    <n v="4977.3533499999994"/>
    <n v="139405.49182"/>
    <n v="110742.56822"/>
    <m/>
    <m/>
    <m/>
    <m/>
    <m/>
    <m/>
    <m/>
    <m/>
    <m/>
    <m/>
    <m/>
    <m/>
    <m/>
    <m/>
    <m/>
    <n v="0"/>
    <m/>
    <n v="0"/>
    <m/>
    <n v="0"/>
    <m/>
    <m/>
    <m/>
    <m/>
    <n v="-37.378130975597095"/>
    <m/>
    <m/>
    <m/>
    <m/>
    <s v="Grandes"/>
    <n v="2023"/>
    <n v="4"/>
    <d v="2025-03-26T00:00:00"/>
    <x v="1"/>
    <x v="4"/>
  </r>
  <r>
    <n v="2024"/>
    <n v="12"/>
    <n v="48"/>
    <x v="3"/>
    <s v="Otros Riesgos Catastroficos"/>
    <n v="36"/>
    <s v="76a50887d8f1c2e9301755428990ad81479ee21c25b43215cf524541e0503269"/>
    <s v="866d562d83a77144c090ae01fef5e5dc5d322dfdcb968ee04e0fa262fe1b2619"/>
    <x v="4"/>
    <n v="0"/>
    <n v="0"/>
    <n v="0"/>
    <n v="0"/>
    <n v="0"/>
    <n v="7.2450000000000001E-2"/>
    <n v="0"/>
    <n v="7.2450000000000001E-2"/>
    <n v="0"/>
    <n v="0"/>
    <n v="0"/>
    <n v="0"/>
    <n v="0"/>
    <n v="0"/>
    <n v="0"/>
    <n v="7.2450000000000001E-2"/>
    <n v="0"/>
    <n v="0"/>
    <n v="0"/>
    <n v="0"/>
    <n v="0"/>
    <n v="0"/>
    <n v="0"/>
    <n v="0"/>
    <s v="Otros Riesgos Catastroficos"/>
    <s v="Daños Sin Autos"/>
    <s v="Riesgos Catastroficos"/>
    <x v="1"/>
    <x v="3"/>
    <n v="61783494.341970004"/>
    <n v="54332276.383280002"/>
    <n v="915229324.65265"/>
    <n v="785024033.86473012"/>
    <n v="876641246.77607977"/>
    <n v="747866068.79561019"/>
    <n v="165.67907"/>
    <n v="65788.246870000003"/>
    <n v="-132.36648999999829"/>
    <n v="4977.3533499999994"/>
    <n v="3534364.6955300001"/>
    <n v="3309767.1134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4"/>
    <d v="2025-03-26T00:00:00"/>
    <x v="1"/>
    <x v="4"/>
  </r>
  <r>
    <n v="2024"/>
    <n v="12"/>
    <n v="74"/>
    <x v="0"/>
    <s v="Otros Riesgos Catastroficos"/>
    <n v="46"/>
    <s v="25fc0e7096fc653718202dc30b0c580b8ab87eac11a700cba03a7c021bc35b0c"/>
    <s v="866d562d83a77144c090ae01fef5e5dc5d322dfdcb968ee04e0fa262fe1b2619"/>
    <x v="0"/>
    <n v="165.67907"/>
    <n v="65788.246870000003"/>
    <n v="165.67907"/>
    <n v="65788.246870000003"/>
    <n v="-181.84260999999827"/>
    <n v="4742.8364499999998"/>
    <n v="-181.84260999999827"/>
    <n v="4742.8364499999998"/>
    <n v="0"/>
    <n v="0"/>
    <n v="137.94900000000001"/>
    <n v="132.37299999999999"/>
    <n v="0"/>
    <n v="0"/>
    <n v="-37256.588799999998"/>
    <n v="5586.4375399999999"/>
    <n v="27285.117269999999"/>
    <n v="82488.071709999989"/>
    <n v="0"/>
    <n v="0"/>
    <n v="0"/>
    <n v="0"/>
    <n v="0"/>
    <n v="0"/>
    <s v="Otros Riesgos Catastroficos"/>
    <s v="Daños Sin Autos"/>
    <s v="Riesgos Catastroficos"/>
    <x v="1"/>
    <x v="3"/>
    <n v="6440067.6368000004"/>
    <n v="9462507.85207"/>
    <n v="915229324.65265"/>
    <n v="785024033.86473012"/>
    <n v="876641246.77607977"/>
    <n v="747866068.79561019"/>
    <n v="165.67907"/>
    <n v="65788.246870000003"/>
    <n v="-132.36648999999829"/>
    <n v="4977.3533499999994"/>
    <n v="5603550.1780600008"/>
    <n v="4534570.1661899993"/>
    <n v="100"/>
    <n v="100"/>
    <n v="-65622.567800000004"/>
    <n v="-99.748163117452592"/>
    <n v="2.9566804032325018E-3"/>
    <n v="1.4508155008940149"/>
    <n v="2.5726293471402752E-3"/>
    <n v="0.6952517017527049"/>
    <n v="1.8102465200498126E-5"/>
    <n v="1.8899301237455847E-5"/>
    <n v="8.3804118131415289E-3"/>
    <n v="8.7967952571972822E-3"/>
    <m/>
    <m/>
    <m/>
    <n v="0"/>
    <m/>
    <n v="0"/>
    <m/>
    <n v="0"/>
    <m/>
    <n v="-103.83404766150008"/>
    <n v="-109.75593356481195"/>
    <n v="7.2092458389596841"/>
    <n v="137.37813097559709"/>
    <n v="-766.91139985429788"/>
    <n v="-66.922348038483435"/>
    <n v="-136.5454596779895"/>
    <n v="6.7724186348300321"/>
    <s v="Grandes"/>
    <n v="2023"/>
    <n v="4"/>
    <d v="2025-03-26T00:00:00"/>
    <x v="1"/>
    <x v="0"/>
  </r>
  <r>
    <n v="2024"/>
    <n v="12"/>
    <n v="5.0999999999999996"/>
    <x v="6"/>
    <s v="Otros Riesgos Catastroficos"/>
    <n v="5.0999999999999996"/>
    <m/>
    <m/>
    <x v="3"/>
    <n v="165.67907"/>
    <n v="65788.246870000003"/>
    <n v="165.67907"/>
    <n v="65788.246870000003"/>
    <n v="-132.36648999999829"/>
    <n v="4977.3533499999994"/>
    <n v="-132.36648999999829"/>
    <n v="4977.3533499999994"/>
    <n v="0"/>
    <n v="0"/>
    <n v="0"/>
    <n v="0"/>
    <n v="0"/>
    <n v="0"/>
    <n v="-37207.112679999998"/>
    <n v="5820.9544399999995"/>
    <n v="27285.117269999999"/>
    <n v="82488.071709999989"/>
    <n v="0"/>
    <n v="0"/>
    <n v="0"/>
    <n v="0"/>
    <n v="0"/>
    <n v="0"/>
    <s v="Otros Riesgos Catastroficos"/>
    <s v="Daños Sin Autos"/>
    <s v="Riesgos Catastroficos"/>
    <x v="1"/>
    <x v="3"/>
    <n v="78340273.602540016"/>
    <n v="73439643.470060006"/>
    <n v="915229324.65265"/>
    <n v="785024033.86473012"/>
    <n v="876641246.77607977"/>
    <n v="747866068.79561019"/>
    <n v="165.67907"/>
    <n v="65788.246870000003"/>
    <n v="-132.36648999999829"/>
    <n v="4977.3533499999994"/>
    <n v="9838717.9985000007"/>
    <n v="8622277.3479899988"/>
    <n v="100"/>
    <n v="100"/>
    <n v="-65622.567800000004"/>
    <n v="-99.748163117452592"/>
    <n v="1.683949779079543E-3"/>
    <n v="0.76300313959787414"/>
    <n v="2.1148645821761361E-4"/>
    <n v="8.9581381065419602E-2"/>
    <n v="1.8102465200498126E-5"/>
    <n v="1.8899301237455847E-5"/>
    <n v="8.3804118131415289E-3"/>
    <n v="8.7967952571972822E-3"/>
    <m/>
    <m/>
    <m/>
    <n v="0"/>
    <m/>
    <n v="0"/>
    <m/>
    <n v="0"/>
    <m/>
    <n v="-102.65937498690943"/>
    <n v="-79.893308189138367"/>
    <n v="7.5657181743046493"/>
    <n v="100"/>
    <n v="-739.19264552773245"/>
    <n v="-66.922348038483435"/>
    <n v="-136.36412961621843"/>
    <n v="7.0567226501117588"/>
    <m/>
    <n v="2023"/>
    <n v="4"/>
    <d v="2025-03-26T00:00:00"/>
    <x v="1"/>
    <x v="3"/>
  </r>
  <r>
    <n v="2024"/>
    <n v="12"/>
    <n v="201.1"/>
    <x v="1"/>
    <s v="Otros Riesgos Catastroficos"/>
    <n v="201.1"/>
    <m/>
    <m/>
    <x v="1"/>
    <n v="165.67907"/>
    <n v="65788.246870000003"/>
    <n v="165.67907"/>
    <n v="65788.246870000003"/>
    <n v="-132.36648999999829"/>
    <n v="4977.3533499999994"/>
    <n v="-132.36648999999829"/>
    <n v="4977.3533499999994"/>
    <n v="0"/>
    <n v="0"/>
    <n v="0"/>
    <n v="0"/>
    <n v="0"/>
    <n v="0"/>
    <n v="-37207.112679999998"/>
    <n v="5820.9544399999995"/>
    <n v="27285.117269999999"/>
    <n v="82488.071709999989"/>
    <n v="0"/>
    <n v="0"/>
    <n v="0"/>
    <n v="0"/>
    <n v="0"/>
    <n v="0"/>
    <s v="Otros Riesgos Catastroficos"/>
    <s v="Daños Sin Autos"/>
    <s v="Riesgos Catastroficos"/>
    <x v="1"/>
    <x v="3"/>
    <n v="78340273.602540016"/>
    <n v="73439643.470060006"/>
    <n v="915229324.65265"/>
    <n v="785024033.86473012"/>
    <n v="876641246.77607977"/>
    <n v="747866068.79561019"/>
    <n v="165.67907"/>
    <n v="65788.246870000003"/>
    <n v="-132.36648999999829"/>
    <n v="4977.3533499999994"/>
    <n v="9838717.9985000007"/>
    <n v="8622277.3479899988"/>
    <n v="100"/>
    <n v="100"/>
    <n v="-65622.567800000004"/>
    <n v="-99.748163117452592"/>
    <n v="1.683949779079543E-3"/>
    <n v="0.76300313959787414"/>
    <n v="2.1148645821761361E-4"/>
    <n v="8.9581381065419602E-2"/>
    <n v="1.8102465200498126E-5"/>
    <n v="1.8899301237455847E-5"/>
    <n v="8.3804118131415289E-3"/>
    <n v="8.7967952571972822E-3"/>
    <m/>
    <m/>
    <m/>
    <n v="0"/>
    <m/>
    <n v="0"/>
    <m/>
    <n v="0"/>
    <m/>
    <n v="-102.65937498690943"/>
    <n v="-79.893308189138367"/>
    <n v="7.5657181743046493"/>
    <n v="100"/>
    <n v="-739.19264552773245"/>
    <n v="-66.922348038483435"/>
    <n v="-136.36412961621843"/>
    <n v="7.0567226501117588"/>
    <m/>
    <n v="2023"/>
    <n v="4"/>
    <d v="2025-03-26T00:00:00"/>
    <x v="1"/>
    <x v="1"/>
  </r>
  <r>
    <n v="2024"/>
    <n v="12"/>
    <n v="127"/>
    <x v="5"/>
    <s v="AyA Pecuario"/>
    <n v="263"/>
    <s v="4be84111a613654b362415e563cb7607df7b203b5d303802a8a546061bbc7847"/>
    <s v="866d562d83a77144c090ae01fef5e5dc5d322dfdcb968ee04e0fa262fe1b2619"/>
    <x v="9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yA Pecuario"/>
    <s v="Daños Sin Autos"/>
    <s v="Agricola y de Animales"/>
    <x v="2"/>
    <x v="3"/>
    <n v="1641104.9195699999"/>
    <n v="952812.23949000007"/>
    <n v="915229324.65265"/>
    <n v="785024033.86473012"/>
    <n v="876641246.77607977"/>
    <n v="747866068.79561019"/>
    <n v="7115.1798199999994"/>
    <n v="70399.835169999991"/>
    <n v="29117.622310000002"/>
    <n v="29674.9406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4"/>
    <d v="2025-03-26T00:00:00"/>
    <x v="2"/>
    <x v="9"/>
  </r>
  <r>
    <n v="2024"/>
    <n v="12"/>
    <n v="5.0999999999999996"/>
    <x v="6"/>
    <s v="AyA Pecuario"/>
    <n v="5.0999999999999996"/>
    <m/>
    <m/>
    <x v="3"/>
    <n v="7115.1798199999994"/>
    <n v="70399.835170000006"/>
    <n v="7115.1798199999994"/>
    <n v="70399.835170000006"/>
    <n v="29117.622310000006"/>
    <n v="29674.940699999999"/>
    <n v="29117.622310000006"/>
    <n v="29674.940699999999"/>
    <n v="0"/>
    <n v="0"/>
    <n v="0"/>
    <n v="0"/>
    <n v="-2658.6284400000004"/>
    <n v="2050.1639"/>
    <n v="5464.7911899999999"/>
    <n v="6346.4622799999997"/>
    <n v="54239.834840000003"/>
    <n v="54532.775829999999"/>
    <n v="0"/>
    <n v="0"/>
    <n v="0"/>
    <n v="0"/>
    <n v="0"/>
    <n v="0"/>
    <s v="AyA Pecuario"/>
    <s v="Daños Sin Autos"/>
    <s v="Agricola y de Animales"/>
    <x v="2"/>
    <x v="3"/>
    <n v="160213797.61485997"/>
    <n v="140451076.23105001"/>
    <n v="915229324.65265"/>
    <n v="785024033.86473012"/>
    <n v="876641246.77607977"/>
    <n v="747866068.79561019"/>
    <n v="7115.1798199999994"/>
    <n v="70399.835169999991"/>
    <n v="29117.622310000002"/>
    <n v="29674.940699999999"/>
    <n v="394722.01277000003"/>
    <n v="406047.67026000004"/>
    <n v="100"/>
    <n v="100.00000000000003"/>
    <n v="-63284.655350000008"/>
    <n v="-89.893186819516814"/>
    <n v="1.8025799397577387"/>
    <n v="17.337825168390118"/>
    <n v="4.4410530965031322E-3"/>
    <n v="5.0124098055459726E-2"/>
    <n v="7.7742043751716206E-4"/>
    <n v="8.1164100436371869E-4"/>
    <n v="8.9678573053893033E-3"/>
    <n v="9.4134281668072431E-3"/>
    <m/>
    <m/>
    <m/>
    <n v="0"/>
    <m/>
    <n v="0"/>
    <m/>
    <n v="0"/>
    <m/>
    <n v="-1.8780775187867249"/>
    <n v="409.23241641980042"/>
    <n v="42.152003095378831"/>
    <n v="100.00000000000003"/>
    <n v="-13.892323803427697"/>
    <n v="-0.53718334623787944"/>
    <n v="10.075235675256712"/>
    <n v="11.637885993158328"/>
    <m/>
    <n v="2023"/>
    <n v="4"/>
    <d v="2025-03-26T00:00:00"/>
    <x v="2"/>
    <x v="3"/>
  </r>
  <r>
    <n v="2024"/>
    <n v="12"/>
    <n v="43"/>
    <x v="9"/>
    <s v="AyA Pecuario"/>
    <n v="31"/>
    <s v="eb1e33e8a81b697b75855af6bfcdbcbf7cbbde9f94962ceaec1ed8af21f5a50f"/>
    <s v="866d562d83a77144c090ae01fef5e5dc5d322dfdcb968ee04e0fa262fe1b2619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yA Pecuario"/>
    <s v="Daños Sin Autos"/>
    <s v="Agricola y de Animales"/>
    <x v="2"/>
    <x v="3"/>
    <n v="116483297.66436"/>
    <n v="99677568.474130005"/>
    <n v="915229324.65265"/>
    <n v="785024033.86473012"/>
    <n v="876641246.77607977"/>
    <n v="747866068.79561019"/>
    <n v="7115.1798199999994"/>
    <n v="70399.835169999991"/>
    <n v="29117.622310000002"/>
    <n v="29674.940699999999"/>
    <n v="0"/>
    <n v="33.48190000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3"/>
    <n v="4"/>
    <d v="2025-03-26T00:00:00"/>
    <x v="2"/>
    <x v="9"/>
  </r>
  <r>
    <n v="2024"/>
    <n v="12"/>
    <n v="74"/>
    <x v="0"/>
    <s v="AyA Pecuario"/>
    <n v="46"/>
    <s v="25fc0e7096fc653718202dc30b0c580b8ab87eac11a700cba03a7c021bc35b0c"/>
    <s v="866d562d83a77144c090ae01fef5e5dc5d322dfdcb968ee04e0fa262fe1b2619"/>
    <x v="5"/>
    <n v="505.13534000000004"/>
    <n v="64059.813090000003"/>
    <n v="505.13534000000004"/>
    <n v="64059.813090000003"/>
    <n v="27528.375470000003"/>
    <n v="28050.169179999997"/>
    <n v="27528.375470000003"/>
    <n v="28050.169179999997"/>
    <n v="0"/>
    <n v="0"/>
    <n v="137.94900000000001"/>
    <n v="132.37299999999999"/>
    <n v="-2813.8528300000003"/>
    <n v="2022.2600600000001"/>
    <n v="4641.6593000000003"/>
    <n v="5586.3931399999992"/>
    <n v="42469.588250000001"/>
    <n v="50283.32821"/>
    <n v="0"/>
    <n v="0"/>
    <n v="0"/>
    <n v="0"/>
    <n v="0"/>
    <n v="0"/>
    <s v="AyA Pecuario"/>
    <s v="Daños Sin Autos"/>
    <s v="Agricola y de Animales"/>
    <x v="2"/>
    <x v="3"/>
    <n v="6440067.6368000004"/>
    <n v="9462507.85207"/>
    <n v="915229324.65265"/>
    <n v="785024033.86473012"/>
    <n v="876641246.77607977"/>
    <n v="747866068.79561019"/>
    <n v="7115.1798199999994"/>
    <n v="70399.835169999991"/>
    <n v="29117.622310000002"/>
    <n v="29674.940699999999"/>
    <n v="310.40037000000001"/>
    <n v="120307.4544"/>
    <n v="7.0994037083942612"/>
    <n v="90.994265732738938"/>
    <n v="-63554.677750000003"/>
    <n v="-99.211462981806847"/>
    <n v="162.73670678936369"/>
    <n v="53.246753004192904"/>
    <n v="7.8436340810078241E-3"/>
    <n v="0.67698557392463776"/>
    <n v="5.5192215370908292E-5"/>
    <n v="5.7621671562646268E-5"/>
    <n v="8.1602359069987834E-3"/>
    <n v="8.5656798406650771E-3"/>
    <m/>
    <m/>
    <m/>
    <n v="0"/>
    <m/>
    <n v="0"/>
    <m/>
    <n v="0"/>
    <m/>
    <n v="-1.8602159104695759"/>
    <n v="5449.7029390182843"/>
    <n v="43.787466473858231"/>
    <n v="94.54197591039501"/>
    <n v="-16.911338252144546"/>
    <n v="-15.539424771898958"/>
    <n v="10.929372031291122"/>
    <n v="11.10983170539021"/>
    <s v="Grandes"/>
    <n v="2023"/>
    <n v="4"/>
    <d v="2025-03-26T00:00:00"/>
    <x v="2"/>
    <x v="5"/>
  </r>
  <r>
    <n v="2024"/>
    <n v="12"/>
    <n v="201.1"/>
    <x v="1"/>
    <s v="AyA Pecuario"/>
    <n v="201.1"/>
    <m/>
    <m/>
    <x v="1"/>
    <n v="7115.1798199999994"/>
    <n v="70399.835170000006"/>
    <n v="7115.1798199999994"/>
    <n v="70399.835170000006"/>
    <n v="29117.622310000006"/>
    <n v="29674.940699999999"/>
    <n v="29117.622310000006"/>
    <n v="29674.940699999999"/>
    <n v="0"/>
    <n v="0"/>
    <n v="0"/>
    <n v="0"/>
    <n v="-2658.6284400000004"/>
    <n v="2050.1639"/>
    <n v="5464.7911899999999"/>
    <n v="6346.4622799999997"/>
    <n v="54239.834840000003"/>
    <n v="54532.775829999999"/>
    <n v="0"/>
    <n v="0"/>
    <n v="0"/>
    <n v="0"/>
    <n v="0"/>
    <n v="0"/>
    <s v="AyA Pecuario"/>
    <s v="Daños Sin Autos"/>
    <s v="Agricola y de Animales"/>
    <x v="2"/>
    <x v="3"/>
    <n v="160213797.61485997"/>
    <n v="140451076.23105001"/>
    <n v="915229324.65265"/>
    <n v="785024033.86473012"/>
    <n v="876641246.77607977"/>
    <n v="747866068.79561019"/>
    <n v="7115.1798199999994"/>
    <n v="70399.835169999991"/>
    <n v="29117.622310000002"/>
    <n v="29674.940699999999"/>
    <n v="394722.01277000003"/>
    <n v="406047.67026000004"/>
    <n v="100"/>
    <n v="100.00000000000003"/>
    <n v="-63284.655350000008"/>
    <n v="-89.893186819516814"/>
    <n v="1.8025799397577387"/>
    <n v="17.337825168390118"/>
    <n v="4.4410530965031322E-3"/>
    <n v="5.0124098055459726E-2"/>
    <n v="7.7742043751716206E-4"/>
    <n v="8.1164100436371869E-4"/>
    <n v="8.9678573053893033E-3"/>
    <n v="9.4134281668072431E-3"/>
    <m/>
    <m/>
    <m/>
    <n v="0"/>
    <m/>
    <n v="0"/>
    <m/>
    <n v="0"/>
    <m/>
    <n v="-1.8780775187867249"/>
    <n v="409.23241641980042"/>
    <n v="42.152003095378831"/>
    <n v="100.00000000000003"/>
    <n v="-13.892323803427697"/>
    <n v="-0.53718334623787944"/>
    <n v="10.075235675256712"/>
    <n v="11.637885993158328"/>
    <m/>
    <n v="2023"/>
    <n v="4"/>
    <d v="2025-03-26T00:00:00"/>
    <x v="2"/>
    <x v="1"/>
  </r>
  <r>
    <n v="2024"/>
    <n v="12"/>
    <n v="61"/>
    <x v="2"/>
    <s v="AyA Pecuari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444.7987000000003"/>
    <n v="6496.5896199999997"/>
    <n v="2310.07845"/>
    <n v="9892.4477699999989"/>
    <n v="0"/>
    <n v="0"/>
    <n v="0"/>
    <n v="0"/>
    <n v="0"/>
    <n v="0"/>
    <s v="AyA Pecuario"/>
    <s v="Daños Sin Autos"/>
    <s v="Agricola y de Animales"/>
    <x v="2"/>
    <x v="3"/>
    <n v="0"/>
    <n v="0"/>
    <n v="915229324.65265"/>
    <n v="785024033.86473012"/>
    <n v="876641246.77607977"/>
    <n v="747866068.79561019"/>
    <n v="7115.1798199999994"/>
    <n v="70399.835169999991"/>
    <n v="29117.622310000002"/>
    <n v="29674.9406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2.367967764600763"/>
    <n v="-76.64806017975063"/>
    <n v="105.83184739894872"/>
    <n v="65.672215522852341"/>
    <m/>
    <n v="2023"/>
    <n v="4"/>
    <d v="2025-03-26T00:00:00"/>
    <x v="2"/>
    <x v="2"/>
  </r>
  <r>
    <n v="2024"/>
    <n v="12"/>
    <n v="41"/>
    <x v="7"/>
    <s v="AyA Pecuario"/>
    <n v="29"/>
    <s v="35135aaa6cc23891b40cb3f378c53a17a1127210ce60e125ccf03efcfdaec458"/>
    <s v="866d562d83a77144c090ae01fef5e5dc5d322dfdcb968ee04e0fa262fe1b2619"/>
    <x v="4"/>
    <n v="2563.6500099999998"/>
    <n v="1754.42102"/>
    <n v="2563.6500099999998"/>
    <n v="1754.42102"/>
    <n v="972.15023999999994"/>
    <n v="818.68817000000013"/>
    <n v="972.15023999999994"/>
    <n v="818.68817000000013"/>
    <n v="0"/>
    <n v="0"/>
    <n v="137.94900000000001"/>
    <n v="132.37299999999999"/>
    <n v="0"/>
    <n v="27.903839999999999"/>
    <n v="297.91023999999999"/>
    <n v="293.23616999999996"/>
    <n v="299.25112000000001"/>
    <n v="499.94387"/>
    <n v="0"/>
    <n v="0"/>
    <n v="0"/>
    <n v="0"/>
    <n v="0"/>
    <n v="0"/>
    <s v="AyA Pecuario"/>
    <s v="Daños Sin Autos"/>
    <s v="Agricola y de Animales"/>
    <x v="2"/>
    <x v="3"/>
    <n v="31887947.205630001"/>
    <n v="27302085.109419998"/>
    <n v="915229324.65265"/>
    <n v="785024033.86473012"/>
    <n v="876641246.77607977"/>
    <n v="747866068.79561019"/>
    <n v="7115.1798199999994"/>
    <n v="70399.835169999991"/>
    <n v="29117.622310000002"/>
    <n v="29674.940699999999"/>
    <n v="53770.785280000004"/>
    <n v="62227.152849999999"/>
    <n v="36.030712854141186"/>
    <n v="2.4920811472973798"/>
    <n v="809.22898999999984"/>
    <n v="46.125130785311711"/>
    <n v="4.767737716029874"/>
    <n v="2.8193817966074599"/>
    <n v="8.0395579980995849E-3"/>
    <n v="6.425959823100378E-3"/>
    <n v="2.8011012551121679E-4"/>
    <n v="2.9244003968875905E-4"/>
    <n v="2.2348628122413763E-4"/>
    <n v="2.345902686593846E-4"/>
    <m/>
    <m/>
    <m/>
    <n v="0"/>
    <m/>
    <n v="0"/>
    <m/>
    <n v="0"/>
    <m/>
    <n v="18.744874498430807"/>
    <n v="37.920552189571303"/>
    <n v="46.664293272090418"/>
    <n v="3.3387006317000334"/>
    <n v="1.5939609359923113"/>
    <n v="-40.143056459518142"/>
    <n v="99.551921476517762"/>
    <n v="58.653818477662291"/>
    <s v="Grandes"/>
    <n v="2023"/>
    <n v="4"/>
    <d v="2025-03-26T00:00:00"/>
    <x v="2"/>
    <x v="4"/>
  </r>
  <r>
    <n v="2024"/>
    <n v="12"/>
    <n v="9"/>
    <x v="8"/>
    <s v="AyA Pecuario"/>
    <n v="9"/>
    <s v="19581e27de7ced00ff1ce50b2047e7a567c76b1cbaebabe5ef03f7c3017bb5b7"/>
    <s v="866d562d83a77144c090ae01fef5e5dc5d322dfdcb968ee04e0fa262fe1b2619"/>
    <x v="0"/>
    <n v="3916.1559300000004"/>
    <n v="4585.60106"/>
    <n v="3916.1559300000004"/>
    <n v="4585.60106"/>
    <n v="754.80998"/>
    <n v="806.08335000000011"/>
    <n v="754.80998"/>
    <n v="806.08335000000011"/>
    <n v="0"/>
    <n v="0"/>
    <n v="137.94900000000001"/>
    <n v="132.37299999999999"/>
    <n v="155.22439000000003"/>
    <n v="0"/>
    <n v="529.98777000000007"/>
    <n v="466.83296999999999"/>
    <n v="2221.76017"/>
    <n v="3749.5037499999999"/>
    <n v="0"/>
    <n v="0"/>
    <n v="0"/>
    <n v="0"/>
    <n v="0"/>
    <n v="0"/>
    <s v="AyA Pecuario"/>
    <s v="Daños Sin Autos"/>
    <s v="Agricola y de Animales"/>
    <x v="2"/>
    <x v="3"/>
    <n v="3641209.24174"/>
    <n v="3056102.5559399999"/>
    <n v="915229324.65265"/>
    <n v="785024033.86473012"/>
    <n v="876641246.77607977"/>
    <n v="747866068.79561019"/>
    <n v="7115.1798199999994"/>
    <n v="70399.835169999991"/>
    <n v="29117.622310000002"/>
    <n v="29674.940699999999"/>
    <n v="220469.88036000001"/>
    <n v="223479.58111000003"/>
    <n v="55.039451272785975"/>
    <n v="6.5136531199636902"/>
    <n v="-669.44512999999961"/>
    <n v="-14.59885239122829"/>
    <n v="1.7762770695050965"/>
    <n v="2.051910531254709"/>
    <n v="0.10755097194383187"/>
    <n v="0.15004735528548241"/>
    <n v="4.2788794289193793E-4"/>
    <n v="4.4672275510671959E-4"/>
    <n v="5.8413511716638201E-4"/>
    <n v="6.1315805748278073E-4"/>
    <m/>
    <m/>
    <m/>
    <n v="0"/>
    <m/>
    <n v="0"/>
    <m/>
    <n v="0"/>
    <m/>
    <n v="-6.3608025150252878"/>
    <n v="19.274257549800883"/>
    <n v="17.57857562079332"/>
    <n v="2.5922789023222275"/>
    <n v="13.528350407641533"/>
    <n v="-40.745220750879362"/>
    <n v="23.854409542322479"/>
    <n v="12.45052681971581"/>
    <s v="Grandes"/>
    <n v="2023"/>
    <n v="4"/>
    <d v="2025-03-26T00:00:00"/>
    <x v="2"/>
    <x v="0"/>
  </r>
  <r>
    <n v="2024"/>
    <n v="12"/>
    <n v="123"/>
    <x v="78"/>
    <s v="AyA Pecuario"/>
    <n v="236"/>
    <s v="9a049b03f6fc40bfcf2f136320359257ed4af8513f71aa6fef47f17059bbae23"/>
    <s v="866d562d83a77144c090ae01fef5e5dc5d322dfdcb968ee04e0fa262fe1b2619"/>
    <x v="6"/>
    <n v="130.23854"/>
    <n v="0"/>
    <n v="130.23854"/>
    <n v="0"/>
    <n v="-137.71338"/>
    <n v="0"/>
    <n v="-137.71338"/>
    <n v="0"/>
    <n v="0"/>
    <n v="0"/>
    <n v="137.94900000000001"/>
    <n v="132.37299999999999"/>
    <n v="0"/>
    <n v="0"/>
    <n v="-4.7661199999999999"/>
    <n v="0"/>
    <n v="9249.2353000000003"/>
    <n v="0"/>
    <n v="0"/>
    <n v="0"/>
    <n v="0"/>
    <n v="0"/>
    <n v="0"/>
    <n v="0"/>
    <s v="AyA Pecuario"/>
    <s v="Daños Sin Autos"/>
    <s v="Agricola y de Animales"/>
    <x v="2"/>
    <x v="3"/>
    <n v="120170.94676000001"/>
    <n v="0"/>
    <n v="915229324.65265"/>
    <n v="785024033.86473012"/>
    <n v="876641246.77607977"/>
    <n v="747866068.79561019"/>
    <n v="7115.1798199999994"/>
    <n v="70399.835169999991"/>
    <n v="29117.622310000002"/>
    <n v="29674.940699999999"/>
    <n v="120170.94676000001"/>
    <n v="0"/>
    <n v="1.8304321646785873"/>
    <m/>
    <m/>
    <m/>
    <n v="0.10837772649000307"/>
    <m/>
    <n v="0.10837772649000307"/>
    <m/>
    <n v="1.4230153743099134E-5"/>
    <n v="1.4856538005593844E-5"/>
    <m/>
    <m/>
    <m/>
    <m/>
    <m/>
    <n v="0"/>
    <m/>
    <n v="0"/>
    <m/>
    <n v="0"/>
    <m/>
    <m/>
    <n v="-105.73934566526928"/>
    <m/>
    <n v="-0.47295544441726078"/>
    <m/>
    <m/>
    <n v="-5.1529881610861382E-2"/>
    <m/>
    <s v="Grandes"/>
    <n v="2023"/>
    <n v="4"/>
    <d v="2025-03-26T00:00:00"/>
    <x v="2"/>
    <x v="6"/>
  </r>
  <r>
    <n v="2024"/>
    <n v="12"/>
    <n v="5.0999999999999996"/>
    <x v="6"/>
    <s v="ISSSTE Invalidez (invalidez y vida)"/>
    <n v="5.0999999999999996"/>
    <m/>
    <m/>
    <x v="3"/>
    <n v="197879.42222000001"/>
    <n v="180476.53278000001"/>
    <n v="197879.42222000001"/>
    <n v="180476.53278000001"/>
    <n v="194931.81861000002"/>
    <n v="177241.96050000004"/>
    <n v="194931.81861000002"/>
    <n v="177241.96050000004"/>
    <n v="0"/>
    <n v="0"/>
    <n v="0"/>
    <n v="0"/>
    <n v="0"/>
    <n v="0"/>
    <n v="194931.81860999999"/>
    <n v="177241.96049999999"/>
    <n v="107742.72272999999"/>
    <n v="130677.71551000001"/>
    <n v="0"/>
    <n v="0"/>
    <n v="0"/>
    <n v="0"/>
    <n v="197879.42222000001"/>
    <n v="180476.53278000001"/>
    <s v="ISSSTE Invalidez (invalidez y vida)"/>
    <s v="Pensiones"/>
    <s v="Pensiones ISSSTE"/>
    <x v="4"/>
    <x v="3"/>
    <n v="38579417.741689995"/>
    <n v="37148003.455320001"/>
    <n v="915229324.65265"/>
    <n v="785024033.86473012"/>
    <n v="876641246.77607977"/>
    <n v="747866068.79561019"/>
    <n v="197879.42222000001"/>
    <n v="180476.53278000001"/>
    <n v="194931.81861000002"/>
    <n v="177241.96050000002"/>
    <n v="38579417.741689995"/>
    <n v="37148003.455320001"/>
    <n v="100"/>
    <n v="100"/>
    <n v="17402.889439999999"/>
    <n v="9.6427436697346316"/>
    <n v="0.51291448602181988"/>
    <n v="0.48583104337510169"/>
    <n v="0.51291448602181988"/>
    <n v="0.48583104337510169"/>
    <n v="2.162074759734121E-2"/>
    <n v="2.2572451723862852E-2"/>
    <n v="2.2989937249628011E-2"/>
    <n v="2.4132199642463489E-2"/>
    <m/>
    <m/>
    <n v="100"/>
    <n v="0"/>
    <m/>
    <n v="0"/>
    <m/>
    <n v="17402.889439999999"/>
    <n v="9.6427436697346316"/>
    <n v="9.9806265176128903"/>
    <n v="98.510404175971928"/>
    <n v="98.207760183456699"/>
    <n v="100"/>
    <n v="9.9806265176129116"/>
    <n v="-17.550806340997703"/>
    <n v="180.92341985685033"/>
    <n v="135.63288875097965"/>
    <m/>
    <n v="2023"/>
    <n v="4"/>
    <d v="2025-03-26T00:00:00"/>
    <x v="4"/>
    <x v="3"/>
  </r>
  <r>
    <n v="2024"/>
    <n v="12"/>
    <n v="902"/>
    <x v="10"/>
    <s v="ISSSTE Invalidez (invalidez y vida)"/>
    <n v="30"/>
    <s v="624b60c58c9d8bfb6ff1886c2fd605d2adeb6ea4da576068201b6c6958ce93f4"/>
    <s v="866d562d83a77144c090ae01fef5e5dc5d322dfdcb968ee04e0fa262fe1b2619"/>
    <x v="0"/>
    <n v="124174.80136"/>
    <n v="88972.866569999998"/>
    <n v="124174.80136"/>
    <n v="88972.866569999998"/>
    <n v="102330.32298000001"/>
    <n v="90566.468530000013"/>
    <n v="102330.32298000001"/>
    <n v="90566.468530000013"/>
    <n v="0"/>
    <n v="0"/>
    <n v="137.94900000000001"/>
    <n v="132.37299999999999"/>
    <n v="0"/>
    <n v="0"/>
    <n v="102330.32298"/>
    <n v="90566.468529999998"/>
    <n v="61743.616219999996"/>
    <n v="62517.198549999994"/>
    <n v="0"/>
    <n v="0"/>
    <n v="0"/>
    <n v="0"/>
    <n v="124174.80136"/>
    <n v="88972.866569999998"/>
    <s v="ISSSTE Invalidez (invalidez y vida)"/>
    <s v="Pensiones"/>
    <s v="Pensiones ISSSTE"/>
    <x v="4"/>
    <x v="3"/>
    <n v="16606096.230249999"/>
    <n v="15869494.538009999"/>
    <n v="915229324.65265"/>
    <n v="785024033.86473012"/>
    <n v="876641246.77607977"/>
    <n v="747866068.79561019"/>
    <n v="197879.42222000001"/>
    <n v="180476.53278000001"/>
    <n v="194931.81861000002"/>
    <n v="177241.96050000002"/>
    <n v="16606096.230249999"/>
    <n v="15869494.538009999"/>
    <n v="62.752761235548746"/>
    <n v="49.298856310840968"/>
    <n v="35201.934789999999"/>
    <n v="39.564797839018297"/>
    <n v="0.74776636024667065"/>
    <n v="0.56065343705116522"/>
    <n v="0.74776636024667065"/>
    <n v="0.56065343705116522"/>
    <n v="1.3567616117100173E-2"/>
    <n v="1.4164836735285161E-2"/>
    <n v="1.1333776130646617E-2"/>
    <n v="1.1896898426383353E-2"/>
    <m/>
    <m/>
    <n v="62.752761235548746"/>
    <n v="0"/>
    <m/>
    <n v="0"/>
    <m/>
    <n v="35201.934789999999"/>
    <n v="39.564797839018297"/>
    <n v="12.989194169697861"/>
    <n v="82.408284015152304"/>
    <n v="101.7911100557227"/>
    <n v="52.495443642647302"/>
    <n v="12.989194169697861"/>
    <n v="-1.237391226641904"/>
    <n v="165.73425601666193"/>
    <n v="144.86648575202352"/>
    <s v="Grandes"/>
    <n v="2023"/>
    <n v="4"/>
    <d v="2025-03-26T00:00:00"/>
    <x v="4"/>
    <x v="0"/>
  </r>
  <r>
    <n v="2024"/>
    <n v="12"/>
    <n v="905"/>
    <x v="12"/>
    <s v="ISSSTE Invalidez (invalidez y vida)"/>
    <n v="51"/>
    <s v="031b4af5197ec30a926f48cf40e11a7dbc470048a21e4003b7a3c07c5dab1baa"/>
    <s v="866d562d83a77144c090ae01fef5e5dc5d322dfdcb968ee04e0fa262fe1b2619"/>
    <x v="5"/>
    <n v="22466.316059999997"/>
    <n v="24300.40194"/>
    <n v="22466.316059999997"/>
    <n v="24300.40194"/>
    <n v="50462.207549999999"/>
    <n v="50349.227910000001"/>
    <n v="50462.207549999999"/>
    <n v="50349.227910000001"/>
    <n v="0"/>
    <n v="0"/>
    <n v="137.94900000000001"/>
    <n v="132.37299999999999"/>
    <n v="0"/>
    <n v="0"/>
    <n v="50462.207549999999"/>
    <n v="50349.227909999994"/>
    <n v="26465.175829999996"/>
    <n v="31619.81422"/>
    <n v="0"/>
    <n v="0"/>
    <n v="0"/>
    <n v="0"/>
    <n v="22466.316060000001"/>
    <n v="24300.401940000003"/>
    <s v="ISSSTE Invalidez (invalidez y vida)"/>
    <s v="Pensiones"/>
    <s v="Pensiones ISSSTE"/>
    <x v="4"/>
    <x v="3"/>
    <n v="11798046.961549999"/>
    <n v="13902414.304169999"/>
    <n v="915229324.65265"/>
    <n v="785024033.86473012"/>
    <n v="876641246.77607977"/>
    <n v="747866068.79561019"/>
    <n v="197879.42222000001"/>
    <n v="180476.53278000001"/>
    <n v="194931.81861000002"/>
    <n v="177241.96050000002"/>
    <n v="11798046.961549999"/>
    <n v="13902414.304169999"/>
    <n v="11.353538335594195"/>
    <n v="13.46457712018552"/>
    <n v="-1834.0858800000024"/>
    <n v="-7.5475536763899402"/>
    <n v="0.19042402639367376"/>
    <n v="0.17479267563412454"/>
    <n v="0.19042402639367376"/>
    <n v="0.17479267563412454"/>
    <n v="2.454719866906195E-3"/>
    <n v="2.5627719597522613E-3"/>
    <n v="3.0954978308584211E-3"/>
    <n v="3.2492986316566309E-3"/>
    <m/>
    <m/>
    <n v="11.353538335594196"/>
    <n v="0"/>
    <m/>
    <n v="0"/>
    <m/>
    <n v="-1834.0858800000024"/>
    <n v="-7.5475536763899402"/>
    <n v="0.22439200100932144"/>
    <n v="224.61273764346748"/>
    <n v="207.19504160596617"/>
    <n v="25.887106532853782"/>
    <n v="0.22439200100934364"/>
    <n v="-16.301924970639515"/>
    <n v="190.67399315291081"/>
    <n v="159.23315538695786"/>
    <s v="Grandes"/>
    <n v="2023"/>
    <n v="4"/>
    <d v="2025-03-26T00:00:00"/>
    <x v="4"/>
    <x v="5"/>
  </r>
  <r>
    <n v="2024"/>
    <n v="12"/>
    <n v="201.1"/>
    <x v="1"/>
    <s v="ISSSTE Invalidez (invalidez y vida)"/>
    <n v="201.1"/>
    <m/>
    <m/>
    <x v="1"/>
    <n v="197879.42222000001"/>
    <n v="180476.53278000001"/>
    <n v="197879.42222000001"/>
    <n v="180476.53278000001"/>
    <n v="194931.81861000002"/>
    <n v="177241.96050000004"/>
    <n v="194931.81861000002"/>
    <n v="177241.96050000004"/>
    <n v="0"/>
    <n v="0"/>
    <n v="0"/>
    <n v="0"/>
    <n v="0"/>
    <n v="0"/>
    <n v="194931.81860999999"/>
    <n v="177241.96049999999"/>
    <n v="107742.72272999999"/>
    <n v="130677.71551000001"/>
    <n v="0"/>
    <n v="0"/>
    <n v="0"/>
    <n v="0"/>
    <n v="197879.42222000001"/>
    <n v="180476.53278000001"/>
    <s v="ISSSTE Invalidez (invalidez y vida)"/>
    <s v="Pensiones"/>
    <s v="Pensiones ISSSTE"/>
    <x v="4"/>
    <x v="3"/>
    <n v="38579417.741689995"/>
    <n v="37148003.455320001"/>
    <n v="915229324.65265"/>
    <n v="785024033.86473012"/>
    <n v="876641246.77607977"/>
    <n v="747866068.79561019"/>
    <n v="197879.42222000001"/>
    <n v="180476.53278000001"/>
    <n v="194931.81861000002"/>
    <n v="177241.96050000002"/>
    <n v="38579417.741689995"/>
    <n v="37148003.455320001"/>
    <n v="100"/>
    <n v="100"/>
    <n v="17402.889439999999"/>
    <n v="9.6427436697346316"/>
    <n v="0.51291448602181988"/>
    <n v="0.48583104337510169"/>
    <n v="0.51291448602181988"/>
    <n v="0.48583104337510169"/>
    <n v="2.162074759734121E-2"/>
    <n v="2.2572451723862852E-2"/>
    <n v="2.2989937249628011E-2"/>
    <n v="2.4132199642463489E-2"/>
    <m/>
    <m/>
    <n v="100"/>
    <n v="0"/>
    <m/>
    <n v="0"/>
    <m/>
    <n v="17402.889439999999"/>
    <n v="9.6427436697346316"/>
    <n v="9.9806265176128903"/>
    <n v="98.510404175971928"/>
    <n v="98.207760183456699"/>
    <n v="100"/>
    <n v="9.9806265176129116"/>
    <n v="-17.550806340997703"/>
    <n v="180.92341985685033"/>
    <n v="135.63288875097965"/>
    <m/>
    <n v="2023"/>
    <n v="4"/>
    <d v="2025-03-26T00:00:00"/>
    <x v="4"/>
    <x v="1"/>
  </r>
  <r>
    <n v="2024"/>
    <n v="12"/>
    <n v="906"/>
    <x v="11"/>
    <s v="ISSSTE Invalidez (invalidez y vida)"/>
    <n v="256"/>
    <s v="51e8ea280b44e16934d4d611901f3d3afc41789840acdff81942c2f65009cd52"/>
    <s v="866d562d83a77144c090ae01fef5e5dc5d322dfdcb968ee04e0fa262fe1b2619"/>
    <x v="4"/>
    <n v="51238.304799999998"/>
    <n v="67203.26427"/>
    <n v="51238.304799999998"/>
    <n v="67203.26427"/>
    <n v="42139.288079999998"/>
    <n v="36326.264060000001"/>
    <n v="42139.288079999998"/>
    <n v="36326.264060000001"/>
    <n v="0"/>
    <n v="0"/>
    <n v="137.94900000000001"/>
    <n v="132.37299999999999"/>
    <n v="0"/>
    <n v="0"/>
    <n v="42139.288079999998"/>
    <n v="36326.264060000001"/>
    <n v="19533.930680000001"/>
    <n v="36540.702740000001"/>
    <n v="0"/>
    <n v="0"/>
    <n v="0"/>
    <n v="0"/>
    <n v="51238.304799999998"/>
    <n v="67203.26427"/>
    <s v="ISSSTE Invalidez (invalidez y vida)"/>
    <s v="Pensiones"/>
    <s v="Pensiones ISSSTE"/>
    <x v="4"/>
    <x v="3"/>
    <n v="10175274.549889999"/>
    <n v="7376094.61314"/>
    <n v="915229324.65265"/>
    <n v="785024033.86473012"/>
    <n v="876641246.77607977"/>
    <n v="747866068.79561019"/>
    <n v="197879.42222000001"/>
    <n v="180476.53278000001"/>
    <n v="194931.81861000002"/>
    <n v="177241.96050000002"/>
    <n v="10175274.549889999"/>
    <n v="7376094.61314"/>
    <n v="25.893700428857052"/>
    <n v="37.236566568973508"/>
    <n v="-15964.959470000002"/>
    <n v="-23.756226194397623"/>
    <n v="0.50355697577274627"/>
    <n v="0.91109547524352597"/>
    <n v="0.50355697577274627"/>
    <n v="0.91109547524352597"/>
    <n v="5.5984116133348423E-3"/>
    <n v="5.8448430288254262E-3"/>
    <n v="8.5606632881229713E-3"/>
    <n v="8.9860025844235043E-3"/>
    <m/>
    <m/>
    <n v="25.893700428857052"/>
    <n v="0"/>
    <m/>
    <n v="0"/>
    <m/>
    <n v="-15964.959470000002"/>
    <n v="-23.756226194397623"/>
    <n v="16.002262193543061"/>
    <n v="82.241768623071238"/>
    <n v="54.054314853000818"/>
    <n v="21.617449824498919"/>
    <n v="16.002262193543061"/>
    <n v="-46.541995048669939"/>
    <n v="215.72354673677995"/>
    <n v="99.41315118779788"/>
    <s v="Grandes"/>
    <n v="2023"/>
    <n v="4"/>
    <d v="2025-03-26T00:00:00"/>
    <x v="4"/>
    <x v="4"/>
  </r>
  <r>
    <n v="2024"/>
    <n v="12"/>
    <n v="905"/>
    <x v="12"/>
    <s v="ISSSTE Muerte (riesgos de trabajo)"/>
    <n v="51"/>
    <s v="031b4af5197ec30a926f48cf40e11a7dbc470048a21e4003b7a3c07c5dab1baa"/>
    <s v="866d562d83a77144c090ae01fef5e5dc5d322dfdcb968ee04e0fa262fe1b2619"/>
    <x v="4"/>
    <n v="75727.148419999998"/>
    <n v="107156.17904"/>
    <n v="75727.148419999998"/>
    <n v="107156.17904"/>
    <n v="196240.59114999999"/>
    <n v="186479.99667999998"/>
    <n v="196240.59114999999"/>
    <n v="186479.99667999998"/>
    <n v="0"/>
    <n v="0"/>
    <n v="137.94900000000001"/>
    <n v="132.37299999999999"/>
    <n v="0"/>
    <n v="0"/>
    <n v="196240.59114999999"/>
    <n v="186479.99668000001"/>
    <n v="-111450.86894"/>
    <n v="-91145.906060000008"/>
    <n v="0"/>
    <n v="0"/>
    <n v="0"/>
    <n v="0"/>
    <n v="75727.148419999998"/>
    <n v="107156.17903999999"/>
    <s v="ISSSTE Muerte (riesgos de trabajo)"/>
    <s v="Pensiones"/>
    <s v="Pensiones ISSSTE"/>
    <x v="3"/>
    <x v="3"/>
    <n v="11798046.961549999"/>
    <n v="13902414.304169999"/>
    <n v="915229324.65265"/>
    <n v="785024033.86473012"/>
    <n v="876641246.77607977"/>
    <n v="747866068.79561019"/>
    <n v="226883.54569999999"/>
    <n v="328521.36456000002"/>
    <n v="571744.84079000005"/>
    <n v="544464.89740000002"/>
    <n v="11798046.961549999"/>
    <n v="13902414.304169999"/>
    <n v="33.377100215161178"/>
    <n v="32.617720063204402"/>
    <n v="-31429.030620000005"/>
    <n v="-29.330115072755593"/>
    <n v="0.64186173073217834"/>
    <n v="0.77077388643106926"/>
    <n v="0.64186173073217834"/>
    <n v="0.77077388643106926"/>
    <n v="8.2741173583724646E-3"/>
    <n v="8.6383282441355354E-3"/>
    <n v="1.3650050752263262E-2"/>
    <n v="1.4328257894166542E-2"/>
    <m/>
    <m/>
    <n v="33.377100215161178"/>
    <n v="0"/>
    <m/>
    <n v="0"/>
    <m/>
    <n v="-31429.03061999999"/>
    <n v="-29.330115072755582"/>
    <n v="5.2341241118473381"/>
    <n v="259.14166219703009"/>
    <n v="174.02635886297273"/>
    <n v="34.323106593991724"/>
    <n v="5.2341241118473381"/>
    <n v="22.27742721283996"/>
    <n v="-176.0781167669916"/>
    <n v="-204.59503310795219"/>
    <s v="Grandes"/>
    <n v="2023"/>
    <n v="4"/>
    <d v="2025-03-26T00:00:00"/>
    <x v="3"/>
    <x v="4"/>
  </r>
  <r>
    <n v="2024"/>
    <n v="12"/>
    <n v="902"/>
    <x v="10"/>
    <s v="ISSSTE Muerte (riesgos de trabajo)"/>
    <n v="30"/>
    <s v="624b60c58c9d8bfb6ff1886c2fd605d2adeb6ea4da576068201b6c6958ce93f4"/>
    <s v="866d562d83a77144c090ae01fef5e5dc5d322dfdcb968ee04e0fa262fe1b2619"/>
    <x v="0"/>
    <n v="100182.24256999999"/>
    <n v="166915.92353999999"/>
    <n v="100182.24256999999"/>
    <n v="166915.92353999999"/>
    <n v="259473.32292000001"/>
    <n v="244308.11672999998"/>
    <n v="259473.32292000001"/>
    <n v="244308.11672999998"/>
    <n v="0"/>
    <n v="0"/>
    <n v="137.94900000000001"/>
    <n v="132.37299999999999"/>
    <n v="0"/>
    <n v="0"/>
    <n v="259473.32291999998"/>
    <n v="244308.11672999998"/>
    <n v="-148331.52671000001"/>
    <n v="-121284.03502"/>
    <n v="0"/>
    <n v="0"/>
    <n v="0"/>
    <n v="0"/>
    <n v="100182.24256999999"/>
    <n v="166915.92353999999"/>
    <s v="ISSSTE Muerte (riesgos de trabajo)"/>
    <s v="Pensiones"/>
    <s v="Pensiones ISSSTE"/>
    <x v="3"/>
    <x v="3"/>
    <n v="16606096.230249999"/>
    <n v="15869494.538009999"/>
    <n v="915229324.65265"/>
    <n v="785024033.86473012"/>
    <n v="876641246.77607977"/>
    <n v="747866068.79561019"/>
    <n v="226883.54569999999"/>
    <n v="328521.36456000002"/>
    <n v="571744.84079000005"/>
    <n v="544464.89740000002"/>
    <n v="16606096.230249999"/>
    <n v="15869494.538009999"/>
    <n v="44.155799073445102"/>
    <n v="50.808240055728561"/>
    <n v="-66733.680970000001"/>
    <n v="-39.980416220749504"/>
    <n v="0.60328593295458566"/>
    <n v="1.0518036547428113"/>
    <n v="0.60328593295458566"/>
    <n v="1.0518036547428113"/>
    <n v="1.0946135560944946E-2"/>
    <n v="1.1427963598385134E-2"/>
    <n v="2.1262523991559954E-2"/>
    <n v="2.231895930360997E-2"/>
    <m/>
    <m/>
    <n v="44.155799073445102"/>
    <n v="0"/>
    <m/>
    <n v="0"/>
    <m/>
    <n v="-66733.680970000001"/>
    <n v="-39.980416220749504"/>
    <n v="6.2074098859187909"/>
    <n v="259.00131227218151"/>
    <n v="146.36597368821651"/>
    <n v="45.382713477829824"/>
    <n v="6.2074098859187687"/>
    <n v="22.300949737976495"/>
    <n v="-174.92796620862069"/>
    <n v="-201.43468733515758"/>
    <s v="Grandes"/>
    <n v="2023"/>
    <n v="4"/>
    <d v="2025-03-26T00:00:00"/>
    <x v="3"/>
    <x v="0"/>
  </r>
  <r>
    <n v="2024"/>
    <n v="12"/>
    <n v="5.0999999999999996"/>
    <x v="6"/>
    <s v="ISSSTE Muerte (riesgos de trabajo)"/>
    <n v="5.0999999999999996"/>
    <m/>
    <m/>
    <x v="3"/>
    <n v="226883.54569999999"/>
    <n v="328521.36456000002"/>
    <n v="226883.54569999999"/>
    <n v="328521.36456000002"/>
    <n v="571744.84079000005"/>
    <n v="544464.89740000002"/>
    <n v="571744.84079000005"/>
    <n v="544464.89740000002"/>
    <n v="0"/>
    <n v="0"/>
    <n v="0"/>
    <n v="0"/>
    <n v="0"/>
    <n v="0"/>
    <n v="571744.84078999993"/>
    <n v="544464.89740000002"/>
    <n v="-331527.55349000002"/>
    <n v="-269069.41033000004"/>
    <n v="0"/>
    <n v="0"/>
    <n v="0"/>
    <n v="0"/>
    <n v="226883.54569999999"/>
    <n v="328521.36455999996"/>
    <s v="ISSSTE Muerte (riesgos de trabajo)"/>
    <s v="Pensiones"/>
    <s v="Pensiones ISSSTE"/>
    <x v="3"/>
    <x v="3"/>
    <n v="38579417.741689995"/>
    <n v="37148003.455320001"/>
    <n v="915229324.65265"/>
    <n v="785024033.86473012"/>
    <n v="876641246.77607977"/>
    <n v="747866068.79561019"/>
    <n v="226883.54569999999"/>
    <n v="328521.36456000002"/>
    <n v="571744.84079000005"/>
    <n v="544464.89740000002"/>
    <n v="38579417.741689995"/>
    <n v="37148003.455320001"/>
    <n v="100"/>
    <n v="100"/>
    <n v="-101637.81886000003"/>
    <n v="-30.937963196435359"/>
    <n v="0.58809478986724906"/>
    <n v="0.88435806504414471"/>
    <n v="0.58809478986724906"/>
    <n v="0.88435806504414471"/>
    <n v="2.4789802903890493E-2"/>
    <n v="2.5881002808661225E-2"/>
    <n v="4.1848574105771717E-2"/>
    <n v="4.3927833908692017E-2"/>
    <m/>
    <m/>
    <n v="100"/>
    <n v="0"/>
    <m/>
    <n v="0"/>
    <m/>
    <n v="-101637.81885999997"/>
    <n v="-30.937963196435348"/>
    <n v="5.0104136226726048"/>
    <n v="251.99925319661475"/>
    <n v="165.73196027272706"/>
    <n v="100"/>
    <n v="5.0104136226725826"/>
    <n v="23.212650997152817"/>
    <n v="-172.45771422954914"/>
    <n v="-202.35109473508763"/>
    <m/>
    <n v="2023"/>
    <n v="4"/>
    <d v="2025-03-26T00:00:00"/>
    <x v="3"/>
    <x v="3"/>
  </r>
  <r>
    <n v="2024"/>
    <n v="12"/>
    <n v="201.1"/>
    <x v="1"/>
    <s v="ISSSTE Muerte (riesgos de trabajo)"/>
    <n v="201.1"/>
    <m/>
    <m/>
    <x v="1"/>
    <n v="226883.54569999999"/>
    <n v="328521.36456000002"/>
    <n v="226883.54569999999"/>
    <n v="328521.36456000002"/>
    <n v="571744.84079000005"/>
    <n v="544464.89740000002"/>
    <n v="571744.84079000005"/>
    <n v="544464.89740000002"/>
    <n v="0"/>
    <n v="0"/>
    <n v="0"/>
    <n v="0"/>
    <n v="0"/>
    <n v="0"/>
    <n v="571744.84078999993"/>
    <n v="544464.89740000002"/>
    <n v="-331527.55349000002"/>
    <n v="-269069.41033000004"/>
    <n v="0"/>
    <n v="0"/>
    <n v="0"/>
    <n v="0"/>
    <n v="226883.54569999999"/>
    <n v="328521.36455999996"/>
    <s v="ISSSTE Muerte (riesgos de trabajo)"/>
    <s v="Pensiones"/>
    <s v="Pensiones ISSSTE"/>
    <x v="3"/>
    <x v="3"/>
    <n v="38579417.741689995"/>
    <n v="37148003.455320001"/>
    <n v="915229324.65265"/>
    <n v="785024033.86473012"/>
    <n v="876641246.77607977"/>
    <n v="747866068.79561019"/>
    <n v="226883.54569999999"/>
    <n v="328521.36456000002"/>
    <n v="571744.84079000005"/>
    <n v="544464.89740000002"/>
    <n v="38579417.741689995"/>
    <n v="37148003.455320001"/>
    <n v="100"/>
    <n v="100"/>
    <n v="-101637.81886000003"/>
    <n v="-30.937963196435359"/>
    <n v="0.58809478986724906"/>
    <n v="0.88435806504414471"/>
    <n v="0.58809478986724906"/>
    <n v="0.88435806504414471"/>
    <n v="2.4789802903890493E-2"/>
    <n v="2.5881002808661225E-2"/>
    <n v="4.1848574105771717E-2"/>
    <n v="4.3927833908692017E-2"/>
    <m/>
    <m/>
    <n v="100"/>
    <n v="0"/>
    <m/>
    <n v="0"/>
    <m/>
    <n v="-101637.81885999997"/>
    <n v="-30.937963196435348"/>
    <n v="5.0104136226726048"/>
    <n v="251.99925319661475"/>
    <n v="165.73196027272706"/>
    <n v="100"/>
    <n v="5.0104136226725826"/>
    <n v="23.212650997152817"/>
    <n v="-172.45771422954914"/>
    <n v="-202.35109473508763"/>
    <m/>
    <n v="2023"/>
    <n v="4"/>
    <d v="2025-03-26T00:00:00"/>
    <x v="3"/>
    <x v="1"/>
  </r>
  <r>
    <n v="2024"/>
    <n v="12"/>
    <n v="906"/>
    <x v="11"/>
    <s v="ISSSTE Muerte (riesgos de trabajo)"/>
    <n v="256"/>
    <s v="51e8ea280b44e16934d4d611901f3d3afc41789840acdff81942c2f65009cd52"/>
    <s v="866d562d83a77144c090ae01fef5e5dc5d322dfdcb968ee04e0fa262fe1b2619"/>
    <x v="5"/>
    <n v="50974.154710000003"/>
    <n v="54449.261979999996"/>
    <n v="50974.154710000003"/>
    <n v="54449.261979999996"/>
    <n v="116030.92672000002"/>
    <n v="113676.78399"/>
    <n v="116030.92672000002"/>
    <n v="113676.78399"/>
    <n v="0"/>
    <n v="0"/>
    <n v="137.94900000000001"/>
    <n v="132.37299999999999"/>
    <n v="0"/>
    <n v="0"/>
    <n v="116030.92672"/>
    <n v="113676.78399"/>
    <n v="-71745.15784"/>
    <n v="-56639.469250000002"/>
    <n v="0"/>
    <n v="0"/>
    <n v="0"/>
    <n v="0"/>
    <n v="50974.154710000003"/>
    <n v="54449.261979999996"/>
    <s v="ISSSTE Muerte (riesgos de trabajo)"/>
    <s v="Pensiones"/>
    <s v="Pensiones ISSSTE"/>
    <x v="3"/>
    <x v="3"/>
    <n v="10175274.549889999"/>
    <n v="7376094.61314"/>
    <n v="915229324.65265"/>
    <n v="785024033.86473012"/>
    <n v="876641246.77607977"/>
    <n v="747866068.79561019"/>
    <n v="226883.54569999999"/>
    <n v="328521.36456000002"/>
    <n v="571744.84079000005"/>
    <n v="544464.89740000002"/>
    <n v="10175274.549889999"/>
    <n v="7376094.61314"/>
    <n v="22.467100711393726"/>
    <n v="16.574039881067026"/>
    <n v="-3475.1072699999932"/>
    <n v="-6.3822853490217213"/>
    <n v="0.5009609761394701"/>
    <n v="0.73818551463537929"/>
    <n v="0.5009609761394701"/>
    <n v="0.73818551463537929"/>
    <n v="5.5695499845730837E-3"/>
    <n v="5.8147109661405554E-3"/>
    <n v="6.935999361948492E-3"/>
    <n v="7.2806167109154985E-3"/>
    <m/>
    <m/>
    <n v="22.467100711393726"/>
    <n v="0"/>
    <m/>
    <n v="0"/>
    <m/>
    <n v="-3475.1072699999932"/>
    <n v="-6.3822853490217213"/>
    <n v="2.0709089819141102"/>
    <n v="227.62697563131402"/>
    <n v="208.7756194597369"/>
    <n v="20.294179928178448"/>
    <n v="2.0709089819141102"/>
    <n v="26.669897846897641"/>
    <n v="-161.72649167315569"/>
    <n v="-200.70241740480293"/>
    <s v="Grandes"/>
    <n v="2023"/>
    <n v="4"/>
    <d v="2025-03-26T00:00:00"/>
    <x v="3"/>
    <x v="5"/>
  </r>
  <r>
    <n v="2024"/>
    <n v="12"/>
    <n v="23"/>
    <x v="16"/>
    <s v="RC Viajero"/>
    <n v="17"/>
    <s v="4523540f1504cd17100c4835e85b7eefd49911580f8efff0599a8f283be6b9e3"/>
    <s v="866d562d83a77144c090ae01fef5e5dc5d322dfdcb968ee04e0fa262fe1b2619"/>
    <x v="18"/>
    <n v="5861.1715999999997"/>
    <n v="6520.3182000000006"/>
    <n v="5861.1715999999997"/>
    <n v="6520.3182000000006"/>
    <n v="-611.12980999999968"/>
    <n v="1970.7146599999999"/>
    <n v="-611.12980999999968"/>
    <n v="1970.7146599999999"/>
    <n v="0"/>
    <n v="0"/>
    <n v="137.94900000000001"/>
    <n v="132.37299999999999"/>
    <n v="0"/>
    <n v="0"/>
    <n v="-589.91878000000008"/>
    <n v="1790.20749"/>
    <n v="2234.7908900000002"/>
    <n v="2399.4566400000003"/>
    <n v="0"/>
    <n v="0"/>
    <n v="0"/>
    <n v="0"/>
    <n v="0"/>
    <n v="0"/>
    <s v="RC Viajero"/>
    <s v="Daños Sin Autos"/>
    <s v="Responsabilidad Civil y Riesgos Profesionales"/>
    <x v="7"/>
    <x v="3"/>
    <n v="22633209.318060003"/>
    <n v="19354152.859979998"/>
    <n v="915229324.65265"/>
    <n v="785024033.86473012"/>
    <n v="876641246.77607977"/>
    <n v="747866068.79561019"/>
    <n v="319948.49103000003"/>
    <n v="312315.95842000004"/>
    <n v="98764.600599999991"/>
    <n v="57411.227139999995"/>
    <n v="1029307.96765"/>
    <n v="888209.87822000007"/>
    <n v="1.8319109995272413"/>
    <n v="2.0877313580087793"/>
    <n v="-659.14660000000094"/>
    <n v="-10.109117067323503"/>
    <n v="0.56942837170313232"/>
    <n v="0.734096564324067"/>
    <n v="2.5896334530530411E-2"/>
    <n v="3.3689504506717732E-2"/>
    <n v="6.4040469881408626E-4"/>
    <n v="6.6859409382742825E-4"/>
    <n v="8.3058835382402265E-4"/>
    <n v="8.7185640210961173E-4"/>
    <m/>
    <m/>
    <m/>
    <n v="0"/>
    <m/>
    <n v="0"/>
    <m/>
    <n v="0"/>
    <m/>
    <n v="-131.01056801394066"/>
    <n v="-10.426751709504627"/>
    <n v="30.224209916626453"/>
    <n v="-0.61877414203809344"/>
    <n v="-132.95253669171052"/>
    <n v="-6.8626266153323794"/>
    <n v="-26.397046034137002"/>
    <n v="74.608870198212855"/>
    <s v="Medianas"/>
    <n v="2023"/>
    <n v="4"/>
    <d v="2025-03-26T00:00:00"/>
    <x v="7"/>
    <x v="18"/>
  </r>
  <r>
    <n v="2024"/>
    <n v="12"/>
    <n v="5.0999999999999996"/>
    <x v="6"/>
    <s v="RC Viajero"/>
    <n v="5.0999999999999996"/>
    <m/>
    <m/>
    <x v="3"/>
    <n v="277046.75112000003"/>
    <n v="226453.97117999999"/>
    <n v="277046.75112000003"/>
    <n v="226453.97117999999"/>
    <n v="82535.687350000007"/>
    <n v="61187.696279999996"/>
    <n v="82535.687350000007"/>
    <n v="61187.696279999996"/>
    <n v="0"/>
    <n v="0"/>
    <n v="0"/>
    <n v="0"/>
    <n v="-834.15431000000001"/>
    <n v="-873.74265000000003"/>
    <n v="66216.345990000002"/>
    <n v="60194.512969999996"/>
    <n v="249529.92711000002"/>
    <n v="209999.17023000002"/>
    <n v="0"/>
    <n v="0"/>
    <n v="0"/>
    <n v="0"/>
    <n v="0"/>
    <n v="0"/>
    <s v="RC Viajero"/>
    <s v="Daños Sin Autos"/>
    <s v="Responsabilidad Civil y Riesgos Profesionales"/>
    <x v="7"/>
    <x v="3"/>
    <n v="154030370.07818002"/>
    <n v="134989858.85196"/>
    <n v="915229324.65265"/>
    <n v="785024033.86473012"/>
    <n v="876641246.77607977"/>
    <n v="747866068.79561019"/>
    <n v="319948.49103000003"/>
    <n v="312315.95842000004"/>
    <n v="98764.600599999991"/>
    <n v="57411.227139999995"/>
    <n v="4675482.8685400002"/>
    <n v="4577688.57259"/>
    <n v="86.591047899026563"/>
    <n v="72.507973119793789"/>
    <n v="50592.779940000037"/>
    <n v="22.341308335805543"/>
    <n v="5.9255216821383119"/>
    <n v="4.9469064482880523"/>
    <n v="0.17986501686607748"/>
    <n v="0.16775628414305285"/>
    <n v="3.0270746757939105E-2"/>
    <n v="3.160320737118659E-2"/>
    <n v="2.8846756457270573E-2"/>
    <n v="3.0280016787589979E-2"/>
    <m/>
    <m/>
    <m/>
    <n v="0"/>
    <m/>
    <n v="0"/>
    <m/>
    <n v="0"/>
    <m/>
    <n v="34.889352546155393"/>
    <n v="29.791248955758554"/>
    <n v="27.019926372306418"/>
    <n v="83.568086995331825"/>
    <n v="10.003956711139427"/>
    <n v="18.824244322824811"/>
    <n v="26.536434630067408"/>
    <n v="28.664167055551886"/>
    <m/>
    <n v="2023"/>
    <n v="4"/>
    <d v="2025-03-26T00:00:00"/>
    <x v="7"/>
    <x v="3"/>
  </r>
  <r>
    <n v="2024"/>
    <n v="12"/>
    <n v="94"/>
    <x v="19"/>
    <s v="RC Viajero"/>
    <n v="7"/>
    <s v="7902699be42c8a8e46fbbb4501726517e86b22c56a189f7625a6da49081b2451"/>
    <s v="866d562d83a77144c090ae01fef5e5dc5d322dfdcb968ee04e0fa262fe1b2619"/>
    <x v="6"/>
    <n v="11225.155359999999"/>
    <n v="8641.0650399999995"/>
    <n v="11225.155359999999"/>
    <n v="8641.0650399999995"/>
    <n v="2932.4143300000001"/>
    <n v="395.29246999999992"/>
    <n v="2932.4143300000001"/>
    <n v="395.29246999999992"/>
    <n v="0"/>
    <n v="0"/>
    <n v="137.94900000000001"/>
    <n v="132.37299999999999"/>
    <n v="0"/>
    <n v="0"/>
    <n v="1180.2056699999998"/>
    <n v="235.47147000000001"/>
    <n v="5526.6149400000004"/>
    <n v="4268.0115999999998"/>
    <n v="0"/>
    <n v="0"/>
    <n v="0"/>
    <n v="0"/>
    <n v="0"/>
    <n v="0"/>
    <s v="RC Viajero"/>
    <s v="Daños Sin Autos"/>
    <s v="Responsabilidad Civil y Riesgos Profesionales"/>
    <x v="7"/>
    <x v="3"/>
    <n v="7555571.8099100003"/>
    <n v="8049984.2732899999"/>
    <n v="915229324.65265"/>
    <n v="785024033.86473012"/>
    <n v="876641246.77607977"/>
    <n v="747866068.79561019"/>
    <n v="319948.49103000003"/>
    <n v="312315.95842000004"/>
    <n v="98764.600599999991"/>
    <n v="57411.227139999995"/>
    <n v="889367.91902999999"/>
    <n v="948750.05046000006"/>
    <n v="3.5084257856204331"/>
    <n v="2.7667702552616804"/>
    <n v="2584.0903199999993"/>
    <n v="29.904766461519429"/>
    <n v="1.2621497942317115"/>
    <n v="0.91078414549863695"/>
    <n v="0.14856791309000489"/>
    <n v="0.10734263256477676"/>
    <n v="1.2264855438564751E-3"/>
    <n v="1.2804731013149827E-3"/>
    <n v="1.1007389159105626E-3"/>
    <n v="1.155429481366346E-3"/>
    <m/>
    <m/>
    <m/>
    <n v="0"/>
    <m/>
    <n v="0"/>
    <m/>
    <n v="0"/>
    <m/>
    <n v="641.8340981805195"/>
    <n v="26.123596831892758"/>
    <n v="4.5745804269516288"/>
    <n v="2.9690945057089619"/>
    <n v="401.20962424874642"/>
    <n v="29.489220226111868"/>
    <n v="21.354946614029885"/>
    <n v="5.5171234773588722"/>
    <s v="Grandes"/>
    <n v="2023"/>
    <n v="4"/>
    <d v="2025-03-26T00:00:00"/>
    <x v="7"/>
    <x v="6"/>
  </r>
  <r>
    <n v="2024"/>
    <n v="12"/>
    <n v="9"/>
    <x v="8"/>
    <s v="RC Viajero"/>
    <n v="9"/>
    <s v="19581e27de7ced00ff1ce50b2047e7a567c76b1cbaebabe5ef03f7c3017bb5b7"/>
    <s v="866d562d83a77144c090ae01fef5e5dc5d322dfdcb968ee04e0fa262fe1b2619"/>
    <x v="13"/>
    <n v="7211.8294900000001"/>
    <n v="5731.4313300000003"/>
    <n v="7211.8294900000001"/>
    <n v="5731.4313300000003"/>
    <n v="3291.8186999999998"/>
    <n v="-6134.8388799999993"/>
    <n v="3291.8186999999998"/>
    <n v="-6134.8388799999993"/>
    <n v="0"/>
    <n v="0"/>
    <n v="137.94900000000001"/>
    <n v="132.37299999999999"/>
    <n v="0"/>
    <n v="0"/>
    <n v="3108.9025200000001"/>
    <n v="-4289.9078"/>
    <n v="6599.1319800000001"/>
    <n v="2786.8234700000003"/>
    <n v="0"/>
    <n v="0"/>
    <n v="0"/>
    <n v="0"/>
    <n v="0"/>
    <n v="0"/>
    <s v="RC Viajero"/>
    <s v="Daños Sin Autos"/>
    <s v="Responsabilidad Civil y Riesgos Profesionales"/>
    <x v="7"/>
    <x v="3"/>
    <n v="3641209.24174"/>
    <n v="3056102.5559399999"/>
    <n v="915229324.65265"/>
    <n v="785024033.86473012"/>
    <n v="876641246.77607977"/>
    <n v="747866068.79561019"/>
    <n v="319948.49103000003"/>
    <n v="312315.95842000004"/>
    <n v="98764.600599999991"/>
    <n v="57411.227139999995"/>
    <n v="273624.78606999997"/>
    <n v="153130.02141999998"/>
    <n v="2.2540595415165692"/>
    <n v="1.8351387995013746"/>
    <n v="1480.3981599999997"/>
    <n v="25.829466930034741"/>
    <n v="2.635663820365687"/>
    <n v="3.7428528232749469"/>
    <n v="0.19806138596291523"/>
    <n v="0.18754054306391296"/>
    <n v="7.8798059630978831E-4"/>
    <n v="8.2266600123164359E-4"/>
    <n v="7.3009628785296538E-4"/>
    <n v="7.6637135566667695E-4"/>
    <m/>
    <m/>
    <m/>
    <n v="0"/>
    <m/>
    <n v="0"/>
    <m/>
    <n v="0"/>
    <m/>
    <n v="-153.65778571188818"/>
    <n v="45.644710604493227"/>
    <n v="-107.03851318759496"/>
    <n v="3.3329944939806704"/>
    <n v="-172.47014772671804"/>
    <n v="136.79763182129366"/>
    <n v="47.110779560435461"/>
    <n v="-153.93539799634311"/>
    <s v="Medianas"/>
    <n v="2023"/>
    <n v="4"/>
    <d v="2025-03-26T00:00:00"/>
    <x v="7"/>
    <x v="13"/>
  </r>
  <r>
    <n v="2024"/>
    <n v="12"/>
    <n v="1"/>
    <x v="14"/>
    <s v="RC Viajero"/>
    <n v="30"/>
    <s v="624b60c58c9d8bfb6ff1886c2fd605d2adeb6ea4da576068201b6c6958ce93f4"/>
    <s v="866d562d83a77144c090ae01fef5e5dc5d322dfdcb968ee04e0fa262fe1b2619"/>
    <x v="4"/>
    <n v="86209.410189999995"/>
    <n v="69440.416219999999"/>
    <n v="86209.410189999995"/>
    <n v="69440.416219999999"/>
    <n v="79521.828309999997"/>
    <n v="59153.078739999997"/>
    <n v="79521.828309999997"/>
    <n v="59153.078739999997"/>
    <n v="0"/>
    <n v="0"/>
    <n v="137.94900000000001"/>
    <n v="132.37299999999999"/>
    <n v="0"/>
    <n v="0"/>
    <n v="66088.62831"/>
    <n v="59153.078740000004"/>
    <n v="76204.720600000001"/>
    <n v="65497.652840000002"/>
    <n v="0"/>
    <n v="0"/>
    <n v="0"/>
    <n v="0"/>
    <n v="0"/>
    <n v="0"/>
    <s v="RC Viajero"/>
    <s v="Daños Sin Autos"/>
    <s v="Responsabilidad Civil y Riesgos Profesionales"/>
    <x v="7"/>
    <x v="3"/>
    <n v="45393489.003809996"/>
    <n v="37616661.60249"/>
    <n v="915229324.65265"/>
    <n v="785024033.86473012"/>
    <n v="876641246.77607977"/>
    <n v="747866068.79561019"/>
    <n v="319948.49103000003"/>
    <n v="312315.95842000004"/>
    <n v="98764.600599999991"/>
    <n v="57411.227139999995"/>
    <n v="418418.88582999998"/>
    <n v="451532.55254"/>
    <n v="26.944777864858427"/>
    <n v="22.234027544188784"/>
    <n v="16768.993969999996"/>
    <n v="24.148752099746563"/>
    <n v="20.603613534076025"/>
    <n v="15.378828354540056"/>
    <n v="0.18991580528820823"/>
    <n v="0.18460015658434573"/>
    <n v="9.4194326894757648E-3"/>
    <n v="9.8340581745431418E-3"/>
    <n v="8.8456420726560174E-3"/>
    <n v="9.2851406311064873E-3"/>
    <m/>
    <m/>
    <m/>
    <n v="0"/>
    <m/>
    <n v="0"/>
    <m/>
    <n v="0"/>
    <m/>
    <n v="34.43396354656079"/>
    <n v="92.242631210141681"/>
    <n v="85.185374685244071"/>
    <n v="80.51652902649414"/>
    <n v="11.724748259485086"/>
    <n v="16.347254131618438"/>
    <n v="86.72511071446668"/>
    <n v="90.313280209446972"/>
    <s v="Grandes"/>
    <n v="2023"/>
    <n v="4"/>
    <d v="2025-03-26T00:00:00"/>
    <x v="7"/>
    <x v="4"/>
  </r>
  <r>
    <n v="2024"/>
    <n v="12"/>
    <n v="127"/>
    <x v="5"/>
    <s v="RC Viajero"/>
    <n v="263"/>
    <s v="4be84111a613654b362415e563cb7607df7b203b5d303802a8a546061bbc7847"/>
    <s v="866d562d83a77144c090ae01fef5e5dc5d322dfdcb968ee04e0fa262fe1b2619"/>
    <x v="19"/>
    <n v="10.77952"/>
    <n v="121.67919999999999"/>
    <n v="10.77952"/>
    <n v="121.67919999999999"/>
    <n v="2.8170800000000003"/>
    <n v="1.4110999999999998"/>
    <n v="2.8170800000000003"/>
    <n v="1.4110999999999998"/>
    <n v="0"/>
    <n v="0"/>
    <n v="137.94900000000001"/>
    <n v="132.37299999999999"/>
    <n v="0"/>
    <n v="0"/>
    <n v="2.8170799999999998"/>
    <n v="1.4110999999999998"/>
    <n v="15.288889999999999"/>
    <n v="-3.7283300000000001"/>
    <n v="0"/>
    <n v="0"/>
    <n v="0"/>
    <n v="0"/>
    <n v="0"/>
    <n v="0"/>
    <s v="RC Viajero"/>
    <s v="Daños Sin Autos"/>
    <s v="Responsabilidad Civil y Riesgos Profesionales"/>
    <x v="7"/>
    <x v="3"/>
    <n v="1641104.9195699999"/>
    <n v="952812.23949000007"/>
    <n v="915229324.65265"/>
    <n v="785024033.86473012"/>
    <n v="876641246.77607977"/>
    <n v="747866068.79561019"/>
    <n v="319948.49103000003"/>
    <n v="312315.95842000004"/>
    <n v="98764.600599999991"/>
    <n v="57411.227139999995"/>
    <n v="55741.249759999999"/>
    <n v="52161.724999999999"/>
    <n v="3.3691423157827163E-3"/>
    <n v="3.8960289002064621E-2"/>
    <n v="-110.89967999999999"/>
    <n v="-91.141033142887196"/>
    <n v="1.9338497156795718E-2"/>
    <n v="0.23327296020214053"/>
    <n v="6.5684526756670954E-4"/>
    <n v="1.2770532845498469E-2"/>
    <n v="1.1777944291821144E-6"/>
    <n v="1.2296386965183956E-6"/>
    <n v="1.5500060475978613E-5"/>
    <n v="1.6270185943314218E-5"/>
    <m/>
    <m/>
    <m/>
    <n v="0"/>
    <m/>
    <n v="0"/>
    <m/>
    <n v="0"/>
    <m/>
    <n v="99.63716249734253"/>
    <n v="26.133631182093453"/>
    <n v="1.1596887553501336"/>
    <n v="2.8523175134472223E-3"/>
    <n v="99.637162497342516"/>
    <n v="-510.07341088369316"/>
    <n v="18.425667265576507"/>
    <n v="-37.848044566870414"/>
    <s v="Resto"/>
    <n v="2023"/>
    <n v="4"/>
    <d v="2025-03-26T00:00:00"/>
    <x v="7"/>
    <x v="19"/>
  </r>
  <r>
    <n v="2024"/>
    <n v="12"/>
    <n v="39"/>
    <x v="17"/>
    <s v="RC Viajero"/>
    <n v="27"/>
    <s v="670671cd97404156226e507973f2ab8330d3022ca96e0c93bdbdb320c41adcaf"/>
    <s v="866d562d83a77144c090ae01fef5e5dc5d322dfdcb968ee04e0fa262fe1b2619"/>
    <x v="5"/>
    <n v="13167.948119999999"/>
    <n v="8974.3213699999997"/>
    <n v="13167.948119999999"/>
    <n v="8974.3213699999997"/>
    <n v="113.88971999999967"/>
    <n v="211.19145999999995"/>
    <n v="113.88971999999967"/>
    <n v="211.19145999999995"/>
    <n v="0"/>
    <n v="0"/>
    <n v="137.94900000000001"/>
    <n v="132.37299999999999"/>
    <n v="-834.15431000000001"/>
    <n v="-873.74265000000003"/>
    <n v="-1020.0429799999999"/>
    <n v="-622.17084999999997"/>
    <n v="1354.3541200000002"/>
    <n v="835.33723999999995"/>
    <n v="0"/>
    <n v="0"/>
    <n v="0"/>
    <n v="0"/>
    <n v="0"/>
    <n v="0"/>
    <s v="RC Viajero"/>
    <s v="Daños Sin Autos"/>
    <s v="Responsabilidad Civil y Riesgos Profesionales"/>
    <x v="7"/>
    <x v="3"/>
    <n v="26393187.39869"/>
    <n v="23324255.28929"/>
    <n v="915229324.65265"/>
    <n v="785024033.86473012"/>
    <n v="876641246.77607977"/>
    <n v="747866068.79561019"/>
    <n v="319948.49103000003"/>
    <n v="312315.95842000004"/>
    <n v="98764.600599999991"/>
    <n v="57411.227139999995"/>
    <n v="1829931.25636"/>
    <n v="1790549.81015"/>
    <n v="4.1156462646874319"/>
    <n v="2.8734751228854605"/>
    <n v="4193.6267499999994"/>
    <n v="46.729179590322609"/>
    <n v="0.71958703772255184"/>
    <n v="0.50120478744169605"/>
    <n v="4.9891466010102206E-2"/>
    <n v="3.8476346870207755E-2"/>
    <n v="1.4387594196675821E-3"/>
    <n v="1.5020908688047946E-3"/>
    <n v="1.1431906518605255E-3"/>
    <n v="1.1999904454085691E-3"/>
    <m/>
    <m/>
    <m/>
    <n v="0"/>
    <m/>
    <n v="0"/>
    <m/>
    <n v="0"/>
    <m/>
    <n v="-46.07276260129094"/>
    <n v="0.86490103820366271"/>
    <n v="2.353286129310967"/>
    <n v="0.11531431232254656"/>
    <n v="63.949014969119823"/>
    <n v="62.132616043790925"/>
    <n v="-75.315825081257174"/>
    <n v="-74.481397477263201"/>
    <s v="Grandes"/>
    <n v="2023"/>
    <n v="4"/>
    <d v="2025-03-26T00:00:00"/>
    <x v="7"/>
    <x v="5"/>
  </r>
  <r>
    <n v="2024"/>
    <n v="12"/>
    <n v="150.1"/>
    <x v="32"/>
    <s v="RC Viajero"/>
    <n v="150.1"/>
    <m/>
    <m/>
    <x v="21"/>
    <n v="10.77952"/>
    <n v="39180.176019999999"/>
    <n v="10.77952"/>
    <n v="39180.176019999999"/>
    <n v="2022.4563900000001"/>
    <n v="3086.3594899999998"/>
    <n v="2022.4563900000001"/>
    <n v="3086.3594899999998"/>
    <n v="0"/>
    <n v="0"/>
    <n v="0"/>
    <n v="0"/>
    <n v="0"/>
    <n v="0"/>
    <n v="9165.0972900000015"/>
    <n v="5423.4114600000003"/>
    <n v="17432.877140000001"/>
    <n v="11131.67066"/>
    <n v="0"/>
    <n v="0"/>
    <n v="0"/>
    <n v="0"/>
    <n v="0"/>
    <n v="0"/>
    <s v="RC Viajero"/>
    <s v="Daños Sin Autos"/>
    <s v="Responsabilidad Civil y Riesgos Profesionales"/>
    <x v="7"/>
    <x v="3"/>
    <n v="8081172.5563700004"/>
    <n v="10415320.091560001"/>
    <n v="915229324.65265"/>
    <n v="785024033.86473012"/>
    <n v="876641246.77607977"/>
    <n v="747866068.79561019"/>
    <n v="319948.49103000003"/>
    <n v="312315.95842000004"/>
    <n v="98764.600599999991"/>
    <n v="57411.227139999995"/>
    <n v="224792.75260000001"/>
    <n v="781627.13208999997"/>
    <n v="3.3691423157827163E-3"/>
    <n v="12.545044517805525"/>
    <n v="-39169.396500000003"/>
    <n v="-99.972487310943933"/>
    <n v="4.7953147400535898E-3"/>
    <n v="5.0126427821454671"/>
    <n v="1.333905435728262E-4"/>
    <n v="0.37617831881853969"/>
    <n v="1.1777944291821144E-6"/>
    <n v="1.2296386965183956E-6"/>
    <n v="4.9909524205409552E-3"/>
    <n v="5.2389294894869516E-3"/>
    <m/>
    <m/>
    <m/>
    <n v="0"/>
    <m/>
    <n v="0"/>
    <m/>
    <n v="0"/>
    <m/>
    <n v="-34.471133497154597"/>
    <n v="18762.026416760673"/>
    <n v="7.8773497301914368"/>
    <n v="2.047754334765163"/>
    <n v="68.991369317938521"/>
    <n v="56.606116659940795"/>
    <n v="52.573635530136031"/>
    <n v="48.720552607509504"/>
    <s v="Resto"/>
    <n v="2023"/>
    <n v="4"/>
    <d v="2025-03-26T00:00:00"/>
    <x v="7"/>
    <x v="21"/>
  </r>
  <r>
    <n v="2024"/>
    <n v="12"/>
    <n v="27"/>
    <x v="21"/>
    <s v="RC Viajero"/>
    <n v="21"/>
    <s v="6f4b6612125fb3a0daecd2799dfd6c9c299424fd920f9b308110a2c1fbd8f443"/>
    <s v="866d562d83a77144c090ae01fef5e5dc5d322dfdcb968ee04e0fa262fe1b2619"/>
    <x v="9"/>
    <n v="10509.550929999999"/>
    <n v="9615.7328200000011"/>
    <n v="10509.550929999999"/>
    <n v="9615.7328200000011"/>
    <n v="-547.05490000000009"/>
    <n v="-92.045460000000048"/>
    <n v="-547.05490000000009"/>
    <n v="-92.045460000000048"/>
    <n v="0"/>
    <n v="0"/>
    <n v="137.94900000000001"/>
    <n v="132.37299999999999"/>
    <n v="0"/>
    <n v="0"/>
    <n v="-547.05489999999998"/>
    <n v="-92.045460000000006"/>
    <n v="10509.550929999999"/>
    <n v="9615.7328200000011"/>
    <n v="0"/>
    <n v="0"/>
    <n v="0"/>
    <n v="0"/>
    <n v="0"/>
    <n v="0"/>
    <s v="RC Viajero"/>
    <s v="Daños Sin Autos"/>
    <s v="Responsabilidad Civil y Riesgos Profesionales"/>
    <x v="7"/>
    <x v="3"/>
    <n v="12904627.523799999"/>
    <n v="11666681.303610001"/>
    <n v="915229324.65265"/>
    <n v="785024033.86473012"/>
    <n v="876641246.77607977"/>
    <n v="747866068.79561019"/>
    <n v="319948.49103000003"/>
    <n v="312315.95842000004"/>
    <n v="98764.600599999991"/>
    <n v="57411.227139999995"/>
    <n v="399157.67602999997"/>
    <n v="332329.1458"/>
    <n v="3.2847633993106"/>
    <n v="3.0788477376070675"/>
    <n v="893.81810999999834"/>
    <n v="9.2953717281008874"/>
    <n v="2.6329321872317246"/>
    <n v="2.8934365045992307"/>
    <n v="8.1440172609532818E-2"/>
    <n v="8.2420463624258103E-2"/>
    <n v="1.1482970056699844E-3"/>
    <n v="1.1988428526092899E-3"/>
    <n v="1.2248966152871848E-3"/>
    <n v="1.2857559957875232E-3"/>
    <m/>
    <m/>
    <m/>
    <n v="0"/>
    <m/>
    <n v="0"/>
    <m/>
    <n v="0"/>
    <m/>
    <n v="494.33121416308836"/>
    <n v="-5.2053118505606797"/>
    <n v="-0.95723811926796065"/>
    <n v="-0.55389774947361059"/>
    <n v="494.33121416308848"/>
    <n v="9.2953717281008874"/>
    <n v="-5.2053118505606788"/>
    <n v="-0.95723811926796032"/>
    <s v="Grandes"/>
    <n v="2023"/>
    <n v="4"/>
    <d v="2025-03-26T00:00:00"/>
    <x v="7"/>
    <x v="9"/>
  </r>
  <r>
    <n v="2024"/>
    <n v="12"/>
    <n v="15.1"/>
    <x v="13"/>
    <s v="RC Viajero"/>
    <n v="15.1"/>
    <m/>
    <m/>
    <x v="7"/>
    <n v="42890.96039"/>
    <n v="46681.811220000003"/>
    <n v="42890.96039"/>
    <n v="46681.811220000003"/>
    <n v="14206.456859999998"/>
    <n v="-6862.8286299999982"/>
    <n v="14206.456859999998"/>
    <n v="-6862.8286299999982"/>
    <n v="0"/>
    <n v="0"/>
    <n v="0"/>
    <n v="0"/>
    <n v="0"/>
    <n v="0"/>
    <n v="13062.664619999998"/>
    <n v="4049.1841200000017"/>
    <n v="32148.93809"/>
    <n v="33044.369559999999"/>
    <n v="0"/>
    <n v="0"/>
    <n v="0"/>
    <n v="0"/>
    <n v="0"/>
    <n v="0"/>
    <s v="RC Viajero"/>
    <s v="Daños Sin Autos"/>
    <s v="Responsabilidad Civil y Riesgos Profesionales"/>
    <x v="7"/>
    <x v="3"/>
    <n v="203118026.19610998"/>
    <n v="177062522.52432001"/>
    <n v="915229324.65265"/>
    <n v="785024033.86473012"/>
    <n v="876641246.77607977"/>
    <n v="747866068.79561019"/>
    <n v="319948.49103000003"/>
    <n v="312315.95842000004"/>
    <n v="98764.600599999991"/>
    <n v="57411.227139999995"/>
    <n v="9285808.5879199989"/>
    <n v="8886671.3002399988"/>
    <n v="13.405582958657655"/>
    <n v="14.946982362400666"/>
    <n v="-3790.850830000003"/>
    <n v="-8.1206164262449967"/>
    <n v="0.46189795949269596"/>
    <n v="0.52530142775438637"/>
    <n v="2.1116274706504325E-2"/>
    <n v="2.6364591758026114E-2"/>
    <n v="4.6863621209119449E-3"/>
    <n v="4.8926468549974154E-3"/>
    <n v="5.9465454822041647E-3"/>
    <n v="6.2420014983669515E-3"/>
    <m/>
    <m/>
    <m/>
    <n v="0"/>
    <m/>
    <n v="0"/>
    <m/>
    <n v="0"/>
    <m/>
    <n v="-307.00585175474504"/>
    <n v="33.12226336464181"/>
    <n v="-14.701290396932457"/>
    <n v="14.38415866990303"/>
    <n v="222.59991723962389"/>
    <n v="-2.7097853035874309"/>
    <n v="40.631714128259709"/>
    <n v="12.253779309203445"/>
    <s v="Resto"/>
    <n v="2023"/>
    <n v="4"/>
    <d v="2025-03-26T00:00:00"/>
    <x v="7"/>
    <x v="7"/>
  </r>
  <r>
    <n v="2024"/>
    <n v="12"/>
    <n v="48"/>
    <x v="3"/>
    <s v="RC Viajero"/>
    <n v="36"/>
    <s v="76a50887d8f1c2e9301755428990ad81479ee21c25b43215cf524541e0503269"/>
    <s v="866d562d83a77144c090ae01fef5e5dc5d322dfdcb968ee04e0fa262fe1b2619"/>
    <x v="0"/>
    <n v="155934.68652000002"/>
    <n v="129782.43573"/>
    <n v="155934.68652000002"/>
    <n v="129782.43573"/>
    <n v="514.60988999999995"/>
    <n v="1520.1790699999999"/>
    <n v="514.60988999999995"/>
    <n v="1520.1790699999999"/>
    <n v="0"/>
    <n v="0"/>
    <n v="137.94900000000001"/>
    <n v="132.37299999999999"/>
    <n v="0"/>
    <n v="0"/>
    <n v="514.60989000000006"/>
    <n v="1520.1790700000001"/>
    <n v="155934.68652000002"/>
    <n v="129782.43573"/>
    <n v="0"/>
    <n v="0"/>
    <n v="0"/>
    <n v="0"/>
    <n v="0"/>
    <n v="0"/>
    <s v="RC Viajero"/>
    <s v="Daños Sin Autos"/>
    <s v="Responsabilidad Civil y Riesgos Profesionales"/>
    <x v="7"/>
    <x v="3"/>
    <n v="61783494.341970004"/>
    <n v="54332276.383280002"/>
    <n v="915229324.65265"/>
    <n v="785024033.86473012"/>
    <n v="876641246.77607977"/>
    <n v="747866068.79561019"/>
    <n v="319948.49103000003"/>
    <n v="312315.95842000004"/>
    <n v="98764.600599999991"/>
    <n v="57411.227139999995"/>
    <n v="1138607.1312899999"/>
    <n v="1054527.01364"/>
    <n v="48.737434584549668"/>
    <n v="41.554852459850807"/>
    <n v="26152.25079000002"/>
    <n v="20.150839859722836"/>
    <n v="13.695214287243376"/>
    <n v="12.307170328621455"/>
    <n v="0.25238890771846872"/>
    <n v="0.2388680253602235"/>
    <n v="1.7037772099269297E-2"/>
    <n v="1.7787742373914374E-2"/>
    <n v="1.6532288201556285E-2"/>
    <n v="1.7353700233921052E-2"/>
    <m/>
    <m/>
    <m/>
    <n v="0"/>
    <m/>
    <n v="0"/>
    <m/>
    <n v="0"/>
    <m/>
    <n v="-66.148074252857597"/>
    <n v="0.33001630457248948"/>
    <n v="1.1713288176857672"/>
    <n v="0.52104690027977496"/>
    <n v="-66.148074252857597"/>
    <n v="20.150839859722836"/>
    <n v="0.33001630457248959"/>
    <n v="1.1713288176857675"/>
    <s v="Grandes"/>
    <n v="2023"/>
    <n v="4"/>
    <d v="2025-03-26T00:00:00"/>
    <x v="7"/>
    <x v="0"/>
  </r>
  <r>
    <n v="2024"/>
    <n v="12"/>
    <n v="74"/>
    <x v="0"/>
    <s v="RC Viajero"/>
    <n v="46"/>
    <s v="25fc0e7096fc653718202dc30b0c580b8ab87eac11a700cba03a7c021bc35b0c"/>
    <s v="866d562d83a77144c090ae01fef5e5dc5d322dfdcb968ee04e0fa262fe1b2619"/>
    <x v="22"/>
    <n v="0"/>
    <n v="39058.49682"/>
    <n v="0"/>
    <n v="39058.49682"/>
    <n v="2019.63931"/>
    <n v="3084.94839"/>
    <n v="2019.63931"/>
    <n v="3084.94839"/>
    <n v="0"/>
    <n v="0"/>
    <n v="137.94900000000001"/>
    <n v="132.37299999999999"/>
    <n v="0"/>
    <n v="0"/>
    <n v="9162.2802100000008"/>
    <n v="5422.00036"/>
    <n v="17417.588250000001"/>
    <n v="11135.39899"/>
    <n v="0"/>
    <n v="0"/>
    <n v="0"/>
    <n v="0"/>
    <n v="0"/>
    <n v="0"/>
    <s v="RC Viajero"/>
    <s v="Daños Sin Autos"/>
    <s v="Responsabilidad Civil y Riesgos Profesionales"/>
    <x v="7"/>
    <x v="3"/>
    <n v="6440067.6368000004"/>
    <n v="9462507.85207"/>
    <n v="915229324.65265"/>
    <n v="785024033.86473012"/>
    <n v="876641246.77607977"/>
    <n v="747866068.79561019"/>
    <n v="319948.49103000003"/>
    <n v="312315.95842000004"/>
    <n v="98764.600599999991"/>
    <n v="57411.227139999995"/>
    <n v="169051.50284"/>
    <n v="729465.40708999999"/>
    <m/>
    <n v="12.506084228803459"/>
    <m/>
    <m/>
    <m/>
    <n v="5.3544001456920416"/>
    <m/>
    <n v="0.41277109018679053"/>
    <m/>
    <m/>
    <n v="4.9754523600649778E-3"/>
    <n v="5.2226593035436383E-3"/>
    <m/>
    <m/>
    <m/>
    <n v="0"/>
    <m/>
    <n v="0"/>
    <m/>
    <n v="0"/>
    <m/>
    <n v="-34.532476570864127"/>
    <m/>
    <n v="7.8982773049789889"/>
    <n v="2.0449020172517161"/>
    <n v="68.983393612316178"/>
    <n v="56.41638225663614"/>
    <n v="52.603610089358952"/>
    <n v="48.691567898637103"/>
    <s v="Resto"/>
    <n v="2023"/>
    <n v="4"/>
    <d v="2025-03-26T00:00:00"/>
    <x v="7"/>
    <x v="22"/>
  </r>
  <r>
    <n v="2024"/>
    <n v="12"/>
    <n v="16"/>
    <x v="24"/>
    <s v="RC Viajero"/>
    <n v="14"/>
    <s v="8527a891e224136950ff32ca212b45bc93f69fbb801c3b1ebedac52775f99e61"/>
    <s v="866d562d83a77144c090ae01fef5e5dc5d322dfdcb968ee04e0fa262fe1b2619"/>
    <x v="10"/>
    <n v="4598.0713900000001"/>
    <n v="3646.8336300000001"/>
    <n v="4598.0713900000001"/>
    <n v="3646.8336300000001"/>
    <n v="34.706739999999996"/>
    <n v="-210.20989999999998"/>
    <n v="34.706739999999996"/>
    <n v="-210.20989999999998"/>
    <n v="0"/>
    <n v="0"/>
    <n v="137.94900000000001"/>
    <n v="132.37299999999999"/>
    <n v="0"/>
    <n v="0"/>
    <n v="34.706739999999996"/>
    <n v="-210.2099"/>
    <n v="4390.2417500000001"/>
    <n v="3381.4927900000002"/>
    <n v="0"/>
    <n v="0"/>
    <n v="0"/>
    <n v="0"/>
    <n v="0"/>
    <n v="0"/>
    <s v="RC Viajero"/>
    <s v="Daños Sin Autos"/>
    <s v="Responsabilidad Civil y Riesgos Profesionales"/>
    <x v="7"/>
    <x v="3"/>
    <n v="4664109.4979099995"/>
    <n v="3803565.6865300001"/>
    <n v="915229324.65265"/>
    <n v="785024033.86473012"/>
    <n v="876641246.77607977"/>
    <n v="747866068.79561019"/>
    <n v="319948.49103000003"/>
    <n v="312315.95842000004"/>
    <n v="98764.600599999991"/>
    <n v="57411.227139999995"/>
    <n v="203000.70275"/>
    <n v="108738.51987999999"/>
    <n v="1.4371286375496177"/>
    <n v="1.1676744436785287"/>
    <n v="951.23775999999998"/>
    <n v="26.083936272135343"/>
    <n v="2.2650519568213663"/>
    <n v="3.3537642723337759"/>
    <n v="9.8584121836342145E-2"/>
    <n v="9.5879338771904132E-2"/>
    <n v="5.0239554897840179E-4"/>
    <n v="5.2451004409269873E-4"/>
    <n v="4.645505707699641E-4"/>
    <n v="4.876319146117953E-4"/>
    <m/>
    <m/>
    <m/>
    <n v="0"/>
    <m/>
    <n v="0"/>
    <m/>
    <n v="0"/>
    <m/>
    <n v="-116.51051639337634"/>
    <n v="0.75481081210442003"/>
    <n v="-5.7641757570388528"/>
    <n v="3.5140870098349791E-2"/>
    <n v="-116.51051639337634"/>
    <n v="29.831468604136813"/>
    <n v="0.79054279869667754"/>
    <n v="-6.2164822773435509"/>
    <s v="Medianas"/>
    <n v="2023"/>
    <n v="4"/>
    <d v="2025-03-26T00:00:00"/>
    <x v="7"/>
    <x v="10"/>
  </r>
  <r>
    <n v="2024"/>
    <n v="12"/>
    <n v="61"/>
    <x v="2"/>
    <s v="RC Viajer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72.78841"/>
    <n v="888.19624999999996"/>
    <n v="307.41619000000003"/>
    <n v="103.2642"/>
    <n v="0"/>
    <n v="0"/>
    <n v="0"/>
    <n v="0"/>
    <n v="0"/>
    <n v="0"/>
    <s v="RC Viajero"/>
    <s v="Daños Sin Autos"/>
    <s v="Responsabilidad Civil y Riesgos Profesionales"/>
    <x v="7"/>
    <x v="3"/>
    <n v="0"/>
    <n v="0"/>
    <n v="915229324.65265"/>
    <n v="785024033.86473012"/>
    <n v="876641246.77607977"/>
    <n v="747866068.79561019"/>
    <n v="319948.49103000003"/>
    <n v="312315.95842000004"/>
    <n v="98764.600599999991"/>
    <n v="57411.2271399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0.546145066476015"/>
    <n v="197.69870874901468"/>
    <n v="56.206672133956246"/>
    <n v="860.12020622829596"/>
    <m/>
    <n v="2023"/>
    <n v="4"/>
    <d v="2025-03-26T00:00:00"/>
    <x v="7"/>
    <x v="2"/>
  </r>
  <r>
    <n v="2024"/>
    <n v="12"/>
    <n v="201.1"/>
    <x v="1"/>
    <s v="RC Viajero"/>
    <n v="201.1"/>
    <m/>
    <m/>
    <x v="1"/>
    <n v="319948.49102999998"/>
    <n v="312315.95841999998"/>
    <n v="319948.49102999998"/>
    <n v="312315.95841999998"/>
    <n v="98764.600600000005"/>
    <n v="57411.227139999988"/>
    <n v="98764.600600000005"/>
    <n v="57411.227139999988"/>
    <n v="0"/>
    <n v="0"/>
    <n v="0"/>
    <n v="0"/>
    <n v="-834.15431000000001"/>
    <n v="-873.74265000000003"/>
    <n v="88444.107899999988"/>
    <n v="69667.10854999999"/>
    <n v="299111.74234"/>
    <n v="254175.21044999998"/>
    <n v="0"/>
    <n v="0"/>
    <n v="0"/>
    <n v="0"/>
    <n v="0"/>
    <n v="0"/>
    <s v="RC Viajero"/>
    <s v="Daños Sin Autos"/>
    <s v="Responsabilidad Civil y Riesgos Profesionales"/>
    <x v="7"/>
    <x v="3"/>
    <n v="365229568.83065999"/>
    <n v="322467701.46783996"/>
    <n v="915229324.65265"/>
    <n v="785024033.86473012"/>
    <n v="876641246.77607977"/>
    <n v="747866068.79561019"/>
    <n v="319948.49103000003"/>
    <n v="312315.95842000004"/>
    <n v="98764.600599999991"/>
    <n v="57411.227139999995"/>
    <n v="14186084.20906"/>
    <n v="14245987.00492"/>
    <n v="99.999999999999972"/>
    <n v="99.999999999999972"/>
    <n v="7632.5326099999947"/>
    <n v="2.4438496990716763"/>
    <n v="2.2553686155737296"/>
    <n v="2.1923083203160187"/>
    <n v="8.7602023038377066E-2"/>
    <n v="9.68518574103297E-2"/>
    <n v="3.4958286673280228E-2"/>
    <n v="3.6497083864880514E-2"/>
    <n v="3.9784254360015696E-2"/>
    <n v="4.1760947775443882E-2"/>
    <m/>
    <m/>
    <m/>
    <n v="0"/>
    <m/>
    <n v="0"/>
    <m/>
    <n v="0"/>
    <m/>
    <n v="72.030115919936463"/>
    <n v="30.868906517436688"/>
    <n v="18.382418698820967"/>
    <n v="100.00000000000003"/>
    <n v="26.952459691252685"/>
    <n v="17.679352683703087"/>
    <n v="29.568918695096119"/>
    <n v="27.409088567944568"/>
    <m/>
    <n v="2023"/>
    <n v="4"/>
    <d v="2025-03-26T00:00:00"/>
    <x v="7"/>
    <x v="1"/>
  </r>
  <r>
    <n v="2024"/>
    <n v="12"/>
    <n v="22"/>
    <x v="15"/>
    <s v="RC Viajero"/>
    <n v="16"/>
    <s v="b17ef6d19c7a5b1ee83b907c595526dcb1eb06db8227d650d5dda0a9f4ce8cd9"/>
    <s v="866d562d83a77144c090ae01fef5e5dc5d322dfdcb968ee04e0fa262fe1b2619"/>
    <x v="15"/>
    <n v="7709.6475399999999"/>
    <n v="14582.899079999999"/>
    <n v="7709.6475399999999"/>
    <n v="14582.899079999999"/>
    <n v="9531.2989999999991"/>
    <n v="6518.3702300000004"/>
    <n v="9531.2989999999991"/>
    <n v="6518.3702300000004"/>
    <n v="0"/>
    <n v="0"/>
    <n v="137.94900000000001"/>
    <n v="132.37299999999999"/>
    <n v="0"/>
    <n v="0"/>
    <n v="9531.2990000000009"/>
    <n v="6518.3702300000004"/>
    <n v="8781.3722100000014"/>
    <n v="13173.158869999999"/>
    <n v="0"/>
    <n v="0"/>
    <n v="0"/>
    <n v="0"/>
    <n v="0"/>
    <n v="0"/>
    <s v="RC Viajero"/>
    <s v="Daños Sin Autos"/>
    <s v="Responsabilidad Civil y Riesgos Profesionales"/>
    <x v="7"/>
    <x v="3"/>
    <n v="30790952.222909998"/>
    <n v="26673376.957529999"/>
    <n v="915229324.65265"/>
    <n v="785024033.86473012"/>
    <n v="876641246.77607977"/>
    <n v="747866068.79561019"/>
    <n v="319948.49103000003"/>
    <n v="312315.95842000004"/>
    <n v="98764.600599999991"/>
    <n v="57411.227139999995"/>
    <n v="2109395.5470599998"/>
    <n v="1900703.8236099998"/>
    <n v="2.4096527272813746"/>
    <n v="4.6692775975248217"/>
    <n v="-6873.2515399999993"/>
    <n v="-47.132271178002284"/>
    <n v="0.36549084171270924"/>
    <n v="0.76723679401574274"/>
    <n v="2.5038678518891792E-2"/>
    <n v="5.4672114082964622E-2"/>
    <n v="8.423733082335384E-4"/>
    <n v="8.7945297672826399E-4"/>
    <n v="1.8576372761745054E-3"/>
    <n v="1.9499345789928419E-3"/>
    <m/>
    <m/>
    <m/>
    <n v="0"/>
    <m/>
    <n v="0"/>
    <m/>
    <n v="0"/>
    <m/>
    <n v="46.222117855984358"/>
    <n v="123.62820674419572"/>
    <n v="44.698726873449644"/>
    <n v="9.6505214845165881"/>
    <n v="46.222117855984379"/>
    <n v="-33.338903017420286"/>
    <n v="108.53997270661186"/>
    <n v="49.48221071594805"/>
    <s v="Medianas"/>
    <n v="2023"/>
    <n v="4"/>
    <d v="2025-03-26T00:00:00"/>
    <x v="7"/>
    <x v="15"/>
  </r>
  <r>
    <n v="2024"/>
    <n v="12"/>
    <n v="103"/>
    <x v="18"/>
    <s v="RC Viajero"/>
    <n v="205"/>
    <s v="f8809aff4d69bece79dabe35be0c708b890d7eafb841f121330667b77d2e2590"/>
    <s v="866d562d83a77144c090ae01fef5e5dc5d322dfdcb968ee04e0fa262fe1b2619"/>
    <x v="12"/>
    <n v="543.10411999999997"/>
    <n v="607.47910000000002"/>
    <n v="543.10411999999997"/>
    <n v="607.47910000000002"/>
    <n v="203.06939"/>
    <n v="-136.50162"/>
    <n v="203.06939"/>
    <n v="-136.50162"/>
    <n v="0"/>
    <n v="0"/>
    <n v="137.94900000000001"/>
    <n v="132.37299999999999"/>
    <n v="0"/>
    <n v="0"/>
    <n v="198.81101999999998"/>
    <n v="-136.50162"/>
    <n v="509.13258000000002"/>
    <n v="535.48289"/>
    <n v="0"/>
    <n v="0"/>
    <n v="0"/>
    <n v="0"/>
    <n v="0"/>
    <n v="0"/>
    <s v="RC Viajero"/>
    <s v="Daños Sin Autos"/>
    <s v="Responsabilidad Civil y Riesgos Profesionales"/>
    <x v="7"/>
    <x v="3"/>
    <n v="2277640.2283600001"/>
    <n v="1936052.42652"/>
    <n v="915229324.65265"/>
    <n v="785024033.86473012"/>
    <n v="876641246.77607977"/>
    <n v="747866068.79561019"/>
    <n v="319948.49103000003"/>
    <n v="312315.95842000004"/>
    <n v="98764.600599999991"/>
    <n v="57411.227139999995"/>
    <n v="196801.46581999998"/>
    <n v="167732.29162999999"/>
    <n v="0.16974736097413745"/>
    <n v="0.19450786411082679"/>
    <n v="-64.37498000000005"/>
    <n v="-10.597069100813517"/>
    <n v="0.27596548518431152"/>
    <n v="0.36217182398010506"/>
    <n v="2.3845035455448488E-2"/>
    <n v="3.1377202997127859E-2"/>
    <n v="5.9340769069666794E-5"/>
    <n v="6.1952836693152417E-5"/>
    <n v="7.7383503408085034E-5"/>
    <n v="8.1228327550453749E-5"/>
    <m/>
    <m/>
    <m/>
    <n v="0"/>
    <m/>
    <n v="0"/>
    <m/>
    <n v="0"/>
    <m/>
    <n v="-248.76701829619316"/>
    <n v="37.390508103676332"/>
    <n v="-22.470175517149478"/>
    <n v="0.20560948838586204"/>
    <n v="-245.64737033890145"/>
    <n v="-4.9208500387379335"/>
    <n v="39.048968345337471"/>
    <n v="-25.491313083784995"/>
    <s v="Medianas"/>
    <n v="2023"/>
    <n v="4"/>
    <d v="2025-03-26T00:00:00"/>
    <x v="7"/>
    <x v="12"/>
  </r>
  <r>
    <n v="2024"/>
    <n v="12"/>
    <n v="43"/>
    <x v="9"/>
    <s v="RC Viajero"/>
    <n v="31"/>
    <s v="eb1e33e8a81b697b75855af6bfcdbcbf7cbbde9f94962ceaec1ed8af21f5a50f"/>
    <s v="866d562d83a77144c090ae01fef5e5dc5d322dfdcb968ee04e0fa262fe1b2619"/>
    <x v="11"/>
    <n v="138.24654000000001"/>
    <n v="4.3502700000000001"/>
    <n v="138.24654000000001"/>
    <n v="4.3502700000000001"/>
    <n v="0"/>
    <n v="0"/>
    <n v="0"/>
    <n v="0"/>
    <n v="0"/>
    <n v="0"/>
    <n v="137.94900000000001"/>
    <n v="132.37299999999999"/>
    <n v="0"/>
    <n v="0"/>
    <n v="0"/>
    <n v="0"/>
    <n v="58.432490000000001"/>
    <n v="132.71655999999999"/>
    <n v="0"/>
    <n v="0"/>
    <n v="0"/>
    <n v="0"/>
    <n v="0"/>
    <n v="0"/>
    <s v="RC Viajero"/>
    <s v="Daños Sin Autos"/>
    <s v="Responsabilidad Civil y Riesgos Profesionales"/>
    <x v="7"/>
    <x v="3"/>
    <n v="116483297.66436"/>
    <n v="99677568.474130005"/>
    <n v="915229324.65265"/>
    <n v="785024033.86473012"/>
    <n v="876641246.77607977"/>
    <n v="747866068.79561019"/>
    <n v="319948.49103000003"/>
    <n v="312315.95842000004"/>
    <n v="98764.600599999991"/>
    <n v="57411.227139999995"/>
    <n v="848643.49549999996"/>
    <n v="874464.03891999996"/>
    <n v="4.3208998909464245E-2"/>
    <n v="1.3929067288165247E-3"/>
    <n v="133.89627000000002"/>
    <n v="3077.8841313297798"/>
    <n v="1.6290296306171362E-2"/>
    <n v="4.974784332324023E-4"/>
    <n v="1.1868357332941376E-4"/>
    <n v="4.3643420145517039E-6"/>
    <n v="1.510512570742504E-5"/>
    <n v="1.5770024569162473E-5"/>
    <n v="5.5415755599014033E-7"/>
    <n v="5.816910515817127E-7"/>
    <m/>
    <m/>
    <m/>
    <n v="0"/>
    <m/>
    <n v="0"/>
    <m/>
    <n v="0"/>
    <m/>
    <m/>
    <m/>
    <m/>
    <m/>
    <m/>
    <n v="-55.971967627852912"/>
    <m/>
    <m/>
    <s v="Medianas"/>
    <n v="2023"/>
    <n v="4"/>
    <d v="2025-03-26T00:00:00"/>
    <x v="7"/>
    <x v="11"/>
  </r>
  <r>
    <n v="2024"/>
    <n v="12"/>
    <n v="8"/>
    <x v="20"/>
    <s v="RC Viajero"/>
    <n v="8"/>
    <s v="2c624232cdd221771294dfbb310aca000a0df6ac8b66b696d90ef06fdefb64a3"/>
    <s v="866d562d83a77144c090ae01fef5e5dc5d322dfdcb968ee04e0fa262fe1b2619"/>
    <x v="8"/>
    <n v="6586.5513600000004"/>
    <n v="5869.3440700000001"/>
    <n v="6586.5513600000004"/>
    <n v="5869.3440700000001"/>
    <n v="549.33701999999994"/>
    <n v="309.91728999999998"/>
    <n v="549.33701999999994"/>
    <n v="309.91728999999998"/>
    <n v="0"/>
    <n v="0"/>
    <n v="137.94900000000001"/>
    <n v="132.37299999999999"/>
    <n v="0"/>
    <n v="0"/>
    <n v="345.24182000000002"/>
    <n v="222.41185000000002"/>
    <n v="3724.52952"/>
    <n v="3444.0600800000002"/>
    <n v="0"/>
    <n v="0"/>
    <n v="0"/>
    <n v="0"/>
    <n v="0"/>
    <n v="0"/>
    <s v="RC Viajero"/>
    <s v="Daños Sin Autos"/>
    <s v="Responsabilidad Civil y Riesgos Profesionales"/>
    <x v="7"/>
    <x v="3"/>
    <n v="2563341.60146"/>
    <n v="2109928.1285699997"/>
    <n v="915229324.65265"/>
    <n v="785024033.86473012"/>
    <n v="876641246.77607977"/>
    <n v="747866068.79561019"/>
    <n v="319948.49103000003"/>
    <n v="312315.95842000004"/>
    <n v="98764.600599999991"/>
    <n v="57411.227139999995"/>
    <n v="144456.92811000001"/>
    <n v="146861.17796999999"/>
    <n v="2.0586286682572323"/>
    <n v="1.8792968824561158"/>
    <n v="717.20729000000028"/>
    <n v="12.219547558403754"/>
    <n v="4.5595261135447389"/>
    <n v="3.9965252567965632"/>
    <n v="0.25695176000922021"/>
    <n v="0.2781774407632519"/>
    <n v="7.196613113876944E-4"/>
    <n v="7.513394315203151E-4"/>
    <n v="7.4766425189618652E-4"/>
    <n v="7.848121896280437E-4"/>
    <m/>
    <m/>
    <m/>
    <n v="0"/>
    <m/>
    <n v="0"/>
    <m/>
    <n v="0"/>
    <m/>
    <n v="77.252782508520255"/>
    <n v="8.3402829489209331"/>
    <n v="5.2802712927340778"/>
    <n v="0.55620841542693389"/>
    <n v="55.226360465955395"/>
    <n v="8.1435698996284565"/>
    <n v="9.2694075358006565"/>
    <n v="6.4578388539609914"/>
    <s v="Medianas"/>
    <n v="2023"/>
    <n v="4"/>
    <d v="2025-03-26T00:00:00"/>
    <x v="7"/>
    <x v="8"/>
  </r>
  <r>
    <n v="2024"/>
    <n v="12"/>
    <n v="10"/>
    <x v="4"/>
    <s v="RC Viajero"/>
    <n v="10"/>
    <s v="4a44dc15364204a80fe80e9039455cc1608281820fe2b24f1e5233ade6af1dd5"/>
    <s v="866d562d83a77144c090ae01fef5e5dc5d322dfdcb968ee04e0fa262fe1b2619"/>
    <x v="14"/>
    <n v="3305.03541"/>
    <n v="3588.7503199999996"/>
    <n v="3305.03541"/>
    <n v="3588.7503199999996"/>
    <n v="101.54841"/>
    <n v="-417.40893"/>
    <n v="101.54841"/>
    <n v="-417.40893"/>
    <n v="0"/>
    <n v="0"/>
    <n v="137.94900000000001"/>
    <n v="132.37299999999999"/>
    <n v="0"/>
    <n v="0"/>
    <n v="101.54841"/>
    <n v="-417.40893"/>
    <n v="2278.30134"/>
    <n v="3920.79592"/>
    <n v="0"/>
    <n v="0"/>
    <n v="0"/>
    <n v="0"/>
    <n v="0"/>
    <n v="0"/>
    <s v="RC Viajero"/>
    <s v="Daños Sin Autos"/>
    <s v="Responsabilidad Civil y Riesgos Profesionales"/>
    <x v="7"/>
    <x v="3"/>
    <n v="6475502.38203"/>
    <n v="6588756.6787700001"/>
    <n v="915229324.65265"/>
    <n v="785024033.86473012"/>
    <n v="876641246.77607977"/>
    <n v="747866068.79561019"/>
    <n v="319948.49103000003"/>
    <n v="312315.95842000004"/>
    <n v="98764.600599999991"/>
    <n v="57411.227139999995"/>
    <n v="312838.72766999999"/>
    <n v="341784.44826999999"/>
    <n v="1.0329898413835941"/>
    <n v="1.1490768317300895"/>
    <n v="-283.71490999999969"/>
    <n v="-7.9056742515316465"/>
    <n v="1.0564661973329397"/>
    <n v="1.0500039829679404"/>
    <n v="5.1039057898761932E-2"/>
    <n v="5.446779255885275E-2"/>
    <n v="3.6111555005673959E-4"/>
    <n v="3.7701116872546655E-4"/>
    <n v="4.5715164952750837E-4"/>
    <n v="4.7986537559852787E-4"/>
    <m/>
    <m/>
    <m/>
    <n v="0"/>
    <m/>
    <n v="0"/>
    <m/>
    <n v="0"/>
    <m/>
    <n v="-124.32827922488386"/>
    <n v="3.0725362183033313"/>
    <n v="-11.631038461321545"/>
    <n v="0.10281863074734089"/>
    <n v="-124.32827922488386"/>
    <n v="-41.891866180068874"/>
    <n v="4.4571983616530728"/>
    <n v="-10.646025412105612"/>
    <s v="Medianas"/>
    <n v="2023"/>
    <n v="4"/>
    <d v="2025-03-26T00:00:00"/>
    <x v="7"/>
    <x v="14"/>
  </r>
  <r>
    <n v="2024"/>
    <n v="12"/>
    <n v="92"/>
    <x v="22"/>
    <s v="RC Viajero"/>
    <n v="219"/>
    <s v="314f04b30f62e0056bd059354a5536fb2e302107eed143b5fa2aa0bbba07f608"/>
    <s v="866d562d83a77144c090ae01fef5e5dc5d322dfdcb968ee04e0fa262fe1b2619"/>
    <x v="16"/>
    <n v="6370.8765999999996"/>
    <n v="5527.3697899999997"/>
    <n v="6370.8765999999996"/>
    <n v="5527.3697899999997"/>
    <n v="845.50312999999994"/>
    <n v="-8765.9640799999997"/>
    <n v="845.50312999999994"/>
    <n v="-8765.9640799999997"/>
    <n v="0"/>
    <n v="0"/>
    <n v="137.94900000000001"/>
    <n v="132.37299999999999"/>
    <n v="0"/>
    <n v="0"/>
    <n v="246.76967000000002"/>
    <n v="571.29502000000002"/>
    <n v="3430.96279"/>
    <n v="3089.2325299999998"/>
    <n v="0"/>
    <n v="0"/>
    <n v="0"/>
    <n v="0"/>
    <n v="0"/>
    <n v="0"/>
    <s v="RC Viajero"/>
    <s v="Daños Sin Autos"/>
    <s v="Responsabilidad Civil y Riesgos Profesionales"/>
    <x v="7"/>
    <x v="3"/>
    <n v="12045333.467219999"/>
    <n v="12495032.84175"/>
    <n v="915229324.65265"/>
    <n v="785024033.86473012"/>
    <n v="876641246.77607977"/>
    <n v="747866068.79561019"/>
    <n v="319948.49103000003"/>
    <n v="312315.95842000004"/>
    <n v="98764.600599999991"/>
    <n v="57411.227139999995"/>
    <n v="3957915.1347800004"/>
    <n v="4131945.4401100003"/>
    <n v="1.9912194551974409"/>
    <n v="1.7698006268917057"/>
    <n v="843.50680999999986"/>
    <n v="15.260546010980747"/>
    <n v="0.16096546750121571"/>
    <n v="0.13377160638047655"/>
    <n v="5.2890827948745577E-2"/>
    <n v="4.4236536710261738E-2"/>
    <n v="6.960962054420502E-4"/>
    <n v="7.2673703449722699E-4"/>
    <n v="7.0410198306774868E-4"/>
    <n v="7.3908551552572378E-4"/>
    <m/>
    <m/>
    <m/>
    <n v="0"/>
    <m/>
    <n v="0"/>
    <m/>
    <n v="0"/>
    <m/>
    <n v="-109.64529539801629"/>
    <n v="13.271378227605288"/>
    <n v="-158.59195988405185"/>
    <n v="0.85607912639095918"/>
    <n v="-56.805212480234822"/>
    <n v="11.061979202970518"/>
    <n v="7.1924321277760068"/>
    <n v="18.493105146733647"/>
    <s v="Medianas"/>
    <n v="2023"/>
    <n v="4"/>
    <d v="2025-03-26T00:00:00"/>
    <x v="7"/>
    <x v="16"/>
  </r>
  <r>
    <n v="2024"/>
    <n v="12"/>
    <n v="13"/>
    <x v="23"/>
    <s v="RC Viajero"/>
    <n v="13"/>
    <s v="3fdba35f04dc8c462986c992bcf875546257113072a909c162f7e470e581e278"/>
    <s v="866d562d83a77144c090ae01fef5e5dc5d322dfdcb968ee04e0fa262fe1b2619"/>
    <x v="17"/>
    <n v="566.42633999999998"/>
    <n v="603.03543000000002"/>
    <n v="566.42633999999998"/>
    <n v="603.03543000000002"/>
    <n v="260.30428000000001"/>
    <n v="3.0926"/>
    <n v="260.30428000000001"/>
    <n v="3.0926"/>
    <n v="0"/>
    <n v="0"/>
    <n v="137.94900000000001"/>
    <n v="132.37299999999999"/>
    <n v="0"/>
    <n v="0"/>
    <n v="85.304220000000001"/>
    <n v="0.92777999999999994"/>
    <n v="142.04254"/>
    <n v="181.14981"/>
    <n v="0"/>
    <n v="0"/>
    <n v="0"/>
    <n v="0"/>
    <n v="0"/>
    <n v="0"/>
    <s v="RC Viajero"/>
    <s v="Daños Sin Autos"/>
    <s v="Responsabilidad Civil y Riesgos Profesionales"/>
    <x v="7"/>
    <x v="3"/>
    <n v="1543430.5720599999"/>
    <n v="1367985.9146"/>
    <n v="915229324.65265"/>
    <n v="785024033.86473012"/>
    <n v="876641246.77607977"/>
    <n v="747866068.79561019"/>
    <n v="319948.49103000003"/>
    <n v="312315.95842000004"/>
    <n v="98764.600599999991"/>
    <n v="57411.227139999995"/>
    <n v="209823.83250999998"/>
    <n v="173101.66021"/>
    <n v="0.17703672806098306"/>
    <n v="0.19308505176960658"/>
    <n v="-36.609090000000037"/>
    <n v="-6.0708025065790983"/>
    <n v="0.26995329044569077"/>
    <n v="0.34837067955814033"/>
    <n v="3.6699178456987343E-2"/>
    <n v="4.4081991164092359E-2"/>
    <n v="6.1889006912554015E-5"/>
    <n v="6.4613243112057462E-5"/>
    <n v="7.6817448127188277E-5"/>
    <n v="8.0634147631694197E-5"/>
    <m/>
    <m/>
    <m/>
    <n v="0"/>
    <m/>
    <n v="0"/>
    <m/>
    <n v="0"/>
    <m/>
    <n v="8317.0044622647601"/>
    <n v="45.95553942636213"/>
    <n v="0.51283885591929479"/>
    <n v="0.26356030239441885"/>
    <n v="9094.4448037250204"/>
    <n v="-21.588358276500543"/>
    <n v="60.055403120783389"/>
    <n v="0.51216172956515926"/>
    <s v="Medianas"/>
    <n v="2023"/>
    <n v="4"/>
    <d v="2025-03-26T00:00:00"/>
    <x v="7"/>
    <x v="17"/>
  </r>
  <r>
    <n v="2024"/>
    <n v="12"/>
    <n v="201.1"/>
    <x v="1"/>
    <s v="AyA Agricola"/>
    <n v="201.1"/>
    <m/>
    <m/>
    <x v="1"/>
    <n v="446917.33573000005"/>
    <n v="387166.41071000003"/>
    <n v="446917.33573000005"/>
    <n v="387166.41071000003"/>
    <n v="303559.78607999999"/>
    <n v="209923.12316000002"/>
    <n v="303559.78607999999"/>
    <n v="209923.12316000002"/>
    <n v="0"/>
    <n v="0"/>
    <n v="0"/>
    <n v="0"/>
    <n v="-3185.22525"/>
    <n v="-4220.31131"/>
    <n v="125360.71477999999"/>
    <n v="127327.12284"/>
    <n v="318701.30908000004"/>
    <n v="382547.58360000001"/>
    <n v="0"/>
    <n v="0"/>
    <n v="0"/>
    <n v="0"/>
    <n v="0"/>
    <n v="0"/>
    <s v="AyA Agricola"/>
    <s v="Daños Sin Autos"/>
    <s v="Agricola y de Animales"/>
    <x v="5"/>
    <x v="3"/>
    <n v="212082789.0007"/>
    <n v="184656494.51231"/>
    <n v="915229324.65265"/>
    <n v="785024033.86473012"/>
    <n v="876641246.77607977"/>
    <n v="747866068.79561019"/>
    <n v="446917.33573000005"/>
    <n v="387166.41071000003"/>
    <n v="303559.78607999993"/>
    <n v="209923.12316000002"/>
    <n v="454119.92055000004"/>
    <n v="457566.24588000006"/>
    <n v="100"/>
    <n v="100"/>
    <n v="59750.925020000024"/>
    <n v="15.432879342613059"/>
    <n v="98.413946516312976"/>
    <n v="84.614285733728963"/>
    <n v="0.21072777184598651"/>
    <n v="0.20966845045582183"/>
    <n v="4.8831186205666559E-2"/>
    <n v="5.0980642009895757E-2"/>
    <n v="4.9319051902647078E-2"/>
    <n v="5.1769484786695359E-2"/>
    <m/>
    <m/>
    <m/>
    <n v="0"/>
    <m/>
    <n v="0"/>
    <m/>
    <n v="0"/>
    <m/>
    <n v="44.605216190801244"/>
    <n v="67.92302777518394"/>
    <n v="54.220386209391272"/>
    <n v="100.00000000000003"/>
    <n v="-1.5443748481389963"/>
    <n v="-16.689760243462683"/>
    <n v="39.334860324822856"/>
    <n v="33.283996108869943"/>
    <m/>
    <n v="2023"/>
    <n v="4"/>
    <d v="2025-03-26T00:00:00"/>
    <x v="5"/>
    <x v="1"/>
  </r>
  <r>
    <n v="2024"/>
    <n v="12"/>
    <n v="123"/>
    <x v="78"/>
    <s v="AyA Agricola"/>
    <n v="236"/>
    <s v="9a049b03f6fc40bfcf2f136320359257ed4af8513f71aa6fef47f17059bbae23"/>
    <s v="866d562d83a77144c090ae01fef5e5dc5d322dfdcb968ee04e0fa262fe1b2619"/>
    <x v="4"/>
    <n v="119953.30322"/>
    <n v="0"/>
    <n v="119953.30322"/>
    <n v="0"/>
    <n v="94678.576409999994"/>
    <n v="0"/>
    <n v="94678.576409999994"/>
    <n v="0"/>
    <n v="0"/>
    <n v="0"/>
    <n v="137.94900000000001"/>
    <n v="132.37299999999999"/>
    <n v="0"/>
    <n v="0"/>
    <n v="12525.821699999999"/>
    <n v="0"/>
    <n v="11415.550660000001"/>
    <n v="0"/>
    <n v="0"/>
    <n v="0"/>
    <n v="0"/>
    <n v="0"/>
    <n v="0"/>
    <n v="0"/>
    <s v="AyA Agricola"/>
    <s v="Daños Sin Autos"/>
    <s v="Agricola y de Animales"/>
    <x v="5"/>
    <x v="3"/>
    <n v="120170.94676000001"/>
    <n v="0"/>
    <n v="915229324.65265"/>
    <n v="785024033.86473012"/>
    <n v="876641246.77607977"/>
    <n v="747866068.79561019"/>
    <n v="446917.33573000005"/>
    <n v="387166.41071000003"/>
    <n v="303559.78607999993"/>
    <n v="209923.12316000002"/>
    <n v="120170.94676000001"/>
    <n v="0"/>
    <n v="26.840154460347094"/>
    <m/>
    <m/>
    <m/>
    <n v="99.818888387028622"/>
    <m/>
    <n v="99.818888387028622"/>
    <m/>
    <n v="1.3106365802420609E-2"/>
    <n v="1.368328306033262E-2"/>
    <m/>
    <m/>
    <m/>
    <m/>
    <m/>
    <n v="0"/>
    <m/>
    <n v="0"/>
    <m/>
    <n v="0"/>
    <m/>
    <m/>
    <n v="78.929528298487156"/>
    <m/>
    <n v="31.189433103977898"/>
    <m/>
    <m/>
    <n v="109.72595254550777"/>
    <m/>
    <s v="Grandes"/>
    <n v="2023"/>
    <n v="4"/>
    <d v="2025-03-26T00:00:00"/>
    <x v="5"/>
    <x v="4"/>
  </r>
  <r>
    <n v="2024"/>
    <n v="12"/>
    <n v="61"/>
    <x v="2"/>
    <s v="AyA Agricol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9780.89759000001"/>
    <n v="597222.12021000008"/>
    <n v="329866.69441000005"/>
    <n v="376581.19566000003"/>
    <n v="0"/>
    <n v="0"/>
    <n v="0"/>
    <n v="0"/>
    <n v="0"/>
    <n v="0"/>
    <s v="AyA Agricola"/>
    <s v="Daños Sin Autos"/>
    <s v="Agricola y de Animales"/>
    <x v="5"/>
    <x v="3"/>
    <n v="0"/>
    <n v="0"/>
    <n v="915229324.65265"/>
    <n v="785024033.86473012"/>
    <n v="876641246.77607977"/>
    <n v="747866068.79561019"/>
    <n v="446917.33573000005"/>
    <n v="387166.41071000003"/>
    <n v="303559.78607999993"/>
    <n v="209923.12316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8.269241342841525"/>
    <n v="-12.404894824375834"/>
    <n v="39.343437755098698"/>
    <n v="158.59053162845865"/>
    <m/>
    <n v="2023"/>
    <n v="4"/>
    <d v="2025-03-26T00:00:00"/>
    <x v="5"/>
    <x v="2"/>
  </r>
  <r>
    <n v="2024"/>
    <n v="12"/>
    <n v="10"/>
    <x v="4"/>
    <s v="AyA Agricola"/>
    <n v="10"/>
    <s v="4a44dc15364204a80fe80e9039455cc1608281820fe2b24f1e5233ade6af1dd5"/>
    <s v="866d562d83a77144c090ae01fef5e5dc5d322dfdcb968ee04e0fa262fe1b2619"/>
    <x v="6"/>
    <n v="43421.369780000001"/>
    <n v="39356.965520000005"/>
    <n v="43421.369780000001"/>
    <n v="39356.965520000005"/>
    <n v="32061.594989999998"/>
    <n v="20989.758629999997"/>
    <n v="32061.594989999998"/>
    <n v="20989.758629999997"/>
    <n v="0"/>
    <n v="0"/>
    <n v="137.94900000000001"/>
    <n v="132.37299999999999"/>
    <n v="0"/>
    <n v="0"/>
    <n v="3205.4392799999996"/>
    <n v="6817.2827900000002"/>
    <n v="6023.9889199999998"/>
    <n v="5760.4506700000002"/>
    <n v="0"/>
    <n v="0"/>
    <n v="0"/>
    <n v="0"/>
    <n v="0"/>
    <n v="0"/>
    <s v="AyA Agricola"/>
    <s v="Daños Sin Autos"/>
    <s v="Agricola y de Animales"/>
    <x v="5"/>
    <x v="3"/>
    <n v="6475502.38203"/>
    <n v="6588756.6787700001"/>
    <n v="915229324.65265"/>
    <n v="785024033.86473012"/>
    <n v="876641246.77607977"/>
    <n v="747866068.79561019"/>
    <n v="446917.33573000005"/>
    <n v="387166.41071000003"/>
    <n v="303559.78607999993"/>
    <n v="209923.12316000002"/>
    <n v="43421.369780000001"/>
    <n v="39356.965520000005"/>
    <n v="9.7157497166841882"/>
    <n v="10.165387397069326"/>
    <n v="4064.4042599999957"/>
    <n v="10.327026502931446"/>
    <n v="100"/>
    <n v="100"/>
    <n v="0.67054827901071468"/>
    <n v="0.59733523999777183"/>
    <n v="4.744315835430577E-3"/>
    <n v="4.9531515816402267E-3"/>
    <n v="5.013472686465765E-3"/>
    <n v="5.2625686820344511E-3"/>
    <m/>
    <m/>
    <m/>
    <n v="0"/>
    <m/>
    <n v="0"/>
    <m/>
    <n v="0"/>
    <m/>
    <n v="52.74875502463081"/>
    <n v="73.838285508827155"/>
    <n v="53.331750435214943"/>
    <n v="10.561871651059377"/>
    <n v="-52.98069071299301"/>
    <n v="4.5749588894578475"/>
    <n v="53.211241298232657"/>
    <n v="118.34634441891679"/>
    <s v="Grandes"/>
    <n v="2023"/>
    <n v="4"/>
    <d v="2025-03-26T00:00:00"/>
    <x v="5"/>
    <x v="6"/>
  </r>
  <r>
    <n v="2024"/>
    <n v="12"/>
    <n v="9"/>
    <x v="8"/>
    <s v="AyA Agricola"/>
    <n v="9"/>
    <s v="19581e27de7ced00ff1ce50b2047e7a567c76b1cbaebabe5ef03f7c3017bb5b7"/>
    <s v="866d562d83a77144c090ae01fef5e5dc5d322dfdcb968ee04e0fa262fe1b2619"/>
    <x v="0"/>
    <n v="216553.72443"/>
    <n v="218893.98005000001"/>
    <n v="216553.72443"/>
    <n v="218893.98005000001"/>
    <n v="126747.76545999997"/>
    <n v="112099.24695000002"/>
    <n v="126747.76545999997"/>
    <n v="112099.24695000002"/>
    <n v="0"/>
    <n v="0"/>
    <n v="137.94900000000001"/>
    <n v="132.37299999999999"/>
    <n v="21.548209999999997"/>
    <n v="0"/>
    <n v="36556.021099999998"/>
    <n v="30033.071609999999"/>
    <n v="81341.084220000004"/>
    <n v="43151.04277"/>
    <n v="0"/>
    <n v="0"/>
    <n v="0"/>
    <n v="0"/>
    <n v="0"/>
    <n v="0"/>
    <s v="AyA Agricola"/>
    <s v="Daños Sin Autos"/>
    <s v="Agricola y de Animales"/>
    <x v="5"/>
    <x v="3"/>
    <n v="3641209.24174"/>
    <n v="3056102.5559399999"/>
    <n v="915229324.65265"/>
    <n v="785024033.86473012"/>
    <n v="876641246.77607977"/>
    <n v="747866068.79561019"/>
    <n v="446917.33573000005"/>
    <n v="387166.41071000003"/>
    <n v="303559.78607999993"/>
    <n v="209923.12316000002"/>
    <n v="220469.88036000001"/>
    <n v="223479.58111000003"/>
    <n v="48.454984203349063"/>
    <n v="56.537440747657875"/>
    <n v="-2340.2556200000108"/>
    <n v="-1.069127446750906"/>
    <n v="98.223722930494901"/>
    <n v="97.94808946874528"/>
    <n v="5.9473023946988812"/>
    <n v="7.1625207611094828"/>
    <n v="2.3661143562263696E-2"/>
    <n v="2.4702662032660923E-2"/>
    <n v="2.7883729746765725E-2"/>
    <n v="2.9269141786645646E-2"/>
    <m/>
    <m/>
    <m/>
    <n v="0"/>
    <m/>
    <n v="0"/>
    <m/>
    <n v="0"/>
    <m/>
    <n v="13.067454874637718"/>
    <n v="58.529478444029536"/>
    <n v="51.211662798764124"/>
    <n v="41.753806423686484"/>
    <n v="21.719221978707214"/>
    <n v="88.503171646528457"/>
    <n v="44.941644742684247"/>
    <n v="69.599874492210319"/>
    <s v="Grandes"/>
    <n v="2023"/>
    <n v="4"/>
    <d v="2025-03-26T00:00:00"/>
    <x v="5"/>
    <x v="0"/>
  </r>
  <r>
    <n v="2024"/>
    <n v="12"/>
    <n v="41"/>
    <x v="7"/>
    <s v="AyA Agricola"/>
    <n v="29"/>
    <s v="35135aaa6cc23891b40cb3f378c53a17a1127210ce60e125ccf03efcfdaec458"/>
    <s v="866d562d83a77144c090ae01fef5e5dc5d322dfdcb968ee04e0fa262fe1b2619"/>
    <x v="5"/>
    <n v="51207.135270000006"/>
    <n v="60472.731829999997"/>
    <n v="51207.135270000006"/>
    <n v="60472.731829999997"/>
    <n v="28150.426169999999"/>
    <n v="40472.521100000005"/>
    <n v="28150.426169999999"/>
    <n v="40472.521100000005"/>
    <n v="0"/>
    <n v="0"/>
    <n v="137.94900000000001"/>
    <n v="132.37299999999999"/>
    <n v="0"/>
    <n v="-2734.7819300000001"/>
    <n v="6073.1171399999994"/>
    <n v="4213.14149"/>
    <n v="10326.48307"/>
    <n v="10789.016529999999"/>
    <n v="0"/>
    <n v="0"/>
    <n v="0"/>
    <n v="0"/>
    <n v="0"/>
    <n v="0"/>
    <s v="AyA Agricola"/>
    <s v="Daños Sin Autos"/>
    <s v="Agricola y de Animales"/>
    <x v="5"/>
    <x v="3"/>
    <n v="31887947.205630001"/>
    <n v="27302085.109419998"/>
    <n v="915229324.65265"/>
    <n v="785024033.86473012"/>
    <n v="876641246.77607977"/>
    <n v="747866068.79561019"/>
    <n v="446917.33573000005"/>
    <n v="387166.41071000003"/>
    <n v="303559.78607999993"/>
    <n v="209923.12316000002"/>
    <n v="53770.785280000004"/>
    <n v="62227.152849999999"/>
    <n v="11.457853875003005"/>
    <n v="15.619312563582898"/>
    <n v="-9265.5965599999909"/>
    <n v="-15.321941443041286"/>
    <n v="95.23226228397013"/>
    <n v="97.180618203392527"/>
    <n v="0.16058460878585215"/>
    <n v="0.22149492094702752"/>
    <n v="5.5950059608758998E-3"/>
    <n v="5.8412874660322515E-3"/>
    <n v="7.7032968700701254E-3"/>
    <n v="8.086037641390445E-3"/>
    <m/>
    <m/>
    <m/>
    <n v="0"/>
    <m/>
    <n v="0"/>
    <m/>
    <n v="0"/>
    <m/>
    <n v="-30.445582817918414"/>
    <n v="54.973639946017613"/>
    <n v="66.926893949120299"/>
    <n v="9.2734372143025734"/>
    <n v="44.147001813603914"/>
    <n v="-4.2870771280577369"/>
    <n v="58.811088914127275"/>
    <n v="39.05028301963312"/>
    <s v="Grandes"/>
    <n v="2023"/>
    <n v="4"/>
    <d v="2025-03-26T00:00:00"/>
    <x v="5"/>
    <x v="5"/>
  </r>
  <r>
    <n v="2024"/>
    <n v="12"/>
    <n v="5.0999999999999996"/>
    <x v="6"/>
    <s v="AyA Agricola"/>
    <n v="5.0999999999999996"/>
    <m/>
    <m/>
    <x v="3"/>
    <n v="447112.07070000004"/>
    <n v="330885.28750000003"/>
    <n v="447112.07070000004"/>
    <n v="330885.28750000003"/>
    <n v="285668.55677999998"/>
    <n v="209031.01639"/>
    <n v="285668.55677999998"/>
    <n v="209031.01639"/>
    <n v="0"/>
    <n v="0"/>
    <n v="0"/>
    <n v="0"/>
    <n v="21.548209999999997"/>
    <n v="-2734.7819300000001"/>
    <n v="60471.098299999998"/>
    <n v="41712.843649999995"/>
    <n v="108940.33974000002"/>
    <n v="59374.412149999996"/>
    <n v="0"/>
    <n v="0"/>
    <n v="0"/>
    <n v="0"/>
    <n v="0"/>
    <n v="0"/>
    <s v="AyA Agricola"/>
    <s v="Daños Sin Autos"/>
    <s v="Agricola y de Animales"/>
    <x v="5"/>
    <x v="3"/>
    <n v="87518318.77996999"/>
    <n v="74563605.946620002"/>
    <n v="915229324.65265"/>
    <n v="785024033.86473012"/>
    <n v="876641246.77607977"/>
    <n v="747866068.79561019"/>
    <n v="446917.33573000005"/>
    <n v="387166.41071000003"/>
    <n v="303559.78607999993"/>
    <n v="209923.12316000002"/>
    <n v="453809.52018000005"/>
    <n v="337225.30958000006"/>
    <n v="100.04357292824228"/>
    <n v="85.463324902904262"/>
    <n v="116226.78320000001"/>
    <n v="35.126005171807464"/>
    <n v="98.52417166626573"/>
    <n v="98.119944766928597"/>
    <n v="0.51087826746773501"/>
    <n v="0.44376245394687652"/>
    <n v="4.885246338339181E-2"/>
    <n v="5.1002855768456187E-2"/>
    <n v="4.2149701566591258E-2"/>
    <n v="4.4243922983813043E-2"/>
    <m/>
    <m/>
    <m/>
    <n v="0"/>
    <m/>
    <n v="0"/>
    <m/>
    <n v="0"/>
    <m/>
    <n v="36.663238649241102"/>
    <n v="63.891935713736473"/>
    <n v="63.17325801014951"/>
    <n v="94.106192545779138"/>
    <n v="44.969973295023749"/>
    <n v="83.480283501215325"/>
    <n v="55.508453933888923"/>
    <n v="70.253905915934183"/>
    <m/>
    <n v="2023"/>
    <n v="4"/>
    <d v="2025-03-26T00:00:00"/>
    <x v="5"/>
    <x v="3"/>
  </r>
  <r>
    <n v="2024"/>
    <n v="12"/>
    <n v="15.1"/>
    <x v="13"/>
    <s v="AyA Agricola"/>
    <n v="15.1"/>
    <m/>
    <m/>
    <x v="7"/>
    <n v="-194.73497"/>
    <n v="56281.123209999998"/>
    <n v="-194.73497"/>
    <n v="56281.123209999998"/>
    <n v="17891.229299999999"/>
    <n v="892.10676999999964"/>
    <n v="17891.229299999999"/>
    <n v="892.10676999999964"/>
    <n v="0"/>
    <n v="0"/>
    <n v="0"/>
    <n v="0"/>
    <n v="-3206.7734599999999"/>
    <n v="-1485.5293799999999"/>
    <n v="64889.616479999997"/>
    <n v="85614.279190000001"/>
    <n v="209760.96934000001"/>
    <n v="323173.17145000002"/>
    <n v="0"/>
    <n v="0"/>
    <n v="0"/>
    <n v="0"/>
    <n v="0"/>
    <n v="0"/>
    <s v="AyA Agricola"/>
    <s v="Daños Sin Autos"/>
    <s v="Agricola y de Animales"/>
    <x v="5"/>
    <x v="3"/>
    <n v="124564470.22073001"/>
    <n v="110092888.56569001"/>
    <n v="915229324.65265"/>
    <n v="785024033.86473012"/>
    <n v="876641246.77607977"/>
    <n v="747866068.79561019"/>
    <n v="446917.33573000005"/>
    <n v="387166.41071000003"/>
    <n v="303559.78607999993"/>
    <n v="209923.12316000002"/>
    <n v="310.40037000000001"/>
    <n v="120340.9363"/>
    <n v="-4.3572928242292863E-2"/>
    <n v="14.536675097095742"/>
    <n v="-56475.858179999996"/>
    <n v="-100.34600405765428"/>
    <n v="-62.73670678936368"/>
    <n v="46.768061592686813"/>
    <n v="-1.5633267628797112E-4"/>
    <n v="5.1121488357005258E-2"/>
    <n v="-2.1277177725255499E-5"/>
    <n v="-2.2213758560432088E-5"/>
    <n v="7.1693503360558226E-3"/>
    <n v="7.5255618028823128E-3"/>
    <m/>
    <m/>
    <m/>
    <n v="0"/>
    <m/>
    <n v="0"/>
    <m/>
    <n v="0"/>
    <m/>
    <n v="1905.503141737172"/>
    <n v="-9187.4763428468959"/>
    <n v="1.5850905581100603"/>
    <n v="5.893807454220882"/>
    <n v="-24.207016523501501"/>
    <n v="-35.093322134738735"/>
    <n v="30.935028897020828"/>
    <n v="26.491765639415359"/>
    <s v="Resto"/>
    <n v="2023"/>
    <n v="4"/>
    <d v="2025-03-26T00:00:00"/>
    <x v="5"/>
    <x v="7"/>
  </r>
  <r>
    <n v="2024"/>
    <n v="12"/>
    <n v="1"/>
    <x v="14"/>
    <s v="AyA Agricola"/>
    <n v="30"/>
    <s v="624b60c58c9d8bfb6ff1886c2fd605d2adeb6ea4da576068201b6c6958ce93f4"/>
    <s v="866d562d83a77144c090ae01fef5e5dc5d322dfdcb968ee04e0fa262fe1b2619"/>
    <x v="9"/>
    <n v="15976.538"/>
    <n v="12161.6101"/>
    <n v="15976.538"/>
    <n v="12161.6101"/>
    <n v="4030.1937499999999"/>
    <n v="35469.489710000002"/>
    <n v="4030.1937499999999"/>
    <n v="35469.489710000002"/>
    <n v="0"/>
    <n v="0"/>
    <n v="137.94900000000001"/>
    <n v="132.37299999999999"/>
    <n v="0"/>
    <n v="0"/>
    <n v="2110.6990799999999"/>
    <n v="649.34775999999999"/>
    <n v="-166.76713000000001"/>
    <n v="-326.09782000000001"/>
    <n v="0"/>
    <n v="0"/>
    <n v="0"/>
    <n v="0"/>
    <n v="0"/>
    <n v="0"/>
    <s v="AyA Agricola"/>
    <s v="Daños Sin Autos"/>
    <s v="Agricola y de Animales"/>
    <x v="5"/>
    <x v="3"/>
    <n v="45393489.003809996"/>
    <n v="37616661.60249"/>
    <n v="915229324.65265"/>
    <n v="785024033.86473012"/>
    <n v="876641246.77607977"/>
    <n v="747866068.79561019"/>
    <n v="446917.33573000005"/>
    <n v="387166.41071000003"/>
    <n v="303559.78607999993"/>
    <n v="209923.12316000002"/>
    <n v="15976.538"/>
    <n v="12161.6101"/>
    <n v="3.5748306728589383"/>
    <n v="3.1411841945941514"/>
    <n v="3814.9279000000006"/>
    <n v="31.368608832476873"/>
    <n v="100"/>
    <n v="100"/>
    <n v="3.5195659885625993E-2"/>
    <n v="3.2330381224459782E-2"/>
    <n v="1.7456322224010308E-3"/>
    <n v="1.8224716277901629E-3"/>
    <n v="1.5492022632896364E-3"/>
    <n v="1.6261748737424985E-3"/>
    <m/>
    <m/>
    <m/>
    <n v="0"/>
    <m/>
    <n v="0"/>
    <m/>
    <n v="0"/>
    <m/>
    <n v="-88.637576173350595"/>
    <n v="25.225701275207431"/>
    <n v="291.6512650738573"/>
    <n v="1.3276441527527911"/>
    <n v="225.04910465849605"/>
    <n v="-48.859783852587547"/>
    <n v="-1265.6565355534988"/>
    <n v="-199.12667922772374"/>
    <s v="Grandes"/>
    <n v="2023"/>
    <n v="4"/>
    <d v="2025-03-26T00:00:00"/>
    <x v="5"/>
    <x v="9"/>
  </r>
  <r>
    <n v="2024"/>
    <n v="12"/>
    <n v="43"/>
    <x v="9"/>
    <s v="AyA Agricola"/>
    <n v="31"/>
    <s v="eb1e33e8a81b697b75855af6bfcdbcbf7cbbde9f94962ceaec1ed8af21f5a50f"/>
    <s v="866d562d83a77144c090ae01fef5e5dc5d322dfdcb968ee04e0fa262fe1b2619"/>
    <x v="15"/>
    <n v="0"/>
    <n v="33.481900000000003"/>
    <n v="0"/>
    <n v="33.481900000000003"/>
    <n v="-6.25E-2"/>
    <n v="-1.2477"/>
    <n v="-6.25E-2"/>
    <n v="-1.2477"/>
    <n v="0"/>
    <n v="0"/>
    <n v="137.94900000000001"/>
    <n v="132.37299999999999"/>
    <n v="0"/>
    <n v="0"/>
    <n v="-6.25E-2"/>
    <n v="-1.2477"/>
    <n v="0"/>
    <n v="1.0619999999999999E-2"/>
    <n v="0"/>
    <n v="0"/>
    <n v="0"/>
    <n v="0"/>
    <n v="0"/>
    <n v="0"/>
    <s v="AyA Agricola"/>
    <s v="Daños Sin Autos"/>
    <s v="Agricola y de Animales"/>
    <x v="5"/>
    <x v="3"/>
    <n v="116483297.66436"/>
    <n v="99677568.474130005"/>
    <n v="915229324.65265"/>
    <n v="785024033.86473012"/>
    <n v="876641246.77607977"/>
    <n v="747866068.79561019"/>
    <n v="446917.33573000005"/>
    <n v="387166.41071000003"/>
    <n v="303559.78607999993"/>
    <n v="209923.12316000002"/>
    <n v="0"/>
    <n v="33.481900000000003"/>
    <m/>
    <n v="8.6479351188032197E-3"/>
    <m/>
    <m/>
    <m/>
    <n v="100"/>
    <m/>
    <n v="3.3590205411852304E-5"/>
    <m/>
    <m/>
    <n v="4.2650796097498038E-6"/>
    <n v="4.4769914556921171E-6"/>
    <m/>
    <m/>
    <m/>
    <n v="0"/>
    <m/>
    <n v="0"/>
    <m/>
    <n v="0"/>
    <m/>
    <n v="-94.990783040795066"/>
    <m/>
    <n v="-3.7264910294816005"/>
    <n v="-2.0589024918975533E-5"/>
    <n v="-94.990783040795066"/>
    <m/>
    <m/>
    <n v="-11748.58757062147"/>
    <s v="Medianas"/>
    <n v="2023"/>
    <n v="4"/>
    <d v="2025-03-26T00:00:00"/>
    <x v="5"/>
    <x v="15"/>
  </r>
  <r>
    <n v="2024"/>
    <n v="12"/>
    <n v="127"/>
    <x v="5"/>
    <s v="AyA Agricola"/>
    <n v="263"/>
    <s v="4be84111a613654b362415e563cb7607df7b203b5d303802a8a546061bbc7847"/>
    <s v="866d562d83a77144c090ae01fef5e5dc5d322dfdcb968ee04e0fa262fe1b2619"/>
    <x v="15"/>
    <n v="0"/>
    <n v="0"/>
    <n v="0"/>
    <n v="0"/>
    <n v="0"/>
    <n v="761.91797000000008"/>
    <n v="0"/>
    <n v="761.91797000000008"/>
    <n v="0"/>
    <n v="0"/>
    <n v="0"/>
    <n v="0"/>
    <n v="0"/>
    <n v="765.66129000000001"/>
    <n v="0"/>
    <n v="0.38125999999999999"/>
    <n v="0"/>
    <n v="5.4189999999999995E-2"/>
    <n v="0"/>
    <n v="0"/>
    <n v="0"/>
    <n v="0"/>
    <n v="0"/>
    <n v="0"/>
    <s v="AyA Agricola"/>
    <s v="Daños Sin Autos"/>
    <s v="Agricola y de Animales"/>
    <x v="5"/>
    <x v="3"/>
    <n v="1641104.9195699999"/>
    <n v="952812.23949000007"/>
    <n v="915229324.65265"/>
    <n v="785024033.86473012"/>
    <n v="876641246.77607977"/>
    <n v="747866068.79561019"/>
    <n v="446917.33573000005"/>
    <n v="387166.41071000003"/>
    <n v="303559.78607999993"/>
    <n v="209923.12316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703.56154272005915"/>
    <s v="Medianas"/>
    <n v="2023"/>
    <n v="4"/>
    <d v="2025-03-26T00:00:00"/>
    <x v="5"/>
    <x v="15"/>
  </r>
  <r>
    <n v="2024"/>
    <n v="12"/>
    <n v="74"/>
    <x v="0"/>
    <s v="AyA Agricola"/>
    <n v="46"/>
    <s v="25fc0e7096fc653718202dc30b0c580b8ab87eac11a700cba03a7c021bc35b0c"/>
    <s v="866d562d83a77144c090ae01fef5e5dc5d322dfdcb968ee04e0fa262fe1b2619"/>
    <x v="16"/>
    <n v="-194.73497"/>
    <n v="56247.641309999999"/>
    <n v="-194.73497"/>
    <n v="56247.641309999999"/>
    <n v="17891.291799999999"/>
    <n v="131.4364999999996"/>
    <n v="17891.291799999999"/>
    <n v="131.4364999999996"/>
    <n v="0"/>
    <n v="0"/>
    <n v="137.94900000000001"/>
    <n v="132.37299999999999"/>
    <n v="-3206.7734599999999"/>
    <n v="-2251.19067"/>
    <n v="64889.678979999997"/>
    <n v="85615.145629999999"/>
    <n v="209760.96934000001"/>
    <n v="323173.10664000001"/>
    <n v="0"/>
    <n v="0"/>
    <n v="0"/>
    <n v="0"/>
    <n v="0"/>
    <n v="0"/>
    <s v="AyA Agricola"/>
    <s v="Daños Sin Autos"/>
    <s v="Agricola y de Animales"/>
    <x v="5"/>
    <x v="3"/>
    <n v="6440067.6368000004"/>
    <n v="9462507.85207"/>
    <n v="915229324.65265"/>
    <n v="785024033.86473012"/>
    <n v="876641246.77607977"/>
    <n v="747866068.79561019"/>
    <n v="446917.33573000005"/>
    <n v="387166.41071000003"/>
    <n v="303559.78607999993"/>
    <n v="209923.12316000002"/>
    <n v="310.40037000000001"/>
    <n v="120307.4544"/>
    <n v="-4.3572928242292863E-2"/>
    <n v="14.528027161976938"/>
    <n v="-56442.376279999997"/>
    <n v="-100.3462100195931"/>
    <n v="-62.73670678936368"/>
    <n v="46.753246995807103"/>
    <n v="-3.0238031800666259E-3"/>
    <n v="0.594426363384157"/>
    <n v="-2.1277177725255499E-5"/>
    <n v="-2.2213758560432088E-5"/>
    <n v="7.1650852564460726E-3"/>
    <n v="7.5210848114266203E-3"/>
    <m/>
    <m/>
    <m/>
    <n v="0"/>
    <m/>
    <n v="0"/>
    <m/>
    <n v="0"/>
    <m/>
    <n v="13512.118247214477"/>
    <n v="-9187.5084377500352"/>
    <n v="0.23367468739819339"/>
    <n v="5.8938280432458008"/>
    <n v="-24.207710560428797"/>
    <n v="-35.093309118179782"/>
    <n v="30.935058692840418"/>
    <n v="26.492039056136974"/>
    <s v="Medianas"/>
    <n v="2023"/>
    <n v="4"/>
    <d v="2025-03-26T00:00:00"/>
    <x v="5"/>
    <x v="16"/>
  </r>
  <r>
    <n v="2024"/>
    <n v="12"/>
    <n v="127"/>
    <x v="5"/>
    <s v="Agricola y de Animales"/>
    <n v="263"/>
    <s v="4be84111a613654b362415e563cb7607df7b203b5d303802a8a546061bbc7847"/>
    <s v="866d562d83a77144c090ae01fef5e5dc5d322dfdcb968ee04e0fa262fe1b2619"/>
    <x v="13"/>
    <n v="0"/>
    <n v="0"/>
    <n v="0"/>
    <n v="0"/>
    <n v="0"/>
    <n v="761.91796999999997"/>
    <n v="0"/>
    <n v="761.91796999999997"/>
    <n v="0"/>
    <n v="0"/>
    <n v="0"/>
    <n v="0"/>
    <n v="0"/>
    <n v="765.66129000000001"/>
    <n v="0"/>
    <n v="0.38125999999999999"/>
    <n v="0"/>
    <n v="5.4189999999999995E-2"/>
    <n v="0"/>
    <n v="0"/>
    <n v="0"/>
    <n v="0"/>
    <n v="0"/>
    <n v="0"/>
    <s v="Agricola y de Animales"/>
    <s v="Daños Sin Autos"/>
    <s v="Agricola y de Animales"/>
    <x v="6"/>
    <x v="3"/>
    <n v="1641104.9195699999"/>
    <n v="952812.23949000007"/>
    <n v="915229324.65265"/>
    <n v="785024033.86473012"/>
    <n v="876641246.77607977"/>
    <n v="747866068.79561019"/>
    <n v="454119.92055000004"/>
    <n v="457566.24588000006"/>
    <n v="332144.49842999998"/>
    <n v="239940.82109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703.56154272005915"/>
    <s v="Medianas"/>
    <n v="2023"/>
    <n v="4"/>
    <d v="2025-03-26T00:00:00"/>
    <x v="6"/>
    <x v="13"/>
  </r>
  <r>
    <n v="2024"/>
    <n v="12"/>
    <n v="10"/>
    <x v="4"/>
    <s v="Agricola y de Animales"/>
    <n v="10"/>
    <s v="4a44dc15364204a80fe80e9039455cc1608281820fe2b24f1e5233ade6af1dd5"/>
    <s v="866d562d83a77144c090ae01fef5e5dc5d322dfdcb968ee04e0fa262fe1b2619"/>
    <x v="6"/>
    <n v="43421.369780000001"/>
    <n v="39356.965520000005"/>
    <n v="43421.369780000001"/>
    <n v="39356.965520000005"/>
    <n v="32061.594989999998"/>
    <n v="20989.758629999997"/>
    <n v="32061.594989999998"/>
    <n v="20989.758629999997"/>
    <n v="0"/>
    <n v="0"/>
    <n v="137.94900000000001"/>
    <n v="132.37299999999999"/>
    <n v="0"/>
    <n v="0"/>
    <n v="3205.4392799999996"/>
    <n v="6817.2827900000002"/>
    <n v="6023.9889199999998"/>
    <n v="5760.4506700000002"/>
    <n v="0"/>
    <n v="0"/>
    <n v="0"/>
    <n v="0"/>
    <n v="0"/>
    <n v="0"/>
    <s v="Agricola y de Animales"/>
    <s v="Daños Sin Autos"/>
    <s v="Agricola y de Animales"/>
    <x v="6"/>
    <x v="3"/>
    <n v="6475502.38203"/>
    <n v="6588756.6787700001"/>
    <n v="915229324.65265"/>
    <n v="785024033.86473012"/>
    <n v="876641246.77607977"/>
    <n v="747866068.79561019"/>
    <n v="454119.92055000004"/>
    <n v="457566.24588000006"/>
    <n v="332144.49842999998"/>
    <n v="239940.82109000001"/>
    <n v="43421.369780000001"/>
    <n v="39356.965520000005"/>
    <n v="9.5616527298364069"/>
    <n v="8.6013699380967097"/>
    <n v="4064.4042599999957"/>
    <n v="10.327026502931446"/>
    <n v="100"/>
    <n v="100"/>
    <n v="0.67054827901071468"/>
    <n v="0.59733523999777183"/>
    <n v="4.744315835430577E-3"/>
    <n v="4.9531515816402267E-3"/>
    <n v="5.013472686465765E-3"/>
    <n v="5.2625686820344511E-3"/>
    <m/>
    <m/>
    <m/>
    <n v="0"/>
    <m/>
    <n v="0"/>
    <m/>
    <n v="0"/>
    <m/>
    <n v="52.74875502463081"/>
    <n v="73.838285508827155"/>
    <n v="53.331750435214943"/>
    <n v="9.6529056303959937"/>
    <n v="-52.98069071299301"/>
    <n v="4.5749588894578475"/>
    <n v="53.211241298232657"/>
    <n v="118.34634441891679"/>
    <s v="Grandes"/>
    <n v="2023"/>
    <n v="4"/>
    <d v="2025-03-26T00:00:00"/>
    <x v="6"/>
    <x v="6"/>
  </r>
  <r>
    <n v="2024"/>
    <n v="12"/>
    <n v="123"/>
    <x v="78"/>
    <s v="Agricola y de Animales"/>
    <n v="236"/>
    <s v="9a049b03f6fc40bfcf2f136320359257ed4af8513f71aa6fef47f17059bbae23"/>
    <s v="866d562d83a77144c090ae01fef5e5dc5d322dfdcb968ee04e0fa262fe1b2619"/>
    <x v="4"/>
    <n v="120170.94676000001"/>
    <n v="0"/>
    <n v="120170.94676000001"/>
    <n v="0"/>
    <n v="94540.249620000002"/>
    <n v="0"/>
    <n v="94540.249620000002"/>
    <n v="0"/>
    <n v="0"/>
    <n v="0"/>
    <n v="137.94900000000001"/>
    <n v="132.37299999999999"/>
    <n v="0"/>
    <n v="0"/>
    <n v="12520.009480000001"/>
    <n v="0"/>
    <n v="20671.54422"/>
    <n v="0"/>
    <n v="0"/>
    <n v="0"/>
    <n v="0"/>
    <n v="0"/>
    <n v="0"/>
    <n v="0"/>
    <s v="Agricola y de Animales"/>
    <s v="Daños Sin Autos"/>
    <s v="Agricola y de Animales"/>
    <x v="6"/>
    <x v="3"/>
    <n v="120170.94676000001"/>
    <n v="0"/>
    <n v="915229324.65265"/>
    <n v="785024033.86473012"/>
    <n v="876641246.77607977"/>
    <n v="747866068.79561019"/>
    <n v="454119.92055000004"/>
    <n v="457566.24588000006"/>
    <n v="332144.49842999998"/>
    <n v="239940.82109000001"/>
    <n v="120170.94676000001"/>
    <n v="0"/>
    <n v="26.462381701832609"/>
    <m/>
    <m/>
    <m/>
    <n v="100"/>
    <m/>
    <n v="100"/>
    <m/>
    <n v="1.3130146021665944E-2"/>
    <n v="1.370811003953311E-2"/>
    <m/>
    <m/>
    <m/>
    <m/>
    <m/>
    <n v="0"/>
    <m/>
    <n v="0"/>
    <m/>
    <n v="0"/>
    <m/>
    <m/>
    <n v="78.671469409999332"/>
    <m/>
    <n v="28.463590415279612"/>
    <m/>
    <m/>
    <n v="60.566396717893575"/>
    <m/>
    <s v="Grandes"/>
    <n v="2023"/>
    <n v="4"/>
    <d v="2025-03-26T00:00:00"/>
    <x v="6"/>
    <x v="4"/>
  </r>
  <r>
    <n v="2024"/>
    <n v="12"/>
    <n v="5.0999999999999996"/>
    <x v="6"/>
    <s v="Agricola y de Animales"/>
    <n v="5.0999999999999996"/>
    <m/>
    <m/>
    <x v="3"/>
    <n v="453809.52018000005"/>
    <n v="337225.30958000006"/>
    <n v="453809.52018000005"/>
    <n v="337225.30958000006"/>
    <n v="287257.19020999997"/>
    <n v="210655.78791000001"/>
    <n v="287257.19020999997"/>
    <n v="210655.78791000001"/>
    <n v="0"/>
    <n v="0"/>
    <n v="0"/>
    <n v="0"/>
    <n v="176.77260000000001"/>
    <n v="-2706.8780900000002"/>
    <n v="61293.184089999995"/>
    <n v="42472.912789999995"/>
    <n v="120717.34459000001"/>
    <n v="63623.859770000003"/>
    <n v="0"/>
    <n v="0"/>
    <n v="0"/>
    <n v="0"/>
    <n v="0"/>
    <n v="0"/>
    <s v="Agricola y de Animales"/>
    <s v="Daños Sin Autos"/>
    <s v="Agricola y de Animales"/>
    <x v="6"/>
    <x v="3"/>
    <n v="87518318.77996999"/>
    <n v="74563605.946620002"/>
    <n v="915229324.65265"/>
    <n v="785024033.86473012"/>
    <n v="876641246.77607977"/>
    <n v="747866068.79561019"/>
    <n v="454119.92055000004"/>
    <n v="457566.24588000006"/>
    <n v="332144.49842999998"/>
    <n v="239940.82109000001"/>
    <n v="453809.52018000005"/>
    <n v="337225.30958000006"/>
    <n v="99.931647929114405"/>
    <n v="73.699778472828996"/>
    <n v="116584.21059999999"/>
    <n v="34.571607553774861"/>
    <n v="100"/>
    <n v="100"/>
    <n v="0.51853089331037505"/>
    <n v="0.45226529122185866"/>
    <n v="4.9584241671040308E-2"/>
    <n v="5.1766845542452151E-2"/>
    <n v="4.2957322964981781E-2"/>
    <n v="4.5091671309955214E-2"/>
    <m/>
    <m/>
    <m/>
    <n v="0"/>
    <m/>
    <n v="0"/>
    <m/>
    <n v="0"/>
    <m/>
    <n v="36.363302931285666"/>
    <n v="63.299066554633235"/>
    <n v="62.467371791388651"/>
    <n v="86.485608392679708"/>
    <n v="44.311232886365936"/>
    <n v="89.735965448171058"/>
    <n v="50.774132166486872"/>
    <n v="66.75626556379855"/>
    <m/>
    <n v="2023"/>
    <n v="4"/>
    <d v="2025-03-26T00:00:00"/>
    <x v="6"/>
    <x v="3"/>
  </r>
  <r>
    <n v="2024"/>
    <n v="12"/>
    <n v="61"/>
    <x v="2"/>
    <s v="Agricola y de Anim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32547.56234999999"/>
    <n v="606298.38899999997"/>
    <n v="355781.89743999997"/>
    <n v="399980.33447"/>
    <n v="0"/>
    <n v="0"/>
    <n v="0"/>
    <n v="0"/>
    <n v="0"/>
    <n v="0"/>
    <s v="Agricola y de Animales"/>
    <s v="Daños Sin Autos"/>
    <s v="Agricola y de Animales"/>
    <x v="6"/>
    <x v="3"/>
    <n v="0"/>
    <n v="0"/>
    <n v="915229324.65265"/>
    <n v="785024033.86473012"/>
    <n v="876641246.77607977"/>
    <n v="747866068.79561019"/>
    <n v="454119.92055000004"/>
    <n v="457566.24588000006"/>
    <n v="332144.49842999998"/>
    <n v="239940.82109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8.138229499732347"/>
    <n v="-11.050152525264977"/>
    <n v="37.255285697146292"/>
    <n v="151.58204960335985"/>
    <m/>
    <n v="2023"/>
    <n v="4"/>
    <d v="2025-03-26T00:00:00"/>
    <x v="6"/>
    <x v="2"/>
  </r>
  <r>
    <n v="2024"/>
    <n v="12"/>
    <n v="1"/>
    <x v="14"/>
    <s v="Agricola y de Animales"/>
    <n v="30"/>
    <s v="624b60c58c9d8bfb6ff1886c2fd605d2adeb6ea4da576068201b6c6958ce93f4"/>
    <s v="866d562d83a77144c090ae01fef5e5dc5d322dfdcb968ee04e0fa262fe1b2619"/>
    <x v="9"/>
    <n v="15976.538"/>
    <n v="12161.6101"/>
    <n v="15976.538"/>
    <n v="12161.6101"/>
    <n v="4030.1937499999999"/>
    <n v="35469.489710000002"/>
    <n v="4030.1937499999999"/>
    <n v="35469.489710000002"/>
    <n v="0"/>
    <n v="0"/>
    <n v="137.94900000000001"/>
    <n v="132.37299999999999"/>
    <n v="0"/>
    <n v="0"/>
    <n v="2110.6990799999999"/>
    <n v="649.34775999999999"/>
    <n v="-166.76713000000001"/>
    <n v="-326.09782000000001"/>
    <n v="0"/>
    <n v="0"/>
    <n v="0"/>
    <n v="0"/>
    <n v="0"/>
    <n v="0"/>
    <s v="Agricola y de Animales"/>
    <s v="Daños Sin Autos"/>
    <s v="Agricola y de Animales"/>
    <x v="6"/>
    <x v="3"/>
    <n v="45393489.003809996"/>
    <n v="37616661.60249"/>
    <n v="915229324.65265"/>
    <n v="785024033.86473012"/>
    <n v="876641246.77607977"/>
    <n v="747866068.79561019"/>
    <n v="454119.92055000004"/>
    <n v="457566.24588000006"/>
    <n v="332144.49842999998"/>
    <n v="239940.82109000001"/>
    <n v="15976.538"/>
    <n v="12161.6101"/>
    <n v="3.5181319464361467"/>
    <n v="2.6578905698366282"/>
    <n v="3814.9279000000006"/>
    <n v="31.368608832476873"/>
    <n v="100"/>
    <n v="100"/>
    <n v="3.5195659885625993E-2"/>
    <n v="3.2330381224459782E-2"/>
    <n v="1.7456322224010308E-3"/>
    <n v="1.8224716277901629E-3"/>
    <n v="1.5492022632896364E-3"/>
    <n v="1.6261748737424985E-3"/>
    <m/>
    <m/>
    <m/>
    <n v="0"/>
    <m/>
    <n v="0"/>
    <m/>
    <n v="0"/>
    <m/>
    <n v="-88.637576173350595"/>
    <n v="25.225701275207431"/>
    <n v="291.6512650738573"/>
    <n v="1.2133856707096324"/>
    <n v="225.04910465849605"/>
    <n v="-48.859783852587547"/>
    <n v="-1265.6565355534988"/>
    <n v="-199.12667922772374"/>
    <s v="Grandes"/>
    <n v="2023"/>
    <n v="4"/>
    <d v="2025-03-26T00:00:00"/>
    <x v="6"/>
    <x v="9"/>
  </r>
  <r>
    <n v="2024"/>
    <n v="12"/>
    <n v="43"/>
    <x v="9"/>
    <s v="Agricola y de Animales"/>
    <n v="31"/>
    <s v="eb1e33e8a81b697b75855af6bfcdbcbf7cbbde9f94962ceaec1ed8af21f5a50f"/>
    <s v="866d562d83a77144c090ae01fef5e5dc5d322dfdcb968ee04e0fa262fe1b2619"/>
    <x v="13"/>
    <n v="0"/>
    <n v="33.481900000000003"/>
    <n v="0"/>
    <n v="33.481900000000003"/>
    <n v="-6.25E-2"/>
    <n v="-1.2477"/>
    <n v="-6.25E-2"/>
    <n v="-1.2477"/>
    <n v="0"/>
    <n v="0"/>
    <n v="137.94900000000001"/>
    <n v="132.37299999999999"/>
    <n v="0"/>
    <n v="0"/>
    <n v="-6.25E-2"/>
    <n v="-1.2477"/>
    <n v="0"/>
    <n v="1.0619999999999999E-2"/>
    <n v="0"/>
    <n v="0"/>
    <n v="0"/>
    <n v="0"/>
    <n v="0"/>
    <n v="0"/>
    <s v="Agricola y de Animales"/>
    <s v="Daños Sin Autos"/>
    <s v="Agricola y de Animales"/>
    <x v="6"/>
    <x v="3"/>
    <n v="116483297.66436"/>
    <n v="99677568.474130005"/>
    <n v="915229324.65265"/>
    <n v="785024033.86473012"/>
    <n v="876641246.77607977"/>
    <n v="747866068.79561019"/>
    <n v="454119.92055000004"/>
    <n v="457566.24588000006"/>
    <n v="332144.49842999998"/>
    <n v="239940.82109000001"/>
    <n v="0"/>
    <n v="33.481900000000003"/>
    <m/>
    <n v="7.3173885314916486E-3"/>
    <m/>
    <m/>
    <m/>
    <n v="100"/>
    <m/>
    <n v="3.3590205411852304E-5"/>
    <m/>
    <m/>
    <n v="4.2650796097498038E-6"/>
    <n v="4.4769914556921171E-6"/>
    <m/>
    <m/>
    <m/>
    <n v="0"/>
    <m/>
    <n v="0"/>
    <m/>
    <n v="0"/>
    <m/>
    <n v="-94.990783040795066"/>
    <m/>
    <n v="-3.7264910294816005"/>
    <n v="-1.8817111316137602E-5"/>
    <n v="-94.990783040795066"/>
    <m/>
    <m/>
    <n v="-11748.58757062147"/>
    <s v="Medianas"/>
    <n v="2023"/>
    <n v="4"/>
    <d v="2025-03-26T00:00:00"/>
    <x v="6"/>
    <x v="13"/>
  </r>
  <r>
    <n v="2024"/>
    <n v="12"/>
    <n v="9"/>
    <x v="8"/>
    <s v="Agricola y de Animales"/>
    <n v="9"/>
    <s v="19581e27de7ced00ff1ce50b2047e7a567c76b1cbaebabe5ef03f7c3017bb5b7"/>
    <s v="866d562d83a77144c090ae01fef5e5dc5d322dfdcb968ee04e0fa262fe1b2619"/>
    <x v="0"/>
    <n v="220469.88036000001"/>
    <n v="223479.58111000003"/>
    <n v="220469.88036000001"/>
    <n v="223479.58111000003"/>
    <n v="127502.57543999997"/>
    <n v="112905.3303"/>
    <n v="127502.57543999997"/>
    <n v="112905.3303"/>
    <n v="0"/>
    <n v="0"/>
    <n v="137.94900000000001"/>
    <n v="132.37299999999999"/>
    <n v="176.77260000000001"/>
    <n v="0"/>
    <n v="37086.008869999998"/>
    <n v="30499.904579999999"/>
    <n v="83562.844389999998"/>
    <n v="46900.546520000004"/>
    <n v="0"/>
    <n v="0"/>
    <n v="0"/>
    <n v="0"/>
    <n v="0"/>
    <n v="0"/>
    <s v="Agricola y de Animales"/>
    <s v="Daños Sin Autos"/>
    <s v="Agricola y de Animales"/>
    <x v="6"/>
    <x v="3"/>
    <n v="3641209.24174"/>
    <n v="3056102.5559399999"/>
    <n v="915229324.65265"/>
    <n v="785024033.86473012"/>
    <n v="876641246.77607977"/>
    <n v="747866068.79561019"/>
    <n v="454119.92055000004"/>
    <n v="457566.24588000006"/>
    <n v="332144.49842999998"/>
    <n v="239940.82109000001"/>
    <n v="220469.88036000001"/>
    <n v="223479.58111000003"/>
    <n v="48.548823864185799"/>
    <n v="48.840923718094601"/>
    <n v="-3009.7007500000182"/>
    <n v="-1.3467452977364402"/>
    <n v="100"/>
    <n v="100"/>
    <n v="6.054853366642714"/>
    <n v="7.3125681163949645"/>
    <n v="2.4089031505155636E-2"/>
    <n v="2.5149384787767643E-2"/>
    <n v="2.8467864863932116E-2"/>
    <n v="2.9882299844128424E-2"/>
    <m/>
    <m/>
    <m/>
    <n v="0"/>
    <m/>
    <n v="0"/>
    <m/>
    <n v="0"/>
    <m/>
    <n v="12.928747563302579"/>
    <n v="57.832196956701779"/>
    <n v="50.52154194097325"/>
    <n v="38.38768248237939"/>
    <n v="21.59385211427438"/>
    <n v="78.170299901230209"/>
    <n v="44.380979537884301"/>
    <n v="65.031021689680728"/>
    <s v="Grandes"/>
    <n v="2023"/>
    <n v="4"/>
    <d v="2025-03-26T00:00:00"/>
    <x v="6"/>
    <x v="0"/>
  </r>
  <r>
    <n v="2024"/>
    <n v="12"/>
    <n v="74"/>
    <x v="0"/>
    <s v="Agricola y de Animales"/>
    <n v="46"/>
    <s v="25fc0e7096fc653718202dc30b0c580b8ab87eac11a700cba03a7c021bc35b0c"/>
    <s v="866d562d83a77144c090ae01fef5e5dc5d322dfdcb968ee04e0fa262fe1b2619"/>
    <x v="15"/>
    <n v="310.40037000000001"/>
    <n v="120307.4544"/>
    <n v="310.40037000000001"/>
    <n v="120307.4544"/>
    <n v="44887.370720000006"/>
    <n v="28524.36291"/>
    <n v="44887.370720000006"/>
    <n v="28524.36291"/>
    <n v="0"/>
    <n v="0"/>
    <n v="137.94900000000001"/>
    <n v="132.37299999999999"/>
    <n v="-6554.3415599999998"/>
    <n v="122.19844999999987"/>
    <n v="68983.401010000001"/>
    <n v="95996.221950000006"/>
    <n v="257788.18516999998"/>
    <n v="377519.37422000006"/>
    <n v="0"/>
    <n v="0"/>
    <n v="0"/>
    <n v="0"/>
    <n v="0"/>
    <n v="0"/>
    <s v="Agricola y de Animales"/>
    <s v="Daños Sin Autos"/>
    <s v="Agricola y de Animales"/>
    <x v="6"/>
    <x v="3"/>
    <n v="6440067.6368000004"/>
    <n v="9462507.85207"/>
    <n v="915229324.65265"/>
    <n v="785024033.86473012"/>
    <n v="876641246.77607977"/>
    <n v="747866068.79561019"/>
    <n v="454119.92055000004"/>
    <n v="457566.24588000006"/>
    <n v="332144.49842999998"/>
    <n v="239940.82109000001"/>
    <n v="310.40037000000001"/>
    <n v="120307.4544"/>
    <n v="6.8352070885607394E-2"/>
    <n v="26.292904138639518"/>
    <n v="-119997.05403"/>
    <n v="-99.741994067160647"/>
    <n v="100"/>
    <n v="100"/>
    <n v="4.819830900941199E-3"/>
    <n v="1.2714119373087946"/>
    <n v="3.3915037645652786E-5"/>
    <n v="3.5407913002214177E-5"/>
    <n v="1.5325321163444858E-2"/>
    <n v="1.60867646520917E-2"/>
    <m/>
    <m/>
    <m/>
    <n v="0"/>
    <m/>
    <n v="0"/>
    <m/>
    <n v="0"/>
    <m/>
    <n v="57.365024633954235"/>
    <n v="14461.120236422399"/>
    <n v="23.709555698154645"/>
    <n v="13.514410424431611"/>
    <n v="-28.139462565589024"/>
    <n v="-31.715243567930507"/>
    <n v="26.759721732207581"/>
    <n v="25.428157733186442"/>
    <s v="Medianas"/>
    <n v="2023"/>
    <n v="4"/>
    <d v="2025-03-26T00:00:00"/>
    <x v="6"/>
    <x v="15"/>
  </r>
  <r>
    <n v="2024"/>
    <n v="12"/>
    <n v="15.1"/>
    <x v="13"/>
    <s v="Agricola y de Animales"/>
    <n v="15.1"/>
    <m/>
    <m/>
    <x v="7"/>
    <n v="310.40037000000001"/>
    <n v="120340.9363"/>
    <n v="310.40037000000001"/>
    <n v="120340.9363"/>
    <n v="44887.308220000006"/>
    <n v="29285.033179999999"/>
    <n v="44887.308220000006"/>
    <n v="29285.033179999999"/>
    <n v="0"/>
    <n v="0"/>
    <n v="0"/>
    <n v="0"/>
    <n v="-6554.3415599999998"/>
    <n v="887.85973999999987"/>
    <n v="68983.338510000001"/>
    <n v="95995.355510000009"/>
    <n v="257788.18516999998"/>
    <n v="377519.43903000007"/>
    <n v="0"/>
    <n v="0"/>
    <n v="0"/>
    <n v="0"/>
    <n v="0"/>
    <n v="0"/>
    <s v="Agricola y de Animales"/>
    <s v="Daños Sin Autos"/>
    <s v="Agricola y de Animales"/>
    <x v="6"/>
    <x v="3"/>
    <n v="124564470.22073001"/>
    <n v="110092888.56569001"/>
    <n v="915229324.65265"/>
    <n v="785024033.86473012"/>
    <n v="876641246.77607977"/>
    <n v="747866068.79561019"/>
    <n v="454119.92055000004"/>
    <n v="457566.24588000006"/>
    <n v="332144.49842999998"/>
    <n v="239940.82109000001"/>
    <n v="310.40037000000001"/>
    <n v="120340.9363"/>
    <n v="6.8352070885607394E-2"/>
    <n v="26.300221527171008"/>
    <n v="-120030.53593"/>
    <n v="-99.742065850953495"/>
    <n v="100"/>
    <n v="100"/>
    <n v="2.4918852819745963E-4"/>
    <n v="0.10930854650815634"/>
    <n v="3.3915037645652786E-5"/>
    <n v="3.5407913002214177E-5"/>
    <n v="1.5329586243054607E-2"/>
    <n v="1.6091241643547388E-2"/>
    <m/>
    <m/>
    <m/>
    <n v="0"/>
    <m/>
    <n v="0"/>
    <m/>
    <n v="0"/>
    <m/>
    <n v="53.277300196659723"/>
    <n v="14461.100101137123"/>
    <n v="24.335055119560341"/>
    <n v="13.514391607320295"/>
    <n v="-28.138879070233891"/>
    <n v="-31.715255290598556"/>
    <n v="26.759697487496769"/>
    <n v="25.427923859139774"/>
    <s v="Resto"/>
    <n v="2023"/>
    <n v="4"/>
    <d v="2025-03-26T00:00:00"/>
    <x v="6"/>
    <x v="7"/>
  </r>
  <r>
    <n v="2024"/>
    <n v="12"/>
    <n v="41"/>
    <x v="7"/>
    <s v="Agricola y de Animales"/>
    <n v="29"/>
    <s v="35135aaa6cc23891b40cb3f378c53a17a1127210ce60e125ccf03efcfdaec458"/>
    <s v="866d562d83a77144c090ae01fef5e5dc5d322dfdcb968ee04e0fa262fe1b2619"/>
    <x v="5"/>
    <n v="53770.785280000004"/>
    <n v="62227.152849999999"/>
    <n v="53770.785280000004"/>
    <n v="62227.152849999999"/>
    <n v="29122.576410000005"/>
    <n v="41291.209270000007"/>
    <n v="29122.576410000005"/>
    <n v="41291.209270000007"/>
    <n v="0"/>
    <n v="0"/>
    <n v="137.94900000000001"/>
    <n v="132.37299999999999"/>
    <n v="0"/>
    <n v="-2706.8780900000002"/>
    <n v="6371.0273799999995"/>
    <n v="4506.3776600000001"/>
    <n v="10625.734189999999"/>
    <n v="11288.9604"/>
    <n v="0"/>
    <n v="0"/>
    <n v="0"/>
    <n v="0"/>
    <n v="0"/>
    <n v="0"/>
    <s v="Agricola y de Animales"/>
    <s v="Daños Sin Autos"/>
    <s v="Agricola y de Animales"/>
    <x v="6"/>
    <x v="3"/>
    <n v="31887947.205630001"/>
    <n v="27302085.109419998"/>
    <n v="915229324.65265"/>
    <n v="785024033.86473012"/>
    <n v="876641246.77607977"/>
    <n v="747866068.79561019"/>
    <n v="454119.92055000004"/>
    <n v="457566.24588000006"/>
    <n v="332144.49842999998"/>
    <n v="239940.82109000001"/>
    <n v="53770.785280000004"/>
    <n v="62227.152849999999"/>
    <n v="11.840657686823423"/>
    <n v="13.599594246801042"/>
    <n v="-8456.3675699999949"/>
    <n v="-13.589513874086878"/>
    <n v="100"/>
    <n v="100"/>
    <n v="0.16862416678395173"/>
    <n v="0.22792088077012793"/>
    <n v="5.8751160863871159E-3"/>
    <n v="6.1337275057210105E-3"/>
    <n v="7.9267831512942633E-3"/>
    <n v="8.3206279100498295E-3"/>
    <m/>
    <m/>
    <m/>
    <n v="0"/>
    <m/>
    <n v="0"/>
    <m/>
    <n v="0"/>
    <m/>
    <n v="-29.470274848165033"/>
    <n v="54.160593449305871"/>
    <n v="66.355613874112848"/>
    <n v="8.7680441939150882"/>
    <n v="41.37801712784097"/>
    <n v="-5.8749981087718339"/>
    <n v="59.958467491082615"/>
    <n v="39.918446874877866"/>
    <s v="Grandes"/>
    <n v="2023"/>
    <n v="4"/>
    <d v="2025-03-26T00:00:00"/>
    <x v="6"/>
    <x v="5"/>
  </r>
  <r>
    <n v="2024"/>
    <n v="12"/>
    <n v="201.1"/>
    <x v="1"/>
    <s v="Agricola y de Animales"/>
    <n v="201.1"/>
    <m/>
    <m/>
    <x v="1"/>
    <n v="454119.92055000004"/>
    <n v="457566.24588000006"/>
    <n v="454119.92055000004"/>
    <n v="457566.24588000006"/>
    <n v="332144.49842999998"/>
    <n v="239940.82109000001"/>
    <n v="332144.49842999998"/>
    <n v="239940.82109000001"/>
    <n v="0"/>
    <n v="0"/>
    <n v="0"/>
    <n v="0"/>
    <n v="-6377.5689599999996"/>
    <n v="-1819.0183500000003"/>
    <n v="130276.5226"/>
    <n v="138468.2683"/>
    <n v="378505.52976"/>
    <n v="441143.29880000005"/>
    <n v="0"/>
    <n v="0"/>
    <n v="0"/>
    <n v="0"/>
    <n v="0"/>
    <n v="0"/>
    <s v="Agricola y de Animales"/>
    <s v="Daños Sin Autos"/>
    <s v="Agricola y de Animales"/>
    <x v="6"/>
    <x v="3"/>
    <n v="212082789.0007"/>
    <n v="184656494.51231003"/>
    <n v="915229324.65265"/>
    <n v="785024033.86473012"/>
    <n v="876641246.77607977"/>
    <n v="747866068.79561019"/>
    <n v="454119.92055000004"/>
    <n v="457566.24588000006"/>
    <n v="332144.49842999998"/>
    <n v="239940.82109000001"/>
    <n v="454119.92055000004"/>
    <n v="457566.24588000006"/>
    <n v="100"/>
    <n v="100"/>
    <n v="-3446.3253300000215"/>
    <n v="-0.75318609294966476"/>
    <n v="100"/>
    <n v="100"/>
    <n v="0.21412389128308815"/>
    <n v="0.24779320493896664"/>
    <n v="4.9618156708685961E-2"/>
    <n v="5.1802253455454368E-2"/>
    <n v="5.8286909208036392E-2"/>
    <n v="6.1182912953502595E-2"/>
    <m/>
    <m/>
    <m/>
    <n v="0"/>
    <m/>
    <n v="0"/>
    <m/>
    <n v="0"/>
    <m/>
    <n v="38.427674341172249"/>
    <n v="73.140261723759764"/>
    <n v="52.438488033255446"/>
    <n v="100"/>
    <n v="-5.9159732410692722"/>
    <n v="-14.198961926971931"/>
    <n v="34.418657683179624"/>
    <n v="31.388500896797478"/>
    <m/>
    <n v="2023"/>
    <n v="4"/>
    <d v="2025-03-26T00:00:00"/>
    <x v="6"/>
    <x v="1"/>
  </r>
  <r>
    <n v="2024"/>
    <n v="12"/>
    <n v="603"/>
    <x v="25"/>
    <s v="Credito a la Vivienda"/>
    <n v="242"/>
    <s v="14063697603e22d600d336bee6cff12c8be93509ce84a0642918d89b2aef1753"/>
    <s v="866d562d83a77144c090ae01fef5e5dc5d322dfdcb968ee04e0fa262fe1b2619"/>
    <x v="0"/>
    <n v="470017.15100000001"/>
    <n v="502029.31533999997"/>
    <n v="470017.15100000001"/>
    <n v="502029.31533999997"/>
    <n v="117803.68642"/>
    <n v="-200470.59344"/>
    <n v="117803.68642"/>
    <n v="-200470.59344"/>
    <n v="0"/>
    <n v="0"/>
    <n v="137.94900000000001"/>
    <n v="132.37299999999999"/>
    <n v="0"/>
    <n v="0"/>
    <n v="105660.13335999999"/>
    <n v="-178754.22361000002"/>
    <n v="438661.05018999998"/>
    <n v="199482.23113"/>
    <n v="0"/>
    <n v="0"/>
    <n v="0"/>
    <n v="0"/>
    <n v="0"/>
    <n v="0"/>
    <s v="Credito a la Vivienda"/>
    <s v="Daños Sin Autos"/>
    <s v="Credito a la Vivienda"/>
    <x v="9"/>
    <x v="3"/>
    <n v="470017.15100000001"/>
    <n v="502029.31533999997"/>
    <n v="915229324.65265"/>
    <n v="785024033.86473012"/>
    <n v="876641246.77607977"/>
    <n v="747866068.79561019"/>
    <n v="627780.24341"/>
    <n v="613604.79594999994"/>
    <n v="204603.79476999998"/>
    <n v="-176920.45431"/>
    <n v="470017.15100000001"/>
    <n v="502029.31533999997"/>
    <n v="74.869694599967559"/>
    <n v="81.816393654932938"/>
    <n v="-32012.164339999959"/>
    <n v="-6.3765527951927803"/>
    <n v="100"/>
    <n v="100"/>
    <n v="100"/>
    <n v="100"/>
    <n v="5.135512361105584E-2"/>
    <n v="5.3615678332331128E-2"/>
    <n v="6.3950821081040457E-2"/>
    <n v="6.7128238101306775E-2"/>
    <m/>
    <m/>
    <m/>
    <n v="0"/>
    <m/>
    <n v="0"/>
    <m/>
    <n v="0"/>
    <m/>
    <n v="-158.76357444677197"/>
    <n v="25.063699520190486"/>
    <n v="-39.932049247807576"/>
    <n v="57.576491458736598"/>
    <n v="-159.1091674513525"/>
    <n v="119.89981147951481"/>
    <n v="24.086964938928308"/>
    <n v="-89.609095806386989"/>
    <s v="Grandes"/>
    <n v="2023"/>
    <n v="4"/>
    <d v="2025-03-26T00:00:00"/>
    <x v="9"/>
    <x v="0"/>
  </r>
  <r>
    <n v="2024"/>
    <n v="12"/>
    <n v="5.0999999999999996"/>
    <x v="6"/>
    <s v="Credito a la Vivienda"/>
    <n v="5.0999999999999996"/>
    <m/>
    <m/>
    <x v="3"/>
    <n v="627780.24341"/>
    <n v="613604.79594999994"/>
    <n v="627780.24341"/>
    <n v="613604.79594999994"/>
    <n v="204603.79476999998"/>
    <n v="-176920.45431"/>
    <n v="204603.79476999998"/>
    <n v="-176920.45431"/>
    <n v="0"/>
    <n v="0"/>
    <n v="0"/>
    <n v="0"/>
    <n v="0"/>
    <n v="0"/>
    <n v="198322.83713"/>
    <n v="-161342.02126000001"/>
    <n v="662857.53444999992"/>
    <n v="411183.98913"/>
    <n v="0"/>
    <n v="0"/>
    <n v="0"/>
    <n v="0"/>
    <n v="0"/>
    <n v="0"/>
    <s v="Credito a la Vivienda"/>
    <s v="Daños Sin Autos"/>
    <s v="Credito a la Vivienda"/>
    <x v="9"/>
    <x v="3"/>
    <n v="627780.24341"/>
    <n v="613604.79594999994"/>
    <n v="915229324.65265"/>
    <n v="785024033.86473012"/>
    <n v="876641246.77607977"/>
    <n v="747866068.79561019"/>
    <n v="627780.24341"/>
    <n v="613604.79594999994"/>
    <n v="204603.79476999998"/>
    <n v="-176920.45431"/>
    <n v="627780.24341"/>
    <n v="613604.79594999994"/>
    <n v="100"/>
    <n v="100"/>
    <n v="14175.447460000054"/>
    <n v="2.3101917640740099"/>
    <n v="100"/>
    <n v="100"/>
    <n v="100"/>
    <n v="100"/>
    <n v="6.8592671421258994E-2"/>
    <n v="7.1611990163446396E-2"/>
    <n v="7.8163822950640005E-2"/>
    <n v="8.2047417519312077E-2"/>
    <m/>
    <m/>
    <m/>
    <n v="0"/>
    <m/>
    <n v="0"/>
    <m/>
    <n v="0"/>
    <m/>
    <n v="-215.64733742515338"/>
    <n v="32.591626913683278"/>
    <n v="-28.832964715682653"/>
    <n v="100"/>
    <n v="-222.9207590069831"/>
    <n v="61.207039177887523"/>
    <n v="29.919375857220448"/>
    <n v="-39.238400697793239"/>
    <m/>
    <n v="2023"/>
    <n v="4"/>
    <d v="2025-03-26T00:00:00"/>
    <x v="9"/>
    <x v="3"/>
  </r>
  <r>
    <n v="2024"/>
    <n v="12"/>
    <n v="201.1"/>
    <x v="1"/>
    <s v="Credito a la Vivienda"/>
    <n v="201.1"/>
    <m/>
    <m/>
    <x v="1"/>
    <n v="627780.24341"/>
    <n v="613604.79594999994"/>
    <n v="627780.24341"/>
    <n v="613604.79594999994"/>
    <n v="204603.79476999998"/>
    <n v="-176920.45431"/>
    <n v="204603.79476999998"/>
    <n v="-176920.45431"/>
    <n v="0"/>
    <n v="0"/>
    <n v="0"/>
    <n v="0"/>
    <n v="0"/>
    <n v="0"/>
    <n v="198322.83713"/>
    <n v="-161342.02126000001"/>
    <n v="662857.53444999992"/>
    <n v="411183.98913"/>
    <n v="0"/>
    <n v="0"/>
    <n v="0"/>
    <n v="0"/>
    <n v="0"/>
    <n v="0"/>
    <s v="Credito a la Vivienda"/>
    <s v="Daños Sin Autos"/>
    <s v="Credito a la Vivienda"/>
    <x v="9"/>
    <x v="3"/>
    <n v="627780.24341"/>
    <n v="613604.79594999994"/>
    <n v="915229324.65265"/>
    <n v="785024033.86473012"/>
    <n v="876641246.77607977"/>
    <n v="747866068.79561019"/>
    <n v="627780.24341"/>
    <n v="613604.79594999994"/>
    <n v="204603.79476999998"/>
    <n v="-176920.45431"/>
    <n v="627780.24341"/>
    <n v="613604.79594999994"/>
    <n v="100"/>
    <n v="100"/>
    <n v="14175.447460000054"/>
    <n v="2.3101917640740099"/>
    <n v="100"/>
    <n v="100"/>
    <n v="100"/>
    <n v="100"/>
    <n v="6.8592671421258994E-2"/>
    <n v="7.1611990163446396E-2"/>
    <n v="7.8163822950640005E-2"/>
    <n v="8.2047417519312077E-2"/>
    <m/>
    <m/>
    <m/>
    <n v="0"/>
    <m/>
    <n v="0"/>
    <m/>
    <n v="0"/>
    <m/>
    <n v="-215.64733742515338"/>
    <n v="32.591626913683278"/>
    <n v="-28.832964715682653"/>
    <n v="100"/>
    <n v="-222.9207590069831"/>
    <n v="61.207039177887523"/>
    <n v="29.919375857220448"/>
    <n v="-39.238400697793239"/>
    <m/>
    <n v="2023"/>
    <n v="4"/>
    <d v="2025-03-26T00:00:00"/>
    <x v="9"/>
    <x v="1"/>
  </r>
  <r>
    <n v="2024"/>
    <n v="12"/>
    <n v="601"/>
    <x v="26"/>
    <s v="Credito a la Vivienda"/>
    <n v="241"/>
    <s v="749fc650cacb0f06547520d53c31505c8156e0a3be07073eddb2ef3ad9e383ba"/>
    <s v="866d562d83a77144c090ae01fef5e5dc5d322dfdcb968ee04e0fa262fe1b2619"/>
    <x v="4"/>
    <n v="157763.09240999998"/>
    <n v="111575.48061"/>
    <n v="157763.09240999998"/>
    <n v="111575.48061"/>
    <n v="86800.108349999995"/>
    <n v="23550.13913"/>
    <n v="86800.108349999995"/>
    <n v="23550.13913"/>
    <n v="0"/>
    <n v="0"/>
    <n v="137.94900000000001"/>
    <n v="132.37299999999999"/>
    <n v="0"/>
    <n v="0"/>
    <n v="92662.703769999993"/>
    <n v="17412.202350000003"/>
    <n v="224196.48426"/>
    <n v="211701.758"/>
    <n v="0"/>
    <n v="0"/>
    <n v="0"/>
    <n v="0"/>
    <n v="0"/>
    <n v="0"/>
    <s v="Credito a la Vivienda"/>
    <s v="Daños Sin Autos"/>
    <s v="Credito a la Vivienda"/>
    <x v="9"/>
    <x v="3"/>
    <n v="157763.09240999998"/>
    <n v="111575.48061"/>
    <n v="915229324.65265"/>
    <n v="785024033.86473012"/>
    <n v="876641246.77607977"/>
    <n v="747866068.79561019"/>
    <n v="627780.24341"/>
    <n v="613604.79594999994"/>
    <n v="204603.79476999998"/>
    <n v="-176920.45431"/>
    <n v="157763.09240999998"/>
    <n v="111575.48061"/>
    <n v="25.130305400032434"/>
    <n v="18.183606345067062"/>
    <n v="46187.611799999984"/>
    <n v="41.395843914348696"/>
    <n v="100"/>
    <n v="100"/>
    <n v="100"/>
    <n v="100"/>
    <n v="1.7237547810203153E-2"/>
    <n v="1.7996311831115261E-2"/>
    <n v="1.4213001869599562E-2"/>
    <n v="1.4919179418005295E-2"/>
    <m/>
    <m/>
    <m/>
    <n v="0"/>
    <m/>
    <n v="0"/>
    <m/>
    <n v="0"/>
    <m/>
    <n v="268.57577728459046"/>
    <n v="55.019274168650909"/>
    <n v="21.106912559325608"/>
    <n v="42.423508541263409"/>
    <n v="432.17107122580609"/>
    <n v="5.9020418054346102"/>
    <n v="41.331024469830368"/>
    <n v="8.2248737632117361"/>
    <s v="Grandes"/>
    <n v="2023"/>
    <n v="4"/>
    <d v="2025-03-26T00:00:00"/>
    <x v="9"/>
    <x v="4"/>
  </r>
  <r>
    <n v="2024"/>
    <n v="12"/>
    <n v="5.0999999999999996"/>
    <x v="6"/>
    <s v="ISSSTE Incapacidad Permanente RT"/>
    <n v="5.0999999999999996"/>
    <m/>
    <m/>
    <x v="3"/>
    <n v="657236.52412000007"/>
    <n v="806313.11719000002"/>
    <n v="657236.52412000007"/>
    <n v="806313.11719000002"/>
    <n v="743538.79187000007"/>
    <n v="660797.73985999997"/>
    <n v="743538.79187000007"/>
    <n v="660797.73985999997"/>
    <n v="0"/>
    <n v="0"/>
    <n v="0"/>
    <n v="0"/>
    <n v="0"/>
    <n v="0"/>
    <n v="743538.79187000007"/>
    <n v="660797.73986000009"/>
    <n v="-37406.845659999999"/>
    <n v="-54163.549620000005"/>
    <n v="0"/>
    <n v="0"/>
    <n v="0"/>
    <n v="0"/>
    <n v="657236.52411999996"/>
    <n v="806740.12433999986"/>
    <s v="ISSSTE Incapacidad Permanente RT"/>
    <s v="Pensiones"/>
    <s v="Pensiones ISSSTE"/>
    <x v="8"/>
    <x v="3"/>
    <n v="38579417.741689995"/>
    <n v="37148003.455320001"/>
    <n v="915229324.65265"/>
    <n v="785024033.86473012"/>
    <n v="876641246.77607977"/>
    <n v="747866068.79561019"/>
    <n v="657236.52412000007"/>
    <n v="806313.11719000002"/>
    <n v="743538.79187000007"/>
    <n v="660797.73985999997"/>
    <n v="38579417.741689995"/>
    <n v="37148003.455320001"/>
    <n v="100"/>
    <n v="100"/>
    <n v="-149076.59306999994"/>
    <n v="-18.488672687048879"/>
    <n v="1.7035936843851636"/>
    <n v="2.1705422692764587"/>
    <n v="1.7035936843851636"/>
    <n v="2.1705422692764587"/>
    <n v="7.1811130436564202E-2"/>
    <n v="7.4972119614157035E-2"/>
    <n v="0.10271190210832937"/>
    <n v="0.10781517584940242"/>
    <m/>
    <m/>
    <n v="99.999999999999972"/>
    <n v="0"/>
    <m/>
    <n v="0"/>
    <m/>
    <n v="-149503.60021999991"/>
    <n v="-18.53181659240142"/>
    <n v="12.521388470173944"/>
    <n v="113.1310821268726"/>
    <n v="81.952993914185484"/>
    <n v="100"/>
    <n v="12.521388470173921"/>
    <n v="-30.937233762486937"/>
    <n v="-1987.7078078921879"/>
    <n v="-1220.0044947128044"/>
    <m/>
    <n v="2023"/>
    <n v="4"/>
    <d v="2025-03-26T00:00:00"/>
    <x v="8"/>
    <x v="3"/>
  </r>
  <r>
    <n v="2024"/>
    <n v="12"/>
    <n v="902"/>
    <x v="10"/>
    <s v="ISSSTE Incapacidad Permanente RT"/>
    <n v="30"/>
    <s v="624b60c58c9d8bfb6ff1886c2fd605d2adeb6ea4da576068201b6c6958ce93f4"/>
    <s v="866d562d83a77144c090ae01fef5e5dc5d322dfdcb968ee04e0fa262fe1b2619"/>
    <x v="4"/>
    <n v="192519.33949000001"/>
    <n v="157452.43440999999"/>
    <n v="192519.33949000001"/>
    <n v="157452.43440999999"/>
    <n v="258827.84942000004"/>
    <n v="222162.01296999998"/>
    <n v="258827.84942000004"/>
    <n v="222162.01296999998"/>
    <n v="0"/>
    <n v="0"/>
    <n v="137.94900000000001"/>
    <n v="132.37299999999999"/>
    <n v="0"/>
    <n v="0"/>
    <n v="258827.84941999998"/>
    <n v="222162.01297000001"/>
    <n v="-3292.8766900000001"/>
    <n v="-27918.77404"/>
    <n v="0"/>
    <n v="0"/>
    <n v="0"/>
    <n v="0"/>
    <n v="192519.33949000001"/>
    <n v="157452.43440999999"/>
    <s v="ISSSTE Incapacidad Permanente RT"/>
    <s v="Pensiones"/>
    <s v="Pensiones ISSSTE"/>
    <x v="8"/>
    <x v="3"/>
    <n v="16606096.230249999"/>
    <n v="15869494.538009999"/>
    <n v="915229324.65265"/>
    <n v="785024033.86473012"/>
    <n v="876641246.77607977"/>
    <n v="747866068.79561019"/>
    <n v="657236.52412000007"/>
    <n v="806313.11719000002"/>
    <n v="743538.79187000007"/>
    <n v="660797.73985999997"/>
    <n v="16606096.230249999"/>
    <n v="15869494.538009999"/>
    <n v="29.292246006530416"/>
    <n v="19.527455408231667"/>
    <n v="35066.905080000026"/>
    <n v="22.271427692687929"/>
    <n v="1.159329301845806"/>
    <n v="0.99217044394751208"/>
    <n v="1.159329301845806"/>
    <n v="0.99217044394751208"/>
    <n v="2.1035092987548819E-2"/>
    <n v="2.1961017713689118E-2"/>
    <n v="2.0057020883150579E-2"/>
    <n v="2.1053560387298616E-2"/>
    <m/>
    <m/>
    <n v="29.292246006530416"/>
    <n v="0"/>
    <m/>
    <n v="0"/>
    <m/>
    <n v="35066.905080000026"/>
    <n v="22.271427692687929"/>
    <n v="16.504098049809834"/>
    <n v="134.44251892077796"/>
    <n v="141.0978584119562"/>
    <n v="34.810268441952843"/>
    <n v="16.504098049809812"/>
    <n v="-88.20551115431428"/>
    <n v="-7860.2351009991808"/>
    <n v="-795.74415642929864"/>
    <s v="Grandes"/>
    <n v="2023"/>
    <n v="4"/>
    <d v="2025-03-26T00:00:00"/>
    <x v="8"/>
    <x v="4"/>
  </r>
  <r>
    <n v="2024"/>
    <n v="12"/>
    <n v="906"/>
    <x v="11"/>
    <s v="ISSSTE Incapacidad Permanente RT"/>
    <n v="256"/>
    <s v="51e8ea280b44e16934d4d611901f3d3afc41789840acdff81942c2f65009cd52"/>
    <s v="866d562d83a77144c090ae01fef5e5dc5d322dfdcb968ee04e0fa262fe1b2619"/>
    <x v="5"/>
    <n v="175701.48647"/>
    <n v="299502.82454"/>
    <n v="175701.48647"/>
    <n v="299502.82454"/>
    <n v="158420.20314999999"/>
    <n v="143226.55679"/>
    <n v="158420.20314999999"/>
    <n v="143226.55679"/>
    <n v="0"/>
    <n v="0"/>
    <n v="137.94900000000001"/>
    <n v="132.37299999999999"/>
    <n v="0"/>
    <n v="0"/>
    <n v="158420.20315000002"/>
    <n v="143226.55679"/>
    <n v="-13322.25143"/>
    <n v="-5955.2043899999999"/>
    <n v="0"/>
    <n v="0"/>
    <n v="0"/>
    <n v="0"/>
    <n v="175701.48646999997"/>
    <n v="299929.83168999996"/>
    <s v="ISSSTE Incapacidad Permanente RT"/>
    <s v="Pensiones"/>
    <s v="Pensiones ISSSTE"/>
    <x v="8"/>
    <x v="3"/>
    <n v="10175274.549889999"/>
    <n v="7376094.61314"/>
    <n v="915229324.65265"/>
    <n v="785024033.86473012"/>
    <n v="876641246.77607977"/>
    <n v="747866068.79561019"/>
    <n v="657236.52412000007"/>
    <n v="806313.11719000002"/>
    <n v="743538.79187000007"/>
    <n v="660797.73985999997"/>
    <n v="10175274.549889999"/>
    <n v="7376094.61314"/>
    <n v="26.733372236920893"/>
    <n v="37.144729281320252"/>
    <n v="-123801.33807"/>
    <n v="-41.335616203334254"/>
    <n v="1.726749343307886"/>
    <n v="4.0604525870161234"/>
    <n v="1.726749343307886"/>
    <n v="4.0604525870161234"/>
    <n v="1.9197536807147503E-2"/>
    <n v="2.0042575810362184E-2"/>
    <n v="3.8152057977833609E-2"/>
    <n v="4.0047655193439897E-2"/>
    <m/>
    <m/>
    <n v="26.733372236920889"/>
    <n v="0"/>
    <m/>
    <n v="0"/>
    <m/>
    <n v="-124228.34521999999"/>
    <n v="-41.419136109274824"/>
    <n v="10.608120938267774"/>
    <n v="90.164406877143463"/>
    <n v="47.821437747700244"/>
    <n v="21.306245872064476"/>
    <n v="10.608120938267795"/>
    <n v="123.70771106312945"/>
    <n v="-1189.1398686055275"/>
    <n v="-2405.0653413425498"/>
    <s v="Grandes"/>
    <n v="2023"/>
    <n v="4"/>
    <d v="2025-03-26T00:00:00"/>
    <x v="8"/>
    <x v="5"/>
  </r>
  <r>
    <n v="2024"/>
    <n v="12"/>
    <n v="905"/>
    <x v="12"/>
    <s v="ISSSTE Incapacidad Permanente RT"/>
    <n v="51"/>
    <s v="031b4af5197ec30a926f48cf40e11a7dbc470048a21e4003b7a3c07c5dab1baa"/>
    <s v="866d562d83a77144c090ae01fef5e5dc5d322dfdcb968ee04e0fa262fe1b2619"/>
    <x v="0"/>
    <n v="289015.69816000003"/>
    <n v="349357.85824000003"/>
    <n v="289015.69816000003"/>
    <n v="349357.85824000003"/>
    <n v="326290.73930000002"/>
    <n v="295409.17009999999"/>
    <n v="326290.73930000002"/>
    <n v="295409.17009999999"/>
    <n v="0"/>
    <n v="0"/>
    <n v="137.94900000000001"/>
    <n v="132.37299999999999"/>
    <n v="0"/>
    <n v="0"/>
    <n v="326290.73930000002"/>
    <n v="295409.17010000005"/>
    <n v="-20791.717539999998"/>
    <n v="-20289.571190000002"/>
    <n v="0"/>
    <n v="0"/>
    <n v="0"/>
    <n v="0"/>
    <n v="289015.69816000003"/>
    <n v="349357.85823999997"/>
    <s v="ISSSTE Incapacidad Permanente RT"/>
    <s v="Pensiones"/>
    <s v="Pensiones ISSSTE"/>
    <x v="8"/>
    <x v="3"/>
    <n v="11798046.961549999"/>
    <n v="13902414.304169999"/>
    <n v="915229324.65265"/>
    <n v="785024033.86473012"/>
    <n v="876641246.77607977"/>
    <n v="747866068.79561019"/>
    <n v="657236.52412000007"/>
    <n v="806313.11719000002"/>
    <n v="743538.79187000007"/>
    <n v="660797.73985999997"/>
    <n v="11798046.961549999"/>
    <n v="13902414.304169999"/>
    <n v="43.974381756548688"/>
    <n v="43.327815310448088"/>
    <n v="-60342.160080000001"/>
    <n v="-17.272306506569677"/>
    <n v="2.4496910302349724"/>
    <n v="2.5129294135279143"/>
    <n v="2.4496910302349724"/>
    <n v="2.5129294135279143"/>
    <n v="3.1578500641867867E-2"/>
    <n v="3.2968526090105726E-2"/>
    <n v="4.4502823247345183E-2"/>
    <n v="4.6713960268663909E-2"/>
    <m/>
    <m/>
    <n v="43.974381756548688"/>
    <n v="0"/>
    <m/>
    <n v="0"/>
    <m/>
    <n v="-60342.160079999943"/>
    <n v="-17.272306506569667"/>
    <n v="10.453828900960049"/>
    <n v="112.89723754706375"/>
    <n v="84.557757363242516"/>
    <n v="43.883485685982677"/>
    <n v="10.453828900960026"/>
    <n v="2.4748987807464706"/>
    <n v="-1569.3303772151958"/>
    <n v="-1455.9655664166849"/>
    <s v="Grandes"/>
    <n v="2023"/>
    <n v="4"/>
    <d v="2025-03-26T00:00:00"/>
    <x v="8"/>
    <x v="0"/>
  </r>
  <r>
    <n v="2024"/>
    <n v="12"/>
    <n v="201.1"/>
    <x v="1"/>
    <s v="ISSSTE Incapacidad Permanente RT"/>
    <n v="201.1"/>
    <m/>
    <m/>
    <x v="1"/>
    <n v="657236.52412000007"/>
    <n v="806313.11719000002"/>
    <n v="657236.52412000007"/>
    <n v="806313.11719000002"/>
    <n v="743538.79187000007"/>
    <n v="660797.73985999997"/>
    <n v="743538.79187000007"/>
    <n v="660797.73985999997"/>
    <n v="0"/>
    <n v="0"/>
    <n v="0"/>
    <n v="0"/>
    <n v="0"/>
    <n v="0"/>
    <n v="743538.79187000007"/>
    <n v="660797.73986000009"/>
    <n v="-37406.845659999999"/>
    <n v="-54163.549620000005"/>
    <n v="0"/>
    <n v="0"/>
    <n v="0"/>
    <n v="0"/>
    <n v="657236.52411999996"/>
    <n v="806740.12433999986"/>
    <s v="ISSSTE Incapacidad Permanente RT"/>
    <s v="Pensiones"/>
    <s v="Pensiones ISSSTE"/>
    <x v="8"/>
    <x v="3"/>
    <n v="38579417.741689995"/>
    <n v="37148003.455320001"/>
    <n v="915229324.65265"/>
    <n v="785024033.86473012"/>
    <n v="876641246.77607977"/>
    <n v="747866068.79561019"/>
    <n v="657236.52412000007"/>
    <n v="806313.11719000002"/>
    <n v="743538.79187000007"/>
    <n v="660797.73985999997"/>
    <n v="38579417.741689995"/>
    <n v="37148003.455320001"/>
    <n v="100"/>
    <n v="100"/>
    <n v="-149076.59306999994"/>
    <n v="-18.488672687048879"/>
    <n v="1.7035936843851636"/>
    <n v="2.1705422692764587"/>
    <n v="1.7035936843851636"/>
    <n v="2.1705422692764587"/>
    <n v="7.1811130436564202E-2"/>
    <n v="7.4972119614157035E-2"/>
    <n v="0.10271190210832937"/>
    <n v="0.10781517584940242"/>
    <m/>
    <m/>
    <n v="99.999999999999972"/>
    <n v="0"/>
    <m/>
    <n v="0"/>
    <m/>
    <n v="-149503.60021999991"/>
    <n v="-18.53181659240142"/>
    <n v="12.521388470173944"/>
    <n v="113.1310821268726"/>
    <n v="81.952993914185484"/>
    <n v="100"/>
    <n v="12.521388470173921"/>
    <n v="-30.937233762486937"/>
    <n v="-1987.7078078921879"/>
    <n v="-1220.0044947128044"/>
    <m/>
    <n v="2023"/>
    <n v="4"/>
    <d v="2025-03-26T00:00:00"/>
    <x v="8"/>
    <x v="1"/>
  </r>
  <r>
    <n v="2024"/>
    <n v="12"/>
    <n v="902"/>
    <x v="10"/>
    <s v="IMSS Muerte (riesgos de trabajo)"/>
    <n v="30"/>
    <s v="624b60c58c9d8bfb6ff1886c2fd605d2adeb6ea4da576068201b6c6958ce93f4"/>
    <s v="866d562d83a77144c090ae01fef5e5dc5d322dfdcb968ee04e0fa262fe1b2619"/>
    <x v="4"/>
    <n v="297636.3616"/>
    <n v="328802.26042000001"/>
    <n v="297636.3616"/>
    <n v="328802.26042000001"/>
    <n v="687198.36835000012"/>
    <n v="661293.19905000005"/>
    <n v="687198.36835000012"/>
    <n v="661293.19905000005"/>
    <n v="0"/>
    <n v="0"/>
    <n v="137.94900000000001"/>
    <n v="132.37299999999999"/>
    <n v="0"/>
    <n v="0"/>
    <n v="687198.36835"/>
    <n v="661293.19904999994"/>
    <n v="-176843.59941"/>
    <n v="-162591.66624000002"/>
    <n v="0"/>
    <n v="0"/>
    <n v="0"/>
    <n v="0"/>
    <n v="297636.36159999995"/>
    <n v="328802.26042000001"/>
    <s v="IMSS Muerte (riesgos de trabajo)"/>
    <s v="Pensiones"/>
    <s v="Pensiones IMSS"/>
    <x v="10"/>
    <x v="3"/>
    <n v="16606096.230249999"/>
    <n v="15869494.538009999"/>
    <n v="915229324.65265"/>
    <n v="785024033.86473012"/>
    <n v="876641246.77607977"/>
    <n v="747866068.79561019"/>
    <n v="952135.37485000002"/>
    <n v="863633.99582000007"/>
    <n v="1540074.21031"/>
    <n v="1453537.79693"/>
    <n v="16606096.230249999"/>
    <n v="15869494.538009999"/>
    <n v="31.25987852797611"/>
    <n v="38.071945061381015"/>
    <n v="-31165.898820000002"/>
    <n v="-9.4786145266123825"/>
    <n v="1.7923319091564676"/>
    <n v="2.0719138825276731"/>
    <n v="1.7923319091564676"/>
    <n v="2.0719138825276731"/>
    <n v="3.2520413581913987E-2"/>
    <n v="3.395190024363811E-2"/>
    <n v="4.1884355922363635E-2"/>
    <n v="4.3965393556297416E-2"/>
    <m/>
    <m/>
    <n v="31.259878527976102"/>
    <n v="0"/>
    <m/>
    <n v="0"/>
    <m/>
    <n v="-31165.89882000006"/>
    <n v="-9.4786145266124056"/>
    <n v="3.9173500252557947"/>
    <n v="230.88522002346645"/>
    <n v="201.12185305699791"/>
    <n v="44.621120446635793"/>
    <n v="3.9173500252557947"/>
    <n v="8.7654758079438224"/>
    <n v="-388.59103221303297"/>
    <n v="-406.72023009707726"/>
    <s v="Grandes"/>
    <n v="2023"/>
    <n v="4"/>
    <d v="2025-03-26T00:00:00"/>
    <x v="10"/>
    <x v="4"/>
  </r>
  <r>
    <n v="2024"/>
    <n v="12"/>
    <n v="908"/>
    <x v="27"/>
    <s v="IMSS Muerte (riesgos de trabajo)"/>
    <n v="38"/>
    <s v="aea92132c4cbeb263e6ac2bf6c183b5d81737f179f21efdc5863739672f0f470"/>
    <s v="866d562d83a77144c090ae01fef5e5dc5d322dfdcb968ee04e0fa262fe1b2619"/>
    <x v="6"/>
    <n v="0"/>
    <n v="0"/>
    <n v="0"/>
    <n v="0"/>
    <n v="68426.66737000001"/>
    <n v="71820.525540000002"/>
    <n v="68426.66737000001"/>
    <n v="71820.525540000002"/>
    <n v="0"/>
    <n v="0"/>
    <n v="137.94900000000001"/>
    <n v="132.37299999999999"/>
    <n v="0"/>
    <n v="0"/>
    <n v="68426.66737000001"/>
    <n v="71820.525540000002"/>
    <n v="-7414.8162699999993"/>
    <n v="-5486.7234200000003"/>
    <n v="0"/>
    <n v="0"/>
    <n v="0"/>
    <n v="0"/>
    <n v="0"/>
    <n v="0"/>
    <s v="IMSS Muerte (riesgos de trabajo)"/>
    <s v="Pensiones"/>
    <s v="Pensiones IMSS"/>
    <x v="10"/>
    <x v="3"/>
    <n v="8660.1348800000014"/>
    <n v="9961.613800000001"/>
    <n v="915229324.65265"/>
    <n v="785024033.86473012"/>
    <n v="876641246.77607977"/>
    <n v="747866068.79561019"/>
    <n v="952135.37485000002"/>
    <n v="863633.99582000007"/>
    <n v="1540074.21031"/>
    <n v="1453537.79693"/>
    <n v="8660.1348800000014"/>
    <n v="9961.613800000001"/>
    <m/>
    <m/>
    <m/>
    <m/>
    <m/>
    <m/>
    <m/>
    <m/>
    <m/>
    <m/>
    <m/>
    <m/>
    <m/>
    <m/>
    <m/>
    <n v="0"/>
    <m/>
    <n v="0"/>
    <m/>
    <n v="0"/>
    <m/>
    <n v="-4.7254710884979563"/>
    <m/>
    <m/>
    <n v="4.4430759837362954"/>
    <n v="-4.7254710884979563"/>
    <n v="35.14106147526568"/>
    <n v="-922.83699121246082"/>
    <n v="-1308.9875330366115"/>
    <s v="Grandes"/>
    <n v="2023"/>
    <n v="4"/>
    <d v="2025-03-26T00:00:00"/>
    <x v="10"/>
    <x v="6"/>
  </r>
  <r>
    <n v="2024"/>
    <n v="12"/>
    <n v="201.1"/>
    <x v="1"/>
    <s v="IMSS Muerte (riesgos de trabajo)"/>
    <n v="201.1"/>
    <m/>
    <m/>
    <x v="1"/>
    <n v="952135.37485000002"/>
    <n v="863633.99582000007"/>
    <n v="952135.37485000002"/>
    <n v="863633.99582000007"/>
    <n v="1540074.2103100002"/>
    <n v="1453537.79693"/>
    <n v="1540074.2103100002"/>
    <n v="1453537.79693"/>
    <n v="0"/>
    <n v="0"/>
    <n v="0"/>
    <n v="0"/>
    <n v="0"/>
    <n v="0"/>
    <n v="1540074.2103100002"/>
    <n v="1453537.7969300002"/>
    <n v="-354743.44595000002"/>
    <n v="-289850.79636000004"/>
    <n v="0"/>
    <n v="0"/>
    <n v="0"/>
    <n v="0"/>
    <n v="952135.37485000002"/>
    <n v="863633.99582000007"/>
    <s v="IMSS Muerte (riesgos de trabajo)"/>
    <s v="Pensiones"/>
    <s v="Pensiones IMSS"/>
    <x v="10"/>
    <x v="3"/>
    <n v="38588077.876569994"/>
    <n v="37157965.069119997"/>
    <n v="915229324.65265"/>
    <n v="785024033.86473012"/>
    <n v="876641246.77607977"/>
    <n v="747866068.79561019"/>
    <n v="952135.37485000002"/>
    <n v="863633.99582000007"/>
    <n v="1540074.21031"/>
    <n v="1453537.79693"/>
    <n v="38588077.876569994"/>
    <n v="37157965.069119997"/>
    <n v="100"/>
    <n v="100"/>
    <n v="88501.379029999953"/>
    <n v="10.247556193751951"/>
    <n v="2.4674340553980274"/>
    <n v="2.3242230682264142"/>
    <n v="2.4674340553980274"/>
    <n v="2.3242230682264142"/>
    <n v="0.1040324374671186"/>
    <n v="0.10861174720577615"/>
    <n v="0.11001370130902456"/>
    <n v="0.11547976728116928"/>
    <m/>
    <m/>
    <n v="100"/>
    <n v="0"/>
    <m/>
    <n v="0"/>
    <m/>
    <n v="88501.379029999953"/>
    <n v="10.247556193751951"/>
    <n v="5.9535027959212838"/>
    <n v="161.74950022759361"/>
    <n v="168.30483792499393"/>
    <n v="100.00000000000003"/>
    <n v="5.9535027959212838"/>
    <n v="22.388294393161544"/>
    <n v="-434.13746691942237"/>
    <n v="-501.47793802321638"/>
    <m/>
    <n v="2023"/>
    <n v="4"/>
    <d v="2025-03-26T00:00:00"/>
    <x v="10"/>
    <x v="1"/>
  </r>
  <r>
    <n v="2024"/>
    <n v="12"/>
    <n v="905"/>
    <x v="12"/>
    <s v="IMSS Muerte (riesgos de trabajo)"/>
    <n v="51"/>
    <s v="031b4af5197ec30a926f48cf40e11a7dbc470048a21e4003b7a3c07c5dab1baa"/>
    <s v="866d562d83a77144c090ae01fef5e5dc5d322dfdcb968ee04e0fa262fe1b2619"/>
    <x v="5"/>
    <n v="290593.93419999996"/>
    <n v="293558.36430999998"/>
    <n v="290593.93419999996"/>
    <n v="293558.36430999998"/>
    <n v="509944.33642999997"/>
    <n v="483132.11339000001"/>
    <n v="509944.33642999997"/>
    <n v="483132.11339000001"/>
    <n v="0"/>
    <n v="0"/>
    <n v="137.94900000000001"/>
    <n v="132.37299999999999"/>
    <n v="0"/>
    <n v="0"/>
    <n v="509944.33643000002"/>
    <n v="483132.11339000001"/>
    <n v="-130703.01654000001"/>
    <n v="-81502.520140000008"/>
    <n v="0"/>
    <n v="0"/>
    <n v="0"/>
    <n v="0"/>
    <n v="290593.93420000002"/>
    <n v="293558.36431000003"/>
    <s v="IMSS Muerte (riesgos de trabajo)"/>
    <s v="Pensiones"/>
    <s v="Pensiones IMSS"/>
    <x v="10"/>
    <x v="3"/>
    <n v="11798046.961549999"/>
    <n v="13902414.304169999"/>
    <n v="915229324.65265"/>
    <n v="785024033.86473012"/>
    <n v="876641246.77607977"/>
    <n v="747866068.79561019"/>
    <n v="952135.37485000002"/>
    <n v="863633.99582000007"/>
    <n v="1540074.21031"/>
    <n v="1453537.79693"/>
    <n v="11798046.961549999"/>
    <n v="13902414.304169999"/>
    <n v="30.520232928619034"/>
    <n v="33.991061691738203"/>
    <n v="-2964.4301100000157"/>
    <n v="-1.0098264844089266"/>
    <n v="2.4630681259961897"/>
    <n v="2.111563918951457"/>
    <n v="2.4630681259961897"/>
    <n v="2.111563918951457"/>
    <n v="3.1750942236284538E-2"/>
    <n v="3.3148558235045755E-2"/>
    <n v="3.7394825081315142E-2"/>
    <n v="3.9252798938017967E-2"/>
    <m/>
    <m/>
    <n v="30.520232928619041"/>
    <n v="0"/>
    <m/>
    <n v="0"/>
    <m/>
    <n v="-2964.4301100000157"/>
    <n v="-1.0098264844089266"/>
    <n v="5.5496669124033726"/>
    <n v="175.4834758797935"/>
    <n v="164.57787347520735"/>
    <n v="33.111672997066407"/>
    <n v="5.5496669124033726"/>
    <n v="60.366840578041533"/>
    <n v="-390.15498641834176"/>
    <n v="-592.7818091515519"/>
    <s v="Grandes"/>
    <n v="2023"/>
    <n v="4"/>
    <d v="2025-03-26T00:00:00"/>
    <x v="10"/>
    <x v="5"/>
  </r>
  <r>
    <n v="2024"/>
    <n v="12"/>
    <n v="5.0999999999999996"/>
    <x v="6"/>
    <s v="IMSS Muerte (riesgos de trabajo)"/>
    <n v="5.0999999999999996"/>
    <m/>
    <m/>
    <x v="3"/>
    <n v="952135.37485000002"/>
    <n v="863633.99582000007"/>
    <n v="952135.37485000002"/>
    <n v="863633.99582000007"/>
    <n v="1540074.2103100002"/>
    <n v="1453537.79693"/>
    <n v="1540074.2103100002"/>
    <n v="1453537.79693"/>
    <n v="0"/>
    <n v="0"/>
    <n v="0"/>
    <n v="0"/>
    <n v="0"/>
    <n v="0"/>
    <n v="1540074.2103100002"/>
    <n v="1453537.7969300002"/>
    <n v="-354743.44595000002"/>
    <n v="-289850.79636000004"/>
    <n v="0"/>
    <n v="0"/>
    <n v="0"/>
    <n v="0"/>
    <n v="952135.37485000002"/>
    <n v="863633.99582000007"/>
    <s v="IMSS Muerte (riesgos de trabajo)"/>
    <s v="Pensiones"/>
    <s v="Pensiones IMSS"/>
    <x v="10"/>
    <x v="3"/>
    <n v="38588077.876569994"/>
    <n v="37157965.069119997"/>
    <n v="915229324.65265"/>
    <n v="785024033.86473012"/>
    <n v="876641246.77607977"/>
    <n v="747866068.79561019"/>
    <n v="952135.37485000002"/>
    <n v="863633.99582000007"/>
    <n v="1540074.21031"/>
    <n v="1453537.79693"/>
    <n v="38588077.876569994"/>
    <n v="37157965.069119997"/>
    <n v="100"/>
    <n v="100"/>
    <n v="88501.379029999953"/>
    <n v="10.247556193751951"/>
    <n v="2.4674340553980274"/>
    <n v="2.3242230682264142"/>
    <n v="2.4674340553980274"/>
    <n v="2.3242230682264142"/>
    <n v="0.1040324374671186"/>
    <n v="0.10861174720577615"/>
    <n v="0.11001370130902456"/>
    <n v="0.11547976728116928"/>
    <m/>
    <m/>
    <n v="100"/>
    <n v="0"/>
    <m/>
    <n v="0"/>
    <m/>
    <n v="88501.379029999953"/>
    <n v="10.247556193751951"/>
    <n v="5.9535027959212838"/>
    <n v="161.74950022759361"/>
    <n v="168.30483792499393"/>
    <n v="100.00000000000003"/>
    <n v="5.9535027959212838"/>
    <n v="22.388294393161544"/>
    <n v="-434.13746691942237"/>
    <n v="-501.47793802321638"/>
    <m/>
    <n v="2023"/>
    <n v="4"/>
    <d v="2025-03-26T00:00:00"/>
    <x v="10"/>
    <x v="3"/>
  </r>
  <r>
    <n v="2024"/>
    <n v="12"/>
    <n v="906"/>
    <x v="11"/>
    <s v="IMSS Muerte (riesgos de trabajo)"/>
    <n v="256"/>
    <s v="51e8ea280b44e16934d4d611901f3d3afc41789840acdff81942c2f65009cd52"/>
    <s v="866d562d83a77144c090ae01fef5e5dc5d322dfdcb968ee04e0fa262fe1b2619"/>
    <x v="0"/>
    <n v="363905.07905"/>
    <n v="241273.37109"/>
    <n v="363905.07905"/>
    <n v="241273.37109"/>
    <n v="274504.83816000004"/>
    <n v="237291.95894999994"/>
    <n v="274504.83816000004"/>
    <n v="237291.95894999994"/>
    <n v="0"/>
    <n v="0"/>
    <n v="137.94900000000001"/>
    <n v="132.37299999999999"/>
    <n v="0"/>
    <n v="0"/>
    <n v="274504.83816000004"/>
    <n v="237291.95895"/>
    <n v="-39782.013729999999"/>
    <n v="-40269.886559999999"/>
    <n v="0"/>
    <n v="0"/>
    <n v="0"/>
    <n v="0"/>
    <n v="363905.07905"/>
    <n v="241273.37109"/>
    <s v="IMSS Muerte (riesgos de trabajo)"/>
    <s v="Pensiones"/>
    <s v="Pensiones IMSS"/>
    <x v="10"/>
    <x v="3"/>
    <n v="10175274.549889999"/>
    <n v="7376094.61314"/>
    <n v="915229324.65265"/>
    <n v="785024033.86473012"/>
    <n v="876641246.77607977"/>
    <n v="747866068.79561019"/>
    <n v="952135.37485000002"/>
    <n v="863633.99582000007"/>
    <n v="1540074.21031"/>
    <n v="1453537.79693"/>
    <n v="10175274.549889999"/>
    <n v="7376094.61314"/>
    <n v="38.219888543404849"/>
    <n v="27.936993246880775"/>
    <n v="122631.70796"/>
    <n v="50.826872193142194"/>
    <n v="3.5763661930275288"/>
    <n v="3.271017845408168"/>
    <n v="3.5763661930275288"/>
    <n v="3.271017845408168"/>
    <n v="3.9761081648920081E-2"/>
    <n v="4.1511288727092276E-2"/>
    <n v="3.0734520305345778E-2"/>
    <n v="3.2261574786853896E-2"/>
    <m/>
    <m/>
    <n v="38.219888543404849"/>
    <n v="0"/>
    <m/>
    <n v="0"/>
    <m/>
    <n v="122631.70796"/>
    <n v="50.826872193142194"/>
    <n v="15.682317839451642"/>
    <n v="75.433087902101931"/>
    <n v="98.349833584198194"/>
    <n v="17.824130572561518"/>
    <n v="15.682317839451621"/>
    <n v="-1.2115078329637097"/>
    <n v="-690.02248107162382"/>
    <n v="-589.25410330234615"/>
    <s v="Grandes"/>
    <n v="2023"/>
    <n v="4"/>
    <d v="2025-03-26T00:00:00"/>
    <x v="10"/>
    <x v="0"/>
  </r>
  <r>
    <n v="2024"/>
    <n v="12"/>
    <n v="902"/>
    <x v="10"/>
    <s v="IMSS Jubilacion (retiro, cesantia y vejez)"/>
    <n v="30"/>
    <s v="624b60c58c9d8bfb6ff1886c2fd605d2adeb6ea4da576068201b6c6958ce93f4"/>
    <s v="866d562d83a77144c090ae01fef5e5dc5d322dfdcb968ee04e0fa262fe1b2619"/>
    <x v="0"/>
    <n v="524906.53338000004"/>
    <n v="424613.46175999998"/>
    <n v="524906.53338000004"/>
    <n v="424613.46175999998"/>
    <n v="188244.11272"/>
    <n v="147066.78581"/>
    <n v="188244.11272"/>
    <n v="147066.78581"/>
    <n v="0"/>
    <n v="0"/>
    <n v="137.94900000000001"/>
    <n v="132.37299999999999"/>
    <n v="0"/>
    <n v="0"/>
    <n v="188244.11272"/>
    <n v="147066.78581"/>
    <n v="13781.04162"/>
    <n v="34297.889450000002"/>
    <n v="0"/>
    <n v="0"/>
    <n v="0"/>
    <n v="0"/>
    <n v="524906.53338000004"/>
    <n v="424613.46175999998"/>
    <s v="IMSS Jubilacion (retiro, cesantia y vejez)"/>
    <s v="Pensiones"/>
    <s v="Pensiones IMSS"/>
    <x v="11"/>
    <x v="3"/>
    <n v="16606096.230249999"/>
    <n v="15869494.538009999"/>
    <n v="915229324.65265"/>
    <n v="785024033.86473012"/>
    <n v="876641246.77607977"/>
    <n v="747866068.79561019"/>
    <n v="1002239.21527"/>
    <n v="873724.47156999994"/>
    <n v="334076.69738000003"/>
    <n v="251972.24979"/>
    <n v="16606096.230249999"/>
    <n v="15869494.538009999"/>
    <n v="52.373378070083987"/>
    <n v="48.598096491106617"/>
    <n v="100293.07162000006"/>
    <n v="23.61985208954296"/>
    <n v="3.1609267229453946"/>
    <n v="2.6756583881293903"/>
    <n v="3.1609267229453946"/>
    <n v="2.6756583881293903"/>
    <n v="5.7352460114760181E-2"/>
    <n v="5.9877006165336956E-2"/>
    <n v="5.4089230831519536E-2"/>
    <n v="5.6776671582896177E-2"/>
    <m/>
    <m/>
    <n v="52.373378070083987"/>
    <n v="0"/>
    <m/>
    <n v="0"/>
    <m/>
    <n v="100293.07162000006"/>
    <n v="23.61985208954296"/>
    <n v="27.99906633112812"/>
    <n v="35.862406114065806"/>
    <n v="34.635450604984605"/>
    <n v="56.347573535151184"/>
    <n v="27.99906633112812"/>
    <n v="-59.81956370787708"/>
    <n v="1365.9643291897989"/>
    <n v="428.79252387933741"/>
    <s v="Grandes"/>
    <n v="2023"/>
    <n v="4"/>
    <d v="2025-03-26T00:00:00"/>
    <x v="11"/>
    <x v="0"/>
  </r>
  <r>
    <n v="2024"/>
    <n v="12"/>
    <n v="905"/>
    <x v="12"/>
    <s v="IMSS Jubilacion (retiro, cesantia y vejez)"/>
    <n v="51"/>
    <s v="031b4af5197ec30a926f48cf40e11a7dbc470048a21e4003b7a3c07c5dab1baa"/>
    <s v="866d562d83a77144c090ae01fef5e5dc5d322dfdcb968ee04e0fa262fe1b2619"/>
    <x v="4"/>
    <n v="350490.33143999998"/>
    <n v="367360.64882999996"/>
    <n v="350490.33143999998"/>
    <n v="367360.64882999996"/>
    <n v="113595.66657"/>
    <n v="83619.269650000002"/>
    <n v="113595.66657"/>
    <n v="83619.269650000002"/>
    <n v="0"/>
    <n v="0"/>
    <n v="137.94900000000001"/>
    <n v="132.37299999999999"/>
    <n v="0"/>
    <n v="0"/>
    <n v="113595.66656999999"/>
    <n v="83619.269650000002"/>
    <n v="16184.106699999998"/>
    <n v="33424.568120000004"/>
    <n v="0"/>
    <n v="0"/>
    <n v="0"/>
    <n v="0"/>
    <n v="350490.33143999992"/>
    <n v="367360.64882999996"/>
    <s v="IMSS Jubilacion (retiro, cesantia y vejez)"/>
    <s v="Pensiones"/>
    <s v="Pensiones IMSS"/>
    <x v="11"/>
    <x v="3"/>
    <n v="11798046.961549999"/>
    <n v="13902414.304169999"/>
    <n v="915229324.65265"/>
    <n v="785024033.86473012"/>
    <n v="876641246.77607977"/>
    <n v="747866068.79561019"/>
    <n v="1002239.21527"/>
    <n v="873724.47156999994"/>
    <n v="334076.69738000003"/>
    <n v="251972.24979"/>
    <n v="11798046.961549999"/>
    <n v="13902414.304169999"/>
    <n v="34.970726159979584"/>
    <n v="42.045365648267548"/>
    <n v="-16870.317389999982"/>
    <n v="-4.5923038963835534"/>
    <n v="2.9707487398740904"/>
    <n v="2.6424234006593439"/>
    <n v="2.9707487398740904"/>
    <n v="2.6424234006593439"/>
    <n v="3.8295356365795959E-2"/>
    <n v="3.9981045008885559E-2"/>
    <n v="4.6796102155173123E-2"/>
    <n v="4.9121181473256365E-2"/>
    <m/>
    <m/>
    <n v="34.970726159979577"/>
    <n v="0"/>
    <m/>
    <n v="0"/>
    <m/>
    <n v="-16870.31739000004"/>
    <n v="-4.592303896383565"/>
    <n v="35.848671060474871"/>
    <n v="32.410499343388111"/>
    <n v="22.762173879079711"/>
    <n v="34.002870436901226"/>
    <n v="35.848671060474842"/>
    <n v="-51.580206984586177"/>
    <n v="701.89642638725309"/>
    <n v="250.17307433799084"/>
    <s v="Grandes"/>
    <n v="2023"/>
    <n v="4"/>
    <d v="2025-03-26T00:00:00"/>
    <x v="11"/>
    <x v="4"/>
  </r>
  <r>
    <n v="2024"/>
    <n v="12"/>
    <n v="201.1"/>
    <x v="1"/>
    <s v="IMSS Jubilacion (retiro, cesantia y vejez)"/>
    <n v="201.1"/>
    <m/>
    <m/>
    <x v="1"/>
    <n v="1002239.21527"/>
    <n v="873724.47156999994"/>
    <n v="1002239.21527"/>
    <n v="873724.47156999994"/>
    <n v="334076.69738000003"/>
    <n v="251972.24979"/>
    <n v="334076.69738000003"/>
    <n v="251972.24979"/>
    <n v="0"/>
    <n v="0"/>
    <n v="0"/>
    <n v="0"/>
    <n v="0"/>
    <n v="0"/>
    <n v="334076.69738000003"/>
    <n v="251972.24979"/>
    <n v="31679.114109999999"/>
    <n v="69598.45107000001"/>
    <n v="0"/>
    <n v="0"/>
    <n v="0"/>
    <n v="0"/>
    <n v="1002239.2152699999"/>
    <n v="873724.47156999994"/>
    <s v="IMSS Jubilacion (retiro, cesantia y vejez)"/>
    <s v="Pensiones"/>
    <s v="Pensiones IMSS"/>
    <x v="11"/>
    <x v="3"/>
    <n v="38579417.741689995"/>
    <n v="37148003.455320001"/>
    <n v="915229324.65265"/>
    <n v="785024033.86473012"/>
    <n v="876641246.77607977"/>
    <n v="747866068.79561019"/>
    <n v="1002239.21527"/>
    <n v="873724.47156999994"/>
    <n v="334076.69738000003"/>
    <n v="251972.24979"/>
    <n v="38579417.741689995"/>
    <n v="37148003.455320001"/>
    <n v="100"/>
    <n v="100"/>
    <n v="128514.74370000011"/>
    <n v="14.708841045629795"/>
    <n v="2.597859879536109"/>
    <n v="2.3520092341459957"/>
    <n v="2.597859879536109"/>
    <n v="2.3520092341459957"/>
    <n v="0.10950689496868692"/>
    <n v="0.11432717989894009"/>
    <n v="0.11129907287915647"/>
    <n v="0.11682900294929499"/>
    <m/>
    <m/>
    <n v="99.999999999999986"/>
    <n v="0"/>
    <m/>
    <n v="0"/>
    <m/>
    <n v="128514.74369999999"/>
    <n v="14.708841045629772"/>
    <n v="32.584718221323158"/>
    <n v="33.333029908433673"/>
    <n v="28.838868314770878"/>
    <n v="100"/>
    <n v="32.584718221323158"/>
    <n v="-54.483018482497393"/>
    <n v="1054.5645191338972"/>
    <n v="362.03715156903991"/>
    <m/>
    <n v="2023"/>
    <n v="4"/>
    <d v="2025-03-26T00:00:00"/>
    <x v="11"/>
    <x v="1"/>
  </r>
  <r>
    <n v="2024"/>
    <n v="12"/>
    <n v="906"/>
    <x v="11"/>
    <s v="IMSS Jubilacion (retiro, cesantia y vejez)"/>
    <n v="256"/>
    <s v="51e8ea280b44e16934d4d611901f3d3afc41789840acdff81942c2f65009cd52"/>
    <s v="866d562d83a77144c090ae01fef5e5dc5d322dfdcb968ee04e0fa262fe1b2619"/>
    <x v="5"/>
    <n v="126842.35045"/>
    <n v="81750.360979999998"/>
    <n v="126842.35045"/>
    <n v="81750.360979999998"/>
    <n v="32236.918089999999"/>
    <n v="21286.194329999998"/>
    <n v="32236.918089999999"/>
    <n v="21286.194329999998"/>
    <n v="0"/>
    <n v="0"/>
    <n v="137.94900000000001"/>
    <n v="132.37299999999999"/>
    <n v="0"/>
    <n v="0"/>
    <n v="32236.918089999999"/>
    <n v="21286.194329999998"/>
    <n v="1713.96579"/>
    <n v="1875.9935"/>
    <n v="0"/>
    <n v="0"/>
    <n v="0"/>
    <n v="0"/>
    <n v="126842.35045"/>
    <n v="81750.360979999983"/>
    <s v="IMSS Jubilacion (retiro, cesantia y vejez)"/>
    <s v="Pensiones"/>
    <s v="Pensiones IMSS"/>
    <x v="11"/>
    <x v="3"/>
    <n v="10175274.549889999"/>
    <n v="7376094.61314"/>
    <n v="915229324.65265"/>
    <n v="785024033.86473012"/>
    <n v="876641246.77607977"/>
    <n v="747866068.79561019"/>
    <n v="1002239.21527"/>
    <n v="873724.47156999994"/>
    <n v="334076.69738000003"/>
    <n v="251972.24979"/>
    <n v="10175274.549889999"/>
    <n v="7376094.61314"/>
    <n v="12.655895769936429"/>
    <n v="9.3565378606258278"/>
    <n v="45091.98947"/>
    <n v="55.158153345685704"/>
    <n v="1.246574230779564"/>
    <n v="1.1083149724566632"/>
    <n v="1.246574230779564"/>
    <n v="1.1083149724566632"/>
    <n v="1.3859078488130777E-2"/>
    <n v="1.4469128724717572E-2"/>
    <n v="1.0413739892463808E-2"/>
    <n v="1.0931149893142452E-2"/>
    <m/>
    <m/>
    <n v="12.655895769936429"/>
    <n v="0"/>
    <m/>
    <n v="0"/>
    <m/>
    <n v="45091.989470000015"/>
    <n v="55.158153345685726"/>
    <n v="51.445193021499591"/>
    <n v="25.414948537008918"/>
    <n v="26.038043226754198"/>
    <n v="9.6495560279475843"/>
    <n v="51.445193021499591"/>
    <n v="-8.6369014604794732"/>
    <n v="1880.8378952534401"/>
    <n v="1134.6624777751094"/>
    <s v="Grandes"/>
    <n v="2023"/>
    <n v="4"/>
    <d v="2025-03-26T00:00:00"/>
    <x v="11"/>
    <x v="5"/>
  </r>
  <r>
    <n v="2024"/>
    <n v="12"/>
    <n v="5.0999999999999996"/>
    <x v="6"/>
    <s v="IMSS Jubilacion (retiro, cesantia y vejez)"/>
    <n v="5.0999999999999996"/>
    <m/>
    <m/>
    <x v="3"/>
    <n v="1002239.21527"/>
    <n v="873724.47156999994"/>
    <n v="1002239.21527"/>
    <n v="873724.47156999994"/>
    <n v="334076.69738000003"/>
    <n v="251972.24979"/>
    <n v="334076.69738000003"/>
    <n v="251972.24979"/>
    <n v="0"/>
    <n v="0"/>
    <n v="0"/>
    <n v="0"/>
    <n v="0"/>
    <n v="0"/>
    <n v="334076.69738000003"/>
    <n v="251972.24979"/>
    <n v="31679.114109999999"/>
    <n v="69598.45107000001"/>
    <n v="0"/>
    <n v="0"/>
    <n v="0"/>
    <n v="0"/>
    <n v="1002239.2152699999"/>
    <n v="873724.47156999994"/>
    <s v="IMSS Jubilacion (retiro, cesantia y vejez)"/>
    <s v="Pensiones"/>
    <s v="Pensiones IMSS"/>
    <x v="11"/>
    <x v="3"/>
    <n v="38579417.741689995"/>
    <n v="37148003.455320001"/>
    <n v="915229324.65265"/>
    <n v="785024033.86473012"/>
    <n v="876641246.77607977"/>
    <n v="747866068.79561019"/>
    <n v="1002239.21527"/>
    <n v="873724.47156999994"/>
    <n v="334076.69738000003"/>
    <n v="251972.24979"/>
    <n v="38579417.741689995"/>
    <n v="37148003.455320001"/>
    <n v="100"/>
    <n v="100"/>
    <n v="128514.74370000011"/>
    <n v="14.708841045629795"/>
    <n v="2.597859879536109"/>
    <n v="2.3520092341459957"/>
    <n v="2.597859879536109"/>
    <n v="2.3520092341459957"/>
    <n v="0.10950689496868692"/>
    <n v="0.11432717989894009"/>
    <n v="0.11129907287915647"/>
    <n v="0.11682900294929499"/>
    <m/>
    <m/>
    <n v="99.999999999999986"/>
    <n v="0"/>
    <m/>
    <n v="0"/>
    <m/>
    <n v="128514.74369999999"/>
    <n v="14.708841045629772"/>
    <n v="32.584718221323158"/>
    <n v="33.333029908433673"/>
    <n v="28.838868314770878"/>
    <n v="100"/>
    <n v="32.584718221323158"/>
    <n v="-54.483018482497393"/>
    <n v="1054.5645191338972"/>
    <n v="362.03715156903991"/>
    <m/>
    <n v="2023"/>
    <n v="4"/>
    <d v="2025-03-26T00:00:00"/>
    <x v="11"/>
    <x v="3"/>
  </r>
  <r>
    <n v="2024"/>
    <n v="12"/>
    <n v="5.0999999999999996"/>
    <x v="6"/>
    <s v="Credito"/>
    <n v="5.0999999999999996"/>
    <m/>
    <m/>
    <x v="3"/>
    <n v="1715157.2791200001"/>
    <n v="1644174.09051"/>
    <n v="1715157.2791200001"/>
    <n v="1644174.09051"/>
    <n v="868637.32117000001"/>
    <n v="595237.94397999998"/>
    <n v="868637.32117000001"/>
    <n v="595237.94397999998"/>
    <n v="0"/>
    <n v="0"/>
    <n v="0"/>
    <n v="0"/>
    <n v="20099.871890000002"/>
    <n v="12538.031799999999"/>
    <n v="202335.54684000002"/>
    <n v="135102.00059000001"/>
    <n v="335846.19475000002"/>
    <n v="327085.82287999999"/>
    <n v="0"/>
    <n v="0"/>
    <n v="0"/>
    <n v="0"/>
    <n v="0"/>
    <n v="0"/>
    <s v="Credito"/>
    <s v="Daños Sin Autos"/>
    <s v="Credito"/>
    <x v="13"/>
    <x v="3"/>
    <n v="11926791.240049999"/>
    <n v="12153616.89092"/>
    <n v="915229324.65265"/>
    <n v="785024033.86473012"/>
    <n v="876641246.77607977"/>
    <n v="747866068.79561019"/>
    <n v="1715157.2791200001"/>
    <n v="1644174.09051"/>
    <n v="868637.32117000001"/>
    <n v="595237.94397999998"/>
    <n v="1715157.2791200001"/>
    <n v="1644174.09051"/>
    <n v="100"/>
    <n v="100"/>
    <n v="70983.18861000007"/>
    <n v="4.3172550291181278"/>
    <n v="100"/>
    <n v="100"/>
    <n v="14.380710155808929"/>
    <n v="13.528269857990727"/>
    <n v="0.18740191479014734"/>
    <n v="0.19565099012026094"/>
    <n v="0.2094425163540041"/>
    <n v="0.2198487348353477"/>
    <m/>
    <m/>
    <m/>
    <n v="0"/>
    <m/>
    <n v="0"/>
    <m/>
    <n v="0"/>
    <m/>
    <n v="45.93110703963896"/>
    <n v="50.644761955339391"/>
    <n v="36.202853907968191"/>
    <n v="100"/>
    <n v="49.765026392197264"/>
    <n v="2.6783098676869344"/>
    <n v="60.246490805297412"/>
    <n v="41.304755859004537"/>
    <m/>
    <n v="2023"/>
    <n v="4"/>
    <d v="2025-03-26T00:00:00"/>
    <x v="13"/>
    <x v="3"/>
  </r>
  <r>
    <n v="2024"/>
    <n v="12"/>
    <n v="59"/>
    <x v="38"/>
    <s v="Credito"/>
    <n v="209"/>
    <s v="83f814f7a92e365cbd79f9addceed185761a8d38a06a2d4350bb1fe4b7632b34"/>
    <s v="866d562d83a77144c090ae01fef5e5dc5d322dfdcb968ee04e0fa262fe1b2619"/>
    <x v="4"/>
    <n v="624979.55004"/>
    <n v="552668.03433000005"/>
    <n v="624979.55004"/>
    <n v="552668.03433000005"/>
    <n v="232317.01413"/>
    <n v="230540.11038999999"/>
    <n v="232317.01413"/>
    <n v="230540.11038999999"/>
    <n v="0"/>
    <n v="0"/>
    <n v="137.94900000000001"/>
    <n v="132.37299999999999"/>
    <n v="910.07573000000002"/>
    <n v="539.44939999999997"/>
    <n v="9138.4895199999992"/>
    <n v="23654.626039999999"/>
    <n v="38388.213539999997"/>
    <n v="47396.383500000004"/>
    <n v="0"/>
    <n v="0"/>
    <n v="0"/>
    <n v="0"/>
    <n v="0"/>
    <n v="0"/>
    <s v="Credito"/>
    <s v="Daños Sin Autos"/>
    <s v="Credito"/>
    <x v="13"/>
    <x v="3"/>
    <n v="624979.55004"/>
    <n v="552668.03433000005"/>
    <n v="915229324.65265"/>
    <n v="785024033.86473012"/>
    <n v="876641246.77607977"/>
    <n v="747866068.79561019"/>
    <n v="1715157.2791200001"/>
    <n v="1644174.09051"/>
    <n v="868637.32117000001"/>
    <n v="595237.94397999998"/>
    <n v="624979.55004"/>
    <n v="552668.03433000005"/>
    <n v="36.438614560214546"/>
    <n v="33.613717520543709"/>
    <n v="72311.515709999949"/>
    <n v="13.084077822171004"/>
    <n v="100"/>
    <n v="100"/>
    <n v="100"/>
    <n v="100"/>
    <n v="6.8286661408843485E-2"/>
    <n v="7.1292510173165333E-2"/>
    <n v="7.0401415815153495E-2"/>
    <n v="7.3899332700042952E-2"/>
    <m/>
    <m/>
    <m/>
    <n v="0"/>
    <m/>
    <n v="0"/>
    <m/>
    <n v="0"/>
    <m/>
    <n v="0.77075687046130881"/>
    <n v="37.171938524249512"/>
    <n v="41.714030135555781"/>
    <n v="26.744995692458108"/>
    <n v="-61.367009123091599"/>
    <n v="-19.006028086510028"/>
    <n v="23.805456616202829"/>
    <n v="49.908082206314326"/>
    <s v="Grandes"/>
    <n v="2023"/>
    <n v="4"/>
    <d v="2025-03-26T00:00:00"/>
    <x v="13"/>
    <x v="4"/>
  </r>
  <r>
    <n v="2024"/>
    <n v="12"/>
    <n v="7"/>
    <x v="39"/>
    <s v="Credito"/>
    <n v="264"/>
    <s v="bba58959c32abe688d9cb5222b97de973002a67c412d6a8c8d2a79ac692f32b7"/>
    <s v="866d562d83a77144c090ae01fef5e5dc5d322dfdcb968ee04e0fa262fe1b2619"/>
    <x v="0"/>
    <n v="724514.02338999999"/>
    <n v="719164.06154999998"/>
    <n v="724514.02338999999"/>
    <n v="719164.06154999998"/>
    <n v="512306.32353000005"/>
    <n v="288171.69535999995"/>
    <n v="512306.32353000005"/>
    <n v="288171.69535999995"/>
    <n v="0"/>
    <n v="0"/>
    <n v="137.94900000000001"/>
    <n v="132.37299999999999"/>
    <n v="11411.505220000001"/>
    <n v="9503.750039999999"/>
    <n v="159777.25622000001"/>
    <n v="92106.815640000001"/>
    <n v="219471.09328"/>
    <n v="206826.04713999998"/>
    <n v="0"/>
    <n v="0"/>
    <n v="0"/>
    <n v="0"/>
    <n v="0"/>
    <n v="0"/>
    <s v="Credito"/>
    <s v="Daños Sin Autos"/>
    <s v="Credito"/>
    <x v="13"/>
    <x v="3"/>
    <n v="724514.02338999999"/>
    <n v="719164.06154999998"/>
    <n v="915229324.65265"/>
    <n v="785024033.86473012"/>
    <n v="876641246.77607977"/>
    <n v="747866068.79561019"/>
    <n v="1715157.2791200001"/>
    <n v="1644174.09051"/>
    <n v="868637.32117000001"/>
    <n v="595237.94397999998"/>
    <n v="724514.02338999999"/>
    <n v="719164.06154999998"/>
    <n v="42.241841737203721"/>
    <n v="43.740140761306201"/>
    <n v="5349.9618400000036"/>
    <n v="0.74391395872444033"/>
    <n v="100"/>
    <n v="100"/>
    <n v="100"/>
    <n v="100"/>
    <n v="7.9162020258143423E-2"/>
    <n v="8.2646581603872726E-2"/>
    <n v="9.1610451467263154E-2"/>
    <n v="9.6162146078931893E-2"/>
    <m/>
    <m/>
    <m/>
    <n v="0"/>
    <m/>
    <n v="0"/>
    <m/>
    <n v="0"/>
    <m/>
    <n v="77.778155099514109"/>
    <n v="70.710339205433129"/>
    <n v="40.070369303342169"/>
    <n v="58.978161661296745"/>
    <n v="73.469525691226039"/>
    <n v="6.1138557328036303"/>
    <n v="72.801048116235094"/>
    <n v="44.533469992613242"/>
    <s v="Grandes"/>
    <n v="2023"/>
    <n v="4"/>
    <d v="2025-03-26T00:00:00"/>
    <x v="13"/>
    <x v="0"/>
  </r>
  <r>
    <n v="2024"/>
    <n v="12"/>
    <n v="102"/>
    <x v="37"/>
    <s v="Credito"/>
    <n v="224"/>
    <s v="84a5092e4a5b6fe968fd523fb2fc917dbffae44105f82b6b94c8ed5b9a800223"/>
    <s v="866d562d83a77144c090ae01fef5e5dc5d322dfdcb968ee04e0fa262fe1b2619"/>
    <x v="5"/>
    <n v="342480.62541000004"/>
    <n v="355281.34495"/>
    <n v="342480.62541000004"/>
    <n v="355281.34495"/>
    <n v="114157.63875999999"/>
    <n v="68006.181779999999"/>
    <n v="114157.63875999999"/>
    <n v="68006.181779999999"/>
    <n v="0"/>
    <n v="0"/>
    <n v="137.94900000000001"/>
    <n v="132.37299999999999"/>
    <n v="7778.2909400000008"/>
    <n v="2494.8323599999999"/>
    <n v="30245.018510000002"/>
    <n v="16873.32691"/>
    <n v="72360.476569999999"/>
    <n v="67946.829769999997"/>
    <n v="0"/>
    <n v="0"/>
    <n v="0"/>
    <n v="0"/>
    <n v="0"/>
    <n v="0"/>
    <s v="Credito"/>
    <s v="Daños Sin Autos"/>
    <s v="Credito"/>
    <x v="13"/>
    <x v="3"/>
    <n v="342480.62541000004"/>
    <n v="355281.34495"/>
    <n v="915229324.65265"/>
    <n v="785024033.86473012"/>
    <n v="876641246.77607977"/>
    <n v="747866068.79561019"/>
    <n v="1715157.2791200001"/>
    <n v="1644174.09051"/>
    <n v="868637.32117000001"/>
    <n v="595237.94397999998"/>
    <n v="342480.62541000004"/>
    <n v="355281.34495"/>
    <n v="19.96788455375459"/>
    <n v="21.608499185131709"/>
    <n v="-12800.719539999962"/>
    <n v="-3.6029810520452288"/>
    <n v="100"/>
    <n v="100"/>
    <n v="100"/>
    <n v="100"/>
    <n v="3.7420197996822176E-2"/>
    <n v="3.9067363835491503E-2"/>
    <n v="4.5257384439674316E-2"/>
    <n v="4.750601207541847E-2"/>
    <m/>
    <m/>
    <m/>
    <n v="0"/>
    <m/>
    <n v="0"/>
    <m/>
    <n v="0"/>
    <m/>
    <n v="67.863620294549037"/>
    <n v="33.332583010596991"/>
    <n v="19.14150088279213"/>
    <n v="13.142152193764458"/>
    <n v="79.24751100552227"/>
    <n v="6.4957361733287478"/>
    <n v="41.797704967768709"/>
    <n v="24.833133447309034"/>
    <s v="Grandes"/>
    <n v="2023"/>
    <n v="4"/>
    <d v="2025-03-26T00:00:00"/>
    <x v="13"/>
    <x v="5"/>
  </r>
  <r>
    <n v="2024"/>
    <n v="12"/>
    <n v="61"/>
    <x v="2"/>
    <s v="Credit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5394.730379999997"/>
    <n v="21603.323379999998"/>
    <n v="42759.362049999996"/>
    <n v="43072.595159999997"/>
    <n v="0"/>
    <n v="0"/>
    <n v="0"/>
    <n v="0"/>
    <n v="0"/>
    <n v="0"/>
    <s v="Credito"/>
    <s v="Daños Sin Autos"/>
    <s v="Credito"/>
    <x v="13"/>
    <x v="3"/>
    <n v="0"/>
    <n v="0"/>
    <n v="915229324.65265"/>
    <n v="785024033.86473012"/>
    <n v="876641246.77607977"/>
    <n v="747866068.79561019"/>
    <n v="1715157.2791200001"/>
    <n v="1644174.09051"/>
    <n v="868637.32117000001"/>
    <n v="595237.94397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.55010992202255"/>
    <n v="-0.72722135463731963"/>
    <n v="59.389871977755568"/>
    <n v="50.155611241326469"/>
    <m/>
    <n v="2023"/>
    <n v="4"/>
    <d v="2025-03-26T00:00:00"/>
    <x v="13"/>
    <x v="2"/>
  </r>
  <r>
    <n v="2024"/>
    <n v="12"/>
    <n v="9"/>
    <x v="8"/>
    <s v="Credito"/>
    <n v="9"/>
    <s v="19581e27de7ced00ff1ce50b2047e7a567c76b1cbaebabe5ef03f7c3017bb5b7"/>
    <s v="866d562d83a77144c090ae01fef5e5dc5d322dfdcb968ee04e0fa262fe1b2619"/>
    <x v="9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n v="0"/>
    <s v="Credito"/>
    <s v="Daños Sin Autos"/>
    <s v="Credito"/>
    <x v="13"/>
    <x v="3"/>
    <n v="3641209.24174"/>
    <n v="3056102.5559399999"/>
    <n v="915229324.65265"/>
    <n v="785024033.86473012"/>
    <n v="876641246.77607977"/>
    <n v="747866068.79561019"/>
    <n v="1715157.2791200001"/>
    <n v="1644174.09051"/>
    <n v="868637.32117000001"/>
    <n v="595237.94397999998"/>
    <n v="0"/>
    <n v="0"/>
    <m/>
    <m/>
    <m/>
    <m/>
    <m/>
    <m/>
    <m/>
    <m/>
    <m/>
    <m/>
    <m/>
    <m/>
    <m/>
    <m/>
    <m/>
    <n v="0"/>
    <m/>
    <n v="0"/>
    <m/>
    <n v="0"/>
    <m/>
    <m/>
    <m/>
    <m/>
    <n v="1.7087495135492948E-2"/>
    <m/>
    <m/>
    <m/>
    <m/>
    <s v="Grandes"/>
    <n v="2023"/>
    <n v="4"/>
    <d v="2025-03-26T00:00:00"/>
    <x v="13"/>
    <x v="9"/>
  </r>
  <r>
    <n v="2024"/>
    <n v="12"/>
    <n v="201.1"/>
    <x v="1"/>
    <s v="Credito"/>
    <n v="201.1"/>
    <m/>
    <m/>
    <x v="1"/>
    <n v="1715157.2791200001"/>
    <n v="1644174.09051"/>
    <n v="1715157.2791200001"/>
    <n v="1644174.09051"/>
    <n v="868637.32117000001"/>
    <n v="595237.94397999998"/>
    <n v="868637.32117000001"/>
    <n v="595237.94397999998"/>
    <n v="0"/>
    <n v="0"/>
    <n v="0"/>
    <n v="0"/>
    <n v="20099.871890000002"/>
    <n v="12538.031799999999"/>
    <n v="202335.54684000002"/>
    <n v="135102.00059000001"/>
    <n v="335846.19475000002"/>
    <n v="327085.82287999999"/>
    <n v="0"/>
    <n v="0"/>
    <n v="0"/>
    <n v="0"/>
    <n v="0"/>
    <n v="0"/>
    <s v="Credito"/>
    <s v="Daños Sin Autos"/>
    <s v="Credito"/>
    <x v="13"/>
    <x v="3"/>
    <n v="11926791.240049999"/>
    <n v="12153616.89092"/>
    <n v="915229324.65265"/>
    <n v="785024033.86473012"/>
    <n v="876641246.77607977"/>
    <n v="747866068.79561019"/>
    <n v="1715157.2791200001"/>
    <n v="1644174.09051"/>
    <n v="868637.32117000001"/>
    <n v="595237.94397999998"/>
    <n v="1715157.2791200001"/>
    <n v="1644174.09051"/>
    <n v="100"/>
    <n v="100"/>
    <n v="70983.18861000007"/>
    <n v="4.3172550291181278"/>
    <n v="100"/>
    <n v="100"/>
    <n v="14.380710155808929"/>
    <n v="13.528269857990727"/>
    <n v="0.18740191479014734"/>
    <n v="0.19565099012026094"/>
    <n v="0.2094425163540041"/>
    <n v="0.2198487348353477"/>
    <m/>
    <m/>
    <m/>
    <n v="0"/>
    <m/>
    <n v="0"/>
    <m/>
    <n v="0"/>
    <m/>
    <n v="45.93110703963896"/>
    <n v="50.644761955339391"/>
    <n v="36.202853907968191"/>
    <n v="100"/>
    <n v="49.765026392197264"/>
    <n v="2.6783098676869344"/>
    <n v="60.246490805297412"/>
    <n v="41.304755859004537"/>
    <m/>
    <n v="2023"/>
    <n v="4"/>
    <d v="2025-03-26T00:00:00"/>
    <x v="13"/>
    <x v="1"/>
  </r>
  <r>
    <n v="2024"/>
    <n v="12"/>
    <n v="12"/>
    <x v="31"/>
    <s v="Credito"/>
    <n v="12"/>
    <s v="6b51d431df5d7f141cbececcf79edf3dd861c3b4069f0b11661a3eefacbba918"/>
    <s v="866d562d83a77144c090ae01fef5e5dc5d322dfdcb968ee04e0fa262fe1b2619"/>
    <x v="6"/>
    <n v="23183.080280000002"/>
    <n v="17060.649679999999"/>
    <n v="23183.080280000002"/>
    <n v="17060.649679999999"/>
    <n v="9707.9163900000003"/>
    <n v="8519.9564500000015"/>
    <n v="9707.9163900000003"/>
    <n v="8519.9564500000015"/>
    <n v="0"/>
    <n v="0"/>
    <n v="137.94900000000001"/>
    <n v="132.37299999999999"/>
    <n v="0"/>
    <n v="0"/>
    <n v="3026.3542299999999"/>
    <n v="2467.232"/>
    <n v="5626.4113600000001"/>
    <n v="4916.5624699999998"/>
    <n v="0"/>
    <n v="0"/>
    <n v="0"/>
    <n v="0"/>
    <n v="0"/>
    <n v="0"/>
    <s v="Credito"/>
    <s v="Daños Sin Autos"/>
    <s v="Credito"/>
    <x v="13"/>
    <x v="3"/>
    <n v="6593607.79947"/>
    <n v="7470400.8941500001"/>
    <n v="915229324.65265"/>
    <n v="785024033.86473012"/>
    <n v="876641246.77607977"/>
    <n v="747866068.79561019"/>
    <n v="1715157.2791200001"/>
    <n v="1644174.09051"/>
    <n v="868637.32117000001"/>
    <n v="595237.94397999998"/>
    <n v="23183.080280000002"/>
    <n v="17060.649679999999"/>
    <n v="1.3516591488271328"/>
    <n v="1.0376425330183876"/>
    <n v="6122.4306000000033"/>
    <n v="35.88626878129535"/>
    <n v="100"/>
    <n v="100"/>
    <n v="0.3515993214195039"/>
    <n v="0.2283766282658275"/>
    <n v="2.533035126338254E-3"/>
    <n v="2.6445345077313765E-3"/>
    <n v="2.1732646319131384E-3"/>
    <n v="2.2812439809543799E-3"/>
    <m/>
    <m/>
    <m/>
    <n v="0"/>
    <m/>
    <n v="0"/>
    <m/>
    <n v="0"/>
    <m/>
    <n v="13.943263055059374"/>
    <n v="41.875006568367887"/>
    <n v="49.939226288597013"/>
    <n v="1.1176029573451951"/>
    <n v="22.661923564545194"/>
    <n v="14.43791051840333"/>
    <n v="53.788357024787459"/>
    <n v="50.18205331579972"/>
    <s v="Grandes"/>
    <n v="2023"/>
    <n v="4"/>
    <d v="2025-03-26T00:00:00"/>
    <x v="13"/>
    <x v="6"/>
  </r>
  <r>
    <n v="2024"/>
    <n v="12"/>
    <n v="89"/>
    <x v="29"/>
    <s v="Automoviles Turistas"/>
    <n v="61"/>
    <s v="d029fa3a95e174a19934857f535eb9427d967218a36ea014b70ad704bc6c8d1c"/>
    <s v="866d562d83a77144c090ae01fef5e5dc5d322dfdcb968ee04e0fa262fe1b2619"/>
    <x v="9"/>
    <n v="134309.24441999997"/>
    <n v="142434.06533000001"/>
    <n v="134309.24441999997"/>
    <n v="142434.06533000001"/>
    <n v="44666.629249999998"/>
    <n v="68135.734499999991"/>
    <n v="44666.629249999998"/>
    <n v="68135.734499999991"/>
    <n v="0"/>
    <n v="0"/>
    <n v="137.94900000000001"/>
    <n v="132.37299999999999"/>
    <n v="0"/>
    <n v="0"/>
    <n v="44622.262670000004"/>
    <n v="67918.252790000013"/>
    <n v="135601.74299999999"/>
    <n v="143585.02215999999"/>
    <n v="0"/>
    <n v="0"/>
    <n v="0"/>
    <n v="0"/>
    <n v="0"/>
    <n v="0"/>
    <s v="Automoviles Turistas"/>
    <s v="Automóviles"/>
    <s v="Automóviles"/>
    <x v="12"/>
    <x v="3"/>
    <n v="3810245.83519"/>
    <n v="3485553.0195599999"/>
    <n v="915229324.65265"/>
    <n v="785024033.86473012"/>
    <n v="876641246.77607977"/>
    <n v="747866068.79561019"/>
    <n v="1901006.6212099998"/>
    <n v="1842472.2346999999"/>
    <n v="872757.55660999985"/>
    <n v="839620.0319200001"/>
    <n v="3810245.83519"/>
    <n v="3485553.0195599999"/>
    <n v="7.0651644724157512"/>
    <n v="7.7305949390977835"/>
    <n v="-8124.8209100000386"/>
    <n v="-5.704268070405738"/>
    <n v="3.5249495762076615"/>
    <n v="4.086412243070118"/>
    <n v="3.5249495762076615"/>
    <n v="4.086412243070118"/>
    <n v="1.467492799916276E-2"/>
    <n v="1.5320890377213398E-2"/>
    <n v="1.8143911419983769E-2"/>
    <n v="1.9045397467942468E-2"/>
    <m/>
    <m/>
    <m/>
    <n v="0"/>
    <m/>
    <n v="0"/>
    <m/>
    <n v="0"/>
    <m/>
    <n v="-34.444635288990675"/>
    <n v="33.256556123808181"/>
    <n v="47.836684533393701"/>
    <n v="5.1178736765678572"/>
    <n v="-34.300043306517459"/>
    <n v="-5.5599665201179977"/>
    <n v="32.906850371384984"/>
    <n v="47.30176711211368"/>
    <s v="Grandes"/>
    <n v="2023"/>
    <n v="4"/>
    <d v="2025-03-26T00:00:00"/>
    <x v="12"/>
    <x v="9"/>
  </r>
  <r>
    <n v="2024"/>
    <n v="12"/>
    <n v="61"/>
    <x v="2"/>
    <s v="Automoviles Turista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14.38194"/>
    <n v="-42.53154"/>
    <n v="0"/>
    <n v="0"/>
    <n v="0"/>
    <n v="0"/>
    <n v="0"/>
    <n v="0"/>
    <n v="0"/>
    <n v="0"/>
    <s v="Automoviles Turistas"/>
    <s v="Automóviles"/>
    <s v="Automóviles"/>
    <x v="12"/>
    <x v="3"/>
    <n v="0"/>
    <n v="0"/>
    <n v="915229324.65265"/>
    <n v="785024033.86473012"/>
    <n v="876641246.77607977"/>
    <n v="747866068.79561019"/>
    <n v="1901006.6212099998"/>
    <n v="1842472.2346999999"/>
    <n v="872757.55660999985"/>
    <n v="839620.03192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6.185235709781495"/>
    <m/>
    <m/>
    <m/>
    <m/>
    <n v="2023"/>
    <n v="4"/>
    <d v="2025-03-26T00:00:00"/>
    <x v="12"/>
    <x v="2"/>
  </r>
  <r>
    <n v="2024"/>
    <n v="12"/>
    <n v="5.0999999999999996"/>
    <x v="6"/>
    <s v="Automoviles Turistas"/>
    <n v="5.0999999999999996"/>
    <m/>
    <m/>
    <x v="3"/>
    <n v="1531798.9224199997"/>
    <n v="1509703.9243000001"/>
    <n v="1531798.9224199997"/>
    <n v="1509703.9243000001"/>
    <n v="750782.64167000004"/>
    <n v="715130.64651999995"/>
    <n v="750782.64167000004"/>
    <n v="715130.64651999995"/>
    <n v="0"/>
    <n v="0"/>
    <n v="0"/>
    <n v="0"/>
    <n v="0"/>
    <n v="0"/>
    <n v="486758.66677000001"/>
    <n v="495433.24475000001"/>
    <n v="1118502.4532899999"/>
    <n v="1062018.63742"/>
    <n v="0"/>
    <n v="0"/>
    <n v="0"/>
    <n v="0"/>
    <n v="0"/>
    <n v="0"/>
    <s v="Automoviles Turistas"/>
    <s v="Automóviles"/>
    <s v="Automóviles"/>
    <x v="12"/>
    <x v="3"/>
    <n v="225481782.48925"/>
    <n v="188488071.75135002"/>
    <n v="915229324.65265"/>
    <n v="785024033.86473012"/>
    <n v="876641246.77607977"/>
    <n v="747866068.79561019"/>
    <n v="1901006.6212099998"/>
    <n v="1842472.2346999999"/>
    <n v="872757.55660999985"/>
    <n v="839620.0319200001"/>
    <n v="126586223.88479999"/>
    <n v="98340128.847839996"/>
    <n v="80.578305479283515"/>
    <n v="81.939032560011256"/>
    <n v="22094.998119999655"/>
    <n v="1.4635318729958602"/>
    <n v="1.2100834319965308"/>
    <n v="1.5351860344172816"/>
    <n v="0.67934487013070743"/>
    <n v="0.80095462289601727"/>
    <n v="0.16736777124152483"/>
    <n v="0.1747349817332137"/>
    <n v="0.1923130833163946"/>
    <n v="0.20186822043300889"/>
    <m/>
    <m/>
    <m/>
    <n v="0"/>
    <m/>
    <n v="0"/>
    <m/>
    <n v="0"/>
    <m/>
    <n v="4.9853820869643073"/>
    <n v="49.013132904146609"/>
    <n v="47.368933405374996"/>
    <n v="86.024192627586089"/>
    <n v="-1.7509075282942099"/>
    <n v="5.3185333928995826"/>
    <n v="43.518784007869812"/>
    <n v="46.65014598553315"/>
    <m/>
    <n v="2023"/>
    <n v="4"/>
    <d v="2025-03-26T00:00:00"/>
    <x v="12"/>
    <x v="3"/>
  </r>
  <r>
    <n v="2024"/>
    <n v="12"/>
    <n v="43"/>
    <x v="9"/>
    <s v="Automoviles Turistas"/>
    <n v="31"/>
    <s v="eb1e33e8a81b697b75855af6bfcdbcbf7cbbde9f94962ceaec1ed8af21f5a50f"/>
    <s v="866d562d83a77144c090ae01fef5e5dc5d322dfdcb968ee04e0fa262fe1b2619"/>
    <x v="6"/>
    <n v="155911.90941999998"/>
    <n v="167215.47904000001"/>
    <n v="155911.90941999998"/>
    <n v="167215.47904000001"/>
    <n v="49390.884459999994"/>
    <n v="59005.875429999993"/>
    <n v="49390.884459999994"/>
    <n v="59005.875429999993"/>
    <n v="0"/>
    <n v="0"/>
    <n v="137.94900000000001"/>
    <n v="132.37299999999999"/>
    <n v="0"/>
    <n v="0"/>
    <n v="49390.884460000001"/>
    <n v="59005.87543"/>
    <n v="159559.78821"/>
    <n v="173228.35475"/>
    <n v="0"/>
    <n v="0"/>
    <n v="0"/>
    <n v="0"/>
    <n v="0"/>
    <n v="0"/>
    <s v="Automoviles Turistas"/>
    <s v="Automóviles"/>
    <s v="Automóviles"/>
    <x v="12"/>
    <x v="3"/>
    <n v="116483297.66436"/>
    <n v="99677568.474130005"/>
    <n v="915229324.65265"/>
    <n v="785024033.86473012"/>
    <n v="876641246.77607977"/>
    <n v="747866068.79561019"/>
    <n v="1901006.6212099998"/>
    <n v="1842472.2346999999"/>
    <n v="872757.55660999985"/>
    <n v="839620.0319200001"/>
    <n v="29952373.691990003"/>
    <n v="20823903.015049998"/>
    <n v="8.2015447858230655"/>
    <n v="9.0756037399514362"/>
    <n v="-11303.569620000024"/>
    <n v="-6.7598823296114112"/>
    <n v="0.52053273314259774"/>
    <n v="0.8029977805752786"/>
    <n v="0.13384915481123419"/>
    <n v="0.16775637849091252"/>
    <n v="1.7035283422455028E-2"/>
    <n v="1.7785144150287115E-2"/>
    <n v="2.1300682759582034E-2"/>
    <n v="2.2359014002238355E-2"/>
    <m/>
    <m/>
    <m/>
    <n v="0"/>
    <m/>
    <n v="0"/>
    <m/>
    <n v="0"/>
    <m/>
    <n v="-16.294972153080721"/>
    <n v="31.678711808313121"/>
    <n v="35.287328522908489"/>
    <n v="5.6591758027104415"/>
    <n v="-16.294972153080721"/>
    <n v="-7.890490306697318"/>
    <n v="30.95446855005574"/>
    <n v="34.062481003849634"/>
    <s v="Grandes"/>
    <n v="2023"/>
    <n v="4"/>
    <d v="2025-03-26T00:00:00"/>
    <x v="12"/>
    <x v="6"/>
  </r>
  <r>
    <n v="2024"/>
    <n v="12"/>
    <n v="48"/>
    <x v="3"/>
    <s v="Automoviles Turistas"/>
    <n v="36"/>
    <s v="76a50887d8f1c2e9301755428990ad81479ee21c25b43215cf524541e0503269"/>
    <s v="866d562d83a77144c090ae01fef5e5dc5d322dfdcb968ee04e0fa262fe1b2619"/>
    <x v="8"/>
    <n v="58030.823659999995"/>
    <n v="47549.538159999996"/>
    <n v="58030.823659999995"/>
    <n v="47549.538159999996"/>
    <n v="14467.881559999996"/>
    <n v="5335.6138200000005"/>
    <n v="14467.881559999996"/>
    <n v="5335.6138200000005"/>
    <n v="0"/>
    <n v="0"/>
    <n v="137.94900000000001"/>
    <n v="132.37299999999999"/>
    <n v="0"/>
    <n v="0"/>
    <n v="14467.88156"/>
    <n v="5335.6138200000005"/>
    <n v="52749.216399999998"/>
    <n v="45634.307740000004"/>
    <n v="0"/>
    <n v="0"/>
    <n v="0"/>
    <n v="0"/>
    <n v="0"/>
    <n v="0"/>
    <s v="Automoviles Turistas"/>
    <s v="Automóviles"/>
    <s v="Automóviles"/>
    <x v="12"/>
    <x v="3"/>
    <n v="61783494.341970004"/>
    <n v="54332276.383280002"/>
    <n v="915229324.65265"/>
    <n v="785024033.86473012"/>
    <n v="876641246.77607977"/>
    <n v="747866068.79561019"/>
    <n v="1901006.6212099998"/>
    <n v="1842472.2346999999"/>
    <n v="872757.55660999985"/>
    <n v="839620.0319200001"/>
    <n v="15072339.28723"/>
    <n v="12131861.220149999"/>
    <n v="3.0526365880337174"/>
    <n v="2.5807465243970005"/>
    <n v="10481.285499999998"/>
    <n v="22.042875505396921"/>
    <n v="0.38501537521230339"/>
    <n v="0.39193935124335427"/>
    <n v="9.3926095113366248E-2"/>
    <n v="8.7516189869476374E-2"/>
    <n v="6.340577393761284E-3"/>
    <n v="6.6196775332455684E-3"/>
    <n v="6.0570805617135293E-3"/>
    <n v="6.3580285486912712E-3"/>
    <m/>
    <m/>
    <m/>
    <n v="0"/>
    <m/>
    <n v="0"/>
    <m/>
    <n v="0"/>
    <m/>
    <n v="171.15683495999332"/>
    <n v="24.931373789844287"/>
    <n v="11.22116854646649"/>
    <n v="1.657720572044856"/>
    <n v="171.15683495999338"/>
    <n v="15.591139676177313"/>
    <n v="27.42767105825671"/>
    <n v="11.692110791730398"/>
    <s v="Medianas"/>
    <n v="2023"/>
    <n v="4"/>
    <d v="2025-03-26T00:00:00"/>
    <x v="12"/>
    <x v="8"/>
  </r>
  <r>
    <n v="2024"/>
    <n v="12"/>
    <n v="1"/>
    <x v="14"/>
    <s v="Automoviles Turistas"/>
    <n v="30"/>
    <s v="624b60c58c9d8bfb6ff1886c2fd605d2adeb6ea4da576068201b6c6958ce93f4"/>
    <s v="866d562d83a77144c090ae01fef5e5dc5d322dfdcb968ee04e0fa262fe1b2619"/>
    <x v="22"/>
    <n v="0"/>
    <n v="0"/>
    <n v="0"/>
    <n v="0"/>
    <n v="-0.15609999999999999"/>
    <n v="-11.941139999999999"/>
    <n v="-0.15609999999999999"/>
    <n v="-11.941139999999999"/>
    <n v="0"/>
    <n v="0"/>
    <n v="0"/>
    <n v="0"/>
    <n v="0"/>
    <n v="0"/>
    <n v="-0.15609999999999999"/>
    <n v="-11.941139999999999"/>
    <n v="0"/>
    <n v="0"/>
    <n v="0"/>
    <n v="0"/>
    <n v="0"/>
    <n v="0"/>
    <n v="0"/>
    <n v="0"/>
    <s v="Automoviles Turistas"/>
    <s v="Automóviles"/>
    <s v="Automóviles"/>
    <x v="12"/>
    <x v="3"/>
    <n v="45393489.003809996"/>
    <n v="37616661.60249"/>
    <n v="915229324.65265"/>
    <n v="785024033.86473012"/>
    <n v="876641246.77607977"/>
    <n v="747866068.79561019"/>
    <n v="1901006.6212099998"/>
    <n v="1842472.2346999999"/>
    <n v="872757.55660999985"/>
    <n v="839620.0319200001"/>
    <n v="8086771.6661099996"/>
    <n v="6728340.6416199999"/>
    <m/>
    <m/>
    <m/>
    <m/>
    <m/>
    <m/>
    <m/>
    <m/>
    <m/>
    <m/>
    <m/>
    <m/>
    <m/>
    <m/>
    <m/>
    <n v="0"/>
    <m/>
    <n v="0"/>
    <m/>
    <n v="0"/>
    <m/>
    <n v="-98.692754628117584"/>
    <m/>
    <m/>
    <n v="-1.7885837689716478E-5"/>
    <n v="-98.692754628117584"/>
    <m/>
    <m/>
    <m/>
    <s v="Resto"/>
    <n v="2023"/>
    <n v="4"/>
    <d v="2025-03-26T00:00:00"/>
    <x v="12"/>
    <x v="22"/>
  </r>
  <r>
    <n v="2024"/>
    <n v="12"/>
    <n v="46"/>
    <x v="33"/>
    <s v="Automoviles Turistas"/>
    <n v="34"/>
    <s v="86e50149658661312a9e0b35558d84f6c6d3da797f552a9657fe0558ca40cdef"/>
    <s v="866d562d83a77144c090ae01fef5e5dc5d322dfdcb968ee04e0fa262fe1b2619"/>
    <x v="4"/>
    <n v="455437.98541000002"/>
    <n v="376826.78437000001"/>
    <n v="455437.98541000002"/>
    <n v="376826.78437000001"/>
    <n v="170022.48572999999"/>
    <n v="170071.73610000001"/>
    <n v="170022.48572999999"/>
    <n v="170071.73610000001"/>
    <n v="0"/>
    <n v="0"/>
    <n v="137.94900000000001"/>
    <n v="132.37299999999999"/>
    <n v="0"/>
    <n v="0"/>
    <n v="170022.48572999999"/>
    <n v="170071.73609999998"/>
    <n v="421033.87037999998"/>
    <n v="381586.70058"/>
    <n v="0"/>
    <n v="0"/>
    <n v="0"/>
    <n v="0"/>
    <n v="0"/>
    <n v="0"/>
    <s v="Automoviles Turistas"/>
    <s v="Automóviles"/>
    <s v="Automóviles"/>
    <x v="12"/>
    <x v="3"/>
    <n v="65890424.067209996"/>
    <n v="50334013.664760001"/>
    <n v="915229324.65265"/>
    <n v="785024033.86473012"/>
    <n v="876641246.77607977"/>
    <n v="747866068.79561019"/>
    <n v="1901006.6212099998"/>
    <n v="1842472.2346999999"/>
    <n v="872757.55660999985"/>
    <n v="839620.0319200001"/>
    <n v="65887993.759849995"/>
    <n v="50331642.780069999"/>
    <n v="23.957727465468352"/>
    <n v="20.452236797552434"/>
    <n v="78611.201040000014"/>
    <n v="20.861362382036241"/>
    <n v="0.69123061641547379"/>
    <n v="0.74868763178779751"/>
    <n v="0.69120512101339804"/>
    <n v="0.74865236632981869"/>
    <n v="4.9762171418933597E-2"/>
    <n v="5.1952607418931138E-2"/>
    <n v="4.800194237555435E-2"/>
    <n v="5.0386934251055823E-2"/>
    <m/>
    <m/>
    <m/>
    <n v="0"/>
    <m/>
    <n v="0"/>
    <m/>
    <n v="0"/>
    <m/>
    <n v="-2.8958586023408728E-2"/>
    <n v="37.331643643412889"/>
    <n v="45.132602870662552"/>
    <n v="19.481067158032776"/>
    <n v="-2.8958586023386523E-2"/>
    <n v="10.33766893344068"/>
    <n v="40.382139702097568"/>
    <n v="44.569618344008369"/>
    <s v="Grandes"/>
    <n v="2023"/>
    <n v="4"/>
    <d v="2025-03-26T00:00:00"/>
    <x v="12"/>
    <x v="4"/>
  </r>
  <r>
    <n v="2024"/>
    <n v="12"/>
    <n v="15.1"/>
    <x v="13"/>
    <s v="Automoviles Turistas"/>
    <n v="15.1"/>
    <m/>
    <m/>
    <x v="7"/>
    <n v="369008.82225999993"/>
    <n v="332529.29926999996"/>
    <n v="369008.82225999993"/>
    <n v="332529.29926999996"/>
    <n v="106954.02769999999"/>
    <n v="124442.60377"/>
    <n v="106954.02769999999"/>
    <n v="124442.60377"/>
    <n v="0"/>
    <n v="0"/>
    <n v="0"/>
    <n v="0"/>
    <n v="0"/>
    <n v="1.57785"/>
    <n v="106952.5042"/>
    <n v="123947.30144000001"/>
    <n v="364968.92405999999"/>
    <n v="314724.40192000003"/>
    <n v="0"/>
    <n v="0"/>
    <n v="0"/>
    <n v="0"/>
    <n v="0"/>
    <n v="0"/>
    <s v="Automoviles Turistas"/>
    <s v="Automóviles"/>
    <s v="Automóviles"/>
    <x v="12"/>
    <x v="3"/>
    <n v="181665743.78450003"/>
    <n v="159658075.97053999"/>
    <n v="915229324.65265"/>
    <n v="785024033.86473012"/>
    <n v="876641246.77607977"/>
    <n v="747866068.79561019"/>
    <n v="1901006.6212099998"/>
    <n v="1842472.2346999999"/>
    <n v="872757.55660999985"/>
    <n v="839620.0319200001"/>
    <n v="40486588.555320002"/>
    <n v="33378339.205820002"/>
    <n v="19.411232877512234"/>
    <n v="18.04799513432798"/>
    <n v="36479.522989999969"/>
    <n v="10.97031842610059"/>
    <n v="0.91143471314159807"/>
    <n v="0.99624279452471565"/>
    <n v="0.20312515423806846"/>
    <n v="0.20827590289347972"/>
    <n v="4.0318728030272311E-2"/>
    <n v="4.2093481639959358E-2"/>
    <n v="4.2359123405806338E-2"/>
    <n v="4.4463750014159198E-2"/>
    <m/>
    <m/>
    <m/>
    <n v="0"/>
    <m/>
    <n v="0"/>
    <m/>
    <n v="0"/>
    <m/>
    <n v="-14.053527923863696"/>
    <n v="28.984138385895079"/>
    <n v="37.423049350294328"/>
    <n v="12.254723764917619"/>
    <n v="-13.711308792169874"/>
    <n v="15.964609618281722"/>
    <n v="29.304550921825133"/>
    <n v="39.382806253296572"/>
    <s v="Resto"/>
    <n v="2023"/>
    <n v="4"/>
    <d v="2025-03-26T00:00:00"/>
    <x v="12"/>
    <x v="7"/>
  </r>
  <r>
    <n v="2024"/>
    <n v="12"/>
    <n v="201.1"/>
    <x v="1"/>
    <s v="Automoviles Turistas"/>
    <n v="201.1"/>
    <m/>
    <m/>
    <x v="1"/>
    <n v="1901006.6212099995"/>
    <n v="1842472.2347000004"/>
    <n v="1901006.6212099995"/>
    <n v="1842472.2347000004"/>
    <n v="872757.55660999997"/>
    <n v="839620.03191999998"/>
    <n v="872757.55660999997"/>
    <n v="839620.03191999998"/>
    <n v="0"/>
    <n v="0"/>
    <n v="0"/>
    <n v="0"/>
    <n v="0"/>
    <n v="1.57785"/>
    <n v="608732.05820999993"/>
    <n v="619427.32782000001"/>
    <n v="1483687.1582699998"/>
    <n v="1377002.7557700002"/>
    <n v="0"/>
    <n v="0"/>
    <n v="0"/>
    <n v="0"/>
    <n v="0"/>
    <n v="0"/>
    <s v="Automoviles Turistas"/>
    <s v="Automóviles"/>
    <s v="Automóviles"/>
    <x v="12"/>
    <x v="3"/>
    <n v="455618422.00082994"/>
    <n v="388362519.42667997"/>
    <n v="915229324.65265"/>
    <n v="785024033.86473012"/>
    <n v="876641246.77607977"/>
    <n v="747866068.79561019"/>
    <n v="1901006.6212099998"/>
    <n v="1842472.2346999999"/>
    <n v="872757.55660999985"/>
    <n v="839620.0319200001"/>
    <n v="176715848.44242001"/>
    <n v="139568050.81209001"/>
    <n v="99.999999999999986"/>
    <n v="100.00000000000003"/>
    <n v="58534.386509999167"/>
    <n v="3.1769480922207771"/>
    <n v="1.0757420106716753"/>
    <n v="1.3201246445582637"/>
    <n v="0.41723655792094744"/>
    <n v="0.47442071326037061"/>
    <n v="0.20770822896561733"/>
    <n v="0.21685114956672499"/>
    <n v="0.23470265306775084"/>
    <n v="0.24636392952914452"/>
    <m/>
    <m/>
    <m/>
    <n v="0"/>
    <m/>
    <n v="0"/>
    <m/>
    <n v="0"/>
    <m/>
    <n v="3.946728690384238"/>
    <n v="45.910284944430423"/>
    <n v="45.570294960602794"/>
    <n v="100.00000000000003"/>
    <n v="-1.7266383205340352"/>
    <n v="7.7475809001081641"/>
    <n v="41.028329645974026"/>
    <n v="44.983739155527338"/>
    <m/>
    <n v="2023"/>
    <n v="4"/>
    <d v="2025-03-26T00:00:00"/>
    <x v="12"/>
    <x v="1"/>
  </r>
  <r>
    <n v="2024"/>
    <n v="12"/>
    <n v="10"/>
    <x v="4"/>
    <s v="Automoviles Turistas"/>
    <n v="10"/>
    <s v="4a44dc15364204a80fe80e9039455cc1608281820fe2b24f1e5233ade6af1dd5"/>
    <s v="866d562d83a77144c090ae01fef5e5dc5d322dfdcb968ee04e0fa262fe1b2619"/>
    <x v="11"/>
    <n v="790.65416000000005"/>
    <n v="767.78347999999994"/>
    <n v="790.65416000000005"/>
    <n v="767.78347999999994"/>
    <n v="838.67263000000003"/>
    <n v="842.07920999999999"/>
    <n v="838.67263000000003"/>
    <n v="842.07920999999999"/>
    <n v="0"/>
    <n v="0"/>
    <n v="137.94900000000001"/>
    <n v="132.37299999999999"/>
    <n v="0"/>
    <n v="0"/>
    <n v="838.67263000000003"/>
    <n v="842.07920999999999"/>
    <n v="797.71166000000005"/>
    <n v="717.64883999999995"/>
    <n v="0"/>
    <n v="0"/>
    <n v="0"/>
    <n v="0"/>
    <n v="0"/>
    <n v="0"/>
    <s v="Automoviles Turistas"/>
    <s v="Automóviles"/>
    <s v="Automóviles"/>
    <x v="12"/>
    <x v="3"/>
    <n v="6475502.38203"/>
    <n v="6588756.6787700001"/>
    <n v="915229324.65265"/>
    <n v="785024033.86473012"/>
    <n v="876641246.77607977"/>
    <n v="747866068.79561019"/>
    <n v="1901006.6212099998"/>
    <n v="1842472.2346999999"/>
    <n v="872757.55660999985"/>
    <n v="839620.0319200001"/>
    <n v="1697339.3229100001"/>
    <n v="1551100.1217"/>
    <n v="4.1591341722773428E-2"/>
    <n v="4.1671373144193627E-2"/>
    <n v="22.870680000000107"/>
    <n v="2.9787929274018854"/>
    <n v="4.6581973876883058E-2"/>
    <n v="4.9499285652721894E-2"/>
    <n v="1.2209927714552682E-2"/>
    <n v="1.1652934194305853E-2"/>
    <n v="8.6388639295410582E-5"/>
    <n v="9.0191302646059111E-5"/>
    <n v="9.780381833918465E-5"/>
    <n v="1.02663232366788E-4"/>
    <m/>
    <m/>
    <m/>
    <n v="0"/>
    <m/>
    <n v="0"/>
    <m/>
    <n v="0"/>
    <m/>
    <n v="-0.4045438908294563"/>
    <n v="106.07325837632979"/>
    <n v="109.67665128715716"/>
    <n v="9.6094571012092539E-2"/>
    <n v="-0.4045438908294563"/>
    <n v="11.156266900675282"/>
    <n v="105.13480898599377"/>
    <n v="117.33861508087995"/>
    <s v="Medianas"/>
    <n v="2023"/>
    <n v="4"/>
    <d v="2025-03-26T00:00:00"/>
    <x v="12"/>
    <x v="11"/>
  </r>
  <r>
    <n v="2024"/>
    <n v="12"/>
    <n v="80"/>
    <x v="30"/>
    <s v="Automoviles Turistas"/>
    <n v="52"/>
    <s v="41cfc0d1f2d127b04555b7246d84019b4d27710a3f3aff6e7764375b1e06e05d"/>
    <s v="866d562d83a77144c090ae01fef5e5dc5d322dfdcb968ee04e0fa262fe1b2619"/>
    <x v="22"/>
    <n v="0"/>
    <n v="0"/>
    <n v="0"/>
    <n v="0"/>
    <n v="0"/>
    <n v="0"/>
    <n v="0"/>
    <n v="0"/>
    <n v="0"/>
    <n v="0"/>
    <n v="137.94900000000001"/>
    <n v="132.37299999999999"/>
    <n v="0"/>
    <n v="0"/>
    <n v="0"/>
    <n v="0"/>
    <n v="0"/>
    <n v="1.94974"/>
    <n v="0"/>
    <n v="0"/>
    <n v="0"/>
    <n v="0"/>
    <n v="0"/>
    <n v="0"/>
    <s v="Automoviles Turistas"/>
    <s v="Automóviles"/>
    <s v="Automóviles"/>
    <x v="12"/>
    <x v="3"/>
    <n v="1104243.47276"/>
    <n v="1122680.13815"/>
    <n v="915229324.65265"/>
    <n v="785024033.86473012"/>
    <n v="876641246.77607977"/>
    <n v="747866068.79561019"/>
    <n v="1901006.6212099998"/>
    <n v="1842472.2346999999"/>
    <n v="872757.55660999985"/>
    <n v="839620.0319200001"/>
    <n v="29670.13594"/>
    <n v="25503.19623999999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12"/>
    <x v="22"/>
  </r>
  <r>
    <n v="2024"/>
    <n v="12"/>
    <n v="22"/>
    <x v="15"/>
    <s v="Automoviles Turistas"/>
    <n v="16"/>
    <s v="b17ef6d19c7a5b1ee83b907c595526dcb1eb06db8227d650d5dda0a9f4ce8cd9"/>
    <s v="866d562d83a77144c090ae01fef5e5dc5d322dfdcb968ee04e0fa262fe1b2619"/>
    <x v="17"/>
    <n v="3830.5910600000002"/>
    <n v="2328.2098700000001"/>
    <n v="3830.5910600000002"/>
    <n v="2328.2098700000001"/>
    <n v="4325.9894900000008"/>
    <n v="1753.8908400000003"/>
    <n v="4325.9894900000008"/>
    <n v="1753.8908400000003"/>
    <n v="0"/>
    <n v="0"/>
    <n v="137.94900000000001"/>
    <n v="132.37299999999999"/>
    <n v="0"/>
    <n v="0"/>
    <n v="4325.9894899999999"/>
    <n v="1753.89084"/>
    <n v="3213.1203300000002"/>
    <n v="2777.7175000000002"/>
    <n v="0"/>
    <n v="0"/>
    <n v="0"/>
    <n v="0"/>
    <n v="0"/>
    <n v="0"/>
    <s v="Automoviles Turistas"/>
    <s v="Automóviles"/>
    <s v="Automóviles"/>
    <x v="12"/>
    <x v="3"/>
    <n v="30790952.222909998"/>
    <n v="26673376.957529999"/>
    <n v="915229324.65265"/>
    <n v="785024033.86473012"/>
    <n v="876641246.77607977"/>
    <n v="747866068.79561019"/>
    <n v="1901006.6212099998"/>
    <n v="1842472.2346999999"/>
    <n v="872757.55660999985"/>
    <n v="839620.0319200001"/>
    <n v="6706919.4443900008"/>
    <n v="5231089.0424499996"/>
    <n v="0.2015032992132248"/>
    <n v="0.12636336255992972"/>
    <n v="1502.3811900000001"/>
    <n v="64.529457131800584"/>
    <n v="5.7114016229971212E-2"/>
    <n v="4.4507173384102337E-2"/>
    <n v="1.2440638510522744E-2"/>
    <n v="8.7285905856878659E-3"/>
    <n v="4.1853893410307797E-4"/>
    <n v="4.3696222075875551E-4"/>
    <n v="2.9657816443377593E-4"/>
    <n v="3.1131374548780253E-4"/>
    <m/>
    <m/>
    <m/>
    <n v="0"/>
    <m/>
    <n v="0"/>
    <m/>
    <n v="0"/>
    <m/>
    <n v="146.65101107432662"/>
    <n v="112.93268903520075"/>
    <n v="75.332162387920818"/>
    <n v="0.49566909587161689"/>
    <n v="146.65101107432662"/>
    <n v="15.674842024071921"/>
    <n v="134.63515354870012"/>
    <n v="63.14144040925688"/>
    <s v="Medianas"/>
    <n v="2023"/>
    <n v="4"/>
    <d v="2025-03-26T00:00:00"/>
    <x v="12"/>
    <x v="17"/>
  </r>
  <r>
    <n v="2024"/>
    <n v="12"/>
    <n v="27"/>
    <x v="21"/>
    <s v="Automoviles Turistas"/>
    <n v="21"/>
    <s v="6f4b6612125fb3a0daecd2799dfd6c9c299424fd920f9b308110a2c1fbd8f443"/>
    <s v="866d562d83a77144c090ae01fef5e5dc5d322dfdcb968ee04e0fa262fe1b2619"/>
    <x v="5"/>
    <n v="310925.30791999999"/>
    <n v="265806.72240999999"/>
    <n v="310925.30791999999"/>
    <n v="265806.72240999999"/>
    <n v="152720.53226000001"/>
    <n v="114111.93043000001"/>
    <n v="152720.53226000001"/>
    <n v="114111.93043000001"/>
    <n v="0"/>
    <n v="0"/>
    <n v="137.94900000000001"/>
    <n v="132.37299999999999"/>
    <n v="0"/>
    <n v="0"/>
    <n v="148686.7709"/>
    <n v="114111.93043000001"/>
    <n v="289174.96286999999"/>
    <n v="258074.13150999998"/>
    <n v="0"/>
    <n v="0"/>
    <n v="0"/>
    <n v="0"/>
    <n v="0"/>
    <n v="0"/>
    <s v="Automoviles Turistas"/>
    <s v="Automóviles"/>
    <s v="Automóviles"/>
    <x v="12"/>
    <x v="3"/>
    <n v="12904627.523799999"/>
    <n v="11666681.303610001"/>
    <n v="915229324.65265"/>
    <n v="785024033.86473012"/>
    <n v="876641246.77607977"/>
    <n v="747866068.79561019"/>
    <n v="1901006.6212099998"/>
    <n v="1842472.2346999999"/>
    <n v="872757.55660999985"/>
    <n v="839620.0319200001"/>
    <n v="10214273.190950001"/>
    <n v="9414444.5013700016"/>
    <n v="16.355824564256096"/>
    <n v="14.426633813197185"/>
    <n v="45118.585510000004"/>
    <n v="16.974207838282496"/>
    <n v="3.0440277257855652"/>
    <n v="2.8233925259352208"/>
    <n v="2.4094093947815276"/>
    <n v="2.2783404765479616"/>
    <n v="3.3972393535139742E-2"/>
    <n v="3.5467793588706137E-2"/>
    <n v="3.3859692307943015E-2"/>
    <n v="3.5542021960972836E-2"/>
    <m/>
    <m/>
    <m/>
    <n v="0"/>
    <m/>
    <n v="0"/>
    <m/>
    <n v="0"/>
    <m/>
    <n v="33.833974839014559"/>
    <n v="49.118077033245058"/>
    <n v="42.930415527258681"/>
    <n v="17.49862044772242"/>
    <n v="30.299058424227887"/>
    <n v="12.051123131957485"/>
    <n v="51.417581046545472"/>
    <n v="44.216725544062655"/>
    <s v="Grandes"/>
    <n v="2023"/>
    <n v="4"/>
    <d v="2025-03-26T00:00:00"/>
    <x v="12"/>
    <x v="5"/>
  </r>
  <r>
    <n v="2024"/>
    <n v="12"/>
    <n v="81"/>
    <x v="34"/>
    <s v="Automoviles Turistas"/>
    <n v="53"/>
    <s v="2858dcd1057d3eae7f7d5f782167e24b61153c01551450a628cee722509f6529"/>
    <s v="866d562d83a77144c090ae01fef5e5dc5d322dfdcb968ee04e0fa262fe1b2619"/>
    <x v="16"/>
    <n v="57708.296439999998"/>
    <n v="56631.512459999998"/>
    <n v="57708.296439999998"/>
    <n v="56631.512459999998"/>
    <n v="19359.178909999999"/>
    <n v="11342.795520000001"/>
    <n v="19359.178909999999"/>
    <n v="11342.795520000001"/>
    <n v="0"/>
    <n v="0"/>
    <n v="137.94900000000001"/>
    <n v="132.37299999999999"/>
    <n v="0"/>
    <n v="0"/>
    <n v="19359.178909999999"/>
    <n v="11342.79552"/>
    <n v="57439.583180000001"/>
    <n v="57019.279200000004"/>
    <n v="0"/>
    <n v="0"/>
    <n v="0"/>
    <n v="0"/>
    <n v="0"/>
    <n v="0"/>
    <s v="Automoviles Turistas"/>
    <s v="Automóviles"/>
    <s v="Automóviles"/>
    <x v="12"/>
    <x v="3"/>
    <n v="1804855.7942300001"/>
    <n v="1678335.85387"/>
    <n v="915229324.65265"/>
    <n v="785024033.86473012"/>
    <n v="876641246.77607977"/>
    <n v="747866068.79561019"/>
    <n v="1901006.6212099998"/>
    <n v="1842472.2346999999"/>
    <n v="872757.55660999985"/>
    <n v="839620.0319200001"/>
    <n v="1019085.39541"/>
    <n v="882350.38069000002"/>
    <n v="3.0356704598571254"/>
    <n v="3.0736697896140077"/>
    <n v="1076.7839800000002"/>
    <n v="1.9013865835925792"/>
    <n v="5.6627537495798093"/>
    <n v="6.418256703840715"/>
    <n v="3.1973909840603034"/>
    <n v="3.3742657841346779"/>
    <n v="6.3053373494016468E-3"/>
    <n v="6.5828862892576643E-3"/>
    <n v="7.2139845427660297E-3"/>
    <n v="7.5724136744432556E-3"/>
    <m/>
    <m/>
    <m/>
    <n v="0"/>
    <m/>
    <n v="0"/>
    <m/>
    <n v="0"/>
    <m/>
    <n v="70.673789154227791"/>
    <n v="33.546613059576217"/>
    <n v="20.029123410771788"/>
    <n v="2.2181622792469082"/>
    <n v="70.673789154227819"/>
    <n v="0.73712608418943226"/>
    <n v="33.7035504755207"/>
    <n v="19.892912851834154"/>
    <s v="Medianas"/>
    <n v="2023"/>
    <n v="4"/>
    <d v="2025-03-26T00:00:00"/>
    <x v="12"/>
    <x v="16"/>
  </r>
  <r>
    <n v="2024"/>
    <n v="12"/>
    <n v="37"/>
    <x v="35"/>
    <s v="Automoviles Turistas"/>
    <n v="25"/>
    <s v="b7a56873cd771f2c446d369b649430b65a756ba278ff97ec81bb6f55b2e73569"/>
    <s v="866d562d83a77144c090ae01fef5e5dc5d322dfdcb968ee04e0fa262fe1b2619"/>
    <x v="14"/>
    <n v="8133.3907399999998"/>
    <n v="5830.7459400000007"/>
    <n v="8133.3907399999998"/>
    <n v="5830.7459400000007"/>
    <n v="3426.7449299999994"/>
    <n v="4112.4627099999998"/>
    <n v="3426.7449299999994"/>
    <n v="4112.4627099999998"/>
    <n v="0"/>
    <n v="0"/>
    <n v="137.94900000000001"/>
    <n v="132.37299999999999"/>
    <n v="0"/>
    <n v="0"/>
    <n v="3425.2214300000001"/>
    <n v="4109.98956"/>
    <n v="8133.3907399999998"/>
    <n v="5830.7459400000007"/>
    <n v="0"/>
    <n v="0"/>
    <n v="0"/>
    <n v="0"/>
    <n v="0"/>
    <n v="0"/>
    <s v="Automoviles Turistas"/>
    <s v="Automóviles"/>
    <s v="Automóviles"/>
    <x v="12"/>
    <x v="3"/>
    <n v="13491623.877"/>
    <n v="11092660.54903"/>
    <n v="915229324.65265"/>
    <n v="785024033.86473012"/>
    <n v="876641246.77607977"/>
    <n v="747866068.79561019"/>
    <n v="1901006.6212099998"/>
    <n v="1842472.2346999999"/>
    <n v="872757.55660999985"/>
    <n v="839620.0319200001"/>
    <n v="4011106.6406"/>
    <n v="3491173.6451699999"/>
    <n v="0.42784652348149416"/>
    <n v="0.31646316455614815"/>
    <n v="2302.6447999999991"/>
    <n v="39.491427403883741"/>
    <n v="0.20277174028919281"/>
    <n v="0.16701391946134714"/>
    <n v="6.0284742697767395E-2"/>
    <n v="5.2563998638810512E-2"/>
    <n v="8.8867243661437569E-4"/>
    <n v="9.2779010455088819E-4"/>
    <n v="7.4274744319544159E-4"/>
    <n v="7.7965108771280915E-4"/>
    <m/>
    <m/>
    <m/>
    <n v="0"/>
    <m/>
    <n v="0"/>
    <m/>
    <n v="0"/>
    <m/>
    <n v="-16.674139763810778"/>
    <n v="42.131812420461671"/>
    <n v="70.530644832040124"/>
    <n v="0.3926342320438107"/>
    <n v="-16.661067382370675"/>
    <n v="39.491427403883741"/>
    <n v="42.113080995294716"/>
    <n v="70.488229161293205"/>
    <s v="Medianas"/>
    <n v="2023"/>
    <n v="4"/>
    <d v="2025-03-26T00:00:00"/>
    <x v="12"/>
    <x v="14"/>
  </r>
  <r>
    <n v="2024"/>
    <n v="12"/>
    <n v="107"/>
    <x v="28"/>
    <s v="Automoviles Turistas"/>
    <n v="70"/>
    <s v="ff5a1ae012afa5d4c889c50ad427aaf545d31a4fac04ffc1c4d03d403ba4250a"/>
    <s v="866d562d83a77144c090ae01fef5e5dc5d322dfdcb968ee04e0fa262fe1b2619"/>
    <x v="19"/>
    <n v="198.87653"/>
    <n v="239.01113000000001"/>
    <n v="198.87653"/>
    <n v="239.01113000000001"/>
    <n v="15021.043339999997"/>
    <n v="58.722769999999983"/>
    <n v="15021.043339999997"/>
    <n v="58.722769999999983"/>
    <n v="0"/>
    <n v="0"/>
    <n v="137.94900000000001"/>
    <n v="132.37299999999999"/>
    <n v="0"/>
    <n v="0"/>
    <n v="15021.04334"/>
    <n v="58.722769999999997"/>
    <n v="215.78092000000001"/>
    <n v="257.76668999999998"/>
    <n v="0"/>
    <n v="0"/>
    <n v="0"/>
    <n v="0"/>
    <n v="0"/>
    <n v="0"/>
    <s v="Automoviles Turistas"/>
    <s v="Automóviles"/>
    <s v="Automóviles"/>
    <x v="12"/>
    <x v="3"/>
    <n v="1973163.2505099999"/>
    <n v="1477029.9641500001"/>
    <n v="915229324.65265"/>
    <n v="785024033.86473012"/>
    <n v="876641246.77607977"/>
    <n v="747866068.79561019"/>
    <n v="1901006.6212099998"/>
    <n v="1842472.2346999999"/>
    <n v="872757.55660999985"/>
    <n v="839620.0319200001"/>
    <n v="1526594.20025"/>
    <n v="1095738.9205699998"/>
    <n v="1.0461643204241663E-2"/>
    <n v="1.2972305660764377E-2"/>
    <n v="-40.134600000000006"/>
    <n v="-16.791937680893774"/>
    <n v="1.3027465319037066E-2"/>
    <n v="2.1812780901828987E-2"/>
    <n v="1.0079071255183611E-2"/>
    <n v="1.6181874152942179E-2"/>
    <n v="2.1729693820232226E-5"/>
    <n v="2.2686193551967215E-5"/>
    <n v="3.0446345549872014E-5"/>
    <n v="3.1959081976390767E-5"/>
    <m/>
    <m/>
    <m/>
    <n v="0"/>
    <m/>
    <n v="0"/>
    <m/>
    <n v="0"/>
    <m/>
    <n v="25479.5892121574"/>
    <n v="7552.9492293535068"/>
    <n v="24.569052495588796"/>
    <n v="1.7211014933339954"/>
    <n v="25479.5892121574"/>
    <n v="-16.288283796482773"/>
    <n v="6961.2472409516085"/>
    <n v="22.781364807066421"/>
    <s v="Resto"/>
    <n v="2023"/>
    <n v="4"/>
    <d v="2025-03-26T00:00:00"/>
    <x v="12"/>
    <x v="19"/>
  </r>
  <r>
    <n v="2024"/>
    <n v="12"/>
    <n v="12"/>
    <x v="31"/>
    <s v="Automoviles Turistas"/>
    <n v="12"/>
    <s v="6b51d431df5d7f141cbececcf79edf3dd861c3b4069f0b11661a3eefacbba918"/>
    <s v="866d562d83a77144c090ae01fef5e5dc5d322dfdcb968ee04e0fa262fe1b2619"/>
    <x v="15"/>
    <n v="112673.78758"/>
    <n v="97876.902239999996"/>
    <n v="112673.78758"/>
    <n v="97876.902239999996"/>
    <n v="26851.741259999999"/>
    <n v="41304.922030000002"/>
    <n v="26851.741259999999"/>
    <n v="41304.922030000002"/>
    <n v="0"/>
    <n v="0"/>
    <n v="137.94900000000001"/>
    <n v="132.37299999999999"/>
    <n v="0"/>
    <n v="0"/>
    <n v="26851.741260000003"/>
    <n v="40812.092850000001"/>
    <n v="99953.938299999994"/>
    <n v="94282.191449999998"/>
    <n v="0"/>
    <n v="0"/>
    <n v="0"/>
    <n v="0"/>
    <n v="0"/>
    <n v="0"/>
    <s v="Automoviles Turistas"/>
    <s v="Automóviles"/>
    <s v="Automóviles"/>
    <x v="12"/>
    <x v="3"/>
    <n v="6593607.79947"/>
    <n v="7470400.8941500001"/>
    <n v="915229324.65265"/>
    <n v="785024033.86473012"/>
    <n v="876641246.77607977"/>
    <n v="747866068.79561019"/>
    <n v="1901006.6212099998"/>
    <n v="1842472.2346999999"/>
    <n v="872757.55660999985"/>
    <n v="839620.0319200001"/>
    <n v="542884.55478000001"/>
    <n v="534612.19749000005"/>
    <n v="5.9270591865841373"/>
    <n v="5.3122592784111493"/>
    <n v="14796.885340000008"/>
    <n v="15.117852119713771"/>
    <n v="20.75464969263313"/>
    <n v="18.308018915305574"/>
    <n v="1.7088336310973309"/>
    <n v="1.3101961143296401"/>
    <n v="1.2310989666197838E-2"/>
    <n v="1.2852895981607885E-2"/>
    <n v="1.2468013464268722E-2"/>
    <n v="1.3087490705070282E-2"/>
    <m/>
    <m/>
    <m/>
    <n v="0"/>
    <m/>
    <n v="0"/>
    <m/>
    <n v="0"/>
    <m/>
    <n v="-34.991424894840804"/>
    <n v="23.83140021891505"/>
    <n v="42.20088814081781"/>
    <n v="3.0766552585690139"/>
    <n v="-34.206409461307494"/>
    <n v="6.0157138509109087"/>
    <n v="26.864115328210136"/>
    <n v="43.28717037898253"/>
    <s v="Medianas"/>
    <n v="2023"/>
    <n v="4"/>
    <d v="2025-03-26T00:00:00"/>
    <x v="12"/>
    <x v="15"/>
  </r>
  <r>
    <n v="2024"/>
    <n v="12"/>
    <n v="25"/>
    <x v="36"/>
    <s v="Automoviles Turistas"/>
    <n v="25"/>
    <s v="b7a56873cd771f2c446d369b649430b65a756ba278ff97ec81bb6f55b2e73569"/>
    <s v="866d562d83a77144c090ae01fef5e5dc5d322dfdcb968ee04e0fa262fe1b2619"/>
    <x v="22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utomoviles Turistas"/>
    <s v="Automóviles"/>
    <s v="Automóviles"/>
    <x v="12"/>
    <x v="3"/>
    <n v="0"/>
    <n v="0"/>
    <n v="915229324.65265"/>
    <n v="785024033.86473012"/>
    <n v="876641246.77607977"/>
    <n v="747866068.79561019"/>
    <n v="1901006.6212099998"/>
    <n v="1842472.2346999999"/>
    <n v="872757.55660999985"/>
    <n v="839620.03192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12"/>
    <x v="22"/>
  </r>
  <r>
    <n v="2024"/>
    <n v="12"/>
    <n v="23"/>
    <x v="16"/>
    <s v="Automoviles Turistas"/>
    <n v="17"/>
    <s v="4523540f1504cd17100c4835e85b7eefd49911580f8efff0599a8f283be6b9e3"/>
    <s v="866d562d83a77144c090ae01fef5e5dc5d322dfdcb968ee04e0fa262fe1b2619"/>
    <x v="12"/>
    <n v="1253.5400900000002"/>
    <n v="1691.9320700000001"/>
    <n v="1253.5400900000002"/>
    <n v="1691.9320700000001"/>
    <n v="596.33604000000003"/>
    <n v="1735.4776200000003"/>
    <n v="596.33604000000003"/>
    <n v="1735.4776200000003"/>
    <n v="0"/>
    <n v="0"/>
    <n v="137.94900000000001"/>
    <n v="132.37299999999999"/>
    <n v="0"/>
    <n v="0"/>
    <n v="596.33604000000003"/>
    <n v="1735.4776200000001"/>
    <n v="1264.5744199999999"/>
    <n v="1955.2750900000001"/>
    <n v="0"/>
    <n v="0"/>
    <n v="0"/>
    <n v="0"/>
    <n v="0"/>
    <n v="0"/>
    <s v="Automoviles Turistas"/>
    <s v="Automóviles"/>
    <s v="Automóviles"/>
    <x v="12"/>
    <x v="3"/>
    <n v="22633209.318060003"/>
    <n v="19354152.859979998"/>
    <n v="915229324.65265"/>
    <n v="785024033.86473012"/>
    <n v="876641246.77607977"/>
    <n v="747866068.79561019"/>
    <n v="1901006.6212099998"/>
    <n v="1842472.2346999999"/>
    <n v="872757.55660999985"/>
    <n v="839620.0319200001"/>
    <n v="5045280.7220100006"/>
    <n v="4111555.2474699998"/>
    <n v="6.5940858701592317E-2"/>
    <n v="9.1829447311887913E-2"/>
    <n v="-438.39197999999988"/>
    <n v="-25.910731747049386"/>
    <n v="2.4845794695455507E-2"/>
    <n v="4.1150658769357695E-2"/>
    <n v="5.5384990806396474E-3"/>
    <n v="8.7419588046063861E-3"/>
    <n v="1.3696458977379759E-4"/>
    <n v="1.4299351012857277E-4"/>
    <n v="2.1552614913845328E-4"/>
    <n v="2.2623463486246231E-4"/>
    <m/>
    <m/>
    <m/>
    <n v="0"/>
    <m/>
    <n v="0"/>
    <m/>
    <n v="0"/>
    <m/>
    <n v="-65.638505900179808"/>
    <n v="47.572155430625273"/>
    <n v="102.57371739516708"/>
    <n v="6.8327800256042764E-2"/>
    <n v="-65.638505900179794"/>
    <n v="-35.324986930611388"/>
    <n v="47.157053833178125"/>
    <n v="88.758744428130569"/>
    <s v="Medianas"/>
    <n v="2023"/>
    <n v="4"/>
    <d v="2025-03-26T00:00:00"/>
    <x v="12"/>
    <x v="12"/>
  </r>
  <r>
    <n v="2024"/>
    <n v="12"/>
    <n v="9"/>
    <x v="8"/>
    <s v="Automoviles Turistas"/>
    <n v="9"/>
    <s v="19581e27de7ced00ff1ce50b2047e7a567c76b1cbaebabe5ef03f7c3017bb5b7"/>
    <s v="866d562d83a77144c090ae01fef5e5dc5d322dfdcb968ee04e0fa262fe1b2619"/>
    <x v="10"/>
    <n v="19734.790519999999"/>
    <n v="11406.71255"/>
    <n v="19734.790519999999"/>
    <n v="11406.71255"/>
    <n v="5260.52513"/>
    <n v="8084.2553600000001"/>
    <n v="5260.52513"/>
    <n v="8084.2553600000001"/>
    <n v="0"/>
    <n v="0"/>
    <n v="137.94900000000001"/>
    <n v="132.37299999999999"/>
    <n v="0"/>
    <n v="0"/>
    <n v="5260.52513"/>
    <n v="8084.2553600000001"/>
    <n v="16951.029719999999"/>
    <n v="11863.336949999999"/>
    <n v="0"/>
    <n v="0"/>
    <n v="0"/>
    <n v="0"/>
    <n v="0"/>
    <n v="0"/>
    <s v="Automoviles Turistas"/>
    <s v="Automóviles"/>
    <s v="Automóviles"/>
    <x v="12"/>
    <x v="3"/>
    <n v="3641209.24174"/>
    <n v="3056102.5559399999"/>
    <n v="915229324.65265"/>
    <n v="785024033.86473012"/>
    <n v="876641246.77607977"/>
    <n v="747866068.79561019"/>
    <n v="1901006.6212099998"/>
    <n v="1842472.2346999999"/>
    <n v="872757.55660999985"/>
    <n v="839620.0319200001"/>
    <n v="1576488.6490499999"/>
    <n v="1418424.51196"/>
    <n v="1.038123186937598"/>
    <n v="0.61909820594161058"/>
    <n v="8328.0779699999985"/>
    <n v="73.010325573602699"/>
    <n v="1.2518193855624831"/>
    <n v="0.80418185485514737"/>
    <n v="0.54198452244313944"/>
    <n v="0.37324377507650452"/>
    <n v="2.1562672860695096E-3"/>
    <n v="2.2511820647929028E-3"/>
    <n v="1.4530399144398074E-3"/>
    <n v="1.5252346678021871E-3"/>
    <m/>
    <m/>
    <m/>
    <n v="0"/>
    <m/>
    <n v="0"/>
    <m/>
    <n v="0"/>
    <m/>
    <n v="-34.928760958881931"/>
    <n v="26.656098146411942"/>
    <n v="70.872789373481666"/>
    <n v="0.60274758896767899"/>
    <n v="-34.928760958881931"/>
    <n v="42.885848993777429"/>
    <n v="31.03366118102706"/>
    <n v="68.144868463843139"/>
    <s v="Medianas"/>
    <n v="2023"/>
    <n v="4"/>
    <d v="2025-03-26T00:00:00"/>
    <x v="12"/>
    <x v="10"/>
  </r>
  <r>
    <n v="2024"/>
    <n v="12"/>
    <n v="150.1"/>
    <x v="32"/>
    <s v="Automoviles Turistas"/>
    <n v="150.1"/>
    <m/>
    <m/>
    <x v="21"/>
    <n v="198.87653"/>
    <n v="239.01113000000001"/>
    <n v="198.87653"/>
    <n v="239.01113000000001"/>
    <n v="15020.887239999996"/>
    <n v="46.781629999999986"/>
    <n v="15020.887239999996"/>
    <n v="46.781629999999986"/>
    <n v="0"/>
    <n v="0"/>
    <n v="0"/>
    <n v="0"/>
    <n v="0"/>
    <n v="0"/>
    <n v="15020.88724"/>
    <n v="46.78163"/>
    <n v="215.78092000000001"/>
    <n v="259.71643"/>
    <n v="0"/>
    <n v="0"/>
    <n v="0"/>
    <n v="0"/>
    <n v="0"/>
    <n v="0"/>
    <s v="Automoviles Turistas"/>
    <s v="Automóviles"/>
    <s v="Automóviles"/>
    <x v="12"/>
    <x v="3"/>
    <n v="48470895.727079995"/>
    <n v="40216371.704789996"/>
    <n v="915229324.65265"/>
    <n v="785024033.86473012"/>
    <n v="876641246.77607977"/>
    <n v="747866068.79561019"/>
    <n v="1901006.6212099998"/>
    <n v="1842472.2346999999"/>
    <n v="872757.55660999985"/>
    <n v="839620.0319200001"/>
    <n v="9643036.0022999998"/>
    <n v="7849582.7584300004"/>
    <n v="1.0461643204241663E-2"/>
    <n v="1.2972305660764377E-2"/>
    <n v="-40.134600000000006"/>
    <n v="-16.791937680893774"/>
    <n v="2.0623850201592648E-3"/>
    <n v="3.0448896120410453E-3"/>
    <n v="4.1030091772966868E-4"/>
    <n v="5.9431301201031132E-4"/>
    <n v="2.1729693820232226E-5"/>
    <n v="2.2686193551967215E-5"/>
    <n v="3.0446345549872014E-5"/>
    <n v="3.1959081976390767E-5"/>
    <m/>
    <m/>
    <m/>
    <n v="0"/>
    <m/>
    <n v="0"/>
    <m/>
    <n v="0"/>
    <m/>
    <n v="32008.516184664797"/>
    <n v="7552.8707384425888"/>
    <n v="19.572992270276277"/>
    <n v="1.7210836074963056"/>
    <n v="32008.51618466479"/>
    <n v="-16.916723366326881"/>
    <n v="6961.174899059657"/>
    <n v="18.012580105155457"/>
    <s v="Resto"/>
    <n v="2023"/>
    <n v="4"/>
    <d v="2025-03-26T00:00:00"/>
    <x v="12"/>
    <x v="21"/>
  </r>
  <r>
    <n v="2024"/>
    <n v="12"/>
    <n v="8"/>
    <x v="20"/>
    <s v="Automoviles Turistas"/>
    <n v="8"/>
    <s v="2c624232cdd221771294dfbb310aca000a0df6ac8b66b696d90ef06fdefb64a3"/>
    <s v="866d562d83a77144c090ae01fef5e5dc5d322dfdcb968ee04e0fa262fe1b2619"/>
    <x v="18"/>
    <n v="22949.469969999998"/>
    <n v="25899.144850000001"/>
    <n v="22949.469969999998"/>
    <n v="25899.144850000001"/>
    <n v="3089.6932900000002"/>
    <n v="9829.1559200000011"/>
    <n v="3089.6932900000002"/>
    <n v="9829.1559200000011"/>
    <n v="0"/>
    <n v="0"/>
    <n v="137.94900000000001"/>
    <n v="132.37299999999999"/>
    <n v="0"/>
    <n v="0"/>
    <n v="3089.6932900000002"/>
    <n v="9829.1559199999992"/>
    <n v="23602.784250000001"/>
    <n v="25285.046399999999"/>
    <n v="0"/>
    <n v="0"/>
    <n v="0"/>
    <n v="0"/>
    <n v="0"/>
    <n v="0"/>
    <s v="Automoviles Turistas"/>
    <s v="Automóviles"/>
    <s v="Automóviles"/>
    <x v="12"/>
    <x v="3"/>
    <n v="2563341.60146"/>
    <n v="2109928.1285699997"/>
    <n v="915229324.65265"/>
    <n v="785024033.86473012"/>
    <n v="876641246.77607977"/>
    <n v="747866068.79561019"/>
    <n v="1901006.6212099998"/>
    <n v="1842472.2346999999"/>
    <n v="872757.55660999985"/>
    <n v="839620.0319200001"/>
    <n v="1381895.7490399999"/>
    <n v="1003263.95878"/>
    <n v="1.2072272507600501"/>
    <n v="1.405673548954024"/>
    <n v="-2949.6748800000023"/>
    <n v="-11.38908213797647"/>
    <n v="1.6607236823720566"/>
    <n v="2.5814886125775076"/>
    <n v="0.89529503039816027"/>
    <n v="1.2274894343227274"/>
    <n v="2.5075103421440125E-3"/>
    <n v="2.6178861711559386E-3"/>
    <n v="3.2991531128667025E-3"/>
    <n v="3.4630725915549146E-3"/>
    <m/>
    <m/>
    <m/>
    <n v="0"/>
    <m/>
    <n v="0"/>
    <m/>
    <n v="0"/>
    <m/>
    <n v="-68.566036441509624"/>
    <n v="13.463026789023486"/>
    <n v="37.95166202176749"/>
    <n v="0.35401507172290914"/>
    <n v="-68.56603644150961"/>
    <n v="-6.653189886968125"/>
    <n v="13.090376361000716"/>
    <n v="38.873394829918126"/>
    <s v="Medianas"/>
    <n v="2023"/>
    <n v="4"/>
    <d v="2025-03-26T00:00:00"/>
    <x v="12"/>
    <x v="18"/>
  </r>
  <r>
    <n v="2024"/>
    <n v="12"/>
    <n v="39"/>
    <x v="17"/>
    <s v="Automoviles Turistas"/>
    <n v="27"/>
    <s v="670671cd97404156226e507973f2ab8330d3022ca96e0c93bdbdb320c41adcaf"/>
    <s v="866d562d83a77144c090ae01fef5e5dc5d322dfdcb968ee04e0fa262fe1b2619"/>
    <x v="0"/>
    <n v="475214.47525000002"/>
    <n v="557420.87315"/>
    <n v="475214.47525000002"/>
    <n v="557420.87315"/>
    <n v="333982.10996999999"/>
    <n v="303805.37005999999"/>
    <n v="333982.10996999999"/>
    <n v="303805.37005999999"/>
    <n v="0"/>
    <n v="0"/>
    <n v="137.94900000000001"/>
    <n v="132.37299999999999"/>
    <n v="0"/>
    <n v="0"/>
    <n v="74036.26301000001"/>
    <n v="84325.45"/>
    <n v="113132.08882999999"/>
    <n v="105544.42842"/>
    <n v="0"/>
    <n v="0"/>
    <n v="0"/>
    <n v="0"/>
    <n v="0"/>
    <n v="0"/>
    <s v="Automoviles Turistas"/>
    <s v="Automóviles"/>
    <s v="Automóviles"/>
    <x v="12"/>
    <x v="3"/>
    <n v="26393187.39869"/>
    <n v="23324255.28929"/>
    <n v="915229324.65265"/>
    <n v="785024033.86473012"/>
    <n v="876641246.77607977"/>
    <n v="747866068.79561019"/>
    <n v="1901006.6212099998"/>
    <n v="1842472.2346999999"/>
    <n v="872757.55660999985"/>
    <n v="839620.0319200001"/>
    <n v="16721337.406819999"/>
    <n v="14284585.531790001"/>
    <n v="24.998044191320268"/>
    <n v="30.253963270212424"/>
    <n v="-82206.397899999982"/>
    <n v="-14.747635379251134"/>
    <n v="2.8419645132941223"/>
    <n v="3.9022544400008892"/>
    <n v="1.8005194600845624"/>
    <n v="2.3898764022101737"/>
    <n v="5.1922994865833717E-2"/>
    <n v="5.4208546198075927E-2"/>
    <n v="7.1006854453331408E-2"/>
    <n v="7.453485275079938E-2"/>
    <m/>
    <m/>
    <m/>
    <n v="0"/>
    <m/>
    <n v="0"/>
    <m/>
    <n v="0"/>
    <m/>
    <n v="9.9329185340075732"/>
    <n v="70.280289714302"/>
    <n v="54.50197233253715"/>
    <n v="38.267455542552597"/>
    <n v="-12.201757583268147"/>
    <n v="7.1890676974495582"/>
    <n v="65.442319483070762"/>
    <n v="79.895690622756604"/>
    <s v="Grandes"/>
    <n v="2023"/>
    <n v="4"/>
    <d v="2025-03-26T00:00:00"/>
    <x v="12"/>
    <x v="0"/>
  </r>
  <r>
    <n v="2024"/>
    <n v="12"/>
    <n v="41"/>
    <x v="7"/>
    <s v="Automoviles Turistas"/>
    <n v="29"/>
    <s v="35135aaa6cc23891b40cb3f378c53a17a1127210ce60e125ccf03efcfdaec458"/>
    <s v="866d562d83a77144c090ae01fef5e5dc5d322dfdcb968ee04e0fa262fe1b2619"/>
    <x v="13"/>
    <n v="83903.478040000002"/>
    <n v="82546.817650000012"/>
    <n v="83903.478040000002"/>
    <n v="82546.817650000012"/>
    <n v="28737.264460000002"/>
    <n v="40101.95074"/>
    <n v="28737.264460000002"/>
    <n v="40101.95074"/>
    <n v="0"/>
    <n v="0"/>
    <n v="137.94900000000001"/>
    <n v="132.37299999999999"/>
    <n v="0"/>
    <n v="1.57785"/>
    <n v="28737.264460000002"/>
    <n v="40101.95074"/>
    <n v="100863.57506"/>
    <n v="69358.852809999997"/>
    <n v="0"/>
    <n v="0"/>
    <n v="0"/>
    <n v="0"/>
    <n v="0"/>
    <n v="0"/>
    <s v="Automoviles Turistas"/>
    <s v="Automóviles"/>
    <s v="Automóviles"/>
    <x v="12"/>
    <x v="3"/>
    <n v="31887947.205630001"/>
    <n v="27302085.109419998"/>
    <n v="915229324.65265"/>
    <n v="785024033.86473012"/>
    <n v="876641246.77607977"/>
    <n v="747866068.79561019"/>
    <n v="1901006.6212099998"/>
    <n v="1842472.2346999999"/>
    <n v="872757.55660999985"/>
    <n v="839620.0319200001"/>
    <n v="3433248.7899000002"/>
    <n v="3022908.87996"/>
    <n v="4.4136341822205241"/>
    <n v="4.4802204394380292"/>
    <n v="1356.66038999999"/>
    <n v="1.6435041696607255"/>
    <n v="2.4438508006419148"/>
    <n v="2.7307081003080809"/>
    <n v="0.26311972200326006"/>
    <n v="0.30234620293348585"/>
    <n v="9.1674813929113613E-3"/>
    <n v="9.5710164618151312E-3"/>
    <n v="1.0515196234644697E-2"/>
    <n v="1.1037647126167432E-2"/>
    <m/>
    <m/>
    <m/>
    <n v="0"/>
    <m/>
    <n v="0"/>
    <m/>
    <n v="0"/>
    <m/>
    <n v="-28.339484913546119"/>
    <n v="34.250385241836874"/>
    <n v="48.580856151272833"/>
    <n v="3.2926972951826903"/>
    <n v="-28.339484913546119"/>
    <n v="45.422784509287226"/>
    <n v="28.491221377891147"/>
    <n v="57.818070967601408"/>
    <s v="Medianas"/>
    <n v="2023"/>
    <n v="4"/>
    <d v="2025-03-26T00:00:00"/>
    <x v="12"/>
    <x v="13"/>
  </r>
  <r>
    <n v="2024"/>
    <n v="12"/>
    <n v="74"/>
    <x v="0"/>
    <s v="RC Aviones y Barcos"/>
    <n v="46"/>
    <s v="25fc0e7096fc653718202dc30b0c580b8ab87eac11a700cba03a7c021bc35b0c"/>
    <s v="866d562d83a77144c090ae01fef5e5dc5d322dfdcb968ee04e0fa262fe1b2619"/>
    <x v="12"/>
    <n v="9916.8627500000002"/>
    <n v="782.06534999999997"/>
    <n v="9916.8627500000002"/>
    <n v="782.06534999999997"/>
    <n v="378.93919"/>
    <n v="-1.6005499999999999"/>
    <n v="378.93919"/>
    <n v="-1.6005499999999999"/>
    <n v="0"/>
    <n v="0"/>
    <n v="137.94900000000001"/>
    <n v="132.37299999999999"/>
    <n v="0"/>
    <n v="0"/>
    <n v="281.21757000000002"/>
    <n v="426.54807"/>
    <n v="685.00025000000005"/>
    <n v="2351.9385000000002"/>
    <n v="0"/>
    <n v="0"/>
    <n v="0"/>
    <n v="0"/>
    <n v="0"/>
    <n v="0"/>
    <s v="RC Aviones y Barcos"/>
    <s v="Daños Sin Autos"/>
    <s v="Responsabilidad Civil y Riesgos Profesionales"/>
    <x v="18"/>
    <x v="3"/>
    <n v="6440067.6368000004"/>
    <n v="9462507.85207"/>
    <n v="915229324.65265"/>
    <n v="785024033.86473012"/>
    <n v="876641246.77607977"/>
    <n v="747866068.79561019"/>
    <n v="2073248.9940899999"/>
    <n v="2198070.3432500004"/>
    <n v="40985.065610000005"/>
    <n v="404732.86731"/>
    <n v="169051.50284"/>
    <n v="729465.40708999999"/>
    <n v="0.47832473466858016"/>
    <n v="3.5579632489998556E-2"/>
    <n v="9134.7973999999995"/>
    <n v="1168.035049756392"/>
    <n v="5.8661784032679591"/>
    <n v="0.10721075220274431"/>
    <n v="0.15398693475411357"/>
    <n v="8.264884555196611E-3"/>
    <n v="1.0835385714682679E-3"/>
    <n v="1.1312338754844217E-3"/>
    <n v="9.9623109135886653E-5"/>
    <n v="1.0457291520919855E-4"/>
    <m/>
    <m/>
    <m/>
    <n v="0"/>
    <m/>
    <n v="0"/>
    <m/>
    <n v="0"/>
    <m/>
    <n v="-23775.560900940302"/>
    <n v="3.8211599731981765"/>
    <n v="-0.20465681032921351"/>
    <n v="0.9245787077806753"/>
    <n v="-34.07130642977706"/>
    <n v="-70.875078153616684"/>
    <n v="41.05364487093253"/>
    <n v="18.136021413825233"/>
    <s v="Medianas"/>
    <n v="2023"/>
    <n v="4"/>
    <d v="2025-03-26T00:00:00"/>
    <x v="18"/>
    <x v="12"/>
  </r>
  <r>
    <n v="2024"/>
    <n v="12"/>
    <n v="9"/>
    <x v="8"/>
    <s v="RC Aviones y Barcos"/>
    <n v="9"/>
    <s v="19581e27de7ced00ff1ce50b2047e7a567c76b1cbaebabe5ef03f7c3017bb5b7"/>
    <s v="866d562d83a77144c090ae01fef5e5dc5d322dfdcb968ee04e0fa262fe1b2619"/>
    <x v="22"/>
    <n v="0"/>
    <n v="0"/>
    <n v="0"/>
    <n v="0"/>
    <n v="49.476119999999995"/>
    <n v="0"/>
    <n v="49.476119999999995"/>
    <n v="0"/>
    <n v="0"/>
    <n v="0"/>
    <n v="0"/>
    <n v="0"/>
    <n v="0"/>
    <n v="0"/>
    <n v="-26.622880000000002"/>
    <n v="0"/>
    <n v="-4738.9696699999995"/>
    <n v="0"/>
    <n v="0"/>
    <n v="0"/>
    <n v="0"/>
    <n v="0"/>
    <n v="0"/>
    <n v="0"/>
    <s v="RC Aviones y Barcos"/>
    <s v="Daños Sin Autos"/>
    <s v="Responsabilidad Civil y Riesgos Profesionales"/>
    <x v="18"/>
    <x v="3"/>
    <n v="3641209.24174"/>
    <n v="3056102.5559399999"/>
    <n v="915229324.65265"/>
    <n v="785024033.86473012"/>
    <n v="876641246.77607977"/>
    <n v="747866068.79561019"/>
    <n v="2073248.9940899999"/>
    <n v="2198070.3432500004"/>
    <n v="40985.065610000005"/>
    <n v="404732.86731"/>
    <n v="273624.78606999997"/>
    <n v="153130.02141999998"/>
    <m/>
    <m/>
    <m/>
    <m/>
    <m/>
    <m/>
    <m/>
    <m/>
    <m/>
    <m/>
    <m/>
    <m/>
    <m/>
    <m/>
    <m/>
    <n v="0"/>
    <m/>
    <n v="0"/>
    <m/>
    <n v="0"/>
    <m/>
    <m/>
    <m/>
    <m/>
    <n v="0.12071743515259432"/>
    <m/>
    <m/>
    <n v="0.56178625004789284"/>
    <m/>
    <s v="Resto"/>
    <n v="2023"/>
    <n v="4"/>
    <d v="2025-03-26T00:00:00"/>
    <x v="18"/>
    <x v="22"/>
  </r>
  <r>
    <n v="2024"/>
    <n v="12"/>
    <n v="201.1"/>
    <x v="1"/>
    <s v="RC Aviones y Barcos"/>
    <n v="201.1"/>
    <m/>
    <m/>
    <x v="1"/>
    <n v="2073248.9940900004"/>
    <n v="2198070.3432499999"/>
    <n v="2073248.9940900004"/>
    <n v="2198070.3432499999"/>
    <n v="40985.065610000005"/>
    <n v="404732.86731"/>
    <n v="40985.065610000005"/>
    <n v="404732.86731"/>
    <n v="0"/>
    <n v="0"/>
    <n v="0"/>
    <n v="0"/>
    <n v="0"/>
    <n v="0"/>
    <n v="8215.546049999999"/>
    <n v="94386.561909999989"/>
    <n v="258552.40781999999"/>
    <n v="241587.53254000004"/>
    <n v="0"/>
    <n v="0"/>
    <n v="0"/>
    <n v="0"/>
    <n v="0"/>
    <n v="0"/>
    <s v="RC Aviones y Barcos"/>
    <s v="Daños Sin Autos"/>
    <s v="Responsabilidad Civil y Riesgos Profesionales"/>
    <x v="18"/>
    <x v="3"/>
    <n v="415494375.43987"/>
    <n v="366808405.66929007"/>
    <n v="915229324.65265"/>
    <n v="785024033.86473012"/>
    <n v="876641246.77607977"/>
    <n v="747866068.79561019"/>
    <n v="2073248.9940899999"/>
    <n v="2198070.3432500004"/>
    <n v="40985.065610000005"/>
    <n v="404732.86731"/>
    <n v="16738234.12861"/>
    <n v="16737451.85517"/>
    <n v="100.00000000000003"/>
    <n v="99.999999999999972"/>
    <n v="-124821.34915999952"/>
    <n v="-5.6786785529093891"/>
    <n v="12.386306573082749"/>
    <n v="13.132646249082663"/>
    <n v="0.49898364855002453"/>
    <n v="0.59924208640729815"/>
    <n v="0.22652781529665747"/>
    <n v="0.2364991382409331"/>
    <n v="0.28000038832298429"/>
    <n v="0.29391229726331208"/>
    <m/>
    <m/>
    <m/>
    <n v="0"/>
    <m/>
    <n v="0"/>
    <m/>
    <n v="0"/>
    <m/>
    <n v="-89.873551440879638"/>
    <n v="1.9768520677850059"/>
    <n v="18.413098950763075"/>
    <n v="100"/>
    <n v="-91.295851990208376"/>
    <n v="7.0222478377236053"/>
    <n v="3.1775167438082916"/>
    <n v="39.069301680281143"/>
    <m/>
    <n v="2023"/>
    <n v="4"/>
    <d v="2025-03-26T00:00:00"/>
    <x v="18"/>
    <x v="1"/>
  </r>
  <r>
    <n v="2024"/>
    <n v="12"/>
    <n v="23"/>
    <x v="16"/>
    <s v="RC Aviones y Barcos"/>
    <n v="17"/>
    <s v="4523540f1504cd17100c4835e85b7eefd49911580f8efff0599a8f283be6b9e3"/>
    <s v="866d562d83a77144c090ae01fef5e5dc5d322dfdcb968ee04e0fa262fe1b2619"/>
    <x v="4"/>
    <n v="519929.56855000003"/>
    <n v="428379.83120000002"/>
    <n v="519929.56855000003"/>
    <n v="428379.83120000002"/>
    <n v="-28590.080599999998"/>
    <n v="147350.24771999998"/>
    <n v="-28590.080599999998"/>
    <n v="147350.24771999998"/>
    <n v="0"/>
    <n v="0"/>
    <n v="137.94900000000001"/>
    <n v="132.37299999999999"/>
    <n v="0"/>
    <n v="0"/>
    <n v="-4863.4443899999997"/>
    <n v="5150.0589099999997"/>
    <n v="-1321.8306599999999"/>
    <n v="15745.590199999999"/>
    <n v="0"/>
    <n v="0"/>
    <n v="0"/>
    <n v="0"/>
    <n v="0"/>
    <n v="0"/>
    <s v="RC Aviones y Barcos"/>
    <s v="Daños Sin Autos"/>
    <s v="Responsabilidad Civil y Riesgos Profesionales"/>
    <x v="18"/>
    <x v="3"/>
    <n v="22633209.318060003"/>
    <n v="19354152.859979998"/>
    <n v="915229324.65265"/>
    <n v="785024033.86473012"/>
    <n v="876641246.77607977"/>
    <n v="747866068.79561019"/>
    <n v="2073248.9940899999"/>
    <n v="2198070.3432500004"/>
    <n v="40985.065610000005"/>
    <n v="404732.86731"/>
    <n v="1029307.96765"/>
    <n v="888209.87822000007"/>
    <n v="25.078008962363441"/>
    <n v="19.488904552827481"/>
    <n v="91549.73735000001"/>
    <n v="21.371159583668089"/>
    <n v="50.512537053127517"/>
    <n v="48.229572953915614"/>
    <n v="2.2971977205862979"/>
    <n v="2.2133742267055898"/>
    <n v="5.6808665822341835E-2"/>
    <n v="5.9309275083973489E-2"/>
    <n v="5.4569008427812725E-2"/>
    <n v="5.7280287082669488E-2"/>
    <m/>
    <m/>
    <m/>
    <n v="0"/>
    <m/>
    <n v="0"/>
    <m/>
    <n v="0"/>
    <m/>
    <n v="-119.40280457100272"/>
    <n v="-5.4988372136120542"/>
    <n v="34.397102054789727"/>
    <n v="-69.757313241983113"/>
    <n v="-194.43473317473178"/>
    <n v="-108.39492609175107"/>
    <n v="367.93248463460515"/>
    <n v="32.707944539290757"/>
    <s v="Grandes"/>
    <n v="2023"/>
    <n v="4"/>
    <d v="2025-03-26T00:00:00"/>
    <x v="18"/>
    <x v="4"/>
  </r>
  <r>
    <n v="2024"/>
    <n v="12"/>
    <n v="8"/>
    <x v="20"/>
    <s v="RC Aviones y Barcos"/>
    <n v="8"/>
    <s v="2c624232cdd221771294dfbb310aca000a0df6ac8b66b696d90ef06fdefb64a3"/>
    <s v="866d562d83a77144c090ae01fef5e5dc5d322dfdcb968ee04e0fa262fe1b2619"/>
    <x v="10"/>
    <n v="15568.91705"/>
    <n v="18122.709760000002"/>
    <n v="15568.91705"/>
    <n v="18122.709760000002"/>
    <n v="-363.39113000000015"/>
    <n v="3601.36825"/>
    <n v="-363.39113000000015"/>
    <n v="3601.36825"/>
    <n v="0"/>
    <n v="0"/>
    <n v="137.94900000000001"/>
    <n v="132.37299999999999"/>
    <n v="0"/>
    <n v="0"/>
    <n v="-101.21116000000001"/>
    <n v="889.65026999999998"/>
    <n v="3738.79358"/>
    <n v="1473.3540700000001"/>
    <n v="0"/>
    <n v="0"/>
    <n v="0"/>
    <n v="0"/>
    <n v="0"/>
    <n v="0"/>
    <s v="RC Aviones y Barcos"/>
    <s v="Daños Sin Autos"/>
    <s v="Responsabilidad Civil y Riesgos Profesionales"/>
    <x v="18"/>
    <x v="3"/>
    <n v="2563341.60146"/>
    <n v="2109928.1285699997"/>
    <n v="915229324.65265"/>
    <n v="785024033.86473012"/>
    <n v="876641246.77607977"/>
    <n v="747866068.79561019"/>
    <n v="2073248.9940899999"/>
    <n v="2198070.3432500004"/>
    <n v="40985.065610000005"/>
    <n v="404732.86731"/>
    <n v="144456.92811000001"/>
    <n v="146861.17796999999"/>
    <n v="0.7509429448358943"/>
    <n v="0.82448270209607177"/>
    <n v="-2553.7927100000015"/>
    <n v="-14.091671410180995"/>
    <n v="10.777549580830554"/>
    <n v="12.340027507951769"/>
    <n v="0.60736801685473474"/>
    <n v="0.85892545412353161"/>
    <n v="1.7010946470611343E-3"/>
    <n v="1.7759735932179749E-3"/>
    <n v="2.3085547675248349E-3"/>
    <n v="2.4232560502691946E-3"/>
    <m/>
    <m/>
    <m/>
    <n v="0"/>
    <m/>
    <n v="0"/>
    <m/>
    <n v="0"/>
    <m/>
    <n v="-110.09036301688948"/>
    <n v="-2.3340809693632489"/>
    <n v="19.872128934872926"/>
    <n v="-0.88664279193281514"/>
    <n v="-111.37651090692076"/>
    <n v="153.76069854003251"/>
    <n v="-2.7070539689971329"/>
    <n v="60.382652623343958"/>
    <s v="Medianas"/>
    <n v="2023"/>
    <n v="4"/>
    <d v="2025-03-26T00:00:00"/>
    <x v="18"/>
    <x v="10"/>
  </r>
  <r>
    <n v="2024"/>
    <n v="12"/>
    <n v="15.1"/>
    <x v="13"/>
    <s v="RC Aviones y Barcos"/>
    <n v="15.1"/>
    <m/>
    <m/>
    <x v="7"/>
    <n v="260651.78472"/>
    <n v="255018.43025"/>
    <n v="260651.78472"/>
    <n v="255018.43025"/>
    <n v="13871.635969999999"/>
    <n v="24198.337829999997"/>
    <n v="13871.635969999999"/>
    <n v="24198.337829999997"/>
    <n v="0"/>
    <n v="0"/>
    <n v="0"/>
    <n v="0"/>
    <n v="0"/>
    <n v="0"/>
    <n v="1843.8750700000001"/>
    <n v="5737.8352599999998"/>
    <n v="66149.71050999999"/>
    <n v="48559.920590000002"/>
    <n v="0"/>
    <n v="0"/>
    <n v="0"/>
    <n v="0"/>
    <n v="0"/>
    <n v="0"/>
    <s v="RC Aviones y Barcos"/>
    <s v="Daños Sin Autos"/>
    <s v="Responsabilidad Civil y Riesgos Profesionales"/>
    <x v="18"/>
    <x v="3"/>
    <n v="213249932.06214997"/>
    <n v="186211966.09918001"/>
    <n v="915229324.65265"/>
    <n v="785024033.86473012"/>
    <n v="876641246.77607977"/>
    <n v="747866068.79561019"/>
    <n v="2073248.9940899999"/>
    <n v="2198070.3432500004"/>
    <n v="40985.065610000005"/>
    <n v="404732.86731"/>
    <n v="3285230.7803600002"/>
    <n v="3832616.0467599998"/>
    <n v="12.572140898802486"/>
    <n v="11.601923070075067"/>
    <n v="5633.3544699999911"/>
    <n v="2.2089989592036563"/>
    <n v="7.9340479298515953"/>
    <n v="6.653899768164524"/>
    <n v="0.12222830844515117"/>
    <n v="0.13695061364325661"/>
    <n v="2.847939611407482E-2"/>
    <n v="2.973300488410377E-2"/>
    <n v="3.2485429649144096E-2"/>
    <n v="3.4099478621979817E-2"/>
    <m/>
    <m/>
    <m/>
    <n v="0"/>
    <m/>
    <n v="0"/>
    <m/>
    <n v="0"/>
    <m/>
    <n v="-42.675252872936689"/>
    <n v="5.321903314378349"/>
    <n v="9.4888584351640191"/>
    <n v="33.845586833989202"/>
    <n v="-67.864621648269491"/>
    <n v="36.222855610728224"/>
    <n v="2.7874272703298644"/>
    <n v="11.815989792169468"/>
    <s v="Resto"/>
    <n v="2023"/>
    <n v="4"/>
    <d v="2025-03-26T00:00:00"/>
    <x v="18"/>
    <x v="7"/>
  </r>
  <r>
    <n v="2024"/>
    <n v="12"/>
    <n v="103"/>
    <x v="18"/>
    <s v="RC Aviones y Barcos"/>
    <n v="205"/>
    <s v="f8809aff4d69bece79dabe35be0c708b890d7eafb841f121330667b77d2e2590"/>
    <s v="866d562d83a77144c090ae01fef5e5dc5d322dfdcb968ee04e0fa262fe1b2619"/>
    <x v="17"/>
    <n v="11980.663970000001"/>
    <n v="26916.801640000001"/>
    <n v="11980.663970000001"/>
    <n v="26916.801640000001"/>
    <n v="-3411.2559999999999"/>
    <n v="2688.2719099999999"/>
    <n v="-3411.2559999999999"/>
    <n v="2688.2719099999999"/>
    <n v="0"/>
    <n v="0"/>
    <n v="137.94900000000001"/>
    <n v="132.37299999999999"/>
    <n v="0"/>
    <n v="0"/>
    <n v="3.0923600000000002"/>
    <n v="143.28191000000001"/>
    <n v="356.92296000000005"/>
    <n v="29.64245"/>
    <n v="0"/>
    <n v="0"/>
    <n v="0"/>
    <n v="0"/>
    <n v="0"/>
    <n v="0"/>
    <s v="RC Aviones y Barcos"/>
    <s v="Daños Sin Autos"/>
    <s v="Responsabilidad Civil y Riesgos Profesionales"/>
    <x v="18"/>
    <x v="3"/>
    <n v="2277640.2283600001"/>
    <n v="1936052.42652"/>
    <n v="915229324.65265"/>
    <n v="785024033.86473012"/>
    <n v="876641246.77607977"/>
    <n v="747866068.79561019"/>
    <n v="2073248.9940899999"/>
    <n v="2198070.3432500004"/>
    <n v="40985.065610000005"/>
    <n v="404732.86731"/>
    <n v="196801.46581999998"/>
    <n v="167732.29162999999"/>
    <n v="0.57786903570926895"/>
    <n v="1.2245650701151645"/>
    <n v="-14936.13767"/>
    <n v="-55.490016495139571"/>
    <n v="6.0876904143375867"/>
    <n v="16.047477428720562"/>
    <n v="0.52601213399829172"/>
    <n v="1.3902930143468377"/>
    <n v="1.3090341018680682E-3"/>
    <n v="1.3666552896136107E-3"/>
    <n v="3.4287869515900854E-3"/>
    <n v="3.5991473290595687E-3"/>
    <m/>
    <m/>
    <m/>
    <n v="0"/>
    <m/>
    <n v="0"/>
    <m/>
    <n v="0"/>
    <m/>
    <n v="-226.89400902157999"/>
    <n v="-28.473012919333211"/>
    <n v="9.9873378195315183"/>
    <n v="-8.3231683278498458"/>
    <n v="-97.841765230516543"/>
    <n v="1104.0939935801528"/>
    <n v="0.86639424933604714"/>
    <n v="483.36729926170074"/>
    <s v="Medianas"/>
    <n v="2023"/>
    <n v="4"/>
    <d v="2025-03-26T00:00:00"/>
    <x v="18"/>
    <x v="17"/>
  </r>
  <r>
    <n v="2024"/>
    <n v="12"/>
    <n v="5.0999999999999996"/>
    <x v="6"/>
    <s v="RC Aviones y Barcos"/>
    <n v="5.0999999999999996"/>
    <m/>
    <m/>
    <x v="3"/>
    <n v="1811386.0128600001"/>
    <n v="1941449.4967999998"/>
    <n v="1811386.0128600001"/>
    <n v="1941449.4967999998"/>
    <n v="27070.441890000002"/>
    <n v="380214.15726999997"/>
    <n v="27070.441890000002"/>
    <n v="380214.15726999997"/>
    <n v="0"/>
    <n v="0"/>
    <n v="0"/>
    <n v="0"/>
    <n v="0"/>
    <n v="0"/>
    <n v="6416.801320000005"/>
    <n v="88561.447729999985"/>
    <n v="197069.88967999999"/>
    <n v="192995.68665000002"/>
    <n v="0"/>
    <n v="0"/>
    <n v="0"/>
    <n v="0"/>
    <n v="0"/>
    <n v="0"/>
    <s v="RC Aviones y Barcos"/>
    <s v="Daños Sin Autos"/>
    <s v="Responsabilidad Civil y Riesgos Profesionales"/>
    <x v="18"/>
    <x v="3"/>
    <n v="159140936.55579001"/>
    <n v="140156924.15195999"/>
    <n v="915229324.65265"/>
    <n v="785024033.86473012"/>
    <n v="876641246.77607977"/>
    <n v="747866068.79561019"/>
    <n v="2073248.9940899999"/>
    <n v="2198070.3432500004"/>
    <n v="40985.065610000005"/>
    <n v="404732.86731"/>
    <n v="9490945.658160001"/>
    <n v="9191719.439340001"/>
    <n v="87.369438886671787"/>
    <n v="88.325175887202562"/>
    <n v="-130063.48393999971"/>
    <n v="-6.6992978264115211"/>
    <n v="19.085411276194911"/>
    <n v="21.12172275940793"/>
    <n v="1.1382275686337833"/>
    <n v="1.385196991548598"/>
    <n v="0.19791608114692583"/>
    <n v="0.20662797005291744"/>
    <n v="0.24731083547112606"/>
    <n v="0.25959855351193811"/>
    <m/>
    <m/>
    <m/>
    <n v="0"/>
    <m/>
    <n v="0"/>
    <m/>
    <n v="0"/>
    <m/>
    <n v="-92.88021201410011"/>
    <n v="1.494460137033875"/>
    <n v="19.584035427997954"/>
    <n v="66.049526790058493"/>
    <n v="-92.75440783266879"/>
    <n v="2.1110332053112524"/>
    <n v="3.2561043853120024"/>
    <n v="45.887786026330851"/>
    <m/>
    <n v="2023"/>
    <n v="4"/>
    <d v="2025-03-26T00:00:00"/>
    <x v="18"/>
    <x v="3"/>
  </r>
  <r>
    <n v="2024"/>
    <n v="12"/>
    <n v="92"/>
    <x v="22"/>
    <s v="RC Aviones y Barcos"/>
    <n v="219"/>
    <s v="314f04b30f62e0056bd059354a5536fb2e302107eed143b5fa2aa0bbba07f608"/>
    <s v="866d562d83a77144c090ae01fef5e5dc5d322dfdcb968ee04e0fa262fe1b2619"/>
    <x v="0"/>
    <n v="775003.18395000009"/>
    <n v="958732.90495"/>
    <n v="775003.18395000009"/>
    <n v="958732.90495"/>
    <n v="74186.606180000002"/>
    <n v="146957.79442000002"/>
    <n v="74186.606180000002"/>
    <n v="146957.79442000002"/>
    <n v="0"/>
    <n v="0"/>
    <n v="137.94900000000001"/>
    <n v="132.37299999999999"/>
    <n v="0"/>
    <n v="0"/>
    <n v="33231.222010000005"/>
    <n v="66923.928469999999"/>
    <n v="152498.64963999999"/>
    <n v="109544.73351000001"/>
    <n v="0"/>
    <n v="0"/>
    <n v="0"/>
    <n v="0"/>
    <n v="0"/>
    <n v="0"/>
    <s v="RC Aviones y Barcos"/>
    <s v="Daños Sin Autos"/>
    <s v="Responsabilidad Civil y Riesgos Profesionales"/>
    <x v="18"/>
    <x v="3"/>
    <n v="12045333.467219999"/>
    <n v="12495032.84175"/>
    <n v="915229324.65265"/>
    <n v="785024033.86473012"/>
    <n v="876641246.77607977"/>
    <n v="747866068.79561019"/>
    <n v="2073248.9940899999"/>
    <n v="2198070.3432500004"/>
    <n v="40985.065610000005"/>
    <n v="404732.86731"/>
    <n v="3957915.1347800004"/>
    <n v="4131945.4401100003"/>
    <n v="37.381095380208691"/>
    <n v="43.617025628599606"/>
    <n v="-183729.7209999999"/>
    <n v="-19.163806734012301"/>
    <n v="19.581096551052717"/>
    <n v="23.202942024434783"/>
    <n v="6.4340533706192762"/>
    <n v="7.672912245148801"/>
    <n v="8.4678578698746468E-2"/>
    <n v="8.8405968439214791E-2"/>
    <n v="0.1221278411350145"/>
    <n v="0.12819580202294473"/>
    <m/>
    <m/>
    <m/>
    <n v="0"/>
    <m/>
    <n v="0"/>
    <m/>
    <n v="0"/>
    <m/>
    <n v="-49.51842706078088"/>
    <n v="9.5724259869345527"/>
    <n v="15.328335312290569"/>
    <n v="181.00887500323802"/>
    <n v="-50.344782845650535"/>
    <n v="39.21130186151656"/>
    <n v="21.791158209235412"/>
    <n v="61.092784952451154"/>
    <s v="Grandes"/>
    <n v="2023"/>
    <n v="4"/>
    <d v="2025-03-26T00:00:00"/>
    <x v="18"/>
    <x v="0"/>
  </r>
  <r>
    <n v="2024"/>
    <n v="12"/>
    <n v="43"/>
    <x v="9"/>
    <s v="RC Aviones y Barcos"/>
    <n v="31"/>
    <s v="eb1e33e8a81b697b75855af6bfcdbcbf7cbbde9f94962ceaec1ed8af21f5a50f"/>
    <s v="866d562d83a77144c090ae01fef5e5dc5d322dfdcb968ee04e0fa262fe1b2619"/>
    <x v="18"/>
    <n v="21002.76885"/>
    <n v="12201.88042"/>
    <n v="21002.76885"/>
    <n v="12201.88042"/>
    <n v="-669.75104999999996"/>
    <n v="5834.4571800000003"/>
    <n v="-669.75104999999996"/>
    <n v="5834.4571800000003"/>
    <n v="0"/>
    <n v="0"/>
    <n v="137.94900000000001"/>
    <n v="132.37299999999999"/>
    <n v="0"/>
    <n v="0"/>
    <n v="-225.20292999999998"/>
    <n v="-792.98491999999999"/>
    <n v="3899.1143199999997"/>
    <n v="3420.6583300000002"/>
    <n v="0"/>
    <n v="0"/>
    <n v="0"/>
    <n v="0"/>
    <n v="0"/>
    <n v="0"/>
    <s v="RC Aviones y Barcos"/>
    <s v="Daños Sin Autos"/>
    <s v="Responsabilidad Civil y Riesgos Profesionales"/>
    <x v="18"/>
    <x v="3"/>
    <n v="116483297.66436"/>
    <n v="99677568.474130005"/>
    <n v="915229324.65265"/>
    <n v="785024033.86473012"/>
    <n v="876641246.77607977"/>
    <n v="747866068.79561019"/>
    <n v="2073248.9940899999"/>
    <n v="2198070.3432500004"/>
    <n v="40985.065610000005"/>
    <n v="404732.86731"/>
    <n v="848643.49549999996"/>
    <n v="874464.03891999996"/>
    <n v="1.0130364905455378"/>
    <n v="0.55511783130464643"/>
    <n v="8800.8884300000009"/>
    <n v="72.127312570401344"/>
    <n v="2.4748635865789184"/>
    <n v="1.3953553121601019"/>
    <n v="1.803071278984416E-2"/>
    <n v="1.2241350392858785E-2"/>
    <n v="2.2948094301907364E-3"/>
    <n v="2.3958225702063879E-3"/>
    <n v="1.554332083303139E-3"/>
    <n v="1.6315595705057642E-3"/>
    <m/>
    <m/>
    <m/>
    <n v="0"/>
    <m/>
    <n v="0"/>
    <m/>
    <n v="0"/>
    <m/>
    <n v="-111.47923498857524"/>
    <n v="-3.1888702617417031"/>
    <n v="47.816049487231417"/>
    <n v="-1.6341343853713057"/>
    <n v="-71.600603703787954"/>
    <n v="13.987248764479766"/>
    <n v="-5.7757457596165063"/>
    <n v="-23.182231123328823"/>
    <s v="Medianas"/>
    <n v="2023"/>
    <n v="4"/>
    <d v="2025-03-26T00:00:00"/>
    <x v="18"/>
    <x v="18"/>
  </r>
  <r>
    <n v="2024"/>
    <n v="12"/>
    <n v="1"/>
    <x v="14"/>
    <s v="RC Aviones y Barcos"/>
    <n v="30"/>
    <s v="624b60c58c9d8bfb6ff1886c2fd605d2adeb6ea4da576068201b6c6958ce93f4"/>
    <s v="866d562d83a77144c090ae01fef5e5dc5d322dfdcb968ee04e0fa262fe1b2619"/>
    <x v="13"/>
    <n v="52365.019639999999"/>
    <n v="46626.724219999996"/>
    <n v="52365.019639999999"/>
    <n v="46626.724219999996"/>
    <n v="1276.2772199999999"/>
    <n v="2508.5352399999992"/>
    <n v="1276.2772199999999"/>
    <n v="2508.5352399999992"/>
    <n v="0"/>
    <n v="0"/>
    <n v="137.94900000000001"/>
    <n v="132.37299999999999"/>
    <n v="0"/>
    <n v="0"/>
    <n v="155.26662999999999"/>
    <n v="2443.7572400000004"/>
    <n v="515.62787000000003"/>
    <n v="91.543840000000003"/>
    <n v="0"/>
    <n v="0"/>
    <n v="0"/>
    <n v="0"/>
    <n v="0"/>
    <n v="0"/>
    <s v="RC Aviones y Barcos"/>
    <s v="Daños Sin Autos"/>
    <s v="Responsabilidad Civil y Riesgos Profesionales"/>
    <x v="18"/>
    <x v="3"/>
    <n v="45393489.003809996"/>
    <n v="37616661.60249"/>
    <n v="915229324.65265"/>
    <n v="785024033.86473012"/>
    <n v="876641246.77607977"/>
    <n v="747866068.79561019"/>
    <n v="2073248.9940899999"/>
    <n v="2198070.3432500004"/>
    <n v="40985.065610000005"/>
    <n v="404732.86731"/>
    <n v="418418.88582999998"/>
    <n v="451532.55254"/>
    <n v="2.5257467766424404"/>
    <n v="2.1212571455315272"/>
    <n v="5738.2954200000022"/>
    <n v="12.306880905733086"/>
    <n v="12.514975163256722"/>
    <n v="10.326326187937349"/>
    <n v="0.11535799690480912"/>
    <n v="0.12395231855692793"/>
    <n v="5.7215189930538667E-3"/>
    <n v="5.9733693609075166E-3"/>
    <n v="5.9395282448173282E-3"/>
    <n v="6.2346356072938711E-3"/>
    <m/>
    <m/>
    <m/>
    <n v="0"/>
    <m/>
    <n v="0"/>
    <m/>
    <n v="0"/>
    <m/>
    <n v="-49.122611488607184"/>
    <n v="2.4372705840161508"/>
    <n v="5.3800374827189597"/>
    <n v="3.1140055554494448"/>
    <n v="-93.64639713558455"/>
    <n v="463.25785547121473"/>
    <n v="30.112148515168503"/>
    <n v="2669.4939167944017"/>
    <s v="Medianas"/>
    <n v="2023"/>
    <n v="4"/>
    <d v="2025-03-26T00:00:00"/>
    <x v="18"/>
    <x v="13"/>
  </r>
  <r>
    <n v="2024"/>
    <n v="12"/>
    <n v="48"/>
    <x v="3"/>
    <s v="RC Aviones y Barcos"/>
    <n v="36"/>
    <s v="76a50887d8f1c2e9301755428990ad81479ee21c25b43215cf524541e0503269"/>
    <s v="866d562d83a77144c090ae01fef5e5dc5d322dfdcb968ee04e0fa262fe1b2619"/>
    <x v="9"/>
    <n v="81010.809500000003"/>
    <n v="67752.054090000005"/>
    <n v="81010.809500000003"/>
    <n v="67752.054090000005"/>
    <n v="-2698.1259800000003"/>
    <n v="11363.711879999995"/>
    <n v="-2698.1259800000003"/>
    <n v="11363.711879999995"/>
    <n v="0"/>
    <n v="0"/>
    <n v="137.94900000000001"/>
    <n v="132.37299999999999"/>
    <n v="0"/>
    <n v="0"/>
    <n v="-7742.6951799999997"/>
    <n v="10519.01204"/>
    <n v="58693.507840000006"/>
    <n v="50444.1587"/>
    <n v="0"/>
    <n v="0"/>
    <n v="0"/>
    <n v="0"/>
    <n v="0"/>
    <n v="0"/>
    <s v="RC Aviones y Barcos"/>
    <s v="Daños Sin Autos"/>
    <s v="Responsabilidad Civil y Riesgos Profesionales"/>
    <x v="18"/>
    <x v="3"/>
    <n v="61783494.341970004"/>
    <n v="54332276.383280002"/>
    <n v="915229324.65265"/>
    <n v="785024033.86473012"/>
    <n v="876641246.77607977"/>
    <n v="747866068.79561019"/>
    <n v="2073248.9940899999"/>
    <n v="2198070.3432500004"/>
    <n v="40985.065610000005"/>
    <n v="404732.86731"/>
    <n v="1138607.1312899999"/>
    <n v="1054527.01364"/>
    <n v="3.9074327170026022"/>
    <n v="3.0823423962776304"/>
    <n v="13258.755409999998"/>
    <n v="19.569525364334229"/>
    <n v="7.1149044542007864"/>
    <n v="6.4248761021431315"/>
    <n v="0.13112047216301384"/>
    <n v="0.12469945785457601"/>
    <n v="8.8514219680128157E-3"/>
    <n v="9.2410447030554302E-3"/>
    <n v="8.6305706790213467E-3"/>
    <n v="9.0593833464206082E-3"/>
    <m/>
    <m/>
    <m/>
    <n v="0"/>
    <m/>
    <n v="0"/>
    <m/>
    <n v="0"/>
    <m/>
    <n v="-123.74335083898661"/>
    <n v="-3.3305752610705612"/>
    <n v="16.772497945087757"/>
    <n v="-6.5831930237088141"/>
    <n v="-173.60667665896122"/>
    <n v="16.353427934164365"/>
    <n v="-13.191740389936793"/>
    <n v="20.852785161029953"/>
    <s v="Grandes"/>
    <n v="2023"/>
    <n v="4"/>
    <d v="2025-03-26T00:00:00"/>
    <x v="18"/>
    <x v="9"/>
  </r>
  <r>
    <n v="2024"/>
    <n v="12"/>
    <n v="12"/>
    <x v="31"/>
    <s v="RC Aviones y Barcos"/>
    <n v="12"/>
    <s v="6b51d431df5d7f141cbececcf79edf3dd861c3b4069f0b11661a3eefacbba918"/>
    <s v="866d562d83a77144c090ae01fef5e5dc5d322dfdcb968ee04e0fa262fe1b2619"/>
    <x v="19"/>
    <n v="1223.72631"/>
    <n v="1584.2679699999999"/>
    <n v="1223.72631"/>
    <n v="1584.2679699999999"/>
    <n v="-11.22509"/>
    <n v="12.86293"/>
    <n v="-11.22509"/>
    <n v="12.86293"/>
    <n v="0"/>
    <n v="0"/>
    <n v="137.94900000000001"/>
    <n v="132.37299999999999"/>
    <n v="0"/>
    <n v="0"/>
    <n v="-11.22509"/>
    <n v="12.86293"/>
    <n v="74.283240000000006"/>
    <n v="28.384610000000002"/>
    <n v="0"/>
    <n v="0"/>
    <n v="0"/>
    <n v="0"/>
    <n v="0"/>
    <n v="0"/>
    <s v="RC Aviones y Barcos"/>
    <s v="Daños Sin Autos"/>
    <s v="Responsabilidad Civil y Riesgos Profesionales"/>
    <x v="18"/>
    <x v="3"/>
    <n v="6593607.79947"/>
    <n v="7470400.8941500001"/>
    <n v="915229324.65265"/>
    <n v="785024033.86473012"/>
    <n v="876641246.77607977"/>
    <n v="747866068.79561019"/>
    <n v="2073248.9940899999"/>
    <n v="2198070.3432500004"/>
    <n v="40985.065610000005"/>
    <n v="404732.86731"/>
    <n v="1545662.9199900001"/>
    <n v="1427652.08923"/>
    <n v="5.9024570299484144E-2"/>
    <n v="7.2075398990987222E-2"/>
    <n v="-360.54165999999987"/>
    <n v="-22.757618460215411"/>
    <n v="7.917161589202884E-2"/>
    <n v="0.1109701713709865"/>
    <n v="1.8559282675235312E-2"/>
    <n v="2.1207268424384359E-2"/>
    <n v="1.3370706958766115E-4"/>
    <n v="1.3959260010869374E-4"/>
    <n v="2.018113970601045E-4"/>
    <n v="2.1183846093610862E-4"/>
    <m/>
    <m/>
    <m/>
    <n v="0"/>
    <m/>
    <n v="0"/>
    <m/>
    <n v="0"/>
    <m/>
    <n v="-187.26697572015084"/>
    <n v="-0.91728762455062351"/>
    <n v="0.81191630731510678"/>
    <n v="-2.7388244554282657E-2"/>
    <n v="-187.26697572015084"/>
    <n v="161.70252119018019"/>
    <n v="-15.11120139616958"/>
    <n v="45.316564152193742"/>
    <s v="Resto"/>
    <n v="2023"/>
    <n v="4"/>
    <d v="2025-03-26T00:00:00"/>
    <x v="18"/>
    <x v="19"/>
  </r>
  <r>
    <n v="2024"/>
    <n v="12"/>
    <n v="39"/>
    <x v="17"/>
    <s v="RC Aviones y Barcos"/>
    <n v="27"/>
    <s v="670671cd97404156226e507973f2ab8330d3022ca96e0c93bdbdb320c41adcaf"/>
    <s v="866d562d83a77144c090ae01fef5e5dc5d322dfdcb968ee04e0fa262fe1b2619"/>
    <x v="20"/>
    <n v="-12.5298"/>
    <n v="18.148229999999998"/>
    <n v="-12.5298"/>
    <n v="18.148229999999998"/>
    <n v="-2.3822499999999973"/>
    <n v="304.56573000000003"/>
    <n v="-2.3822499999999973"/>
    <n v="304.56573000000003"/>
    <n v="0"/>
    <n v="0"/>
    <n v="137.94900000000001"/>
    <n v="132.37299999999999"/>
    <n v="0"/>
    <n v="0"/>
    <n v="-14.401339999999999"/>
    <n v="71.472440000000006"/>
    <n v="-2.5059399999999998"/>
    <n v="3.5406900000000001"/>
    <n v="0"/>
    <n v="0"/>
    <n v="0"/>
    <n v="0"/>
    <n v="0"/>
    <n v="0"/>
    <s v="RC Aviones y Barcos"/>
    <s v="Daños Sin Autos"/>
    <s v="Responsabilidad Civil y Riesgos Profesionales"/>
    <x v="18"/>
    <x v="3"/>
    <n v="26393187.39869"/>
    <n v="23324255.28929"/>
    <n v="915229324.65265"/>
    <n v="785024033.86473012"/>
    <n v="876641246.77607977"/>
    <n v="747866068.79561019"/>
    <n v="2073248.9940899999"/>
    <n v="2198070.3432500004"/>
    <n v="40985.065610000005"/>
    <n v="404732.86731"/>
    <n v="1829931.25636"/>
    <n v="1790549.81015"/>
    <n v="-6.0435577375015867E-4"/>
    <n v="8.2564373136332714E-4"/>
    <n v="-30.67803"/>
    <n v="-169.04144371103959"/>
    <n v="-6.8471424576481627E-4"/>
    <n v="1.013556277358163E-3"/>
    <n v="-4.747361434876147E-5"/>
    <n v="7.7808400632337782E-5"/>
    <n v="-1.369033930895444E-6"/>
    <n v="-1.4292961968284484E-6"/>
    <n v="2.3118056539816939E-6"/>
    <n v="2.4266684580604846E-6"/>
    <m/>
    <m/>
    <m/>
    <n v="0"/>
    <m/>
    <n v="0"/>
    <m/>
    <n v="0"/>
    <m/>
    <n v="-100.78217926882319"/>
    <n v="19.012673785694883"/>
    <n v="1678.2117594939014"/>
    <n v="-5.8124830704644487E-3"/>
    <n v="-120.14950098247661"/>
    <n v="-170.77547031793236"/>
    <n v="574.68814097703853"/>
    <n v="2018.6020238992967"/>
    <s v="Resto"/>
    <n v="2023"/>
    <n v="4"/>
    <d v="2025-03-26T00:00:00"/>
    <x v="18"/>
    <x v="20"/>
  </r>
  <r>
    <n v="2024"/>
    <n v="12"/>
    <n v="93"/>
    <x v="43"/>
    <s v="RC Aviones y Barcos"/>
    <n v="220"/>
    <s v="36790ecd55c2030dc553685bef719df653f413a20cdad1bfd1dc934c76686ddd"/>
    <s v="866d562d83a77144c090ae01fef5e5dc5d322dfdcb968ee04e0fa262fe1b2619"/>
    <x v="11"/>
    <n v="1879.60733"/>
    <n v="865.25540999999998"/>
    <n v="1879.60733"/>
    <n v="865.25540999999998"/>
    <n v="0"/>
    <n v="0"/>
    <n v="0"/>
    <n v="0"/>
    <n v="0"/>
    <n v="0"/>
    <n v="137.94900000000001"/>
    <n v="132.37299999999999"/>
    <n v="0"/>
    <n v="0"/>
    <n v="0"/>
    <n v="0"/>
    <n v="-4.95052"/>
    <n v="-3.5190999999999999"/>
    <n v="0"/>
    <n v="0"/>
    <n v="0"/>
    <n v="0"/>
    <n v="0"/>
    <n v="0"/>
    <s v="RC Aviones y Barcos"/>
    <s v="Daños Sin Autos"/>
    <s v="Responsabilidad Civil y Riesgos Profesionales"/>
    <x v="18"/>
    <x v="3"/>
    <n v="790543.25459999999"/>
    <n v="654697.32048999995"/>
    <n v="915229324.65265"/>
    <n v="785024033.86473012"/>
    <n v="876641246.77607977"/>
    <n v="747866068.79561019"/>
    <n v="2073248.9940899999"/>
    <n v="2198070.3432500004"/>
    <n v="40985.065610000005"/>
    <n v="404732.86731"/>
    <n v="42250.677729999996"/>
    <n v="40769.676899999999"/>
    <n v="9.0659989965412038E-2"/>
    <n v="3.936431846492499E-2"/>
    <n v="1014.3519200000001"/>
    <n v="117.23150277673504"/>
    <n v="4.4487033841480592"/>
    <n v="2.1223013665825743"/>
    <n v="0.23776147845965065"/>
    <n v="0.13216113506504204"/>
    <n v="2.0537009461681671E-4"/>
    <n v="2.1441009499751585E-4"/>
    <n v="1.102202445624862E-4"/>
    <n v="1.1569657270230721E-4"/>
    <m/>
    <m/>
    <m/>
    <n v="0"/>
    <m/>
    <n v="0"/>
    <m/>
    <n v="0"/>
    <m/>
    <m/>
    <m/>
    <m/>
    <m/>
    <m/>
    <n v="40.675740956494558"/>
    <m/>
    <m/>
    <s v="Medianas"/>
    <n v="2023"/>
    <n v="4"/>
    <d v="2025-03-26T00:00:00"/>
    <x v="18"/>
    <x v="11"/>
  </r>
  <r>
    <n v="2024"/>
    <n v="12"/>
    <n v="81"/>
    <x v="34"/>
    <s v="RC Aviones y Barcos"/>
    <n v="53"/>
    <s v="2858dcd1057d3eae7f7d5f782167e24b61153c01551450a628cee722509f6529"/>
    <s v="866d562d83a77144c090ae01fef5e5dc5d322dfdcb968ee04e0fa262fe1b2619"/>
    <x v="8"/>
    <n v="37489.849820000003"/>
    <n v="26774.847470000001"/>
    <n v="37489.849820000003"/>
    <n v="26774.847470000001"/>
    <n v="-2092.0669199999998"/>
    <n v="-317.71902000000011"/>
    <n v="-2092.0669199999998"/>
    <n v="-317.71902000000011"/>
    <n v="0"/>
    <n v="0"/>
    <n v="137.94900000000001"/>
    <n v="132.37299999999999"/>
    <n v="0"/>
    <n v="0"/>
    <n v="-2092.0669199999998"/>
    <n v="-317.71902"/>
    <n v="31274.141239999997"/>
    <n v="20215.90727"/>
    <n v="0"/>
    <n v="0"/>
    <n v="0"/>
    <n v="0"/>
    <n v="0"/>
    <n v="0"/>
    <s v="RC Aviones y Barcos"/>
    <s v="Daños Sin Autos"/>
    <s v="Responsabilidad Civil y Riesgos Profesionales"/>
    <x v="18"/>
    <x v="3"/>
    <n v="1804855.7942300001"/>
    <n v="1678335.85387"/>
    <n v="915229324.65265"/>
    <n v="785024033.86473012"/>
    <n v="876641246.77607977"/>
    <n v="747866068.79561019"/>
    <n v="2073248.9940899999"/>
    <n v="2198070.3432500004"/>
    <n v="40985.065610000005"/>
    <n v="404732.86731"/>
    <n v="98300.692500000005"/>
    <n v="83375.708499999993"/>
    <n v="1.808265670301469"/>
    <n v="1.2181069433115377"/>
    <n v="10715.002350000002"/>
    <n v="40.018910890176599"/>
    <n v="38.137930533907479"/>
    <n v="32.11348719153613"/>
    <n v="2.0771659397860192"/>
    <n v="1.595321187249922"/>
    <n v="4.096224717693376E-3"/>
    <n v="4.2765327273696059E-3"/>
    <n v="3.4107041714615395E-3"/>
    <n v="3.5801661002108514E-3"/>
    <m/>
    <m/>
    <m/>
    <n v="0"/>
    <m/>
    <n v="0"/>
    <m/>
    <n v="0"/>
    <m/>
    <n v="558.46448852825961"/>
    <n v="-5.5803555630247645"/>
    <n v="-1.1866324181902057"/>
    <n v="-5.1044615614560671"/>
    <n v="558.46448852825995"/>
    <n v="54.700656380681934"/>
    <n v="-6.6894464149961097"/>
    <n v="-1.5716287958616066"/>
    <s v="Medianas"/>
    <n v="2023"/>
    <n v="4"/>
    <d v="2025-03-26T00:00:00"/>
    <x v="18"/>
    <x v="8"/>
  </r>
  <r>
    <n v="2024"/>
    <n v="12"/>
    <n v="61"/>
    <x v="2"/>
    <s v="RC Aviones y Bar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9856.2183299999997"/>
    <n v="-490.40228999999999"/>
    <n v="13.977469999999999"/>
    <n v="644.67514000000006"/>
    <n v="0"/>
    <n v="0"/>
    <n v="0"/>
    <n v="0"/>
    <n v="0"/>
    <n v="0"/>
    <s v="RC Aviones y Barcos"/>
    <s v="Daños Sin Autos"/>
    <s v="Responsabilidad Civil y Riesgos Profesionales"/>
    <x v="18"/>
    <x v="3"/>
    <n v="0"/>
    <n v="0"/>
    <n v="915229324.65265"/>
    <n v="785024033.86473012"/>
    <n v="876641246.77607977"/>
    <n v="747866068.79561019"/>
    <n v="2073248.9940899999"/>
    <n v="2198070.3432500004"/>
    <n v="40985.065610000005"/>
    <n v="404732.8673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109.8230638360192"/>
    <n v="-97.83185838374348"/>
    <n v="70515.038343849068"/>
    <n v="-76.069675961136014"/>
    <m/>
    <n v="2023"/>
    <n v="4"/>
    <d v="2025-03-26T00:00:00"/>
    <x v="18"/>
    <x v="2"/>
  </r>
  <r>
    <n v="2024"/>
    <n v="12"/>
    <n v="150.1"/>
    <x v="32"/>
    <s v="RC Aviones y Barcos"/>
    <n v="150.1"/>
    <m/>
    <m/>
    <x v="21"/>
    <n v="1211.19651"/>
    <n v="1602.4161999999999"/>
    <n v="1211.19651"/>
    <n v="1602.4161999999999"/>
    <n v="42.987749999999991"/>
    <n v="320.37221000000005"/>
    <n v="42.987749999999991"/>
    <n v="320.37221000000005"/>
    <n v="0"/>
    <n v="0"/>
    <n v="0"/>
    <n v="0"/>
    <n v="0"/>
    <n v="0"/>
    <n v="-45.130340000000004"/>
    <n v="87.278920000000014"/>
    <n v="-4667.1923699999998"/>
    <n v="31.925300000000004"/>
    <n v="0"/>
    <n v="0"/>
    <n v="0"/>
    <n v="0"/>
    <n v="0"/>
    <n v="0"/>
    <s v="RC Aviones y Barcos"/>
    <s v="Daños Sin Autos"/>
    <s v="Responsabilidad Civil y Riesgos Profesionales"/>
    <x v="18"/>
    <x v="3"/>
    <n v="43103506.821929999"/>
    <n v="40439515.41815"/>
    <n v="915229324.65265"/>
    <n v="785024033.86473012"/>
    <n v="876641246.77607977"/>
    <n v="747866068.79561019"/>
    <n v="2073248.9940899999"/>
    <n v="2198070.3432500004"/>
    <n v="40985.065610000005"/>
    <n v="404732.86731"/>
    <n v="3962057.6900899997"/>
    <n v="3713116.36907"/>
    <n v="5.8420214525733996E-2"/>
    <n v="7.290104272235054E-2"/>
    <n v="-391.2196899999999"/>
    <n v="-24.414361886755753"/>
    <n v="3.0569885769949179E-2"/>
    <n v="4.3155561009291681E-2"/>
    <n v="2.8099720865026536E-3"/>
    <n v="3.9625009929787781E-3"/>
    <n v="1.323380356567657E-4"/>
    <n v="1.3816330391186528E-4"/>
    <n v="2.0412320271408622E-4"/>
    <n v="2.1426512939416909E-4"/>
    <m/>
    <m/>
    <m/>
    <n v="0"/>
    <m/>
    <n v="0"/>
    <m/>
    <n v="0"/>
    <m/>
    <n v="-86.581935430666718"/>
    <n v="3.5491969837330517"/>
    <n v="19.993071088522449"/>
    <n v="0.10488637595229651"/>
    <n v="-151.70817879047996"/>
    <n v="-14719.102623937752"/>
    <n v="0.96696978444880344"/>
    <n v="273.38480766038219"/>
    <s v="Resto"/>
    <n v="2023"/>
    <n v="4"/>
    <d v="2025-03-26T00:00:00"/>
    <x v="18"/>
    <x v="21"/>
  </r>
  <r>
    <n v="2024"/>
    <n v="12"/>
    <n v="3"/>
    <x v="40"/>
    <s v="RC Aviones y Barcos"/>
    <n v="3"/>
    <s v="4e07408562bedb8b60ce05c1decfe3ad16b72230967de01f640b7e4729b49fce"/>
    <s v="866d562d83a77144c090ae01fef5e5dc5d322dfdcb968ee04e0fa262fe1b2619"/>
    <x v="16"/>
    <n v="26121.286539999997"/>
    <n v="22465.997589999999"/>
    <n v="26121.286539999997"/>
    <n v="22465.997589999999"/>
    <n v="8205.0197499999977"/>
    <n v="1109.5969799999998"/>
    <n v="8205.0197499999977"/>
    <n v="1109.5969799999998"/>
    <n v="0"/>
    <n v="0"/>
    <n v="137.94900000000001"/>
    <n v="132.37299999999999"/>
    <n v="0"/>
    <n v="0"/>
    <n v="5313.1364999999996"/>
    <n v="819.18340999999998"/>
    <n v="21716.668289999998"/>
    <n v="18750.860140000001"/>
    <n v="0"/>
    <n v="0"/>
    <n v="0"/>
    <n v="0"/>
    <n v="0"/>
    <n v="0"/>
    <s v="RC Aviones y Barcos"/>
    <s v="Daños Sin Autos"/>
    <s v="Responsabilidad Civil y Riesgos Profesionales"/>
    <x v="18"/>
    <x v="3"/>
    <n v="25277015.57071"/>
    <n v="21222664.481219999"/>
    <n v="915229324.65265"/>
    <n v="785024033.86473012"/>
    <n v="876641246.77607977"/>
    <n v="747866068.79561019"/>
    <n v="2073248.9940899999"/>
    <n v="2198070.3432500004"/>
    <n v="40985.065610000005"/>
    <n v="404732.86731"/>
    <n v="274938.51024999999"/>
    <n v="280926.62287000002"/>
    <n v="1.2599203768800222"/>
    <n v="1.0220781904905945"/>
    <n v="3655.2889499999983"/>
    <n v="16.270316665693187"/>
    <n v="9.5007740153418538"/>
    <n v="7.997105208642413"/>
    <n v="0.10334007377939153"/>
    <n v="0.10585851559722968"/>
    <n v="2.8540701042237267E-3"/>
    <n v="2.9797008338431682E-3"/>
    <n v="2.8618229023381959E-3"/>
    <n v="3.0040134894981974E-3"/>
    <m/>
    <m/>
    <m/>
    <n v="0"/>
    <m/>
    <n v="0"/>
    <m/>
    <n v="0"/>
    <m/>
    <n v="639.45945220579085"/>
    <n v="31.411239019316689"/>
    <n v="4.9390060492746617"/>
    <n v="20.019535476839749"/>
    <n v="548.58936779493615"/>
    <n v="15.816917879266935"/>
    <n v="24.465707303944829"/>
    <n v="4.3687777727726145"/>
    <s v="Medianas"/>
    <n v="2023"/>
    <n v="4"/>
    <d v="2025-03-26T00:00:00"/>
    <x v="18"/>
    <x v="16"/>
  </r>
  <r>
    <n v="2024"/>
    <n v="12"/>
    <n v="22"/>
    <x v="15"/>
    <s v="RC Aviones y Barcos"/>
    <n v="16"/>
    <s v="b17ef6d19c7a5b1ee83b907c595526dcb1eb06db8227d650d5dda0a9f4ce8cd9"/>
    <s v="866d562d83a77144c090ae01fef5e5dc5d322dfdcb968ee04e0fa262fe1b2619"/>
    <x v="5"/>
    <n v="241370.79375000001"/>
    <n v="238981.84419999999"/>
    <n v="241370.79375000001"/>
    <n v="238981.84419999999"/>
    <n v="-3852.7372400000004"/>
    <n v="21264.407210000005"/>
    <n v="-3852.7372400000004"/>
    <n v="21264.407210000005"/>
    <n v="0"/>
    <n v="0"/>
    <n v="137.94900000000001"/>
    <n v="132.37299999999999"/>
    <n v="0"/>
    <n v="0"/>
    <n v="-14120.427310000001"/>
    <n v="4750.5936600000005"/>
    <n v="8382.260049999999"/>
    <n v="11425.937830000001"/>
    <n v="0"/>
    <n v="0"/>
    <n v="0"/>
    <n v="0"/>
    <n v="0"/>
    <n v="0"/>
    <s v="RC Aviones y Barcos"/>
    <s v="Daños Sin Autos"/>
    <s v="Responsabilidad Civil y Riesgos Profesionales"/>
    <x v="18"/>
    <x v="3"/>
    <n v="30790952.222909998"/>
    <n v="26673376.957529999"/>
    <n v="915229324.65265"/>
    <n v="785024033.86473012"/>
    <n v="876641246.77607977"/>
    <n v="747866068.79561019"/>
    <n v="2073248.9940899999"/>
    <n v="2198070.3432500004"/>
    <n v="40985.065610000005"/>
    <n v="404732.86731"/>
    <n v="2109395.5470599998"/>
    <n v="1900703.8236099998"/>
    <n v="11.642151735659883"/>
    <n v="10.87234741753754"/>
    <n v="2388.9495500000194"/>
    <n v="0.99963641924227797"/>
    <n v="11.442652094644554"/>
    <n v="12.573334216064374"/>
    <n v="0.78390168645193159"/>
    <n v="0.89595646093298464"/>
    <n v="2.6372711980312217E-2"/>
    <n v="2.7533588527537459E-2"/>
    <n v="3.0442614988929077E-2"/>
    <n v="3.195516606133298E-2"/>
    <m/>
    <m/>
    <m/>
    <n v="0"/>
    <m/>
    <n v="0"/>
    <m/>
    <n v="0"/>
    <m/>
    <n v="-118.11824426588377"/>
    <n v="-1.5961903178685635"/>
    <n v="8.8979174469020208"/>
    <n v="-9.4003442050363955"/>
    <n v="-397.23500515091411"/>
    <n v="-26.638319105924989"/>
    <n v="-168.45608732933553"/>
    <n v="41.577275587189156"/>
    <s v="Grandes"/>
    <n v="2023"/>
    <n v="4"/>
    <d v="2025-03-26T00:00:00"/>
    <x v="18"/>
    <x v="5"/>
  </r>
  <r>
    <n v="2024"/>
    <n v="12"/>
    <n v="16"/>
    <x v="24"/>
    <s v="RC Aviones y Barcos"/>
    <n v="14"/>
    <s v="8527a891e224136950ff32ca212b45bc93f69fbb801c3b1ebedac52775f99e61"/>
    <s v="866d562d83a77144c090ae01fef5e5dc5d322dfdcb968ee04e0fa262fe1b2619"/>
    <x v="14"/>
    <n v="14131.336140000001"/>
    <n v="6042.2451100000008"/>
    <n v="14131.336140000001"/>
    <n v="6042.2451100000008"/>
    <n v="822.23131000000001"/>
    <n v="-139.07971000000001"/>
    <n v="822.23131000000001"/>
    <n v="-139.07971000000001"/>
    <n v="0"/>
    <n v="0"/>
    <n v="137.94900000000001"/>
    <n v="132.37299999999999"/>
    <n v="0"/>
    <n v="0"/>
    <n v="822.23131000000001"/>
    <n v="-139.07971000000001"/>
    <n v="3235.9448700000003"/>
    <n v="3080.8366700000001"/>
    <n v="0"/>
    <n v="0"/>
    <n v="0"/>
    <n v="0"/>
    <n v="0"/>
    <n v="0"/>
    <s v="RC Aviones y Barcos"/>
    <s v="Daños Sin Autos"/>
    <s v="Responsabilidad Civil y Riesgos Profesionales"/>
    <x v="18"/>
    <x v="3"/>
    <n v="4664109.4979099995"/>
    <n v="3803565.6865300001"/>
    <n v="915229324.65265"/>
    <n v="785024033.86473012"/>
    <n v="876641246.77607977"/>
    <n v="747866068.79561019"/>
    <n v="2073248.9940899999"/>
    <n v="2198070.3432500004"/>
    <n v="40985.065610000005"/>
    <n v="404732.86731"/>
    <n v="203000.70275"/>
    <n v="108738.51987999999"/>
    <n v="0.68160342439729926"/>
    <n v="0.27488861439557571"/>
    <n v="8089.0910300000005"/>
    <n v="133.87558569268302"/>
    <n v="6.9612252315220129"/>
    <n v="5.5566740439984015"/>
    <n v="0.30298036841399828"/>
    <n v="0.15885738825013829"/>
    <n v="1.5440213462744061E-3"/>
    <n v="1.6119862249203026E-3"/>
    <n v="7.6968918776328305E-4"/>
    <n v="8.0793144148532433E-4"/>
    <m/>
    <m/>
    <m/>
    <n v="0"/>
    <m/>
    <n v="0"/>
    <m/>
    <n v="0"/>
    <m/>
    <n v="-691.19429426477814"/>
    <n v="5.8184965798994854"/>
    <n v="-2.3017886144642019"/>
    <n v="2.0061729748686372"/>
    <n v="-691.19429426477814"/>
    <n v="5.0346128865052853"/>
    <n v="25.409311438609272"/>
    <n v="-4.5143486947654381"/>
    <s v="Medianas"/>
    <n v="2023"/>
    <n v="4"/>
    <d v="2025-03-26T00:00:00"/>
    <x v="18"/>
    <x v="14"/>
  </r>
  <r>
    <n v="2024"/>
    <n v="12"/>
    <n v="10"/>
    <x v="4"/>
    <s v="RC Aviones y Barcos"/>
    <n v="10"/>
    <s v="4a44dc15364204a80fe80e9039455cc1608281820fe2b24f1e5233ade6af1dd5"/>
    <s v="866d562d83a77144c090ae01fef5e5dc5d322dfdcb968ee04e0fa262fe1b2619"/>
    <x v="22"/>
    <n v="0"/>
    <n v="0"/>
    <n v="0"/>
    <n v="0"/>
    <n v="7.11897"/>
    <n v="2.9435500000000001"/>
    <n v="7.11897"/>
    <n v="2.9435500000000001"/>
    <n v="0"/>
    <n v="0"/>
    <n v="0"/>
    <n v="0"/>
    <n v="0"/>
    <n v="0"/>
    <n v="7.11897"/>
    <n v="2.9435500000000001"/>
    <n v="0"/>
    <n v="0"/>
    <n v="0"/>
    <n v="0"/>
    <n v="0"/>
    <n v="0"/>
    <n v="0"/>
    <n v="0"/>
    <s v="RC Aviones y Barcos"/>
    <s v="Daños Sin Autos"/>
    <s v="Responsabilidad Civil y Riesgos Profesionales"/>
    <x v="18"/>
    <x v="3"/>
    <n v="6475502.38203"/>
    <n v="6588756.6787700001"/>
    <n v="915229324.65265"/>
    <n v="785024033.86473012"/>
    <n v="876641246.77607977"/>
    <n v="747866068.79561019"/>
    <n v="2073248.9940899999"/>
    <n v="2198070.3432500004"/>
    <n v="40985.065610000005"/>
    <n v="404732.86731"/>
    <n v="312838.72766999999"/>
    <n v="341784.44826999999"/>
    <m/>
    <m/>
    <m/>
    <m/>
    <m/>
    <m/>
    <m/>
    <m/>
    <m/>
    <m/>
    <m/>
    <m/>
    <m/>
    <m/>
    <m/>
    <n v="0"/>
    <m/>
    <n v="0"/>
    <m/>
    <n v="0"/>
    <m/>
    <n v="141.84980720558508"/>
    <m/>
    <m/>
    <n v="1.73696684244493E-2"/>
    <n v="141.84980720558508"/>
    <m/>
    <m/>
    <m/>
    <s v="Resto"/>
    <n v="2023"/>
    <n v="4"/>
    <d v="2025-03-26T00:00:00"/>
    <x v="18"/>
    <x v="22"/>
  </r>
  <r>
    <n v="2024"/>
    <n v="12"/>
    <n v="94"/>
    <x v="19"/>
    <s v="RC Aviones y Barcos"/>
    <n v="7"/>
    <s v="7902699be42c8a8e46fbbb4501726517e86b22c56a189f7625a6da49081b2451"/>
    <s v="866d562d83a77144c090ae01fef5e5dc5d322dfdcb968ee04e0fa262fe1b2619"/>
    <x v="15"/>
    <n v="70195.472629999989"/>
    <n v="94219.903279999999"/>
    <n v="70195.472629999989"/>
    <n v="94219.903279999999"/>
    <n v="9725.633600000001"/>
    <n v="8914.5075500000003"/>
    <n v="9725.633600000001"/>
    <n v="8914.5075500000003"/>
    <n v="0"/>
    <n v="0"/>
    <n v="137.94900000000001"/>
    <n v="132.37299999999999"/>
    <n v="0"/>
    <n v="0"/>
    <n v="-2312.5882900000001"/>
    <n v="2265.1980099999996"/>
    <n v="732.44765000000007"/>
    <n v="-851.30157999999994"/>
    <n v="0"/>
    <n v="0"/>
    <n v="0"/>
    <n v="0"/>
    <n v="0"/>
    <n v="0"/>
    <s v="RC Aviones y Barcos"/>
    <s v="Daños Sin Autos"/>
    <s v="Responsabilidad Civil y Riesgos Profesionales"/>
    <x v="18"/>
    <x v="3"/>
    <n v="7555571.8099100003"/>
    <n v="8049984.2732899999"/>
    <n v="915229324.65265"/>
    <n v="785024033.86473012"/>
    <n v="876641246.77607977"/>
    <n v="747866068.79561019"/>
    <n v="2073248.9940899999"/>
    <n v="2198070.3432500004"/>
    <n v="40985.065610000005"/>
    <n v="404732.86731"/>
    <n v="889367.91902999999"/>
    <n v="948750.05046000006"/>
    <n v="3.3857714548565601"/>
    <n v="4.2864826218750265"/>
    <n v="-24024.430650000009"/>
    <n v="-25.498254417227429"/>
    <n v="7.8927372044810813"/>
    <n v="9.9309510691796667"/>
    <n v="0.92905572729691432"/>
    <n v="1.1704358677149647"/>
    <n v="7.6697141076244191E-3"/>
    <n v="8.0073203135432661E-3"/>
    <n v="1.2002167986647314E-2"/>
    <n v="1.2598499545745542E-2"/>
    <m/>
    <m/>
    <m/>
    <n v="0"/>
    <m/>
    <n v="0"/>
    <m/>
    <n v="0"/>
    <m/>
    <n v="9.0989440016796088"/>
    <n v="13.855072464949087"/>
    <n v="9.4613847389634049"/>
    <n v="23.729701185660733"/>
    <n v="-202.09210319763616"/>
    <n v="-186.03856344305152"/>
    <n v="-315.73427670905903"/>
    <n v="-266.08643320032365"/>
    <s v="Medianas"/>
    <n v="2023"/>
    <n v="4"/>
    <d v="2025-03-26T00:00:00"/>
    <x v="18"/>
    <x v="15"/>
  </r>
  <r>
    <n v="2024"/>
    <n v="12"/>
    <n v="41"/>
    <x v="7"/>
    <s v="RC Aviones y Barcos"/>
    <n v="29"/>
    <s v="35135aaa6cc23891b40cb3f378c53a17a1127210ce60e125ccf03efcfdaec458"/>
    <s v="866d562d83a77144c090ae01fef5e5dc5d322dfdcb968ee04e0fa262fe1b2619"/>
    <x v="6"/>
    <n v="194071.65711"/>
    <n v="247602.86236000003"/>
    <n v="194071.65711"/>
    <n v="247602.86236000003"/>
    <n v="-11975.22047"/>
    <n v="53277.996040000005"/>
    <n v="-11975.22047"/>
    <n v="53277.996040000005"/>
    <n v="0"/>
    <n v="0"/>
    <n v="137.94900000000001"/>
    <n v="132.37299999999999"/>
    <n v="0"/>
    <n v="0"/>
    <n v="-87.853809999999996"/>
    <n v="1217.85465"/>
    <n v="-21182.697190000003"/>
    <n v="5835.2664100000002"/>
    <n v="0"/>
    <n v="0"/>
    <n v="0"/>
    <n v="0"/>
    <n v="0"/>
    <n v="0"/>
    <s v="RC Aviones y Barcos"/>
    <s v="Daños Sin Autos"/>
    <s v="Responsabilidad Civil y Riesgos Profesionales"/>
    <x v="18"/>
    <x v="3"/>
    <n v="31887947.205630001"/>
    <n v="27302085.109419998"/>
    <n v="915229324.65265"/>
    <n v="785024033.86473012"/>
    <n v="876641246.77607977"/>
    <n v="747866068.79561019"/>
    <n v="2073248.9940899999"/>
    <n v="2198070.3432500004"/>
    <n v="40985.065610000005"/>
    <n v="404732.86731"/>
    <n v="1255719.8773800002"/>
    <n v="1216333.28376"/>
    <n v="9.3607500914371755"/>
    <n v="11.264555891960306"/>
    <n v="-53531.205250000028"/>
    <n v="-21.619784496743332"/>
    <n v="15.455011950190778"/>
    <n v="20.35649814618208"/>
    <n v="0.60860505023583178"/>
    <n v="0.90690092484756768"/>
    <n v="2.1204702677512496E-2"/>
    <n v="2.2138093299136276E-2"/>
    <n v="3.1540800240348471E-2"/>
    <n v="3.3107914998570319E-2"/>
    <m/>
    <m/>
    <m/>
    <n v="0"/>
    <m/>
    <n v="0"/>
    <m/>
    <n v="0"/>
    <m/>
    <n v="-122.47685979219123"/>
    <n v="-6.1705148749322181"/>
    <n v="21.517520246812381"/>
    <n v="-29.218497742451216"/>
    <n v="-107.21381734675808"/>
    <n v="-463.0116553667342"/>
    <n v="0.41474326527914634"/>
    <n v="20.870592093497919"/>
    <s v="Grandes"/>
    <n v="2023"/>
    <n v="4"/>
    <d v="2025-03-26T00:00:00"/>
    <x v="18"/>
    <x v="6"/>
  </r>
  <r>
    <n v="2024"/>
    <n v="12"/>
    <n v="9"/>
    <x v="8"/>
    <s v="RC Otros"/>
    <n v="9"/>
    <s v="19581e27de7ced00ff1ce50b2047e7a567c76b1cbaebabe5ef03f7c3017bb5b7"/>
    <s v="866d562d83a77144c090ae01fef5e5dc5d322dfdcb968ee04e0fa262fe1b2619"/>
    <x v="17"/>
    <n v="0"/>
    <n v="0"/>
    <n v="0"/>
    <n v="0"/>
    <n v="247.38060000000002"/>
    <n v="0"/>
    <n v="247.38060000000002"/>
    <n v="0"/>
    <n v="0"/>
    <n v="0"/>
    <n v="0"/>
    <n v="0"/>
    <n v="0"/>
    <n v="0"/>
    <n v="247.38060000000002"/>
    <n v="0"/>
    <n v="0"/>
    <n v="0"/>
    <n v="0"/>
    <n v="0"/>
    <n v="0"/>
    <n v="0"/>
    <n v="0"/>
    <n v="0"/>
    <s v="RC Otros"/>
    <s v="Daños Sin Autos"/>
    <s v="Responsabilidad Civil y Riesgos Profesionales"/>
    <x v="15"/>
    <x v="3"/>
    <n v="3641209.24174"/>
    <n v="3056102.5559399999"/>
    <n v="915229324.65265"/>
    <n v="785024033.86473012"/>
    <n v="876641246.77607977"/>
    <n v="747866068.79561019"/>
    <n v="2181582.1674899999"/>
    <n v="1928237.0214"/>
    <n v="1224196.8042300001"/>
    <n v="617534.77697000001"/>
    <n v="273624.78606999997"/>
    <n v="153130.02141999998"/>
    <m/>
    <m/>
    <m/>
    <m/>
    <m/>
    <m/>
    <m/>
    <m/>
    <m/>
    <m/>
    <m/>
    <m/>
    <m/>
    <m/>
    <m/>
    <n v="0"/>
    <m/>
    <n v="0"/>
    <m/>
    <n v="0"/>
    <m/>
    <m/>
    <m/>
    <m/>
    <n v="2.0207584200940501E-2"/>
    <m/>
    <m/>
    <m/>
    <m/>
    <s v="Medianas"/>
    <n v="2023"/>
    <n v="4"/>
    <d v="2025-03-26T00:00:00"/>
    <x v="15"/>
    <x v="17"/>
  </r>
  <r>
    <n v="2024"/>
    <n v="12"/>
    <n v="41"/>
    <x v="7"/>
    <s v="RC Otros"/>
    <n v="29"/>
    <s v="35135aaa6cc23891b40cb3f378c53a17a1127210ce60e125ccf03efcfdaec458"/>
    <s v="866d562d83a77144c090ae01fef5e5dc5d322dfdcb968ee04e0fa262fe1b2619"/>
    <x v="10"/>
    <n v="1609.2712799999999"/>
    <n v="6908.9048600000006"/>
    <n v="1609.2712799999999"/>
    <n v="6908.9048600000006"/>
    <n v="1.2569999999999997"/>
    <n v="28.181430000000006"/>
    <n v="1.2569999999999997"/>
    <n v="28.181430000000006"/>
    <n v="0"/>
    <n v="0"/>
    <n v="137.94900000000001"/>
    <n v="132.37299999999999"/>
    <n v="0"/>
    <n v="0"/>
    <n v="0.43995000000000001"/>
    <n v="-30.420240000000003"/>
    <n v="1240.0238200000001"/>
    <n v="2274.3542000000002"/>
    <n v="0"/>
    <n v="0"/>
    <n v="0"/>
    <n v="0"/>
    <n v="0"/>
    <n v="0"/>
    <s v="RC Otros"/>
    <s v="Daños Sin Autos"/>
    <s v="Responsabilidad Civil y Riesgos Profesionales"/>
    <x v="15"/>
    <x v="3"/>
    <n v="31887947.205630001"/>
    <n v="27302085.109419998"/>
    <n v="915229324.65265"/>
    <n v="785024033.86473012"/>
    <n v="876641246.77607977"/>
    <n v="747866068.79561019"/>
    <n v="2181582.1674899999"/>
    <n v="1928237.0214"/>
    <n v="1224196.8042300001"/>
    <n v="617534.77697000001"/>
    <n v="1255719.8773800002"/>
    <n v="1216333.28376"/>
    <n v="7.3766246533429128E-2"/>
    <n v="0.35830163944180354"/>
    <n v="-5299.6335800000006"/>
    <n v="-76.707288454396235"/>
    <n v="0.12815527642659189"/>
    <n v="0.56801083652358775"/>
    <n v="5.0466443312345731E-3"/>
    <n v="2.5305411042090085E-2"/>
    <n v="1.7583257405030749E-4"/>
    <n v="1.8357238903807312E-4"/>
    <n v="8.8008832366404913E-4"/>
    <n v="9.2381579379932882E-4"/>
    <m/>
    <m/>
    <m/>
    <n v="0"/>
    <m/>
    <n v="0"/>
    <m/>
    <n v="0"/>
    <m/>
    <n v="-95.539615981162058"/>
    <n v="7.8109888346481887E-2"/>
    <n v="0.40790010241941593"/>
    <n v="1.0267956881251887E-4"/>
    <n v="-101.44624105529741"/>
    <n v="-45.477981397972222"/>
    <n v="3.5479157166513141E-2"/>
    <n v="-1.337533089612867"/>
    <s v="Medianas"/>
    <n v="2023"/>
    <n v="4"/>
    <d v="2025-03-26T00:00:00"/>
    <x v="15"/>
    <x v="10"/>
  </r>
  <r>
    <n v="2024"/>
    <n v="12"/>
    <n v="80"/>
    <x v="30"/>
    <s v="RC Otros"/>
    <n v="52"/>
    <s v="41cfc0d1f2d127b04555b7246d84019b4d27710a3f3aff6e7764375b1e06e05d"/>
    <s v="866d562d83a77144c090ae01fef5e5dc5d322dfdcb968ee04e0fa262fe1b2619"/>
    <x v="8"/>
    <n v="5632.46"/>
    <n v="6852.60707"/>
    <n v="5632.46"/>
    <n v="6852.60707"/>
    <n v="-23.332470000000001"/>
    <n v="8838.0350500000004"/>
    <n v="-23.332470000000001"/>
    <n v="8838.0350500000004"/>
    <n v="0"/>
    <n v="0"/>
    <n v="137.94900000000001"/>
    <n v="132.37299999999999"/>
    <n v="0"/>
    <n v="0"/>
    <n v="-23.332470000000001"/>
    <n v="151.53504999999998"/>
    <n v="-475.51421999999997"/>
    <n v="750.6161800000001"/>
    <n v="0"/>
    <n v="0"/>
    <n v="0"/>
    <n v="0"/>
    <n v="0"/>
    <n v="0"/>
    <s v="RC Otros"/>
    <s v="Daños Sin Autos"/>
    <s v="Responsabilidad Civil y Riesgos Profesionales"/>
    <x v="15"/>
    <x v="3"/>
    <n v="1104243.47276"/>
    <n v="1122680.13815"/>
    <n v="915229324.65265"/>
    <n v="785024033.86473012"/>
    <n v="876641246.77607977"/>
    <n v="747866068.79561019"/>
    <n v="2181582.1674899999"/>
    <n v="1928237.0214"/>
    <n v="1224196.8042300001"/>
    <n v="617534.77697000001"/>
    <n v="61529.93376"/>
    <n v="57539.862479999996"/>
    <n v="0.25818234508583177"/>
    <n v="0.35538198851843705"/>
    <n v="-1220.14707"/>
    <n v="-17.805589282094935"/>
    <n v="9.1540160305870621"/>
    <n v="11.909321250779605"/>
    <n v="0.51007410403087594"/>
    <n v="0.61037929122822254"/>
    <n v="6.1541515861477064E-4"/>
    <n v="6.4250456166805225E-4"/>
    <n v="8.7291685023503283E-4"/>
    <n v="9.1628800341693266E-4"/>
    <m/>
    <m/>
    <m/>
    <n v="0"/>
    <m/>
    <n v="0"/>
    <m/>
    <n v="0"/>
    <m/>
    <n v="-100.26400065023505"/>
    <n v="-0.41425007900633121"/>
    <n v="128.97332299544792"/>
    <n v="-1.9059410970016168E-3"/>
    <n v="-115.39740805839969"/>
    <n v="-163.34984945301869"/>
    <n v="4.9067870146974784"/>
    <n v="20.1880873391245"/>
    <s v="Medianas"/>
    <n v="2023"/>
    <n v="4"/>
    <d v="2025-03-26T00:00:00"/>
    <x v="15"/>
    <x v="8"/>
  </r>
  <r>
    <n v="2024"/>
    <n v="12"/>
    <n v="93"/>
    <x v="43"/>
    <s v="RC Otros"/>
    <n v="220"/>
    <s v="36790ecd55c2030dc553685bef719df653f413a20cdad1bfd1dc934c76686ddd"/>
    <s v="866d562d83a77144c090ae01fef5e5dc5d322dfdcb968ee04e0fa262fe1b2619"/>
    <x v="14"/>
    <n v="1126.23495"/>
    <n v="544.51972000000001"/>
    <n v="1126.23495"/>
    <n v="544.51972000000001"/>
    <n v="0"/>
    <n v="0"/>
    <n v="0"/>
    <n v="0"/>
    <n v="0"/>
    <n v="0"/>
    <n v="137.94900000000001"/>
    <n v="132.37299999999999"/>
    <n v="0"/>
    <n v="0"/>
    <n v="0"/>
    <n v="0"/>
    <n v="-8.9815499999999986"/>
    <n v="-4.2766099999999998"/>
    <n v="0"/>
    <n v="0"/>
    <n v="0"/>
    <n v="0"/>
    <n v="0"/>
    <n v="0"/>
    <s v="RC Otros"/>
    <s v="Daños Sin Autos"/>
    <s v="Responsabilidad Civil y Riesgos Profesionales"/>
    <x v="15"/>
    <x v="3"/>
    <n v="790543.25459999999"/>
    <n v="654697.32048999995"/>
    <n v="915229324.65265"/>
    <n v="785024033.86473012"/>
    <n v="876641246.77607977"/>
    <n v="747866068.79561019"/>
    <n v="2181582.1674899999"/>
    <n v="1928237.0214"/>
    <n v="1224196.8042300001"/>
    <n v="617534.77697000001"/>
    <n v="42250.677729999996"/>
    <n v="40769.676899999999"/>
    <n v="5.1624686284256698E-2"/>
    <n v="2.8239252434052453E-2"/>
    <n v="581.71523000000002"/>
    <n v="106.83088392097169"/>
    <n v="2.6656020932897833"/>
    <n v="1.3355997923054426"/>
    <n v="0.14246341910410124"/>
    <n v="8.3171215607307072E-2"/>
    <n v="1.2305494586588246E-4"/>
    <n v="1.2847159019060779E-4"/>
    <n v="6.936344576856966E-5"/>
    <n v="7.2809790779372255E-5"/>
    <m/>
    <m/>
    <m/>
    <n v="0"/>
    <m/>
    <n v="0"/>
    <m/>
    <n v="0"/>
    <m/>
    <m/>
    <m/>
    <m/>
    <m/>
    <m/>
    <n v="110.01564323143795"/>
    <m/>
    <m/>
    <s v="Medianas"/>
    <n v="2023"/>
    <n v="4"/>
    <d v="2025-03-26T00:00:00"/>
    <x v="15"/>
    <x v="14"/>
  </r>
  <r>
    <n v="2024"/>
    <n v="12"/>
    <n v="92"/>
    <x v="22"/>
    <s v="RC Otros"/>
    <n v="219"/>
    <s v="314f04b30f62e0056bd059354a5536fb2e302107eed143b5fa2aa0bbba07f608"/>
    <s v="866d562d83a77144c090ae01fef5e5dc5d322dfdcb968ee04e0fa262fe1b2619"/>
    <x v="0"/>
    <n v="1156891.65906"/>
    <n v="1040747.05264"/>
    <n v="1156891.65906"/>
    <n v="1040747.05264"/>
    <n v="1005406.68355"/>
    <n v="311785.13879"/>
    <n v="1005406.68355"/>
    <n v="311785.13879"/>
    <n v="0"/>
    <n v="0"/>
    <n v="137.94900000000001"/>
    <n v="132.37299999999999"/>
    <n v="0"/>
    <n v="0"/>
    <n v="847041.54644000006"/>
    <n v="303661.66664000001"/>
    <n v="748285.48522999999"/>
    <n v="708298.03220000002"/>
    <n v="0"/>
    <n v="0"/>
    <n v="0"/>
    <n v="0"/>
    <n v="0"/>
    <n v="0"/>
    <s v="RC Otros"/>
    <s v="Daños Sin Autos"/>
    <s v="Responsabilidad Civil y Riesgos Profesionales"/>
    <x v="15"/>
    <x v="3"/>
    <n v="12045333.467219999"/>
    <n v="12495032.84175"/>
    <n v="915229324.65265"/>
    <n v="785024033.86473012"/>
    <n v="876641246.77607977"/>
    <n v="747866068.79561019"/>
    <n v="2181582.1674899999"/>
    <n v="1928237.0214"/>
    <n v="1224196.8042300001"/>
    <n v="617534.77697000001"/>
    <n v="3957915.1347800004"/>
    <n v="4131945.4401100003"/>
    <n v="53.02993746007062"/>
    <n v="53.974020884858007"/>
    <n v="116144.60641999997"/>
    <n v="11.159734358640083"/>
    <n v="29.229824785626828"/>
    <n v="25.187821759144363"/>
    <n v="9.6044801267507349"/>
    <n v="8.3292862517537607"/>
    <n v="0.1264045663636342"/>
    <n v="0.13196865460238885"/>
    <n v="0.13257518340124275"/>
    <n v="0.13916222383455043"/>
    <m/>
    <m/>
    <m/>
    <n v="0"/>
    <m/>
    <n v="0"/>
    <m/>
    <n v="0"/>
    <m/>
    <n v="222.46780184965212"/>
    <n v="86.905863282557945"/>
    <n v="29.957820970918299"/>
    <n v="82.12786376144679"/>
    <n v="178.94253358103089"/>
    <n v="5.6455688442049512"/>
    <n v="113.19764490415653"/>
    <n v="42.87201895744586"/>
    <s v="Grandes"/>
    <n v="2023"/>
    <n v="4"/>
    <d v="2025-03-26T00:00:00"/>
    <x v="15"/>
    <x v="0"/>
  </r>
  <r>
    <n v="2024"/>
    <n v="12"/>
    <n v="37"/>
    <x v="35"/>
    <s v="RC Otros"/>
    <n v="25"/>
    <s v="b7a56873cd771f2c446d369b649430b65a756ba278ff97ec81bb6f55b2e73569"/>
    <s v="866d562d83a77144c090ae01fef5e5dc5d322dfdcb968ee04e0fa262fe1b2619"/>
    <x v="4"/>
    <n v="326269.47548999998"/>
    <n v="259283.10795999999"/>
    <n v="326269.47548999998"/>
    <n v="259283.10795999999"/>
    <n v="9896.8676799999976"/>
    <n v="35609.160660000001"/>
    <n v="9896.8676799999976"/>
    <n v="35609.160660000001"/>
    <n v="0"/>
    <n v="0"/>
    <n v="137.94900000000001"/>
    <n v="132.37299999999999"/>
    <n v="0"/>
    <n v="0"/>
    <n v="16988.214739999999"/>
    <n v="6781.2383899999995"/>
    <n v="108846.11597"/>
    <n v="135126.15807"/>
    <n v="0"/>
    <n v="0"/>
    <n v="0"/>
    <n v="0"/>
    <n v="0"/>
    <n v="0"/>
    <s v="RC Otros"/>
    <s v="Daños Sin Autos"/>
    <s v="Responsabilidad Civil y Riesgos Profesionales"/>
    <x v="15"/>
    <x v="3"/>
    <n v="13491623.877"/>
    <n v="11092660.54903"/>
    <n v="915229324.65265"/>
    <n v="785024033.86473012"/>
    <n v="876641246.77607977"/>
    <n v="747866068.79561019"/>
    <n v="2181582.1674899999"/>
    <n v="1928237.0214"/>
    <n v="1224196.8042300001"/>
    <n v="617534.77697000001"/>
    <n v="1066264.83865"/>
    <n v="806787.49413000001"/>
    <n v="14.955635426071822"/>
    <n v="13.446640899558449"/>
    <n v="66986.367529999989"/>
    <n v="25.835222377978461"/>
    <n v="30.599290501137631"/>
    <n v="32.137720260475547"/>
    <n v="2.4183113794493751"/>
    <n v="2.3374293913886426"/>
    <n v="3.5648931552081396E-2"/>
    <n v="3.7218129615721685E-2"/>
    <n v="3.302868406251596E-2"/>
    <n v="3.466972480481146E-2"/>
    <m/>
    <m/>
    <m/>
    <n v="0"/>
    <m/>
    <n v="0"/>
    <m/>
    <n v="0"/>
    <m/>
    <n v="-72.206961645357694"/>
    <n v="3.0333415852453327"/>
    <n v="13.733698635505975"/>
    <n v="0.80843763403098956"/>
    <n v="150.51788129218093"/>
    <n v="-19.44852312487567"/>
    <n v="15.607552542051446"/>
    <n v="5.0184497856344619"/>
    <s v="Grandes"/>
    <n v="2023"/>
    <n v="4"/>
    <d v="2025-03-26T00:00:00"/>
    <x v="15"/>
    <x v="4"/>
  </r>
  <r>
    <n v="2024"/>
    <n v="12"/>
    <n v="15.1"/>
    <x v="13"/>
    <s v="RC Otros"/>
    <n v="15.1"/>
    <m/>
    <m/>
    <x v="7"/>
    <n v="111152.14670000001"/>
    <n v="105125.62271000001"/>
    <n v="111152.14670000001"/>
    <n v="105125.62271000001"/>
    <n v="10409.54876"/>
    <n v="15112.58368"/>
    <n v="10409.54876"/>
    <n v="15112.58368"/>
    <n v="0"/>
    <n v="0"/>
    <n v="0"/>
    <n v="0"/>
    <n v="0"/>
    <n v="0"/>
    <n v="853.83678999999984"/>
    <n v="2713.9044400000002"/>
    <n v="7328.9269399999994"/>
    <n v="7962.2913400000007"/>
    <n v="0"/>
    <n v="0"/>
    <n v="0"/>
    <n v="0"/>
    <n v="0"/>
    <n v="0"/>
    <s v="RC Otros"/>
    <s v="Daños Sin Autos"/>
    <s v="Responsabilidad Civil y Riesgos Profesionales"/>
    <x v="15"/>
    <x v="3"/>
    <n v="166438164.67775998"/>
    <n v="140046901.02889001"/>
    <n v="915229324.65265"/>
    <n v="785024033.86473012"/>
    <n v="876641246.77607977"/>
    <n v="747866068.79561019"/>
    <n v="2181582.1674899999"/>
    <n v="1928237.0214"/>
    <n v="1224196.8042300001"/>
    <n v="617534.77697000001"/>
    <n v="4623696.6793900002"/>
    <n v="4907293.8533899998"/>
    <n v="5.0950245356967292"/>
    <n v="5.4519035545574868"/>
    <n v="6026.5239900000015"/>
    <n v="5.732688030419375"/>
    <n v="2.4039670940236548"/>
    <n v="2.142232070275929"/>
    <n v="6.6782848101696546E-2"/>
    <n v="7.5064583320064923E-2"/>
    <n v="1.2144731785357155E-2"/>
    <n v="1.2679319745536861E-2"/>
    <n v="1.3391389075371228E-2"/>
    <n v="1.4056744529043552E-2"/>
    <m/>
    <m/>
    <m/>
    <n v="0"/>
    <m/>
    <n v="0"/>
    <m/>
    <n v="0"/>
    <m/>
    <n v="-31.119992580911227"/>
    <n v="9.3651351494770534"/>
    <n v="14.375737608413161"/>
    <n v="0.8503166095542487"/>
    <n v="-68.538435715886891"/>
    <n v="-7.9545494249649185"/>
    <n v="11.650229248976521"/>
    <n v="34.084465439818985"/>
    <s v="Resto"/>
    <n v="2023"/>
    <n v="4"/>
    <d v="2025-03-26T00:00:00"/>
    <x v="15"/>
    <x v="7"/>
  </r>
  <r>
    <n v="2024"/>
    <n v="12"/>
    <n v="201.1"/>
    <x v="1"/>
    <s v="RC Otros"/>
    <n v="201.1"/>
    <m/>
    <m/>
    <x v="1"/>
    <n v="2181582.1674899999"/>
    <n v="1928237.0214"/>
    <n v="2181582.1674899999"/>
    <n v="1928237.0214"/>
    <n v="1224196.8042299999"/>
    <n v="617534.77697000012"/>
    <n v="1224196.8042299999"/>
    <n v="617534.77697000012"/>
    <n v="0"/>
    <n v="0"/>
    <n v="0"/>
    <n v="0"/>
    <n v="0"/>
    <n v="0"/>
    <n v="1070620.4833900002"/>
    <n v="445706.58254999999"/>
    <n v="1255991.12356"/>
    <n v="1271345.831"/>
    <n v="0"/>
    <n v="0"/>
    <n v="0"/>
    <n v="0"/>
    <n v="0"/>
    <n v="0"/>
    <s v="RC Otros"/>
    <s v="Daños Sin Autos"/>
    <s v="Responsabilidad Civil y Riesgos Profesionales"/>
    <x v="15"/>
    <x v="3"/>
    <n v="263591828.40221998"/>
    <n v="227952907.50275999"/>
    <n v="915229324.65265"/>
    <n v="785024033.86473012"/>
    <n v="876641246.77607977"/>
    <n v="747866068.79561019"/>
    <n v="2181582.1674899999"/>
    <n v="1928237.0214"/>
    <n v="1224196.8042300001"/>
    <n v="617534.77697000001"/>
    <n v="11872653.168959999"/>
    <n v="12017036.14336"/>
    <n v="100"/>
    <n v="100"/>
    <n v="253345.14608999994"/>
    <n v="13.13869318337526"/>
    <n v="18.374849635071911"/>
    <n v="16.045861878059217"/>
    <n v="0.82763649416365082"/>
    <n v="0.84589270763157665"/>
    <n v="0.23836453976362254"/>
    <n v="0.2488568927726077"/>
    <n v="0.24562776911518869"/>
    <n v="0.25783186346524595"/>
    <m/>
    <m/>
    <m/>
    <n v="0"/>
    <m/>
    <n v="0"/>
    <m/>
    <n v="0"/>
    <m/>
    <n v="98.23932997533376"/>
    <n v="56.115090344659755"/>
    <n v="32.025874937389069"/>
    <n v="99.999999999999972"/>
    <n v="140.20746502434625"/>
    <n v="-1.2077522154552156"/>
    <n v="85.241086764643498"/>
    <n v="35.057855359420302"/>
    <m/>
    <n v="2023"/>
    <n v="4"/>
    <d v="2025-03-26T00:00:00"/>
    <x v="15"/>
    <x v="1"/>
  </r>
  <r>
    <n v="2024"/>
    <n v="12"/>
    <n v="126"/>
    <x v="41"/>
    <s v="RC Otros"/>
    <n v="239"/>
    <s v="79bf08685d3138f9b109c3546780f056bc954fd69377b84a2cf23622e464897b"/>
    <s v="866d562d83a77144c090ae01fef5e5dc5d322dfdcb968ee04e0fa262fe1b2619"/>
    <x v="15"/>
    <n v="79270.898910000004"/>
    <n v="58538.83743"/>
    <n v="79270.898910000004"/>
    <n v="58538.83743"/>
    <n v="2904.7993900000001"/>
    <n v="2413.5991600000002"/>
    <n v="2904.7993900000001"/>
    <n v="2413.5991600000002"/>
    <n v="0"/>
    <n v="0"/>
    <n v="137.94900000000001"/>
    <n v="132.37299999999999"/>
    <n v="0"/>
    <n v="0"/>
    <n v="188.68535999999997"/>
    <n v="567.80124999999998"/>
    <n v="2964.6223799999998"/>
    <n v="1916.24035"/>
    <n v="0"/>
    <n v="0"/>
    <n v="0"/>
    <n v="0"/>
    <n v="0"/>
    <n v="0"/>
    <s v="RC Otros"/>
    <s v="Daños Sin Autos"/>
    <s v="Responsabilidad Civil y Riesgos Profesionales"/>
    <x v="15"/>
    <x v="3"/>
    <n v="903982.36939999997"/>
    <n v="772546.67227999994"/>
    <n v="915229324.65265"/>
    <n v="785024033.86473012"/>
    <n v="876641246.77607977"/>
    <n v="747866068.79561019"/>
    <n v="2181582.1674899999"/>
    <n v="1928237.0214"/>
    <n v="1224196.8042300001"/>
    <n v="617534.77697000001"/>
    <n v="261088.48262"/>
    <n v="245527.49099000002"/>
    <n v="3.6336425962449277"/>
    <n v="3.0358735352720161"/>
    <n v="20732.061480000004"/>
    <n v="35.415909147138656"/>
    <n v="30.361698882510442"/>
    <n v="23.842070472012523"/>
    <n v="8.7690757688797021"/>
    <n v="7.5773852286795336"/>
    <n v="8.6613154511941664E-3"/>
    <n v="9.0425700594770377E-3"/>
    <n v="7.4569484378470639E-3"/>
    <n v="7.8274493084400792E-3"/>
    <m/>
    <m/>
    <m/>
    <n v="0"/>
    <m/>
    <n v="0"/>
    <m/>
    <n v="0"/>
    <m/>
    <n v="20.351359005279068"/>
    <n v="3.6643956734967218"/>
    <n v="4.1230732723145573"/>
    <n v="0.23728205954818446"/>
    <n v="-66.769118595635362"/>
    <n v="54.71036188127443"/>
    <n v="6.3645664039006542"/>
    <n v="29.631003751695346"/>
    <s v="Medianas"/>
    <n v="2023"/>
    <n v="4"/>
    <d v="2025-03-26T00:00:00"/>
    <x v="15"/>
    <x v="15"/>
  </r>
  <r>
    <n v="2024"/>
    <n v="12"/>
    <n v="74"/>
    <x v="0"/>
    <s v="RC Otros"/>
    <n v="46"/>
    <s v="25fc0e7096fc653718202dc30b0c580b8ab87eac11a700cba03a7c021bc35b0c"/>
    <s v="866d562d83a77144c090ae01fef5e5dc5d322dfdcb968ee04e0fa262fe1b2619"/>
    <x v="17"/>
    <n v="0"/>
    <n v="14425.220220000001"/>
    <n v="0"/>
    <n v="14425.220220000001"/>
    <n v="7046.5717599999998"/>
    <n v="142.62844000000001"/>
    <n v="7046.5717599999998"/>
    <n v="142.62844000000001"/>
    <n v="0"/>
    <n v="0"/>
    <n v="137.94900000000001"/>
    <n v="132.37299999999999"/>
    <n v="0"/>
    <n v="0"/>
    <n v="437.29086999999998"/>
    <n v="137.75407999999999"/>
    <n v="1619.9716899999999"/>
    <n v="518.38222999999994"/>
    <n v="0"/>
    <n v="0"/>
    <n v="0"/>
    <n v="0"/>
    <n v="0"/>
    <n v="0"/>
    <s v="RC Otros"/>
    <s v="Daños Sin Autos"/>
    <s v="Responsabilidad Civil y Riesgos Profesionales"/>
    <x v="15"/>
    <x v="3"/>
    <n v="6440067.6368000004"/>
    <n v="9462507.85207"/>
    <n v="915229324.65265"/>
    <n v="785024033.86473012"/>
    <n v="876641246.77607977"/>
    <n v="747866068.79561019"/>
    <n v="2181582.1674899999"/>
    <n v="1928237.0214"/>
    <n v="1224196.8042300001"/>
    <n v="617534.77697000001"/>
    <n v="169051.50284"/>
    <n v="729465.40708999999"/>
    <m/>
    <n v="0.74810410026909158"/>
    <m/>
    <m/>
    <m/>
    <n v="1.9775057295102476"/>
    <m/>
    <n v="0.15244605812236517"/>
    <m/>
    <m/>
    <n v="1.8375514121502241E-3"/>
    <n v="1.9288507423837109E-3"/>
    <m/>
    <m/>
    <m/>
    <n v="0"/>
    <m/>
    <n v="0"/>
    <m/>
    <n v="0"/>
    <m/>
    <n v="4840.5095926170115"/>
    <m/>
    <n v="0.98874358813774832"/>
    <n v="0.57560775650220541"/>
    <n v="217.44313489662156"/>
    <n v="212.50525119273479"/>
    <n v="26.993735304102756"/>
    <n v="26.573843011555393"/>
    <s v="Medianas"/>
    <n v="2023"/>
    <n v="4"/>
    <d v="2025-03-26T00:00:00"/>
    <x v="15"/>
    <x v="17"/>
  </r>
  <r>
    <n v="2024"/>
    <n v="12"/>
    <n v="25"/>
    <x v="36"/>
    <s v="RC Otros"/>
    <n v="25"/>
    <s v="b7a56873cd771f2c446d369b649430b65a756ba278ff97ec81bb6f55b2e73569"/>
    <s v="866d562d83a77144c090ae01fef5e5dc5d322dfdcb968ee04e0fa262fe1b2619"/>
    <x v="17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RC Otros"/>
    <s v="Daños Sin Autos"/>
    <s v="Responsabilidad Civil y Riesgos Profesionales"/>
    <x v="15"/>
    <x v="3"/>
    <n v="0"/>
    <n v="0"/>
    <n v="915229324.65265"/>
    <n v="785024033.86473012"/>
    <n v="876641246.77607977"/>
    <n v="747866068.79561019"/>
    <n v="2181582.1674899999"/>
    <n v="1928237.0214"/>
    <n v="1224196.8042300001"/>
    <n v="617534.7769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3"/>
    <n v="4"/>
    <d v="2025-03-26T00:00:00"/>
    <x v="15"/>
    <x v="17"/>
  </r>
  <r>
    <n v="2024"/>
    <n v="12"/>
    <n v="46"/>
    <x v="33"/>
    <s v="RC Otros"/>
    <n v="34"/>
    <s v="86e50149658661312a9e0b35558d84f6c6d3da797f552a9657fe0558ca40cdef"/>
    <s v="866d562d83a77144c090ae01fef5e5dc5d322dfdcb968ee04e0fa262fe1b2619"/>
    <x v="18"/>
    <n v="2430.3073599999998"/>
    <n v="2370.8846899999999"/>
    <n v="2430.3073599999998"/>
    <n v="2370.8846899999999"/>
    <n v="468.84689000000003"/>
    <n v="3628.5841199999995"/>
    <n v="468.84689000000003"/>
    <n v="3628.5841199999995"/>
    <n v="0"/>
    <n v="0"/>
    <n v="137.94900000000001"/>
    <n v="132.37299999999999"/>
    <n v="0"/>
    <n v="0"/>
    <n v="239.34689"/>
    <n v="1825.6788200000001"/>
    <n v="2014.38213"/>
    <n v="2701.7032100000001"/>
    <n v="0"/>
    <n v="0"/>
    <n v="0"/>
    <n v="0"/>
    <n v="0"/>
    <n v="0"/>
    <s v="RC Otros"/>
    <s v="Daños Sin Autos"/>
    <s v="Responsabilidad Civil y Riesgos Profesionales"/>
    <x v="15"/>
    <x v="3"/>
    <n v="65890424.067209996"/>
    <n v="50334013.664760001"/>
    <n v="915229324.65265"/>
    <n v="785024033.86473012"/>
    <n v="876641246.77607977"/>
    <n v="747866068.79561019"/>
    <n v="2181582.1674899999"/>
    <n v="1928237.0214"/>
    <n v="1224196.8042300001"/>
    <n v="617534.77697000001"/>
    <n v="2430.3073599999998"/>
    <n v="2370.8846899999999"/>
    <n v="0.11140113795466931"/>
    <n v="0.12295608183472252"/>
    <n v="59.422669999999925"/>
    <n v="2.5063500663121685"/>
    <n v="100"/>
    <n v="100"/>
    <n v="3.6884075256838856E-3"/>
    <n v="4.710303266874008E-3"/>
    <n v="2.655408097770857E-4"/>
    <n v="2.772294104273162E-4"/>
    <n v="3.0201428080207465E-4"/>
    <n v="3.1701995703831783E-4"/>
    <m/>
    <m/>
    <m/>
    <n v="0"/>
    <m/>
    <n v="0"/>
    <m/>
    <n v="0"/>
    <m/>
    <n v="-87.079067909275864"/>
    <n v="19.291670581123537"/>
    <n v="153.04768449114241"/>
    <n v="3.8298326574614537E-2"/>
    <n v="-86.88997827120545"/>
    <n v="-25.44028809145177"/>
    <n v="11.881900977745468"/>
    <n v="67.575106445537372"/>
    <s v="Medianas"/>
    <n v="2023"/>
    <n v="4"/>
    <d v="2025-03-26T00:00:00"/>
    <x v="15"/>
    <x v="18"/>
  </r>
  <r>
    <n v="2024"/>
    <n v="12"/>
    <n v="76"/>
    <x v="42"/>
    <s v="RC Otros"/>
    <n v="48"/>
    <s v="98010bd9270f9b100b6214a21754fd33bdc8d41b2bc9f9dd16ff54d3c34ffd71"/>
    <s v="866d562d83a77144c090ae01fef5e5dc5d322dfdcb968ee04e0fa262fe1b2619"/>
    <x v="13"/>
    <n v="17990.723109999999"/>
    <n v="12707.3891"/>
    <n v="17990.723109999999"/>
    <n v="12707.3891"/>
    <n v="0"/>
    <n v="0"/>
    <n v="0"/>
    <n v="0"/>
    <n v="0"/>
    <n v="0"/>
    <n v="137.94900000000001"/>
    <n v="132.37299999999999"/>
    <n v="0"/>
    <n v="0"/>
    <n v="0"/>
    <n v="0"/>
    <n v="0"/>
    <n v="5.5111800000000004"/>
    <n v="0"/>
    <n v="0"/>
    <n v="0"/>
    <n v="0"/>
    <n v="0"/>
    <n v="0"/>
    <s v="RC Otros"/>
    <s v="Daños Sin Autos"/>
    <s v="Responsabilidad Civil y Riesgos Profesionales"/>
    <x v="15"/>
    <x v="3"/>
    <n v="2468439.5406499999"/>
    <n v="1842535.70578"/>
    <n v="915229324.65265"/>
    <n v="785024033.86473012"/>
    <n v="876641246.77607977"/>
    <n v="747866068.79561019"/>
    <n v="2181582.1674899999"/>
    <n v="1928237.0214"/>
    <n v="1224196.8042300001"/>
    <n v="617534.77697000001"/>
    <n v="397390.09525999997"/>
    <n v="338519.06804000004"/>
    <n v="0.8246640157816777"/>
    <n v="0.6590159279679102"/>
    <n v="5283.3340099999987"/>
    <n v="41.576864991094034"/>
    <n v="4.5272198085936761"/>
    <n v="3.7538178199458097"/>
    <n v="0.72882980578339807"/>
    <n v="0.68966853994401078"/>
    <n v="1.9657065858142034E-3"/>
    <n v="2.05223324548809E-3"/>
    <n v="1.6187261219813365E-3"/>
    <n v="1.6991530476124458E-3"/>
    <m/>
    <m/>
    <m/>
    <n v="0"/>
    <m/>
    <n v="0"/>
    <m/>
    <n v="0"/>
    <m/>
    <m/>
    <m/>
    <m/>
    <m/>
    <m/>
    <m/>
    <m/>
    <m/>
    <s v="Medianas"/>
    <n v="2023"/>
    <n v="4"/>
    <d v="2025-03-26T00:00:00"/>
    <x v="15"/>
    <x v="13"/>
  </r>
  <r>
    <n v="2024"/>
    <n v="12"/>
    <n v="3"/>
    <x v="40"/>
    <s v="RC Otros"/>
    <n v="3"/>
    <s v="4e07408562bedb8b60ce05c1decfe3ad16b72230967de01f640b7e4729b49fce"/>
    <s v="866d562d83a77144c090ae01fef5e5dc5d322dfdcb968ee04e0fa262fe1b2619"/>
    <x v="17"/>
    <n v="0"/>
    <n v="0"/>
    <n v="0"/>
    <n v="0"/>
    <n v="0.90909000000000006"/>
    <n v="6.3760800000000009"/>
    <n v="0.90909000000000006"/>
    <n v="6.3760800000000009"/>
    <n v="0"/>
    <n v="0"/>
    <n v="0"/>
    <n v="0"/>
    <n v="0"/>
    <n v="0"/>
    <n v="0.90909000000000006"/>
    <n v="6.37608"/>
    <n v="0"/>
    <n v="0"/>
    <n v="0"/>
    <n v="0"/>
    <n v="0"/>
    <n v="0"/>
    <n v="0"/>
    <n v="0"/>
    <s v="RC Otros"/>
    <s v="Daños Sin Autos"/>
    <s v="Responsabilidad Civil y Riesgos Profesionales"/>
    <x v="15"/>
    <x v="3"/>
    <n v="25277015.57071"/>
    <n v="21222664.481219999"/>
    <n v="915229324.65265"/>
    <n v="785024033.86473012"/>
    <n v="876641246.77607977"/>
    <n v="747866068.79561019"/>
    <n v="2181582.1674899999"/>
    <n v="1928237.0214"/>
    <n v="1224196.8042300001"/>
    <n v="617534.77697000001"/>
    <n v="274938.51024999999"/>
    <n v="280926.62287000002"/>
    <m/>
    <m/>
    <m/>
    <m/>
    <m/>
    <m/>
    <m/>
    <m/>
    <m/>
    <m/>
    <m/>
    <m/>
    <m/>
    <m/>
    <m/>
    <n v="0"/>
    <m/>
    <n v="0"/>
    <m/>
    <n v="0"/>
    <m/>
    <n v="-85.742180148304286"/>
    <m/>
    <m/>
    <n v="7.4260118704672066E-5"/>
    <n v="-85.742180148304286"/>
    <m/>
    <m/>
    <m/>
    <s v="Medianas"/>
    <n v="2023"/>
    <n v="4"/>
    <d v="2025-03-26T00:00:00"/>
    <x v="15"/>
    <x v="17"/>
  </r>
  <r>
    <n v="2024"/>
    <n v="12"/>
    <n v="5.0999999999999996"/>
    <x v="6"/>
    <s v="RC Otros"/>
    <n v="5.0999999999999996"/>
    <m/>
    <m/>
    <x v="3"/>
    <n v="2070430.02079"/>
    <n v="1823111.3986900002"/>
    <n v="2070430.02079"/>
    <n v="1823111.3986900002"/>
    <n v="1213787.25547"/>
    <n v="602422.19329000008"/>
    <n v="1213787.25547"/>
    <n v="602422.19329000008"/>
    <n v="0"/>
    <n v="0"/>
    <n v="0"/>
    <n v="0"/>
    <n v="0"/>
    <n v="0"/>
    <n v="1069766.6466000001"/>
    <n v="442992.67810999998"/>
    <n v="1248662.1966200003"/>
    <n v="1263383.53966"/>
    <n v="0"/>
    <n v="0"/>
    <n v="0"/>
    <n v="0"/>
    <n v="0"/>
    <n v="0"/>
    <s v="RC Otros"/>
    <s v="Daños Sin Autos"/>
    <s v="Responsabilidad Civil y Riesgos Profesionales"/>
    <x v="15"/>
    <x v="3"/>
    <n v="97153663.724459991"/>
    <n v="87906006.473869994"/>
    <n v="915229324.65265"/>
    <n v="785024033.86473012"/>
    <n v="876641246.77607977"/>
    <n v="747866068.79561019"/>
    <n v="2181582.1674899999"/>
    <n v="1928237.0214"/>
    <n v="1224196.8042300001"/>
    <n v="617534.77697000001"/>
    <n v="7248956.4895699993"/>
    <n v="7109742.2899699993"/>
    <n v="94.904975464303277"/>
    <n v="94.548096445442525"/>
    <n v="247318.6220999998"/>
    <n v="13.565743830997445"/>
    <n v="28.561766424850148"/>
    <n v="25.642439969475927"/>
    <n v="2.1310879501796243"/>
    <n v="2.0739326831232163"/>
    <n v="0.22621980797826541"/>
    <n v="0.23617757302707085"/>
    <n v="0.23223638003981747"/>
    <n v="0.24377511893620241"/>
    <m/>
    <m/>
    <m/>
    <n v="0"/>
    <m/>
    <n v="0"/>
    <m/>
    <n v="0"/>
    <m/>
    <n v="101.48448529778764"/>
    <n v="58.624886776268028"/>
    <n v="33.043630450825532"/>
    <n v="99.149683390445745"/>
    <n v="141.48630428026289"/>
    <n v="-1.1652315055459384"/>
    <n v="85.673022655426593"/>
    <n v="35.063990008071308"/>
    <m/>
    <n v="2023"/>
    <n v="4"/>
    <d v="2025-03-26T00:00:00"/>
    <x v="15"/>
    <x v="3"/>
  </r>
  <r>
    <n v="2024"/>
    <n v="12"/>
    <n v="48"/>
    <x v="3"/>
    <s v="RC Otros"/>
    <n v="36"/>
    <s v="76a50887d8f1c2e9301755428990ad81479ee21c25b43215cf524541e0503269"/>
    <s v="866d562d83a77144c090ae01fef5e5dc5d322dfdcb968ee04e0fa262fe1b2619"/>
    <x v="6"/>
    <n v="218802.24149000001"/>
    <n v="231740.26963999998"/>
    <n v="218802.24149000001"/>
    <n v="231740.26963999998"/>
    <n v="54052.332520000018"/>
    <n v="28971.769489999995"/>
    <n v="54052.332520000018"/>
    <n v="28971.769489999995"/>
    <n v="0"/>
    <n v="0"/>
    <n v="137.94900000000001"/>
    <n v="132.37299999999999"/>
    <n v="0"/>
    <n v="0"/>
    <n v="55429.671399999999"/>
    <n v="22530.66821"/>
    <n v="241706.61885"/>
    <n v="270934.42035000003"/>
    <n v="0"/>
    <n v="0"/>
    <n v="0"/>
    <n v="0"/>
    <n v="0"/>
    <n v="0"/>
    <s v="RC Otros"/>
    <s v="Daños Sin Autos"/>
    <s v="Responsabilidad Civil y Riesgos Profesionales"/>
    <x v="15"/>
    <x v="3"/>
    <n v="61783494.341970004"/>
    <n v="54332276.383280002"/>
    <n v="915229324.65265"/>
    <n v="785024033.86473012"/>
    <n v="876641246.77607977"/>
    <n v="747866068.79561019"/>
    <n v="2181582.1674899999"/>
    <n v="1928237.0214"/>
    <n v="1224196.8042300001"/>
    <n v="617534.77697000001"/>
    <n v="1138607.1312899999"/>
    <n v="1054527.01364"/>
    <n v="10.029520994010554"/>
    <n v="12.018246049012406"/>
    <n v="-12938.028149999969"/>
    <n v="-5.5829865780767101"/>
    <n v="19.216658272823668"/>
    <n v="21.975754688358577"/>
    <n v="0.35414351975454061"/>
    <n v="0.42652413089637231"/>
    <n v="2.3906821557869155E-2"/>
    <n v="2.4959154305671017E-2"/>
    <n v="2.9520149656963479E-2"/>
    <n v="3.0986867744006979E-2"/>
    <m/>
    <m/>
    <m/>
    <n v="0"/>
    <m/>
    <n v="0"/>
    <m/>
    <n v="0"/>
    <m/>
    <n v="86.568972042446092"/>
    <n v="24.703738020193175"/>
    <n v="12.501827815686321"/>
    <n v="4.4153303074498762"/>
    <n v="146.01876377282997"/>
    <n v="-10.787777153690115"/>
    <n v="22.932624544468489"/>
    <n v="8.3159120871000098"/>
    <s v="Grandes"/>
    <n v="2023"/>
    <n v="4"/>
    <d v="2025-03-26T00:00:00"/>
    <x v="15"/>
    <x v="6"/>
  </r>
  <r>
    <n v="2024"/>
    <n v="12"/>
    <n v="127"/>
    <x v="5"/>
    <s v="RC Otros"/>
    <n v="263"/>
    <s v="4be84111a613654b362415e563cb7607df7b203b5d303802a8a546061bbc7847"/>
    <s v="866d562d83a77144c090ae01fef5e5dc5d322dfdcb968ee04e0fa262fe1b2619"/>
    <x v="16"/>
    <n v="3092.2510899999997"/>
    <n v="2777.2596200000003"/>
    <n v="3092.2510899999997"/>
    <n v="2777.2596200000003"/>
    <n v="42.468089999999997"/>
    <n v="10.00268"/>
    <n v="42.468089999999997"/>
    <n v="10.00268"/>
    <n v="0"/>
    <n v="0"/>
    <n v="137.94900000000001"/>
    <n v="132.37299999999999"/>
    <n v="0"/>
    <n v="0"/>
    <n v="42.468089999999997"/>
    <n v="10.00268"/>
    <n v="-26.060080000000003"/>
    <n v="-203.85048"/>
    <n v="0"/>
    <n v="0"/>
    <n v="0"/>
    <n v="0"/>
    <n v="0"/>
    <n v="0"/>
    <s v="RC Otros"/>
    <s v="Daños Sin Autos"/>
    <s v="Responsabilidad Civil y Riesgos Profesionales"/>
    <x v="15"/>
    <x v="3"/>
    <n v="1641104.9195699999"/>
    <n v="952812.23949000007"/>
    <n v="915229324.65265"/>
    <n v="785024033.86473012"/>
    <n v="876641246.77607977"/>
    <n v="747866068.79561019"/>
    <n v="2181582.1674899999"/>
    <n v="1928237.0214"/>
    <n v="1224196.8042300001"/>
    <n v="617534.77697000001"/>
    <n v="55741.249759999999"/>
    <n v="52161.724999999999"/>
    <n v="0.14174350781193643"/>
    <n v="0.14403102881945323"/>
    <n v="314.99146999999948"/>
    <n v="11.341808584679569"/>
    <n v="5.547509435676492"/>
    <n v="5.3243247227732606"/>
    <n v="0.18842494791924863"/>
    <n v="0.29148026283610184"/>
    <n v="3.3786626004073659E-4"/>
    <n v="3.5273848924768339E-4"/>
    <n v="3.5378020292287744E-4"/>
    <n v="3.7135788557336166E-4"/>
    <m/>
    <m/>
    <m/>
    <n v="0"/>
    <m/>
    <n v="0"/>
    <m/>
    <n v="0"/>
    <m/>
    <n v="324.56711601290851"/>
    <n v="1.3733713325330255"/>
    <n v="0.36016366377731723"/>
    <n v="3.4690574140741801E-3"/>
    <n v="324.56711601290851"/>
    <n v="-87.216081119848226"/>
    <n v="-162.96223956334742"/>
    <n v="-4.9068709575763574"/>
    <s v="Medianas"/>
    <n v="2023"/>
    <n v="4"/>
    <d v="2025-03-26T00:00:00"/>
    <x v="15"/>
    <x v="16"/>
  </r>
  <r>
    <n v="2024"/>
    <n v="12"/>
    <n v="103"/>
    <x v="18"/>
    <s v="RC Otros"/>
    <n v="205"/>
    <s v="f8809aff4d69bece79dabe35be0c708b890d7eafb841f121330667b77d2e2590"/>
    <s v="866d562d83a77144c090ae01fef5e5dc5d322dfdcb968ee04e0fa262fe1b2619"/>
    <x v="9"/>
    <n v="81002.677439999999"/>
    <n v="16944.731940000001"/>
    <n v="81002.677439999999"/>
    <n v="16944.731940000001"/>
    <n v="226.07211999999998"/>
    <n v="35.258369999999999"/>
    <n v="226.07211999999998"/>
    <n v="35.258369999999999"/>
    <n v="0"/>
    <n v="0"/>
    <n v="137.94900000000001"/>
    <n v="132.37299999999999"/>
    <n v="0"/>
    <n v="0"/>
    <n v="76.58292999999999"/>
    <n v="35.258369999999999"/>
    <n v="657.99588000000006"/>
    <n v="487.87529000000001"/>
    <n v="0"/>
    <n v="0"/>
    <n v="0"/>
    <n v="0"/>
    <n v="0"/>
    <n v="0"/>
    <s v="RC Otros"/>
    <s v="Daños Sin Autos"/>
    <s v="Responsabilidad Civil y Riesgos Profesionales"/>
    <x v="15"/>
    <x v="3"/>
    <n v="2277640.2283600001"/>
    <n v="1936052.42652"/>
    <n v="915229324.65265"/>
    <n v="785024033.86473012"/>
    <n v="876641246.77607977"/>
    <n v="747866068.79561019"/>
    <n v="2181582.1674899999"/>
    <n v="1928237.0214"/>
    <n v="1224196.8042300001"/>
    <n v="617534.77697000001"/>
    <n v="196801.46581999998"/>
    <n v="167732.29162999999"/>
    <n v="3.7130243658526472"/>
    <n v="0.8787681053700156"/>
    <n v="64057.945500000002"/>
    <n v="378.0404772812239"/>
    <n v="41.15959050533052"/>
    <n v="10.102247918592992"/>
    <n v="3.5564298712060176"/>
    <n v="0.87522071757414555"/>
    <n v="8.850533440975826E-3"/>
    <n v="9.2401170647507178E-3"/>
    <n v="2.1584984929161797E-3"/>
    <n v="2.2657441816137471E-3"/>
    <m/>
    <m/>
    <m/>
    <n v="0"/>
    <m/>
    <n v="0"/>
    <m/>
    <n v="0"/>
    <m/>
    <n v="541.18709968725159"/>
    <n v="0.27909215737647103"/>
    <n v="0.20807865314628279"/>
    <n v="1.8466975180693734E-2"/>
    <n v="117.20496438150714"/>
    <n v="34.86968770236345"/>
    <n v="11.638816036355728"/>
    <n v="7.2269226834587172"/>
    <s v="Grandes"/>
    <n v="2023"/>
    <n v="4"/>
    <d v="2025-03-26T00:00:00"/>
    <x v="15"/>
    <x v="9"/>
  </r>
  <r>
    <n v="2024"/>
    <n v="12"/>
    <n v="39"/>
    <x v="17"/>
    <s v="RC Otros"/>
    <n v="27"/>
    <s v="670671cd97404156226e507973f2ab8330d3022ca96e0c93bdbdb320c41adcaf"/>
    <s v="866d562d83a77144c090ae01fef5e5dc5d322dfdcb968ee04e0fa262fe1b2619"/>
    <x v="17"/>
    <n v="0"/>
    <n v="0"/>
    <n v="0"/>
    <n v="0"/>
    <n v="-279.35158999999999"/>
    <n v="45.176720000000003"/>
    <n v="-279.35158999999999"/>
    <n v="45.176720000000003"/>
    <n v="0"/>
    <n v="0"/>
    <n v="0"/>
    <n v="0"/>
    <n v="0"/>
    <n v="0"/>
    <n v="-279.35159000000004"/>
    <n v="45.176720000000003"/>
    <n v="0.48276999999999998"/>
    <n v="3.6110799999999998"/>
    <n v="0"/>
    <n v="0"/>
    <n v="0"/>
    <n v="0"/>
    <n v="0"/>
    <n v="0"/>
    <s v="RC Otros"/>
    <s v="Daños Sin Autos"/>
    <s v="Responsabilidad Civil y Riesgos Profesionales"/>
    <x v="15"/>
    <x v="3"/>
    <n v="26393187.39869"/>
    <n v="23324255.28929"/>
    <n v="915229324.65265"/>
    <n v="785024033.86473012"/>
    <n v="876641246.77607977"/>
    <n v="747866068.79561019"/>
    <n v="2181582.1674899999"/>
    <n v="1928237.0214"/>
    <n v="1224196.8042300001"/>
    <n v="617534.77697000001"/>
    <n v="1829931.25636"/>
    <n v="1790549.81015"/>
    <m/>
    <m/>
    <m/>
    <m/>
    <m/>
    <m/>
    <m/>
    <m/>
    <m/>
    <m/>
    <m/>
    <m/>
    <m/>
    <m/>
    <m/>
    <n v="0"/>
    <m/>
    <n v="0"/>
    <m/>
    <n v="0"/>
    <m/>
    <n v="-718.35297029089315"/>
    <m/>
    <m/>
    <n v="-2.2819173276286048E-2"/>
    <n v="-718.35297029089315"/>
    <n v="-86.630869435182817"/>
    <n v="-57864.322555254068"/>
    <n v="1251.058409118602"/>
    <s v="Medianas"/>
    <n v="2023"/>
    <n v="4"/>
    <d v="2025-03-26T00:00:00"/>
    <x v="15"/>
    <x v="17"/>
  </r>
  <r>
    <n v="2024"/>
    <n v="12"/>
    <n v="61"/>
    <x v="2"/>
    <s v="RC Otr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115.8247599999995"/>
    <n v="68385.677389999997"/>
    <n v="103394.2778"/>
    <n v="110705.81912999999"/>
    <n v="0"/>
    <n v="0"/>
    <n v="0"/>
    <n v="0"/>
    <n v="0"/>
    <n v="0"/>
    <s v="RC Otros"/>
    <s v="Daños Sin Autos"/>
    <s v="Responsabilidad Civil y Riesgos Profesionales"/>
    <x v="15"/>
    <x v="3"/>
    <n v="0"/>
    <n v="0"/>
    <n v="915229324.65265"/>
    <n v="785024033.86473012"/>
    <n v="876641246.77607977"/>
    <n v="747866068.79561019"/>
    <n v="2181582.1674899999"/>
    <n v="1928237.0214"/>
    <n v="1224196.8042300001"/>
    <n v="617534.7769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3.981452086044769"/>
    <n v="-6.604477874296899"/>
    <n v="3.9807084565757274"/>
    <n v="61.772432494895178"/>
    <m/>
    <n v="2023"/>
    <n v="4"/>
    <d v="2025-03-26T00:00:00"/>
    <x v="15"/>
    <x v="2"/>
  </r>
  <r>
    <n v="2024"/>
    <n v="12"/>
    <n v="94"/>
    <x v="19"/>
    <s v="RC Otros"/>
    <n v="7"/>
    <s v="7902699be42c8a8e46fbbb4501726517e86b22c56a189f7625a6da49081b2451"/>
    <s v="866d562d83a77144c090ae01fef5e5dc5d322dfdcb968ee04e0fa262fe1b2619"/>
    <x v="5"/>
    <n v="287463.96730999998"/>
    <n v="274396.23651000002"/>
    <n v="287463.96730999998"/>
    <n v="274396.23651000002"/>
    <n v="144205.29960000006"/>
    <n v="226020.86598"/>
    <n v="144205.29960000006"/>
    <n v="226020.86598"/>
    <n v="0"/>
    <n v="0"/>
    <n v="137.94900000000001"/>
    <n v="132.37299999999999"/>
    <n v="0"/>
    <n v="0"/>
    <n v="150230.63109000001"/>
    <n v="109983.8465"/>
    <n v="149165.98069"/>
    <n v="148537.05374999999"/>
    <n v="0"/>
    <n v="0"/>
    <n v="0"/>
    <n v="0"/>
    <n v="0"/>
    <n v="0"/>
    <s v="RC Otros"/>
    <s v="Daños Sin Autos"/>
    <s v="Responsabilidad Civil y Riesgos Profesionales"/>
    <x v="15"/>
    <x v="3"/>
    <n v="7555571.8099100003"/>
    <n v="8049984.2732899999"/>
    <n v="915229324.65265"/>
    <n v="785024033.86473012"/>
    <n v="876641246.77607977"/>
    <n v="747866068.79561019"/>
    <n v="2181582.1674899999"/>
    <n v="1928237.0214"/>
    <n v="1224196.8042300001"/>
    <n v="617534.77697000001"/>
    <n v="889367.91902999999"/>
    <n v="948750.05046000006"/>
    <n v="13.176857218297632"/>
    <n v="14.230420506643634"/>
    <n v="13067.730799999961"/>
    <n v="4.7623578829674384"/>
    <n v="32.322277559047336"/>
    <n v="28.921867922637727"/>
    <n v="3.8046619705600304"/>
    <n v="3.4086555599922339"/>
    <n v="3.1408955063704828E-2"/>
    <n v="3.2791517438538552E-2"/>
    <n v="3.4953864426179093E-2"/>
    <n v="3.6690558371219775E-2"/>
    <m/>
    <m/>
    <m/>
    <n v="0"/>
    <m/>
    <n v="0"/>
    <m/>
    <n v="0"/>
    <m/>
    <n v="-36.198235957223346"/>
    <n v="50.164652269092791"/>
    <n v="82.370249991297882"/>
    <n v="11.779584712337396"/>
    <n v="36.593359725784836"/>
    <n v="0.42341417452547159"/>
    <n v="100.71373539400554"/>
    <n v="74.044720642643014"/>
    <s v="Grandes"/>
    <n v="2023"/>
    <n v="4"/>
    <d v="2025-03-26T00:00:00"/>
    <x v="15"/>
    <x v="5"/>
  </r>
  <r>
    <n v="2024"/>
    <n v="12"/>
    <n v="707"/>
    <x v="47"/>
    <s v="Salud Gpo y Col"/>
    <n v="9"/>
    <s v="19581e27de7ced00ff1ce50b2047e7a567c76b1cbaebabe5ef03f7c3017bb5b7"/>
    <s v="866d562d83a77144c090ae01fef5e5dc5d322dfdcb968ee04e0fa262fe1b2619"/>
    <x v="0"/>
    <n v="1145770.8039500001"/>
    <n v="950127.01965999999"/>
    <n v="1145770.8039500001"/>
    <n v="950127.01965999999"/>
    <n v="918139.43482999993"/>
    <n v="873367.0864599999"/>
    <n v="918139.43482999993"/>
    <n v="873367.0864599999"/>
    <n v="0"/>
    <n v="0"/>
    <n v="137.94900000000001"/>
    <n v="132.37299999999999"/>
    <n v="0"/>
    <n v="0"/>
    <n v="511833.65954000002"/>
    <n v="586487.17683000001"/>
    <n v="528027.70707999996"/>
    <n v="595651.53041999997"/>
    <n v="0"/>
    <n v="0"/>
    <n v="0"/>
    <n v="0"/>
    <n v="0"/>
    <n v="0"/>
    <s v="Salud Gpo y Col"/>
    <s v="Accidentes y Enfermedades"/>
    <s v="Salud"/>
    <x v="20"/>
    <x v="3"/>
    <n v="1252183.4729500001"/>
    <n v="1059775.1610900001"/>
    <n v="915229324.65265"/>
    <n v="785024033.86473012"/>
    <n v="876641246.77607977"/>
    <n v="747866068.79561019"/>
    <n v="2378121.8240899998"/>
    <n v="2034563.0450399998"/>
    <n v="1794347.3382099995"/>
    <n v="1729749.3750099998"/>
    <n v="1252183.4729500001"/>
    <n v="1059775.1610900001"/>
    <n v="48.179651367878726"/>
    <n v="46.699315706941896"/>
    <n v="195643.7842900001"/>
    <n v="20.591329395096093"/>
    <n v="91.501830897887189"/>
    <n v="89.653641125422794"/>
    <n v="91.501830897887189"/>
    <n v="89.653641125422794"/>
    <n v="0.12518947689802723"/>
    <n v="0.13070007921298094"/>
    <n v="0.12103158357871617"/>
    <n v="0.12704507655897773"/>
    <m/>
    <m/>
    <m/>
    <n v="0"/>
    <m/>
    <n v="0"/>
    <m/>
    <n v="0"/>
    <m/>
    <n v="5.1264066466570002"/>
    <n v="80.132905434904615"/>
    <n v="91.921087221846577"/>
    <n v="51.168434075083546"/>
    <n v="-12.728925753075615"/>
    <n v="-11.352916913067912"/>
    <n v="96.93310647853059"/>
    <n v="98.461457224236781"/>
    <s v="Grandes"/>
    <n v="2023"/>
    <n v="4"/>
    <d v="2025-03-26T00:00:00"/>
    <x v="20"/>
    <x v="0"/>
  </r>
  <r>
    <n v="2024"/>
    <n v="12"/>
    <n v="704"/>
    <x v="50"/>
    <s v="Salud Gpo y Col"/>
    <n v="51"/>
    <s v="031b4af5197ec30a926f48cf40e11a7dbc470048a21e4003b7a3c07c5dab1baa"/>
    <s v="866d562d83a77144c090ae01fef5e5dc5d322dfdcb968ee04e0fa262fe1b2619"/>
    <x v="8"/>
    <n v="14034.18636"/>
    <n v="13704.49214"/>
    <n v="14034.18636"/>
    <n v="13704.49214"/>
    <n v="9077.1393000000007"/>
    <n v="7711.5422899999994"/>
    <n v="9077.1393000000007"/>
    <n v="7711.5422899999994"/>
    <n v="0"/>
    <n v="0"/>
    <n v="137.94900000000001"/>
    <n v="132.37299999999999"/>
    <n v="0"/>
    <n v="0"/>
    <n v="9077.1393000000007"/>
    <n v="7711.5422900000003"/>
    <n v="13779.55047"/>
    <n v="12761.532009999999"/>
    <n v="0"/>
    <n v="0"/>
    <n v="0"/>
    <n v="0"/>
    <n v="0"/>
    <n v="0"/>
    <s v="Salud Gpo y Col"/>
    <s v="Accidentes y Enfermedades"/>
    <s v="Salud"/>
    <x v="20"/>
    <x v="3"/>
    <n v="1973605.8827599999"/>
    <n v="1736345.61781"/>
    <n v="915229324.65265"/>
    <n v="785024033.86473012"/>
    <n v="876641246.77607977"/>
    <n v="747866068.79561019"/>
    <n v="2378121.8240899998"/>
    <n v="2034563.0450399998"/>
    <n v="1794347.3382099995"/>
    <n v="1729749.3750099998"/>
    <n v="1973605.8827599999"/>
    <n v="1736345.61781"/>
    <n v="0.59013740245919699"/>
    <n v="0.6735840490865973"/>
    <n v="329.6942199999994"/>
    <n v="2.4057383274912025"/>
    <n v="0.71109366275164398"/>
    <n v="0.78927213565263921"/>
    <n v="0.71109366275164398"/>
    <n v="0.78927213565263921"/>
    <n v="1.5334065443462803E-3"/>
    <n v="1.6009041796301363E-3"/>
    <n v="1.7457417287636142E-3"/>
    <n v="1.8324794654837324E-3"/>
    <m/>
    <m/>
    <m/>
    <n v="0"/>
    <m/>
    <n v="0"/>
    <m/>
    <n v="0"/>
    <m/>
    <n v="17.70848111370471"/>
    <n v="64.678771302848801"/>
    <n v="56.27017923190256"/>
    <n v="0.50587414748000525"/>
    <n v="17.708481113704689"/>
    <n v="7.9772433215876903"/>
    <n v="65.87398710692483"/>
    <n v="60.428029204935562"/>
    <s v="Medianas"/>
    <n v="2023"/>
    <n v="4"/>
    <d v="2025-03-26T00:00:00"/>
    <x v="20"/>
    <x v="8"/>
  </r>
  <r>
    <n v="2024"/>
    <n v="12"/>
    <n v="714"/>
    <x v="48"/>
    <s v="Salud Gpo y Col"/>
    <n v="250"/>
    <s v="1e472b39b105d349bcd069c4a711b44a2fffb8e274714bb07ecfff69a9a7f67b"/>
    <s v="866d562d83a77144c090ae01fef5e5dc5d322dfdcb968ee04e0fa262fe1b2619"/>
    <x v="6"/>
    <n v="177487.1201"/>
    <n v="177635.09263999999"/>
    <n v="177487.1201"/>
    <n v="177635.09263999999"/>
    <n v="68919.12894000001"/>
    <n v="67080.397120000009"/>
    <n v="68919.12894000001"/>
    <n v="67080.397120000009"/>
    <n v="0"/>
    <n v="0"/>
    <n v="137.94900000000001"/>
    <n v="132.37299999999999"/>
    <n v="128.31164999999999"/>
    <n v="138.11642999999998"/>
    <n v="68919.128939999995"/>
    <n v="67080.397119999994"/>
    <n v="195282.49225000001"/>
    <n v="168546.14597000001"/>
    <n v="0"/>
    <n v="0"/>
    <n v="0"/>
    <n v="0"/>
    <n v="0"/>
    <n v="0"/>
    <s v="Salud Gpo y Col"/>
    <s v="Accidentes y Enfermedades"/>
    <s v="Salud"/>
    <x v="20"/>
    <x v="3"/>
    <n v="600602.13370000001"/>
    <n v="546993.88229999994"/>
    <n v="915229324.65265"/>
    <n v="785024033.86473012"/>
    <n v="876641246.77607977"/>
    <n v="747866068.79561019"/>
    <n v="2378121.8240899998"/>
    <n v="2034563.0450399998"/>
    <n v="1794347.3382099995"/>
    <n v="1729749.3750099998"/>
    <n v="600602.13370000001"/>
    <n v="546993.88229999994"/>
    <n v="7.4633317058059605"/>
    <n v="8.7308718731056896"/>
    <n v="-147.97253999998793"/>
    <n v="-8.3301411787972679E-2"/>
    <n v="29.551530063104071"/>
    <n v="32.474785987199702"/>
    <n v="29.551530063104071"/>
    <n v="32.474785987199702"/>
    <n v="1.9392639125430159E-2"/>
    <n v="2.0246266161069136E-2"/>
    <n v="2.2627981434592465E-2"/>
    <n v="2.3752259936872092E-2"/>
    <m/>
    <m/>
    <m/>
    <n v="0"/>
    <m/>
    <n v="0"/>
    <m/>
    <n v="0"/>
    <m/>
    <n v="2.741086664574599"/>
    <n v="38.830495926222433"/>
    <n v="37.763032136868887"/>
    <n v="3.8409023421715096"/>
    <n v="2.741086664574599"/>
    <n v="15.862923548995811"/>
    <n v="35.292016271366485"/>
    <n v="39.79942509746845"/>
    <s v="Grandes"/>
    <n v="2023"/>
    <n v="4"/>
    <d v="2025-03-26T00:00:00"/>
    <x v="20"/>
    <x v="6"/>
  </r>
  <r>
    <n v="2024"/>
    <n v="12"/>
    <n v="701"/>
    <x v="51"/>
    <s v="Salud Gpo y Col"/>
    <n v="243"/>
    <s v="72440a20f54075ac43f51a2cf0dbb2a14366b38a5c01b110ae174abc1cb44238"/>
    <s v="866d562d83a77144c090ae01fef5e5dc5d322dfdcb968ee04e0fa262fe1b2619"/>
    <x v="15"/>
    <n v="34612.348250000003"/>
    <n v="64300.293850000002"/>
    <n v="34612.348250000003"/>
    <n v="64300.293850000002"/>
    <n v="40324.115229999996"/>
    <n v="46332.34362"/>
    <n v="40324.115229999996"/>
    <n v="46332.34362"/>
    <n v="0"/>
    <n v="0"/>
    <n v="137.94900000000001"/>
    <n v="132.37299999999999"/>
    <n v="0"/>
    <n v="0"/>
    <n v="40279.957929999997"/>
    <n v="46186.913659999998"/>
    <n v="48413.536759999995"/>
    <n v="77015.744650000008"/>
    <n v="0"/>
    <n v="0"/>
    <n v="0"/>
    <n v="0"/>
    <n v="0"/>
    <n v="0"/>
    <s v="Salud Gpo y Col"/>
    <s v="Accidentes y Enfermedades"/>
    <s v="Salud"/>
    <x v="20"/>
    <x v="3"/>
    <n v="3118678.2985399999"/>
    <n v="2700000.0033899997"/>
    <n v="915229324.65265"/>
    <n v="785024033.86473012"/>
    <n v="876641246.77607977"/>
    <n v="747866068.79561019"/>
    <n v="2378121.8240899998"/>
    <n v="2034563.0450399998"/>
    <n v="1794347.3382099995"/>
    <n v="1729749.3750099998"/>
    <n v="3118678.2985399999"/>
    <n v="2700000.0033899997"/>
    <n v="1.4554489134821591"/>
    <n v="3.1603981998373443"/>
    <n v="-29687.945599999999"/>
    <n v="-46.170777491711256"/>
    <n v="1.10984028927266"/>
    <n v="2.3814923618247192"/>
    <n v="1.10984028927266"/>
    <n v="2.3814923618247192"/>
    <n v="3.7818224698095378E-3"/>
    <n v="3.9482910914002455E-3"/>
    <n v="8.1908694608297528E-3"/>
    <n v="8.5978354324259508E-3"/>
    <m/>
    <m/>
    <m/>
    <n v="0"/>
    <m/>
    <n v="0"/>
    <m/>
    <n v="0"/>
    <m/>
    <n v="-12.967676401774908"/>
    <n v="116.50210768349123"/>
    <n v="72.056192663884687"/>
    <n v="2.247285927942269"/>
    <n v="-12.789241068332514"/>
    <n v="-37.13813067702386"/>
    <n v="83.199783832524943"/>
    <n v="59.970742177326976"/>
    <s v="Medianas"/>
    <n v="2023"/>
    <n v="4"/>
    <d v="2025-03-26T00:00:00"/>
    <x v="20"/>
    <x v="15"/>
  </r>
  <r>
    <n v="2024"/>
    <n v="12"/>
    <n v="702"/>
    <x v="49"/>
    <s v="Salud Gpo y Col"/>
    <n v="244"/>
    <s v="82c01ce15b431d420eb6a1febfba7d7a2b69e5bcdcb929cb42cd3e9179d43fc4"/>
    <s v="866d562d83a77144c090ae01fef5e5dc5d322dfdcb968ee04e0fa262fe1b2619"/>
    <x v="5"/>
    <n v="302736.97402999998"/>
    <n v="196222.34028999999"/>
    <n v="302736.97402999998"/>
    <n v="196222.34028999999"/>
    <n v="160083.39746999997"/>
    <n v="122152.47654999999"/>
    <n v="160083.39746999997"/>
    <n v="122152.47654999999"/>
    <n v="0"/>
    <n v="0"/>
    <n v="137.94900000000001"/>
    <n v="132.37299999999999"/>
    <n v="0"/>
    <n v="0"/>
    <n v="159957.64757"/>
    <n v="117511.28453"/>
    <n v="264955.18823999999"/>
    <n v="189122.92253000001"/>
    <n v="0"/>
    <n v="0"/>
    <n v="0"/>
    <n v="0"/>
    <n v="0"/>
    <n v="0"/>
    <s v="Salud Gpo y Col"/>
    <s v="Accidentes y Enfermedades"/>
    <s v="Salud"/>
    <x v="20"/>
    <x v="3"/>
    <n v="415431.26504000003"/>
    <n v="313127.31899"/>
    <n v="915229324.65265"/>
    <n v="785024033.86473012"/>
    <n v="876641246.77607977"/>
    <n v="747866068.79561019"/>
    <n v="2378121.8240899998"/>
    <n v="2034563.0450399998"/>
    <n v="1794347.3382099995"/>
    <n v="1729749.3750099998"/>
    <n v="415431.26504000003"/>
    <n v="313127.31899"/>
    <n v="12.730086867851853"/>
    <n v="9.6444462985978507"/>
    <n v="106514.63373999999"/>
    <n v="54.282623264293136"/>
    <n v="72.872939402105615"/>
    <n v="62.665353161429692"/>
    <n v="72.872939402105615"/>
    <n v="62.665353161429692"/>
    <n v="3.3077717887251425E-2"/>
    <n v="3.4533736022955806E-2"/>
    <n v="2.4995711191666731E-2"/>
    <n v="2.6237631104992283E-2"/>
    <m/>
    <m/>
    <m/>
    <n v="0"/>
    <m/>
    <n v="0"/>
    <m/>
    <n v="0"/>
    <m/>
    <n v="31.052109618484835"/>
    <n v="52.878706997360801"/>
    <n v="62.252074034724579"/>
    <n v="8.9215389942114314"/>
    <n v="36.121095271632122"/>
    <n v="40.096813593799531"/>
    <n v="60.371585335822218"/>
    <n v="62.134871309087103"/>
    <s v="Grandes"/>
    <n v="2023"/>
    <n v="4"/>
    <d v="2025-03-26T00:00:00"/>
    <x v="20"/>
    <x v="5"/>
  </r>
  <r>
    <n v="2024"/>
    <n v="12"/>
    <n v="718"/>
    <x v="44"/>
    <s v="Salud Gpo y Col"/>
    <n v="281"/>
    <s v="71a1c003a2b855d85582c8f6c7648c49d3fe836408a7e1b5d9b222448acb3c1b"/>
    <s v="866d562d83a77144c090ae01fef5e5dc5d322dfdcb968ee04e0fa262fe1b2619"/>
    <x v="13"/>
    <n v="17052.1649"/>
    <n v="7877.3670400000001"/>
    <n v="17052.1649"/>
    <n v="7877.3670400000001"/>
    <n v="6425.9946300000001"/>
    <n v="11151.567789999999"/>
    <n v="6425.9946300000001"/>
    <n v="11151.567789999999"/>
    <n v="0"/>
    <n v="0"/>
    <n v="137.94900000000001"/>
    <n v="132.37299999999999"/>
    <n v="0"/>
    <n v="0"/>
    <n v="6396.4300700000003"/>
    <n v="9235.1065600000002"/>
    <n v="13994.049050000001"/>
    <n v="13149.875099999999"/>
    <n v="0"/>
    <n v="0"/>
    <n v="0"/>
    <n v="0"/>
    <n v="0"/>
    <n v="0"/>
    <s v="Salud Gpo y Col"/>
    <s v="Accidentes y Enfermedades"/>
    <s v="Salud"/>
    <x v="20"/>
    <x v="3"/>
    <n v="113757.96953"/>
    <n v="61370.439909999994"/>
    <n v="915229324.65265"/>
    <n v="785024033.86473012"/>
    <n v="876641246.77607977"/>
    <n v="747866068.79561019"/>
    <n v="2378121.8240899998"/>
    <n v="2034563.0450399998"/>
    <n v="1794347.3382099995"/>
    <n v="1729749.3750099998"/>
    <n v="113757.96953"/>
    <n v="61370.439909999994"/>
    <n v="0.7170433712547547"/>
    <n v="0.38717733811218075"/>
    <n v="9174.7978599999988"/>
    <n v="116.47036139628706"/>
    <n v="14.989863980916995"/>
    <n v="12.835767596830316"/>
    <n v="14.989863980916995"/>
    <n v="12.835767596830316"/>
    <n v="1.8631576197005793E-3"/>
    <n v="1.9451702692191064E-3"/>
    <n v="1.0034555249498734E-3"/>
    <n v="1.0533125339789767E-3"/>
    <m/>
    <m/>
    <m/>
    <n v="0"/>
    <m/>
    <n v="0"/>
    <m/>
    <n v="0"/>
    <m/>
    <n v="-42.375863636300416"/>
    <n v="37.684333148807397"/>
    <n v="141.5646590208903"/>
    <n v="0.35812434377451285"/>
    <n v="-30.737885605945834"/>
    <n v="6.4196347385839569"/>
    <n v="45.708215307420261"/>
    <n v="70.22961427215381"/>
    <s v="Medianas"/>
    <n v="2023"/>
    <n v="4"/>
    <d v="2025-03-26T00:00:00"/>
    <x v="20"/>
    <x v="13"/>
  </r>
  <r>
    <n v="2024"/>
    <n v="12"/>
    <n v="705"/>
    <x v="52"/>
    <s v="Salud Gpo y Col"/>
    <n v="36"/>
    <s v="76a50887d8f1c2e9301755428990ad81479ee21c25b43215cf524541e0503269"/>
    <s v="866d562d83a77144c090ae01fef5e5dc5d322dfdcb968ee04e0fa262fe1b2619"/>
    <x v="4"/>
    <n v="600335.00330999994"/>
    <n v="546581.63931"/>
    <n v="600335.00330999994"/>
    <n v="546581.63931"/>
    <n v="560288.05082999985"/>
    <n v="579315.92853000003"/>
    <n v="560288.05082999985"/>
    <n v="579315.92853000003"/>
    <n v="0"/>
    <n v="0"/>
    <n v="137.94900000000001"/>
    <n v="132.37299999999999"/>
    <n v="0"/>
    <n v="0"/>
    <n v="68691.812180000008"/>
    <n v="40522.398270000005"/>
    <n v="86388.500079999998"/>
    <n v="62828.657060000005"/>
    <n v="0"/>
    <n v="0"/>
    <n v="0"/>
    <n v="0"/>
    <n v="0"/>
    <n v="0"/>
    <s v="Salud Gpo y Col"/>
    <s v="Accidentes y Enfermedades"/>
    <s v="Salud"/>
    <x v="20"/>
    <x v="3"/>
    <n v="671926.05077999993"/>
    <n v="603978.9678300001"/>
    <n v="915229324.65265"/>
    <n v="785024033.86473012"/>
    <n v="876641246.77607977"/>
    <n v="747866068.79561019"/>
    <n v="2378121.8240899998"/>
    <n v="2034563.0450399998"/>
    <n v="1794347.3382099995"/>
    <n v="1729749.3750099998"/>
    <n v="671926.05077999993"/>
    <n v="603978.9678300001"/>
    <n v="25.244081158025665"/>
    <n v="26.864817025085312"/>
    <n v="53753.363999999943"/>
    <n v="9.8344620700866905"/>
    <n v="89.34539784744257"/>
    <n v="90.496800124312344"/>
    <n v="89.34539784744257"/>
    <n v="90.496800124312344"/>
    <n v="6.5593943194274348E-2"/>
    <n v="6.8481263631819889E-2"/>
    <n v="6.96261026072207E-2"/>
    <n v="7.3085497807145378E-2"/>
    <m/>
    <m/>
    <m/>
    <n v="0"/>
    <m/>
    <n v="0"/>
    <m/>
    <n v="0"/>
    <m/>
    <n v="-3.2845424686117175"/>
    <n v="93.329232468672046"/>
    <n v="105.988911237729"/>
    <n v="31.225172456795942"/>
    <n v="69.515663219900532"/>
    <n v="37.498562156916471"/>
    <n v="79.514995764931697"/>
    <n v="64.496680601181708"/>
    <s v="Grandes"/>
    <n v="2023"/>
    <n v="4"/>
    <d v="2025-03-26T00:00:00"/>
    <x v="20"/>
    <x v="4"/>
  </r>
  <r>
    <n v="2024"/>
    <n v="12"/>
    <n v="5.0999999999999996"/>
    <x v="6"/>
    <s v="Salud Gpo y Col"/>
    <n v="5.0999999999999996"/>
    <m/>
    <m/>
    <x v="3"/>
    <n v="2312423.1245800001"/>
    <n v="1948680.8920099998"/>
    <n v="2312423.1245800001"/>
    <n v="1948680.8920099998"/>
    <n v="1738520.0890499996"/>
    <n v="1664553.9213100001"/>
    <n v="1738520.0890499996"/>
    <n v="1664553.9213100001"/>
    <n v="0"/>
    <n v="0"/>
    <n v="0"/>
    <n v="0"/>
    <n v="128.31164999999999"/>
    <n v="138.11642999999998"/>
    <n v="840492.32521000004"/>
    <n v="834239.28939999989"/>
    <n v="1159852.0067700001"/>
    <n v="1091707.76661"/>
    <n v="0"/>
    <n v="0"/>
    <n v="0"/>
    <n v="0"/>
    <n v="0"/>
    <n v="0"/>
    <s v="Salud Gpo y Col"/>
    <s v="Accidentes y Enfermedades"/>
    <s v="Salud"/>
    <x v="20"/>
    <x v="3"/>
    <n v="3075336.6368200001"/>
    <n v="2646403.8990100003"/>
    <n v="915229324.65265"/>
    <n v="785024033.86473012"/>
    <n v="876641246.77607977"/>
    <n v="747866068.79561019"/>
    <n v="2378121.8240899998"/>
    <n v="2034563.0450399998"/>
    <n v="1794347.3382099995"/>
    <n v="1729749.3750099998"/>
    <n v="3075336.6368200001"/>
    <n v="2646403.8990100003"/>
    <n v="97.237370312803904"/>
    <n v="95.778840412963888"/>
    <n v="363742.23257000023"/>
    <n v="18.666074782249865"/>
    <n v="75.192520288482044"/>
    <n v="73.635052183039278"/>
    <n v="75.192520288482044"/>
    <n v="73.635052183039278"/>
    <n v="0.25266051494335767"/>
    <n v="0.26378214954910306"/>
    <n v="0.24823200411030769"/>
    <n v="0.26056549070988394"/>
    <m/>
    <m/>
    <m/>
    <n v="0"/>
    <m/>
    <n v="0"/>
    <m/>
    <n v="0"/>
    <m/>
    <n v="4.4436029853444525"/>
    <n v="75.181746392791453"/>
    <n v="85.41952292625335"/>
    <n v="96.888715580803222"/>
    <n v="0.74954942657967649"/>
    <n v="6.2419854693901655"/>
    <n v="72.465480104710508"/>
    <n v="76.415989234051324"/>
    <m/>
    <n v="2023"/>
    <n v="4"/>
    <d v="2025-03-26T00:00:00"/>
    <x v="20"/>
    <x v="3"/>
  </r>
  <r>
    <n v="2024"/>
    <n v="12"/>
    <n v="61"/>
    <x v="2"/>
    <s v="Salud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05462.29082999995"/>
    <n v="202847.13683"/>
    <n v="385470.77585000003"/>
    <n v="288497.96888999996"/>
    <n v="0"/>
    <n v="0"/>
    <n v="0"/>
    <n v="0"/>
    <n v="0"/>
    <n v="0"/>
    <s v="Salud Gpo y Col"/>
    <s v="Accidentes y Enfermedades"/>
    <s v="Salud"/>
    <x v="20"/>
    <x v="3"/>
    <n v="0"/>
    <n v="0"/>
    <n v="915229324.65265"/>
    <n v="785024033.86473012"/>
    <n v="876641246.77607977"/>
    <n v="747866068.79561019"/>
    <n v="2378121.8240899998"/>
    <n v="2034563.0450399998"/>
    <n v="1794347.3382099995"/>
    <n v="1729749.37500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49.18384293174051"/>
    <n v="33.612994688698961"/>
    <n v="131.1285634340002"/>
    <n v="70.31146098201566"/>
    <m/>
    <n v="2023"/>
    <n v="4"/>
    <d v="2025-03-26T00:00:00"/>
    <x v="20"/>
    <x v="2"/>
  </r>
  <r>
    <n v="2024"/>
    <n v="12"/>
    <n v="15.1"/>
    <x v="13"/>
    <s v="Salud Gpo y Col"/>
    <n v="15.1"/>
    <m/>
    <m/>
    <x v="7"/>
    <n v="65698.699510000006"/>
    <n v="85882.153030000001"/>
    <n v="65698.699510000006"/>
    <n v="85882.153030000001"/>
    <n v="55827.249159999992"/>
    <n v="65195.453699999998"/>
    <n v="55827.249159999992"/>
    <n v="65195.453699999998"/>
    <n v="0"/>
    <n v="0"/>
    <n v="0"/>
    <n v="0"/>
    <n v="0"/>
    <n v="0"/>
    <n v="55753.527300000002"/>
    <n v="63133.562510000003"/>
    <n v="76187.136280000006"/>
    <n v="102927.15176000001"/>
    <n v="0"/>
    <n v="0"/>
    <n v="0"/>
    <n v="0"/>
    <n v="0"/>
    <n v="0"/>
    <s v="Salud Gpo y Col"/>
    <s v="Accidentes y Enfermedades"/>
    <s v="Salud"/>
    <x v="20"/>
    <x v="3"/>
    <n v="5206042.1508299997"/>
    <n v="4497716.0611099992"/>
    <n v="915229324.65265"/>
    <n v="785024033.86473012"/>
    <n v="876641246.77607977"/>
    <n v="747866068.79561019"/>
    <n v="2378121.8240899998"/>
    <n v="2034563.0450399998"/>
    <n v="1794347.3382099995"/>
    <n v="1729749.3750099998"/>
    <n v="5206042.1508299997"/>
    <n v="4497716.0611099992"/>
    <n v="2.7626296871961111"/>
    <n v="4.221159587036122"/>
    <n v="-20183.453519999995"/>
    <n v="-23.501336200723323"/>
    <n v="1.2619701801593299"/>
    <n v="1.9094614213776091"/>
    <n v="1.2619701801593299"/>
    <n v="1.9094614213776091"/>
    <n v="7.1783866338563981E-3"/>
    <n v="7.4943655402494895E-3"/>
    <n v="1.0940066714543241E-2"/>
    <n v="1.1483627431888658E-2"/>
    <m/>
    <m/>
    <m/>
    <n v="0"/>
    <m/>
    <n v="0"/>
    <m/>
    <n v="0"/>
    <m/>
    <n v="-14.369413829234546"/>
    <n v="84.974663998489831"/>
    <n v="75.91269128665904"/>
    <n v="3.1112844191967874"/>
    <n v="-11.689559271791527"/>
    <n v="-25.979554493406098"/>
    <n v="73.179712510911031"/>
    <n v="61.338103144262114"/>
    <s v="Resto"/>
    <n v="2023"/>
    <n v="4"/>
    <d v="2025-03-26T00:00:00"/>
    <x v="20"/>
    <x v="7"/>
  </r>
  <r>
    <n v="2024"/>
    <n v="12"/>
    <n v="715"/>
    <x v="46"/>
    <s v="Salud Gpo y Col"/>
    <n v="251"/>
    <s v="c75d3f1f5bcd6914d0331ce5ec17c0db8f2070a2d4285f8e3ff11c6ca19168ff"/>
    <s v="866d562d83a77144c090ae01fef5e5dc5d322dfdcb968ee04e0fa262fe1b2619"/>
    <x v="9"/>
    <n v="86093.223190000004"/>
    <n v="78114.800109999996"/>
    <n v="86093.223190000004"/>
    <n v="78114.800109999996"/>
    <n v="31090.076979999998"/>
    <n v="22638.032649999997"/>
    <n v="31090.076979999998"/>
    <n v="22638.032649999997"/>
    <n v="0"/>
    <n v="0"/>
    <n v="137.94900000000001"/>
    <n v="132.37299999999999"/>
    <n v="0"/>
    <n v="0"/>
    <n v="31090.076980000002"/>
    <n v="22638.032649999997"/>
    <n v="85198.119120000003"/>
    <n v="75558.51062999999"/>
    <n v="0"/>
    <n v="0"/>
    <n v="0"/>
    <n v="0"/>
    <n v="0"/>
    <n v="0"/>
    <s v="Salud Gpo y Col"/>
    <s v="Accidentes y Enfermedades"/>
    <s v="Salud"/>
    <x v="20"/>
    <x v="3"/>
    <n v="135193.71434999999"/>
    <n v="122528.56879999999"/>
    <n v="915229324.65265"/>
    <n v="785024033.86473012"/>
    <n v="876641246.77607977"/>
    <n v="747866068.79561019"/>
    <n v="2378121.8240899998"/>
    <n v="2034563.0450399998"/>
    <n v="1794347.3382099995"/>
    <n v="1729749.3750099998"/>
    <n v="135193.71434999999"/>
    <n v="122528.56879999999"/>
    <n v="3.6202192132416942"/>
    <n v="3.8393895092331363"/>
    <n v="7978.4230800000078"/>
    <n v="10.213715030653493"/>
    <n v="63.681380161739753"/>
    <n v="63.752315786455185"/>
    <n v="63.681380161739753"/>
    <n v="63.752315786455185"/>
    <n v="9.4067378383744758E-3"/>
    <n v="9.8208045202772404E-3"/>
    <n v="9.950625298111599E-3"/>
    <n v="1.0445025301896477E-2"/>
    <m/>
    <m/>
    <m/>
    <n v="0"/>
    <m/>
    <n v="0"/>
    <m/>
    <n v="0"/>
    <m/>
    <n v="37.335595635338926"/>
    <n v="36.112107118334961"/>
    <n v="28.980465440763446"/>
    <n v="1.7326677125408037"/>
    <n v="37.335595635338947"/>
    <n v="12.757806380281767"/>
    <n v="36.491506269299435"/>
    <n v="29.960930226451183"/>
    <s v="Grandes"/>
    <n v="2023"/>
    <n v="4"/>
    <d v="2025-03-26T00:00:00"/>
    <x v="20"/>
    <x v="9"/>
  </r>
  <r>
    <n v="2024"/>
    <n v="12"/>
    <n v="201.1"/>
    <x v="1"/>
    <s v="Salud Gpo y Col"/>
    <n v="201.1"/>
    <m/>
    <m/>
    <x v="1"/>
    <n v="2378121.8240899998"/>
    <n v="2034563.0450399998"/>
    <n v="2378121.8240899998"/>
    <n v="2034563.0450399998"/>
    <n v="1794347.3382099997"/>
    <n v="1729749.3750099998"/>
    <n v="1794347.3382099997"/>
    <n v="1729749.3750099998"/>
    <n v="0"/>
    <n v="0"/>
    <n v="0"/>
    <n v="0"/>
    <n v="128.31164999999999"/>
    <n v="138.11642999999998"/>
    <n v="896245.85251"/>
    <n v="897372.85190999985"/>
    <n v="1236039.1430500001"/>
    <n v="1194634.9183700001"/>
    <n v="0"/>
    <n v="0"/>
    <n v="0"/>
    <n v="0"/>
    <n v="0"/>
    <n v="0"/>
    <s v="Salud Gpo y Col"/>
    <s v="Accidentes y Enfermedades"/>
    <s v="Salud"/>
    <x v="20"/>
    <x v="3"/>
    <n v="8281378.7876499994"/>
    <n v="7144119.9601199999"/>
    <n v="915229324.65265"/>
    <n v="785024033.86473012"/>
    <n v="876641246.77607977"/>
    <n v="747866068.79561019"/>
    <n v="2378121.8240899998"/>
    <n v="2034563.0450399998"/>
    <n v="1794347.3382099995"/>
    <n v="1729749.3750099998"/>
    <n v="8281378.7876499994"/>
    <n v="7144119.9601199999"/>
    <n v="100"/>
    <n v="100"/>
    <n v="343558.77905000001"/>
    <n v="16.886121070937165"/>
    <n v="28.716496190664376"/>
    <n v="28.478847729284563"/>
    <n v="28.716496190664376"/>
    <n v="28.478847729284563"/>
    <n v="0.25983890157721401"/>
    <n v="0.27127651508935247"/>
    <n v="0.25917207082485089"/>
    <n v="0.27204911814177257"/>
    <m/>
    <m/>
    <m/>
    <n v="0"/>
    <m/>
    <n v="0"/>
    <m/>
    <n v="0"/>
    <m/>
    <n v="3.7345273328759809"/>
    <n v="75.452288441809145"/>
    <n v="85.018224391075222"/>
    <n v="100.00000000000003"/>
    <n v="-0.1255887558444746"/>
    <n v="3.4658475190473492"/>
    <n v="72.509504051664592"/>
    <n v="75.116911293234708"/>
    <m/>
    <n v="2023"/>
    <n v="4"/>
    <d v="2025-03-26T00:00:00"/>
    <x v="20"/>
    <x v="1"/>
  </r>
  <r>
    <n v="2024"/>
    <n v="12"/>
    <n v="715"/>
    <x v="46"/>
    <s v="Salud Individual"/>
    <n v="251"/>
    <s v="c75d3f1f5bcd6914d0331ce5ec17c0db8f2070a2d4285f8e3ff11c6ca19168ff"/>
    <s v="866d562d83a77144c090ae01fef5e5dc5d322dfdcb968ee04e0fa262fe1b2619"/>
    <x v="9"/>
    <n v="19694.436879999997"/>
    <n v="21845.448350000002"/>
    <n v="19694.436879999997"/>
    <n v="21845.448350000002"/>
    <n v="1838.1893799999998"/>
    <n v="1312.83897"/>
    <n v="1838.1893799999998"/>
    <n v="1312.83897"/>
    <n v="0"/>
    <n v="0"/>
    <n v="137.94900000000001"/>
    <n v="132.37299999999999"/>
    <n v="0"/>
    <n v="0"/>
    <n v="1838.1893799999998"/>
    <n v="1312.83897"/>
    <n v="19052.628129999997"/>
    <n v="17965.646000000001"/>
    <n v="0"/>
    <n v="0"/>
    <n v="0"/>
    <n v="0"/>
    <n v="0"/>
    <n v="0"/>
    <s v="Salud Individual"/>
    <s v="Accidentes y Enfermedades"/>
    <s v="Salud"/>
    <x v="16"/>
    <x v="3"/>
    <n v="135193.71434999999"/>
    <n v="122528.56879999999"/>
    <n v="915229324.65265"/>
    <n v="785024033.86473012"/>
    <n v="876641246.77607977"/>
    <n v="747866068.79561019"/>
    <n v="2414500.2255700002"/>
    <n v="2166447.8482700004"/>
    <n v="1463480.7970499997"/>
    <n v="1365959.3406399998"/>
    <n v="135193.71434999999"/>
    <n v="122528.56879999999"/>
    <n v="0.81567343301244288"/>
    <n v="1.0083532990394626"/>
    <n v="-2151.0114700000049"/>
    <n v="-9.8464972452717134"/>
    <n v="14.567568451454413"/>
    <n v="17.828861108838808"/>
    <n v="14.567568451454413"/>
    <n v="17.828861108838808"/>
    <n v="2.1518581572410253E-3"/>
    <n v="2.2465788545117981E-3"/>
    <n v="2.7827744639171469E-3"/>
    <n v="2.9210375041056054E-3"/>
    <m/>
    <m/>
    <m/>
    <n v="0"/>
    <m/>
    <n v="0"/>
    <m/>
    <n v="0"/>
    <m/>
    <n v="40.016363164478562"/>
    <n v="9.3335462760385361"/>
    <n v="6.0096682337032457"/>
    <n v="0.12560392891422395"/>
    <n v="40.016363164478562"/>
    <n v="6.0503370154348923"/>
    <n v="9.6479570558857066"/>
    <n v="7.3074965965599006"/>
    <s v="Grandes"/>
    <n v="2023"/>
    <n v="4"/>
    <d v="2025-03-26T00:00:00"/>
    <x v="16"/>
    <x v="9"/>
  </r>
  <r>
    <n v="2024"/>
    <n v="12"/>
    <n v="5.0999999999999996"/>
    <x v="6"/>
    <s v="Salud Individual"/>
    <n v="5.0999999999999996"/>
    <m/>
    <m/>
    <x v="3"/>
    <n v="2407331.3475000001"/>
    <n v="2163661.4540300001"/>
    <n v="2407331.3475000001"/>
    <n v="2163661.4540300001"/>
    <n v="1459666.3012999999"/>
    <n v="1363873.8910899998"/>
    <n v="1459666.3012999999"/>
    <n v="1363873.8910899998"/>
    <n v="0"/>
    <n v="0"/>
    <n v="0"/>
    <n v="0"/>
    <n v="0"/>
    <n v="0"/>
    <n v="1033327.5043600001"/>
    <n v="998660.48997999995"/>
    <n v="1593282.4314600003"/>
    <n v="1516711.1956699998"/>
    <n v="0"/>
    <n v="0"/>
    <n v="0"/>
    <n v="0"/>
    <n v="0"/>
    <n v="0"/>
    <s v="Salud Individual"/>
    <s v="Accidentes y Enfermedades"/>
    <s v="Salud"/>
    <x v="16"/>
    <x v="3"/>
    <n v="5593412.8016600003"/>
    <n v="4799410.0200999994"/>
    <n v="915229324.65265"/>
    <n v="785024033.86473012"/>
    <n v="876641246.77607977"/>
    <n v="747866068.79561019"/>
    <n v="2414500.2255700002"/>
    <n v="2166447.8482700004"/>
    <n v="1463480.7970499997"/>
    <n v="1365959.3406399998"/>
    <n v="5593412.8016600003"/>
    <n v="4799410.0200999994"/>
    <n v="99.703090602598394"/>
    <n v="99.871384199613871"/>
    <n v="243669.89347000001"/>
    <n v="11.261923302101827"/>
    <n v="43.03868555500781"/>
    <n v="45.081821410726619"/>
    <n v="43.03868555500781"/>
    <n v="45.081821410726619"/>
    <n v="0.26303039933883632"/>
    <n v="0.27460849650334829"/>
    <n v="0.27561722452981957"/>
    <n v="0.28931135457374563"/>
    <m/>
    <m/>
    <m/>
    <n v="0"/>
    <m/>
    <n v="0"/>
    <m/>
    <n v="0"/>
    <m/>
    <n v="7.0235533384573667"/>
    <n v="60.634208199708574"/>
    <n v="63.035457259252404"/>
    <n v="99.73935457453976"/>
    <n v="3.4713513479134983"/>
    <n v="5.0485046862316807"/>
    <n v="64.855262567171664"/>
    <n v="65.843813432052016"/>
    <m/>
    <n v="2023"/>
    <n v="4"/>
    <d v="2025-03-26T00:00:00"/>
    <x v="16"/>
    <x v="3"/>
  </r>
  <r>
    <n v="2024"/>
    <n v="12"/>
    <n v="702"/>
    <x v="49"/>
    <s v="Salud Individual"/>
    <n v="244"/>
    <s v="82c01ce15b431d420eb6a1febfba7d7a2b69e5bcdcb929cb42cd3e9179d43fc4"/>
    <s v="866d562d83a77144c090ae01fef5e5dc5d322dfdcb968ee04e0fa262fe1b2619"/>
    <x v="4"/>
    <n v="112681.67178"/>
    <n v="116895.04698"/>
    <n v="112681.67178"/>
    <n v="116895.04698"/>
    <n v="80969.775269999998"/>
    <n v="93355.353990000018"/>
    <n v="80969.775269999998"/>
    <n v="93355.353990000018"/>
    <n v="0"/>
    <n v="0"/>
    <n v="137.94900000000001"/>
    <n v="132.37299999999999"/>
    <n v="0"/>
    <n v="0"/>
    <n v="76560.930989999993"/>
    <n v="85350.928639999998"/>
    <n v="117142.80059"/>
    <n v="117644.09089000001"/>
    <n v="0"/>
    <n v="0"/>
    <n v="0"/>
    <n v="0"/>
    <n v="0"/>
    <n v="0"/>
    <s v="Salud Individual"/>
    <s v="Accidentes y Enfermedades"/>
    <s v="Salud"/>
    <x v="16"/>
    <x v="3"/>
    <n v="415431.26504000003"/>
    <n v="313127.31899"/>
    <n v="915229324.65265"/>
    <n v="785024033.86473012"/>
    <n v="876641246.77607977"/>
    <n v="747866068.79561019"/>
    <n v="2414500.2255700002"/>
    <n v="2166447.8482700004"/>
    <n v="1463480.7970499997"/>
    <n v="1365959.3406399998"/>
    <n v="415431.26504000003"/>
    <n v="313127.31899"/>
    <n v="4.6668735246607325"/>
    <n v="5.3957009430596541"/>
    <n v="-4213.3751999999949"/>
    <n v="-3.604408663029901"/>
    <n v="27.124022976255862"/>
    <n v="37.33147505527397"/>
    <n v="27.124022976255862"/>
    <n v="37.33147505527397"/>
    <n v="1.2311851111497681E-2"/>
    <n v="1.2853795346088964E-2"/>
    <n v="1.4890632889864178E-2"/>
    <n v="1.5630478752465919E-2"/>
    <m/>
    <m/>
    <m/>
    <n v="0"/>
    <m/>
    <n v="0"/>
    <m/>
    <n v="0"/>
    <m/>
    <n v="-13.267132725271146"/>
    <n v="71.85709440669784"/>
    <n v="79.862540288787869"/>
    <n v="5.532684503494286"/>
    <n v="-10.298654964933263"/>
    <n v="-0.42610750459938229"/>
    <n v="65.356923860787134"/>
    <n v="72.550119597426374"/>
    <s v="Grandes"/>
    <n v="2023"/>
    <n v="4"/>
    <d v="2025-03-26T00:00:00"/>
    <x v="16"/>
    <x v="4"/>
  </r>
  <r>
    <n v="2024"/>
    <n v="12"/>
    <n v="15.1"/>
    <x v="13"/>
    <s v="Salud Individual"/>
    <n v="15.1"/>
    <m/>
    <m/>
    <x v="7"/>
    <n v="7168.8780699999998"/>
    <n v="2786.3942400000001"/>
    <n v="7168.8780699999998"/>
    <n v="2786.3942400000001"/>
    <n v="3814.49575"/>
    <n v="2085.4495500000003"/>
    <n v="3814.49575"/>
    <n v="2085.4495500000003"/>
    <n v="0"/>
    <n v="0"/>
    <n v="0"/>
    <n v="0"/>
    <n v="0"/>
    <n v="0"/>
    <n v="3814.49575"/>
    <n v="2085.4495499999998"/>
    <n v="4386.5659800000003"/>
    <n v="2719.7997600000003"/>
    <n v="0"/>
    <n v="0"/>
    <n v="0"/>
    <n v="0"/>
    <n v="0"/>
    <n v="0"/>
    <s v="Salud Individual"/>
    <s v="Accidentes y Enfermedades"/>
    <s v="Salud"/>
    <x v="16"/>
    <x v="3"/>
    <n v="7827296.2685000002"/>
    <n v="6937319.5508399997"/>
    <n v="915229324.65265"/>
    <n v="785024033.86473012"/>
    <n v="876641246.77607977"/>
    <n v="747866068.79561019"/>
    <n v="2414500.2255700002"/>
    <n v="2166447.8482700004"/>
    <n v="1463480.7970499997"/>
    <n v="1365959.3406399998"/>
    <n v="7827296.2685000002"/>
    <n v="6937319.5508399997"/>
    <n v="0.29690939740159333"/>
    <n v="0.12861580038610451"/>
    <n v="4382.4838299999992"/>
    <n v="157.28154211228915"/>
    <n v="9.1588178396290881E-2"/>
    <n v="4.0165286024089981E-2"/>
    <n v="9.1588178396290881E-2"/>
    <n v="4.0165286024089981E-2"/>
    <n v="7.8328762823686284E-4"/>
    <n v="8.1776645764320777E-4"/>
    <n v="3.549438131572074E-4"/>
    <n v="3.725793101547323E-4"/>
    <m/>
    <m/>
    <m/>
    <n v="0"/>
    <m/>
    <n v="0"/>
    <m/>
    <n v="0"/>
    <m/>
    <n v="82.909998949626939"/>
    <n v="53.209103471332995"/>
    <n v="74.844023148712807"/>
    <n v="0.26064542546024799"/>
    <n v="82.909998949626967"/>
    <n v="61.282681339746858"/>
    <n v="86.958585996237531"/>
    <n v="76.676584087940341"/>
    <s v="Resto"/>
    <n v="2023"/>
    <n v="4"/>
    <d v="2025-03-26T00:00:00"/>
    <x v="16"/>
    <x v="7"/>
  </r>
  <r>
    <n v="2024"/>
    <n v="12"/>
    <n v="707"/>
    <x v="47"/>
    <s v="Salud Individual"/>
    <n v="9"/>
    <s v="19581e27de7ced00ff1ce50b2047e7a567c76b1cbaebabe5ef03f7c3017bb5b7"/>
    <s v="866d562d83a77144c090ae01fef5e5dc5d322dfdcb968ee04e0fa262fe1b2619"/>
    <x v="5"/>
    <n v="101750.93595999999"/>
    <n v="106041.74595"/>
    <n v="101750.93595999999"/>
    <n v="106041.74595"/>
    <n v="80039.884829999981"/>
    <n v="79972.045660000003"/>
    <n v="80039.884829999981"/>
    <n v="79972.045660000003"/>
    <n v="0"/>
    <n v="0"/>
    <n v="137.94900000000001"/>
    <n v="132.37299999999999"/>
    <n v="0"/>
    <n v="0"/>
    <n v="46671.752970000001"/>
    <n v="62997.923729999995"/>
    <n v="45405.637119999999"/>
    <n v="73938.162599999996"/>
    <n v="0"/>
    <n v="0"/>
    <n v="0"/>
    <n v="0"/>
    <n v="0"/>
    <n v="0"/>
    <s v="Salud Individual"/>
    <s v="Accidentes y Enfermedades"/>
    <s v="Salud"/>
    <x v="16"/>
    <x v="3"/>
    <n v="1252183.4729500001"/>
    <n v="1059775.1610900001"/>
    <n v="915229324.65265"/>
    <n v="785024033.86473012"/>
    <n v="876641246.77607977"/>
    <n v="747866068.79561019"/>
    <n v="2414500.2255700002"/>
    <n v="2166447.8482700004"/>
    <n v="1463480.7970499997"/>
    <n v="1365959.3406399998"/>
    <n v="1252183.4729500001"/>
    <n v="1059775.1610900001"/>
    <n v="4.2141613772671835"/>
    <n v="4.8947287623230249"/>
    <n v="-4290.8099900000088"/>
    <n v="-4.0463403837420646"/>
    <n v="8.1258807641252844"/>
    <n v="10.006060704511505"/>
    <n v="8.1258807641252844"/>
    <n v="10.006060704511505"/>
    <n v="1.1117534504110949E-2"/>
    <n v="1.1606907196552456E-2"/>
    <n v="1.3508089099890203E-2"/>
    <n v="1.4179242831644087E-2"/>
    <m/>
    <m/>
    <m/>
    <n v="0"/>
    <m/>
    <n v="0"/>
    <m/>
    <n v="0"/>
    <m/>
    <n v="8.4828604095488203E-2"/>
    <n v="78.662553886939193"/>
    <n v="75.415625180019035"/>
    <n v="5.4691448628051536"/>
    <n v="-25.915410847461583"/>
    <n v="-38.589713994326388"/>
    <n v="102.78845520139681"/>
    <n v="85.20352888780063"/>
    <s v="Grandes"/>
    <n v="2023"/>
    <n v="4"/>
    <d v="2025-03-26T00:00:00"/>
    <x v="16"/>
    <x v="5"/>
  </r>
  <r>
    <n v="2024"/>
    <n v="12"/>
    <n v="704"/>
    <x v="50"/>
    <s v="Salud Individual"/>
    <n v="51"/>
    <s v="031b4af5197ec30a926f48cf40e11a7dbc470048a21e4003b7a3c07c5dab1baa"/>
    <s v="866d562d83a77144c090ae01fef5e5dc5d322dfdcb968ee04e0fa262fe1b2619"/>
    <x v="8"/>
    <n v="1629.0760299999999"/>
    <n v="948.44083000000001"/>
    <n v="1629.0760299999999"/>
    <n v="948.44083000000001"/>
    <n v="2727.6640700000003"/>
    <n v="1199.03649"/>
    <n v="2727.6640700000003"/>
    <n v="1199.03649"/>
    <n v="0"/>
    <n v="0"/>
    <n v="137.94900000000001"/>
    <n v="132.37299999999999"/>
    <n v="0"/>
    <n v="0"/>
    <n v="2727.6640699999998"/>
    <n v="1199.03649"/>
    <n v="1362.6792499999999"/>
    <n v="775.26966000000004"/>
    <n v="0"/>
    <n v="0"/>
    <n v="0"/>
    <n v="0"/>
    <n v="0"/>
    <n v="0"/>
    <s v="Salud Individual"/>
    <s v="Accidentes y Enfermedades"/>
    <s v="Salud"/>
    <x v="16"/>
    <x v="3"/>
    <n v="1973605.8827599999"/>
    <n v="1736345.61781"/>
    <n v="915229324.65265"/>
    <n v="785024033.86473012"/>
    <n v="876641246.77607977"/>
    <n v="747866068.79561019"/>
    <n v="2414500.2255700002"/>
    <n v="2166447.8482700004"/>
    <n v="1463480.7970499997"/>
    <n v="1365959.3406399998"/>
    <n v="1973605.8827599999"/>
    <n v="1736345.61781"/>
    <n v="6.7470527140473455E-2"/>
    <n v="4.3778613492005812E-2"/>
    <n v="680.63519999999994"/>
    <n v="71.763591198409273"/>
    <n v="8.2543127998879376E-2"/>
    <n v="5.4622813584558103E-2"/>
    <n v="8.2543127998879376E-2"/>
    <n v="5.4622813584558103E-2"/>
    <n v="1.7799648526540282E-4"/>
    <n v="1.858315515030876E-4"/>
    <n v="1.2081678892437945E-4"/>
    <n v="1.2681960976347042E-4"/>
    <m/>
    <m/>
    <m/>
    <n v="0"/>
    <m/>
    <n v="0"/>
    <m/>
    <n v="0"/>
    <m/>
    <n v="127.48799496502401"/>
    <n v="167.43626569718791"/>
    <n v="126.42185490896674"/>
    <n v="0.18638195154307924"/>
    <n v="127.48799496502397"/>
    <n v="75.768422306117316"/>
    <n v="200.16919388770322"/>
    <n v="154.66057190990807"/>
    <s v="Medianas"/>
    <n v="2023"/>
    <n v="4"/>
    <d v="2025-03-26T00:00:00"/>
    <x v="16"/>
    <x v="8"/>
  </r>
  <r>
    <n v="2024"/>
    <n v="12"/>
    <n v="714"/>
    <x v="48"/>
    <s v="Salud Individual"/>
    <n v="250"/>
    <s v="1e472b39b105d349bcd069c4a711b44a2fffb8e274714bb07ecfff69a9a7f67b"/>
    <s v="866d562d83a77144c090ae01fef5e5dc5d322dfdcb968ee04e0fa262fe1b2619"/>
    <x v="13"/>
    <n v="2299.1186400000001"/>
    <n v="1134.5690900000002"/>
    <n v="2299.1186400000001"/>
    <n v="1134.5690900000002"/>
    <n v="334.44878"/>
    <n v="537.53089"/>
    <n v="334.44878"/>
    <n v="537.53089"/>
    <n v="0"/>
    <n v="0"/>
    <n v="137.94900000000001"/>
    <n v="132.37299999999999"/>
    <n v="0"/>
    <n v="0"/>
    <n v="334.44878000000006"/>
    <n v="537.53089"/>
    <n v="950.28589999999997"/>
    <n v="1247.0263300000001"/>
    <n v="0"/>
    <n v="0"/>
    <n v="0"/>
    <n v="0"/>
    <n v="0"/>
    <n v="0"/>
    <s v="Salud Individual"/>
    <s v="Accidentes y Enfermedades"/>
    <s v="Salud"/>
    <x v="16"/>
    <x v="3"/>
    <n v="600602.13370000001"/>
    <n v="546993.88229999994"/>
    <n v="915229324.65265"/>
    <n v="785024033.86473012"/>
    <n v="876641246.77607977"/>
    <n v="747866068.79561019"/>
    <n v="2414500.2255700002"/>
    <n v="2166447.8482700004"/>
    <n v="1463480.7970499997"/>
    <n v="1365959.3406399998"/>
    <n v="600602.13370000001"/>
    <n v="546993.88229999994"/>
    <n v="9.5221305662012867E-2"/>
    <n v="5.237001624137877E-2"/>
    <n v="1164.54955"/>
    <n v="102.64245344459364"/>
    <n v="0.38280227641488984"/>
    <n v="0.20741897244432864"/>
    <n v="0.38280227641488984"/>
    <n v="0.20741897244432864"/>
    <n v="2.5120683724514259E-4"/>
    <n v="2.6226448372754512E-4"/>
    <n v="1.4452666938290213E-4"/>
    <n v="1.5170752322366359E-4"/>
    <m/>
    <m/>
    <m/>
    <n v="0"/>
    <m/>
    <n v="0"/>
    <m/>
    <n v="0"/>
    <m/>
    <n v="-37.780546900290702"/>
    <n v="14.546825647936116"/>
    <n v="47.377536964276004"/>
    <n v="2.2852966753930941E-2"/>
    <n v="-37.780546900290688"/>
    <n v="-23.795843188010323"/>
    <n v="35.194543031733936"/>
    <n v="43.105015272612562"/>
    <s v="Medianas"/>
    <n v="2023"/>
    <n v="4"/>
    <d v="2025-03-26T00:00:00"/>
    <x v="16"/>
    <x v="13"/>
  </r>
  <r>
    <n v="2024"/>
    <n v="12"/>
    <n v="701"/>
    <x v="51"/>
    <s v="Salud Individual"/>
    <n v="243"/>
    <s v="72440a20f54075ac43f51a2cf0dbb2a14366b38a5c01b110ae174abc1cb44238"/>
    <s v="866d562d83a77144c090ae01fef5e5dc5d322dfdcb968ee04e0fa262fe1b2619"/>
    <x v="0"/>
    <n v="2101613.2554100002"/>
    <n v="1861481.88423"/>
    <n v="2101613.2554100002"/>
    <n v="1861481.88423"/>
    <n v="1220568.3292599998"/>
    <n v="1131742.0385599998"/>
    <n v="1220568.3292599998"/>
    <n v="1131742.0385599998"/>
    <n v="0"/>
    <n v="0"/>
    <n v="137.94900000000001"/>
    <n v="132.37299999999999"/>
    <n v="0"/>
    <n v="0"/>
    <n v="832006.50846000004"/>
    <n v="791507.18472999998"/>
    <n v="1353564.66408"/>
    <n v="1264819.4305199999"/>
    <n v="0"/>
    <n v="0"/>
    <n v="0"/>
    <n v="0"/>
    <n v="0"/>
    <n v="0"/>
    <s v="Salud Individual"/>
    <s v="Accidentes y Enfermedades"/>
    <s v="Salud"/>
    <x v="16"/>
    <x v="3"/>
    <n v="3118678.2985399999"/>
    <n v="2700000.0033899997"/>
    <n v="915229324.65265"/>
    <n v="785024033.86473012"/>
    <n v="876641246.77607977"/>
    <n v="747866068.79561019"/>
    <n v="2414500.2255700002"/>
    <n v="2166447.8482700004"/>
    <n v="1463480.7970499997"/>
    <n v="1365959.3406399998"/>
    <n v="3118678.2985399999"/>
    <n v="2700000.0033899997"/>
    <n v="87.041336055947752"/>
    <n v="85.923226156423354"/>
    <n v="240131.37118000025"/>
    <n v="12.900011180035209"/>
    <n v="67.387946246134604"/>
    <n v="68.943773403437262"/>
    <n v="67.387946246134604"/>
    <n v="68.943773403437262"/>
    <n v="0.22962695783459619"/>
    <n v="0.23973469913021495"/>
    <n v="0.23712419033412135"/>
    <n v="0.24890578164988766"/>
    <m/>
    <m/>
    <m/>
    <n v="0"/>
    <m/>
    <n v="0"/>
    <m/>
    <n v="0"/>
    <m/>
    <n v="7.84863402379401"/>
    <n v="58.07768513631121"/>
    <n v="60.797907739410725"/>
    <n v="83.401731797257"/>
    <n v="5.1167348207730168"/>
    <n v="7.0164350276872733"/>
    <n v="61.467806491942071"/>
    <n v="62.57867056996357"/>
    <s v="Grandes"/>
    <n v="2023"/>
    <n v="4"/>
    <d v="2025-03-26T00:00:00"/>
    <x v="16"/>
    <x v="0"/>
  </r>
  <r>
    <n v="2024"/>
    <n v="12"/>
    <n v="65"/>
    <x v="69"/>
    <s v="Salud Individual"/>
    <n v="225"/>
    <s v="0e6523810856a138a75dec70a9cf3778a5c70b83ac915f22c33f05db97cb3e68"/>
    <s v="866d562d83a77144c090ae01fef5e5dc5d322dfdcb968ee04e0fa262fe1b2619"/>
    <x v="16"/>
    <n v="8.1990999999999996"/>
    <n v="0"/>
    <n v="8.1990999999999996"/>
    <n v="0"/>
    <n v="0.90684999999999993"/>
    <n v="0"/>
    <n v="0.90684999999999993"/>
    <n v="0"/>
    <n v="0"/>
    <n v="0"/>
    <n v="137.94900000000001"/>
    <n v="132.37299999999999"/>
    <n v="0"/>
    <n v="0"/>
    <n v="0.90685000000000004"/>
    <n v="0"/>
    <n v="3.49071"/>
    <n v="0"/>
    <n v="0"/>
    <n v="0"/>
    <n v="0"/>
    <n v="0"/>
    <n v="0"/>
    <n v="0"/>
    <s v="Salud Individual"/>
    <s v="Accidentes y Enfermedades"/>
    <s v="Salud"/>
    <x v="16"/>
    <x v="3"/>
    <n v="5139330.2825100003"/>
    <n v="4592609.6108200001"/>
    <n v="915229324.65265"/>
    <n v="785024033.86473012"/>
    <n v="876641246.77607977"/>
    <n v="747866068.79561019"/>
    <n v="2414500.2255700002"/>
    <n v="2166447.8482700004"/>
    <n v="1463480.7970499997"/>
    <n v="1365959.3406399998"/>
    <n v="5139330.2825100003"/>
    <n v="4592609.6108200001"/>
    <n v="3.3957752056388429E-4"/>
    <m/>
    <m/>
    <m/>
    <n v="1.5953635102812727E-4"/>
    <m/>
    <n v="1.5953635102812727E-4"/>
    <m/>
    <n v="8.9585197711095426E-7"/>
    <n v="9.3528567474469907E-7"/>
    <m/>
    <m/>
    <m/>
    <m/>
    <m/>
    <n v="0"/>
    <m/>
    <n v="0"/>
    <m/>
    <n v="0"/>
    <m/>
    <m/>
    <n v="11.060360283445744"/>
    <m/>
    <n v="6.1965281801303857E-5"/>
    <m/>
    <m/>
    <n v="25.978955570643226"/>
    <m/>
    <s v="Medianas"/>
    <n v="2023"/>
    <n v="4"/>
    <d v="2025-03-26T00:00:00"/>
    <x v="16"/>
    <x v="16"/>
  </r>
  <r>
    <n v="2024"/>
    <n v="12"/>
    <n v="201.1"/>
    <x v="1"/>
    <s v="Salud Individual"/>
    <n v="201.1"/>
    <m/>
    <m/>
    <x v="1"/>
    <n v="2414500.2255700002"/>
    <n v="2166447.84827"/>
    <n v="2414500.2255700002"/>
    <n v="2166447.84827"/>
    <n v="1463480.7970499997"/>
    <n v="1365959.3406400001"/>
    <n v="1463480.7970499997"/>
    <n v="1365959.3406400001"/>
    <n v="0"/>
    <n v="0"/>
    <n v="0"/>
    <n v="0"/>
    <n v="0"/>
    <n v="0"/>
    <n v="1037142.0001100003"/>
    <n v="1000745.93953"/>
    <n v="1597668.9974400005"/>
    <n v="1519430.9954299999"/>
    <n v="0"/>
    <n v="0"/>
    <n v="0"/>
    <n v="0"/>
    <n v="0"/>
    <n v="0"/>
    <s v="Salud Individual"/>
    <s v="Accidentes y Enfermedades"/>
    <s v="Salud"/>
    <x v="16"/>
    <x v="3"/>
    <n v="13420709.07016"/>
    <n v="11736729.570939999"/>
    <n v="915229324.65265"/>
    <n v="785024033.86473012"/>
    <n v="876641246.77607977"/>
    <n v="747866068.79561019"/>
    <n v="2414500.2255700002"/>
    <n v="2166447.8482700004"/>
    <n v="1463480.7970499997"/>
    <n v="1365959.3406399998"/>
    <n v="13420709.07016"/>
    <n v="11736729.570939999"/>
    <n v="100"/>
    <n v="99.999999999999972"/>
    <n v="248052.37730000028"/>
    <n v="11.449727603555315"/>
    <n v="17.99085437995576"/>
    <n v="18.458701252128179"/>
    <n v="17.99085437995576"/>
    <n v="18.458701252128179"/>
    <n v="0.26381368696707325"/>
    <n v="0.27542626296099154"/>
    <n v="0.27597216834297678"/>
    <n v="0.28968393388390035"/>
    <m/>
    <m/>
    <m/>
    <n v="0"/>
    <m/>
    <n v="0"/>
    <m/>
    <n v="0"/>
    <m/>
    <n v="7.1394113652246238"/>
    <n v="60.612162366003098"/>
    <n v="63.050644940785276"/>
    <n v="100"/>
    <n v="3.6368931556288508"/>
    <n v="5.1491645389173613"/>
    <n v="64.915949534718905"/>
    <n v="65.863204221840178"/>
    <m/>
    <n v="2023"/>
    <n v="4"/>
    <d v="2025-03-26T00:00:00"/>
    <x v="16"/>
    <x v="1"/>
  </r>
  <r>
    <n v="2024"/>
    <n v="12"/>
    <n v="718"/>
    <x v="44"/>
    <s v="Salud Individual"/>
    <n v="281"/>
    <s v="71a1c003a2b855d85582c8f6c7648c49d3fe836408a7e1b5d9b222448acb3c1b"/>
    <s v="866d562d83a77144c090ae01fef5e5dc5d322dfdcb968ee04e0fa262fe1b2619"/>
    <x v="15"/>
    <n v="3232.4842999999996"/>
    <n v="703.38432"/>
    <n v="3232.4842999999996"/>
    <n v="703.38432"/>
    <n v="751.47604999999999"/>
    <n v="348.88217000000009"/>
    <n v="751.47604999999999"/>
    <n v="348.88217000000009"/>
    <n v="0"/>
    <n v="0"/>
    <n v="137.94900000000001"/>
    <n v="132.37299999999999"/>
    <n v="0"/>
    <n v="0"/>
    <n v="751.4760500000001"/>
    <n v="348.88216999999997"/>
    <n v="2070.1101200000003"/>
    <n v="697.50377000000003"/>
    <n v="0"/>
    <n v="0"/>
    <n v="0"/>
    <n v="0"/>
    <n v="0"/>
    <n v="0"/>
    <s v="Salud Individual"/>
    <s v="Accidentes y Enfermedades"/>
    <s v="Salud"/>
    <x v="16"/>
    <x v="3"/>
    <n v="113757.96953"/>
    <n v="61370.439909999994"/>
    <n v="915229324.65265"/>
    <n v="785024033.86473012"/>
    <n v="876641246.77607977"/>
    <n v="747866068.79561019"/>
    <n v="2414500.2255700002"/>
    <n v="2166447.8482700004"/>
    <n v="1463480.7970499997"/>
    <n v="1365959.3406399998"/>
    <n v="113757.96953"/>
    <n v="61370.439909999994"/>
    <n v="0.13387798707854312"/>
    <n v="3.246717065271993E-2"/>
    <n v="2529.0999799999995"/>
    <n v="359.5616092209732"/>
    <n v="2.8415453557717867"/>
    <n v="1.1461288545943553"/>
    <n v="2.8415453557717867"/>
    <n v="1.1461288545943553"/>
    <n v="3.531884537492065E-4"/>
    <n v="3.6873513673783045E-4"/>
    <n v="8.960035484992582E-5"/>
    <n v="9.4052177167598314E-5"/>
    <m/>
    <m/>
    <m/>
    <n v="0"/>
    <m/>
    <n v="0"/>
    <m/>
    <n v="0"/>
    <m/>
    <n v="115.39537259814674"/>
    <n v="23.247631860114527"/>
    <n v="49.600504316047314"/>
    <n v="5.1348541881436505E-2"/>
    <n v="115.39537259814688"/>
    <n v="196.78837721550954"/>
    <n v="36.301259664389256"/>
    <n v="50.018678752087595"/>
    <s v="Medianas"/>
    <n v="2023"/>
    <n v="4"/>
    <d v="2025-03-26T00:00:00"/>
    <x v="16"/>
    <x v="15"/>
  </r>
  <r>
    <n v="2024"/>
    <n v="12"/>
    <n v="61"/>
    <x v="2"/>
    <s v="Salud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4908.48646"/>
    <n v="9800.4001399999997"/>
    <n v="30278.11563"/>
    <n v="10426.533029999999"/>
    <n v="0"/>
    <n v="0"/>
    <n v="0"/>
    <n v="0"/>
    <n v="0"/>
    <n v="0"/>
    <s v="Salud Individual"/>
    <s v="Accidentes y Enfermedades"/>
    <s v="Salud"/>
    <x v="16"/>
    <x v="3"/>
    <n v="0"/>
    <n v="0"/>
    <n v="915229324.65265"/>
    <n v="785024033.86473012"/>
    <n v="876641246.77607977"/>
    <n v="747866068.79561019"/>
    <n v="2414500.2255700002"/>
    <n v="2166447.8482700004"/>
    <n v="1463480.7970499997"/>
    <n v="1365959.34063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56.19450187061443"/>
    <n v="190.39485649622506"/>
    <n v="115.29279723541367"/>
    <n v="93.994812195017815"/>
    <m/>
    <n v="2023"/>
    <n v="4"/>
    <d v="2025-03-26T00:00:00"/>
    <x v="16"/>
    <x v="2"/>
  </r>
  <r>
    <n v="2024"/>
    <n v="12"/>
    <n v="705"/>
    <x v="52"/>
    <s v="Salud Individual"/>
    <n v="36"/>
    <s v="76a50887d8f1c2e9301755428990ad81479ee21c25b43215cf524541e0503269"/>
    <s v="866d562d83a77144c090ae01fef5e5dc5d322dfdcb968ee04e0fa262fe1b2619"/>
    <x v="6"/>
    <n v="71591.047470000005"/>
    <n v="57397.328520000003"/>
    <n v="71591.047470000005"/>
    <n v="57397.328520000003"/>
    <n v="76250.122559999974"/>
    <n v="57491.613909999993"/>
    <n v="76250.122559999974"/>
    <n v="57491.613909999993"/>
    <n v="0"/>
    <n v="0"/>
    <n v="137.94900000000001"/>
    <n v="132.37299999999999"/>
    <n v="0"/>
    <n v="0"/>
    <n v="76250.122560000003"/>
    <n v="57491.61391"/>
    <n v="58116.701540000002"/>
    <n v="42343.865659999996"/>
    <n v="0"/>
    <n v="0"/>
    <n v="0"/>
    <n v="0"/>
    <n v="0"/>
    <n v="0"/>
    <s v="Salud Individual"/>
    <s v="Accidentes y Enfermedades"/>
    <s v="Salud"/>
    <x v="16"/>
    <x v="3"/>
    <n v="671926.05077999993"/>
    <n v="603978.9678300001"/>
    <n v="915229324.65265"/>
    <n v="785024033.86473012"/>
    <n v="876641246.77607977"/>
    <n v="747866068.79561019"/>
    <n v="2414500.2255700002"/>
    <n v="2166447.8482700004"/>
    <n v="1463480.7970499997"/>
    <n v="1365959.3406399998"/>
    <n v="671926.05077999993"/>
    <n v="603978.9678300001"/>
    <n v="2.9650462117103027"/>
    <n v="2.6493750387683774"/>
    <n v="14193.718950000002"/>
    <n v="24.728884280832375"/>
    <n v="10.65460215255743"/>
    <n v="9.5031998756876312"/>
    <n v="10.65460215255743"/>
    <n v="9.5031998756876312"/>
    <n v="7.8221977313904806E-3"/>
    <n v="8.1665159759801362E-3"/>
    <n v="7.3115377420266744E-3"/>
    <n v="7.6748138356423461E-3"/>
    <m/>
    <m/>
    <m/>
    <n v="0"/>
    <m/>
    <n v="0"/>
    <m/>
    <n v="0"/>
    <m/>
    <n v="32.628251973175452"/>
    <n v="106.5079018322121"/>
    <n v="100.16426790659278"/>
    <n v="5.2101894820690902"/>
    <n v="32.628251973175473"/>
    <n v="37.249399964207264"/>
    <n v="131.20173812259338"/>
    <n v="135.77318228720264"/>
    <s v="Grandes"/>
    <n v="2023"/>
    <n v="4"/>
    <d v="2025-03-26T00:00:00"/>
    <x v="16"/>
    <x v="6"/>
  </r>
  <r>
    <n v="2024"/>
    <n v="12"/>
    <n v="905"/>
    <x v="12"/>
    <s v="ISSSTE Muerte (invalidez y vida)"/>
    <n v="51"/>
    <s v="031b4af5197ec30a926f48cf40e11a7dbc470048a21e4003b7a3c07c5dab1baa"/>
    <s v="866d562d83a77144c090ae01fef5e5dc5d322dfdcb968ee04e0fa262fe1b2619"/>
    <x v="4"/>
    <n v="831391.77074000007"/>
    <n v="936847.65614999994"/>
    <n v="831391.77074000007"/>
    <n v="936847.65614999994"/>
    <n v="536711.59788000002"/>
    <n v="477634.18351000006"/>
    <n v="536711.59788000002"/>
    <n v="477634.18351000006"/>
    <n v="0"/>
    <n v="0"/>
    <n v="137.94900000000001"/>
    <n v="132.37299999999999"/>
    <n v="0"/>
    <n v="0"/>
    <n v="536711.59788000002"/>
    <n v="477634.18351"/>
    <n v="-109324.85743999999"/>
    <n v="-52670.478139999999"/>
    <n v="0"/>
    <n v="0"/>
    <n v="0"/>
    <n v="0"/>
    <n v="831391.77073999995"/>
    <n v="936847.65615000005"/>
    <s v="ISSSTE Muerte (invalidez y vida)"/>
    <s v="Pensiones"/>
    <s v="Pensiones ISSSTE"/>
    <x v="14"/>
    <x v="3"/>
    <n v="11798046.961549999"/>
    <n v="13902414.304169999"/>
    <n v="915229324.65265"/>
    <n v="785024033.86473012"/>
    <n v="876641246.77607977"/>
    <n v="747866068.79561019"/>
    <n v="2547607.3319700002"/>
    <n v="2639900.4486699998"/>
    <n v="1722011.5080900001"/>
    <n v="1490884.3941500001"/>
    <n v="11798046.961549999"/>
    <n v="13902414.304169999"/>
    <n v="32.634219579557652"/>
    <n v="35.487991852949996"/>
    <n v="-105455.88540999987"/>
    <n v="-11.256460398628054"/>
    <n v="7.0468593102698902"/>
    <n v="6.7387407370602848"/>
    <n v="7.0468593102698902"/>
    <n v="6.7387407370602848"/>
    <n v="9.083972162447175E-2"/>
    <n v="9.4838313140924141E-2"/>
    <n v="0.11933999670530226"/>
    <n v="0.12526944265017029"/>
    <m/>
    <m/>
    <n v="32.634219579557644"/>
    <n v="0"/>
    <m/>
    <n v="0"/>
    <m/>
    <n v="-105455.8854100001"/>
    <n v="-11.256460398628077"/>
    <n v="12.368757599352831"/>
    <n v="64.555798694313154"/>
    <n v="50.983122002231426"/>
    <n v="31.167712605782949"/>
    <n v="12.368757599352831"/>
    <n v="107.56382189926326"/>
    <n v="-490.93281294655225"/>
    <n v="-906.83472103752581"/>
    <s v="Grandes"/>
    <n v="2023"/>
    <n v="4"/>
    <d v="2025-03-26T00:00:00"/>
    <x v="14"/>
    <x v="4"/>
  </r>
  <r>
    <n v="2024"/>
    <n v="12"/>
    <n v="201.1"/>
    <x v="1"/>
    <s v="ISSSTE Muerte (invalidez y vida)"/>
    <n v="201.1"/>
    <m/>
    <m/>
    <x v="1"/>
    <n v="2547607.3319700002"/>
    <n v="2639900.4486699998"/>
    <n v="2547607.3319700002"/>
    <n v="2639900.4486699998"/>
    <n v="1722011.5080900001"/>
    <n v="1490884.3941500001"/>
    <n v="1722011.5080900001"/>
    <n v="1490884.3941500001"/>
    <n v="0"/>
    <n v="0"/>
    <n v="0"/>
    <n v="0"/>
    <n v="0"/>
    <n v="0"/>
    <n v="1722011.5080900001"/>
    <n v="1490884.3941500001"/>
    <n v="-345493.11012999999"/>
    <n v="-255086.81262000001"/>
    <n v="0"/>
    <n v="0"/>
    <n v="0"/>
    <n v="0"/>
    <n v="2548589.4253500002"/>
    <n v="2640928.6649600002"/>
    <s v="ISSSTE Muerte (invalidez y vida)"/>
    <s v="Pensiones"/>
    <s v="Pensiones ISSSTE"/>
    <x v="14"/>
    <x v="3"/>
    <n v="38579417.741689995"/>
    <n v="37148003.455320001"/>
    <n v="915229324.65265"/>
    <n v="785024033.86473012"/>
    <n v="876641246.77607977"/>
    <n v="747866068.79561019"/>
    <n v="2547607.3319700002"/>
    <n v="2639900.4486699998"/>
    <n v="1722011.5080900001"/>
    <n v="1490884.3941500001"/>
    <n v="38579417.741689995"/>
    <n v="37148003.455320001"/>
    <n v="100"/>
    <n v="100"/>
    <n v="-92293.116699999664"/>
    <n v="-3.4960832233843386"/>
    <n v="6.6035401286447737"/>
    <n v="7.1064396552163487"/>
    <n v="6.6035401286447737"/>
    <n v="7.1064396552163487"/>
    <n v="0.27835726668142696"/>
    <n v="0.29061002335208791"/>
    <n v="0.33628275502261745"/>
    <n v="0.35299107137209584"/>
    <m/>
    <m/>
    <n v="100.03854963705261"/>
    <n v="0"/>
    <m/>
    <n v="0"/>
    <m/>
    <n v="-92339.239610000048"/>
    <n v="-3.4964685277252161"/>
    <n v="15.502685174444597"/>
    <n v="67.593285922851081"/>
    <n v="56.475023325259023"/>
    <n v="100"/>
    <n v="15.502685174444597"/>
    <n v="35.441384280682996"/>
    <n v="-498.42137443552855"/>
    <n v="-584.46157166538978"/>
    <m/>
    <n v="2023"/>
    <n v="4"/>
    <d v="2025-03-26T00:00:00"/>
    <x v="14"/>
    <x v="1"/>
  </r>
  <r>
    <n v="2024"/>
    <n v="12"/>
    <n v="902"/>
    <x v="10"/>
    <s v="ISSSTE Muerte (invalidez y vida)"/>
    <n v="30"/>
    <s v="624b60c58c9d8bfb6ff1886c2fd605d2adeb6ea4da576068201b6c6958ce93f4"/>
    <s v="866d562d83a77144c090ae01fef5e5dc5d322dfdcb968ee04e0fa262fe1b2619"/>
    <x v="0"/>
    <n v="1110137.3827599999"/>
    <n v="1266369.12252"/>
    <n v="1110137.3827599999"/>
    <n v="1266369.12252"/>
    <n v="793995.72005"/>
    <n v="694319.85250000004"/>
    <n v="793995.72005"/>
    <n v="694319.85250000004"/>
    <n v="0"/>
    <n v="0"/>
    <n v="137.94900000000001"/>
    <n v="132.37299999999999"/>
    <n v="0"/>
    <n v="0"/>
    <n v="793995.72005"/>
    <n v="694319.85250000004"/>
    <n v="-194420.36499999999"/>
    <n v="-155249.32886000001"/>
    <n v="0"/>
    <n v="0"/>
    <n v="0"/>
    <n v="0"/>
    <n v="1110137.3827600002"/>
    <n v="1266369.1225200002"/>
    <s v="ISSSTE Muerte (invalidez y vida)"/>
    <s v="Pensiones"/>
    <s v="Pensiones ISSSTE"/>
    <x v="14"/>
    <x v="3"/>
    <n v="16606096.230249999"/>
    <n v="15869494.538009999"/>
    <n v="915229324.65265"/>
    <n v="785024033.86473012"/>
    <n v="876641246.77607977"/>
    <n v="747866068.79561019"/>
    <n v="2547607.3319700002"/>
    <n v="2639900.4486699998"/>
    <n v="1722011.5080900001"/>
    <n v="1490884.3941500001"/>
    <n v="16606096.230249999"/>
    <n v="15869494.538009999"/>
    <n v="43.575686442288529"/>
    <n v="47.970336273779019"/>
    <n v="-156231.73976000003"/>
    <n v="-12.336982715522005"/>
    <n v="6.6851195330167448"/>
    <n v="7.979895764712869"/>
    <n v="6.6851195330167448"/>
    <n v="7.979895764712869"/>
    <n v="0.12129608971842352"/>
    <n v="0.12663531254576732"/>
    <n v="0.16131596841507809"/>
    <n v="0.16933100395360967"/>
    <m/>
    <m/>
    <n v="43.575686442288543"/>
    <n v="0"/>
    <m/>
    <n v="0"/>
    <m/>
    <n v="-156231.73976000003"/>
    <n v="-12.336982715521994"/>
    <n v="14.355900553772516"/>
    <n v="71.522293761154572"/>
    <n v="54.827604381125816"/>
    <n v="46.108618689237133"/>
    <n v="14.355900553772516"/>
    <n v="25.231050225874707"/>
    <n v="-408.39123002880899"/>
    <n v="-447.22889148597898"/>
    <s v="Grandes"/>
    <n v="2023"/>
    <n v="4"/>
    <d v="2025-03-26T00:00:00"/>
    <x v="14"/>
    <x v="0"/>
  </r>
  <r>
    <n v="2024"/>
    <n v="12"/>
    <n v="5.0999999999999996"/>
    <x v="6"/>
    <s v="ISSSTE Muerte (invalidez y vida)"/>
    <n v="5.0999999999999996"/>
    <m/>
    <m/>
    <x v="3"/>
    <n v="2547607.3319700002"/>
    <n v="2639900.4486699998"/>
    <n v="2547607.3319700002"/>
    <n v="2639900.4486699998"/>
    <n v="1722011.5080900001"/>
    <n v="1490884.3941500001"/>
    <n v="1722011.5080900001"/>
    <n v="1490884.3941500001"/>
    <n v="0"/>
    <n v="0"/>
    <n v="0"/>
    <n v="0"/>
    <n v="0"/>
    <n v="0"/>
    <n v="1722011.5080900001"/>
    <n v="1490884.3941500001"/>
    <n v="-345493.11012999999"/>
    <n v="-255086.81262000001"/>
    <n v="0"/>
    <n v="0"/>
    <n v="0"/>
    <n v="0"/>
    <n v="2548589.4253500002"/>
    <n v="2640928.6649600002"/>
    <s v="ISSSTE Muerte (invalidez y vida)"/>
    <s v="Pensiones"/>
    <s v="Pensiones ISSSTE"/>
    <x v="14"/>
    <x v="3"/>
    <n v="38579417.741689995"/>
    <n v="37148003.455320001"/>
    <n v="915229324.65265"/>
    <n v="785024033.86473012"/>
    <n v="876641246.77607977"/>
    <n v="747866068.79561019"/>
    <n v="2547607.3319700002"/>
    <n v="2639900.4486699998"/>
    <n v="1722011.5080900001"/>
    <n v="1490884.3941500001"/>
    <n v="38579417.741689995"/>
    <n v="37148003.455320001"/>
    <n v="100"/>
    <n v="100"/>
    <n v="-92293.116699999664"/>
    <n v="-3.4960832233843386"/>
    <n v="6.6035401286447737"/>
    <n v="7.1064396552163487"/>
    <n v="6.6035401286447737"/>
    <n v="7.1064396552163487"/>
    <n v="0.27835726668142696"/>
    <n v="0.29061002335208791"/>
    <n v="0.33628275502261745"/>
    <n v="0.35299107137209584"/>
    <m/>
    <m/>
    <n v="100.03854963705261"/>
    <n v="0"/>
    <m/>
    <n v="0"/>
    <m/>
    <n v="-92339.239610000048"/>
    <n v="-3.4964685277252161"/>
    <n v="15.502685174444597"/>
    <n v="67.593285922851081"/>
    <n v="56.475023325259023"/>
    <n v="100"/>
    <n v="15.502685174444597"/>
    <n v="35.441384280682996"/>
    <n v="-498.42137443552855"/>
    <n v="-584.46157166538978"/>
    <m/>
    <n v="2023"/>
    <n v="4"/>
    <d v="2025-03-26T00:00:00"/>
    <x v="14"/>
    <x v="3"/>
  </r>
  <r>
    <n v="2024"/>
    <n v="12"/>
    <n v="906"/>
    <x v="11"/>
    <s v="ISSSTE Muerte (invalidez y vida)"/>
    <n v="256"/>
    <s v="51e8ea280b44e16934d4d611901f3d3afc41789840acdff81942c2f65009cd52"/>
    <s v="866d562d83a77144c090ae01fef5e5dc5d322dfdcb968ee04e0fa262fe1b2619"/>
    <x v="5"/>
    <n v="606078.17847000004"/>
    <n v="436683.67"/>
    <n v="606078.17847000004"/>
    <n v="436683.67"/>
    <n v="391304.19016000006"/>
    <n v="318930.35814000003"/>
    <n v="391304.19016000006"/>
    <n v="318930.35814000003"/>
    <n v="0"/>
    <n v="0"/>
    <n v="137.94900000000001"/>
    <n v="132.37299999999999"/>
    <n v="0"/>
    <n v="0"/>
    <n v="391304.19016"/>
    <n v="318930.35813999997"/>
    <n v="-41747.887689999996"/>
    <n v="-47167.005619999996"/>
    <n v="0"/>
    <n v="0"/>
    <n v="0"/>
    <n v="0"/>
    <n v="607060.27185000002"/>
    <n v="437711.88628999999"/>
    <s v="ISSSTE Muerte (invalidez y vida)"/>
    <s v="Pensiones"/>
    <s v="Pensiones ISSSTE"/>
    <x v="14"/>
    <x v="3"/>
    <n v="10175274.549889999"/>
    <n v="7376094.61314"/>
    <n v="915229324.65265"/>
    <n v="785024033.86473012"/>
    <n v="876641246.77607977"/>
    <n v="747866068.79561019"/>
    <n v="2547607.3319700002"/>
    <n v="2639900.4486699998"/>
    <n v="1722011.5080900001"/>
    <n v="1490884.3941500001"/>
    <n v="10175274.549889999"/>
    <n v="7376094.61314"/>
    <n v="23.790093978153813"/>
    <n v="16.541671873270989"/>
    <n v="169394.50847000006"/>
    <n v="38.791125042527931"/>
    <n v="5.9563815747512399"/>
    <n v="5.9202558115520691"/>
    <n v="5.9563815747512399"/>
    <n v="5.9202558115520691"/>
    <n v="6.6221455338531715E-2"/>
    <n v="6.9136397665396462E-2"/>
    <n v="5.5626789902237093E-2"/>
    <n v="5.8390624768315892E-2"/>
    <m/>
    <m/>
    <n v="23.828643615206417"/>
    <n v="0"/>
    <m/>
    <n v="0"/>
    <m/>
    <n v="169348.38556000002"/>
    <n v="38.689464660276698"/>
    <n v="22.692675743407985"/>
    <n v="64.563319396817548"/>
    <n v="73.034642706011894"/>
    <n v="22.723668704979914"/>
    <n v="22.69267574340801"/>
    <n v="-11.489213399847786"/>
    <n v="-937.3029674354766"/>
    <n v="-676.17257858057769"/>
    <s v="Grandes"/>
    <n v="2023"/>
    <n v="4"/>
    <d v="2025-03-26T00:00:00"/>
    <x v="14"/>
    <x v="5"/>
  </r>
  <r>
    <n v="2024"/>
    <n v="12"/>
    <n v="39"/>
    <x v="17"/>
    <s v="AP Gpo y Col"/>
    <n v="27"/>
    <s v="670671cd97404156226e507973f2ab8330d3022ca96e0c93bdbdb320c41adcaf"/>
    <s v="866d562d83a77144c090ae01fef5e5dc5d322dfdcb968ee04e0fa262fe1b2619"/>
    <x v="0"/>
    <n v="525780.90604999999"/>
    <n v="385175.32217"/>
    <n v="525780.90604999999"/>
    <n v="385175.32217"/>
    <n v="82373.454750000004"/>
    <n v="25455.997120000004"/>
    <n v="82373.454750000004"/>
    <n v="25455.997120000004"/>
    <n v="0"/>
    <n v="0"/>
    <n v="137.94900000000001"/>
    <n v="132.37299999999999"/>
    <n v="1576.31006"/>
    <n v="-58392.996090000001"/>
    <n v="43009.815490000001"/>
    <n v="-14698.970289999999"/>
    <n v="246776.48457"/>
    <n v="186235.91619999998"/>
    <n v="0"/>
    <n v="0"/>
    <n v="0"/>
    <n v="0"/>
    <n v="0"/>
    <n v="0"/>
    <s v="AP Gpo y Col"/>
    <s v="Accidentes y Enfermedades"/>
    <s v="Accidentes Personales"/>
    <x v="21"/>
    <x v="3"/>
    <n v="26393187.39869"/>
    <n v="23324255.28929"/>
    <n v="915229324.65265"/>
    <n v="785024033.86473012"/>
    <n v="876641246.77607977"/>
    <n v="747866068.79561019"/>
    <n v="2889579.59987"/>
    <n v="2488059.7015499999"/>
    <n v="1195750.66561"/>
    <n v="928737.51114999992"/>
    <n v="1748963.1068699998"/>
    <n v="1363626.99517"/>
    <n v="18.195757821437226"/>
    <n v="15.480951760524286"/>
    <n v="140605.58387999999"/>
    <n v="36.504307463898925"/>
    <n v="30.062435507342077"/>
    <n v="28.246384351021238"/>
    <n v="1.9921084108094371"/>
    <n v="1.6513938704266553"/>
    <n v="5.7447996025427356E-2"/>
    <n v="5.997674738481705E-2"/>
    <n v="4.9065417815777446E-2"/>
    <n v="5.1503248809014676E-2"/>
    <m/>
    <m/>
    <m/>
    <n v="0"/>
    <m/>
    <n v="0"/>
    <m/>
    <n v="0"/>
    <m/>
    <n v="223.59154647013094"/>
    <n v="15.666878314171143"/>
    <n v="6.6089377109068304"/>
    <n v="6.8888487474082254"/>
    <n v="-392.60427527539417"/>
    <n v="32.507461291722642"/>
    <n v="17.428652314641408"/>
    <n v="-7.8926614102806454"/>
    <s v="Grandes"/>
    <n v="2023"/>
    <n v="4"/>
    <d v="2025-03-26T00:00:00"/>
    <x v="21"/>
    <x v="0"/>
  </r>
  <r>
    <n v="2024"/>
    <n v="12"/>
    <n v="5.0999999999999996"/>
    <x v="6"/>
    <s v="AP Gpo y Col"/>
    <n v="5.0999999999999996"/>
    <m/>
    <m/>
    <x v="3"/>
    <n v="1550644.0005300003"/>
    <n v="1106761.8584399999"/>
    <n v="1550644.0005300003"/>
    <n v="1106761.8584399999"/>
    <n v="525371.15063000005"/>
    <n v="283135.83201000001"/>
    <n v="525371.15063000005"/>
    <n v="283135.83201000001"/>
    <n v="0"/>
    <n v="0"/>
    <n v="0"/>
    <n v="0"/>
    <n v="1576.31006"/>
    <n v="-58392.996090000001"/>
    <n v="292911.57652"/>
    <n v="131758.23153000002"/>
    <n v="994178.54512999998"/>
    <n v="780564.32920000004"/>
    <n v="0"/>
    <n v="0"/>
    <n v="0"/>
    <n v="0"/>
    <n v="0"/>
    <n v="0"/>
    <s v="AP Gpo y Col"/>
    <s v="Accidentes y Enfermedades"/>
    <s v="Accidentes Personales"/>
    <x v="21"/>
    <x v="3"/>
    <n v="94273186.522379994"/>
    <n v="69527310.580499992"/>
    <n v="915229324.65265"/>
    <n v="785024033.86473012"/>
    <n v="876641246.77607977"/>
    <n v="747866068.79561019"/>
    <n v="2889579.59987"/>
    <n v="2488059.7015499999"/>
    <n v="1195750.66561"/>
    <n v="928737.51114999992"/>
    <n v="5014507.3962699994"/>
    <n v="4069175.73025"/>
    <n v="53.663307998151787"/>
    <n v="44.482930122235992"/>
    <n v="443882.14209000045"/>
    <n v="40.10638229940993"/>
    <n v="30.923157111772021"/>
    <n v="27.198674419794671"/>
    <n v="1.6448409751821478"/>
    <n v="1.5918375803686102"/>
    <n v="0.16942682656267646"/>
    <n v="0.1768846727475602"/>
    <n v="0.1409844553409825"/>
    <n v="0.147989313142976"/>
    <m/>
    <m/>
    <m/>
    <n v="0"/>
    <m/>
    <n v="0"/>
    <m/>
    <n v="0"/>
    <m/>
    <n v="85.554455223966343"/>
    <n v="33.880835991396573"/>
    <n v="25.582362623978106"/>
    <n v="43.93651333340361"/>
    <n v="122.30988767734559"/>
    <n v="27.366638205070572"/>
    <n v="29.462673274818911"/>
    <n v="16.879868397911412"/>
    <m/>
    <n v="2023"/>
    <n v="4"/>
    <d v="2025-03-26T00:00:00"/>
    <x v="21"/>
    <x v="3"/>
  </r>
  <r>
    <n v="2024"/>
    <n v="12"/>
    <n v="119"/>
    <x v="62"/>
    <s v="AP Gpo y Col"/>
    <n v="217"/>
    <s v="16badfc6202cb3f8889e0f2779b19218af4cbb736e56acadce8148aba9a7a9f8"/>
    <s v="866d562d83a77144c090ae01fef5e5dc5d322dfdcb968ee04e0fa262fe1b2619"/>
    <x v="17"/>
    <n v="63620.749770000002"/>
    <n v="63950.75866"/>
    <n v="63620.749770000002"/>
    <n v="63950.75866"/>
    <n v="44489.096799999999"/>
    <n v="48629.371269999996"/>
    <n v="44489.096799999999"/>
    <n v="48629.371269999996"/>
    <n v="0"/>
    <n v="0"/>
    <n v="137.94900000000001"/>
    <n v="132.37299999999999"/>
    <n v="0"/>
    <n v="0"/>
    <n v="30491.07087"/>
    <n v="41957.014200000005"/>
    <n v="53503.186799999996"/>
    <n v="38922.943030000002"/>
    <n v="0"/>
    <n v="0"/>
    <n v="0"/>
    <n v="0"/>
    <n v="0"/>
    <n v="0"/>
    <s v="AP Gpo y Col"/>
    <s v="Accidentes y Enfermedades"/>
    <s v="Accidentes Personales"/>
    <x v="21"/>
    <x v="3"/>
    <n v="1263154.0409200001"/>
    <n v="1108651.2541700001"/>
    <n v="915229324.65265"/>
    <n v="785024033.86473012"/>
    <n v="876641246.77607977"/>
    <n v="747866068.79561019"/>
    <n v="2889579.59987"/>
    <n v="2488059.7015499999"/>
    <n v="1195750.66561"/>
    <n v="928737.51114999992"/>
    <n v="647961.79415999993"/>
    <n v="572236.92728999991"/>
    <n v="2.2017303061269624"/>
    <n v="2.5703064367852688"/>
    <n v="-330.00888999999734"/>
    <n v="-0.51603592657050168"/>
    <n v="9.8185958405890599"/>
    <n v="11.175573544835363"/>
    <n v="5.0366580566581369"/>
    <n v="5.7683386384546331"/>
    <n v="6.9513452045634021E-3"/>
    <n v="7.2573301797024189E-3"/>
    <n v="8.1463440482408903E-3"/>
    <n v="8.5510977604571024E-3"/>
    <m/>
    <m/>
    <m/>
    <n v="0"/>
    <m/>
    <n v="0"/>
    <m/>
    <n v="0"/>
    <m/>
    <n v="-8.5139378977621689"/>
    <n v="69.928595561724379"/>
    <n v="76.041898937497294"/>
    <n v="3.7205997938796331"/>
    <n v="-27.327834329069113"/>
    <n v="37.459253167886651"/>
    <n v="56.989261189204534"/>
    <n v="107.79507132248834"/>
    <s v="Medianas"/>
    <n v="2023"/>
    <n v="4"/>
    <d v="2025-03-26T00:00:00"/>
    <x v="21"/>
    <x v="17"/>
  </r>
  <r>
    <n v="2024"/>
    <n v="12"/>
    <n v="16"/>
    <x v="24"/>
    <s v="AP Gpo y Col"/>
    <n v="14"/>
    <s v="8527a891e224136950ff32ca212b45bc93f69fbb801c3b1ebedac52775f99e61"/>
    <s v="866d562d83a77144c090ae01fef5e5dc5d322dfdcb968ee04e0fa262fe1b2619"/>
    <x v="25"/>
    <n v="24703.5946"/>
    <n v="28262.23013"/>
    <n v="24703.5946"/>
    <n v="28262.23013"/>
    <n v="14846.912180000001"/>
    <n v="29125.788830000001"/>
    <n v="14846.912180000001"/>
    <n v="29125.788830000001"/>
    <n v="0"/>
    <n v="0"/>
    <n v="137.94900000000001"/>
    <n v="132.37299999999999"/>
    <n v="0"/>
    <n v="0"/>
    <n v="14846.912179999999"/>
    <n v="14540.3447"/>
    <n v="23696.375899999999"/>
    <n v="20101.89258"/>
    <n v="0"/>
    <n v="0"/>
    <n v="0"/>
    <n v="0"/>
    <n v="0"/>
    <n v="0"/>
    <s v="AP Gpo y Col"/>
    <s v="Accidentes y Enfermedades"/>
    <s v="Accidentes Personales"/>
    <x v="21"/>
    <x v="3"/>
    <n v="4664109.4979099995"/>
    <n v="3803565.6865300001"/>
    <n v="915229324.65265"/>
    <n v="785024033.86473012"/>
    <n v="876641246.77607977"/>
    <n v="747866068.79561019"/>
    <n v="2889579.59987"/>
    <n v="2488059.7015499999"/>
    <n v="1195750.66561"/>
    <n v="928737.51114999992"/>
    <n v="2379315.2503899997"/>
    <n v="2179445.19808"/>
    <n v="0.85492002369865139"/>
    <n v="1.1359144683060991"/>
    <n v="-3558.6355299999996"/>
    <n v="-12.591488759489478"/>
    <n v="1.0382648787692497"/>
    <n v="1.2967625960449862"/>
    <n v="0.5296529725785758"/>
    <n v="0.74304566975373265"/>
    <n v="2.699169916717383E-3"/>
    <n v="2.8179822351331861E-3"/>
    <n v="3.6001738686729113E-3"/>
    <n v="3.7790496599898549E-3"/>
    <m/>
    <m/>
    <m/>
    <n v="0"/>
    <m/>
    <n v="0"/>
    <m/>
    <n v="0"/>
    <m/>
    <n v="-49.024858119181793"/>
    <n v="60.100209788902546"/>
    <n v="103.05552214396326"/>
    <n v="1.2416394660692913"/>
    <n v="2.1083921071004541"/>
    <n v="17.88131791917078"/>
    <n v="62.654779965741511"/>
    <n v="72.333212617336557"/>
    <s v="Resto"/>
    <n v="2023"/>
    <n v="4"/>
    <d v="2025-03-26T00:00:00"/>
    <x v="21"/>
    <x v="25"/>
  </r>
  <r>
    <n v="2024"/>
    <n v="12"/>
    <n v="41"/>
    <x v="7"/>
    <s v="AP Gpo y Col"/>
    <n v="29"/>
    <s v="35135aaa6cc23891b40cb3f378c53a17a1127210ce60e125ccf03efcfdaec458"/>
    <s v="866d562d83a77144c090ae01fef5e5dc5d322dfdcb968ee04e0fa262fe1b2619"/>
    <x v="16"/>
    <n v="100469.80738999999"/>
    <n v="87531.534390000015"/>
    <n v="100469.80738999999"/>
    <n v="87531.534390000015"/>
    <n v="52475.550369999997"/>
    <n v="50970.01079"/>
    <n v="52475.550369999997"/>
    <n v="50970.01079"/>
    <n v="0"/>
    <n v="0"/>
    <n v="137.94900000000001"/>
    <n v="132.37299999999999"/>
    <n v="0"/>
    <n v="0"/>
    <n v="52475.550369999997"/>
    <n v="50993.570100000004"/>
    <n v="105313.89465999999"/>
    <n v="79166.274959999995"/>
    <n v="0"/>
    <n v="0"/>
    <n v="0"/>
    <n v="0"/>
    <n v="0"/>
    <n v="0"/>
    <s v="AP Gpo y Col"/>
    <s v="Accidentes y Enfermedades"/>
    <s v="Accidentes Personales"/>
    <x v="21"/>
    <x v="3"/>
    <n v="31887947.205630001"/>
    <n v="27302085.109419998"/>
    <n v="915229324.65265"/>
    <n v="785024033.86473012"/>
    <n v="876641246.77607977"/>
    <n v="747866068.79561019"/>
    <n v="2889579.59987"/>
    <n v="2488059.7015499999"/>
    <n v="1195750.66561"/>
    <n v="928737.51114999992"/>
    <n v="5589326.0278100008"/>
    <n v="4824880.9419999998"/>
    <n v="3.4769697084835474"/>
    <n v="3.5180640695828171"/>
    <n v="12938.272999999972"/>
    <n v="14.781270647390944"/>
    <n v="1.7975299148789476"/>
    <n v="1.8141698301412723"/>
    <n v="0.31507141786869697"/>
    <n v="0.3206038441356962"/>
    <n v="1.0977555535398795E-2"/>
    <n v="1.1460766620266382E-2"/>
    <n v="1.1150172557020444E-2"/>
    <n v="1.1704172450418011E-2"/>
    <m/>
    <m/>
    <m/>
    <n v="0"/>
    <m/>
    <n v="0"/>
    <m/>
    <n v="0"/>
    <m/>
    <n v="2.9537752821024998"/>
    <n v="52.230169175404448"/>
    <n v="58.23045505280556"/>
    <n v="4.3885027104066161"/>
    <n v="2.906210071375237"/>
    <n v="33.028735674643642"/>
    <n v="49.82775590952587"/>
    <n v="64.413249361253023"/>
    <s v="Medianas"/>
    <n v="2023"/>
    <n v="4"/>
    <d v="2025-03-26T00:00:00"/>
    <x v="21"/>
    <x v="16"/>
  </r>
  <r>
    <n v="2024"/>
    <n v="12"/>
    <n v="74"/>
    <x v="0"/>
    <s v="AP Gpo y Col"/>
    <n v="46"/>
    <s v="25fc0e7096fc653718202dc30b0c580b8ab87eac11a700cba03a7c021bc35b0c"/>
    <s v="866d562d83a77144c090ae01fef5e5dc5d322dfdcb968ee04e0fa262fe1b2619"/>
    <x v="35"/>
    <n v="0"/>
    <n v="0"/>
    <n v="0"/>
    <n v="0"/>
    <n v="-1.6688499999999999"/>
    <n v="-5.21713"/>
    <n v="-1.6688499999999999"/>
    <n v="-5.21713"/>
    <n v="0"/>
    <n v="0"/>
    <n v="0"/>
    <n v="0"/>
    <n v="0"/>
    <n v="0"/>
    <n v="-37.03192"/>
    <n v="-106.91534"/>
    <n v="0"/>
    <n v="0"/>
    <n v="0"/>
    <n v="0"/>
    <n v="0"/>
    <n v="0"/>
    <n v="0"/>
    <n v="0"/>
    <s v="AP Gpo y Col"/>
    <s v="Accidentes y Enfermedades"/>
    <s v="Accidentes Personales"/>
    <x v="21"/>
    <x v="3"/>
    <n v="6440067.6368000004"/>
    <n v="9462507.85207"/>
    <n v="915229324.65265"/>
    <n v="785024033.86473012"/>
    <n v="876641246.77607977"/>
    <n v="747866068.79561019"/>
    <n v="2889579.59987"/>
    <n v="2488059.7015499999"/>
    <n v="1195750.66561"/>
    <n v="928737.51114999992"/>
    <n v="0"/>
    <n v="0"/>
    <m/>
    <m/>
    <m/>
    <m/>
    <m/>
    <m/>
    <m/>
    <m/>
    <m/>
    <m/>
    <m/>
    <m/>
    <m/>
    <m/>
    <m/>
    <n v="0"/>
    <m/>
    <n v="0"/>
    <m/>
    <n v="0"/>
    <m/>
    <n v="-68.012106272989172"/>
    <m/>
    <m/>
    <n v="-1.3956504880126102E-4"/>
    <n v="-65.363323915913284"/>
    <m/>
    <m/>
    <m/>
    <s v="Resto"/>
    <n v="2023"/>
    <n v="4"/>
    <d v="2025-03-26T00:00:00"/>
    <x v="21"/>
    <x v="35"/>
  </r>
  <r>
    <n v="2024"/>
    <n v="12"/>
    <n v="61"/>
    <x v="2"/>
    <s v="AP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084.4656199999999"/>
    <n v="-6924.9850699999997"/>
    <n v="10789.323"/>
    <n v="28482.187519999999"/>
    <n v="0"/>
    <n v="0"/>
    <n v="0"/>
    <n v="0"/>
    <n v="0"/>
    <n v="0"/>
    <s v="AP Gpo y Col"/>
    <s v="Accidentes y Enfermedades"/>
    <s v="Accidentes Personales"/>
    <x v="21"/>
    <x v="3"/>
    <n v="0"/>
    <n v="0"/>
    <n v="915229324.65265"/>
    <n v="785024033.86473012"/>
    <n v="876641246.77607977"/>
    <n v="747866068.79561019"/>
    <n v="2889579.59987"/>
    <n v="2488059.7015499999"/>
    <n v="1195750.66561"/>
    <n v="928737.51114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87.86250885014545"/>
    <n v="-62.119050749090775"/>
    <n v="56.393395767278442"/>
    <n v="-24.313389079182638"/>
    <m/>
    <n v="2023"/>
    <n v="4"/>
    <d v="2025-03-26T00:00:00"/>
    <x v="21"/>
    <x v="2"/>
  </r>
  <r>
    <n v="2024"/>
    <n v="12"/>
    <n v="91"/>
    <x v="60"/>
    <s v="AP Gpo y Col"/>
    <n v="218"/>
    <s v="5966abd0cbfc86f98a186531b2b4ee5f6e910120ce13222f98207203dfc9a9a2"/>
    <s v="866d562d83a77144c090ae01fef5e5dc5d322dfdcb968ee04e0fa262fe1b2619"/>
    <x v="10"/>
    <n v="82790.059670000002"/>
    <n v="66662.550060000009"/>
    <n v="82790.059670000002"/>
    <n v="66662.550060000009"/>
    <n v="49834.261520000007"/>
    <n v="41843.016539999997"/>
    <n v="49834.261520000007"/>
    <n v="41843.016539999997"/>
    <n v="0"/>
    <n v="0"/>
    <n v="137.94900000000001"/>
    <n v="132.37299999999999"/>
    <n v="0"/>
    <n v="0"/>
    <n v="49834.26152"/>
    <n v="41774.953759999997"/>
    <n v="78601.852220000001"/>
    <n v="58617.120940000001"/>
    <n v="0"/>
    <n v="0"/>
    <n v="0"/>
    <n v="0"/>
    <n v="0"/>
    <n v="0"/>
    <s v="AP Gpo y Col"/>
    <s v="Accidentes y Enfermedades"/>
    <s v="Accidentes Personales"/>
    <x v="21"/>
    <x v="3"/>
    <n v="4784744.0388700003"/>
    <n v="4653799.87928"/>
    <n v="915229324.65265"/>
    <n v="785024033.86473012"/>
    <n v="876641246.77607977"/>
    <n v="747866068.79561019"/>
    <n v="2889579.59987"/>
    <n v="2488059.7015499999"/>
    <n v="1195750.66561"/>
    <n v="928737.51114999992"/>
    <n v="82814.686430000002"/>
    <n v="66725.553039999999"/>
    <n v="2.8651247286534227"/>
    <n v="2.6792986526195848"/>
    <n v="16127.509609999994"/>
    <n v="24.192758296051274"/>
    <n v="99.970262810786821"/>
    <n v="99.905578931714174"/>
    <n v="1.7302923416056399"/>
    <n v="1.432432674142265"/>
    <n v="9.045826815199642E-3"/>
    <n v="9.444006881317444E-3"/>
    <n v="8.4917846058566449E-3"/>
    <n v="8.9137016427761877E-3"/>
    <m/>
    <m/>
    <m/>
    <n v="0"/>
    <m/>
    <n v="0"/>
    <m/>
    <n v="0"/>
    <m/>
    <n v="19.098156970496504"/>
    <n v="60.193532555283404"/>
    <n v="62.768400702251789"/>
    <n v="4.1676131114321873"/>
    <n v="19.292200312898689"/>
    <n v="34.093675976437332"/>
    <n v="63.400874295580309"/>
    <n v="71.267495042549939"/>
    <s v="Medianas"/>
    <n v="2023"/>
    <n v="4"/>
    <d v="2025-03-26T00:00:00"/>
    <x v="21"/>
    <x v="10"/>
  </r>
  <r>
    <n v="2024"/>
    <n v="12"/>
    <n v="3"/>
    <x v="40"/>
    <s v="AP Gpo y Col"/>
    <n v="3"/>
    <s v="4e07408562bedb8b60ce05c1decfe3ad16b72230967de01f640b7e4729b49fce"/>
    <s v="866d562d83a77144c090ae01fef5e5dc5d322dfdcb968ee04e0fa262fe1b2619"/>
    <x v="34"/>
    <n v="27.882560000000002"/>
    <n v="41.518419999999999"/>
    <n v="27.882560000000002"/>
    <n v="41.518419999999999"/>
    <n v="-6.0313199999999991"/>
    <n v="393.72696999999999"/>
    <n v="-6.0313199999999991"/>
    <n v="393.72696999999999"/>
    <n v="0"/>
    <n v="0"/>
    <n v="137.94900000000001"/>
    <n v="132.37299999999999"/>
    <n v="0"/>
    <n v="0"/>
    <n v="-6.03132"/>
    <n v="393.72696999999999"/>
    <n v="35.063429999999997"/>
    <n v="166.28782999999999"/>
    <n v="0"/>
    <n v="0"/>
    <n v="0"/>
    <n v="0"/>
    <n v="0"/>
    <n v="0"/>
    <s v="AP Gpo y Col"/>
    <s v="Accidentes y Enfermedades"/>
    <s v="Accidentes Personales"/>
    <x v="21"/>
    <x v="3"/>
    <n v="25277015.57071"/>
    <n v="21222664.481219999"/>
    <n v="915229324.65265"/>
    <n v="785024033.86473012"/>
    <n v="876641246.77607977"/>
    <n v="747866068.79561019"/>
    <n v="2889579.59987"/>
    <n v="2488059.7015499999"/>
    <n v="1195750.66561"/>
    <n v="928737.51114999992"/>
    <n v="3439214.0589899998"/>
    <n v="3106120.3025500001"/>
    <n v="9.6493483000968097E-4"/>
    <n v="1.6687067426129304E-3"/>
    <n v="-13.635859999999997"/>
    <n v="-32.842916469364681"/>
    <n v="8.1072476216232725E-4"/>
    <n v="1.3366649052811972E-3"/>
    <n v="1.103079591101301E-4"/>
    <n v="1.9563245716267049E-4"/>
    <n v="3.0465107759284322E-6"/>
    <n v="3.1806123773596565E-6"/>
    <n v="5.288808776414375E-6"/>
    <n v="5.5515849337653093E-6"/>
    <m/>
    <m/>
    <m/>
    <n v="0"/>
    <m/>
    <n v="0"/>
    <m/>
    <n v="0"/>
    <m/>
    <n v="-101.53185340592745"/>
    <n v="-21.631155819264798"/>
    <n v="948.31877031929446"/>
    <n v="-5.0439612316027294E-4"/>
    <n v="-101.53185340592745"/>
    <n v="-78.914013130125042"/>
    <n v="-17.201169423527592"/>
    <n v="236.77437488961161"/>
    <s v="Resto"/>
    <n v="2023"/>
    <n v="4"/>
    <d v="2025-03-26T00:00:00"/>
    <x v="21"/>
    <x v="34"/>
  </r>
  <r>
    <n v="2024"/>
    <n v="12"/>
    <n v="50"/>
    <x v="56"/>
    <s v="AP Gpo y Col"/>
    <n v="38"/>
    <s v="aea92132c4cbeb263e6ac2bf6c183b5d81737f179f21efdc5863739672f0f470"/>
    <s v="866d562d83a77144c090ae01fef5e5dc5d322dfdcb968ee04e0fa262fe1b2619"/>
    <x v="4"/>
    <n v="352339.78997000004"/>
    <n v="291323.23324999999"/>
    <n v="352339.78997000004"/>
    <n v="291323.23324999999"/>
    <n v="14529.75114"/>
    <n v="-22454.36865"/>
    <n v="14529.75114"/>
    <n v="-22454.36865"/>
    <n v="0"/>
    <n v="0"/>
    <n v="137.94900000000001"/>
    <n v="132.37299999999999"/>
    <n v="0"/>
    <n v="0"/>
    <n v="14529.75114"/>
    <n v="-22454.368649999997"/>
    <n v="353772.13641000004"/>
    <n v="293393.04612000001"/>
    <n v="0"/>
    <n v="0"/>
    <n v="0"/>
    <n v="0"/>
    <n v="0"/>
    <n v="0"/>
    <s v="AP Gpo y Col"/>
    <s v="Accidentes y Enfermedades"/>
    <s v="Accidentes Personales"/>
    <x v="21"/>
    <x v="3"/>
    <n v="56200364.244449995"/>
    <n v="33772004.557349995"/>
    <n v="915229324.65265"/>
    <n v="785024033.86473012"/>
    <n v="876641246.77607977"/>
    <n v="747866068.79561019"/>
    <n v="2889579.59987"/>
    <n v="2488059.7015499999"/>
    <n v="1195750.66561"/>
    <n v="928737.51114999992"/>
    <n v="1028161.3278300001"/>
    <n v="880203.57852999994"/>
    <n v="12.193461982699889"/>
    <n v="11.708852205938337"/>
    <n v="61016.556720000051"/>
    <n v="20.944624305895477"/>
    <n v="34.268920687148928"/>
    <n v="33.097256175273642"/>
    <n v="0.62693506475768968"/>
    <n v="0.86261753505122529"/>
    <n v="3.8497432335193246E-2"/>
    <n v="4.0192015977545952E-2"/>
    <n v="3.7110103727117073E-2"/>
    <n v="3.8953931112178569E-2"/>
    <m/>
    <m/>
    <m/>
    <n v="0"/>
    <m/>
    <n v="0"/>
    <m/>
    <n v="0"/>
    <m/>
    <n v="-164.70790324358552"/>
    <n v="4.1237894650607405"/>
    <n v="-7.7077164081625824"/>
    <n v="1.2151154549086365"/>
    <n v="-164.70790324358552"/>
    <n v="20.579591469016801"/>
    <n v="4.1070931383812876"/>
    <n v="-7.6533404410737083"/>
    <s v="Grandes"/>
    <n v="2023"/>
    <n v="4"/>
    <d v="2025-03-26T00:00:00"/>
    <x v="21"/>
    <x v="4"/>
  </r>
  <r>
    <n v="2024"/>
    <n v="12"/>
    <n v="98"/>
    <x v="53"/>
    <s v="AP Gpo y Col"/>
    <n v="205"/>
    <s v="f8809aff4d69bece79dabe35be0c708b890d7eafb841f121330667b77d2e2590"/>
    <s v="866d562d83a77144c090ae01fef5e5dc5d322dfdcb968ee04e0fa262fe1b2619"/>
    <x v="5"/>
    <n v="304191.02273000003"/>
    <n v="236775.04673"/>
    <n v="304191.02273000003"/>
    <n v="236775.04673"/>
    <n v="238423.92119000002"/>
    <n v="165653.28555999999"/>
    <n v="238423.92119000002"/>
    <n v="165653.28555999999"/>
    <n v="0"/>
    <n v="0"/>
    <n v="137.94900000000001"/>
    <n v="132.37299999999999"/>
    <n v="0"/>
    <n v="0"/>
    <n v="45458.835719999995"/>
    <n v="54778.948830000001"/>
    <n v="67693.237330000004"/>
    <n v="84332.928469999999"/>
    <n v="0"/>
    <n v="0"/>
    <n v="0"/>
    <n v="0"/>
    <n v="0"/>
    <n v="0"/>
    <s v="AP Gpo y Col"/>
    <s v="Accidentes y Enfermedades"/>
    <s v="Accidentes Personales"/>
    <x v="21"/>
    <x v="3"/>
    <n v="3660701.92515"/>
    <n v="4474308.1404900001"/>
    <n v="915229324.65265"/>
    <n v="785024033.86473012"/>
    <n v="876641246.77607977"/>
    <n v="747866068.79561019"/>
    <n v="2889579.59987"/>
    <n v="2488059.7015499999"/>
    <n v="1195750.66561"/>
    <n v="928737.51114999992"/>
    <n v="457462.11063999997"/>
    <n v="363828.7476"/>
    <n v="10.527172282905282"/>
    <n v="9.5164535876086482"/>
    <n v="67415.976000000024"/>
    <n v="28.472584814596622"/>
    <n v="66.495348063783865"/>
    <n v="65.078707576542257"/>
    <n v="8.3096364836515768"/>
    <n v="5.2918806504924749"/>
    <n v="3.3236590495551187E-2"/>
    <n v="3.469960190085597E-2"/>
    <n v="3.0161502898750664E-2"/>
    <n v="3.1660086826951629E-2"/>
    <m/>
    <m/>
    <m/>
    <n v="0"/>
    <m/>
    <n v="0"/>
    <m/>
    <n v="0"/>
    <m/>
    <n v="43.929485240208145"/>
    <n v="78.379670461749669"/>
    <n v="69.962307197387318"/>
    <n v="19.939267277628524"/>
    <n v="-17.014041541621904"/>
    <n v="-19.730953782684402"/>
    <n v="67.154175975350711"/>
    <n v="64.955587128089206"/>
    <s v="Grandes"/>
    <n v="2023"/>
    <n v="4"/>
    <d v="2025-03-26T00:00:00"/>
    <x v="21"/>
    <x v="5"/>
  </r>
  <r>
    <n v="2024"/>
    <n v="12"/>
    <n v="1"/>
    <x v="14"/>
    <s v="AP Gpo y Col"/>
    <n v="30"/>
    <s v="624b60c58c9d8bfb6ff1886c2fd605d2adeb6ea4da576068201b6c6958ce93f4"/>
    <s v="866d562d83a77144c090ae01fef5e5dc5d322dfdcb968ee04e0fa262fe1b2619"/>
    <x v="11"/>
    <n v="57353.895429999997"/>
    <n v="54768.004130000001"/>
    <n v="57353.895429999997"/>
    <n v="54768.004130000001"/>
    <n v="57014.123200000031"/>
    <n v="43494.081630000015"/>
    <n v="57014.123200000031"/>
    <n v="43494.081630000015"/>
    <n v="0"/>
    <n v="0"/>
    <n v="137.94900000000001"/>
    <n v="132.37299999999999"/>
    <n v="0"/>
    <n v="0"/>
    <n v="57014.123200000002"/>
    <n v="43494.081630000001"/>
    <n v="56447.284439999996"/>
    <n v="54094.39198"/>
    <n v="0"/>
    <n v="0"/>
    <n v="0"/>
    <n v="0"/>
    <n v="0"/>
    <n v="0"/>
    <s v="AP Gpo y Col"/>
    <s v="Accidentes y Enfermedades"/>
    <s v="Accidentes Personales"/>
    <x v="21"/>
    <x v="3"/>
    <n v="45393489.003809996"/>
    <n v="37616661.60249"/>
    <n v="915229324.65265"/>
    <n v="785024033.86473012"/>
    <n v="876641246.77607977"/>
    <n v="747866068.79561019"/>
    <n v="2889579.59987"/>
    <n v="2488059.7015499999"/>
    <n v="1195750.66561"/>
    <n v="928737.51114999992"/>
    <n v="4777748.5748199997"/>
    <n v="4419817.2929100003"/>
    <n v="1.9848525866039579"/>
    <n v="2.2012335192712973"/>
    <n v="2585.8912999999957"/>
    <n v="4.7215364902872814"/>
    <n v="1.2004377068368606"/>
    <n v="1.2391463379686638"/>
    <n v="0.12634828626014213"/>
    <n v="0.1455950682406508"/>
    <n v="6.266614703562638E-3"/>
    <n v="6.5424591463068456E-3"/>
    <n v="6.9766022143772028E-3"/>
    <n v="7.3232369290667674E-3"/>
    <m/>
    <m/>
    <m/>
    <n v="0"/>
    <m/>
    <n v="0"/>
    <m/>
    <n v="0"/>
    <m/>
    <n v="31.084784557618008"/>
    <n v="99.40758648134954"/>
    <n v="79.415129911910512"/>
    <n v="4.7680611719262442"/>
    <n v="31.084784557617983"/>
    <n v="4.3496051510661493"/>
    <n v="101.00419137186753"/>
    <n v="80.404049362604553"/>
    <s v="Medianas"/>
    <n v="2023"/>
    <n v="4"/>
    <d v="2025-03-26T00:00:00"/>
    <x v="21"/>
    <x v="11"/>
  </r>
  <r>
    <n v="2024"/>
    <n v="12"/>
    <n v="201.1"/>
    <x v="1"/>
    <s v="AP Gpo y Col"/>
    <n v="201.1"/>
    <m/>
    <m/>
    <x v="1"/>
    <n v="2889579.5998699991"/>
    <n v="2488059.7015499994"/>
    <n v="2889579.5998699991"/>
    <n v="2488059.7015499994"/>
    <n v="1195750.6656099998"/>
    <n v="928737.51114999992"/>
    <n v="1195750.6656099998"/>
    <n v="928737.51114999992"/>
    <n v="0"/>
    <n v="0"/>
    <n v="0"/>
    <n v="0"/>
    <n v="13114.61685"/>
    <n v="-44242.393710000004"/>
    <n v="903600.95112999994"/>
    <n v="707074.93861999991"/>
    <n v="2236710.3945000004"/>
    <n v="1967199.5811700006"/>
    <n v="0"/>
    <n v="0"/>
    <n v="0"/>
    <n v="0"/>
    <n v="0"/>
    <n v="0"/>
    <s v="AP Gpo y Col"/>
    <s v="Accidentes y Enfermedades"/>
    <s v="Accidentes Personales"/>
    <x v="21"/>
    <x v="3"/>
    <n v="737592261.08196998"/>
    <n v="633610476.50867999"/>
    <n v="915229324.65265"/>
    <n v="785024033.86473012"/>
    <n v="876641246.77607977"/>
    <n v="747866068.79561019"/>
    <n v="2889579.59987"/>
    <n v="2488059.7015499999"/>
    <n v="1195750.66561"/>
    <n v="928737.51114999992"/>
    <n v="156482304.12051001"/>
    <n v="137230532.70423999"/>
    <n v="99.999999999999972"/>
    <n v="99.999999999999972"/>
    <n v="401519.89831999969"/>
    <n v="16.137872337623669"/>
    <n v="1.8465855395666202"/>
    <n v="1.8130511137140883"/>
    <n v="0.39175839448631022"/>
    <n v="0.39267969735281277"/>
    <n v="0.31572192040138786"/>
    <n v="0.32961939795745016"/>
    <n v="0.31694057687649402"/>
    <n v="0.33268787091208163"/>
    <m/>
    <m/>
    <m/>
    <n v="0"/>
    <m/>
    <n v="0"/>
    <m/>
    <n v="0"/>
    <m/>
    <n v="28.750120594286479"/>
    <n v="41.381475203652329"/>
    <n v="37.32778239088956"/>
    <n v="99.999999999999972"/>
    <n v="27.794226859964866"/>
    <n v="13.700227262640375"/>
    <n v="40.398656587456557"/>
    <n v="35.943223320506398"/>
    <m/>
    <n v="2023"/>
    <n v="4"/>
    <d v="2025-03-26T00:00:00"/>
    <x v="21"/>
    <x v="1"/>
  </r>
  <r>
    <n v="2024"/>
    <n v="12"/>
    <n v="128"/>
    <x v="65"/>
    <s v="AP Gpo y Col"/>
    <n v="267"/>
    <s v="8acc23987b8960d83c44541f9f0eb46454cea080ea94d916f56fccf033db866f"/>
    <s v="866d562d83a77144c090ae01fef5e5dc5d322dfdcb968ee04e0fa262fe1b2619"/>
    <x v="30"/>
    <n v="115.15496"/>
    <n v="197.28062"/>
    <n v="115.15496"/>
    <n v="197.28062"/>
    <n v="-24.570149999999998"/>
    <n v="439.36926999999997"/>
    <n v="-24.570149999999998"/>
    <n v="439.36926999999997"/>
    <n v="0"/>
    <n v="0"/>
    <n v="137.94900000000001"/>
    <n v="132.37299999999999"/>
    <n v="0"/>
    <n v="0"/>
    <n v="-24.570150000000002"/>
    <n v="439.36927000000003"/>
    <n v="129.47617"/>
    <n v="295.75452000000001"/>
    <n v="0"/>
    <n v="0"/>
    <n v="0"/>
    <n v="0"/>
    <n v="0"/>
    <n v="0"/>
    <s v="AP Gpo y Col"/>
    <s v="Accidentes y Enfermedades"/>
    <s v="Accidentes Personales"/>
    <x v="21"/>
    <x v="3"/>
    <n v="97178.802089999997"/>
    <n v="73642.424530000004"/>
    <n v="915229324.65265"/>
    <n v="785024033.86473012"/>
    <n v="876641246.77607977"/>
    <n v="747866068.79561019"/>
    <n v="2889579.59987"/>
    <n v="2488059.7015499999"/>
    <n v="1195750.66561"/>
    <n v="928737.51114999992"/>
    <n v="115.15496"/>
    <n v="197.28062"/>
    <n v="3.9851804049689694E-3"/>
    <n v="7.9290951047958792E-3"/>
    <n v="-82.125659999999996"/>
    <n v="-41.628853356198903"/>
    <n v="100"/>
    <n v="100"/>
    <n v="0.11849802376999027"/>
    <n v="0.26788990348848851"/>
    <n v="1.258208810602784E-5"/>
    <n v="1.3135927658376997E-5"/>
    <n v="2.5130519766225911E-5"/>
    <n v="2.6379137686739505E-5"/>
    <m/>
    <m/>
    <m/>
    <n v="0"/>
    <m/>
    <n v="0"/>
    <m/>
    <n v="0"/>
    <m/>
    <n v="-105.59214120732659"/>
    <n v="-21.336597225165114"/>
    <n v="222.71283920336421"/>
    <n v="-2.0547887370370634E-3"/>
    <n v="-105.59214120732659"/>
    <n v="-56.221744303349965"/>
    <n v="-18.976580787028226"/>
    <n v="148.55876758874217"/>
    <s v="Resto"/>
    <n v="2023"/>
    <n v="4"/>
    <d v="2025-03-26T00:00:00"/>
    <x v="21"/>
    <x v="30"/>
  </r>
  <r>
    <n v="2024"/>
    <n v="12"/>
    <n v="112"/>
    <x v="57"/>
    <s v="AP Gpo y Col"/>
    <n v="231"/>
    <s v="138d9e809e386a7b800791d1f664f56d1c55f3d1ba411b950862729bc486c5ce"/>
    <s v="866d562d83a77144c090ae01fef5e5dc5d322dfdcb968ee04e0fa262fe1b2619"/>
    <x v="28"/>
    <n v="21899.153420000002"/>
    <n v="19642.846610000001"/>
    <n v="21899.153420000002"/>
    <n v="19642.846610000001"/>
    <n v="3101.8110700000002"/>
    <n v="1229.2920799999999"/>
    <n v="3101.8110700000002"/>
    <n v="1229.2920799999999"/>
    <n v="0"/>
    <n v="0"/>
    <n v="137.94900000000001"/>
    <n v="132.37299999999999"/>
    <n v="0"/>
    <n v="0"/>
    <n v="3101.8110699999997"/>
    <n v="1229.2920800000002"/>
    <n v="19199.249350000002"/>
    <n v="18192.725120000003"/>
    <n v="0"/>
    <n v="0"/>
    <n v="0"/>
    <n v="0"/>
    <n v="0"/>
    <n v="0"/>
    <s v="AP Gpo y Col"/>
    <s v="Accidentes y Enfermedades"/>
    <s v="Accidentes Personales"/>
    <x v="21"/>
    <x v="3"/>
    <n v="662186.35713999998"/>
    <n v="620700.73778999993"/>
    <n v="915229324.65265"/>
    <n v="785024033.86473012"/>
    <n v="876641246.77607977"/>
    <n v="747866068.79561019"/>
    <n v="2889579.59987"/>
    <n v="2488059.7015499999"/>
    <n v="1195750.66561"/>
    <n v="928737.51114999992"/>
    <n v="662186.35713999998"/>
    <n v="620700.73778999993"/>
    <n v="0.75786641838782454"/>
    <n v="0.78948453679640374"/>
    <n v="2256.3068100000019"/>
    <n v="11.486659010264511"/>
    <n v="3.3070982486838014"/>
    <n v="3.1646243373156282"/>
    <n v="3.3070982486838014"/>
    <n v="3.1646243373156282"/>
    <n v="2.3927504102112572E-3"/>
    <n v="2.4980747256116384E-3"/>
    <n v="2.5021968452732389E-3"/>
    <n v="2.6265192966480658E-3"/>
    <m/>
    <m/>
    <m/>
    <n v="0"/>
    <m/>
    <n v="0"/>
    <m/>
    <n v="0"/>
    <m/>
    <n v="152.32498610094359"/>
    <n v="14.16406840260403"/>
    <n v="6.2582175812245984"/>
    <n v="0.2594028303064036"/>
    <n v="152.32498610094351"/>
    <n v="5.5325643814267522"/>
    <n v="16.155897626278808"/>
    <n v="6.7570530082301374"/>
    <s v="Resto"/>
    <n v="2023"/>
    <n v="4"/>
    <d v="2025-03-26T00:00:00"/>
    <x v="21"/>
    <x v="28"/>
  </r>
  <r>
    <n v="2024"/>
    <n v="12"/>
    <n v="27"/>
    <x v="21"/>
    <s v="AP Gpo y Col"/>
    <n v="21"/>
    <s v="6f4b6612125fb3a0daecd2799dfd6c9c299424fd920f9b308110a2c1fbd8f443"/>
    <s v="866d562d83a77144c090ae01fef5e5dc5d322dfdcb968ee04e0fa262fe1b2619"/>
    <x v="27"/>
    <n v="33670.296190000001"/>
    <n v="35288.632149999998"/>
    <n v="33670.296190000001"/>
    <n v="35288.632149999998"/>
    <n v="21708.625049999999"/>
    <n v="24191.711780000005"/>
    <n v="21708.625049999999"/>
    <n v="24191.711780000005"/>
    <n v="0"/>
    <n v="0"/>
    <n v="137.94900000000001"/>
    <n v="132.37299999999999"/>
    <n v="0"/>
    <n v="0"/>
    <n v="21708.625050000002"/>
    <n v="24191.711780000001"/>
    <n v="33529.477169999998"/>
    <n v="32407.097320000001"/>
    <n v="0"/>
    <n v="0"/>
    <n v="0"/>
    <n v="0"/>
    <n v="0"/>
    <n v="0"/>
    <s v="AP Gpo y Col"/>
    <s v="Accidentes y Enfermedades"/>
    <s v="Accidentes Personales"/>
    <x v="21"/>
    <x v="3"/>
    <n v="12904627.523799999"/>
    <n v="11666681.303610001"/>
    <n v="915229324.65265"/>
    <n v="785024033.86473012"/>
    <n v="876641246.77607977"/>
    <n v="747866068.79561019"/>
    <n v="2889579.59987"/>
    <n v="2488059.7015499999"/>
    <n v="1195750.66561"/>
    <n v="928737.51114999992"/>
    <n v="136198.56855000003"/>
    <n v="77704.270669999998"/>
    <n v="1.1652316548578485"/>
    <n v="1.4183193485275314"/>
    <n v="-1618.3359599999967"/>
    <n v="-4.5859979868899448"/>
    <n v="24.721475819064324"/>
    <n v="45.41401887660237"/>
    <n v="0.26091645131098817"/>
    <n v="0.30247361037522041"/>
    <n v="3.6788917578420722E-3"/>
    <n v="3.8408295655520753E-3"/>
    <n v="4.4952295251740899E-3"/>
    <n v="4.7185764433503516E-3"/>
    <m/>
    <m/>
    <m/>
    <n v="0"/>
    <m/>
    <n v="0"/>
    <m/>
    <n v="0"/>
    <m/>
    <n v="-10.264204338168604"/>
    <n v="64.474113703957883"/>
    <n v="68.553838179868379"/>
    <n v="1.8154809087164978"/>
    <n v="-10.264204338168581"/>
    <n v="3.463376676155816"/>
    <n v="64.744895782101466"/>
    <n v="74.649424911839034"/>
    <s v="Resto"/>
    <n v="2023"/>
    <n v="4"/>
    <d v="2025-03-26T00:00:00"/>
    <x v="21"/>
    <x v="27"/>
  </r>
  <r>
    <n v="2024"/>
    <n v="12"/>
    <n v="37"/>
    <x v="35"/>
    <s v="AP Gpo y Col"/>
    <n v="25"/>
    <s v="b7a56873cd771f2c446d369b649430b65a756ba278ff97ec81bb6f55b2e73569"/>
    <s v="866d562d83a77144c090ae01fef5e5dc5d322dfdcb968ee04e0fa262fe1b2619"/>
    <x v="24"/>
    <n v="11380.054970000001"/>
    <n v="8314.0623899999991"/>
    <n v="11380.054970000001"/>
    <n v="8314.0623899999991"/>
    <n v="12471.765909999996"/>
    <n v="7846.3593199999987"/>
    <n v="12471.765909999996"/>
    <n v="7846.3593199999987"/>
    <n v="0"/>
    <n v="0"/>
    <n v="137.94900000000001"/>
    <n v="132.37299999999999"/>
    <n v="0"/>
    <n v="0"/>
    <n v="11481.76591"/>
    <n v="8044.3593200000005"/>
    <n v="11070.717500000001"/>
    <n v="7889.0187000000005"/>
    <n v="0"/>
    <n v="0"/>
    <n v="0"/>
    <n v="0"/>
    <n v="0"/>
    <n v="0"/>
    <s v="AP Gpo y Col"/>
    <s v="Accidentes y Enfermedades"/>
    <s v="Accidentes Personales"/>
    <x v="21"/>
    <x v="3"/>
    <n v="13491623.877"/>
    <n v="11092660.54903"/>
    <n v="915229324.65265"/>
    <n v="785024033.86473012"/>
    <n v="876641246.77607977"/>
    <n v="747866068.79561019"/>
    <n v="2889579.59987"/>
    <n v="2488059.7015499999"/>
    <n v="1195750.66561"/>
    <n v="928737.51114999992"/>
    <n v="2168650.3452900001"/>
    <n v="1225622.8746099998"/>
    <n v="0.39383081782941648"/>
    <n v="0.3341584763750059"/>
    <n v="3065.9925800000019"/>
    <n v="36.877189948534927"/>
    <n v="0.52475287197476816"/>
    <n v="0.67835404856045789"/>
    <n v="8.4349038142104454E-2"/>
    <n v="7.4951021472725254E-2"/>
    <n v="1.2434102211835254E-3"/>
    <n v="1.2981427707002254E-3"/>
    <n v="1.0590838027046468E-3"/>
    <n v="1.1117047205242588E-3"/>
    <m/>
    <m/>
    <m/>
    <n v="0"/>
    <m/>
    <n v="0"/>
    <m/>
    <n v="0"/>
    <m/>
    <n v="58.949716694850494"/>
    <n v="109.59319566450209"/>
    <n v="94.374554242429724"/>
    <n v="1.0430072312472978"/>
    <n v="42.730644582892637"/>
    <n v="40.330729600121252"/>
    <n v="103.71293378229549"/>
    <n v="101.96907404972941"/>
    <s v="Resto"/>
    <n v="2023"/>
    <n v="4"/>
    <d v="2025-03-26T00:00:00"/>
    <x v="21"/>
    <x v="24"/>
  </r>
  <r>
    <n v="2024"/>
    <n v="12"/>
    <n v="9"/>
    <x v="8"/>
    <s v="AP Gpo y Col"/>
    <n v="9"/>
    <s v="19581e27de7ced00ff1ce50b2047e7a567c76b1cbaebabe5ef03f7c3017bb5b7"/>
    <s v="866d562d83a77144c090ae01fef5e5dc5d322dfdcb968ee04e0fa262fe1b2619"/>
    <x v="23"/>
    <n v="41649.964950000001"/>
    <n v="45644.634020000005"/>
    <n v="41649.964950000001"/>
    <n v="45644.634020000005"/>
    <n v="25759.986249999994"/>
    <n v="28574.067980000003"/>
    <n v="25759.986249999994"/>
    <n v="28574.067980000003"/>
    <n v="0"/>
    <n v="0"/>
    <n v="137.94900000000001"/>
    <n v="132.37299999999999"/>
    <n v="0"/>
    <n v="0"/>
    <n v="25759.986250000002"/>
    <n v="28574.06798"/>
    <n v="44894.294520000003"/>
    <n v="45781.748169999999"/>
    <n v="0"/>
    <n v="0"/>
    <n v="0"/>
    <n v="0"/>
    <n v="0"/>
    <n v="0"/>
    <s v="AP Gpo y Col"/>
    <s v="Accidentes y Enfermedades"/>
    <s v="Accidentes Personales"/>
    <x v="21"/>
    <x v="3"/>
    <n v="3641209.24174"/>
    <n v="3056102.5559399999"/>
    <n v="915229324.65265"/>
    <n v="785024033.86473012"/>
    <n v="876641246.77607977"/>
    <n v="747866068.79561019"/>
    <n v="2889579.59987"/>
    <n v="2488059.7015499999"/>
    <n v="1195750.66561"/>
    <n v="928737.51114999992"/>
    <n v="56873.954549999995"/>
    <n v="58398.806400000001"/>
    <n v="1.4413849319767416"/>
    <n v="1.8345473780860051"/>
    <n v="-3994.6690700000036"/>
    <n v="-8.7516729091302814"/>
    <n v="73.232053722207723"/>
    <n v="78.160217363620646"/>
    <n v="1.143849808809587"/>
    <n v="1.4935570120604336"/>
    <n v="4.5507681876132081E-3"/>
    <n v="4.75108433503114E-3"/>
    <n v="5.8144250431783817E-3"/>
    <n v="6.1033166130277476E-3"/>
    <m/>
    <m/>
    <m/>
    <n v="0"/>
    <m/>
    <n v="0"/>
    <m/>
    <n v="0"/>
    <m/>
    <n v="-9.8483762688941763"/>
    <n v="61.848758530587901"/>
    <n v="62.601154754532082"/>
    <n v="2.154294117566625"/>
    <n v="-9.8483762688941319"/>
    <n v="-1.9384442173432048"/>
    <n v="57.379198237593776"/>
    <n v="62.413667284824434"/>
    <s v="Resto"/>
    <n v="2023"/>
    <n v="4"/>
    <d v="2025-03-26T00:00:00"/>
    <x v="21"/>
    <x v="23"/>
  </r>
  <r>
    <n v="2024"/>
    <n v="12"/>
    <n v="79"/>
    <x v="59"/>
    <s v="AP Gpo y Col"/>
    <n v="51"/>
    <s v="031b4af5197ec30a926f48cf40e11a7dbc470048a21e4003b7a3c07c5dab1baa"/>
    <s v="866d562d83a77144c090ae01fef5e5dc5d322dfdcb968ee04e0fa262fe1b2619"/>
    <x v="29"/>
    <n v="27790.272079999999"/>
    <n v="21466.53341"/>
    <n v="27790.272079999999"/>
    <n v="21466.53341"/>
    <n v="4579.2319399999997"/>
    <n v="-10166.37988"/>
    <n v="4579.2319399999997"/>
    <n v="-10166.37988"/>
    <n v="0"/>
    <n v="0"/>
    <n v="137.94900000000001"/>
    <n v="132.37299999999999"/>
    <n v="0"/>
    <n v="0"/>
    <n v="4579.2319400000006"/>
    <n v="-10166.37988"/>
    <n v="32452.527329999997"/>
    <n v="20412.53138"/>
    <n v="0"/>
    <n v="0"/>
    <n v="0"/>
    <n v="0"/>
    <n v="0"/>
    <n v="0"/>
    <s v="AP Gpo y Col"/>
    <s v="Accidentes y Enfermedades"/>
    <s v="Accidentes Personales"/>
    <x v="21"/>
    <x v="3"/>
    <n v="77118417.460149989"/>
    <n v="65800436.183449998"/>
    <n v="915229324.65265"/>
    <n v="785024033.86473012"/>
    <n v="876641246.77607977"/>
    <n v="747866068.79561019"/>
    <n v="2889579.59987"/>
    <n v="2488059.7015499999"/>
    <n v="1195750.66561"/>
    <n v="928737.51114999992"/>
    <n v="583139.80669000011"/>
    <n v="575394.05998000002"/>
    <n v="0.961741011780754"/>
    <n v="0.86278208664474088"/>
    <n v="6323.7386699999988"/>
    <n v="29.458592820833097"/>
    <n v="4.7656276867364404"/>
    <n v="3.7307533919877711"/>
    <n v="3.6035843311178276E-2"/>
    <n v="3.262369469732971E-2"/>
    <n v="3.036427191681935E-3"/>
    <n v="3.1700849329416121E-3"/>
    <n v="2.7345065225988945E-3"/>
    <n v="2.8703713546692202E-3"/>
    <m/>
    <m/>
    <m/>
    <n v="0"/>
    <m/>
    <n v="0"/>
    <m/>
    <n v="0"/>
    <m/>
    <n v="-145.04289623299024"/>
    <n v="16.477823343426582"/>
    <n v="-47.35920647189397"/>
    <n v="0.38295876152943231"/>
    <n v="-145.04289623299027"/>
    <n v="58.983355497969583"/>
    <n v="14.110555684724236"/>
    <n v="-49.804601353661212"/>
    <s v="Resto"/>
    <n v="2023"/>
    <n v="4"/>
    <d v="2025-03-26T00:00:00"/>
    <x v="21"/>
    <x v="29"/>
  </r>
  <r>
    <n v="2024"/>
    <n v="12"/>
    <n v="8"/>
    <x v="20"/>
    <s v="AP Gpo y Col"/>
    <n v="8"/>
    <s v="2c624232cdd221771294dfbb310aca000a0df6ac8b66b696d90ef06fdefb64a3"/>
    <s v="866d562d83a77144c090ae01fef5e5dc5d322dfdcb968ee04e0fa262fe1b2619"/>
    <x v="20"/>
    <n v="33398.314960000003"/>
    <n v="62250.413609999996"/>
    <n v="33398.314960000003"/>
    <n v="62250.413609999996"/>
    <n v="30285.212869999996"/>
    <n v="40768.827739999993"/>
    <n v="30285.212869999996"/>
    <n v="40768.827739999993"/>
    <n v="0"/>
    <n v="0"/>
    <n v="137.94900000000001"/>
    <n v="132.37299999999999"/>
    <n v="0"/>
    <n v="0"/>
    <n v="30649.55113"/>
    <n v="32829.756580000001"/>
    <n v="40325.428169999999"/>
    <n v="58860.833709999999"/>
    <n v="0"/>
    <n v="0"/>
    <n v="0"/>
    <n v="0"/>
    <n v="0"/>
    <n v="0"/>
    <s v="AP Gpo y Col"/>
    <s v="Accidentes y Enfermedades"/>
    <s v="Accidentes Personales"/>
    <x v="21"/>
    <x v="3"/>
    <n v="2563341.60146"/>
    <n v="2109928.1285699997"/>
    <n v="915229324.65265"/>
    <n v="785024033.86473012"/>
    <n v="876641246.77607977"/>
    <n v="747866068.79561019"/>
    <n v="2889579.59987"/>
    <n v="2488059.7015499999"/>
    <n v="1195750.66561"/>
    <n v="928737.51114999992"/>
    <n v="56886.08771"/>
    <n v="82130.579809999996"/>
    <n v="1.1558191704254337"/>
    <n v="2.5019662338174409"/>
    <n v="-28852.098649999993"/>
    <n v="-46.348444896702098"/>
    <n v="58.710866407726115"/>
    <n v="75.794440699200521"/>
    <n v="1.3029209583684576"/>
    <n v="2.9503570651096114"/>
    <n v="3.6491744812345702E-3"/>
    <n v="3.8098041910331107E-3"/>
    <n v="7.9297462147160901E-3"/>
    <n v="8.3237381942264412E-3"/>
    <m/>
    <m/>
    <m/>
    <n v="0"/>
    <m/>
    <n v="0"/>
    <m/>
    <n v="0"/>
    <m/>
    <n v="-25.714781246246353"/>
    <n v="90.678864805818918"/>
    <n v="65.491657606353371"/>
    <n v="2.5327364425551293"/>
    <n v="-6.6409430867610864"/>
    <n v="-31.490219169034606"/>
    <n v="76.005519397811767"/>
    <n v="55.775215046643964"/>
    <s v="Resto"/>
    <n v="2023"/>
    <n v="4"/>
    <d v="2025-03-26T00:00:00"/>
    <x v="21"/>
    <x v="20"/>
  </r>
  <r>
    <n v="2024"/>
    <n v="12"/>
    <n v="38"/>
    <x v="55"/>
    <s v="AP Gpo y Col"/>
    <n v="26"/>
    <s v="5f9c4ab08cac7457e9111a30e4664920607ea2c115a1433d7be98e97e64244ca"/>
    <s v="866d562d83a77144c090ae01fef5e5dc5d322dfdcb968ee04e0fa262fe1b2619"/>
    <x v="19"/>
    <n v="50239.055350000002"/>
    <n v="45260.178650000002"/>
    <n v="50239.055350000002"/>
    <n v="45260.178650000002"/>
    <n v="9978.590000000002"/>
    <n v="9477.7258299999994"/>
    <n v="9978.590000000002"/>
    <n v="9477.7258299999994"/>
    <n v="0"/>
    <n v="0"/>
    <n v="137.94900000000001"/>
    <n v="132.37299999999999"/>
    <n v="0"/>
    <n v="0"/>
    <n v="9978.59"/>
    <n v="9477.7258299999994"/>
    <n v="48336.29206"/>
    <n v="44805.411970000001"/>
    <n v="0"/>
    <n v="0"/>
    <n v="0"/>
    <n v="0"/>
    <n v="0"/>
    <n v="0"/>
    <s v="AP Gpo y Col"/>
    <s v="Accidentes y Enfermedades"/>
    <s v="Accidentes Personales"/>
    <x v="21"/>
    <x v="3"/>
    <n v="42980084.940010004"/>
    <n v="38611132.551190004"/>
    <n v="915229324.65265"/>
    <n v="785024033.86473012"/>
    <n v="876641246.77607977"/>
    <n v="747866068.79561019"/>
    <n v="2889579.59987"/>
    <n v="2488059.7015499999"/>
    <n v="1195750.66561"/>
    <n v="928737.51114999992"/>
    <n v="14767528.98215"/>
    <n v="12538284.597709998"/>
    <n v="1.7386285310243821"/>
    <n v="1.8190953626154558"/>
    <n v="4978.8767000000007"/>
    <n v="11.000567935230631"/>
    <n v="0.3401994701396937"/>
    <n v="0.36097584400234745"/>
    <n v="0.11688914859084573"/>
    <n v="0.11722054148501032"/>
    <n v="5.4892313867966206E-3"/>
    <n v="5.73085689667903E-3"/>
    <n v="5.7654513362069776E-3"/>
    <n v="6.0519096317457723E-3"/>
    <m/>
    <m/>
    <m/>
    <n v="0"/>
    <m/>
    <n v="0"/>
    <m/>
    <n v="0"/>
    <m/>
    <n v="5.2846450613142748"/>
    <n v="19.862216617096486"/>
    <n v="20.940540034744203"/>
    <n v="0.83450423963674114"/>
    <n v="5.2846450613142526"/>
    <n v="7.8804767878579929"/>
    <n v="20.644094891708995"/>
    <n v="21.153082659625859"/>
    <s v="Resto"/>
    <n v="2023"/>
    <n v="4"/>
    <d v="2025-03-26T00:00:00"/>
    <x v="21"/>
    <x v="19"/>
  </r>
  <r>
    <n v="2024"/>
    <n v="12"/>
    <n v="13"/>
    <x v="23"/>
    <s v="AP Gpo y Col"/>
    <n v="13"/>
    <s v="3fdba35f04dc8c462986c992bcf875546257113072a909c162f7e470e581e278"/>
    <s v="866d562d83a77144c090ae01fef5e5dc5d322dfdcb968ee04e0fa262fe1b2619"/>
    <x v="6"/>
    <n v="196698.98822999999"/>
    <n v="88802.977029999995"/>
    <n v="196698.98822999999"/>
    <n v="88802.977029999995"/>
    <n v="119400.78477999999"/>
    <n v="41697.102750000013"/>
    <n v="119400.78477999999"/>
    <n v="41697.102750000013"/>
    <n v="0"/>
    <n v="0"/>
    <n v="137.94900000000001"/>
    <n v="132.37299999999999"/>
    <n v="0"/>
    <n v="0"/>
    <n v="119269.9354"/>
    <n v="41348.806409999997"/>
    <n v="182350.08713999999"/>
    <n v="80959.812260000006"/>
    <n v="0"/>
    <n v="0"/>
    <n v="0"/>
    <n v="0"/>
    <n v="0"/>
    <n v="0"/>
    <s v="AP Gpo y Col"/>
    <s v="Accidentes y Enfermedades"/>
    <s v="Accidentes Personales"/>
    <x v="21"/>
    <x v="3"/>
    <n v="1543430.5720599999"/>
    <n v="1367985.9146"/>
    <n v="915229324.65265"/>
    <n v="785024033.86473012"/>
    <n v="876641246.77607977"/>
    <n v="747866068.79561019"/>
    <n v="2889579.59987"/>
    <n v="2488059.7015499999"/>
    <n v="1195750.66561"/>
    <n v="928737.51114999992"/>
    <n v="797609.64225999999"/>
    <n v="629113.88571000006"/>
    <n v="6.8071835861122958"/>
    <n v="3.569165843354881"/>
    <n v="107896.01119999999"/>
    <n v="121.50044380105621"/>
    <n v="24.661059471731065"/>
    <n v="14.115564613516593"/>
    <n v="12.744271870128113"/>
    <n v="6.4915125281802366"/>
    <n v="2.1491770743321807E-2"/>
    <n v="2.2437797554401721E-2"/>
    <n v="1.1312134813607745E-2"/>
    <n v="1.1874181853578601E-2"/>
    <m/>
    <m/>
    <m/>
    <n v="0"/>
    <m/>
    <n v="0"/>
    <m/>
    <n v="0"/>
    <m/>
    <n v="186.35271255147327"/>
    <n v="60.702287212776476"/>
    <n v="46.954622631529155"/>
    <n v="9.9854249062106017"/>
    <n v="188.4483150912796"/>
    <n v="125.23531373119808"/>
    <n v="65.407117304216072"/>
    <n v="51.07324888206206"/>
    <s v="Grandes"/>
    <n v="2023"/>
    <n v="4"/>
    <d v="2025-03-26T00:00:00"/>
    <x v="21"/>
    <x v="6"/>
  </r>
  <r>
    <n v="2024"/>
    <n v="12"/>
    <n v="104"/>
    <x v="79"/>
    <s v="AP Gpo y Col"/>
    <n v="225"/>
    <s v="0e6523810856a138a75dec70a9cf3778a5c70b83ac915f22c33f05db97cb3e68"/>
    <s v="866d562d83a77144c090ae01fef5e5dc5d322dfdcb968ee04e0fa262fe1b2619"/>
    <x v="33"/>
    <n v="9472.6047300000009"/>
    <n v="8756.1295200000004"/>
    <n v="9472.6047300000009"/>
    <n v="8756.1295200000004"/>
    <n v="434.64031999999997"/>
    <n v="769.13117"/>
    <n v="434.64031999999997"/>
    <n v="769.13117"/>
    <n v="0"/>
    <n v="0"/>
    <n v="137.94900000000001"/>
    <n v="132.37299999999999"/>
    <n v="0"/>
    <n v="0"/>
    <n v="434.64032000000003"/>
    <n v="769.13117"/>
    <n v="9408.5239999999994"/>
    <n v="8577.1401999999998"/>
    <n v="0"/>
    <n v="0"/>
    <n v="0"/>
    <n v="0"/>
    <n v="0"/>
    <n v="0"/>
    <s v="AP Gpo y Col"/>
    <s v="Accidentes y Enfermedades"/>
    <s v="Accidentes Personales"/>
    <x v="21"/>
    <x v="3"/>
    <n v="4026801.2294200002"/>
    <n v="2477706.5655799997"/>
    <n v="915229324.65265"/>
    <n v="785024033.86473012"/>
    <n v="876641246.77607977"/>
    <n v="747866068.79561019"/>
    <n v="2889579.59987"/>
    <n v="2488059.7015499999"/>
    <n v="1195750.66561"/>
    <n v="928737.51114999992"/>
    <n v="109414.53413"/>
    <n v="-150759.32838999998"/>
    <n v="0.32781947693796581"/>
    <n v="0.35192602149157221"/>
    <n v="716.47521000000052"/>
    <n v="8.1825560981423351"/>
    <n v="8.657537872203708"/>
    <n v="-5.8080183916372521"/>
    <n v="0.23523894501652334"/>
    <n v="0.353396549923994"/>
    <n v="1.0349979480383307E-3"/>
    <n v="1.0805565862701855E-3"/>
    <n v="1.1153963626938837E-3"/>
    <n v="1.1708151880859068E-3"/>
    <m/>
    <m/>
    <m/>
    <n v="0"/>
    <m/>
    <n v="0"/>
    <m/>
    <n v="0"/>
    <m/>
    <n v="-43.48944146939202"/>
    <n v="4.5883928696347063"/>
    <n v="8.7839172347007484"/>
    <n v="3.6348741631540109E-2"/>
    <n v="-43.489441469392013"/>
    <n v="9.6930186590630676"/>
    <n v="4.6196440589405956"/>
    <n v="8.9672216154284161"/>
    <s v="Resto"/>
    <n v="2023"/>
    <n v="4"/>
    <d v="2025-03-26T00:00:00"/>
    <x v="21"/>
    <x v="33"/>
  </r>
  <r>
    <n v="2024"/>
    <n v="12"/>
    <n v="80"/>
    <x v="30"/>
    <s v="AP Gpo y Col"/>
    <n v="52"/>
    <s v="41cfc0d1f2d127b04555b7246d84019b4d27710a3f3aff6e7764375b1e06e05d"/>
    <s v="866d562d83a77144c090ae01fef5e5dc5d322dfdcb968ee04e0fa262fe1b2619"/>
    <x v="35"/>
    <n v="0"/>
    <n v="0"/>
    <n v="0"/>
    <n v="0"/>
    <n v="0"/>
    <n v="-10.996989999999998"/>
    <n v="0"/>
    <n v="-10.996989999999998"/>
    <n v="0"/>
    <n v="0"/>
    <n v="0"/>
    <n v="0"/>
    <n v="0"/>
    <n v="0"/>
    <n v="0"/>
    <n v="-10.99699"/>
    <n v="0"/>
    <n v="0"/>
    <n v="0"/>
    <n v="0"/>
    <n v="0"/>
    <n v="0"/>
    <n v="0"/>
    <n v="0"/>
    <s v="AP Gpo y Col"/>
    <s v="Accidentes y Enfermedades"/>
    <s v="Accidentes Personales"/>
    <x v="21"/>
    <x v="3"/>
    <n v="1104243.47276"/>
    <n v="1122680.13815"/>
    <n v="915229324.65265"/>
    <n v="785024033.86473012"/>
    <n v="876641246.77607977"/>
    <n v="747866068.79561019"/>
    <n v="2889579.59987"/>
    <n v="2488059.7015499999"/>
    <n v="1195750.66561"/>
    <n v="928737.51114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21"/>
    <x v="35"/>
  </r>
  <r>
    <n v="2024"/>
    <n v="12"/>
    <n v="22"/>
    <x v="15"/>
    <s v="AP Gpo y Col"/>
    <n v="16"/>
    <s v="b17ef6d19c7a5b1ee83b907c595526dcb1eb06db8227d650d5dda0a9f4ce8cd9"/>
    <s v="866d562d83a77144c090ae01fef5e5dc5d322dfdcb968ee04e0fa262fe1b2619"/>
    <x v="12"/>
    <n v="59865.148500000003"/>
    <n v="50136.610399999998"/>
    <n v="59865.148500000003"/>
    <n v="50136.610399999998"/>
    <n v="31551.140589999999"/>
    <n v="28745.916079999999"/>
    <n v="31551.140589999999"/>
    <n v="28745.916079999999"/>
    <n v="0"/>
    <n v="0"/>
    <n v="137.94900000000001"/>
    <n v="132.37299999999999"/>
    <n v="-728.55509999999992"/>
    <n v="1843.8113600000001"/>
    <n v="31551.140589999999"/>
    <n v="28745.916079999999"/>
    <n v="55406.97466"/>
    <n v="41706.250340000006"/>
    <n v="0"/>
    <n v="0"/>
    <n v="0"/>
    <n v="0"/>
    <n v="0"/>
    <n v="0"/>
    <s v="AP Gpo y Col"/>
    <s v="Accidentes y Enfermedades"/>
    <s v="Accidentes Personales"/>
    <x v="21"/>
    <x v="3"/>
    <n v="30790952.222909998"/>
    <n v="26673376.957529999"/>
    <n v="915229324.65265"/>
    <n v="785024033.86473012"/>
    <n v="876641246.77607977"/>
    <n v="747866068.79561019"/>
    <n v="2889579.59987"/>
    <n v="2488059.7015499999"/>
    <n v="1195750.66561"/>
    <n v="928737.51114999992"/>
    <n v="6149622.8427499998"/>
    <n v="5950050.4986999994"/>
    <n v="2.0717597986466019"/>
    <n v="2.0150887202893939"/>
    <n v="9728.5381000000052"/>
    <n v="19.404060271294288"/>
    <n v="0.97347674858755062"/>
    <n v="0.8426249560563247"/>
    <n v="0.1944244791996311"/>
    <n v="0.18796499025912142"/>
    <n v="6.5409998223909804E-3"/>
    <n v="6.8289221754234139E-3"/>
    <n v="6.3866338146583669E-3"/>
    <n v="6.7039557605202971E-3"/>
    <m/>
    <m/>
    <m/>
    <n v="0"/>
    <m/>
    <n v="0"/>
    <m/>
    <n v="0"/>
    <m/>
    <n v="9.758688859290654"/>
    <n v="52.703687171176064"/>
    <n v="57.335180521098806"/>
    <n v="2.638605312747579"/>
    <n v="9.758688859290654"/>
    <n v="32.85053009634813"/>
    <n v="56.944348222603345"/>
    <n v="68.924719546005576"/>
    <s v="Medianas"/>
    <n v="2023"/>
    <n v="4"/>
    <d v="2025-03-26T00:00:00"/>
    <x v="21"/>
    <x v="12"/>
  </r>
  <r>
    <n v="2024"/>
    <n v="12"/>
    <n v="10"/>
    <x v="4"/>
    <s v="AP Gpo y Col"/>
    <n v="10"/>
    <s v="4a44dc15364204a80fe80e9039455cc1608281820fe2b24f1e5233ade6af1dd5"/>
    <s v="866d562d83a77144c090ae01fef5e5dc5d322dfdcb968ee04e0fa262fe1b2619"/>
    <x v="9"/>
    <n v="171633.29355"/>
    <n v="104685.27926000001"/>
    <n v="171633.29355"/>
    <n v="104685.27926000001"/>
    <n v="70643.238769999996"/>
    <n v="72783.815230000007"/>
    <n v="70643.238769999996"/>
    <n v="72783.815230000007"/>
    <n v="0"/>
    <n v="0"/>
    <n v="137.94900000000001"/>
    <n v="132.37299999999999"/>
    <n v="0"/>
    <n v="0"/>
    <n v="70643.238769999996"/>
    <n v="72783.815230000007"/>
    <n v="143586.59968000001"/>
    <n v="135642.62615"/>
    <n v="0"/>
    <n v="0"/>
    <n v="0"/>
    <n v="0"/>
    <n v="0"/>
    <n v="0"/>
    <s v="AP Gpo y Col"/>
    <s v="Accidentes y Enfermedades"/>
    <s v="Accidentes Personales"/>
    <x v="21"/>
    <x v="3"/>
    <n v="6475502.38203"/>
    <n v="6588756.6787700001"/>
    <n v="915229324.65265"/>
    <n v="785024033.86473012"/>
    <n v="876641246.77607977"/>
    <n v="747866068.79561019"/>
    <n v="2889579.59987"/>
    <n v="2488059.7015499999"/>
    <n v="1195750.66561"/>
    <n v="928737.51114999992"/>
    <n v="982311.20866999996"/>
    <n v="832402.52324000001"/>
    <n v="5.9397323249970917"/>
    <n v="4.2075067248098454"/>
    <n v="66948.014289999992"/>
    <n v="63.951698618222693"/>
    <n v="17.472394902465062"/>
    <n v="12.576280866200227"/>
    <n v="2.6505015892866495"/>
    <n v="1.5888472493955086"/>
    <n v="1.8753036963182826E-2"/>
    <n v="1.9578509929939477E-2"/>
    <n v="1.3335296085729607E-2"/>
    <n v="1.3997864541252536E-2"/>
    <m/>
    <m/>
    <m/>
    <n v="0"/>
    <m/>
    <n v="0"/>
    <m/>
    <n v="0"/>
    <m/>
    <n v="-2.9410061196101012"/>
    <n v="41.159402880898682"/>
    <n v="69.526313293038626"/>
    <n v="5.9078569472476161"/>
    <n v="-2.9410061196101012"/>
    <n v="5.8565465410668205"/>
    <n v="49.199047075031331"/>
    <n v="53.658512295030505"/>
    <s v="Grandes"/>
    <n v="2023"/>
    <n v="4"/>
    <d v="2025-03-26T00:00:00"/>
    <x v="21"/>
    <x v="9"/>
  </r>
  <r>
    <n v="2024"/>
    <n v="12"/>
    <n v="150.1"/>
    <x v="32"/>
    <s v="AP Gpo y Col"/>
    <n v="150.1"/>
    <m/>
    <m/>
    <x v="21"/>
    <n v="349985.46801000007"/>
    <n v="390935.25358000002"/>
    <n v="349985.46801000007"/>
    <n v="390935.25358000002"/>
    <n v="146207.32696999999"/>
    <n v="168976.04769000001"/>
    <n v="146207.32696999999"/>
    <n v="168976.04769000001"/>
    <n v="0"/>
    <n v="0"/>
    <n v="0"/>
    <n v="0"/>
    <n v="0"/>
    <n v="0"/>
    <n v="132930.91827000002"/>
    <n v="126206.0316"/>
    <n v="335616.39292999997"/>
    <n v="351369.66168000002"/>
    <n v="0"/>
    <n v="0"/>
    <n v="0"/>
    <n v="0"/>
    <n v="0"/>
    <n v="0"/>
    <s v="AP Gpo y Col"/>
    <s v="Accidentes y Enfermedades"/>
    <s v="Accidentes Personales"/>
    <x v="21"/>
    <x v="3"/>
    <n v="323774740.07381999"/>
    <n v="291905634.61083996"/>
    <n v="915229324.65265"/>
    <n v="785024033.86473012"/>
    <n v="876641246.77607977"/>
    <n v="747866068.79561019"/>
    <n v="2889579.59987"/>
    <n v="2488059.7015499999"/>
    <n v="1195750.66561"/>
    <n v="928737.51114999992"/>
    <n v="61691553.688819997"/>
    <n v="52914306.067529991"/>
    <n v="12.111985702894138"/>
    <n v="15.712454702612522"/>
    <n v="-40949.785569999949"/>
    <n v="-10.474825484527472"/>
    <n v="0.56731504895365592"/>
    <n v="0.73880824040493487"/>
    <n v="0.10809535911609537"/>
    <n v="0.13392521665475332"/>
    <n v="3.824019385991892E-2"/>
    <n v="3.9923454354572112E-2"/>
    <n v="4.9799144575917949E-2"/>
    <n v="5.2273431018146854E-2"/>
    <m/>
    <m/>
    <m/>
    <n v="0"/>
    <m/>
    <n v="0"/>
    <m/>
    <n v="0"/>
    <m/>
    <n v="-13.474525550373295"/>
    <n v="41.775256498884815"/>
    <n v="43.223537949723728"/>
    <n v="12.227241947251088"/>
    <n v="5.3284986341334495"/>
    <n v="-4.4833889968414198"/>
    <n v="39.607993253692356"/>
    <n v="35.918306377554757"/>
    <s v="Resto"/>
    <n v="2023"/>
    <n v="4"/>
    <d v="2025-03-26T00:00:00"/>
    <x v="21"/>
    <x v="21"/>
  </r>
  <r>
    <n v="2024"/>
    <n v="12"/>
    <n v="77"/>
    <x v="63"/>
    <s v="AP Gpo y Col"/>
    <n v="49"/>
    <s v="0e17daca5f3e175f448bacace3bc0da47d0655a74c8dd0dc497a3afbdad95f1f"/>
    <s v="866d562d83a77144c090ae01fef5e5dc5d322dfdcb968ee04e0fa262fe1b2619"/>
    <x v="14"/>
    <n v="76115.83756"/>
    <n v="73947.085730000006"/>
    <n v="76115.83756"/>
    <n v="73947.085730000006"/>
    <n v="2169.5124899999996"/>
    <n v="1608.53387"/>
    <n v="2169.5124899999996"/>
    <n v="1608.53387"/>
    <n v="0"/>
    <n v="0"/>
    <n v="137.94900000000001"/>
    <n v="132.37299999999999"/>
    <n v="0"/>
    <n v="0"/>
    <n v="2169.5124900000001"/>
    <n v="1608.5338700000002"/>
    <n v="76115.957939999993"/>
    <n v="73947.274470000004"/>
    <n v="0"/>
    <n v="0"/>
    <n v="0"/>
    <n v="0"/>
    <n v="0"/>
    <n v="0"/>
    <s v="AP Gpo y Col"/>
    <s v="Accidentes y Enfermedades"/>
    <s v="Accidentes Personales"/>
    <x v="21"/>
    <x v="3"/>
    <n v="17020235.984469999"/>
    <n v="9806444.11338"/>
    <n v="915229324.65265"/>
    <n v="785024033.86473012"/>
    <n v="876641246.77607977"/>
    <n v="747866068.79561019"/>
    <n v="2889579.59987"/>
    <n v="2488059.7015499999"/>
    <n v="1195750.66561"/>
    <n v="928737.51114999992"/>
    <n v="435706.49731000001"/>
    <n v="437312.77789999999"/>
    <n v="2.6341491877719649"/>
    <n v="2.9720784305912273"/>
    <n v="2168.7518299999938"/>
    <n v="2.9328428680998497"/>
    <n v="17.469520888471969"/>
    <n v="16.909427180494927"/>
    <n v="0.44720788612714535"/>
    <n v="0.75406625352716738"/>
    <n v="8.316586401871209E-3"/>
    <n v="8.6826666940350173E-3"/>
    <n v="9.4197225231376861E-3"/>
    <n v="9.8877444525711667E-3"/>
    <m/>
    <m/>
    <m/>
    <n v="0"/>
    <m/>
    <n v="0"/>
    <m/>
    <n v="0"/>
    <m/>
    <n v="34.875151245649526"/>
    <n v="2.8502773661129766"/>
    <n v="2.17524984807809"/>
    <n v="0.18143518982640458"/>
    <n v="34.875151245649548"/>
    <n v="2.9327429381860615"/>
    <n v="2.8502728583014929"/>
    <n v="2.1752442960593137"/>
    <s v="Medianas"/>
    <n v="2023"/>
    <n v="4"/>
    <d v="2025-03-26T00:00:00"/>
    <x v="21"/>
    <x v="14"/>
  </r>
  <r>
    <n v="2024"/>
    <n v="12"/>
    <n v="715"/>
    <x v="46"/>
    <s v="AP Gpo y Col"/>
    <n v="251"/>
    <s v="c75d3f1f5bcd6914d0331ce5ec17c0db8f2070a2d4285f8e3ff11c6ca19168ff"/>
    <s v="866d562d83a77144c090ae01fef5e5dc5d322dfdcb968ee04e0fa262fe1b2619"/>
    <x v="36"/>
    <n v="4.2515000000000001"/>
    <n v="30.08569"/>
    <n v="4.2515000000000001"/>
    <n v="30.08569"/>
    <n v="-1.0076700000000001"/>
    <n v="-0.72847000000000006"/>
    <n v="-1.0076700000000001"/>
    <n v="-0.72847000000000006"/>
    <n v="0"/>
    <n v="0"/>
    <n v="137.94900000000001"/>
    <n v="132.37299999999999"/>
    <n v="0"/>
    <n v="0"/>
    <n v="-1.0076700000000001"/>
    <n v="-0.72847000000000006"/>
    <n v="4.7221899999999994"/>
    <n v="26.63175"/>
    <n v="0"/>
    <n v="0"/>
    <n v="0"/>
    <n v="0"/>
    <n v="0"/>
    <n v="0"/>
    <s v="AP Gpo y Col"/>
    <s v="Accidentes y Enfermedades"/>
    <s v="Accidentes Personales"/>
    <x v="21"/>
    <x v="3"/>
    <n v="135193.71434999999"/>
    <n v="122528.56879999999"/>
    <n v="915229324.65265"/>
    <n v="785024033.86473012"/>
    <n v="876641246.77607977"/>
    <n v="747866068.79561019"/>
    <n v="2889579.59987"/>
    <n v="2488059.7015499999"/>
    <n v="1195750.66561"/>
    <n v="928737.51114999992"/>
    <n v="135193.71434999999"/>
    <n v="122528.56879999999"/>
    <n v="1.4713212953854158E-4"/>
    <n v="1.209202897392589E-3"/>
    <n v="-25.83419"/>
    <n v="-85.86869704500711"/>
    <n v="3.1447467956930205E-3"/>
    <n v="2.4554020580382394E-2"/>
    <n v="3.1447467956930205E-3"/>
    <n v="2.4554020580382394E-2"/>
    <n v="4.6452838490654125E-7"/>
    <n v="4.8497603958691656E-7"/>
    <n v="3.8324546386033519E-6"/>
    <n v="4.0228713743426085E-6"/>
    <m/>
    <m/>
    <m/>
    <n v="0"/>
    <m/>
    <n v="0"/>
    <m/>
    <n v="0"/>
    <m/>
    <n v="38.326904333740572"/>
    <n v="-23.701517111607671"/>
    <n v="-2.4213172441782125"/>
    <n v="-8.4270912739651077E-5"/>
    <n v="38.326904333740572"/>
    <n v="-82.268570409379777"/>
    <n v="-21.339039725212245"/>
    <n v="-2.7353440911693752"/>
    <s v="Resto"/>
    <n v="2023"/>
    <n v="4"/>
    <d v="2025-03-26T00:00:00"/>
    <x v="21"/>
    <x v="36"/>
  </r>
  <r>
    <n v="2024"/>
    <n v="12"/>
    <n v="43"/>
    <x v="9"/>
    <s v="AP Gpo y Col"/>
    <n v="31"/>
    <s v="eb1e33e8a81b697b75855af6bfcdbcbf7cbbde9f94962ceaec1ed8af21f5a50f"/>
    <s v="866d562d83a77144c090ae01fef5e5dc5d322dfdcb968ee04e0fa262fe1b2619"/>
    <x v="15"/>
    <n v="164722.35775"/>
    <n v="205880.08840000001"/>
    <n v="164722.35775"/>
    <n v="205880.08840000001"/>
    <n v="72862.355060000002"/>
    <n v="64206.838129999989"/>
    <n v="72862.355060000002"/>
    <n v="64206.838129999989"/>
    <n v="0"/>
    <n v="0"/>
    <n v="137.94900000000001"/>
    <n v="132.37299999999999"/>
    <n v="12273.634480000001"/>
    <n v="12591.05724"/>
    <n v="72862.355060000002"/>
    <n v="64206.838130000004"/>
    <n v="183848.62840000002"/>
    <n v="169314.88158000002"/>
    <n v="0"/>
    <n v="0"/>
    <n v="0"/>
    <n v="0"/>
    <n v="0"/>
    <n v="0"/>
    <s v="AP Gpo y Col"/>
    <s v="Accidentes y Enfermedades"/>
    <s v="Accidentes Personales"/>
    <x v="21"/>
    <x v="3"/>
    <n v="116483297.66436"/>
    <n v="99677568.474130005"/>
    <n v="915229324.65265"/>
    <n v="785024033.86473012"/>
    <n v="876641246.77607977"/>
    <n v="747866068.79561019"/>
    <n v="2889579.59987"/>
    <n v="2488059.7015499999"/>
    <n v="1195750.66561"/>
    <n v="928737.51114999992"/>
    <n v="41404529.52307"/>
    <n v="36758202.638769999"/>
    <n v="5.7005648073308217"/>
    <n v="8.2747246085671406"/>
    <n v="-41157.730650000012"/>
    <n v="-19.991117630586764"/>
    <n v="0.3978365643744825"/>
    <n v="0.56009291428969921"/>
    <n v="0.14141285579383073"/>
    <n v="0.20654605800645454"/>
    <n v="1.7997932683430549E-2"/>
    <n v="1.8790167398098138E-2"/>
    <n v="2.6225959909333917E-2"/>
    <n v="2.7529005124080106E-2"/>
    <m/>
    <m/>
    <m/>
    <n v="0"/>
    <m/>
    <n v="0"/>
    <m/>
    <n v="0"/>
    <m/>
    <n v="13.480677731669545"/>
    <n v="44.233433794447983"/>
    <n v="31.186521547073511"/>
    <n v="6.0934404768096044"/>
    <n v="13.480677731669498"/>
    <n v="8.583856707913128"/>
    <n v="39.631709898576538"/>
    <n v="37.921556292535783"/>
    <s v="Medianas"/>
    <n v="2023"/>
    <n v="4"/>
    <d v="2025-03-26T00:00:00"/>
    <x v="21"/>
    <x v="15"/>
  </r>
  <r>
    <n v="2024"/>
    <n v="12"/>
    <n v="18"/>
    <x v="64"/>
    <s v="AP Gpo y Col"/>
    <n v="5"/>
    <s v="ef2d127de37b942baad06145e54b0c619a1f22327b2ebbcfbec78f5564afe39d"/>
    <s v="866d562d83a77144c090ae01fef5e5dc5d322dfdcb968ee04e0fa262fe1b2619"/>
    <x v="22"/>
    <n v="49669.396310000004"/>
    <n v="43494.460020000006"/>
    <n v="49669.396310000004"/>
    <n v="43494.460020000006"/>
    <n v="3037.3699500000002"/>
    <n v="3935.4196900000002"/>
    <n v="3037.3699500000002"/>
    <n v="3935.4196900000002"/>
    <n v="0"/>
    <n v="0"/>
    <n v="137.94900000000001"/>
    <n v="132.37299999999999"/>
    <n v="0"/>
    <n v="0"/>
    <n v="3037.3699500000002"/>
    <n v="3935.4196899999997"/>
    <n v="49019.955829999999"/>
    <n v="43424.959889999998"/>
    <n v="0"/>
    <n v="0"/>
    <n v="0"/>
    <n v="0"/>
    <n v="0"/>
    <n v="0"/>
    <s v="AP Gpo y Col"/>
    <s v="Accidentes y Enfermedades"/>
    <s v="Accidentes Personales"/>
    <x v="21"/>
    <x v="3"/>
    <n v="21640816.292180002"/>
    <n v="22099973.424029998"/>
    <n v="915229324.65265"/>
    <n v="785024033.86473012"/>
    <n v="876641246.77607977"/>
    <n v="747866068.79561019"/>
    <n v="2889579.59987"/>
    <n v="2488059.7015499999"/>
    <n v="1195750.66561"/>
    <n v="928737.51114999992"/>
    <n v="979435.60864999995"/>
    <n v="963292.14204999991"/>
    <n v="1.7189142777805668"/>
    <n v="1.7481276672301724"/>
    <n v="6174.9362899999978"/>
    <n v="14.197063918394637"/>
    <n v="5.0712263135359725"/>
    <n v="4.5151889153210192"/>
    <n v="0.22951720323021388"/>
    <n v="0.19680774807044385"/>
    <n v="5.4269891678624541E-3"/>
    <n v="5.6658748938249581E-3"/>
    <n v="5.540525913056908E-3"/>
    <n v="5.8158087169331019E-3"/>
    <m/>
    <m/>
    <m/>
    <n v="0"/>
    <m/>
    <n v="0"/>
    <m/>
    <n v="0"/>
    <m/>
    <n v="-22.819668821649863"/>
    <n v="6.1151738810010112"/>
    <n v="9.0480941439217339"/>
    <n v="0.25401365329372549"/>
    <n v="-22.819668821649863"/>
    <n v="12.884285798243035"/>
    <n v="6.1961907116634798"/>
    <n v="9.0625753022428412"/>
    <s v="Resto"/>
    <n v="2023"/>
    <n v="4"/>
    <d v="2025-03-26T00:00:00"/>
    <x v="21"/>
    <x v="22"/>
  </r>
  <r>
    <n v="2024"/>
    <n v="12"/>
    <n v="120"/>
    <x v="58"/>
    <s v="AP Gpo y Col"/>
    <n v="234"/>
    <s v="114bd151f8fb0c58642d2170da4ae7d7c57977260ac2cc8905306cab6b2acabc"/>
    <s v="866d562d83a77144c090ae01fef5e5dc5d322dfdcb968ee04e0fa262fe1b2619"/>
    <x v="8"/>
    <n v="138560.57109000001"/>
    <n v="115167.14877"/>
    <n v="138560.57109000001"/>
    <n v="115167.14877"/>
    <n v="84906.784290000011"/>
    <n v="51460.897099999995"/>
    <n v="84906.784290000011"/>
    <n v="51460.897099999995"/>
    <n v="0"/>
    <n v="0"/>
    <n v="137.94900000000001"/>
    <n v="132.37299999999999"/>
    <n v="-6.7725900000000001"/>
    <n v="-821.2114499999999"/>
    <n v="63806.534919999998"/>
    <n v="39551.518939999994"/>
    <n v="102826.5635"/>
    <n v="89108.176590000003"/>
    <n v="0"/>
    <n v="0"/>
    <n v="0"/>
    <n v="0"/>
    <n v="0"/>
    <n v="0"/>
    <s v="AP Gpo y Col"/>
    <s v="Accidentes y Enfermedades"/>
    <s v="Accidentes Personales"/>
    <x v="21"/>
    <x v="3"/>
    <n v="3543412.1833600001"/>
    <n v="3536266.6495100004"/>
    <n v="915229324.65265"/>
    <n v="785024033.86473012"/>
    <n v="876641246.77607977"/>
    <n v="747866068.79561019"/>
    <n v="2889579.59987"/>
    <n v="2488059.7015499999"/>
    <n v="1195750.66561"/>
    <n v="928737.51114999992"/>
    <n v="139645.32724000001"/>
    <n v="115986.81951"/>
    <n v="4.7951809701395227"/>
    <n v="4.628793621722731"/>
    <n v="23393.422320000012"/>
    <n v="20.312582685118798"/>
    <n v="99.223206267306253"/>
    <n v="99.29330699517169"/>
    <n v="3.9103712444373753"/>
    <n v="3.2567439105859859"/>
    <n v="1.5139437445646406E-2"/>
    <n v="1.5805846644744118E-2"/>
    <n v="1.4670525207110386E-2"/>
    <n v="1.5399434949023589E-2"/>
    <m/>
    <m/>
    <m/>
    <n v="0"/>
    <m/>
    <n v="0"/>
    <m/>
    <n v="0"/>
    <m/>
    <n v="64.992817993450842"/>
    <n v="61.277738408605465"/>
    <n v="44.683659923518995"/>
    <n v="7.1007097660017333"/>
    <n v="61.325118807181788"/>
    <n v="15.39520550748148"/>
    <n v="62.052579360974171"/>
    <n v="44.38595923916435"/>
    <s v="Medianas"/>
    <n v="2023"/>
    <n v="4"/>
    <d v="2025-03-26T00:00:00"/>
    <x v="21"/>
    <x v="8"/>
  </r>
  <r>
    <n v="2024"/>
    <n v="12"/>
    <n v="718"/>
    <x v="44"/>
    <s v="AP Gpo y Col"/>
    <n v="281"/>
    <s v="71a1c003a2b855d85582c8f6c7648c49d3fe836408a7e1b5d9b222448acb3c1b"/>
    <s v="866d562d83a77144c090ae01fef5e5dc5d322dfdcb968ee04e0fa262fe1b2619"/>
    <x v="31"/>
    <n v="7745.0221700000002"/>
    <n v="0"/>
    <n v="7745.0221700000002"/>
    <n v="0"/>
    <n v="1774.4850999999999"/>
    <n v="0"/>
    <n v="1774.4850999999999"/>
    <n v="0"/>
    <n v="0"/>
    <n v="0"/>
    <n v="137.94900000000001"/>
    <n v="132.37299999999999"/>
    <n v="0"/>
    <n v="0"/>
    <n v="887.22081000000003"/>
    <n v="0"/>
    <n v="4232.0659599999999"/>
    <n v="0"/>
    <n v="0"/>
    <n v="0"/>
    <n v="0"/>
    <n v="0"/>
    <n v="0"/>
    <n v="0"/>
    <s v="AP Gpo y Col"/>
    <s v="Accidentes y Enfermedades"/>
    <s v="Accidentes Personales"/>
    <x v="21"/>
    <x v="3"/>
    <n v="113757.96953"/>
    <n v="61370.439909999994"/>
    <n v="915229324.65265"/>
    <n v="785024033.86473012"/>
    <n v="876641246.77607977"/>
    <n v="747866068.79561019"/>
    <n v="2889579.59987"/>
    <n v="2488059.7015499999"/>
    <n v="1195750.66561"/>
    <n v="928737.51114999992"/>
    <n v="113757.96953"/>
    <n v="61370.439909999994"/>
    <n v="0.26803283669183026"/>
    <m/>
    <m/>
    <m/>
    <n v="6.8083336947724797"/>
    <m/>
    <n v="6.8083336947724797"/>
    <m/>
    <n v="8.462384193097625E-4"/>
    <n v="8.8348822263188687E-4"/>
    <m/>
    <m/>
    <m/>
    <m/>
    <m/>
    <n v="0"/>
    <m/>
    <n v="0"/>
    <m/>
    <n v="0"/>
    <m/>
    <m/>
    <n v="22.91129787689168"/>
    <m/>
    <n v="0.14839925672086199"/>
    <m/>
    <m/>
    <n v="20.964248156472497"/>
    <m/>
    <s v="Resto"/>
    <n v="2023"/>
    <n v="4"/>
    <d v="2025-03-26T00:00:00"/>
    <x v="21"/>
    <x v="31"/>
  </r>
  <r>
    <n v="2024"/>
    <n v="12"/>
    <n v="12"/>
    <x v="31"/>
    <s v="AP Gpo y Col"/>
    <n v="12"/>
    <s v="6b51d431df5d7f141cbececcf79edf3dd861c3b4069f0b11661a3eefacbba918"/>
    <s v="866d562d83a77144c090ae01fef5e5dc5d322dfdcb968ee04e0fa262fe1b2619"/>
    <x v="13"/>
    <n v="151526.00283000001"/>
    <n v="156107.63794999997"/>
    <n v="151526.00283000001"/>
    <n v="156107.63794999997"/>
    <n v="47588.389190000009"/>
    <n v="66384.117279999991"/>
    <n v="47588.389190000009"/>
    <n v="66384.117279999991"/>
    <n v="0"/>
    <n v="0"/>
    <n v="137.94900000000001"/>
    <n v="132.37299999999999"/>
    <n v="0"/>
    <n v="536.94523000000004"/>
    <n v="36272.932820000002"/>
    <n v="57495.400020000001"/>
    <n v="97851.942370000004"/>
    <n v="116905.36892000001"/>
    <n v="0"/>
    <n v="0"/>
    <n v="0"/>
    <n v="0"/>
    <n v="0"/>
    <n v="0"/>
    <s v="AP Gpo y Col"/>
    <s v="Accidentes y Enfermedades"/>
    <s v="Accidentes Personales"/>
    <x v="21"/>
    <x v="3"/>
    <n v="6593607.79947"/>
    <n v="7470400.8941500001"/>
    <n v="915229324.65265"/>
    <n v="785024033.86473012"/>
    <n v="876641246.77607977"/>
    <n v="747866068.79561019"/>
    <n v="2889579.59987"/>
    <n v="2488059.7015499999"/>
    <n v="1195750.66561"/>
    <n v="928737.51114999992"/>
    <n v="252749.79343000002"/>
    <n v="233820.85562000002"/>
    <n v="5.243877096751965"/>
    <n v="6.2742721910068617"/>
    <n v="-4581.6351199999626"/>
    <n v="-2.9349205331435591"/>
    <n v="59.950989780715958"/>
    <n v="66.763778421759909"/>
    <n v="2.2980742476399612"/>
    <n v="2.0896822026277917"/>
    <n v="1.6556069473353852E-2"/>
    <n v="1.7284836115942448E-2"/>
    <n v="1.9885714476978594E-2"/>
    <n v="2.0873742567489553E-2"/>
    <m/>
    <m/>
    <m/>
    <n v="0"/>
    <m/>
    <n v="0"/>
    <m/>
    <n v="0"/>
    <m/>
    <n v="-28.313591955620844"/>
    <n v="31.406087602924732"/>
    <n v="42.524579931996854"/>
    <n v="3.9797919883007777"/>
    <n v="-36.911591523178686"/>
    <n v="-16.298162116949932"/>
    <n v="37.069200612128839"/>
    <n v="49.181145871362766"/>
    <s v="Medianas"/>
    <n v="2023"/>
    <n v="4"/>
    <d v="2025-03-26T00:00:00"/>
    <x v="21"/>
    <x v="13"/>
  </r>
  <r>
    <n v="2024"/>
    <n v="12"/>
    <n v="23"/>
    <x v="16"/>
    <s v="AP Gpo y Col"/>
    <n v="17"/>
    <s v="4523540f1504cd17100c4835e85b7eefd49911580f8efff0599a8f283be6b9e3"/>
    <s v="866d562d83a77144c090ae01fef5e5dc5d322dfdcb968ee04e0fa262fe1b2619"/>
    <x v="26"/>
    <n v="32694.679550000001"/>
    <n v="34417.990330000001"/>
    <n v="32694.679550000001"/>
    <n v="34417.990330000001"/>
    <n v="17816.363270000005"/>
    <n v="31564.267589999999"/>
    <n v="17816.363270000005"/>
    <n v="31564.267589999999"/>
    <n v="0"/>
    <n v="0"/>
    <n v="137.94900000000001"/>
    <n v="132.37299999999999"/>
    <n v="0"/>
    <n v="0"/>
    <n v="6088.2436699999998"/>
    <n v="11222.465"/>
    <n v="12523.50641"/>
    <n v="13654.41877"/>
    <n v="0"/>
    <n v="0"/>
    <n v="0"/>
    <n v="0"/>
    <n v="0"/>
    <n v="0"/>
    <s v="AP Gpo y Col"/>
    <s v="Accidentes y Enfermedades"/>
    <s v="Accidentes Personales"/>
    <x v="21"/>
    <x v="3"/>
    <n v="22633209.318060003"/>
    <n v="19354152.859979998"/>
    <n v="915229324.65265"/>
    <n v="785024033.86473012"/>
    <n v="876641246.77607977"/>
    <n v="747866068.79561019"/>
    <n v="2889579.59987"/>
    <n v="2488059.7015499999"/>
    <n v="1195750.66561"/>
    <n v="928737.51114999992"/>
    <n v="6626066.8511499995"/>
    <n v="5940275.2164099999"/>
    <n v="1.1314683821643434"/>
    <n v="1.3833265459248603"/>
    <n v="-1723.3107799999998"/>
    <n v="-5.007005823050326"/>
    <n v="0.4934251386903169"/>
    <n v="0.57940060142197392"/>
    <n v="0.14445445668154325"/>
    <n v="0.17783258497027069"/>
    <n v="3.5722937049037806E-3"/>
    <n v="3.7295392693690115E-3"/>
    <n v="4.3843231347399318E-3"/>
    <n v="4.6021596333990587E-3"/>
    <m/>
    <m/>
    <m/>
    <n v="0"/>
    <m/>
    <n v="0"/>
    <m/>
    <n v="0"/>
    <m/>
    <n v="-43.555277437691984"/>
    <n v="54.493157648948433"/>
    <n v="91.708630536999749"/>
    <n v="1.4899731007811037"/>
    <n v="-45.749497369784628"/>
    <n v="-8.2823910636512625"/>
    <n v="48.614529115731891"/>
    <n v="82.189254548547879"/>
    <s v="Resto"/>
    <n v="2023"/>
    <n v="4"/>
    <d v="2025-03-26T00:00:00"/>
    <x v="21"/>
    <x v="26"/>
  </r>
  <r>
    <n v="2024"/>
    <n v="12"/>
    <n v="15.1"/>
    <x v="13"/>
    <s v="AP Gpo y Col"/>
    <n v="15.1"/>
    <m/>
    <m/>
    <x v="7"/>
    <n v="988950.13133"/>
    <n v="990362.58953"/>
    <n v="988950.13133"/>
    <n v="990362.58953"/>
    <n v="524172.18800999998"/>
    <n v="476625.63144999999"/>
    <n v="524172.18800999998"/>
    <n v="476625.63144999999"/>
    <n v="0"/>
    <n v="0"/>
    <n v="0"/>
    <n v="0"/>
    <n v="11538.306790000001"/>
    <n v="14150.60238"/>
    <n v="477758.45633999998"/>
    <n v="449110.67548999999"/>
    <n v="906915.4564400001"/>
    <n v="835265.59029000008"/>
    <n v="0"/>
    <n v="0"/>
    <n v="0"/>
    <n v="0"/>
    <n v="0"/>
    <n v="0"/>
    <s v="AP Gpo y Col"/>
    <s v="Accidentes y Enfermedades"/>
    <s v="Accidentes Personales"/>
    <x v="21"/>
    <x v="3"/>
    <n v="319544334.48576999"/>
    <n v="272177531.31733996"/>
    <n v="915229324.65265"/>
    <n v="785024033.86473012"/>
    <n v="876641246.77607977"/>
    <n v="747866068.79561019"/>
    <n v="2889579.59987"/>
    <n v="2488059.7015499999"/>
    <n v="1195750.66561"/>
    <n v="928737.51114999992"/>
    <n v="89776243.035420001"/>
    <n v="80247050.906459987"/>
    <n v="34.224706298954075"/>
    <n v="39.80461517515149"/>
    <n v="-1412.4581999999937"/>
    <n v="-0.14262031047338475"/>
    <n v="1.1015721953744748"/>
    <n v="1.2341420380474999"/>
    <n v="0.30948761239077455"/>
    <n v="0.36386640173295809"/>
    <n v="0.1080548999787926"/>
    <n v="0.112811270855318"/>
    <n v="0.1261569769595936"/>
    <n v="0.13242512675095888"/>
    <m/>
    <m/>
    <m/>
    <n v="0"/>
    <m/>
    <n v="0"/>
    <m/>
    <n v="0"/>
    <m/>
    <n v="9.9756608588910556"/>
    <n v="53.002893816805653"/>
    <n v="48.126376792584011"/>
    <n v="43.836244719345309"/>
    <n v="6.3787797559574644"/>
    <n v="8.5780938402028042"/>
    <n v="52.679492112240524"/>
    <n v="53.768607340100175"/>
    <s v="Resto"/>
    <n v="2023"/>
    <n v="4"/>
    <d v="2025-03-26T00:00:00"/>
    <x v="21"/>
    <x v="7"/>
  </r>
  <r>
    <n v="2024"/>
    <n v="12"/>
    <n v="34"/>
    <x v="54"/>
    <s v="AP Gpo y Col"/>
    <n v="23"/>
    <s v="535fa30d7e25dd8a49f1536779734ec8286108d115da5045d77f3b4185d8f790"/>
    <s v="866d562d83a77144c090ae01fef5e5dc5d322dfdcb968ee04e0fa262fe1b2619"/>
    <x v="32"/>
    <n v="5525.7697099999996"/>
    <n v="37868.258009999998"/>
    <n v="5525.7697099999996"/>
    <n v="37868.258009999998"/>
    <n v="445.61105000000003"/>
    <n v="843.6819099999999"/>
    <n v="445.61105000000003"/>
    <n v="843.6819099999999"/>
    <n v="0"/>
    <n v="0"/>
    <n v="137.94900000000001"/>
    <n v="132.37299999999999"/>
    <n v="0"/>
    <n v="0"/>
    <n v="445.61104999999998"/>
    <n v="843.68191000000002"/>
    <n v="6758.7169400000002"/>
    <n v="36773.209770000001"/>
    <n v="0"/>
    <n v="0"/>
    <n v="0"/>
    <n v="0"/>
    <n v="0"/>
    <n v="0"/>
    <s v="AP Gpo y Col"/>
    <s v="Accidentes y Enfermedades"/>
    <s v="Accidentes Personales"/>
    <x v="21"/>
    <x v="3"/>
    <n v="84280855.568709999"/>
    <n v="79147200.16046001"/>
    <n v="915229324.65265"/>
    <n v="785024033.86473012"/>
    <n v="876641246.77607977"/>
    <n v="747866068.79561019"/>
    <n v="2889579.59987"/>
    <n v="2488059.7015499999"/>
    <n v="1195750.66561"/>
    <n v="928737.51114999992"/>
    <n v="29477576.444589999"/>
    <n v="25513600.320529997"/>
    <n v="0.19123092197386082"/>
    <n v="1.5219995720524313"/>
    <n v="-32342.488299999997"/>
    <n v="-85.407911532289688"/>
    <n v="1.8745671715539355E-2"/>
    <n v="0.14842381135652027"/>
    <n v="6.5563759085182916E-3"/>
    <n v="4.7845353888990819E-2"/>
    <n v="6.0375793925715319E-4"/>
    <n v="6.3033421371872151E-4"/>
    <n v="4.8238342237207467E-3"/>
    <n v="5.0635079715522285E-3"/>
    <m/>
    <m/>
    <m/>
    <n v="0"/>
    <m/>
    <n v="0"/>
    <m/>
    <n v="0"/>
    <m/>
    <n v="-47.18257619154118"/>
    <n v="8.0642349099995343"/>
    <n v="2.2279395840632699"/>
    <n v="3.7266218018174889E-2"/>
    <n v="-47.182576191541195"/>
    <n v="-81.620541197592615"/>
    <n v="6.5931308258043426"/>
    <n v="2.2942841141060395"/>
    <s v="Resto"/>
    <n v="2023"/>
    <n v="4"/>
    <d v="2025-03-26T00:00:00"/>
    <x v="21"/>
    <x v="32"/>
  </r>
  <r>
    <n v="2024"/>
    <n v="12"/>
    <n v="48"/>
    <x v="3"/>
    <s v="AP Gpo y Col"/>
    <n v="36"/>
    <s v="76a50887d8f1c2e9301755428990ad81479ee21c25b43215cf524541e0503269"/>
    <s v="866d562d83a77144c090ae01fef5e5dc5d322dfdcb968ee04e0fa262fe1b2619"/>
    <x v="18"/>
    <n v="93925.70134"/>
    <n v="116211.17104"/>
    <n v="93925.70134"/>
    <n v="116211.17104"/>
    <n v="81280.974499999982"/>
    <n v="79282.848759999979"/>
    <n v="81280.974499999982"/>
    <n v="79282.848759999979"/>
    <n v="0"/>
    <n v="0"/>
    <n v="137.94900000000001"/>
    <n v="132.37299999999999"/>
    <n v="0"/>
    <n v="0"/>
    <n v="81280.974499999997"/>
    <n v="79282.848760000008"/>
    <n v="96999.171450000009"/>
    <n v="113482.90748000001"/>
    <n v="0"/>
    <n v="0"/>
    <n v="0"/>
    <n v="0"/>
    <n v="0"/>
    <n v="0"/>
    <s v="AP Gpo y Col"/>
    <s v="Accidentes y Enfermedades"/>
    <s v="Accidentes Personales"/>
    <x v="21"/>
    <x v="3"/>
    <n v="61783494.341970004"/>
    <n v="54332276.383280002"/>
    <n v="915229324.65265"/>
    <n v="785024033.86473012"/>
    <n v="876641246.77607977"/>
    <n v="747866068.79561019"/>
    <n v="2889579.59987"/>
    <n v="2488059.7015499999"/>
    <n v="1195750.66561"/>
    <n v="928737.51114999992"/>
    <n v="30296137.968400002"/>
    <n v="26868016.60072"/>
    <n v="3.2504971084453134"/>
    <n v="4.6707549247151627"/>
    <n v="-22285.469700000001"/>
    <n v="-19.176701775364879"/>
    <n v="0.31002532876622096"/>
    <n v="0.43252605045988324"/>
    <n v="0.15202393833557509"/>
    <n v="0.21388975168314936"/>
    <n v="1.0262531893375127E-2"/>
    <n v="1.0714268999481771E-2"/>
    <n v="1.4803517602879495E-2"/>
    <n v="1.553903511455608E-2"/>
    <m/>
    <m/>
    <m/>
    <n v="0"/>
    <m/>
    <n v="0"/>
    <m/>
    <n v="0"/>
    <m/>
    <n v="2.5202496772644967"/>
    <n v="86.537522041781102"/>
    <n v="68.223087376609215"/>
    <n v="6.7974851980145319"/>
    <n v="2.5202496772644745"/>
    <n v="-14.525302881321632"/>
    <n v="83.795534832890567"/>
    <n v="69.863251233647375"/>
    <s v="Medianas"/>
    <n v="2023"/>
    <n v="4"/>
    <d v="2025-03-26T00:00:00"/>
    <x v="21"/>
    <x v="18"/>
  </r>
  <r>
    <n v="2024"/>
    <n v="12"/>
    <n v="39"/>
    <x v="17"/>
    <s v="AP Individual"/>
    <n v="27"/>
    <s v="670671cd97404156226e507973f2ab8330d3022ca96e0c93bdbdb320c41adcaf"/>
    <s v="866d562d83a77144c090ae01fef5e5dc5d322dfdcb968ee04e0fa262fe1b2619"/>
    <x v="0"/>
    <n v="815069.84397000005"/>
    <n v="517792.49033999996"/>
    <n v="815069.84397000005"/>
    <n v="517792.49033999996"/>
    <n v="73229.296819999974"/>
    <n v="111581.78782999999"/>
    <n v="73229.296819999974"/>
    <n v="111581.78782999999"/>
    <n v="0"/>
    <n v="0"/>
    <n v="137.94900000000001"/>
    <n v="132.37299999999999"/>
    <n v="-1547.9027699999999"/>
    <n v="23668.428949999998"/>
    <n v="26617.36321"/>
    <n v="64147.627710000001"/>
    <n v="362566.64564999996"/>
    <n v="249361.41097"/>
    <n v="0"/>
    <n v="0"/>
    <n v="0"/>
    <n v="0"/>
    <n v="0"/>
    <n v="0"/>
    <s v="AP Individual"/>
    <s v="Accidentes y Enfermedades"/>
    <s v="Accidentes Personales"/>
    <x v="19"/>
    <x v="3"/>
    <n v="26393187.39869"/>
    <n v="23324255.28929"/>
    <n v="915229324.65265"/>
    <n v="785024033.86473012"/>
    <n v="876641246.77607977"/>
    <n v="747866068.79561019"/>
    <n v="3705521.2749200007"/>
    <n v="3224364.4463899997"/>
    <n v="387436.92212000006"/>
    <n v="391340.99291999999"/>
    <n v="1748963.1068699998"/>
    <n v="1363626.99517"/>
    <n v="21.996091332321303"/>
    <n v="16.058745807091402"/>
    <n v="297277.35363000009"/>
    <n v="57.412449808763697"/>
    <n v="46.603032434953704"/>
    <n v="37.971710165172261"/>
    <n v="3.0881826876675578"/>
    <n v="2.2199743739632245"/>
    <n v="8.9056351453701207E-2"/>
    <n v="9.2976442412159632E-2"/>
    <n v="6.595880737445324E-2"/>
    <n v="6.9235991836595984E-2"/>
    <m/>
    <m/>
    <m/>
    <n v="0"/>
    <m/>
    <n v="0"/>
    <m/>
    <n v="0"/>
    <m/>
    <n v="-34.371640530112145"/>
    <n v="8.9844198459506863"/>
    <n v="21.549518371101062"/>
    <n v="18.900959779284747"/>
    <n v="-58.506083295344368"/>
    <n v="45.398056675906197"/>
    <n v="7.3413711739206144"/>
    <n v="25.724761285424965"/>
    <s v="Grandes"/>
    <n v="2023"/>
    <n v="4"/>
    <d v="2025-03-26T00:00:00"/>
    <x v="19"/>
    <x v="0"/>
  </r>
  <r>
    <n v="2024"/>
    <n v="12"/>
    <n v="1"/>
    <x v="14"/>
    <s v="AP Individual"/>
    <n v="30"/>
    <s v="624b60c58c9d8bfb6ff1886c2fd605d2adeb6ea4da576068201b6c6958ce93f4"/>
    <s v="866d562d83a77144c090ae01fef5e5dc5d322dfdcb968ee04e0fa262fe1b2619"/>
    <x v="13"/>
    <n v="155959.93652000002"/>
    <n v="166943.63491999998"/>
    <n v="155959.93652000002"/>
    <n v="166943.63491999998"/>
    <n v="1053.74478"/>
    <n v="10463.736169999998"/>
    <n v="1053.74478"/>
    <n v="10463.736169999998"/>
    <n v="0"/>
    <n v="0"/>
    <n v="137.94900000000001"/>
    <n v="132.37299999999999"/>
    <n v="0"/>
    <n v="0"/>
    <n v="570.36977999999999"/>
    <n v="10007.51117"/>
    <n v="108009.73346999999"/>
    <n v="122597.02498999999"/>
    <n v="0"/>
    <n v="0"/>
    <n v="0"/>
    <n v="0"/>
    <n v="0"/>
    <n v="0"/>
    <s v="AP Individual"/>
    <s v="Accidentes y Enfermedades"/>
    <s v="Accidentes Personales"/>
    <x v="19"/>
    <x v="3"/>
    <n v="45393489.003809996"/>
    <n v="37616661.60249"/>
    <n v="915229324.65265"/>
    <n v="785024033.86473012"/>
    <n v="876641246.77607977"/>
    <n v="747866068.79561019"/>
    <n v="3705521.2749200007"/>
    <n v="3224364.4463899997"/>
    <n v="387436.92212000006"/>
    <n v="391340.99291999999"/>
    <n v="4777748.5748199997"/>
    <n v="4419817.2929100003"/>
    <n v="4.2088528158124552"/>
    <n v="5.1775671669779815"/>
    <n v="-10983.698399999965"/>
    <n v="-6.5792855206869056"/>
    <n v="3.2642976933099863"/>
    <n v="3.7771614493612828"/>
    <n v="0.34357336248577386"/>
    <n v="0.44380236790855815"/>
    <n v="1.7040530970660311E-2"/>
    <n v="1.7790622685568983E-2"/>
    <n v="2.1266053995585892E-2"/>
    <n v="2.2322664697016124E-2"/>
    <m/>
    <m/>
    <m/>
    <n v="0"/>
    <m/>
    <n v="0"/>
    <m/>
    <n v="0"/>
    <m/>
    <n v="-89.929555152383017"/>
    <n v="0.67565094184612573"/>
    <n v="6.2678257694665991"/>
    <n v="0.27197840986193506"/>
    <n v="-94.300583128901977"/>
    <n v="-11.898568926276843"/>
    <n v="0.52807257427259724"/>
    <n v="8.1629314992075006"/>
    <s v="Medianas"/>
    <n v="2023"/>
    <n v="4"/>
    <d v="2025-03-26T00:00:00"/>
    <x v="19"/>
    <x v="13"/>
  </r>
  <r>
    <n v="2024"/>
    <n v="12"/>
    <n v="61"/>
    <x v="2"/>
    <s v="AP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747.4506700000002"/>
    <n v="-354.00617"/>
    <n v="23861.322670000001"/>
    <n v="12225.210140000001"/>
    <n v="0"/>
    <n v="0"/>
    <n v="0"/>
    <n v="0"/>
    <n v="0"/>
    <n v="0"/>
    <s v="AP Individual"/>
    <s v="Accidentes y Enfermedades"/>
    <s v="Accidentes Personales"/>
    <x v="19"/>
    <x v="3"/>
    <n v="0"/>
    <n v="0"/>
    <n v="915229324.65265"/>
    <n v="785024033.86473012"/>
    <n v="876641246.77607977"/>
    <n v="747866068.79561019"/>
    <n v="3705521.2749200007"/>
    <n v="3224364.4463899997"/>
    <n v="387436.92212000006"/>
    <n v="391340.9929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006.0262904457286"/>
    <n v="95.181288474768081"/>
    <n v="28.277773044338954"/>
    <n v="-2.8957062164659035"/>
    <m/>
    <n v="2023"/>
    <n v="4"/>
    <d v="2025-03-26T00:00:00"/>
    <x v="19"/>
    <x v="2"/>
  </r>
  <r>
    <n v="2024"/>
    <n v="12"/>
    <n v="18"/>
    <x v="64"/>
    <s v="AP Individual"/>
    <n v="5"/>
    <s v="ef2d127de37b942baad06145e54b0c619a1f22327b2ebbcfbec78f5564afe39d"/>
    <s v="866d562d83a77144c090ae01fef5e5dc5d322dfdcb968ee04e0fa262fe1b2619"/>
    <x v="5"/>
    <n v="641265.71567999991"/>
    <n v="641843.42244000011"/>
    <n v="641265.71567999991"/>
    <n v="641843.42244000011"/>
    <n v="15895.4203"/>
    <n v="39841.822260000001"/>
    <n v="15895.4203"/>
    <n v="39841.822260000001"/>
    <n v="0"/>
    <n v="0"/>
    <n v="137.94900000000001"/>
    <n v="132.37299999999999"/>
    <n v="0"/>
    <n v="0"/>
    <n v="16065.538349999999"/>
    <n v="37066.3174"/>
    <n v="633565.41316999996"/>
    <n v="637417.31198"/>
    <n v="0"/>
    <n v="0"/>
    <n v="0"/>
    <n v="0"/>
    <n v="0"/>
    <n v="0"/>
    <s v="AP Individual"/>
    <s v="Accidentes y Enfermedades"/>
    <s v="Accidentes Personales"/>
    <x v="19"/>
    <x v="3"/>
    <n v="21640816.292180002"/>
    <n v="22099973.424029998"/>
    <n v="915229324.65265"/>
    <n v="785024033.86473012"/>
    <n v="876641246.77607977"/>
    <n v="747866068.79561019"/>
    <n v="3705521.2749200007"/>
    <n v="3224364.4463899997"/>
    <n v="387436.92212000006"/>
    <n v="391340.99291999999"/>
    <n v="979435.60864999995"/>
    <n v="963292.14204999991"/>
    <n v="17.305681659966837"/>
    <n v="19.906044527894743"/>
    <n v="-577.70676000020467"/>
    <n v="-9.0007428572536075E-2"/>
    <n v="65.472983626140078"/>
    <n v="66.630193938266871"/>
    <n v="2.9632233231041472"/>
    <n v="2.9042723723011519"/>
    <n v="7.0066124238684621E-2"/>
    <n v="7.3150301567295323E-2"/>
    <n v="8.1760990078247484E-2"/>
    <n v="8.5823311047343989E-2"/>
    <m/>
    <m/>
    <m/>
    <n v="0"/>
    <m/>
    <n v="0"/>
    <m/>
    <n v="0"/>
    <m/>
    <n v="-60.103681512683906"/>
    <n v="2.4787572314145088"/>
    <n v="6.2074052435622553"/>
    <n v="4.1027117944832172"/>
    <n v="-56.657311875282225"/>
    <n v="-0.60429780264908972"/>
    <n v="2.535734750673527"/>
    <n v="5.8150785526771216"/>
    <s v="Grandes"/>
    <n v="2023"/>
    <n v="4"/>
    <d v="2025-03-26T00:00:00"/>
    <x v="19"/>
    <x v="5"/>
  </r>
  <r>
    <n v="2024"/>
    <n v="12"/>
    <n v="10"/>
    <x v="4"/>
    <s v="AP Individual"/>
    <n v="10"/>
    <s v="4a44dc15364204a80fe80e9039455cc1608281820fe2b24f1e5233ade6af1dd5"/>
    <s v="866d562d83a77144c090ae01fef5e5dc5d322dfdcb968ee04e0fa262fe1b2619"/>
    <x v="22"/>
    <n v="8565.5473299999994"/>
    <n v="39137.833259999999"/>
    <n v="8565.5473299999994"/>
    <n v="39137.833259999999"/>
    <n v="294.27278000000001"/>
    <n v="4.5656899999999965"/>
    <n v="294.27278000000001"/>
    <n v="4.5656899999999965"/>
    <n v="0"/>
    <n v="0"/>
    <n v="137.94900000000001"/>
    <n v="132.37299999999999"/>
    <n v="0"/>
    <n v="0"/>
    <n v="294.27278000000001"/>
    <n v="4.56569"/>
    <n v="9501.7227400000011"/>
    <n v="42879.714840000001"/>
    <n v="0"/>
    <n v="0"/>
    <n v="0"/>
    <n v="0"/>
    <n v="0"/>
    <n v="0"/>
    <s v="AP Individual"/>
    <s v="Accidentes y Enfermedades"/>
    <s v="Accidentes Personales"/>
    <x v="19"/>
    <x v="3"/>
    <n v="6475502.38203"/>
    <n v="6588756.6787700001"/>
    <n v="915229324.65265"/>
    <n v="785024033.86473012"/>
    <n v="876641246.77607977"/>
    <n v="747866068.79561019"/>
    <n v="3705521.2749200007"/>
    <n v="3224364.4463899997"/>
    <n v="387436.92212000006"/>
    <n v="391340.99291999999"/>
    <n v="982311.20866999996"/>
    <n v="832402.52324000001"/>
    <n v="0.2311563392706448"/>
    <n v="1.213815432800059"/>
    <n v="-30572.285929999998"/>
    <n v="-78.114405891870774"/>
    <n v="0.87197898735140356"/>
    <n v="4.7017917614739977"/>
    <n v="0.13227618221205553"/>
    <n v="0.59400938854075747"/>
    <n v="9.3589083077629919E-4"/>
    <n v="9.7708696248328519E-4"/>
    <n v="4.9855586035145467E-3"/>
    <n v="5.2332676789346713E-3"/>
    <m/>
    <m/>
    <m/>
    <n v="0"/>
    <m/>
    <n v="0"/>
    <m/>
    <n v="0"/>
    <m/>
    <n v="6345.3079381210782"/>
    <n v="3.435539711155855"/>
    <n v="1.1665668790781691E-2"/>
    <n v="7.5953726451723019E-2"/>
    <n v="6345.3079381210728"/>
    <n v="-77.840984308187615"/>
    <n v="3.0970465888378467"/>
    <n v="1.0647668756744931E-2"/>
    <s v="Resto"/>
    <n v="2023"/>
    <n v="4"/>
    <d v="2025-03-26T00:00:00"/>
    <x v="19"/>
    <x v="22"/>
  </r>
  <r>
    <n v="2024"/>
    <n v="12"/>
    <n v="9"/>
    <x v="8"/>
    <s v="AP Individual"/>
    <n v="9"/>
    <s v="19581e27de7ced00ff1ce50b2047e7a567c76b1cbaebabe5ef03f7c3017bb5b7"/>
    <s v="866d562d83a77144c090ae01fef5e5dc5d322dfdcb968ee04e0fa262fe1b2619"/>
    <x v="12"/>
    <n v="15223.989599999999"/>
    <n v="12754.17238"/>
    <n v="15223.989599999999"/>
    <n v="12754.17238"/>
    <n v="1057.5176199999999"/>
    <n v="975.89378999999997"/>
    <n v="1057.5176199999999"/>
    <n v="975.89378999999997"/>
    <n v="0"/>
    <n v="0"/>
    <n v="137.94900000000001"/>
    <n v="132.37299999999999"/>
    <n v="0"/>
    <n v="0"/>
    <n v="1057.5176200000001"/>
    <n v="975.89379000000008"/>
    <n v="14890.947029999999"/>
    <n v="13048.177009999999"/>
    <n v="0"/>
    <n v="0"/>
    <n v="0"/>
    <n v="0"/>
    <n v="0"/>
    <n v="0"/>
    <s v="AP Individual"/>
    <s v="Accidentes y Enfermedades"/>
    <s v="Accidentes Personales"/>
    <x v="19"/>
    <x v="3"/>
    <n v="3641209.24174"/>
    <n v="3056102.5559399999"/>
    <n v="915229324.65265"/>
    <n v="785024033.86473012"/>
    <n v="876641246.77607977"/>
    <n v="747866068.79561019"/>
    <n v="3705521.2749200007"/>
    <n v="3224364.4463899997"/>
    <n v="387436.92212000006"/>
    <n v="391340.99291999999"/>
    <n v="56873.954549999995"/>
    <n v="58398.806400000001"/>
    <n v="0.41084609884822948"/>
    <n v="0.39555616593774251"/>
    <n v="2469.817219999999"/>
    <n v="19.364778414575579"/>
    <n v="26.76794627779228"/>
    <n v="21.839782636379361"/>
    <n v="0.41810257497657605"/>
    <n v="0.41733456736294161"/>
    <n v="1.6634071035450972E-3"/>
    <n v="1.7366271158227463E-3"/>
    <n v="1.6246855930270422E-3"/>
    <n v="1.7054086168850752E-3"/>
    <m/>
    <m/>
    <m/>
    <n v="0"/>
    <m/>
    <n v="0"/>
    <m/>
    <n v="0"/>
    <m/>
    <n v="8.3640075217611418"/>
    <n v="6.9463895324783973"/>
    <n v="7.6515650010369392"/>
    <n v="0.27295220450684282"/>
    <n v="8.3640075217611631"/>
    <n v="14.122815919708319"/>
    <n v="7.1017485850260273"/>
    <n v="7.4791581172763397"/>
    <s v="Medianas"/>
    <n v="2023"/>
    <n v="4"/>
    <d v="2025-03-26T00:00:00"/>
    <x v="19"/>
    <x v="12"/>
  </r>
  <r>
    <n v="2024"/>
    <n v="12"/>
    <n v="37"/>
    <x v="35"/>
    <s v="AP Individual"/>
    <n v="25"/>
    <s v="b7a56873cd771f2c446d369b649430b65a756ba278ff97ec81bb6f55b2e73569"/>
    <s v="866d562d83a77144c090ae01fef5e5dc5d322dfdcb968ee04e0fa262fe1b2619"/>
    <x v="33"/>
    <n v="0"/>
    <n v="0"/>
    <n v="0"/>
    <n v="0"/>
    <n v="2398.48155"/>
    <n v="1620.5936300000001"/>
    <n v="2398.48155"/>
    <n v="1620.5936300000001"/>
    <n v="0"/>
    <n v="0"/>
    <n v="0"/>
    <n v="0"/>
    <n v="0"/>
    <n v="0"/>
    <n v="2398.48155"/>
    <n v="1620.5936299999998"/>
    <n v="0"/>
    <n v="0"/>
    <n v="0"/>
    <n v="0"/>
    <n v="0"/>
    <n v="0"/>
    <n v="0"/>
    <n v="0"/>
    <s v="AP Individual"/>
    <s v="Accidentes y Enfermedades"/>
    <s v="Accidentes Personales"/>
    <x v="19"/>
    <x v="3"/>
    <n v="13491623.877"/>
    <n v="11092660.54903"/>
    <n v="915229324.65265"/>
    <n v="785024033.86473012"/>
    <n v="876641246.77607977"/>
    <n v="747866068.79561019"/>
    <n v="3705521.2749200007"/>
    <n v="3224364.4463899997"/>
    <n v="387436.92212000006"/>
    <n v="391340.99291999999"/>
    <n v="2168650.3452900001"/>
    <n v="1225622.8746099998"/>
    <m/>
    <m/>
    <m/>
    <m/>
    <m/>
    <m/>
    <m/>
    <m/>
    <m/>
    <m/>
    <m/>
    <m/>
    <m/>
    <m/>
    <m/>
    <n v="0"/>
    <m/>
    <n v="0"/>
    <m/>
    <n v="0"/>
    <m/>
    <n v="48.000183735141547"/>
    <m/>
    <m/>
    <n v="0.6190637528493278"/>
    <n v="48.000183735141569"/>
    <m/>
    <m/>
    <m/>
    <s v="Resto"/>
    <n v="2023"/>
    <n v="4"/>
    <d v="2025-03-26T00:00:00"/>
    <x v="19"/>
    <x v="33"/>
  </r>
  <r>
    <n v="2024"/>
    <n v="12"/>
    <n v="16"/>
    <x v="24"/>
    <s v="AP Individual"/>
    <n v="14"/>
    <s v="8527a891e224136950ff32ca212b45bc93f69fbb801c3b1ebedac52775f99e61"/>
    <s v="866d562d83a77144c090ae01fef5e5dc5d322dfdcb968ee04e0fa262fe1b2619"/>
    <x v="29"/>
    <n v="159.52367000000001"/>
    <n v="111.01823"/>
    <n v="159.52367000000001"/>
    <n v="111.01823"/>
    <n v="9.9297900000000006"/>
    <n v="69.556779999999989"/>
    <n v="9.9297900000000006"/>
    <n v="69.556779999999989"/>
    <n v="0"/>
    <n v="0"/>
    <n v="137.94900000000001"/>
    <n v="132.37299999999999"/>
    <n v="0"/>
    <n v="0"/>
    <n v="9.9297900000000006"/>
    <n v="69.556780000000003"/>
    <n v="146.52256"/>
    <n v="74.459009999999992"/>
    <n v="0"/>
    <n v="0"/>
    <n v="0"/>
    <n v="0"/>
    <n v="0"/>
    <n v="0"/>
    <s v="AP Individual"/>
    <s v="Accidentes y Enfermedades"/>
    <s v="Accidentes Personales"/>
    <x v="19"/>
    <x v="3"/>
    <n v="4664109.4979099995"/>
    <n v="3803565.6865300001"/>
    <n v="915229324.65265"/>
    <n v="785024033.86473012"/>
    <n v="876641246.77607977"/>
    <n v="747866068.79561019"/>
    <n v="3705521.2749200007"/>
    <n v="3224364.4463899997"/>
    <n v="387436.92212000006"/>
    <n v="391340.99291999999"/>
    <n v="2379315.2503899997"/>
    <n v="2179445.19808"/>
    <n v="4.3050264231297387E-3"/>
    <n v="3.4431042720464208E-3"/>
    <n v="48.505440000000007"/>
    <n v="43.6914189678578"/>
    <n v="6.704604191220649E-3"/>
    <n v="5.0938757302914717E-3"/>
    <n v="3.4202385272361852E-3"/>
    <n v="2.918793551881107E-3"/>
    <n v="1.742991244959757E-5"/>
    <n v="1.8197143995523986E-5"/>
    <n v="1.4142016704055446E-5"/>
    <n v="1.4844667331784108E-5"/>
    <m/>
    <m/>
    <m/>
    <n v="0"/>
    <m/>
    <n v="0"/>
    <m/>
    <n v="0"/>
    <m/>
    <n v="-85.724195398349366"/>
    <n v="6.2246499218579912"/>
    <n v="62.653475920125899"/>
    <n v="2.5629436517473846E-3"/>
    <n v="-85.72419539834938"/>
    <n v="96.782847367967989"/>
    <n v="6.7769700447494241"/>
    <n v="93.416203089458222"/>
    <s v="Resto"/>
    <n v="2023"/>
    <n v="4"/>
    <d v="2025-03-26T00:00:00"/>
    <x v="19"/>
    <x v="29"/>
  </r>
  <r>
    <n v="2024"/>
    <n v="12"/>
    <n v="119"/>
    <x v="62"/>
    <s v="AP Individual"/>
    <n v="217"/>
    <s v="16badfc6202cb3f8889e0f2779b19218af4cbb736e56acadce8148aba9a7a9f8"/>
    <s v="866d562d83a77144c090ae01fef5e5dc5d322dfdcb968ee04e0fa262fe1b2619"/>
    <x v="26"/>
    <n v="235.19878"/>
    <n v="337.61993000000001"/>
    <n v="235.19878"/>
    <n v="337.61993000000001"/>
    <n v="-30.723789999999997"/>
    <n v="336.94836000000009"/>
    <n v="-30.723789999999997"/>
    <n v="336.94836000000009"/>
    <n v="0"/>
    <n v="0"/>
    <n v="137.94900000000001"/>
    <n v="132.37299999999999"/>
    <n v="0"/>
    <n v="0"/>
    <n v="-30.723790000000001"/>
    <n v="336.94835999999998"/>
    <n v="274.50036"/>
    <n v="761.53330000000005"/>
    <n v="0"/>
    <n v="0"/>
    <n v="0"/>
    <n v="0"/>
    <n v="0"/>
    <n v="0"/>
    <s v="AP Individual"/>
    <s v="Accidentes y Enfermedades"/>
    <s v="Accidentes Personales"/>
    <x v="19"/>
    <x v="3"/>
    <n v="1263154.0409200001"/>
    <n v="1108651.2541700001"/>
    <n v="915229324.65265"/>
    <n v="785024033.86473012"/>
    <n v="876641246.77607977"/>
    <n v="747866068.79561019"/>
    <n v="3705521.2749200007"/>
    <n v="3224364.4463899997"/>
    <n v="387436.92212000006"/>
    <n v="391340.99291999999"/>
    <n v="647961.79415999993"/>
    <n v="572236.92728999991"/>
    <n v="6.3472521826251757E-3"/>
    <n v="1.047089854802237E-2"/>
    <n v="-102.42115000000001"/>
    <n v="-30.336227485148758"/>
    <n v="3.6298248155958841E-2"/>
    <n v="5.9000024971981584E-2"/>
    <n v="1.8619960225017079E-2"/>
    <n v="3.0453213193066892E-2"/>
    <n v="2.5698343973983046E-5"/>
    <n v="2.6829536126090673E-5"/>
    <n v="4.300759154313692E-5"/>
    <n v="4.5144437498510259E-5"/>
    <m/>
    <m/>
    <m/>
    <n v="0"/>
    <m/>
    <n v="0"/>
    <m/>
    <n v="0"/>
    <m/>
    <n v="-109.11824886163566"/>
    <n v="-13.062903642612431"/>
    <n v="99.801086979669734"/>
    <n v="-7.9300108600604616E-3"/>
    <n v="-109.11824886163566"/>
    <n v="-63.95425387176109"/>
    <n v="-11.19262284391904"/>
    <n v="44.246044132278911"/>
    <s v="Resto"/>
    <n v="2023"/>
    <n v="4"/>
    <d v="2025-03-26T00:00:00"/>
    <x v="19"/>
    <x v="26"/>
  </r>
  <r>
    <n v="2024"/>
    <n v="12"/>
    <n v="104"/>
    <x v="79"/>
    <s v="AP Individual"/>
    <n v="225"/>
    <s v="0e6523810856a138a75dec70a9cf3778a5c70b83ac915f22c33f05db97cb3e68"/>
    <s v="866d562d83a77144c090ae01fef5e5dc5d322dfdcb968ee04e0fa262fe1b2619"/>
    <x v="10"/>
    <n v="55074.327929999999"/>
    <n v="9165.8444099999997"/>
    <n v="55074.327929999999"/>
    <n v="9165.8444099999997"/>
    <n v="10057.730119999998"/>
    <n v="5336.9269600000007"/>
    <n v="10057.730119999998"/>
    <n v="5336.9269600000007"/>
    <n v="0"/>
    <n v="0"/>
    <n v="137.94900000000001"/>
    <n v="132.37299999999999"/>
    <n v="0"/>
    <n v="0"/>
    <n v="9364.59512"/>
    <n v="4162.2439599999998"/>
    <n v="50573.020259999998"/>
    <n v="11065.24617"/>
    <n v="0"/>
    <n v="0"/>
    <n v="0"/>
    <n v="0"/>
    <n v="0"/>
    <n v="0"/>
    <s v="AP Individual"/>
    <s v="Accidentes y Enfermedades"/>
    <s v="Accidentes Personales"/>
    <x v="19"/>
    <x v="3"/>
    <n v="4026801.2294200002"/>
    <n v="2477706.5655799997"/>
    <n v="915229324.65265"/>
    <n v="785024033.86473012"/>
    <n v="876641246.77607977"/>
    <n v="747866068.79561019"/>
    <n v="3705521.2749200007"/>
    <n v="3224364.4463899997"/>
    <n v="387436.92212000006"/>
    <n v="391340.99291999999"/>
    <n v="109414.53413"/>
    <n v="-150759.32838999998"/>
    <n v="1.4862774720188054"/>
    <n v="0.28426825076371515"/>
    <n v="45908.483520000002"/>
    <n v="500.86474815035621"/>
    <n v="50.335477245247759"/>
    <n v="-6.0797859130075427"/>
    <n v="1.3676942265643597"/>
    <n v="0.36993260369612785"/>
    <n v="6.0175440675376019E-3"/>
    <n v="6.2824248953081288E-3"/>
    <n v="1.1675877444001152E-3"/>
    <n v="1.2255997153020992E-3"/>
    <m/>
    <m/>
    <m/>
    <n v="0"/>
    <m/>
    <n v="0"/>
    <m/>
    <n v="0"/>
    <m/>
    <n v="88.455457520445393"/>
    <n v="18.262102322489472"/>
    <n v="58.226244318279896"/>
    <n v="2.5959658323129147"/>
    <n v="124.98909746751127"/>
    <n v="357.04378811845265"/>
    <n v="18.516978167125192"/>
    <n v="37.615466443798056"/>
    <s v="Medianas"/>
    <n v="2023"/>
    <n v="4"/>
    <d v="2025-03-26T00:00:00"/>
    <x v="19"/>
    <x v="10"/>
  </r>
  <r>
    <n v="2024"/>
    <n v="12"/>
    <n v="112"/>
    <x v="57"/>
    <s v="AP Individual"/>
    <n v="231"/>
    <s v="138d9e809e386a7b800791d1f664f56d1c55f3d1ba411b950862729bc486c5ce"/>
    <s v="866d562d83a77144c090ae01fef5e5dc5d322dfdcb968ee04e0fa262fe1b2619"/>
    <x v="27"/>
    <n v="1768.6375700000001"/>
    <n v="1609.9351499999998"/>
    <n v="1768.6375700000001"/>
    <n v="1609.9351499999998"/>
    <n v="1581.6086299999999"/>
    <n v="998.86243000000002"/>
    <n v="1581.6086299999999"/>
    <n v="998.86243000000002"/>
    <n v="0"/>
    <n v="0"/>
    <n v="137.94900000000001"/>
    <n v="132.37299999999999"/>
    <n v="0"/>
    <n v="0"/>
    <n v="1378.6337699999999"/>
    <n v="948.86243000000002"/>
    <n v="1509.0052000000001"/>
    <n v="1416.8991299999998"/>
    <n v="0"/>
    <n v="0"/>
    <n v="0"/>
    <n v="0"/>
    <n v="0"/>
    <n v="0"/>
    <s v="AP Individual"/>
    <s v="Accidentes y Enfermedades"/>
    <s v="Accidentes Personales"/>
    <x v="19"/>
    <x v="3"/>
    <n v="662186.35713999998"/>
    <n v="620700.73778999993"/>
    <n v="915229324.65265"/>
    <n v="785024033.86473012"/>
    <n v="876641246.77607977"/>
    <n v="747866068.79561019"/>
    <n v="3705521.2749200007"/>
    <n v="3224364.4463899997"/>
    <n v="387436.92212000006"/>
    <n v="391340.99291999999"/>
    <n v="662186.35713999998"/>
    <n v="620700.73778999993"/>
    <n v="4.7729791270411305E-2"/>
    <n v="4.9930309577829644E-2"/>
    <n v="158.7024200000003"/>
    <n v="9.8576902305661296"/>
    <n v="0.26709060839591919"/>
    <n v="0.25937380962880136"/>
    <n v="0.26709060839591919"/>
    <n v="0.25937380962880136"/>
    <n v="1.9324529080962718E-4"/>
    <n v="2.0175158042178717E-4"/>
    <n v="2.0508100141522706E-4"/>
    <n v="2.1527051663043035E-4"/>
    <m/>
    <m/>
    <m/>
    <n v="0"/>
    <m/>
    <n v="0"/>
    <m/>
    <n v="0"/>
    <m/>
    <n v="58.340986956532134"/>
    <n v="89.425253473497108"/>
    <n v="62.043643807640336"/>
    <n v="0.40822351709425658"/>
    <n v="45.293324554962091"/>
    <n v="6.5005382563824599"/>
    <n v="91.360438651901248"/>
    <n v="66.967535649485527"/>
    <s v="Resto"/>
    <n v="2023"/>
    <n v="4"/>
    <d v="2025-03-26T00:00:00"/>
    <x v="19"/>
    <x v="27"/>
  </r>
  <r>
    <n v="2024"/>
    <n v="12"/>
    <n v="50"/>
    <x v="56"/>
    <s v="AP Individual"/>
    <n v="38"/>
    <s v="aea92132c4cbeb263e6ac2bf6c183b5d81737f179f21efdc5863739672f0f470"/>
    <s v="866d562d83a77144c090ae01fef5e5dc5d322dfdcb968ee04e0fa262fe1b2619"/>
    <x v="4"/>
    <n v="675821.53786000004"/>
    <n v="588889.15665000002"/>
    <n v="675821.53786000004"/>
    <n v="588889.15665000002"/>
    <n v="128081.60560000001"/>
    <n v="49867.219960000002"/>
    <n v="128081.60560000001"/>
    <n v="49867.219960000002"/>
    <n v="0"/>
    <n v="0"/>
    <n v="137.94900000000001"/>
    <n v="132.37299999999999"/>
    <n v="0"/>
    <n v="0"/>
    <n v="128084.6056"/>
    <n v="49622.454960000003"/>
    <n v="662855.16447000008"/>
    <n v="564682.74361"/>
    <n v="0"/>
    <n v="0"/>
    <n v="0"/>
    <n v="0"/>
    <n v="0"/>
    <n v="0"/>
    <s v="AP Individual"/>
    <s v="Accidentes y Enfermedades"/>
    <s v="Accidentes Personales"/>
    <x v="19"/>
    <x v="3"/>
    <n v="56200364.244449995"/>
    <n v="33772004.557349995"/>
    <n v="915229324.65265"/>
    <n v="785024033.86473012"/>
    <n v="876641246.77607977"/>
    <n v="747866068.79561019"/>
    <n v="3705521.2749200007"/>
    <n v="3224364.4463899997"/>
    <n v="387436.92212000006"/>
    <n v="391340.99291999999"/>
    <n v="1028161.3278300001"/>
    <n v="880203.57852999994"/>
    <n v="18.238231215514759"/>
    <n v="18.263728137472818"/>
    <n v="86932.381210000021"/>
    <n v="14.762095757464833"/>
    <n v="65.731079312851065"/>
    <n v="66.903744885187251"/>
    <n v="1.2025216329923343"/>
    <n v="1.7437198779538736"/>
    <n v="7.3841770543845872E-2"/>
    <n v="7.7092144631043691E-2"/>
    <n v="7.501543026025026E-2"/>
    <n v="7.8742595930093182E-2"/>
    <m/>
    <m/>
    <m/>
    <n v="0"/>
    <m/>
    <n v="0"/>
    <m/>
    <n v="0"/>
    <m/>
    <n v="156.84528975695483"/>
    <n v="18.951986349173261"/>
    <n v="8.4680146334631967"/>
    <n v="33.058698922951265"/>
    <n v="158.11823639771006"/>
    <n v="17.385411892062908"/>
    <n v="19.323166276061642"/>
    <n v="8.7876698060162273"/>
    <s v="Grandes"/>
    <n v="2023"/>
    <n v="4"/>
    <d v="2025-03-26T00:00:00"/>
    <x v="19"/>
    <x v="4"/>
  </r>
  <r>
    <n v="2024"/>
    <n v="12"/>
    <n v="150.1"/>
    <x v="32"/>
    <s v="AP Individual"/>
    <n v="150.1"/>
    <m/>
    <m/>
    <x v="21"/>
    <n v="30088.421209999997"/>
    <n v="59542.445100000004"/>
    <n v="30088.421209999997"/>
    <n v="59542.445100000004"/>
    <n v="22257.204890000001"/>
    <n v="14323.809389999999"/>
    <n v="22257.204890000001"/>
    <n v="14323.809389999999"/>
    <n v="0"/>
    <n v="0"/>
    <n v="0"/>
    <n v="0"/>
    <n v="0"/>
    <n v="0"/>
    <n v="18254.59866"/>
    <n v="12624.372070000001"/>
    <n v="23068.845460000004"/>
    <n v="56749.352189999998"/>
    <n v="0"/>
    <n v="0"/>
    <n v="0"/>
    <n v="0"/>
    <n v="0"/>
    <n v="0"/>
    <s v="AP Individual"/>
    <s v="Accidentes y Enfermedades"/>
    <s v="Accidentes Personales"/>
    <x v="19"/>
    <x v="3"/>
    <n v="211848280.03066"/>
    <n v="191291436.41124001"/>
    <n v="915229324.65265"/>
    <n v="785024033.86473012"/>
    <n v="876641246.77607977"/>
    <n v="747866068.79561019"/>
    <n v="3705521.2749200007"/>
    <n v="3224364.4463899997"/>
    <n v="387436.92212000006"/>
    <n v="391340.99291999999"/>
    <n v="62419832.632339992"/>
    <n v="53524413.965179995"/>
    <n v="0.81198889380683903"/>
    <n v="1.8466412866778679"/>
    <n v="-29454.023890000008"/>
    <n v="-49.467273036121931"/>
    <n v="4.8203303246941186E-2"/>
    <n v="0.11124352550358609"/>
    <n v="1.4202815904686795E-2"/>
    <n v="3.1126560716494979E-2"/>
    <n v="3.2875280980992636E-3"/>
    <n v="3.4322388229680771E-3"/>
    <n v="7.5847926345475368E-3"/>
    <n v="7.9616454849849323E-3"/>
    <m/>
    <m/>
    <m/>
    <n v="0"/>
    <m/>
    <n v="0"/>
    <m/>
    <n v="0"/>
    <m/>
    <n v="55.386072824584012"/>
    <n v="73.972657902710878"/>
    <n v="24.056468231936947"/>
    <n v="5.7447299468031403"/>
    <n v="44.598072353867167"/>
    <n v="-59.34958802214301"/>
    <n v="79.130959074880352"/>
    <n v="22.245843490394215"/>
    <s v="Resto"/>
    <n v="2023"/>
    <n v="4"/>
    <d v="2025-03-26T00:00:00"/>
    <x v="19"/>
    <x v="21"/>
  </r>
  <r>
    <n v="2024"/>
    <n v="12"/>
    <n v="91"/>
    <x v="60"/>
    <s v="AP Individual"/>
    <n v="218"/>
    <s v="5966abd0cbfc86f98a186531b2b4ee5f6e910120ce13222f98207203dfc9a9a2"/>
    <s v="866d562d83a77144c090ae01fef5e5dc5d322dfdcb968ee04e0fa262fe1b2619"/>
    <x v="24"/>
    <n v="24.626759999999997"/>
    <n v="63.002980000000001"/>
    <n v="24.626759999999997"/>
    <n v="63.002980000000001"/>
    <n v="102.41177"/>
    <n v="65.962189999999993"/>
    <n v="102.41177"/>
    <n v="65.962189999999993"/>
    <n v="0"/>
    <n v="0"/>
    <n v="137.94900000000001"/>
    <n v="132.37299999999999"/>
    <n v="0"/>
    <n v="0"/>
    <n v="102.41177"/>
    <n v="65.962190000000007"/>
    <n v="30.0718"/>
    <n v="53.841610000000003"/>
    <n v="0"/>
    <n v="0"/>
    <n v="0"/>
    <n v="0"/>
    <n v="0"/>
    <n v="0"/>
    <s v="AP Individual"/>
    <s v="Accidentes y Enfermedades"/>
    <s v="Accidentes Personales"/>
    <x v="19"/>
    <x v="3"/>
    <n v="4784744.0388700003"/>
    <n v="4653799.87928"/>
    <n v="915229324.65265"/>
    <n v="785024033.86473012"/>
    <n v="876641246.77607977"/>
    <n v="747866068.79561019"/>
    <n v="3705521.2749200007"/>
    <n v="3224364.4463899997"/>
    <n v="387436.92212000006"/>
    <n v="391340.99291999999"/>
    <n v="82814.686430000002"/>
    <n v="66725.553039999999"/>
    <n v="6.6459637316565326E-4"/>
    <n v="1.9539658449756873E-3"/>
    <n v="-38.376220000000004"/>
    <n v="-60.911753697999686"/>
    <n v="2.9737189213191104E-2"/>
    <n v="9.4421068285835824E-2"/>
    <n v="5.1469336290381853E-4"/>
    <n v="1.3537965025205883E-3"/>
    <n v="2.6907747967260997E-6"/>
    <n v="2.8092175779507215E-6"/>
    <n v="8.0256116096002524E-6"/>
    <n v="8.4243666919482269E-6"/>
    <m/>
    <m/>
    <m/>
    <n v="0"/>
    <m/>
    <n v="0"/>
    <m/>
    <n v="0"/>
    <m/>
    <n v="55.25829266735991"/>
    <n v="415.85563833813302"/>
    <n v="104.69693655760408"/>
    <n v="2.6433146701562996E-2"/>
    <n v="55.258292667359889"/>
    <n v="-44.147658288821603"/>
    <n v="340.55749905226827"/>
    <n v="122.51154822450519"/>
    <s v="Resto"/>
    <n v="2023"/>
    <n v="4"/>
    <d v="2025-03-26T00:00:00"/>
    <x v="19"/>
    <x v="24"/>
  </r>
  <r>
    <n v="2024"/>
    <n v="12"/>
    <n v="3"/>
    <x v="40"/>
    <s v="AP Individual"/>
    <n v="3"/>
    <s v="4e07408562bedb8b60ce05c1decfe3ad16b72230967de01f640b7e4729b49fce"/>
    <s v="866d562d83a77144c090ae01fef5e5dc5d322dfdcb968ee04e0fa262fe1b2619"/>
    <x v="33"/>
    <n v="0"/>
    <n v="0"/>
    <n v="0"/>
    <n v="0"/>
    <n v="-0.73109999999999997"/>
    <n v="-1.02312"/>
    <n v="-0.73109999999999997"/>
    <n v="-1.02312"/>
    <n v="0"/>
    <n v="0"/>
    <n v="0"/>
    <n v="0"/>
    <n v="0"/>
    <n v="0"/>
    <n v="-0.73109999999999997"/>
    <n v="-1.02312"/>
    <n v="0"/>
    <n v="0"/>
    <n v="0"/>
    <n v="0"/>
    <n v="0"/>
    <n v="0"/>
    <n v="0"/>
    <n v="0"/>
    <s v="AP Individual"/>
    <s v="Accidentes y Enfermedades"/>
    <s v="Accidentes Personales"/>
    <x v="19"/>
    <x v="3"/>
    <n v="25277015.57071"/>
    <n v="21222664.481219999"/>
    <n v="915229324.65265"/>
    <n v="785024033.86473012"/>
    <n v="876641246.77607977"/>
    <n v="747866068.79561019"/>
    <n v="3705521.2749200007"/>
    <n v="3224364.4463899997"/>
    <n v="387436.92212000006"/>
    <n v="391340.99291999999"/>
    <n v="3439214.0589899998"/>
    <n v="3106120.3025500001"/>
    <m/>
    <m/>
    <m/>
    <m/>
    <m/>
    <m/>
    <m/>
    <m/>
    <m/>
    <m/>
    <m/>
    <m/>
    <m/>
    <m/>
    <m/>
    <n v="0"/>
    <m/>
    <n v="0"/>
    <m/>
    <n v="0"/>
    <m/>
    <n v="-28.542106497771524"/>
    <m/>
    <m/>
    <n v="-1.8870168490899735E-4"/>
    <n v="-28.542106497771524"/>
    <m/>
    <m/>
    <m/>
    <s v="Resto"/>
    <n v="2023"/>
    <n v="4"/>
    <d v="2025-03-26T00:00:00"/>
    <x v="19"/>
    <x v="33"/>
  </r>
  <r>
    <n v="2024"/>
    <n v="12"/>
    <n v="77"/>
    <x v="63"/>
    <s v="AP Individual"/>
    <n v="49"/>
    <s v="0e17daca5f3e175f448bacace3bc0da47d0655a74c8dd0dc497a3afbdad95f1f"/>
    <s v="866d562d83a77144c090ae01fef5e5dc5d322dfdcb968ee04e0fa262fe1b2619"/>
    <x v="9"/>
    <n v="250832.53999000002"/>
    <n v="217091.73877"/>
    <n v="250832.53999000002"/>
    <n v="217091.73877"/>
    <n v="30004.798850000003"/>
    <n v="27240.803340000002"/>
    <n v="30004.798850000003"/>
    <n v="27240.803340000002"/>
    <n v="0"/>
    <n v="0"/>
    <n v="137.94900000000001"/>
    <n v="132.37299999999999"/>
    <n v="0"/>
    <n v="0"/>
    <n v="29550.261350000001"/>
    <n v="24255.727469999998"/>
    <n v="240298.38068"/>
    <n v="217715.06012000001"/>
    <n v="0"/>
    <n v="0"/>
    <n v="0"/>
    <n v="0"/>
    <n v="0"/>
    <n v="0"/>
    <s v="AP Individual"/>
    <s v="Accidentes y Enfermedades"/>
    <s v="Accidentes Personales"/>
    <x v="19"/>
    <x v="3"/>
    <n v="17020235.984469999"/>
    <n v="9806444.11338"/>
    <n v="915229324.65265"/>
    <n v="785024033.86473012"/>
    <n v="876641246.77607977"/>
    <n v="747866068.79561019"/>
    <n v="3705521.2749200007"/>
    <n v="3224364.4463899997"/>
    <n v="387436.92212000006"/>
    <n v="391340.99291999999"/>
    <n v="435706.49731000001"/>
    <n v="437312.77789999999"/>
    <n v="6.7691566551703382"/>
    <n v="6.732853633002188"/>
    <n v="33740.801220000023"/>
    <n v="15.54218571888959"/>
    <n v="57.569152982250714"/>
    <n v="49.642212562936407"/>
    <n v="1.4737312703470768"/>
    <n v="2.2137661343911406"/>
    <n v="2.7406523505482804E-2"/>
    <n v="2.8612906466865127E-2"/>
    <n v="2.7654151899177106E-2"/>
    <n v="2.9028157290196647E-2"/>
    <m/>
    <m/>
    <m/>
    <n v="0"/>
    <m/>
    <n v="0"/>
    <m/>
    <n v="0"/>
    <m/>
    <n v="10.146527161852781"/>
    <n v="11.962083887200684"/>
    <n v="12.548060784966369"/>
    <n v="7.7444345484209363"/>
    <n v="21.827973976655191"/>
    <n v="10.372879371575184"/>
    <n v="12.297320217630357"/>
    <n v="11.141042542776207"/>
    <s v="Grandes"/>
    <n v="2023"/>
    <n v="4"/>
    <d v="2025-03-26T00:00:00"/>
    <x v="19"/>
    <x v="9"/>
  </r>
  <r>
    <n v="2024"/>
    <n v="12"/>
    <n v="22"/>
    <x v="15"/>
    <s v="AP Individual"/>
    <n v="16"/>
    <s v="b17ef6d19c7a5b1ee83b907c595526dcb1eb06db8227d650d5dda0a9f4ce8cd9"/>
    <s v="866d562d83a77144c090ae01fef5e5dc5d322dfdcb968ee04e0fa262fe1b2619"/>
    <x v="17"/>
    <n v="16298.135539999999"/>
    <n v="3837.1008500000003"/>
    <n v="16298.135539999999"/>
    <n v="3837.1008500000003"/>
    <n v="3187.2234699999995"/>
    <n v="496.45279000000005"/>
    <n v="3187.2234699999995"/>
    <n v="496.45279000000005"/>
    <n v="0"/>
    <n v="0"/>
    <n v="137.94900000000001"/>
    <n v="132.37299999999999"/>
    <n v="0"/>
    <n v="0"/>
    <n v="3170.1969900000004"/>
    <n v="472.13265999999999"/>
    <n v="18428.550019999999"/>
    <n v="3334.12"/>
    <n v="0"/>
    <n v="0"/>
    <n v="0"/>
    <n v="0"/>
    <n v="0"/>
    <n v="0"/>
    <s v="AP Individual"/>
    <s v="Accidentes y Enfermedades"/>
    <s v="Accidentes Personales"/>
    <x v="19"/>
    <x v="3"/>
    <n v="30790952.222909998"/>
    <n v="26673376.957529999"/>
    <n v="915229324.65265"/>
    <n v="785024033.86473012"/>
    <n v="876641246.77607977"/>
    <n v="747866068.79561019"/>
    <n v="3705521.2749200007"/>
    <n v="3224364.4463899997"/>
    <n v="387436.92212000006"/>
    <n v="391340.99291999999"/>
    <n v="6149622.8427499998"/>
    <n v="5950050.4986999994"/>
    <n v="0.43983381367448404"/>
    <n v="0.11900332340830828"/>
    <n v="12461.034689999999"/>
    <n v="324.75129471772937"/>
    <n v="0.26502658710549098"/>
    <n v="6.4488542590325104E-2"/>
    <n v="5.2931573606461502E-2"/>
    <n v="1.4385508277071649E-2"/>
    <n v="1.7807706878476067E-3"/>
    <n v="1.8591568215547388E-3"/>
    <n v="4.8878769113726045E-4"/>
    <n v="5.1307326406443369E-4"/>
    <m/>
    <m/>
    <m/>
    <n v="0"/>
    <m/>
    <n v="0"/>
    <m/>
    <n v="0"/>
    <m/>
    <n v="541.99930672159167"/>
    <n v="19.55575508730859"/>
    <n v="12.938226265280466"/>
    <n v="0.82264319377718642"/>
    <n v="571.46318367384299"/>
    <n v="452.72605725048891"/>
    <n v="17.202639309980832"/>
    <n v="14.160637889458089"/>
    <s v="Medianas"/>
    <n v="2023"/>
    <n v="4"/>
    <d v="2025-03-26T00:00:00"/>
    <x v="19"/>
    <x v="17"/>
  </r>
  <r>
    <n v="2024"/>
    <n v="12"/>
    <n v="715"/>
    <x v="46"/>
    <s v="AP Individual"/>
    <n v="251"/>
    <s v="c75d3f1f5bcd6914d0331ce5ec17c0db8f2070a2d4285f8e3ff11c6ca19168ff"/>
    <s v="866d562d83a77144c090ae01fef5e5dc5d322dfdcb968ee04e0fa262fe1b2619"/>
    <x v="28"/>
    <n v="32.26493"/>
    <n v="30.075009999999999"/>
    <n v="32.26493"/>
    <n v="30.075009999999999"/>
    <n v="-1.5109600000000001"/>
    <n v="-4.2141899999999994"/>
    <n v="-1.5109600000000001"/>
    <n v="-4.2141899999999994"/>
    <n v="0"/>
    <n v="0"/>
    <n v="137.94900000000001"/>
    <n v="132.37299999999999"/>
    <n v="0"/>
    <n v="0"/>
    <n v="-1.5109600000000001"/>
    <n v="-4.2141899999999994"/>
    <n v="26.023169999999997"/>
    <n v="29.2852"/>
    <n v="0"/>
    <n v="0"/>
    <n v="0"/>
    <n v="0"/>
    <n v="0"/>
    <n v="0"/>
    <s v="AP Individual"/>
    <s v="Accidentes y Enfermedades"/>
    <s v="Accidentes Personales"/>
    <x v="19"/>
    <x v="3"/>
    <n v="135193.71434999999"/>
    <n v="122528.56879999999"/>
    <n v="915229324.65265"/>
    <n v="785024033.86473012"/>
    <n v="876641246.77607977"/>
    <n v="747866068.79561019"/>
    <n v="3705521.2749200007"/>
    <n v="3224364.4463899997"/>
    <n v="387436.92212000006"/>
    <n v="391340.99291999999"/>
    <n v="135193.71434999999"/>
    <n v="122528.56879999999"/>
    <n v="8.7072580633602153E-4"/>
    <n v="9.3274226595793164E-4"/>
    <n v="2.1899200000000008"/>
    <n v="7.2815270884365457"/>
    <n v="2.3865702747444338E-2"/>
    <n v="2.4545304245812753E-2"/>
    <n v="2.3865702747444338E-2"/>
    <n v="2.4545304245812753E-2"/>
    <n v="3.5253383093079171E-6"/>
    <n v="3.6805169866985986E-6"/>
    <n v="3.8310941707018255E-6"/>
    <n v="4.0214433111578186E-6"/>
    <m/>
    <m/>
    <m/>
    <n v="0"/>
    <m/>
    <n v="0"/>
    <m/>
    <n v="0"/>
    <m/>
    <n v="-64.145897550893523"/>
    <n v="-4.6829793215110032"/>
    <n v="-14.012264667576169"/>
    <n v="-3.8998864427588386E-4"/>
    <n v="-64.145897550893523"/>
    <n v="-11.138834633193573"/>
    <n v="-5.8062103886651792"/>
    <n v="-14.390169778591233"/>
    <s v="Resto"/>
    <n v="2023"/>
    <n v="4"/>
    <d v="2025-03-26T00:00:00"/>
    <x v="19"/>
    <x v="28"/>
  </r>
  <r>
    <n v="2024"/>
    <n v="12"/>
    <n v="15.1"/>
    <x v="13"/>
    <s v="AP Individual"/>
    <n v="15.1"/>
    <m/>
    <m/>
    <x v="7"/>
    <n v="737104.50252999994"/>
    <n v="645288.75321"/>
    <n v="737104.50252999994"/>
    <n v="645288.75321"/>
    <n v="121178.15642999999"/>
    <n v="125517.16257999999"/>
    <n v="121178.15642999999"/>
    <n v="125517.16257999999"/>
    <n v="0"/>
    <n v="0"/>
    <n v="0"/>
    <n v="0"/>
    <n v="0"/>
    <n v="0"/>
    <n v="83370.963079999987"/>
    <n v="95379.665269999998"/>
    <n v="553707.98752000008"/>
    <n v="468944.52144000004"/>
    <n v="0"/>
    <n v="0"/>
    <n v="0"/>
    <n v="0"/>
    <n v="0"/>
    <n v="0"/>
    <s v="AP Individual"/>
    <s v="Accidentes y Enfermedades"/>
    <s v="Accidentes Personales"/>
    <x v="19"/>
    <x v="3"/>
    <n v="306824842.23592001"/>
    <n v="265190414.81158"/>
    <n v="915229324.65265"/>
    <n v="785024033.86473012"/>
    <n v="876641246.77607977"/>
    <n v="747866068.79561019"/>
    <n v="3705521.2749200007"/>
    <n v="3224364.4463899997"/>
    <n v="387436.92212000006"/>
    <n v="391340.99291999999"/>
    <n v="89150751.417309999"/>
    <n v="79408387.634139985"/>
    <n v="19.89205965484339"/>
    <n v="20.012897547374511"/>
    <n v="91815.749319999944"/>
    <n v="14.228630030085121"/>
    <n v="0.82680683091458462"/>
    <n v="0.81262039494247529"/>
    <n v="0.24023625243592062"/>
    <n v="0.24333034573232334"/>
    <n v="8.053768412739043E-2"/>
    <n v="8.4082799576310416E-2"/>
    <n v="8.2199872280750028E-2"/>
    <n v="8.6283999252592877E-2"/>
    <m/>
    <m/>
    <m/>
    <n v="0"/>
    <m/>
    <n v="0"/>
    <m/>
    <n v="0"/>
    <m/>
    <n v="-3.4569026743529796"/>
    <n v="16.439752574305849"/>
    <n v="19.451317252255322"/>
    <n v="31.276873604851662"/>
    <n v="-12.590421822099994"/>
    <n v="18.075371862691703"/>
    <n v="15.056846742162739"/>
    <n v="20.339221572973109"/>
    <s v="Resto"/>
    <n v="2023"/>
    <n v="4"/>
    <d v="2025-03-26T00:00:00"/>
    <x v="19"/>
    <x v="7"/>
  </r>
  <r>
    <n v="2024"/>
    <n v="12"/>
    <n v="5.0999999999999996"/>
    <x v="6"/>
    <s v="AP Individual"/>
    <n v="5.0999999999999996"/>
    <m/>
    <m/>
    <x v="3"/>
    <n v="2938328.3511800002"/>
    <n v="2519533.2480799998"/>
    <n v="2938328.3511800002"/>
    <n v="2519533.2480799998"/>
    <n v="244001.56079999998"/>
    <n v="251500.02095000001"/>
    <n v="244001.56079999998"/>
    <n v="251500.02095000001"/>
    <n v="0"/>
    <n v="0"/>
    <n v="0"/>
    <n v="0"/>
    <n v="-1547.9027699999999"/>
    <n v="23668.428949999998"/>
    <n v="197108.20774000001"/>
    <n v="198060.51509999999"/>
    <n v="2464234.0915299999"/>
    <n v="2230661.72645"/>
    <n v="0"/>
    <n v="0"/>
    <n v="0"/>
    <n v="0"/>
    <n v="0"/>
    <n v="0"/>
    <s v="AP Individual"/>
    <s v="Accidentes y Enfermedades"/>
    <s v="Accidentes Personales"/>
    <x v="19"/>
    <x v="3"/>
    <n v="198373021.37993997"/>
    <n v="154803113.5675"/>
    <n v="915229324.65265"/>
    <n v="785024033.86473012"/>
    <n v="876641246.77607977"/>
    <n v="747866068.79561019"/>
    <n v="3705521.2749200007"/>
    <n v="3224364.4463899997"/>
    <n v="387436.92212000006"/>
    <n v="391340.99291999999"/>
    <n v="4775406.3473499995"/>
    <n v="4219829.55363"/>
    <n v="79.295951451349751"/>
    <n v="78.140461165947627"/>
    <n v="418795.10310000041"/>
    <n v="16.621931995505189"/>
    <n v="61.530436102271324"/>
    <n v="59.706990911816234"/>
    <n v="1.4812136906219102"/>
    <n v="1.6275727212562738"/>
    <n v="0.32104831784046711"/>
    <n v="0.33518025326619577"/>
    <n v="0.32094982311256831"/>
    <n v="0.33689631783101814"/>
    <m/>
    <m/>
    <m/>
    <n v="0"/>
    <m/>
    <n v="0"/>
    <m/>
    <n v="0"/>
    <m/>
    <n v="-2.9814948411041153"/>
    <n v="8.3040944250499322"/>
    <n v="9.9820084192837921"/>
    <n v="62.978396448345173"/>
    <n v="-0.48081636035287589"/>
    <n v="10.470989944841168"/>
    <n v="7.9987614982478776"/>
    <n v="8.8790027080979517"/>
    <m/>
    <n v="2023"/>
    <n v="4"/>
    <d v="2025-03-26T00:00:00"/>
    <x v="19"/>
    <x v="3"/>
  </r>
  <r>
    <n v="2024"/>
    <n v="12"/>
    <n v="23"/>
    <x v="16"/>
    <s v="AP Individual"/>
    <n v="17"/>
    <s v="4523540f1504cd17100c4835e85b7eefd49911580f8efff0599a8f283be6b9e3"/>
    <s v="866d562d83a77144c090ae01fef5e5dc5d322dfdcb968ee04e0fa262fe1b2619"/>
    <x v="23"/>
    <n v="6182.6411100000005"/>
    <n v="5475.6252000000004"/>
    <n v="6182.6411100000005"/>
    <n v="5475.6252000000004"/>
    <n v="2436.8509599999998"/>
    <n v="600.88560000000041"/>
    <n v="2436.8509599999998"/>
    <n v="600.88560000000041"/>
    <n v="0"/>
    <n v="0"/>
    <n v="137.94900000000001"/>
    <n v="132.37299999999999"/>
    <n v="0"/>
    <n v="0"/>
    <n v="453.10469000000001"/>
    <n v="183.47608"/>
    <n v="1007.21298"/>
    <n v="591.75310999999999"/>
    <n v="0"/>
    <n v="0"/>
    <n v="0"/>
    <n v="0"/>
    <n v="0"/>
    <n v="0"/>
    <s v="AP Individual"/>
    <s v="Accidentes y Enfermedades"/>
    <s v="Accidentes Personales"/>
    <x v="19"/>
    <x v="3"/>
    <n v="22633209.318060003"/>
    <n v="19354152.859979998"/>
    <n v="915229324.65265"/>
    <n v="785024033.86473012"/>
    <n v="876641246.77607977"/>
    <n v="747866068.79561019"/>
    <n v="3705521.2749200007"/>
    <n v="3224364.4463899997"/>
    <n v="387436.92212000006"/>
    <n v="391340.99291999999"/>
    <n v="6626066.8511499995"/>
    <n v="5940275.2164099999"/>
    <n v="0.16684942957542401"/>
    <n v="0.16982029454302269"/>
    <n v="707.01591000000008"/>
    <n v="12.912058151825301"/>
    <n v="9.3307858928814769E-2"/>
    <n v="9.2177971567270076E-2"/>
    <n v="2.7316678881534523E-2"/>
    <n v="2.8291732733610634E-2"/>
    <n v="6.7552917541693186E-4"/>
    <n v="7.052646829860187E-4"/>
    <n v="6.9751051735869802E-4"/>
    <n v="7.3216655073255821E-4"/>
    <m/>
    <m/>
    <m/>
    <n v="0"/>
    <m/>
    <n v="0"/>
    <m/>
    <n v="0"/>
    <m/>
    <n v="305.54324483728647"/>
    <n v="39.414401008309532"/>
    <n v="10.9738263312836"/>
    <n v="0.62896714816592492"/>
    <n v="146.95572850695305"/>
    <n v="70.20831204419018"/>
    <n v="44.985985982825596"/>
    <n v="31.005511741205723"/>
    <s v="Resto"/>
    <n v="2023"/>
    <n v="4"/>
    <d v="2025-03-26T00:00:00"/>
    <x v="19"/>
    <x v="23"/>
  </r>
  <r>
    <n v="2024"/>
    <n v="12"/>
    <n v="718"/>
    <x v="44"/>
    <s v="AP Individual"/>
    <n v="281"/>
    <s v="71a1c003a2b855d85582c8f6c7648c49d3fe836408a7e1b5d9b222448acb3c1b"/>
    <s v="866d562d83a77144c090ae01fef5e5dc5d322dfdcb968ee04e0fa262fe1b2619"/>
    <x v="33"/>
    <n v="0"/>
    <n v="0"/>
    <n v="0"/>
    <n v="0"/>
    <n v="-4.5599999999999998E-3"/>
    <n v="-1.7600000000000003E-3"/>
    <n v="-4.5599999999999998E-3"/>
    <n v="-1.7600000000000003E-3"/>
    <n v="0"/>
    <n v="0"/>
    <n v="137.94900000000001"/>
    <n v="132.37299999999999"/>
    <n v="0"/>
    <n v="0"/>
    <n v="-4.5599999999999998E-3"/>
    <n v="-1.7600000000000001E-3"/>
    <n v="0"/>
    <n v="0.1037"/>
    <n v="0"/>
    <n v="0"/>
    <n v="0"/>
    <n v="0"/>
    <n v="0"/>
    <n v="0"/>
    <s v="AP Individual"/>
    <s v="Accidentes y Enfermedades"/>
    <s v="Accidentes Personales"/>
    <x v="19"/>
    <x v="3"/>
    <n v="113757.96953"/>
    <n v="61370.439909999994"/>
    <n v="915229324.65265"/>
    <n v="785024033.86473012"/>
    <n v="876641246.77607977"/>
    <n v="747866068.79561019"/>
    <n v="3705521.2749200007"/>
    <n v="3224364.4463899997"/>
    <n v="387436.92212000006"/>
    <n v="391340.99291999999"/>
    <n v="113757.96953"/>
    <n v="61370.439909999994"/>
    <m/>
    <m/>
    <m/>
    <m/>
    <m/>
    <m/>
    <m/>
    <m/>
    <m/>
    <m/>
    <m/>
    <m/>
    <m/>
    <m/>
    <m/>
    <n v="0"/>
    <m/>
    <n v="0"/>
    <m/>
    <n v="0"/>
    <m/>
    <n v="159.09090909090904"/>
    <m/>
    <m/>
    <n v="-1.1769657819518916E-6"/>
    <n v="159.09090909090909"/>
    <m/>
    <m/>
    <n v="-1.6972034715525557"/>
    <s v="Resto"/>
    <n v="2023"/>
    <n v="4"/>
    <d v="2025-03-26T00:00:00"/>
    <x v="19"/>
    <x v="33"/>
  </r>
  <r>
    <n v="2024"/>
    <n v="12"/>
    <n v="8"/>
    <x v="20"/>
    <s v="AP Individual"/>
    <n v="8"/>
    <s v="2c624232cdd221771294dfbb310aca000a0df6ac8b66b696d90ef06fdefb64a3"/>
    <s v="866d562d83a77144c090ae01fef5e5dc5d322dfdcb968ee04e0fa262fe1b2619"/>
    <x v="14"/>
    <n v="23487.77275"/>
    <n v="19880.1662"/>
    <n v="23487.77275"/>
    <n v="19880.1662"/>
    <n v="1300.3827900000003"/>
    <n v="1845.0406599999997"/>
    <n v="1300.3827900000003"/>
    <n v="1845.0406599999997"/>
    <n v="0"/>
    <n v="0"/>
    <n v="137.94900000000001"/>
    <n v="132.37299999999999"/>
    <n v="0"/>
    <n v="0"/>
    <n v="1300.3827900000001"/>
    <n v="1856.1517699999999"/>
    <n v="22734.142350000002"/>
    <n v="20541.080690000003"/>
    <n v="0"/>
    <n v="0"/>
    <n v="0"/>
    <n v="0"/>
    <n v="0"/>
    <n v="0"/>
    <s v="AP Individual"/>
    <s v="Accidentes y Enfermedades"/>
    <s v="Accidentes Personales"/>
    <x v="19"/>
    <x v="3"/>
    <n v="2563341.60146"/>
    <n v="2109928.1285699997"/>
    <n v="915229324.65265"/>
    <n v="785024033.86473012"/>
    <n v="876641246.77607977"/>
    <n v="747866068.79561019"/>
    <n v="3705521.2749200007"/>
    <n v="3224364.4463899997"/>
    <n v="387436.92212000006"/>
    <n v="391340.99291999999"/>
    <n v="56886.08771"/>
    <n v="82130.579809999996"/>
    <n v="0.63385880170144437"/>
    <n v="0.61656076819287109"/>
    <n v="3607.6065500000004"/>
    <n v="18.14676252555676"/>
    <n v="41.289133592273892"/>
    <n v="24.205559300799486"/>
    <n v="0.91629507111428665"/>
    <n v="0.94222006573625572"/>
    <n v="2.5663265060824111E-3"/>
    <n v="2.6792913105992003E-3"/>
    <n v="2.5324277146176661E-3"/>
    <n v="2.6582521964147563E-3"/>
    <m/>
    <m/>
    <m/>
    <n v="0"/>
    <m/>
    <n v="0"/>
    <m/>
    <n v="0"/>
    <m/>
    <n v="-29.520101199287364"/>
    <n v="5.5364244359865937"/>
    <n v="9.2808110427165325"/>
    <n v="0.33563729106779233"/>
    <n v="-29.942000917306444"/>
    <n v="10.676466798884853"/>
    <n v="5.7199553428502217"/>
    <n v="9.0362907288691421"/>
    <s v="Medianas"/>
    <n v="2023"/>
    <n v="4"/>
    <d v="2025-03-26T00:00:00"/>
    <x v="19"/>
    <x v="14"/>
  </r>
  <r>
    <n v="2024"/>
    <n v="12"/>
    <n v="34"/>
    <x v="54"/>
    <s v="AP Individual"/>
    <n v="23"/>
    <s v="535fa30d7e25dd8a49f1536779734ec8286108d115da5045d77f3b4185d8f790"/>
    <s v="866d562d83a77144c090ae01fef5e5dc5d322dfdcb968ee04e0fa262fe1b2619"/>
    <x v="33"/>
    <n v="0"/>
    <n v="0"/>
    <n v="0"/>
    <n v="0"/>
    <n v="6.0224799999999998"/>
    <n v="0"/>
    <n v="6.0224799999999998"/>
    <n v="0"/>
    <n v="0"/>
    <n v="0"/>
    <n v="0"/>
    <n v="0"/>
    <n v="0"/>
    <n v="0"/>
    <n v="6.0224799999999998"/>
    <n v="0"/>
    <n v="27.771249999999998"/>
    <n v="22.166930000000001"/>
    <n v="0"/>
    <n v="0"/>
    <n v="0"/>
    <n v="0"/>
    <n v="0"/>
    <n v="0"/>
    <s v="AP Individual"/>
    <s v="Accidentes y Enfermedades"/>
    <s v="Accidentes Personales"/>
    <x v="19"/>
    <x v="3"/>
    <n v="84280855.568709999"/>
    <n v="79147200.16046001"/>
    <n v="915229324.65265"/>
    <n v="785024033.86473012"/>
    <n v="876641246.77607977"/>
    <n v="747866068.79561019"/>
    <n v="3705521.2749200007"/>
    <n v="3224364.4463899997"/>
    <n v="387436.92212000006"/>
    <n v="391340.99291999999"/>
    <n v="29477576.444589999"/>
    <n v="25513600.320529997"/>
    <m/>
    <m/>
    <m/>
    <m/>
    <m/>
    <m/>
    <m/>
    <m/>
    <m/>
    <m/>
    <m/>
    <m/>
    <m/>
    <m/>
    <m/>
    <n v="0"/>
    <m/>
    <n v="0"/>
    <m/>
    <n v="0"/>
    <m/>
    <m/>
    <m/>
    <m/>
    <n v="1.5544414215986028E-3"/>
    <m/>
    <n v="25.282346269871358"/>
    <n v="21.68602421569069"/>
    <m/>
    <s v="Resto"/>
    <n v="2023"/>
    <n v="4"/>
    <d v="2025-03-26T00:00:00"/>
    <x v="19"/>
    <x v="33"/>
  </r>
  <r>
    <n v="2024"/>
    <n v="12"/>
    <n v="120"/>
    <x v="58"/>
    <s v="AP Individual"/>
    <n v="234"/>
    <s v="114bd151f8fb0c58642d2170da4ae7d7c57977260ac2cc8905306cab6b2acabc"/>
    <s v="866d562d83a77144c090ae01fef5e5dc5d322dfdcb968ee04e0fa262fe1b2619"/>
    <x v="20"/>
    <n v="904.06656000000009"/>
    <n v="732.37993000000006"/>
    <n v="904.06656000000009"/>
    <n v="732.37993000000006"/>
    <n v="7471.6853800000008"/>
    <n v="3215.0022399999998"/>
    <n v="7471.6853800000008"/>
    <n v="3215.0022399999998"/>
    <n v="0"/>
    <n v="0"/>
    <n v="137.94900000000001"/>
    <n v="132.37299999999999"/>
    <n v="0"/>
    <n v="0"/>
    <n v="7238.5368499999995"/>
    <n v="2762.2483199999997"/>
    <n v="592.43875000000003"/>
    <n v="530.60072000000002"/>
    <n v="0"/>
    <n v="0"/>
    <n v="0"/>
    <n v="0"/>
    <n v="0"/>
    <n v="0"/>
    <s v="AP Individual"/>
    <s v="Accidentes y Enfermedades"/>
    <s v="Accidentes Personales"/>
    <x v="19"/>
    <x v="3"/>
    <n v="3543412.1833600001"/>
    <n v="3536266.6495100004"/>
    <n v="915229324.65265"/>
    <n v="785024033.86473012"/>
    <n v="876641246.77607977"/>
    <n v="747866068.79561019"/>
    <n v="3705521.2749200007"/>
    <n v="3224364.4463899997"/>
    <n v="387436.92212000006"/>
    <n v="391340.99291999999"/>
    <n v="139645.32724000001"/>
    <n v="115986.81951"/>
    <n v="2.439782402867241E-2"/>
    <n v="2.2713931448412199E-2"/>
    <n v="171.68663000000004"/>
    <n v="23.442290397007469"/>
    <n v="0.64740194166771892"/>
    <n v="0.63143375522669343"/>
    <n v="2.5514010598189266E-2"/>
    <n v="2.0710540312379486E-2"/>
    <n v="9.8780331404166221E-5"/>
    <n v="1.03128453438026E-4"/>
    <n v="9.3293950045636266E-5"/>
    <n v="9.7929289823169862E-5"/>
    <m/>
    <m/>
    <m/>
    <n v="0"/>
    <m/>
    <n v="0"/>
    <m/>
    <n v="0"/>
    <m/>
    <n v="132.40062750313984"/>
    <n v="826.45301912283969"/>
    <n v="438.98011241241954"/>
    <n v="1.9284907951250478"/>
    <n v="162.05235776919577"/>
    <n v="11.654343401569456"/>
    <n v="1221.8202894392036"/>
    <n v="520.58887519036898"/>
    <s v="Resto"/>
    <n v="2023"/>
    <n v="4"/>
    <d v="2025-03-26T00:00:00"/>
    <x v="19"/>
    <x v="20"/>
  </r>
  <r>
    <n v="2024"/>
    <n v="12"/>
    <n v="98"/>
    <x v="53"/>
    <s v="AP Individual"/>
    <n v="205"/>
    <s v="f8809aff4d69bece79dabe35be0c708b890d7eafb841f121330667b77d2e2590"/>
    <s v="866d562d83a77144c090ae01fef5e5dc5d322dfdcb968ee04e0fa262fe1b2619"/>
    <x v="18"/>
    <n v="82791.45465"/>
    <n v="74143.684730000008"/>
    <n v="82791.45465"/>
    <n v="74143.684730000008"/>
    <n v="807.37689999999998"/>
    <n v="1941.7875200000001"/>
    <n v="807.37689999999998"/>
    <n v="1941.7875200000001"/>
    <n v="0"/>
    <n v="0"/>
    <n v="137.94900000000001"/>
    <n v="132.37299999999999"/>
    <n v="0"/>
    <n v="0"/>
    <n v="807.37689999999998"/>
    <n v="1941.7875200000001"/>
    <n v="81704.534430000014"/>
    <n v="72216.10514"/>
    <n v="0"/>
    <n v="0"/>
    <n v="0"/>
    <n v="0"/>
    <n v="0"/>
    <n v="0"/>
    <s v="AP Individual"/>
    <s v="Accidentes y Enfermedades"/>
    <s v="Accidentes Personales"/>
    <x v="19"/>
    <x v="3"/>
    <n v="3660701.92515"/>
    <n v="4474308.1404900001"/>
    <n v="915229324.65265"/>
    <n v="785024033.86473012"/>
    <n v="876641246.77607977"/>
    <n v="747866068.79561019"/>
    <n v="3705521.2749200007"/>
    <n v="3224364.4463899997"/>
    <n v="387436.92212000006"/>
    <n v="391340.99291999999"/>
    <n v="457462.11063999997"/>
    <n v="363828.7476"/>
    <n v="2.2342728190593752"/>
    <n v="2.2994821448614879"/>
    <n v="8647.7699199999915"/>
    <n v="11.663528662611689"/>
    <n v="18.097991664090575"/>
    <n v="20.378731812450106"/>
    <n v="2.2616278610722329"/>
    <n v="1.6570983133468369"/>
    <n v="9.0459792338298609E-3"/>
    <n v="9.4441660091254404E-3"/>
    <n v="9.4447662149890216E-3"/>
    <n v="9.9140324482702626E-3"/>
    <m/>
    <m/>
    <m/>
    <n v="0"/>
    <m/>
    <n v="0"/>
    <m/>
    <n v="0"/>
    <m/>
    <n v="-58.420945047581732"/>
    <n v="0.9751935189605947"/>
    <n v="2.6189520079439945"/>
    <n v="0.20838925097333205"/>
    <n v="-58.420945047581732"/>
    <n v="13.138938013349666"/>
    <n v="0.98816657561608956"/>
    <n v="2.6888566147891817"/>
    <s v="Medianas"/>
    <n v="2023"/>
    <n v="4"/>
    <d v="2025-03-26T00:00:00"/>
    <x v="19"/>
    <x v="18"/>
  </r>
  <r>
    <n v="2024"/>
    <n v="12"/>
    <n v="79"/>
    <x v="59"/>
    <s v="AP Individual"/>
    <n v="51"/>
    <s v="031b4af5197ec30a926f48cf40e11a7dbc470048a21e4003b7a3c07c5dab1baa"/>
    <s v="866d562d83a77144c090ae01fef5e5dc5d322dfdcb968ee04e0fa262fe1b2619"/>
    <x v="6"/>
    <n v="555338.71367999993"/>
    <n v="553916.43987999996"/>
    <n v="555338.71367999993"/>
    <n v="553916.43987999996"/>
    <n v="-3209.5607699999996"/>
    <n v="22968.387559999999"/>
    <n v="-3209.5607699999996"/>
    <n v="22968.387559999999"/>
    <n v="0"/>
    <n v="0"/>
    <n v="137.94900000000001"/>
    <n v="132.37299999999999"/>
    <n v="0"/>
    <n v="0"/>
    <n v="-3209.56077"/>
    <n v="22968.387559999999"/>
    <n v="564948.48755999992"/>
    <n v="561485.19976999995"/>
    <n v="0"/>
    <n v="0"/>
    <n v="0"/>
    <n v="0"/>
    <n v="0"/>
    <n v="0"/>
    <s v="AP Individual"/>
    <s v="Accidentes y Enfermedades"/>
    <s v="Accidentes Personales"/>
    <x v="19"/>
    <x v="3"/>
    <n v="77118417.460149989"/>
    <n v="65800436.183449998"/>
    <n v="915229324.65265"/>
    <n v="785024033.86473012"/>
    <n v="876641246.77607977"/>
    <n v="747866068.79561019"/>
    <n v="3705521.2749200007"/>
    <n v="3224364.4463899997"/>
    <n v="387436.92212000006"/>
    <n v="391340.99291999999"/>
    <n v="583139.80669000011"/>
    <n v="575394.05998000002"/>
    <n v="14.986790588376511"/>
    <n v="17.179089060486483"/>
    <n v="1422.2737999999663"/>
    <n v="0.25676685102686836"/>
    <n v="95.232516681067636"/>
    <n v="96.267319808489745"/>
    <n v="0.7201116568126732"/>
    <n v="0.84181271737423535"/>
    <n v="6.067754809875256E-2"/>
    <n v="6.3348458188831946E-2"/>
    <n v="7.0560443500440273E-2"/>
    <n v="7.4066261726788402E-2"/>
    <m/>
    <m/>
    <m/>
    <n v="0"/>
    <m/>
    <n v="0"/>
    <m/>
    <n v="0"/>
    <m/>
    <n v="-113.973818412876"/>
    <n v="-0.57794652001326685"/>
    <n v="4.1465437575703392"/>
    <n v="-0.82840859679499235"/>
    <n v="-113.973818412876"/>
    <n v="0.61680838451638742"/>
    <n v="-0.56811564959878413"/>
    <n v="4.0906487952680664"/>
    <s v="Grandes"/>
    <n v="2023"/>
    <n v="4"/>
    <d v="2025-03-26T00:00:00"/>
    <x v="19"/>
    <x v="6"/>
  </r>
  <r>
    <n v="2024"/>
    <n v="12"/>
    <n v="41"/>
    <x v="7"/>
    <s v="AP Individual"/>
    <n v="29"/>
    <s v="35135aaa6cc23891b40cb3f378c53a17a1127210ce60e125ccf03efcfdaec458"/>
    <s v="866d562d83a77144c090ae01fef5e5dc5d322dfdcb968ee04e0fa262fe1b2619"/>
    <x v="8"/>
    <n v="117447.61473999999"/>
    <n v="96751.369940000004"/>
    <n v="117447.61473999999"/>
    <n v="96751.369940000004"/>
    <n v="12055.02377"/>
    <n v="19895.597259999999"/>
    <n v="12055.02377"/>
    <n v="19895.597259999999"/>
    <n v="0"/>
    <n v="0"/>
    <n v="137.94900000000001"/>
    <n v="132.37299999999999"/>
    <n v="0"/>
    <n v="0"/>
    <n v="-734.66336000000001"/>
    <n v="11601.570619999999"/>
    <n v="64180.806649999999"/>
    <n v="51362.95147"/>
    <n v="0"/>
    <n v="0"/>
    <n v="0"/>
    <n v="0"/>
    <n v="0"/>
    <n v="0"/>
    <s v="AP Individual"/>
    <s v="Accidentes y Enfermedades"/>
    <s v="Accidentes Personales"/>
    <x v="19"/>
    <x v="3"/>
    <n v="31887947.205630001"/>
    <n v="27302085.109419998"/>
    <n v="915229324.65265"/>
    <n v="785024033.86473012"/>
    <n v="876641246.77607977"/>
    <n v="747866068.79561019"/>
    <n v="3705521.2749200007"/>
    <n v="3224364.4463899997"/>
    <n v="387436.92212000006"/>
    <n v="391340.99291999999"/>
    <n v="5589326.0278100008"/>
    <n v="4824880.9419999998"/>
    <n v="3.1695301693426545"/>
    <n v="3.0006338163269008"/>
    <n v="20696.244799999986"/>
    <n v="21.391164603493152"/>
    <n v="2.1012840216447009"/>
    <n v="2.0052592199279182"/>
    <n v="0.36831350096836568"/>
    <n v="0.35437355627690875"/>
    <n v="1.2832588683123106E-2"/>
    <n v="1.3397454793728135E-2"/>
    <n v="1.232463794308131E-2"/>
    <n v="1.293699152520876E-2"/>
    <m/>
    <m/>
    <m/>
    <n v="0"/>
    <m/>
    <n v="0"/>
    <m/>
    <n v="0"/>
    <m/>
    <n v="-39.408585666153549"/>
    <n v="10.264170793665622"/>
    <n v="20.563633643986829"/>
    <n v="3.1114803679619931"/>
    <n v="-106.33244742512287"/>
    <n v="24.955449040903808"/>
    <n v="-1.1446776666525427"/>
    <n v="22.587429826294596"/>
    <s v="Medianas"/>
    <n v="2023"/>
    <n v="4"/>
    <d v="2025-03-26T00:00:00"/>
    <x v="19"/>
    <x v="8"/>
  </r>
  <r>
    <n v="2024"/>
    <n v="12"/>
    <n v="201.1"/>
    <x v="1"/>
    <s v="AP Individual"/>
    <n v="201.1"/>
    <m/>
    <m/>
    <x v="1"/>
    <n v="3705521.2749200007"/>
    <n v="3224364.4463900006"/>
    <n v="3705521.2749200007"/>
    <n v="3224364.4463900006"/>
    <n v="387436.92212000006"/>
    <n v="391340.99291999999"/>
    <n v="387436.92212000006"/>
    <n v="391340.99291999999"/>
    <n v="0"/>
    <n v="0"/>
    <n v="0"/>
    <n v="0"/>
    <n v="-1547.9027699999999"/>
    <n v="23668.428949999998"/>
    <n v="298733.76948000002"/>
    <n v="306064.55244"/>
    <n v="3041010.9245100003"/>
    <n v="2756355.6000800002"/>
    <n v="0"/>
    <n v="0"/>
    <n v="0"/>
    <n v="0"/>
    <n v="0"/>
    <n v="0"/>
    <s v="AP Individual"/>
    <s v="Accidentes y Enfermedades"/>
    <s v="Accidentes Personales"/>
    <x v="19"/>
    <x v="3"/>
    <n v="717046143.6465199"/>
    <n v="611284964.79032004"/>
    <n v="915229324.65265"/>
    <n v="785024033.86473012"/>
    <n v="876641246.77607977"/>
    <n v="747866068.79561019"/>
    <n v="3705521.2749200007"/>
    <n v="3224364.4463899997"/>
    <n v="387436.92212000006"/>
    <n v="391340.99291999999"/>
    <n v="156345990.39699998"/>
    <n v="137152631.15294996"/>
    <n v="100"/>
    <n v="100.00000000000003"/>
    <n v="481156.82853000006"/>
    <n v="14.922532379015131"/>
    <n v="2.3700775859430698"/>
    <n v="2.3509315273684042"/>
    <n v="0.51677584598330961"/>
    <n v="0.52747321333120079"/>
    <n v="0.40487353006595689"/>
    <n v="0.42269529166547432"/>
    <n v="0.41073448802786594"/>
    <n v="0.4311419625685961"/>
    <m/>
    <m/>
    <m/>
    <n v="0"/>
    <m/>
    <n v="0"/>
    <m/>
    <n v="0"/>
    <m/>
    <n v="-0.99761355713584576"/>
    <n v="10.45566583957515"/>
    <n v="12.136996280248205"/>
    <n v="100"/>
    <n v="-2.3951754300057582"/>
    <n v="10.327235151434678"/>
    <n v="9.8235020161308739"/>
    <n v="11.103957429553605"/>
    <m/>
    <n v="2023"/>
    <n v="4"/>
    <d v="2025-03-26T00:00:00"/>
    <x v="19"/>
    <x v="1"/>
  </r>
  <r>
    <n v="2024"/>
    <n v="12"/>
    <n v="43"/>
    <x v="9"/>
    <s v="AP Individual"/>
    <n v="31"/>
    <s v="eb1e33e8a81b697b75855af6bfcdbcbf7cbbde9f94962ceaec1ed8af21f5a50f"/>
    <s v="866d562d83a77144c090ae01fef5e5dc5d322dfdcb968ee04e0fa262fe1b2619"/>
    <x v="11"/>
    <n v="12358.89997"/>
    <n v="7810.1083699999999"/>
    <n v="12358.89997"/>
    <n v="7810.1083699999999"/>
    <n v="1814.2316099999998"/>
    <n v="711.05286000000001"/>
    <n v="1814.2316099999998"/>
    <n v="711.05286000000001"/>
    <n v="0"/>
    <n v="0"/>
    <n v="137.94900000000001"/>
    <n v="132.37299999999999"/>
    <n v="0"/>
    <n v="0"/>
    <n v="1814.23161"/>
    <n v="711.05286000000001"/>
    <n v="10490.69124"/>
    <n v="6603.0996500000001"/>
    <n v="0"/>
    <n v="0"/>
    <n v="0"/>
    <n v="0"/>
    <n v="0"/>
    <n v="0"/>
    <s v="AP Individual"/>
    <s v="Accidentes y Enfermedades"/>
    <s v="Accidentes Personales"/>
    <x v="19"/>
    <x v="3"/>
    <n v="116483297.66436"/>
    <n v="99677568.474130005"/>
    <n v="915229324.65265"/>
    <n v="785024033.86473012"/>
    <n v="876641246.77607977"/>
    <n v="747866068.79561019"/>
    <n v="3705521.2749200007"/>
    <n v="3224364.4463899997"/>
    <n v="387436.92212000006"/>
    <n v="391340.99291999999"/>
    <n v="41404529.52307"/>
    <n v="36758202.638769999"/>
    <n v="0.33352662292478186"/>
    <n v="0.24222163777870093"/>
    <n v="4548.7916000000005"/>
    <n v="58.242362135110824"/>
    <n v="2.9849149627732881E-2"/>
    <n v="2.1247253155306456E-2"/>
    <n v="1.0610018962213336E-2"/>
    <n v="7.8353720797543439E-3"/>
    <n v="1.3503610119453371E-3"/>
    <n v="1.4098013315539135E-3"/>
    <n v="9.9488780382305875E-4"/>
    <n v="1.0443191228848867E-3"/>
    <m/>
    <m/>
    <m/>
    <n v="0"/>
    <m/>
    <n v="0"/>
    <m/>
    <n v="0"/>
    <m/>
    <n v="155.14722070030066"/>
    <n v="14.679555740428892"/>
    <n v="9.1042636838597417"/>
    <n v="0.46826502752313359"/>
    <n v="155.14722070030066"/>
    <n v="58.87525247328351"/>
    <n v="17.293728015581173"/>
    <n v="10.768470834754099"/>
    <s v="Medianas"/>
    <n v="2023"/>
    <n v="4"/>
    <d v="2025-03-26T00:00:00"/>
    <x v="19"/>
    <x v="11"/>
  </r>
  <r>
    <n v="2024"/>
    <n v="12"/>
    <n v="12"/>
    <x v="31"/>
    <s v="AP Individual"/>
    <n v="12"/>
    <s v="6b51d431df5d7f141cbececcf79edf3dd861c3b4069f0b11661a3eefacbba918"/>
    <s v="866d562d83a77144c090ae01fef5e5dc5d322dfdcb968ee04e0fa262fe1b2619"/>
    <x v="16"/>
    <n v="101223.79059999999"/>
    <n v="77713.217669999998"/>
    <n v="101223.79059999999"/>
    <n v="77713.217669999998"/>
    <n v="27736.861949999999"/>
    <n v="27602.77665"/>
    <n v="27736.861949999999"/>
    <n v="27602.77665"/>
    <n v="0"/>
    <n v="0"/>
    <n v="137.94900000000001"/>
    <n v="132.37299999999999"/>
    <n v="0"/>
    <n v="0"/>
    <n v="26818.321800000002"/>
    <n v="27718.879929999999"/>
    <n v="99436.069889999999"/>
    <n v="77127.578069999989"/>
    <n v="0"/>
    <n v="0"/>
    <n v="0"/>
    <n v="0"/>
    <n v="0"/>
    <n v="0"/>
    <s v="AP Individual"/>
    <s v="Accidentes y Enfermedades"/>
    <s v="Accidentes Personales"/>
    <x v="19"/>
    <x v="3"/>
    <n v="6593607.79947"/>
    <n v="7470400.8941500001"/>
    <n v="915229324.65265"/>
    <n v="785024033.86473012"/>
    <n v="876641246.77607977"/>
    <n v="747866068.79561019"/>
    <n v="3705521.2749200007"/>
    <n v="3224364.4463899997"/>
    <n v="387436.92212000006"/>
    <n v="391340.99291999999"/>
    <n v="252749.79343000002"/>
    <n v="233820.85562000002"/>
    <n v="2.7317017793180889"/>
    <n v="2.4101871535337067"/>
    <n v="23510.572929999995"/>
    <n v="30.252991234817816"/>
    <n v="40.049010219284028"/>
    <n v="33.236221578240063"/>
    <n v="1.5351806428058468"/>
    <n v="1.0402817569115532"/>
    <n v="1.1059937424799701E-2"/>
    <n v="1.1546774803519547E-2"/>
    <n v="9.8994698655800652E-3"/>
    <n v="1.0391328195321403E-2"/>
    <m/>
    <m/>
    <m/>
    <n v="0"/>
    <m/>
    <n v="0"/>
    <m/>
    <n v="0"/>
    <m/>
    <n v="0.48576743455988058"/>
    <n v="27.401524666870163"/>
    <n v="35.51876691969175"/>
    <n v="7.1590652223406614"/>
    <n v="-3.248897979551213"/>
    <n v="28.9241440976574"/>
    <n v="26.970416097164197"/>
    <n v="35.938999542864813"/>
    <s v="Medianas"/>
    <n v="2023"/>
    <n v="4"/>
    <d v="2025-03-26T00:00:00"/>
    <x v="19"/>
    <x v="16"/>
  </r>
  <r>
    <n v="2024"/>
    <n v="12"/>
    <n v="38"/>
    <x v="55"/>
    <s v="AP Individual"/>
    <n v="26"/>
    <s v="5f9c4ab08cac7457e9111a30e4664920607ea2c115a1433d7be98e97e64244ca"/>
    <s v="866d562d83a77144c090ae01fef5e5dc5d322dfdcb968ee04e0fa262fe1b2619"/>
    <x v="19"/>
    <n v="12116.94016"/>
    <n v="11866.04962"/>
    <n v="12116.94016"/>
    <n v="11866.04962"/>
    <n v="7994.800650000001"/>
    <n v="7396.65733"/>
    <n v="7994.800650000001"/>
    <n v="7396.65733"/>
    <n v="0"/>
    <n v="0"/>
    <n v="137.94900000000001"/>
    <n v="132.37299999999999"/>
    <n v="0"/>
    <n v="0"/>
    <n v="6412.0640800000001"/>
    <n v="6617.3834500000003"/>
    <n v="9839.1561600000005"/>
    <n v="10257.698789999999"/>
    <n v="0"/>
    <n v="0"/>
    <n v="0"/>
    <n v="0"/>
    <n v="0"/>
    <n v="0"/>
    <s v="AP Individual"/>
    <s v="Accidentes y Enfermedades"/>
    <s v="Accidentes Personales"/>
    <x v="19"/>
    <x v="3"/>
    <n v="42980084.940010004"/>
    <n v="38611132.551190004"/>
    <n v="915229324.65265"/>
    <n v="785024033.86473012"/>
    <n v="876641246.77607977"/>
    <n v="747866068.79561019"/>
    <n v="3705521.2749200007"/>
    <n v="3224364.4463899997"/>
    <n v="387436.92212000006"/>
    <n v="391340.99291999999"/>
    <n v="14767528.98215"/>
    <n v="12538284.597709998"/>
    <n v="0.32699691247249946"/>
    <n v="0.3680120475613492"/>
    <n v="250.89054000000033"/>
    <n v="2.1143560665474403"/>
    <n v="8.2051236700778754E-2"/>
    <n v="9.4638541082144714E-2"/>
    <n v="2.8191987467945614E-2"/>
    <n v="3.0732197778110201E-2"/>
    <n v="1.3239239427340957E-3"/>
    <n v="1.3822005529127272E-3"/>
    <n v="1.511552399431974E-3"/>
    <n v="1.5866543643448757E-3"/>
    <m/>
    <m/>
    <m/>
    <n v="0"/>
    <m/>
    <n v="0"/>
    <m/>
    <n v="0"/>
    <m/>
    <n v="8.0866706853378147"/>
    <n v="65.98035926918368"/>
    <n v="62.334623289734736"/>
    <n v="2.0635102628457767"/>
    <n v="-3.102727408066408"/>
    <n v="-4.080278028908646"/>
    <n v="65.168841471055586"/>
    <n v="64.511383941699862"/>
    <s v="Resto"/>
    <n v="2023"/>
    <n v="4"/>
    <d v="2025-03-26T00:00:00"/>
    <x v="19"/>
    <x v="19"/>
  </r>
  <r>
    <n v="2024"/>
    <n v="12"/>
    <n v="48"/>
    <x v="3"/>
    <s v="AP Individual"/>
    <n v="36"/>
    <s v="76a50887d8f1c2e9301755428990ad81479ee21c25b43215cf524541e0503269"/>
    <s v="866d562d83a77144c090ae01fef5e5dc5d322dfdcb968ee04e0fa262fe1b2619"/>
    <x v="15"/>
    <n v="157238.58022999999"/>
    <n v="176289.45374"/>
    <n v="157238.58022999999"/>
    <n v="176289.45374"/>
    <n v="62108.063419999991"/>
    <n v="56247.897920000003"/>
    <n v="62108.063419999991"/>
    <n v="56247.897920000003"/>
    <n v="0"/>
    <n v="0"/>
    <n v="137.94900000000001"/>
    <n v="132.37299999999999"/>
    <n v="0"/>
    <n v="0"/>
    <n v="39202.633829999999"/>
    <n v="35932.440990000003"/>
    <n v="83259.492180000001"/>
    <n v="91049.138250000004"/>
    <n v="0"/>
    <n v="0"/>
    <n v="0"/>
    <n v="0"/>
    <n v="0"/>
    <n v="0"/>
    <s v="AP Individual"/>
    <s v="Accidentes y Enfermedades"/>
    <s v="Accidentes Personales"/>
    <x v="19"/>
    <x v="3"/>
    <n v="61783494.341970004"/>
    <n v="54332276.383280002"/>
    <n v="915229324.65265"/>
    <n v="785024033.86473012"/>
    <n v="876641246.77607977"/>
    <n v="747866068.79561019"/>
    <n v="3705521.2749200007"/>
    <n v="3224364.4463899997"/>
    <n v="387436.92212000006"/>
    <n v="391340.99291999999"/>
    <n v="30296137.968400002"/>
    <n v="26868016.60072"/>
    <n v="4.2433592621430742"/>
    <n v="5.4674171195930956"/>
    <n v="-19050.873510000005"/>
    <n v="-10.80658718138473"/>
    <n v="0.51900536099355521"/>
    <n v="0.65613125211213341"/>
    <n v="0.2544993317465804"/>
    <n v="0.32446542916109183"/>
    <n v="1.7180238438019406E-2"/>
    <n v="1.7936479809529587E-2"/>
    <n v="2.2456567714508595E-2"/>
    <n v="2.3572329471225072E-2"/>
    <m/>
    <m/>
    <m/>
    <n v="0"/>
    <m/>
    <n v="0"/>
    <m/>
    <n v="0"/>
    <m/>
    <n v="10.418461341141594"/>
    <n v="39.499252237683471"/>
    <n v="31.906558632235061"/>
    <n v="16.030496804525871"/>
    <n v="9.1009481958381109"/>
    <n v="-8.5554308582377008"/>
    <n v="47.084882220092354"/>
    <n v="39.46488860920109"/>
    <s v="Medianas"/>
    <n v="2023"/>
    <n v="4"/>
    <d v="2025-03-26T00:00:00"/>
    <x v="19"/>
    <x v="15"/>
  </r>
  <r>
    <n v="2024"/>
    <n v="12"/>
    <n v="13"/>
    <x v="23"/>
    <s v="AP Individual"/>
    <n v="13"/>
    <s v="3fdba35f04dc8c462986c992bcf875546257113072a909c162f7e470e581e278"/>
    <s v="866d562d83a77144c090ae01fef5e5dc5d322dfdcb968ee04e0fa262fe1b2619"/>
    <x v="25"/>
    <n v="98.974339999999998"/>
    <n v="178.90579"/>
    <n v="98.974339999999998"/>
    <n v="178.90579"/>
    <n v="-5.8886900000000004"/>
    <n v="20.014209999999999"/>
    <n v="-5.8886900000000004"/>
    <n v="20.014209999999999"/>
    <n v="0"/>
    <n v="0"/>
    <n v="137.94900000000001"/>
    <n v="132.37299999999999"/>
    <n v="0"/>
    <n v="0"/>
    <n v="-5.8886899999999995"/>
    <n v="20.014209999999999"/>
    <n v="114.42049"/>
    <n v="131.29585"/>
    <n v="0"/>
    <n v="0"/>
    <n v="0"/>
    <n v="0"/>
    <n v="0"/>
    <n v="0"/>
    <s v="AP Individual"/>
    <s v="Accidentes y Enfermedades"/>
    <s v="Accidentes Personales"/>
    <x v="19"/>
    <x v="3"/>
    <n v="1543430.5720599999"/>
    <n v="1367985.9146"/>
    <n v="915229324.65265"/>
    <n v="785024033.86473012"/>
    <n v="876641246.77607977"/>
    <n v="747866068.79561019"/>
    <n v="3705521.2749200007"/>
    <n v="3224364.4463899997"/>
    <n v="387436.92212000006"/>
    <n v="391340.99291999999"/>
    <n v="797609.64225999999"/>
    <n v="629113.88571000006"/>
    <n v="2.6709964039306933E-3"/>
    <n v="5.5485598161927087E-3"/>
    <n v="-79.931449999999998"/>
    <n v="-44.677955923058718"/>
    <n v="1.2408869546707025E-2"/>
    <n v="2.8437743000711547E-2"/>
    <n v="6.4126201587350979E-3"/>
    <n v="1.3078043281776929E-2"/>
    <n v="1.0814157428528962E-5"/>
    <n v="1.1290176039969174E-5"/>
    <n v="2.2789848753959017E-5"/>
    <n v="2.3922169685825719E-5"/>
    <m/>
    <m/>
    <m/>
    <n v="0"/>
    <m/>
    <n v="0"/>
    <m/>
    <n v="0"/>
    <m/>
    <n v="-129.42254528157744"/>
    <n v="-5.9497138349192333"/>
    <n v="11.187010772541235"/>
    <n v="-1.5199093487987467E-3"/>
    <n v="-129.42254528157744"/>
    <n v="-12.852927186959828"/>
    <n v="-5.1465345061885328"/>
    <n v="15.24359680827688"/>
    <s v="Resto"/>
    <n v="2023"/>
    <n v="4"/>
    <d v="2025-03-26T00:00:00"/>
    <x v="19"/>
    <x v="25"/>
  </r>
  <r>
    <n v="2024"/>
    <n v="12"/>
    <n v="902"/>
    <x v="10"/>
    <s v="IMSS Incapacidad Permanente RT"/>
    <n v="30"/>
    <s v="624b60c58c9d8bfb6ff1886c2fd605d2adeb6ea4da576068201b6c6958ce93f4"/>
    <s v="866d562d83a77144c090ae01fef5e5dc5d322dfdcb968ee04e0fa262fe1b2619"/>
    <x v="5"/>
    <n v="424345.47209"/>
    <n v="415924.70129"/>
    <n v="424345.47209"/>
    <n v="415924.70129"/>
    <n v="776748.40271000005"/>
    <n v="723045.67106000008"/>
    <n v="776748.40271000005"/>
    <n v="723045.67106000008"/>
    <n v="0"/>
    <n v="0"/>
    <n v="137.94900000000001"/>
    <n v="132.37299999999999"/>
    <n v="0"/>
    <n v="0"/>
    <n v="776748.40271000005"/>
    <n v="723045.67105999996"/>
    <n v="-299770.38017000002"/>
    <n v="-273175.40706"/>
    <n v="0"/>
    <n v="0"/>
    <n v="0"/>
    <n v="0"/>
    <n v="424345.47209"/>
    <n v="415924.70129"/>
    <s v="IMSS Incapacidad Permanente RT"/>
    <s v="Pensiones"/>
    <s v="Pensiones IMSS"/>
    <x v="17"/>
    <x v="3"/>
    <n v="16606096.230249999"/>
    <n v="15869494.538009999"/>
    <n v="915229324.65265"/>
    <n v="785024033.86473012"/>
    <n v="876641246.77607977"/>
    <n v="747866068.79561019"/>
    <n v="4590284.8946399996"/>
    <n v="3975963.9936600002"/>
    <n v="2796628.7291700002"/>
    <n v="2441221.6062099999"/>
    <n v="16606096.230249999"/>
    <n v="15869494.538009999"/>
    <n v="9.2444256038552464"/>
    <n v="10.460977563006757"/>
    <n v="8420.7707999999984"/>
    <n v="2.0245902140177741"/>
    <n v="2.5553595872641264"/>
    <n v="2.6209070509069665"/>
    <n v="2.5553595872641264"/>
    <n v="2.6209070509069665"/>
    <n v="4.6364933974449365E-2"/>
    <n v="4.8405830053122108E-2"/>
    <n v="5.2982416250668476E-2"/>
    <n v="5.5614864565231549E-2"/>
    <m/>
    <m/>
    <n v="9.2444256038552464"/>
    <n v="0"/>
    <m/>
    <n v="0"/>
    <m/>
    <n v="8420.7707999999984"/>
    <n v="2.0245902140177741"/>
    <n v="7.4272945402287904"/>
    <n v="183.04623326940046"/>
    <n v="173.8405218101876"/>
    <n v="27.77445552955211"/>
    <n v="7.4272945402288126"/>
    <n v="9.7354931749616505"/>
    <n v="-259.11446029774703"/>
    <n v="-264.68183166326935"/>
    <s v="Grandes"/>
    <n v="2023"/>
    <n v="4"/>
    <d v="2025-03-26T00:00:00"/>
    <x v="17"/>
    <x v="5"/>
  </r>
  <r>
    <n v="2024"/>
    <n v="12"/>
    <n v="201.1"/>
    <x v="1"/>
    <s v="IMSS Incapacidad Permanente RT"/>
    <n v="201.1"/>
    <m/>
    <m/>
    <x v="1"/>
    <n v="4590284.8946399996"/>
    <n v="3975963.9936600002"/>
    <n v="4590284.8946399996"/>
    <n v="3975963.9936600002"/>
    <n v="2796628.7291700002"/>
    <n v="2441221.6062099999"/>
    <n v="2796628.7291700002"/>
    <n v="2441221.6062099999"/>
    <n v="0"/>
    <n v="0"/>
    <n v="0"/>
    <n v="0"/>
    <n v="0"/>
    <n v="0"/>
    <n v="2796628.7291700002"/>
    <n v="2441221.6062099999"/>
    <n v="-1331525.3479399998"/>
    <n v="-1059289.5677200002"/>
    <n v="0"/>
    <n v="0"/>
    <n v="0"/>
    <n v="0"/>
    <n v="4601931.1617200002"/>
    <n v="3975992.1490700003"/>
    <s v="IMSS Incapacidad Permanente RT"/>
    <s v="Pensiones"/>
    <s v="Pensiones IMSS"/>
    <x v="17"/>
    <x v="3"/>
    <n v="38588077.876569994"/>
    <n v="37157965.069119997"/>
    <n v="915229324.65265"/>
    <n v="785024033.86473012"/>
    <n v="876641246.77607977"/>
    <n v="747866068.79561019"/>
    <n v="4590284.8946399996"/>
    <n v="3975963.9936600002"/>
    <n v="2796628.7291700002"/>
    <n v="2441221.6062099999"/>
    <n v="38588077.876569994"/>
    <n v="37157965.069119997"/>
    <n v="100"/>
    <n v="100"/>
    <n v="614320.90097999945"/>
    <n v="15.450866807636698"/>
    <n v="11.895603894349815"/>
    <n v="10.700166131982861"/>
    <n v="11.895603894349815"/>
    <n v="10.700166131982861"/>
    <n v="0.50154477910573025"/>
    <n v="0.52362182495075937"/>
    <n v="0.50647672200378913"/>
    <n v="0.53164118009298533"/>
    <m/>
    <m/>
    <n v="100.25371556117572"/>
    <n v="0"/>
    <m/>
    <n v="0"/>
    <m/>
    <n v="625939.01264999993"/>
    <n v="15.742963999473925"/>
    <n v="14.558576823009961"/>
    <n v="60.924948959825521"/>
    <n v="61.399489786696449"/>
    <n v="100"/>
    <n v="14.558576823009961"/>
    <n v="25.699845303485436"/>
    <n v="-210.03195571880465"/>
    <n v="-230.45838273140467"/>
    <m/>
    <n v="2023"/>
    <n v="4"/>
    <d v="2025-03-26T00:00:00"/>
    <x v="17"/>
    <x v="1"/>
  </r>
  <r>
    <n v="2024"/>
    <n v="12"/>
    <n v="905"/>
    <x v="12"/>
    <s v="IMSS Incapacidad Permanente RT"/>
    <n v="51"/>
    <s v="031b4af5197ec30a926f48cf40e11a7dbc470048a21e4003b7a3c07c5dab1baa"/>
    <s v="866d562d83a77144c090ae01fef5e5dc5d322dfdcb968ee04e0fa262fe1b2619"/>
    <x v="0"/>
    <n v="2370852.2576599997"/>
    <n v="2423519.6672"/>
    <n v="2370852.2576599997"/>
    <n v="2423519.6672"/>
    <n v="1135874.8525799999"/>
    <n v="965791.50023000012"/>
    <n v="1135874.8525799999"/>
    <n v="965791.50023000012"/>
    <n v="0"/>
    <n v="0"/>
    <n v="137.94900000000001"/>
    <n v="132.37299999999999"/>
    <n v="0"/>
    <n v="0"/>
    <n v="1135874.8525799999"/>
    <n v="965791.50023000001"/>
    <n v="-604363.95773999998"/>
    <n v="-395393.00247000001"/>
    <n v="0"/>
    <n v="0"/>
    <n v="0"/>
    <n v="0"/>
    <n v="2370852.2576600001"/>
    <n v="2423519.6672"/>
    <s v="IMSS Incapacidad Permanente RT"/>
    <s v="Pensiones"/>
    <s v="Pensiones IMSS"/>
    <x v="17"/>
    <x v="3"/>
    <n v="11798046.961549999"/>
    <n v="13902414.304169999"/>
    <n v="915229324.65265"/>
    <n v="785024033.86473012"/>
    <n v="876641246.77607977"/>
    <n v="747866068.79561019"/>
    <n v="4590284.8946399996"/>
    <n v="3975963.9936600002"/>
    <n v="2796628.7291700002"/>
    <n v="2441221.6062099999"/>
    <n v="11798046.961549999"/>
    <n v="13902414.304169999"/>
    <n v="51.649348832975598"/>
    <n v="60.954265960770783"/>
    <n v="-52667.409540000372"/>
    <n v="-2.17317854906659"/>
    <n v="20.095294292238712"/>
    <n v="17.432365445137616"/>
    <n v="20.095294292238712"/>
    <n v="17.432365445137616"/>
    <n v="0.25904461251389549"/>
    <n v="0.27044726293441057"/>
    <n v="0.30871916815958328"/>
    <n v="0.32405797887085869"/>
    <m/>
    <m/>
    <n v="51.649348832975605"/>
    <n v="0"/>
    <m/>
    <n v="0"/>
    <m/>
    <n v="-52667.409539999906"/>
    <n v="-2.1731785490665678"/>
    <n v="17.610773371840093"/>
    <n v="47.909980426241056"/>
    <n v="39.850780387758192"/>
    <n v="40.615861545451246"/>
    <n v="17.610773371840118"/>
    <n v="52.851455125550785"/>
    <n v="-187.94549840919836"/>
    <n v="-244.26115135997591"/>
    <s v="Grandes"/>
    <n v="2023"/>
    <n v="4"/>
    <d v="2025-03-26T00:00:00"/>
    <x v="17"/>
    <x v="0"/>
  </r>
  <r>
    <n v="2024"/>
    <n v="12"/>
    <n v="908"/>
    <x v="27"/>
    <s v="IMSS Incapacidad Permanente RT"/>
    <n v="38"/>
    <s v="aea92132c4cbeb263e6ac2bf6c183b5d81737f179f21efdc5863739672f0f470"/>
    <s v="866d562d83a77144c090ae01fef5e5dc5d322dfdcb968ee04e0fa262fe1b2619"/>
    <x v="6"/>
    <n v="843.50995"/>
    <n v="1222.50386"/>
    <n v="843.50995"/>
    <n v="1222.50386"/>
    <n v="67725.09411000002"/>
    <n v="65608.901029999994"/>
    <n v="67725.09411000002"/>
    <n v="65608.901029999994"/>
    <n v="0"/>
    <n v="0"/>
    <n v="137.94900000000001"/>
    <n v="132.37299999999999"/>
    <n v="0"/>
    <n v="0"/>
    <n v="67725.094110000005"/>
    <n v="65608.901030000008"/>
    <n v="-3098.3416499999998"/>
    <n v="-6974.8936800000001"/>
    <n v="0"/>
    <n v="0"/>
    <n v="0"/>
    <n v="0"/>
    <n v="843.50995"/>
    <n v="1222.50386"/>
    <s v="IMSS Incapacidad Permanente RT"/>
    <s v="Pensiones"/>
    <s v="Pensiones IMSS"/>
    <x v="17"/>
    <x v="3"/>
    <n v="8660.1348800000014"/>
    <n v="9961.613800000001"/>
    <n v="915229324.65265"/>
    <n v="785024033.86473012"/>
    <n v="876641246.77607977"/>
    <n v="747866068.79561019"/>
    <n v="4590284.8946399996"/>
    <n v="3975963.9936600002"/>
    <n v="2796628.7291700002"/>
    <n v="2441221.6062099999"/>
    <n v="8660.1348800000014"/>
    <n v="9961.613800000001"/>
    <n v="1.8375982523109902E-2"/>
    <n v="3.0747357419468144E-2"/>
    <n v="-378.99391000000003"/>
    <n v="-31.001448944300268"/>
    <n v="9.740147950212986"/>
    <n v="12.272146707795477"/>
    <n v="9.740147950212986"/>
    <n v="12.272146707795477"/>
    <n v="9.2163780954039126E-5"/>
    <n v="9.622065504014067E-5"/>
    <n v="1.557282079609111E-4"/>
    <n v="1.6346561383226855E-4"/>
    <m/>
    <m/>
    <n v="1.8375982523109902E-2"/>
    <n v="0"/>
    <m/>
    <n v="0"/>
    <m/>
    <n v="-378.99391000000003"/>
    <n v="-31.001448944300268"/>
    <n v="3.2254664333310368"/>
    <n v="8028.9620898959183"/>
    <n v="5366.7643249813536"/>
    <n v="2.4216691119417866"/>
    <n v="3.2254664333309924"/>
    <n v="-55.578654067742008"/>
    <n v="-2185.8497790261449"/>
    <n v="-940.64374369072823"/>
    <s v="Grandes"/>
    <n v="2023"/>
    <n v="4"/>
    <d v="2025-03-26T00:00:00"/>
    <x v="17"/>
    <x v="6"/>
  </r>
  <r>
    <n v="2024"/>
    <n v="12"/>
    <n v="906"/>
    <x v="11"/>
    <s v="IMSS Incapacidad Permanente RT"/>
    <n v="256"/>
    <s v="51e8ea280b44e16934d4d611901f3d3afc41789840acdff81942c2f65009cd52"/>
    <s v="866d562d83a77144c090ae01fef5e5dc5d322dfdcb968ee04e0fa262fe1b2619"/>
    <x v="4"/>
    <n v="1794243.65494"/>
    <n v="1135297.1213099998"/>
    <n v="1794243.65494"/>
    <n v="1135297.1213099998"/>
    <n v="816280.37977"/>
    <n v="686775.53388999996"/>
    <n v="816280.37977"/>
    <n v="686775.53388999996"/>
    <n v="0"/>
    <n v="0"/>
    <n v="137.94900000000001"/>
    <n v="132.37299999999999"/>
    <n v="0"/>
    <n v="0"/>
    <n v="816280.37977"/>
    <n v="686775.53388999996"/>
    <n v="-424292.66837999999"/>
    <n v="-383746.26451000001"/>
    <n v="0"/>
    <n v="0"/>
    <n v="0"/>
    <n v="0"/>
    <n v="1805889.9220199999"/>
    <n v="1135325.2767200002"/>
    <s v="IMSS Incapacidad Permanente RT"/>
    <s v="Pensiones"/>
    <s v="Pensiones IMSS"/>
    <x v="17"/>
    <x v="3"/>
    <n v="10175274.549889999"/>
    <n v="7376094.61314"/>
    <n v="915229324.65265"/>
    <n v="785024033.86473012"/>
    <n v="876641246.77607977"/>
    <n v="747866068.79561019"/>
    <n v="4590284.8946399996"/>
    <n v="3975963.9936600002"/>
    <n v="2796628.7291700002"/>
    <n v="2441221.6062099999"/>
    <n v="10175274.549889999"/>
    <n v="7376094.61314"/>
    <n v="39.087849580646051"/>
    <n v="28.554009118802988"/>
    <n v="658946.53363000019"/>
    <n v="58.041769089456793"/>
    <n v="17.633368477112953"/>
    <n v="15.391574821824369"/>
    <n v="17.633368477112953"/>
    <n v="15.391574821824369"/>
    <n v="0.1960430688364313"/>
    <n v="0.20467251130818659"/>
    <n v="0.14461940938557638"/>
    <n v="0.15180487104306284"/>
    <m/>
    <m/>
    <n v="39.341565141821768"/>
    <n v="0"/>
    <m/>
    <n v="0"/>
    <m/>
    <n v="670564.64529999974"/>
    <n v="59.06365858754485"/>
    <n v="18.856939347630085"/>
    <n v="45.494399688836943"/>
    <n v="60.493021694403794"/>
    <n v="29.188013813054852"/>
    <n v="18.856939347630085"/>
    <n v="10.565940992747658"/>
    <n v="-192.38616186479391"/>
    <n v="-178.96605059255327"/>
    <s v="Grandes"/>
    <n v="2023"/>
    <n v="4"/>
    <d v="2025-03-26T00:00:00"/>
    <x v="17"/>
    <x v="4"/>
  </r>
  <r>
    <n v="2024"/>
    <n v="12"/>
    <n v="5.0999999999999996"/>
    <x v="6"/>
    <s v="IMSS Incapacidad Permanente RT"/>
    <n v="5.0999999999999996"/>
    <m/>
    <m/>
    <x v="3"/>
    <n v="4590284.8946399996"/>
    <n v="3975963.9936600002"/>
    <n v="4590284.8946399996"/>
    <n v="3975963.9936600002"/>
    <n v="2796628.7291700002"/>
    <n v="2441221.6062099999"/>
    <n v="2796628.7291700002"/>
    <n v="2441221.6062099999"/>
    <n v="0"/>
    <n v="0"/>
    <n v="0"/>
    <n v="0"/>
    <n v="0"/>
    <n v="0"/>
    <n v="2796628.7291700002"/>
    <n v="2441221.6062099999"/>
    <n v="-1331525.3479399998"/>
    <n v="-1059289.5677200002"/>
    <n v="0"/>
    <n v="0"/>
    <n v="0"/>
    <n v="0"/>
    <n v="4601931.1617200002"/>
    <n v="3975992.1490700003"/>
    <s v="IMSS Incapacidad Permanente RT"/>
    <s v="Pensiones"/>
    <s v="Pensiones IMSS"/>
    <x v="17"/>
    <x v="3"/>
    <n v="38588077.876569994"/>
    <n v="37157965.069119997"/>
    <n v="915229324.65265"/>
    <n v="785024033.86473012"/>
    <n v="876641246.77607977"/>
    <n v="747866068.79561019"/>
    <n v="4590284.8946399996"/>
    <n v="3975963.9936600002"/>
    <n v="2796628.7291700002"/>
    <n v="2441221.6062099999"/>
    <n v="38588077.876569994"/>
    <n v="37157965.069119997"/>
    <n v="100"/>
    <n v="100"/>
    <n v="614320.90097999945"/>
    <n v="15.450866807636698"/>
    <n v="11.895603894349815"/>
    <n v="10.700166131982861"/>
    <n v="11.895603894349815"/>
    <n v="10.700166131982861"/>
    <n v="0.50154477910573025"/>
    <n v="0.52362182495075937"/>
    <n v="0.50647672200378913"/>
    <n v="0.53164118009298533"/>
    <m/>
    <m/>
    <n v="100.25371556117572"/>
    <n v="0"/>
    <m/>
    <n v="0"/>
    <m/>
    <n v="625939.01264999993"/>
    <n v="15.742963999473925"/>
    <n v="14.558576823009961"/>
    <n v="60.924948959825521"/>
    <n v="61.399489786696449"/>
    <n v="100"/>
    <n v="14.558576823009961"/>
    <n v="25.699845303485436"/>
    <n v="-210.03195571880465"/>
    <n v="-230.45838273140467"/>
    <m/>
    <n v="2023"/>
    <n v="4"/>
    <d v="2025-03-26T00:00:00"/>
    <x v="17"/>
    <x v="3"/>
  </r>
  <r>
    <n v="2024"/>
    <n v="12"/>
    <n v="201.1"/>
    <x v="1"/>
    <s v="Salud"/>
    <n v="201.1"/>
    <m/>
    <m/>
    <x v="1"/>
    <n v="4792622.04966"/>
    <n v="4201010.8933100002"/>
    <n v="4792622.04966"/>
    <n v="4201010.8933100002"/>
    <n v="3257828.1352599999"/>
    <n v="3095708.7156499992"/>
    <n v="3257828.1352599999"/>
    <n v="3095708.7156499992"/>
    <n v="0"/>
    <n v="0"/>
    <n v="0"/>
    <n v="0"/>
    <n v="128.31164999999999"/>
    <n v="138.11642999999998"/>
    <n v="1933387.85262"/>
    <n v="1898118.7914399996"/>
    <n v="2833708.1404900001"/>
    <n v="2714065.9138000007"/>
    <n v="0"/>
    <n v="0"/>
    <n v="0"/>
    <n v="0"/>
    <n v="0"/>
    <n v="0"/>
    <s v="Salud"/>
    <s v="Accidentes y Enfermedades"/>
    <s v="Salud"/>
    <x v="22"/>
    <x v="3"/>
    <n v="13420709.070160002"/>
    <n v="11736729.570940001"/>
    <n v="915229324.65265"/>
    <n v="785024033.86473012"/>
    <n v="876641246.77607977"/>
    <n v="747866068.79561019"/>
    <n v="4792622.04966"/>
    <n v="4201010.8933099993"/>
    <n v="3257828.1352599994"/>
    <n v="3095708.7156499992"/>
    <n v="13420709.070160002"/>
    <n v="11736729.570940001"/>
    <n v="100"/>
    <n v="100.00000000000003"/>
    <n v="591611.15634999983"/>
    <n v="14.082590390139792"/>
    <n v="35.710647064960646"/>
    <n v="35.793709550159967"/>
    <n v="35.710647064960646"/>
    <n v="35.793709550159967"/>
    <n v="0.5236525885442872"/>
    <n v="0.54670277805034395"/>
    <n v="0.53514423916782772"/>
    <n v="0.56173305202567292"/>
    <m/>
    <m/>
    <m/>
    <n v="0"/>
    <m/>
    <n v="0"/>
    <m/>
    <n v="0"/>
    <m/>
    <n v="5.2369080718229322"/>
    <n v="67.975903409514999"/>
    <n v="73.689614101687624"/>
    <n v="100.00000000000003"/>
    <n v="1.8581061069019578"/>
    <n v="4.4082284841228114"/>
    <n v="68.228192769551839"/>
    <n v="69.93635570119288"/>
    <m/>
    <n v="2023"/>
    <n v="4"/>
    <d v="2025-03-26T00:00:00"/>
    <x v="22"/>
    <x v="1"/>
  </r>
  <r>
    <n v="2024"/>
    <n v="12"/>
    <n v="702"/>
    <x v="49"/>
    <s v="Salud"/>
    <n v="244"/>
    <s v="82c01ce15b431d420eb6a1febfba7d7a2b69e5bcdcb929cb42cd3e9179d43fc4"/>
    <s v="866d562d83a77144c090ae01fef5e5dc5d322dfdcb968ee04e0fa262fe1b2619"/>
    <x v="6"/>
    <n v="415418.64581000002"/>
    <n v="313117.38727000001"/>
    <n v="415418.64581000002"/>
    <n v="313117.38727000001"/>
    <n v="241053.17273999995"/>
    <n v="215507.83054"/>
    <n v="241053.17273999995"/>
    <n v="215507.83054"/>
    <n v="0"/>
    <n v="0"/>
    <n v="137.94900000000001"/>
    <n v="132.37299999999999"/>
    <n v="0"/>
    <n v="0"/>
    <n v="236518.57855999999"/>
    <n v="202862.21316999997"/>
    <n v="382097.98882999999"/>
    <n v="306767.01342000003"/>
    <n v="0"/>
    <n v="0"/>
    <n v="0"/>
    <n v="0"/>
    <n v="0"/>
    <n v="0"/>
    <s v="Salud"/>
    <s v="Accidentes y Enfermedades"/>
    <s v="Salud"/>
    <x v="22"/>
    <x v="3"/>
    <n v="415431.26504000003"/>
    <n v="313127.31899"/>
    <n v="915229324.65265"/>
    <n v="785024033.86473012"/>
    <n v="876641246.77607977"/>
    <n v="747866068.79561019"/>
    <n v="4792622.04966"/>
    <n v="4201010.8933099993"/>
    <n v="3257828.1352599994"/>
    <n v="3095708.7156499992"/>
    <n v="415431.26504000003"/>
    <n v="313127.31899"/>
    <n v="8.6678782826088021"/>
    <n v="7.4533819412044693"/>
    <n v="102301.25854000001"/>
    <n v="32.671854933365928"/>
    <n v="99.996962378361488"/>
    <n v="99.996828216703662"/>
    <n v="99.996962378361488"/>
    <n v="99.996828216703662"/>
    <n v="4.5389568998749102E-2"/>
    <n v="4.7387531369044777E-2"/>
    <n v="3.9886344081530911E-2"/>
    <n v="4.1868109857458202E-2"/>
    <m/>
    <m/>
    <m/>
    <n v="0"/>
    <m/>
    <n v="0"/>
    <m/>
    <n v="0"/>
    <m/>
    <n v="11.85355638168264"/>
    <n v="58.026565531256971"/>
    <n v="68.826529378954078"/>
    <n v="7.3991985682437509"/>
    <n v="16.590751359789092"/>
    <n v="24.556413210850359"/>
    <n v="61.899979972213345"/>
    <n v="66.129083081125742"/>
    <s v="Grandes"/>
    <n v="2023"/>
    <n v="4"/>
    <d v="2025-03-26T00:00:00"/>
    <x v="22"/>
    <x v="6"/>
  </r>
  <r>
    <n v="2024"/>
    <n v="12"/>
    <n v="15.1"/>
    <x v="13"/>
    <s v="Salud"/>
    <n v="15.1"/>
    <m/>
    <m/>
    <x v="7"/>
    <n v="141743.77076000001"/>
    <n v="123193.93278999999"/>
    <n v="141743.77076000001"/>
    <n v="123193.93278999999"/>
    <n v="51911.447259999994"/>
    <n v="44361.90036"/>
    <n v="51911.447259999994"/>
    <n v="44361.90036"/>
    <n v="0"/>
    <n v="0"/>
    <n v="0"/>
    <n v="0"/>
    <n v="0"/>
    <n v="0"/>
    <n v="51881.882700000002"/>
    <n v="42445.439129999999"/>
    <n v="135460.62685000003"/>
    <n v="120908.33717"/>
    <n v="0"/>
    <n v="0"/>
    <n v="0"/>
    <n v="0"/>
    <n v="0"/>
    <n v="0"/>
    <s v="Salud"/>
    <s v="Accidentes y Enfermedades"/>
    <s v="Salud"/>
    <x v="22"/>
    <x v="3"/>
    <n v="7361887.8491500001"/>
    <n v="6512854.2373399995"/>
    <n v="915229324.65265"/>
    <n v="785024033.86473012"/>
    <n v="876641246.77607977"/>
    <n v="747866068.79561019"/>
    <n v="4792622.04966"/>
    <n v="4201010.8933099993"/>
    <n v="3257828.1352599994"/>
    <n v="3095708.7156499992"/>
    <n v="7361887.8491500001"/>
    <n v="6512854.2373399995"/>
    <n v="2.9575411808251317"/>
    <n v="2.932483059879305"/>
    <n v="18549.837970000022"/>
    <n v="15.057428194634092"/>
    <n v="1.925372590080487"/>
    <n v="1.8915505905797034"/>
    <n v="1.925372590080487"/>
    <n v="1.8915505905797034"/>
    <n v="1.5487240950654084E-2"/>
    <n v="1.6168959797553947E-2"/>
    <n v="1.5693014159516537E-2"/>
    <n v="1.6472726592395858E-2"/>
    <m/>
    <m/>
    <m/>
    <n v="0"/>
    <m/>
    <n v="0"/>
    <m/>
    <n v="0"/>
    <m/>
    <n v="17.018087229660761"/>
    <n v="36.623441708698614"/>
    <n v="36.009809375613166"/>
    <n v="1.5934372565008581"/>
    <n v="22.231937667315638"/>
    <n v="12.035803337150487"/>
    <n v="38.300341513590148"/>
    <n v="35.105469253390439"/>
    <s v="Resto"/>
    <n v="2023"/>
    <n v="4"/>
    <d v="2025-03-26T00:00:00"/>
    <x v="22"/>
    <x v="7"/>
  </r>
  <r>
    <n v="2024"/>
    <n v="12"/>
    <n v="701"/>
    <x v="51"/>
    <s v="Salud"/>
    <n v="243"/>
    <s v="72440a20f54075ac43f51a2cf0dbb2a14366b38a5c01b110ae174abc1cb44238"/>
    <s v="866d562d83a77144c090ae01fef5e5dc5d322dfdcb968ee04e0fa262fe1b2619"/>
    <x v="0"/>
    <n v="2136225.60366"/>
    <n v="1925782.17808"/>
    <n v="2136225.60366"/>
    <n v="1925782.17808"/>
    <n v="1260892.4444899999"/>
    <n v="1178074.3821799997"/>
    <n v="1260892.4444899999"/>
    <n v="1178074.3821799997"/>
    <n v="0"/>
    <n v="0"/>
    <n v="137.94900000000001"/>
    <n v="132.37299999999999"/>
    <n v="0"/>
    <n v="0"/>
    <n v="872286.46638999996"/>
    <n v="837694.09838999994"/>
    <n v="1401978.2008399998"/>
    <n v="1341835.1751700002"/>
    <n v="0"/>
    <n v="0"/>
    <n v="0"/>
    <n v="0"/>
    <n v="0"/>
    <n v="0"/>
    <s v="Salud"/>
    <s v="Accidentes y Enfermedades"/>
    <s v="Salud"/>
    <x v="22"/>
    <x v="3"/>
    <n v="3118678.2985399999"/>
    <n v="2700000.0033899997"/>
    <n v="915229324.65265"/>
    <n v="785024033.86473012"/>
    <n v="876641246.77607977"/>
    <n v="747866068.79561019"/>
    <n v="4792622.04966"/>
    <n v="4201010.8933099993"/>
    <n v="3257828.1352599994"/>
    <n v="3095708.7156499992"/>
    <n v="3118678.2985399999"/>
    <n v="2700000.0033899997"/>
    <n v="44.573212356929936"/>
    <n v="45.840923220331518"/>
    <n v="210443.42558000004"/>
    <n v="10.927685798287513"/>
    <n v="68.497786535407258"/>
    <n v="71.325265765261989"/>
    <n v="68.497786535407258"/>
    <n v="71.325265765261989"/>
    <n v="0.23340878030440573"/>
    <n v="0.24368299022161519"/>
    <n v="0.24531505979495111"/>
    <n v="0.25750361708231356"/>
    <m/>
    <m/>
    <m/>
    <n v="0"/>
    <m/>
    <n v="0"/>
    <m/>
    <n v="0"/>
    <m/>
    <n v="7.0299518912165126"/>
    <n v="59.024311024533645"/>
    <n v="61.173812676703498"/>
    <n v="38.703467222323901"/>
    <n v="4.1294749558919541"/>
    <n v="4.4821470462927726"/>
    <n v="62.218261729559465"/>
    <n v="62.428986353250913"/>
    <s v="Grandes"/>
    <n v="2023"/>
    <n v="4"/>
    <d v="2025-03-26T00:00:00"/>
    <x v="22"/>
    <x v="0"/>
  </r>
  <r>
    <n v="2024"/>
    <n v="12"/>
    <n v="715"/>
    <x v="46"/>
    <s v="Salud"/>
    <n v="251"/>
    <s v="c75d3f1f5bcd6914d0331ce5ec17c0db8f2070a2d4285f8e3ff11c6ca19168ff"/>
    <s v="866d562d83a77144c090ae01fef5e5dc5d322dfdcb968ee04e0fa262fe1b2619"/>
    <x v="15"/>
    <n v="105787.66007"/>
    <n v="99960.248459999988"/>
    <n v="105787.66007"/>
    <n v="99960.248459999988"/>
    <n v="32928.266359999994"/>
    <n v="23950.871619999998"/>
    <n v="32928.266359999994"/>
    <n v="23950.871619999998"/>
    <n v="0"/>
    <n v="0"/>
    <n v="137.94900000000001"/>
    <n v="132.37299999999999"/>
    <n v="0"/>
    <n v="0"/>
    <n v="32928.266360000001"/>
    <n v="23950.871620000002"/>
    <n v="104250.74725"/>
    <n v="93524.156629999998"/>
    <n v="0"/>
    <n v="0"/>
    <n v="0"/>
    <n v="0"/>
    <n v="0"/>
    <n v="0"/>
    <s v="Salud"/>
    <s v="Accidentes y Enfermedades"/>
    <s v="Salud"/>
    <x v="22"/>
    <x v="3"/>
    <n v="135193.71434999999"/>
    <n v="122528.56879999999"/>
    <n v="915229324.65265"/>
    <n v="785024033.86473012"/>
    <n v="876641246.77607977"/>
    <n v="747866068.79561019"/>
    <n v="4792622.04966"/>
    <n v="4201010.8933099993"/>
    <n v="3257828.1352599994"/>
    <n v="3095708.7156499992"/>
    <n v="135193.71434999999"/>
    <n v="122528.56879999999"/>
    <n v="2.2073023696392839"/>
    <n v="2.3794332125913806"/>
    <n v="5827.4116100000101"/>
    <n v="5.829729017062113"/>
    <n v="78.248948613194159"/>
    <n v="81.581176895293979"/>
    <n v="78.248948613194159"/>
    <n v="81.581176895293979"/>
    <n v="1.1558595995615501E-2"/>
    <n v="1.2067383374789039E-2"/>
    <n v="1.2733399762028743E-2"/>
    <n v="1.3366062806002081E-2"/>
    <m/>
    <m/>
    <m/>
    <n v="0"/>
    <m/>
    <n v="0"/>
    <m/>
    <n v="0"/>
    <m/>
    <n v="37.482538766996228"/>
    <n v="31.126755557511405"/>
    <n v="23.960396246498085"/>
    <n v="1.0107428935127687"/>
    <n v="37.482538766996228"/>
    <n v="11.469326221712439"/>
    <n v="31.585640610360233"/>
    <n v="25.609289068229046"/>
    <s v="Medianas"/>
    <n v="2023"/>
    <n v="4"/>
    <d v="2025-03-26T00:00:00"/>
    <x v="22"/>
    <x v="15"/>
  </r>
  <r>
    <n v="2024"/>
    <n v="12"/>
    <n v="714"/>
    <x v="48"/>
    <s v="Salud"/>
    <n v="250"/>
    <s v="1e472b39b105d349bcd069c4a711b44a2fffb8e274714bb07ecfff69a9a7f67b"/>
    <s v="866d562d83a77144c090ae01fef5e5dc5d322dfdcb968ee04e0fa262fe1b2619"/>
    <x v="9"/>
    <n v="179786.23874"/>
    <n v="178769.66172999999"/>
    <n v="179786.23874"/>
    <n v="178769.66172999999"/>
    <n v="69253.577720000001"/>
    <n v="67617.928010000003"/>
    <n v="69253.577720000001"/>
    <n v="67617.928010000003"/>
    <n v="0"/>
    <n v="0"/>
    <n v="137.94900000000001"/>
    <n v="132.37299999999999"/>
    <n v="128.31164999999999"/>
    <n v="138.11642999999998"/>
    <n v="69253.577720000001"/>
    <n v="67617.928010000003"/>
    <n v="196232.77815"/>
    <n v="169793.17230000001"/>
    <n v="0"/>
    <n v="0"/>
    <n v="0"/>
    <n v="0"/>
    <n v="0"/>
    <n v="0"/>
    <s v="Salud"/>
    <s v="Accidentes y Enfermedades"/>
    <s v="Salud"/>
    <x v="22"/>
    <x v="3"/>
    <n v="600602.13370000001"/>
    <n v="546993.88229999994"/>
    <n v="915229324.65265"/>
    <n v="785024033.86473012"/>
    <n v="876641246.77607977"/>
    <n v="747866068.79561019"/>
    <n v="4792622.04966"/>
    <n v="4201010.8933099993"/>
    <n v="3257828.1352599994"/>
    <n v="3095708.7156499992"/>
    <n v="600602.13370000001"/>
    <n v="546993.88229999994"/>
    <n v="3.7513126818075393"/>
    <n v="4.2553962907995802"/>
    <n v="1016.5770100000082"/>
    <n v="0.56865186193357786"/>
    <n v="29.93433233951896"/>
    <n v="32.682204959644032"/>
    <n v="29.93433233951896"/>
    <n v="32.682204959644032"/>
    <n v="1.9643845962675301E-2"/>
    <n v="2.0508530644796678E-2"/>
    <n v="2.2772508103975367E-2"/>
    <n v="2.3903967460095755E-2"/>
    <m/>
    <m/>
    <m/>
    <n v="0"/>
    <m/>
    <n v="0"/>
    <m/>
    <n v="0"/>
    <m/>
    <n v="2.4189586373573935"/>
    <n v="38.519954700288203"/>
    <n v="37.824050991451195"/>
    <n v="2.1257590899426937"/>
    <n v="2.4189586373573935"/>
    <n v="15.571654320283868"/>
    <n v="35.291544242961635"/>
    <n v="39.823702622464047"/>
    <s v="Grandes"/>
    <n v="2023"/>
    <n v="4"/>
    <d v="2025-03-26T00:00:00"/>
    <x v="22"/>
    <x v="9"/>
  </r>
  <r>
    <n v="2024"/>
    <n v="12"/>
    <n v="704"/>
    <x v="50"/>
    <s v="Salud"/>
    <n v="51"/>
    <s v="031b4af5197ec30a926f48cf40e11a7dbc470048a21e4003b7a3c07c5dab1baa"/>
    <s v="866d562d83a77144c090ae01fef5e5dc5d322dfdcb968ee04e0fa262fe1b2619"/>
    <x v="8"/>
    <n v="15663.26239"/>
    <n v="14652.93297"/>
    <n v="15663.26239"/>
    <n v="14652.93297"/>
    <n v="11804.80337"/>
    <n v="8910.5787799999998"/>
    <n v="11804.80337"/>
    <n v="8910.5787799999998"/>
    <n v="0"/>
    <n v="0"/>
    <n v="137.94900000000001"/>
    <n v="132.37299999999999"/>
    <n v="0"/>
    <n v="0"/>
    <n v="11804.80337"/>
    <n v="8910.5787799999998"/>
    <n v="15142.229720000001"/>
    <n v="13536.801670000001"/>
    <n v="0"/>
    <n v="0"/>
    <n v="0"/>
    <n v="0"/>
    <n v="0"/>
    <n v="0"/>
    <s v="Salud"/>
    <s v="Accidentes y Enfermedades"/>
    <s v="Salud"/>
    <x v="22"/>
    <x v="3"/>
    <n v="1973605.8827599999"/>
    <n v="1736345.61781"/>
    <n v="915229324.65265"/>
    <n v="785024033.86473012"/>
    <n v="876641246.77607977"/>
    <n v="747866068.79561019"/>
    <n v="4792622.04966"/>
    <n v="4201010.8933099993"/>
    <n v="3257828.1352599994"/>
    <n v="3095708.7156499992"/>
    <n v="1973605.8827599999"/>
    <n v="1736345.61781"/>
    <n v="0.32682031313341697"/>
    <n v="0.34879540525196956"/>
    <n v="1010.32942"/>
    <n v="6.8950661418333059"/>
    <n v="0.7936367907505234"/>
    <n v="0.84389494923719743"/>
    <n v="0.7936367907505234"/>
    <n v="0.84389494923719743"/>
    <n v="1.7114030296116831E-3"/>
    <n v="1.7867357311332243E-3"/>
    <n v="1.8665585176879935E-3"/>
    <n v="1.9592990752472028E-3"/>
    <m/>
    <m/>
    <m/>
    <n v="0"/>
    <m/>
    <n v="0"/>
    <m/>
    <n v="0"/>
    <m/>
    <n v="32.48076989674513"/>
    <n v="75.366185383810063"/>
    <n v="60.810888838727827"/>
    <n v="0.36235193754497691"/>
    <n v="32.48076989674513"/>
    <n v="11.859729418640441"/>
    <n v="77.95947881049581"/>
    <n v="65.824845463662612"/>
    <s v="Medianas"/>
    <n v="2023"/>
    <n v="4"/>
    <d v="2025-03-26T00:00:00"/>
    <x v="22"/>
    <x v="8"/>
  </r>
  <r>
    <n v="2024"/>
    <n v="12"/>
    <n v="61"/>
    <x v="2"/>
    <s v="Salud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40370.77729"/>
    <n v="212647.53696999999"/>
    <n v="415748.89147999999"/>
    <n v="298924.50192000001"/>
    <n v="0"/>
    <n v="0"/>
    <n v="0"/>
    <n v="0"/>
    <n v="0"/>
    <n v="0"/>
    <s v="Salud"/>
    <s v="Accidentes y Enfermedades"/>
    <s v="Salud"/>
    <x v="22"/>
    <x v="3"/>
    <n v="0"/>
    <n v="0"/>
    <n v="915229324.65265"/>
    <n v="785024033.86473012"/>
    <n v="876641246.77607977"/>
    <n v="747866068.79561019"/>
    <n v="4792622.04966"/>
    <n v="4201010.8933099993"/>
    <n v="3257828.1352599994"/>
    <n v="3095708.71564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4.11570008743377"/>
    <n v="39.081570366307815"/>
    <n v="129.97527795356615"/>
    <n v="71.137539948769415"/>
    <m/>
    <n v="2023"/>
    <n v="4"/>
    <d v="2025-03-26T00:00:00"/>
    <x v="22"/>
    <x v="2"/>
  </r>
  <r>
    <n v="2024"/>
    <n v="12"/>
    <n v="705"/>
    <x v="52"/>
    <s v="Salud"/>
    <n v="36"/>
    <s v="76a50887d8f1c2e9301755428990ad81479ee21c25b43215cf524541e0503269"/>
    <s v="866d562d83a77144c090ae01fef5e5dc5d322dfdcb968ee04e0fa262fe1b2619"/>
    <x v="5"/>
    <n v="671926.05077999993"/>
    <n v="603978.9678300001"/>
    <n v="671926.05077999993"/>
    <n v="603978.9678300001"/>
    <n v="636538.17339000001"/>
    <n v="636807.54243999999"/>
    <n v="636538.17339000001"/>
    <n v="636807.54243999999"/>
    <n v="0"/>
    <n v="0"/>
    <n v="137.94900000000001"/>
    <n v="132.37299999999999"/>
    <n v="0"/>
    <n v="0"/>
    <n v="144941.93474"/>
    <n v="98014.012180000005"/>
    <n v="144505.20162000001"/>
    <n v="105172.52271999999"/>
    <n v="0"/>
    <n v="0"/>
    <n v="0"/>
    <n v="0"/>
    <n v="0"/>
    <n v="0"/>
    <s v="Salud"/>
    <s v="Accidentes y Enfermedades"/>
    <s v="Salud"/>
    <x v="22"/>
    <x v="3"/>
    <n v="671926.05077999993"/>
    <n v="603978.9678300001"/>
    <n v="915229324.65265"/>
    <n v="785024033.86473012"/>
    <n v="876641246.77607977"/>
    <n v="747866068.79561019"/>
    <n v="4792622.04966"/>
    <n v="4201010.8933099993"/>
    <n v="3257828.1352599994"/>
    <n v="3095708.7156499992"/>
    <n v="671926.05077999993"/>
    <n v="603978.9678300001"/>
    <n v="14.020009168627597"/>
    <n v="14.376991233034433"/>
    <n v="67947.082949999836"/>
    <n v="11.249908783102637"/>
    <n v="100"/>
    <n v="100"/>
    <n v="100"/>
    <n v="100"/>
    <n v="7.3416140925664813E-2"/>
    <n v="7.6647779607800018E-2"/>
    <n v="7.6937640349247396E-2"/>
    <n v="8.0760311642787741E-2"/>
    <m/>
    <m/>
    <m/>
    <n v="0"/>
    <m/>
    <n v="0"/>
    <m/>
    <n v="0"/>
    <m/>
    <n v="-4.2299915131005505E-2"/>
    <n v="94.733367258358243"/>
    <n v="105.4353837399252"/>
    <n v="19.538727856778099"/>
    <n v="47.8787894875869"/>
    <n v="37.398246122435516"/>
    <n v="100.30222657392531"/>
    <n v="93.193554404834387"/>
    <s v="Grandes"/>
    <n v="2023"/>
    <n v="4"/>
    <d v="2025-03-26T00:00:00"/>
    <x v="22"/>
    <x v="5"/>
  </r>
  <r>
    <n v="2024"/>
    <n v="12"/>
    <n v="5.0999999999999996"/>
    <x v="6"/>
    <s v="Salud"/>
    <n v="5.0999999999999996"/>
    <m/>
    <m/>
    <x v="3"/>
    <n v="4650878.2788999993"/>
    <n v="4077816.9605199997"/>
    <n v="4650878.2788999993"/>
    <n v="4077816.9605199997"/>
    <n v="3205916.6880000001"/>
    <n v="3051346.8152899994"/>
    <n v="3205916.6880000001"/>
    <n v="3051346.8152899994"/>
    <n v="0"/>
    <n v="0"/>
    <n v="0"/>
    <n v="0"/>
    <n v="128.31164999999999"/>
    <n v="138.11642999999998"/>
    <n v="1881505.9699199998"/>
    <n v="1855673.3523099995"/>
    <n v="2698247.51364"/>
    <n v="2593157.5766300005"/>
    <n v="0"/>
    <n v="0"/>
    <n v="0"/>
    <n v="0"/>
    <n v="0"/>
    <n v="0"/>
    <s v="Salud"/>
    <s v="Accidentes y Enfermedades"/>
    <s v="Salud"/>
    <x v="22"/>
    <x v="3"/>
    <n v="6058821.2210100004"/>
    <n v="5223875.3335999986"/>
    <n v="915229324.65265"/>
    <n v="785024033.86473012"/>
    <n v="876641246.77607977"/>
    <n v="747866068.79561019"/>
    <n v="4792622.04966"/>
    <n v="4201010.8933099993"/>
    <n v="3257828.1352599994"/>
    <n v="3095708.7156499992"/>
    <n v="6058821.2210100004"/>
    <n v="5223875.3335999986"/>
    <n v="97.042458819174854"/>
    <n v="97.067516940120697"/>
    <n v="573061.3183799996"/>
    <n v="14.053139803188298"/>
    <n v="76.762097927106382"/>
    <n v="78.06114618186723"/>
    <n v="76.762097927106382"/>
    <n v="78.06114618186723"/>
    <n v="0.50816534759363308"/>
    <n v="0.53053381825279"/>
    <n v="0.51945122500831109"/>
    <n v="0.54526032543327707"/>
    <m/>
    <m/>
    <m/>
    <n v="0"/>
    <m/>
    <n v="0"/>
    <m/>
    <n v="0"/>
    <m/>
    <n v="5.065627805251971"/>
    <n v="68.931425329803432"/>
    <n v="74.827949484542202"/>
    <n v="98.406562743499165"/>
    <n v="1.3920886225931461"/>
    <n v="4.052585849664081"/>
    <n v="69.730666308733234"/>
    <n v="71.560377550275362"/>
    <m/>
    <n v="2023"/>
    <n v="4"/>
    <d v="2025-03-26T00:00:00"/>
    <x v="22"/>
    <x v="3"/>
  </r>
  <r>
    <n v="2024"/>
    <n v="12"/>
    <n v="707"/>
    <x v="47"/>
    <s v="Salud"/>
    <n v="9"/>
    <s v="19581e27de7ced00ff1ce50b2047e7a567c76b1cbaebabe5ef03f7c3017bb5b7"/>
    <s v="866d562d83a77144c090ae01fef5e5dc5d322dfdcb968ee04e0fa262fe1b2619"/>
    <x v="4"/>
    <n v="1247521.73991"/>
    <n v="1056168.7656100001"/>
    <n v="1247521.73991"/>
    <n v="1056168.7656100001"/>
    <n v="998179.31966000015"/>
    <n v="953339.13211999985"/>
    <n v="998179.31966000015"/>
    <n v="953339.13211999985"/>
    <n v="0"/>
    <n v="0"/>
    <n v="137.94900000000001"/>
    <n v="132.37299999999999"/>
    <n v="0"/>
    <n v="0"/>
    <n v="558505.41250999994"/>
    <n v="649485.10055999993"/>
    <n v="573433.34420000005"/>
    <n v="669589.69302000001"/>
    <n v="0"/>
    <n v="0"/>
    <n v="0"/>
    <n v="0"/>
    <n v="0"/>
    <n v="0"/>
    <s v="Salud"/>
    <s v="Accidentes y Enfermedades"/>
    <s v="Salud"/>
    <x v="22"/>
    <x v="3"/>
    <n v="1252183.4729500001"/>
    <n v="1059775.1610900001"/>
    <n v="915229324.65265"/>
    <n v="785024033.86473012"/>
    <n v="876641246.77607977"/>
    <n v="747866068.79561019"/>
    <n v="4792622.04966"/>
    <n v="4201010.8933099993"/>
    <n v="3257828.1352599994"/>
    <n v="3095708.7156499992"/>
    <n v="1252183.4729500001"/>
    <n v="1059775.1610900001"/>
    <n v="26.030046329200989"/>
    <n v="25.140824254750722"/>
    <n v="191352.97429999989"/>
    <n v="18.117651319624308"/>
    <n v="99.627711662012473"/>
    <n v="99.659701829934306"/>
    <n v="99.627711662012473"/>
    <n v="99.659701829934306"/>
    <n v="0.13630701140213819"/>
    <n v="0.1423069864095334"/>
    <n v="0.13453967267860639"/>
    <n v="0.14122431939062183"/>
    <m/>
    <m/>
    <m/>
    <n v="0"/>
    <m/>
    <n v="0"/>
    <m/>
    <n v="0"/>
    <m/>
    <n v="4.7034875658871211"/>
    <n v="80.01297995271905"/>
    <n v="90.263901297004352"/>
    <n v="30.639410006210717"/>
    <n v="-14.007971541080055"/>
    <n v="-14.360488194839615"/>
    <n v="97.396745089732079"/>
    <n v="96.997475816970265"/>
    <s v="Grandes"/>
    <n v="2023"/>
    <n v="4"/>
    <d v="2025-03-26T00:00:00"/>
    <x v="22"/>
    <x v="4"/>
  </r>
  <r>
    <n v="2024"/>
    <n v="12"/>
    <n v="718"/>
    <x v="44"/>
    <s v="Salud"/>
    <n v="281"/>
    <s v="71a1c003a2b855d85582c8f6c7648c49d3fe836408a7e1b5d9b222448acb3c1b"/>
    <s v="866d562d83a77144c090ae01fef5e5dc5d322dfdcb968ee04e0fa262fe1b2619"/>
    <x v="13"/>
    <n v="20284.6492"/>
    <n v="8580.7513600000002"/>
    <n v="20284.6492"/>
    <n v="8580.7513600000002"/>
    <n v="7177.4706800000004"/>
    <n v="11500.449959999998"/>
    <n v="7177.4706800000004"/>
    <n v="11500.449959999998"/>
    <n v="0"/>
    <n v="0"/>
    <n v="137.94900000000001"/>
    <n v="132.37299999999999"/>
    <n v="0"/>
    <n v="0"/>
    <n v="7147.9061200000006"/>
    <n v="9583.9887300000009"/>
    <n v="16064.159170000001"/>
    <n v="13847.378869999999"/>
    <n v="0"/>
    <n v="0"/>
    <n v="0"/>
    <n v="0"/>
    <n v="0"/>
    <n v="0"/>
    <s v="Salud"/>
    <s v="Accidentes y Enfermedades"/>
    <s v="Salud"/>
    <x v="22"/>
    <x v="3"/>
    <n v="113757.96953"/>
    <n v="61370.439909999994"/>
    <n v="915229324.65265"/>
    <n v="785024033.86473012"/>
    <n v="876641246.77607977"/>
    <n v="747866068.79561019"/>
    <n v="4792622.04966"/>
    <n v="4201010.8933099993"/>
    <n v="3257828.1352599994"/>
    <n v="3095708.7156499992"/>
    <n v="113757.96953"/>
    <n v="61370.439909999994"/>
    <n v="0.42324742051042896"/>
    <n v="0.20425444203595436"/>
    <n v="11703.89784"/>
    <n v="136.39712128892171"/>
    <n v="17.831409336688779"/>
    <n v="13.981896451424673"/>
    <n v="17.831409336688779"/>
    <n v="13.981896451424673"/>
    <n v="2.2163460734497859E-3"/>
    <n v="2.3139054059569367E-3"/>
    <n v="1.0930558797997993E-3"/>
    <n v="1.1473647111465751E-3"/>
    <m/>
    <m/>
    <m/>
    <n v="0"/>
    <m/>
    <n v="0"/>
    <m/>
    <n v="0"/>
    <m/>
    <n v="-37.589653405178581"/>
    <n v="35.383755514983221"/>
    <n v="134.02614150563147"/>
    <n v="0.22031458941363657"/>
    <n v="-25.418254117667349"/>
    <n v="16.008663594830953"/>
    <n v="44.495986651755771"/>
    <n v="69.211572962472161"/>
    <s v="Medianas"/>
    <n v="2023"/>
    <n v="4"/>
    <d v="2025-03-26T00:00:00"/>
    <x v="22"/>
    <x v="13"/>
  </r>
  <r>
    <n v="2024"/>
    <n v="12"/>
    <n v="65"/>
    <x v="69"/>
    <s v="Salud"/>
    <n v="225"/>
    <s v="0e6523810856a138a75dec70a9cf3778a5c70b83ac915f22c33f05db97cb3e68"/>
    <s v="866d562d83a77144c090ae01fef5e5dc5d322dfdcb968ee04e0fa262fe1b2619"/>
    <x v="16"/>
    <n v="8.1990999999999996"/>
    <n v="0"/>
    <n v="8.1990999999999996"/>
    <n v="0"/>
    <n v="0.90684999999999993"/>
    <n v="0"/>
    <n v="0.90684999999999993"/>
    <n v="0"/>
    <n v="0"/>
    <n v="0"/>
    <n v="137.94900000000001"/>
    <n v="132.37299999999999"/>
    <n v="0"/>
    <n v="0"/>
    <n v="0.90685000000000004"/>
    <n v="0"/>
    <n v="3.49071"/>
    <n v="0"/>
    <n v="0"/>
    <n v="0"/>
    <n v="0"/>
    <n v="0"/>
    <n v="0"/>
    <n v="0"/>
    <s v="Salud"/>
    <s v="Accidentes y Enfermedades"/>
    <s v="Salud"/>
    <x v="22"/>
    <x v="3"/>
    <n v="5139330.2825100003"/>
    <n v="4592609.6108200001"/>
    <n v="915229324.65265"/>
    <n v="785024033.86473012"/>
    <n v="876641246.77607977"/>
    <n v="747866068.79561019"/>
    <n v="4792622.04966"/>
    <n v="4201010.8933099993"/>
    <n v="3257828.1352599994"/>
    <n v="3095708.7156499992"/>
    <n v="5139330.2825100003"/>
    <n v="4592609.6108200001"/>
    <n v="1.7107754200191237E-4"/>
    <m/>
    <m/>
    <m/>
    <n v="1.5953635102812727E-4"/>
    <m/>
    <n v="1.5953635102812727E-4"/>
    <m/>
    <n v="8.9585197711095426E-7"/>
    <n v="9.3528567474469907E-7"/>
    <m/>
    <m/>
    <m/>
    <m/>
    <m/>
    <n v="0"/>
    <m/>
    <n v="0"/>
    <m/>
    <n v="0"/>
    <m/>
    <m/>
    <n v="11.060360283445744"/>
    <m/>
    <n v="2.7836029475742325E-5"/>
    <m/>
    <m/>
    <n v="25.978955570643226"/>
    <m/>
    <s v="Medianas"/>
    <n v="2023"/>
    <n v="4"/>
    <d v="2025-03-26T00:00:00"/>
    <x v="22"/>
    <x v="16"/>
  </r>
  <r>
    <n v="2024"/>
    <n v="12"/>
    <n v="12"/>
    <x v="31"/>
    <s v="Otros Automoviles y Obligatorios"/>
    <n v="12"/>
    <s v="6b51d431df5d7f141cbececcf79edf3dd861c3b4069f0b11661a3eefacbba918"/>
    <s v="866d562d83a77144c090ae01fef5e5dc5d322dfdcb968ee04e0fa262fe1b2619"/>
    <x v="14"/>
    <n v="12670.252329999999"/>
    <n v="14379.273690000002"/>
    <n v="12670.252329999999"/>
    <n v="14379.273690000002"/>
    <n v="1152.0835900000002"/>
    <n v="248.24071999999998"/>
    <n v="1152.0835900000002"/>
    <n v="248.24071999999998"/>
    <n v="0"/>
    <n v="0"/>
    <n v="137.94900000000001"/>
    <n v="132.37299999999999"/>
    <n v="0"/>
    <n v="0"/>
    <n v="1035.8300300000001"/>
    <n v="184.48726000000005"/>
    <n v="12767.02029"/>
    <n v="11771.678759999999"/>
    <n v="0"/>
    <n v="0"/>
    <n v="0"/>
    <n v="0"/>
    <n v="0"/>
    <n v="0"/>
    <s v="Otros Automoviles y Obligatorios"/>
    <s v="Automóviles"/>
    <s v="Automóviles"/>
    <x v="24"/>
    <x v="3"/>
    <n v="6593607.79947"/>
    <n v="7470400.8941500001"/>
    <n v="915229324.65265"/>
    <n v="785024033.86473012"/>
    <n v="876641246.77607977"/>
    <n v="747866068.79561019"/>
    <n v="4915215.4919499997"/>
    <n v="4419644.264560001"/>
    <n v="3043391.8701899997"/>
    <n v="2321947.0470400001"/>
    <n v="542884.55478000001"/>
    <n v="534612.19749000005"/>
    <n v="0.25777613109233927"/>
    <n v="0.32534911927875565"/>
    <n v="-1709.0213600000025"/>
    <n v="-11.885310738528698"/>
    <n v="2.3338759996836758"/>
    <n v="2.6896643506284694"/>
    <n v="0.19215962967980058"/>
    <n v="0.19248329365108469"/>
    <n v="1.3843800661444761E-3"/>
    <n v="1.4453178397201699E-3"/>
    <n v="1.8316985301978332E-3"/>
    <n v="1.9227070581176241E-3"/>
    <m/>
    <m/>
    <m/>
    <n v="0"/>
    <m/>
    <n v="0"/>
    <m/>
    <n v="0"/>
    <m/>
    <n v="364.09935888036432"/>
    <n v="9.0928227788499001"/>
    <n v="1.7263787125259173"/>
    <n v="3.7855249640529373E-2"/>
    <n v="461.46426045896061"/>
    <n v="8.4553915400933164"/>
    <n v="8.1133264181567313"/>
    <n v="1.5672128314177685"/>
    <s v="Medianas"/>
    <n v="2023"/>
    <n v="4"/>
    <d v="2025-03-26T00:00:00"/>
    <x v="24"/>
    <x v="14"/>
  </r>
  <r>
    <n v="2024"/>
    <n v="12"/>
    <n v="16"/>
    <x v="24"/>
    <s v="Otros Automoviles y Obligatorios"/>
    <n v="14"/>
    <s v="8527a891e224136950ff32ca212b45bc93f69fbb801c3b1ebedac52775f99e61"/>
    <s v="866d562d83a77144c090ae01fef5e5dc5d322dfdcb968ee04e0fa262fe1b2619"/>
    <x v="12"/>
    <n v="4053.8026400000003"/>
    <n v="3037.38895"/>
    <n v="4053.8026400000003"/>
    <n v="3037.38895"/>
    <n v="6212.2180299999991"/>
    <n v="3002.39158"/>
    <n v="6212.2180299999991"/>
    <n v="3002.39158"/>
    <n v="0"/>
    <n v="0"/>
    <n v="137.94900000000001"/>
    <n v="132.37299999999999"/>
    <n v="0"/>
    <n v="0"/>
    <n v="6212.21803"/>
    <n v="3002.39158"/>
    <n v="3863.25792"/>
    <n v="3055.2961299999997"/>
    <n v="0"/>
    <n v="0"/>
    <n v="0"/>
    <n v="0"/>
    <n v="0"/>
    <n v="0"/>
    <s v="Otros Automoviles y Obligatorios"/>
    <s v="Automóviles"/>
    <s v="Automóviles"/>
    <x v="24"/>
    <x v="3"/>
    <n v="4664109.4979099995"/>
    <n v="3803565.6865300001"/>
    <n v="915229324.65265"/>
    <n v="785024033.86473012"/>
    <n v="876641246.77607977"/>
    <n v="747866068.79561019"/>
    <n v="4915215.4919499997"/>
    <n v="4419644.264560001"/>
    <n v="3043391.8701899997"/>
    <n v="2321947.0470400001"/>
    <n v="298491.83070999995"/>
    <n v="233454.22498"/>
    <n v="8.2474565899281593E-2"/>
    <n v="6.8724738195697022E-2"/>
    <n v="1016.4136900000003"/>
    <n v="33.46340250562907"/>
    <n v="1.3580950039260795"/>
    <n v="1.30106403097233"/>
    <n v="8.6914825687872899E-2"/>
    <n v="7.9856355859888289E-2"/>
    <n v="4.4292752983395814E-4"/>
    <n v="4.6242435601886089E-4"/>
    <n v="3.8691668267106606E-4"/>
    <n v="4.0614076192700091E-4"/>
    <m/>
    <m/>
    <m/>
    <n v="0"/>
    <m/>
    <n v="0"/>
    <m/>
    <n v="0"/>
    <m/>
    <n v="106.90898786759853"/>
    <n v="153.24421491816875"/>
    <n v="98.84778108513234"/>
    <n v="0.20412152936493747"/>
    <n v="106.90898786759853"/>
    <n v="26.444631080654048"/>
    <n v="160.80257023067205"/>
    <n v="98.268431348420563"/>
    <s v="Medianas"/>
    <n v="2023"/>
    <n v="4"/>
    <d v="2025-03-26T00:00:00"/>
    <x v="24"/>
    <x v="12"/>
  </r>
  <r>
    <n v="2024"/>
    <n v="12"/>
    <n v="46"/>
    <x v="33"/>
    <s v="Otros Automoviles y Obligatorios"/>
    <n v="34"/>
    <s v="86e50149658661312a9e0b35558d84f6c6d3da797f552a9657fe0558ca40cdef"/>
    <s v="866d562d83a77144c090ae01fef5e5dc5d322dfdcb968ee04e0fa262fe1b2619"/>
    <x v="4"/>
    <n v="1271763.9765699999"/>
    <n v="1101164.82822"/>
    <n v="1271763.9765699999"/>
    <n v="1101164.82822"/>
    <n v="633101.22691999981"/>
    <n v="478677.45423000003"/>
    <n v="633101.22691999981"/>
    <n v="478677.45423000003"/>
    <n v="0"/>
    <n v="0"/>
    <n v="137.94900000000001"/>
    <n v="132.37299999999999"/>
    <n v="0"/>
    <n v="0"/>
    <n v="633101.22691999993"/>
    <n v="478677.45423000003"/>
    <n v="1190015.50874"/>
    <n v="996902.65707000007"/>
    <n v="0"/>
    <n v="0"/>
    <n v="0"/>
    <n v="0"/>
    <n v="0"/>
    <n v="0"/>
    <s v="Otros Automoviles y Obligatorios"/>
    <s v="Automóviles"/>
    <s v="Automóviles"/>
    <x v="24"/>
    <x v="3"/>
    <n v="65890424.067209996"/>
    <n v="50334013.664760001"/>
    <n v="915229324.65265"/>
    <n v="785024033.86473012"/>
    <n v="876641246.77607977"/>
    <n v="747866068.79561019"/>
    <n v="4915215.4919499997"/>
    <n v="4419644.264560001"/>
    <n v="3043391.8701899997"/>
    <n v="2321947.0470400001"/>
    <n v="65887993.759849995"/>
    <n v="50331642.780069999"/>
    <n v="25.874022790106739"/>
    <n v="24.91523666395415"/>
    <n v="170599.14834999992"/>
    <n v="15.492607825639348"/>
    <n v="1.9301907737627484"/>
    <n v="2.1878181744070395"/>
    <n v="1.9301195804609885"/>
    <n v="2.1877151215360975"/>
    <n v="0.13895577231997705"/>
    <n v="0.14507234073767536"/>
    <n v="0.14027147968946707"/>
    <n v="0.14724091306794471"/>
    <m/>
    <m/>
    <m/>
    <n v="0"/>
    <m/>
    <n v="0"/>
    <m/>
    <n v="0"/>
    <m/>
    <n v="32.26050680377368"/>
    <n v="49.781346113254443"/>
    <n v="43.470100203233677"/>
    <n v="20.802487945151643"/>
    <n v="32.260506803773701"/>
    <n v="19.371284678644397"/>
    <n v="53.201090428672956"/>
    <n v="48.016468893450693"/>
    <s v="Grandes"/>
    <n v="2023"/>
    <n v="4"/>
    <d v="2025-03-26T00:00:00"/>
    <x v="24"/>
    <x v="4"/>
  </r>
  <r>
    <n v="2024"/>
    <n v="12"/>
    <n v="39"/>
    <x v="17"/>
    <s v="Otros Automoviles y Obligatorios"/>
    <n v="27"/>
    <s v="670671cd97404156226e507973f2ab8330d3022ca96e0c93bdbdb320c41adcaf"/>
    <s v="866d562d83a77144c090ae01fef5e5dc5d322dfdcb968ee04e0fa262fe1b2619"/>
    <x v="22"/>
    <n v="0"/>
    <n v="0"/>
    <n v="0"/>
    <n v="0"/>
    <n v="68.453710000000001"/>
    <n v="0"/>
    <n v="68.453710000000001"/>
    <n v="0"/>
    <n v="0"/>
    <n v="0"/>
    <n v="137.94900000000001"/>
    <n v="132.37299999999999"/>
    <n v="0"/>
    <n v="0"/>
    <n v="68.453710000000001"/>
    <n v="0"/>
    <n v="0"/>
    <n v="0"/>
    <n v="0"/>
    <n v="0"/>
    <n v="0"/>
    <n v="0"/>
    <n v="0"/>
    <n v="0"/>
    <s v="Otros Automoviles y Obligatorios"/>
    <s v="Automóviles"/>
    <s v="Automóviles"/>
    <x v="24"/>
    <x v="3"/>
    <n v="26393187.39869"/>
    <n v="23324255.28929"/>
    <n v="915229324.65265"/>
    <n v="785024033.86473012"/>
    <n v="876641246.77607977"/>
    <n v="747866068.79561019"/>
    <n v="4915215.4919499997"/>
    <n v="4419644.264560001"/>
    <n v="3043391.8701899997"/>
    <n v="2321947.0470400001"/>
    <n v="16721337.406819999"/>
    <n v="14284585.531790001"/>
    <m/>
    <m/>
    <m/>
    <m/>
    <m/>
    <m/>
    <m/>
    <m/>
    <m/>
    <m/>
    <m/>
    <m/>
    <m/>
    <m/>
    <m/>
    <n v="0"/>
    <m/>
    <n v="0"/>
    <m/>
    <n v="0"/>
    <m/>
    <m/>
    <m/>
    <m/>
    <n v="2.2492571748812095E-3"/>
    <m/>
    <m/>
    <m/>
    <m/>
    <s v="Resto"/>
    <n v="2023"/>
    <n v="4"/>
    <d v="2025-03-26T00:00:00"/>
    <x v="24"/>
    <x v="22"/>
  </r>
  <r>
    <n v="2024"/>
    <n v="12"/>
    <n v="89"/>
    <x v="29"/>
    <s v="Otros Automoviles y Obligatorios"/>
    <n v="61"/>
    <s v="d029fa3a95e174a19934857f535eb9427d967218a36ea014b70ad704bc6c8d1c"/>
    <s v="866d562d83a77144c090ae01fef5e5dc5d322dfdcb968ee04e0fa262fe1b2619"/>
    <x v="13"/>
    <n v="73664.40443000001"/>
    <n v="56138.287560000004"/>
    <n v="73664.40443000001"/>
    <n v="56138.287560000004"/>
    <n v="37555.887340000001"/>
    <n v="30358.813139999998"/>
    <n v="37555.887340000001"/>
    <n v="30358.813139999998"/>
    <n v="0"/>
    <n v="0"/>
    <n v="137.94900000000001"/>
    <n v="132.37299999999999"/>
    <n v="0"/>
    <n v="0"/>
    <n v="31800.569489999998"/>
    <n v="26005.119850000003"/>
    <n v="62735.433499999999"/>
    <n v="44798.73343"/>
    <n v="0"/>
    <n v="0"/>
    <n v="0"/>
    <n v="0"/>
    <n v="0"/>
    <n v="0"/>
    <s v="Otros Automoviles y Obligatorios"/>
    <s v="Automóviles"/>
    <s v="Automóviles"/>
    <x v="24"/>
    <x v="3"/>
    <n v="3810245.83519"/>
    <n v="3485553.0195599999"/>
    <n v="915229324.65265"/>
    <n v="785024033.86473012"/>
    <n v="876641246.77607977"/>
    <n v="747866068.79561019"/>
    <n v="4915215.4919499997"/>
    <n v="4419644.264560001"/>
    <n v="3043391.8701899997"/>
    <n v="2321947.0470400001"/>
    <n v="3810245.83519"/>
    <n v="3485553.0195599999"/>
    <n v="1.4987014211410565"/>
    <n v="1.2701992332314753"/>
    <n v="17526.116870000005"/>
    <n v="31.219543081481206"/>
    <n v="1.9333241899948612"/>
    <n v="1.6105991572920226"/>
    <n v="1.9333241899948612"/>
    <n v="1.6105991572920226"/>
    <n v="8.0487373432835858E-3"/>
    <n v="8.4030274300812228E-3"/>
    <n v="7.1511552689192404E-3"/>
    <n v="7.5064627080096138E-3"/>
    <m/>
    <m/>
    <m/>
    <n v="0"/>
    <m/>
    <n v="0"/>
    <m/>
    <n v="0"/>
    <m/>
    <n v="23.706704760856812"/>
    <n v="50.982408166603285"/>
    <n v="54.078623448484819"/>
    <n v="1.2340141835778571"/>
    <n v="22.285802462856164"/>
    <n v="40.038408893918586"/>
    <n v="50.689965328764316"/>
    <n v="58.048783657319582"/>
    <s v="Medianas"/>
    <n v="2023"/>
    <n v="4"/>
    <d v="2025-03-26T00:00:00"/>
    <x v="24"/>
    <x v="13"/>
  </r>
  <r>
    <n v="2024"/>
    <n v="12"/>
    <n v="22"/>
    <x v="15"/>
    <s v="Otros Automoviles y Obligatorios"/>
    <n v="16"/>
    <s v="b17ef6d19c7a5b1ee83b907c595526dcb1eb06db8227d650d5dda0a9f4ce8cd9"/>
    <s v="866d562d83a77144c090ae01fef5e5dc5d322dfdcb968ee04e0fa262fe1b2619"/>
    <x v="17"/>
    <n v="7577.3154100000002"/>
    <n v="8702.2587400000011"/>
    <n v="7577.3154100000002"/>
    <n v="8702.2587400000011"/>
    <n v="43.543370000000003"/>
    <n v="152.10821999999999"/>
    <n v="43.543370000000003"/>
    <n v="152.10821999999999"/>
    <n v="0"/>
    <n v="0"/>
    <n v="137.94900000000001"/>
    <n v="132.37299999999999"/>
    <n v="0"/>
    <n v="0"/>
    <n v="43.543370000000003"/>
    <n v="152.10821999999999"/>
    <n v="8194.0869199999997"/>
    <n v="7384.5845199999994"/>
    <n v="0"/>
    <n v="0"/>
    <n v="0"/>
    <n v="0"/>
    <n v="0"/>
    <n v="0"/>
    <s v="Otros Automoviles y Obligatorios"/>
    <s v="Automóviles"/>
    <s v="Automóviles"/>
    <x v="24"/>
    <x v="3"/>
    <n v="30790952.222909998"/>
    <n v="26673376.957529999"/>
    <n v="915229324.65265"/>
    <n v="785024033.86473012"/>
    <n v="876641246.77607977"/>
    <n v="747866068.79561019"/>
    <n v="4915215.4919499997"/>
    <n v="4419644.264560001"/>
    <n v="3043391.8701899997"/>
    <n v="2321947.0470400001"/>
    <n v="6706919.4443900008"/>
    <n v="5231089.0424499996"/>
    <n v="0.15416039077859175"/>
    <n v="0.19689952899108173"/>
    <n v="-1124.943330000001"/>
    <n v="-12.927026920369421"/>
    <n v="0.11297758192605163"/>
    <n v="0.16635654008910289"/>
    <n v="2.4608902495591223E-2"/>
    <n v="3.262526058794861E-2"/>
    <n v="8.2791440417140925E-4"/>
    <n v="8.6435761925031471E-4"/>
    <n v="1.1085340530477968E-3"/>
    <n v="1.1636119223879784E-3"/>
    <m/>
    <m/>
    <m/>
    <n v="0"/>
    <m/>
    <n v="0"/>
    <m/>
    <n v="0"/>
    <m/>
    <n v="-71.373427418978409"/>
    <n v="0.57465431546553503"/>
    <n v="1.7479165414932256"/>
    <n v="1.4307513411765005E-3"/>
    <n v="-71.373427418978409"/>
    <n v="10.962057483499432"/>
    <n v="0.53139990367590595"/>
    <n v="2.0598074216367692"/>
    <s v="Medianas"/>
    <n v="2023"/>
    <n v="4"/>
    <d v="2025-03-26T00:00:00"/>
    <x v="24"/>
    <x v="17"/>
  </r>
  <r>
    <n v="2024"/>
    <n v="12"/>
    <n v="5.0999999999999996"/>
    <x v="6"/>
    <s v="Otros Automoviles y Obligatorios"/>
    <n v="5.0999999999999996"/>
    <m/>
    <m/>
    <x v="3"/>
    <n v="4637081.2845599996"/>
    <n v="4127569.6190800001"/>
    <n v="4637081.2845599996"/>
    <n v="4127569.6190800001"/>
    <n v="2909924.242229999"/>
    <n v="2249891.1702100001"/>
    <n v="2909924.242229999"/>
    <n v="2249891.1702100001"/>
    <n v="0"/>
    <n v="0"/>
    <n v="0"/>
    <n v="0"/>
    <n v="22350.932819999998"/>
    <n v="32021.32446"/>
    <n v="2908938.26834"/>
    <n v="2249333.3768799999"/>
    <n v="4417379.2474600002"/>
    <n v="3641419.5007199999"/>
    <n v="0"/>
    <n v="0"/>
    <n v="0"/>
    <n v="0"/>
    <n v="0"/>
    <n v="0"/>
    <s v="Otros Automoviles y Obligatorios"/>
    <s v="Automóviles"/>
    <s v="Automóviles"/>
    <x v="24"/>
    <x v="3"/>
    <n v="205166819.24271998"/>
    <n v="172167134.99419999"/>
    <n v="915229324.65265"/>
    <n v="785024033.86473012"/>
    <n v="876641246.77607977"/>
    <n v="747866068.79561019"/>
    <n v="4915215.4919499997"/>
    <n v="4419644.264560001"/>
    <n v="3043391.8701899997"/>
    <n v="2321947.0470400001"/>
    <n v="109505756.11781999"/>
    <n v="84081385.035779998"/>
    <n v="94.341362899642547"/>
    <n v="93.391444469364359"/>
    <n v="509511.6654799995"/>
    <n v="12.344108337379556"/>
    <n v="4.2345548297669824"/>
    <n v="4.9090171591768543"/>
    <n v="2.2601516666660215"/>
    <n v="2.3974201691972459"/>
    <n v="0.50665785717911471"/>
    <n v="0.52895997098165837"/>
    <n v="0.52578894925798336"/>
    <n v="0.55191294154141568"/>
    <m/>
    <m/>
    <m/>
    <n v="0"/>
    <m/>
    <n v="0"/>
    <m/>
    <n v="0"/>
    <m/>
    <n v="29.336222158620796"/>
    <n v="62.75335849555016"/>
    <n v="54.508860609151434"/>
    <n v="95.614510596965346"/>
    <n v="29.324461115449374"/>
    <n v="21.309265427577717"/>
    <n v="65.852128725706393"/>
    <n v="61.770784070202581"/>
    <m/>
    <n v="2023"/>
    <n v="4"/>
    <d v="2025-03-26T00:00:00"/>
    <x v="24"/>
    <x v="3"/>
  </r>
  <r>
    <n v="2024"/>
    <n v="12"/>
    <n v="125"/>
    <x v="67"/>
    <s v="Otros Automoviles y Obligatorios"/>
    <n v="238"/>
    <s v="8ae4c23b80d1e7c8ff79e515fe791ebd68190bae842dda7af193db125f700452"/>
    <s v="866d562d83a77144c090ae01fef5e5dc5d322dfdcb968ee04e0fa262fe1b2619"/>
    <x v="11"/>
    <n v="2021.97254"/>
    <n v="1630.8137300000001"/>
    <n v="2021.97254"/>
    <n v="1630.8137300000001"/>
    <n v="451.46285"/>
    <n v="269.48593"/>
    <n v="451.46285"/>
    <n v="269.48593"/>
    <n v="0"/>
    <n v="0"/>
    <n v="137.94900000000001"/>
    <n v="132.37299999999999"/>
    <n v="0"/>
    <n v="0"/>
    <n v="451.46285"/>
    <n v="269.48593"/>
    <n v="1954.4583700000001"/>
    <n v="1563.7539999999999"/>
    <n v="0"/>
    <n v="0"/>
    <n v="0"/>
    <n v="0"/>
    <n v="0"/>
    <n v="0"/>
    <s v="Otros Automoviles y Obligatorios"/>
    <s v="Automóviles"/>
    <s v="Automóviles"/>
    <x v="24"/>
    <x v="3"/>
    <n v="122106.19086"/>
    <n v="126647.97767000001"/>
    <n v="915229324.65265"/>
    <n v="785024033.86473012"/>
    <n v="876641246.77607977"/>
    <n v="747866068.79561019"/>
    <n v="4915215.4919499997"/>
    <n v="4419644.264560001"/>
    <n v="3043391.8701899997"/>
    <n v="2321947.0470400001"/>
    <n v="2021.97254"/>
    <n v="1630.8137300000001"/>
    <n v="4.1137006979887841E-2"/>
    <n v="3.6899207999093478E-2"/>
    <n v="391.1588099999999"/>
    <n v="23.985498944750727"/>
    <n v="100"/>
    <n v="100"/>
    <n v="1.6559132061684558"/>
    <n v="1.2876745132475198"/>
    <n v="2.2092523540669808E-4"/>
    <n v="2.3064994345588577E-4"/>
    <n v="2.077406117073112E-4"/>
    <n v="2.1806227051139246E-4"/>
    <m/>
    <m/>
    <m/>
    <n v="0"/>
    <m/>
    <n v="0"/>
    <m/>
    <n v="0"/>
    <m/>
    <n v="67.527428983027065"/>
    <n v="22.327842790585077"/>
    <n v="16.524629701271891"/>
    <n v="1.483420043347277E-2"/>
    <n v="67.527428983027065"/>
    <n v="24.985027696172168"/>
    <n v="23.099128481309119"/>
    <n v="17.233268787801663"/>
    <s v="Medianas"/>
    <n v="2023"/>
    <n v="4"/>
    <d v="2025-03-26T00:00:00"/>
    <x v="24"/>
    <x v="11"/>
  </r>
  <r>
    <n v="2024"/>
    <n v="12"/>
    <n v="94"/>
    <x v="19"/>
    <s v="Otros Automoviles y Obligatorios"/>
    <n v="7"/>
    <s v="7902699be42c8a8e46fbbb4501726517e86b22c56a189f7625a6da49081b2451"/>
    <s v="866d562d83a77144c090ae01fef5e5dc5d322dfdcb968ee04e0fa262fe1b2619"/>
    <x v="9"/>
    <n v="101691.80402"/>
    <n v="51436.032249999997"/>
    <n v="101691.80402"/>
    <n v="51436.032249999997"/>
    <n v="44619.000219999994"/>
    <n v="19543.093080000006"/>
    <n v="44619.000219999994"/>
    <n v="19543.093080000006"/>
    <n v="0"/>
    <n v="0"/>
    <n v="137.94900000000001"/>
    <n v="132.37299999999999"/>
    <n v="3.1065700000000001"/>
    <n v="-0.34461000000000003"/>
    <n v="44613.352380000004"/>
    <n v="19530.970079999999"/>
    <n v="83418.985310000004"/>
    <n v="34262.085209999997"/>
    <n v="0"/>
    <n v="0"/>
    <n v="0"/>
    <n v="0"/>
    <n v="0"/>
    <n v="0"/>
    <s v="Otros Automoviles y Obligatorios"/>
    <s v="Automóviles"/>
    <s v="Automóviles"/>
    <x v="24"/>
    <x v="3"/>
    <n v="7555571.8099100003"/>
    <n v="8049984.2732899999"/>
    <n v="915229324.65265"/>
    <n v="785024033.86473012"/>
    <n v="876641246.77607977"/>
    <n v="747866068.79561019"/>
    <n v="4915215.4919499997"/>
    <n v="4419644.264560001"/>
    <n v="3043391.8701899997"/>
    <n v="2321947.0470400001"/>
    <n v="2427325.9056700002"/>
    <n v="2329550.9360799999"/>
    <n v="2.068918528323894"/>
    <n v="1.163804803532547"/>
    <n v="50255.771769999999"/>
    <n v="97.705381950412786"/>
    <n v="4.1894581927567991"/>
    <n v="2.2079805791477063"/>
    <n v="1.3459180400697073"/>
    <n v="0.63895817064718652"/>
    <n v="1.111107361628675E-2"/>
    <n v="1.1600161912752789E-2"/>
    <n v="6.5521601926983924E-3"/>
    <n v="6.8777063696490986E-3"/>
    <m/>
    <m/>
    <m/>
    <n v="0"/>
    <m/>
    <n v="0"/>
    <m/>
    <n v="0"/>
    <m/>
    <n v="128.31084126423238"/>
    <n v="43.876692571236767"/>
    <n v="37.994946781689229"/>
    <n v="1.4660944802094913"/>
    <n v="128.42363793125017"/>
    <n v="143.47317099559572"/>
    <n v="53.4810537603745"/>
    <n v="57.0046159195808"/>
    <s v="Grandes"/>
    <n v="2023"/>
    <n v="4"/>
    <d v="2025-03-26T00:00:00"/>
    <x v="24"/>
    <x v="9"/>
  </r>
  <r>
    <n v="2024"/>
    <n v="12"/>
    <n v="105"/>
    <x v="80"/>
    <s v="Otros Automoviles y Obligatorios"/>
    <n v="226"/>
    <s v="8f1f64db81c40ea10e1e9080c9ae60a7acb8925968c431ee16784dea9841c66f"/>
    <s v="866d562d83a77144c090ae01fef5e5dc5d322dfdcb968ee04e0fa262fe1b2619"/>
    <x v="5"/>
    <n v="1023789.56936"/>
    <n v="1181843.80321"/>
    <n v="1023789.56936"/>
    <n v="1181843.80321"/>
    <n v="114232.15175"/>
    <n v="58744.14041"/>
    <n v="114232.15175"/>
    <n v="58744.14041"/>
    <n v="0"/>
    <n v="0"/>
    <n v="137.94900000000001"/>
    <n v="132.37299999999999"/>
    <n v="0"/>
    <n v="0"/>
    <n v="114232.15175"/>
    <n v="58744.14041"/>
    <n v="932226.34517999995"/>
    <n v="834701.58608000004"/>
    <n v="0"/>
    <n v="0"/>
    <n v="0"/>
    <n v="0"/>
    <n v="0"/>
    <n v="0"/>
    <s v="Otros Automoviles y Obligatorios"/>
    <s v="Automóviles"/>
    <s v="Automóviles"/>
    <x v="24"/>
    <x v="3"/>
    <n v="2332898.1774400002"/>
    <n v="2438887.2784099998"/>
    <n v="915229324.65265"/>
    <n v="785024033.86473012"/>
    <n v="876641246.77607977"/>
    <n v="747866068.79561019"/>
    <n v="4915215.4919499997"/>
    <n v="4419644.264560001"/>
    <n v="3043391.8701899997"/>
    <n v="2321947.0470400001"/>
    <n v="1023789.56936"/>
    <n v="1181843.80321"/>
    <n v="20.828986461259603"/>
    <n v="26.740699759184327"/>
    <n v="-158054.23385000008"/>
    <n v="-13.373529854005216"/>
    <n v="100"/>
    <n v="100"/>
    <n v="43.884880157240843"/>
    <n v="48.458320057353674"/>
    <n v="0.11186153478512623"/>
    <n v="0.11678546647503414"/>
    <n v="0.15054874146867803"/>
    <n v="0.15802880388908175"/>
    <m/>
    <m/>
    <m/>
    <n v="0"/>
    <m/>
    <n v="0"/>
    <m/>
    <n v="0"/>
    <m/>
    <n v="94.457099810680518"/>
    <n v="11.157776477583161"/>
    <n v="4.9705502749555679"/>
    <n v="3.7534486724796459"/>
    <n v="94.457099810680518"/>
    <n v="11.683787442887738"/>
    <n v="12.253692715361241"/>
    <n v="7.0377415581392944"/>
    <s v="Grandes"/>
    <n v="2023"/>
    <n v="4"/>
    <d v="2025-03-26T00:00:00"/>
    <x v="24"/>
    <x v="5"/>
  </r>
  <r>
    <n v="2024"/>
    <n v="12"/>
    <n v="48"/>
    <x v="3"/>
    <s v="Otros Automoviles y Obligatorios"/>
    <n v="36"/>
    <s v="76a50887d8f1c2e9301755428990ad81479ee21c25b43215cf524541e0503269"/>
    <s v="866d562d83a77144c090ae01fef5e5dc5d322dfdcb968ee04e0fa262fe1b2619"/>
    <x v="16"/>
    <n v="19630.240690000002"/>
    <n v="7762.9842199999994"/>
    <n v="19630.240690000002"/>
    <n v="7762.9842199999994"/>
    <n v="0"/>
    <n v="0"/>
    <n v="0"/>
    <n v="0"/>
    <n v="0"/>
    <n v="0"/>
    <n v="137.94900000000001"/>
    <n v="132.37299999999999"/>
    <n v="0"/>
    <n v="0"/>
    <n v="0"/>
    <n v="0"/>
    <n v="19630.240690000002"/>
    <n v="7762.9842199999994"/>
    <n v="0"/>
    <n v="0"/>
    <n v="0"/>
    <n v="0"/>
    <n v="0"/>
    <n v="0"/>
    <s v="Otros Automoviles y Obligatorios"/>
    <s v="Automóviles"/>
    <s v="Automóviles"/>
    <x v="24"/>
    <x v="3"/>
    <n v="61783494.341970004"/>
    <n v="54332276.383280002"/>
    <n v="915229324.65265"/>
    <n v="785024033.86473012"/>
    <n v="876641246.77607977"/>
    <n v="747866068.79561019"/>
    <n v="4915215.4919499997"/>
    <n v="4419644.264560001"/>
    <n v="3043391.8701899997"/>
    <n v="2321947.0470400001"/>
    <n v="15072339.28723"/>
    <n v="12131861.220149999"/>
    <n v="0.39937701047186747"/>
    <n v="0.17564726379110165"/>
    <n v="11867.256470000004"/>
    <n v="152.86977447958799"/>
    <n v="0.1302401725167617"/>
    <n v="6.3988402761369675E-2"/>
    <n v="3.177262940381316E-2"/>
    <n v="1.4287978963437926E-2"/>
    <n v="2.144843938151798E-3"/>
    <n v="2.239255882858789E-3"/>
    <n v="9.888849111768295E-4"/>
    <n v="1.0380179745956095E-3"/>
    <m/>
    <m/>
    <m/>
    <n v="0"/>
    <m/>
    <n v="0"/>
    <m/>
    <n v="0"/>
    <m/>
    <m/>
    <m/>
    <m/>
    <m/>
    <m/>
    <n v="152.86977447958799"/>
    <m/>
    <m/>
    <s v="Medianas"/>
    <n v="2023"/>
    <n v="4"/>
    <d v="2025-03-26T00:00:00"/>
    <x v="24"/>
    <x v="16"/>
  </r>
  <r>
    <n v="2024"/>
    <n v="12"/>
    <n v="37"/>
    <x v="35"/>
    <s v="Otros Automoviles y Obligatorios"/>
    <n v="25"/>
    <s v="b7a56873cd771f2c446d369b649430b65a756ba278ff97ec81bb6f55b2e73569"/>
    <s v="866d562d83a77144c090ae01fef5e5dc5d322dfdcb968ee04e0fa262fe1b2619"/>
    <x v="18"/>
    <n v="16237.275230000001"/>
    <n v="14275.19965"/>
    <n v="16237.275230000001"/>
    <n v="14275.19965"/>
    <n v="727.41016999999999"/>
    <n v="513.80219000000011"/>
    <n v="727.41016999999999"/>
    <n v="513.80219000000011"/>
    <n v="0"/>
    <n v="0"/>
    <n v="137.94900000000001"/>
    <n v="132.37299999999999"/>
    <n v="0"/>
    <n v="0"/>
    <n v="727.41016999999999"/>
    <n v="513.80219"/>
    <n v="16237.275230000001"/>
    <n v="14275.19965"/>
    <n v="0"/>
    <n v="0"/>
    <n v="0"/>
    <n v="0"/>
    <n v="0"/>
    <n v="0"/>
    <s v="Otros Automoviles y Obligatorios"/>
    <s v="Automóviles"/>
    <s v="Automóviles"/>
    <x v="24"/>
    <x v="3"/>
    <n v="13491623.877"/>
    <n v="11092660.54903"/>
    <n v="915229324.65265"/>
    <n v="785024033.86473012"/>
    <n v="876641246.77607977"/>
    <n v="747866068.79561019"/>
    <n v="4915215.4919499997"/>
    <n v="4419644.264560001"/>
    <n v="3043391.8701899997"/>
    <n v="2321947.0470400001"/>
    <n v="4011106.6406"/>
    <n v="3491173.6451699999"/>
    <n v="0.33034716904259737"/>
    <n v="0.32299431346701774"/>
    <n v="1962.0755800000006"/>
    <n v="13.744645455799276"/>
    <n v="0.40480786687763443"/>
    <n v="0.40889400244383661"/>
    <n v="0.12035078488721199"/>
    <n v="0.12869049392526755"/>
    <n v="1.7741209544572241E-3"/>
    <n v="1.8522143795667743E-3"/>
    <n v="1.8184410966021205E-3"/>
    <n v="1.9087909246891335E-3"/>
    <m/>
    <m/>
    <m/>
    <n v="0"/>
    <m/>
    <n v="0"/>
    <m/>
    <n v="0"/>
    <m/>
    <n v="41.573972271313188"/>
    <n v="4.4798783028327103"/>
    <n v="3.5992644768369324"/>
    <n v="2.3901298321947203E-2"/>
    <n v="41.57397227131321"/>
    <n v="13.744645455799276"/>
    <n v="4.4798783028327103"/>
    <n v="3.5992644768369315"/>
    <s v="Medianas"/>
    <n v="2023"/>
    <n v="4"/>
    <d v="2025-03-26T00:00:00"/>
    <x v="24"/>
    <x v="18"/>
  </r>
  <r>
    <n v="2024"/>
    <n v="12"/>
    <n v="150.1"/>
    <x v="32"/>
    <s v="Otros Automoviles y Obligatorios"/>
    <n v="150.1"/>
    <m/>
    <m/>
    <x v="21"/>
    <n v="6.7205399999999997"/>
    <n v="1.14208"/>
    <n v="6.7205399999999997"/>
    <n v="1.14208"/>
    <n v="366.46693999999991"/>
    <n v="582.49790000000007"/>
    <n v="366.46693999999991"/>
    <n v="582.49790000000007"/>
    <n v="0"/>
    <n v="0"/>
    <n v="0"/>
    <n v="0"/>
    <n v="0"/>
    <n v="0"/>
    <n v="366.46694000000002"/>
    <n v="582.49790000000007"/>
    <n v="39.902279999999998"/>
    <n v="-115.05971000000001"/>
    <n v="0"/>
    <n v="0"/>
    <n v="0"/>
    <n v="0"/>
    <n v="0"/>
    <n v="0"/>
    <s v="Otros Automoviles y Obligatorios"/>
    <s v="Automóviles"/>
    <s v="Automóviles"/>
    <x v="24"/>
    <x v="3"/>
    <n v="32943495.907420002"/>
    <n v="29181373.837249998"/>
    <n v="915229324.65265"/>
    <n v="785024033.86473012"/>
    <n v="876641246.77607977"/>
    <n v="747866068.79561019"/>
    <n v="4915215.4919499997"/>
    <n v="4419644.264560001"/>
    <n v="3043391.8701899997"/>
    <n v="2321947.0470400001"/>
    <n v="19346581.587219998"/>
    <n v="16610863.620680001"/>
    <n v="1.36729305378507E-4"/>
    <n v="2.5840993791243515E-5"/>
    <n v="5.5784599999999998"/>
    <n v="488.4473942280751"/>
    <n v="3.4737609689349289E-5"/>
    <n v="6.8755004320073179E-6"/>
    <n v="2.0400202877334291E-5"/>
    <n v="3.9137293753529043E-6"/>
    <n v="7.3430120943191972E-7"/>
    <n v="7.6662374999069891E-7"/>
    <n v="1.4548344391157778E-7"/>
    <n v="1.5271183540112281E-7"/>
    <m/>
    <m/>
    <m/>
    <n v="0"/>
    <m/>
    <n v="0"/>
    <m/>
    <n v="0"/>
    <m/>
    <n v="-37.08699379002055"/>
    <n v="5452.9389007430937"/>
    <n v="51003.248458952097"/>
    <n v="1.2041398401222689E-2"/>
    <n v="-37.086993790020543"/>
    <n v="-134.67962851635903"/>
    <n v="918.41102814175053"/>
    <n v="-506.25705557575282"/>
    <s v="Resto"/>
    <n v="2023"/>
    <n v="4"/>
    <d v="2025-03-26T00:00:00"/>
    <x v="24"/>
    <x v="21"/>
  </r>
  <r>
    <n v="2024"/>
    <n v="12"/>
    <n v="61"/>
    <x v="2"/>
    <s v="Otros Automoviles y Obligatori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637.1313099999998"/>
    <n v="6874.8835799999988"/>
    <n v="9603.3348499999993"/>
    <n v="3730.08853"/>
    <n v="0"/>
    <n v="0"/>
    <n v="0"/>
    <n v="0"/>
    <n v="0"/>
    <n v="0"/>
    <s v="Otros Automoviles y Obligatorios"/>
    <s v="Automóviles"/>
    <s v="Automóviles"/>
    <x v="24"/>
    <x v="3"/>
    <n v="0"/>
    <n v="0"/>
    <n v="915229324.65265"/>
    <n v="785024033.86473012"/>
    <n v="876641246.77607977"/>
    <n v="747866068.79561019"/>
    <n v="4915215.4919499997"/>
    <n v="4419644.264560001"/>
    <n v="3043391.8701899997"/>
    <n v="2321947.04704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2.549675117553036"/>
    <n v="157.45594971173512"/>
    <n v="48.286677309809726"/>
    <n v="184.30885821361454"/>
    <m/>
    <n v="2023"/>
    <n v="4"/>
    <d v="2025-03-26T00:00:00"/>
    <x v="24"/>
    <x v="2"/>
  </r>
  <r>
    <n v="2024"/>
    <n v="12"/>
    <n v="201.1"/>
    <x v="1"/>
    <s v="Otros Automoviles y Obligatorios"/>
    <n v="201.1"/>
    <m/>
    <m/>
    <x v="1"/>
    <n v="4915215.4919499997"/>
    <n v="4419644.264560001"/>
    <n v="4915215.4919499997"/>
    <n v="4419644.264560001"/>
    <n v="3043391.8701899988"/>
    <n v="2321947.0470400001"/>
    <n v="3043391.8701899988"/>
    <n v="2321947.0470400001"/>
    <n v="0"/>
    <n v="0"/>
    <n v="0"/>
    <n v="0"/>
    <n v="22350.932819999998"/>
    <n v="32021.32446"/>
    <n v="3031006.4991899999"/>
    <n v="2314485.4681499996"/>
    <n v="4726317.6418900006"/>
    <n v="3840343.1700500003"/>
    <n v="0"/>
    <n v="0"/>
    <n v="0"/>
    <n v="0"/>
    <n v="0"/>
    <n v="0"/>
    <s v="Otros Automoviles y Obligatorios"/>
    <s v="Automóviles"/>
    <s v="Automóviles"/>
    <x v="24"/>
    <x v="3"/>
    <n v="390018597.18760002"/>
    <n v="335643885.75255001"/>
    <n v="915229324.65265"/>
    <n v="785024033.86473012"/>
    <n v="876641246.77607977"/>
    <n v="747866068.79561019"/>
    <n v="4915215.4919499997"/>
    <n v="4419644.264560001"/>
    <n v="3043391.8701899997"/>
    <n v="2321947.0470400001"/>
    <n v="166327383.13125998"/>
    <n v="131778093.27728999"/>
    <n v="100"/>
    <n v="100"/>
    <n v="495571.22738999873"/>
    <n v="11.212921170236667"/>
    <n v="2.9551450876077792"/>
    <n v="3.3538535538377392"/>
    <n v="1.2602515693849767"/>
    <n v="1.3167659093955129"/>
    <n v="0.53704742183773824"/>
    <n v="0.56068722639119584"/>
    <n v="0.56299477135773446"/>
    <n v="0.59096734682421836"/>
    <m/>
    <m/>
    <m/>
    <n v="0"/>
    <m/>
    <n v="0"/>
    <m/>
    <n v="0"/>
    <m/>
    <n v="31.070683720789027"/>
    <n v="61.917770953773633"/>
    <n v="52.536966960420337"/>
    <n v="99.999999999999972"/>
    <n v="30.958113191902026"/>
    <n v="23.070190152523917"/>
    <n v="64.130401907941476"/>
    <n v="60.267673113178212"/>
    <m/>
    <n v="2023"/>
    <n v="4"/>
    <d v="2025-03-26T00:00:00"/>
    <x v="24"/>
    <x v="1"/>
  </r>
  <r>
    <n v="2024"/>
    <n v="12"/>
    <n v="9"/>
    <x v="8"/>
    <s v="Otros Automoviles y Obligatorios"/>
    <n v="9"/>
    <s v="19581e27de7ced00ff1ce50b2047e7a567c76b1cbaebabe5ef03f7c3017bb5b7"/>
    <s v="866d562d83a77144c090ae01fef5e5dc5d322dfdcb968ee04e0fa262fe1b2619"/>
    <x v="22"/>
    <n v="0"/>
    <n v="0"/>
    <n v="0"/>
    <n v="0"/>
    <n v="172.06804999999986"/>
    <n v="0"/>
    <n v="172.06804999999986"/>
    <n v="0"/>
    <n v="0"/>
    <n v="0"/>
    <n v="0"/>
    <n v="0"/>
    <n v="0"/>
    <n v="0"/>
    <n v="172.06805"/>
    <n v="0"/>
    <n v="0"/>
    <n v="0"/>
    <n v="0"/>
    <n v="0"/>
    <n v="0"/>
    <n v="0"/>
    <n v="0"/>
    <n v="0"/>
    <s v="Otros Automoviles y Obligatorios"/>
    <s v="Automóviles"/>
    <s v="Automóviles"/>
    <x v="24"/>
    <x v="3"/>
    <n v="3641209.24174"/>
    <n v="3056102.5559399999"/>
    <n v="915229324.65265"/>
    <n v="785024033.86473012"/>
    <n v="876641246.77607977"/>
    <n v="747866068.79561019"/>
    <n v="4915215.4919499997"/>
    <n v="4419644.264560001"/>
    <n v="3043391.8701899997"/>
    <n v="2321947.0470400001"/>
    <n v="1576488.6490499999"/>
    <n v="1418424.51196"/>
    <m/>
    <m/>
    <m/>
    <m/>
    <m/>
    <m/>
    <m/>
    <m/>
    <m/>
    <m/>
    <m/>
    <m/>
    <m/>
    <m/>
    <m/>
    <n v="0"/>
    <m/>
    <n v="0"/>
    <m/>
    <n v="0"/>
    <m/>
    <m/>
    <m/>
    <m/>
    <n v="5.6538249867000403E-3"/>
    <m/>
    <m/>
    <m/>
    <m/>
    <s v="Resto"/>
    <n v="2023"/>
    <n v="4"/>
    <d v="2025-03-26T00:00:00"/>
    <x v="24"/>
    <x v="22"/>
  </r>
  <r>
    <n v="2024"/>
    <n v="12"/>
    <n v="13"/>
    <x v="23"/>
    <s v="Otros Automoviles y Obligatorios"/>
    <n v="13"/>
    <s v="3fdba35f04dc8c462986c992bcf875546257113072a909c162f7e470e581e278"/>
    <s v="866d562d83a77144c090ae01fef5e5dc5d322dfdcb968ee04e0fa262fe1b2619"/>
    <x v="10"/>
    <n v="12858.95297"/>
    <n v="18067.671449999998"/>
    <n v="12858.95297"/>
    <n v="18067.671449999998"/>
    <n v="9058.9418099999984"/>
    <n v="8526.5650100000039"/>
    <n v="9058.9418099999984"/>
    <n v="8526.5650100000039"/>
    <n v="0"/>
    <n v="0"/>
    <n v="137.94900000000001"/>
    <n v="132.37299999999999"/>
    <n v="0"/>
    <n v="0"/>
    <n v="9487.4433399999998"/>
    <n v="6040.2262000000001"/>
    <n v="13905.181189999999"/>
    <n v="14039.726199999999"/>
    <n v="0"/>
    <n v="0"/>
    <n v="0"/>
    <n v="0"/>
    <n v="0"/>
    <n v="0"/>
    <s v="Otros Automoviles y Obligatorios"/>
    <s v="Automóviles"/>
    <s v="Automóviles"/>
    <x v="24"/>
    <x v="3"/>
    <n v="1543430.5720599999"/>
    <n v="1367985.9146"/>
    <n v="915229324.65265"/>
    <n v="785024033.86473012"/>
    <n v="876641246.77607977"/>
    <n v="747866068.79561019"/>
    <n v="4915215.4919499997"/>
    <n v="4419644.264560001"/>
    <n v="3043391.8701899997"/>
    <n v="2321947.0470400001"/>
    <n v="288415.81586000003"/>
    <n v="313815.08812999999"/>
    <n v="0.26161524334100972"/>
    <n v="0.40880374909084971"/>
    <n v="-5208.7184799999977"/>
    <n v="-28.828941761612548"/>
    <n v="4.4584770539219898"/>
    <n v="5.7574259917405071"/>
    <n v="0.83314100438203043"/>
    <n v="1.320749816001066"/>
    <n v="1.4049979194974177E-3"/>
    <n v="1.4668432517052849E-3"/>
    <n v="2.3015437324958757E-3"/>
    <n v="2.4158966697201295E-3"/>
    <m/>
    <m/>
    <m/>
    <n v="0"/>
    <m/>
    <n v="0"/>
    <m/>
    <n v="0"/>
    <m/>
    <n v="6.2437429301907654"/>
    <n v="70.44851809579329"/>
    <n v="47.192384661167864"/>
    <n v="0.29765939439913291"/>
    <n v="57.070994129325811"/>
    <n v="-0.95831648055928476"/>
    <n v="68.229555662481815"/>
    <n v="43.022393129005607"/>
    <s v="Medianas"/>
    <n v="2023"/>
    <n v="4"/>
    <d v="2025-03-26T00:00:00"/>
    <x v="24"/>
    <x v="10"/>
  </r>
  <r>
    <n v="2024"/>
    <n v="12"/>
    <n v="80"/>
    <x v="30"/>
    <s v="Otros Automoviles y Obligatorios"/>
    <n v="52"/>
    <s v="41cfc0d1f2d127b04555b7246d84019b4d27710a3f3aff6e7764375b1e06e05d"/>
    <s v="866d562d83a77144c090ae01fef5e5dc5d322dfdcb968ee04e0fa262fe1b2619"/>
    <x v="19"/>
    <n v="6.7205399999999997"/>
    <n v="1.14208"/>
    <n v="6.7205399999999997"/>
    <n v="1.14208"/>
    <n v="125.94518000000002"/>
    <n v="582.49790000000007"/>
    <n v="125.94518000000002"/>
    <n v="582.49790000000007"/>
    <n v="0"/>
    <n v="0"/>
    <n v="137.94900000000001"/>
    <n v="132.37299999999999"/>
    <n v="0"/>
    <n v="0"/>
    <n v="125.94517999999999"/>
    <n v="582.49790000000007"/>
    <n v="39.902279999999998"/>
    <n v="-115.05971000000001"/>
    <n v="0"/>
    <n v="0"/>
    <n v="0"/>
    <n v="0"/>
    <n v="0"/>
    <n v="0"/>
    <s v="Otros Automoviles y Obligatorios"/>
    <s v="Automóviles"/>
    <s v="Automóviles"/>
    <x v="24"/>
    <x v="3"/>
    <n v="1104243.47276"/>
    <n v="1122680.13815"/>
    <n v="915229324.65265"/>
    <n v="785024033.86473012"/>
    <n v="876641246.77607977"/>
    <n v="747866068.79561019"/>
    <n v="4915215.4919499997"/>
    <n v="4419644.264560001"/>
    <n v="3043391.8701899997"/>
    <n v="2321947.0470400001"/>
    <n v="29670.13594"/>
    <n v="25503.196239999997"/>
    <n v="1.36729305378507E-4"/>
    <n v="2.5840993791243515E-5"/>
    <n v="5.5784599999999998"/>
    <n v="488.4473942280751"/>
    <n v="2.2650856786064325E-2"/>
    <n v="4.4781837901898998E-3"/>
    <n v="6.0861034416643221E-4"/>
    <n v="1.0172799546289007E-4"/>
    <n v="7.3430120943191972E-7"/>
    <n v="7.6662374999069891E-7"/>
    <n v="1.4548344391157778E-7"/>
    <n v="1.5271183540112281E-7"/>
    <m/>
    <m/>
    <m/>
    <n v="0"/>
    <m/>
    <n v="0"/>
    <m/>
    <n v="0"/>
    <m/>
    <n v="-78.378431922243834"/>
    <n v="1874.0336342020139"/>
    <n v="51003.248458952097"/>
    <n v="4.1383162396414373E-3"/>
    <n v="-78.378431922243834"/>
    <n v="-134.67962851635903"/>
    <n v="315.63404396941729"/>
    <n v="-506.25705557575282"/>
    <s v="Resto"/>
    <n v="2023"/>
    <n v="4"/>
    <d v="2025-03-26T00:00:00"/>
    <x v="24"/>
    <x v="19"/>
  </r>
  <r>
    <n v="2024"/>
    <n v="12"/>
    <n v="10"/>
    <x v="4"/>
    <s v="Otros Automoviles y Obligatorios"/>
    <n v="10"/>
    <s v="4a44dc15364204a80fe80e9039455cc1608281820fe2b24f1e5233ade6af1dd5"/>
    <s v="866d562d83a77144c090ae01fef5e5dc5d322dfdcb968ee04e0fa262fe1b2619"/>
    <x v="8"/>
    <n v="29328.692460000002"/>
    <n v="93251.558090000006"/>
    <n v="29328.692460000002"/>
    <n v="93251.558090000006"/>
    <n v="47727.149410000013"/>
    <n v="6796.3952399999998"/>
    <n v="47727.149410000013"/>
    <n v="6796.3952399999998"/>
    <n v="0"/>
    <n v="0"/>
    <n v="137.94900000000001"/>
    <n v="132.37299999999999"/>
    <n v="0"/>
    <n v="0"/>
    <n v="41770.822179999996"/>
    <n v="6796.3952400000007"/>
    <n v="80450.100890000002"/>
    <n v="21265.58986"/>
    <n v="0"/>
    <n v="0"/>
    <n v="0"/>
    <n v="0"/>
    <n v="0"/>
    <n v="0"/>
    <s v="Otros Automoviles y Obligatorios"/>
    <s v="Automóviles"/>
    <s v="Automóviles"/>
    <x v="24"/>
    <x v="3"/>
    <n v="6475502.38203"/>
    <n v="6588756.6787700001"/>
    <n v="915229324.65265"/>
    <n v="785024033.86473012"/>
    <n v="876641246.77607977"/>
    <n v="747866068.79561019"/>
    <n v="4915215.4919499997"/>
    <n v="4419644.264560001"/>
    <n v="3043391.8701899997"/>
    <n v="2321947.0470400001"/>
    <n v="1697339.3229100001"/>
    <n v="1551100.1217"/>
    <n v="0.59669189495422326"/>
    <n v="2.109933571752832"/>
    <n v="-63922.86563"/>
    <n v="-68.548844586924801"/>
    <n v="1.7279215808019741"/>
    <n v="6.0119625281053191"/>
    <n v="0.45291763835018112"/>
    <n v="1.4153134291704996"/>
    <n v="3.2045184381664011E-3"/>
    <n v="3.345575235919902E-3"/>
    <n v="1.1878815688089935E-2"/>
    <n v="1.2469018448741176E-2"/>
    <m/>
    <m/>
    <m/>
    <n v="0"/>
    <m/>
    <n v="0"/>
    <m/>
    <n v="0"/>
    <m/>
    <n v="602.24211106945586"/>
    <n v="162.73193724913847"/>
    <n v="7.2882377294335239"/>
    <n v="1.5682222811162467"/>
    <n v="514.60260483614832"/>
    <n v="278.3111656889634"/>
    <n v="51.92140434617172"/>
    <n v="31.959589575193665"/>
    <s v="Medianas"/>
    <n v="2023"/>
    <n v="4"/>
    <d v="2025-03-26T00:00:00"/>
    <x v="24"/>
    <x v="8"/>
  </r>
  <r>
    <n v="2024"/>
    <n v="12"/>
    <n v="27"/>
    <x v="21"/>
    <s v="Otros Automoviles y Obligatorios"/>
    <n v="21"/>
    <s v="6f4b6612125fb3a0daecd2799dfd6c9c299424fd920f9b308110a2c1fbd8f443"/>
    <s v="866d562d83a77144c090ae01fef5e5dc5d322dfdcb968ee04e0fa262fe1b2619"/>
    <x v="6"/>
    <n v="145917.60066"/>
    <n v="171771.36833000003"/>
    <n v="145917.60066"/>
    <n v="171771.36833000003"/>
    <n v="88472.601830000014"/>
    <n v="94047.41476"/>
    <n v="88472.601830000014"/>
    <n v="94047.41476"/>
    <n v="0"/>
    <n v="0"/>
    <n v="137.94900000000001"/>
    <n v="132.37299999999999"/>
    <n v="0"/>
    <n v="0"/>
    <n v="87492.275779999996"/>
    <n v="93501.744430000006"/>
    <n v="153072.12755999999"/>
    <n v="169965.39561000001"/>
    <n v="0"/>
    <n v="0"/>
    <n v="0"/>
    <n v="0"/>
    <n v="0"/>
    <n v="0"/>
    <s v="Otros Automoviles y Obligatorios"/>
    <s v="Automóviles"/>
    <s v="Automóviles"/>
    <x v="24"/>
    <x v="3"/>
    <n v="12904627.523799999"/>
    <n v="11666681.303610001"/>
    <n v="915229324.65265"/>
    <n v="785024033.86473012"/>
    <n v="876641246.77607977"/>
    <n v="747866068.79561019"/>
    <n v="4915215.4919499997"/>
    <n v="4419644.264560001"/>
    <n v="3043391.8701899997"/>
    <n v="2321947.0470400001"/>
    <n v="10214273.190950001"/>
    <n v="9414444.5013700016"/>
    <n v="2.9686918284453592"/>
    <n v="3.8865428538534377"/>
    <n v="-25853.76767000003"/>
    <n v="-15.051267228849719"/>
    <n v="1.4285656740538837"/>
    <n v="1.8245512871737004"/>
    <n v="1.1307385694851264"/>
    <n v="1.4723241670863942"/>
    <n v="1.5943282926973411E-2"/>
    <n v="1.6645075873012359E-2"/>
    <n v="2.1881033053772526E-2"/>
    <n v="2.2968199186603918E-2"/>
    <m/>
    <m/>
    <m/>
    <n v="0"/>
    <m/>
    <n v="0"/>
    <m/>
    <n v="0"/>
    <m/>
    <n v="-5.9276620672948592"/>
    <n v="60.631891855286504"/>
    <n v="54.751508167135285"/>
    <n v="2.9070394350654767"/>
    <n v="-6.4271192870620659"/>
    <n v="-9.9392396842725823"/>
    <n v="57.15754865019791"/>
    <n v="55.012224161527371"/>
    <s v="Grandes"/>
    <n v="2023"/>
    <n v="4"/>
    <d v="2025-03-26T00:00:00"/>
    <x v="24"/>
    <x v="6"/>
  </r>
  <r>
    <n v="2024"/>
    <n v="12"/>
    <n v="15.1"/>
    <x v="13"/>
    <s v="Otros Automoviles y Obligatorios"/>
    <n v="15.1"/>
    <m/>
    <m/>
    <x v="7"/>
    <n v="278127.48685000004"/>
    <n v="292073.50340000005"/>
    <n v="278127.48685000004"/>
    <n v="292073.50340000005"/>
    <n v="133101.16102000003"/>
    <n v="71473.378930000006"/>
    <n v="133101.16102000003"/>
    <n v="71473.378930000006"/>
    <n v="0"/>
    <n v="0"/>
    <n v="0"/>
    <n v="0"/>
    <n v="0"/>
    <n v="0"/>
    <n v="121701.76390999998"/>
    <n v="64569.593370000002"/>
    <n v="308898.49215000001"/>
    <n v="199038.72904000003"/>
    <n v="0"/>
    <n v="0"/>
    <n v="0"/>
    <n v="0"/>
    <n v="0"/>
    <n v="0"/>
    <s v="Otros Automoviles y Obligatorios"/>
    <s v="Automóviles"/>
    <s v="Automóviles"/>
    <x v="24"/>
    <x v="3"/>
    <n v="151908282.03746"/>
    <n v="134295376.92109999"/>
    <n v="915229324.65265"/>
    <n v="785024033.86473012"/>
    <n v="876641246.77607977"/>
    <n v="747866068.79561019"/>
    <n v="4915215.4919499997"/>
    <n v="4419644.264560001"/>
    <n v="3043391.8701899997"/>
    <n v="2321947.0470400001"/>
    <n v="37475045.426220007"/>
    <n v="31085844.620829996"/>
    <n v="5.6585003710520798"/>
    <n v="6.6085296896418315"/>
    <n v="-13946.01655"/>
    <n v="-4.7748311256090474"/>
    <n v="0.74216717734891324"/>
    <n v="0.93957074984633848"/>
    <n v="0.18308908712522659"/>
    <n v="0.21748589571448645"/>
    <n v="3.0388830357414041E-2"/>
    <n v="3.1726488785787432E-2"/>
    <n v="3.7205676616307026E-2"/>
    <n v="3.9054252570967084E-2"/>
    <m/>
    <m/>
    <m/>
    <n v="0"/>
    <m/>
    <n v="0"/>
    <m/>
    <n v="0"/>
    <m/>
    <n v="86.224805672553103"/>
    <n v="47.856169315542793"/>
    <n v="24.471024621537101"/>
    <n v="4.3734480046334125"/>
    <n v="88.48153992951184"/>
    <n v="55.195169121041701"/>
    <n v="39.398626734280732"/>
    <n v="32.440718287054423"/>
    <s v="Resto"/>
    <n v="2023"/>
    <n v="4"/>
    <d v="2025-03-26T00:00:00"/>
    <x v="24"/>
    <x v="7"/>
  </r>
  <r>
    <n v="2024"/>
    <n v="12"/>
    <n v="43"/>
    <x v="9"/>
    <s v="Otros Automoviles y Obligatorios"/>
    <n v="31"/>
    <s v="eb1e33e8a81b697b75855af6bfcdbcbf7cbbde9f94962ceaec1ed8af21f5a50f"/>
    <s v="866d562d83a77144c090ae01fef5e5dc5d322dfdcb968ee04e0fa262fe1b2619"/>
    <x v="0"/>
    <n v="2093918.3339500001"/>
    <n v="1621353.5870699999"/>
    <n v="2093918.3339500001"/>
    <n v="1621353.5870699999"/>
    <n v="2029499.2615099994"/>
    <n v="1598879.06773"/>
    <n v="2029499.2615099994"/>
    <n v="1598879.06773"/>
    <n v="0"/>
    <n v="0"/>
    <n v="137.94900000000001"/>
    <n v="132.37299999999999"/>
    <n v="22347.826249999998"/>
    <n v="32021.66907"/>
    <n v="2029499.2615100001"/>
    <n v="1598879.06773"/>
    <n v="2058646.28067"/>
    <n v="1605587.77675"/>
    <n v="0"/>
    <n v="0"/>
    <n v="0"/>
    <n v="0"/>
    <n v="0"/>
    <n v="0"/>
    <s v="Otros Automoviles y Obligatorios"/>
    <s v="Automóviles"/>
    <s v="Automóviles"/>
    <x v="24"/>
    <x v="3"/>
    <n v="116483297.66436"/>
    <n v="99677568.474130005"/>
    <n v="915229324.65265"/>
    <n v="785024033.86473012"/>
    <n v="876641246.77607977"/>
    <n v="747866068.79561019"/>
    <n v="4915215.4919499997"/>
    <n v="4419644.264560001"/>
    <n v="3043391.8701899997"/>
    <n v="2321947.0470400001"/>
    <n v="29952373.691990003"/>
    <n v="20823903.015049998"/>
    <n v="42.600743291506951"/>
    <n v="36.685160388839897"/>
    <n v="472564.74688000022"/>
    <n v="29.146310258824371"/>
    <n v="6.9908260209439259"/>
    <n v="7.7860216017055199"/>
    <n v="1.7976125126398006"/>
    <n v="1.6265982526357481"/>
    <n v="0.22878619353075133"/>
    <n v="0.23885692598318375"/>
    <n v="0.20653553485336734"/>
    <n v="0.21679731902813623"/>
    <m/>
    <m/>
    <m/>
    <n v="0"/>
    <m/>
    <n v="0"/>
    <m/>
    <n v="0"/>
    <m/>
    <n v="26.932630645504041"/>
    <n v="96.923515526105561"/>
    <n v="98.613842192151665"/>
    <n v="66.685440064059094"/>
    <n v="26.932630645504084"/>
    <n v="28.217610427819295"/>
    <n v="98.584165748449323"/>
    <n v="99.58216491697641"/>
    <s v="Grandes"/>
    <n v="2023"/>
    <n v="4"/>
    <d v="2025-03-26T00:00:00"/>
    <x v="24"/>
    <x v="0"/>
  </r>
  <r>
    <n v="2024"/>
    <n v="12"/>
    <n v="81"/>
    <x v="34"/>
    <s v="Otros Automoviles y Obligatorios"/>
    <n v="53"/>
    <s v="2858dcd1057d3eae7f7d5f782167e24b61153c01551450a628cee722509f6529"/>
    <s v="866d562d83a77144c090ae01fef5e5dc5d322dfdcb968ee04e0fa262fe1b2619"/>
    <x v="22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Otros Automoviles y Obligatorios"/>
    <s v="Automóviles"/>
    <s v="Automóviles"/>
    <x v="24"/>
    <x v="3"/>
    <n v="1804855.7942300001"/>
    <n v="1678335.85387"/>
    <n v="915229324.65265"/>
    <n v="785024033.86473012"/>
    <n v="876641246.77607977"/>
    <n v="747866068.79561019"/>
    <n v="4915215.4919499997"/>
    <n v="4419644.264560001"/>
    <n v="3043391.8701899997"/>
    <n v="2321947.0470400001"/>
    <n v="1019085.39541"/>
    <n v="882350.38069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24"/>
    <x v="22"/>
  </r>
  <r>
    <n v="2024"/>
    <n v="12"/>
    <n v="25"/>
    <x v="36"/>
    <s v="Otros Automoviles y Obligatorios"/>
    <n v="25"/>
    <s v="b7a56873cd771f2c446d369b649430b65a756ba278ff97ec81bb6f55b2e73569"/>
    <s v="866d562d83a77144c090ae01fef5e5dc5d322dfdcb968ee04e0fa262fe1b2619"/>
    <x v="22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Otros Automoviles y Obligatorios"/>
    <s v="Automóviles"/>
    <s v="Automóviles"/>
    <x v="24"/>
    <x v="3"/>
    <n v="0"/>
    <n v="0"/>
    <n v="915229324.65265"/>
    <n v="785024033.86473012"/>
    <n v="876641246.77607977"/>
    <n v="747866068.79561019"/>
    <n v="4915215.4919499997"/>
    <n v="4419644.264560001"/>
    <n v="3043391.8701899997"/>
    <n v="2321947.04704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24"/>
    <x v="22"/>
  </r>
  <r>
    <n v="2024"/>
    <n v="12"/>
    <n v="23"/>
    <x v="16"/>
    <s v="Otros Automoviles y Obligatorios"/>
    <n v="17"/>
    <s v="4523540f1504cd17100c4835e85b7eefd49911580f8efff0599a8f283be6b9e3"/>
    <s v="866d562d83a77144c090ae01fef5e5dc5d322dfdcb968ee04e0fa262fe1b2619"/>
    <x v="15"/>
    <n v="100084.57815"/>
    <n v="74828.067320000002"/>
    <n v="100084.57815"/>
    <n v="74828.067320000002"/>
    <n v="30172.46445000001"/>
    <n v="21605.5769"/>
    <n v="30172.46445000001"/>
    <n v="21605.5769"/>
    <n v="0"/>
    <n v="0"/>
    <n v="137.94900000000001"/>
    <n v="132.37299999999999"/>
    <n v="0"/>
    <n v="0"/>
    <n v="30172.464449999999"/>
    <n v="21605.576900000004"/>
    <n v="89161.437149999998"/>
    <n v="73121.182270000005"/>
    <n v="0"/>
    <n v="0"/>
    <n v="0"/>
    <n v="0"/>
    <n v="0"/>
    <n v="0"/>
    <s v="Otros Automoviles y Obligatorios"/>
    <s v="Automóviles"/>
    <s v="Automóviles"/>
    <x v="24"/>
    <x v="3"/>
    <n v="22633209.318060003"/>
    <n v="19354152.859979998"/>
    <n v="915229324.65265"/>
    <n v="785024033.86473012"/>
    <n v="876641246.77607977"/>
    <n v="747866068.79561019"/>
    <n v="4915215.4919499997"/>
    <n v="4419644.264560001"/>
    <n v="3043391.8701899997"/>
    <n v="2321947.0470400001"/>
    <n v="5045280.7220100006"/>
    <n v="4111555.2474699998"/>
    <n v="2.0362195373512244"/>
    <n v="1.6930789638439268"/>
    <n v="25256.510829999999"/>
    <n v="33.75272372329394"/>
    <n v="1.9837266480214226"/>
    <n v="1.8199455635685455"/>
    <n v="0.44220232642897112"/>
    <n v="0.38662538144321201"/>
    <n v="1.0935464528301072E-2"/>
    <n v="1.1416822847210219E-2"/>
    <n v="9.5319460413990156E-3"/>
    <n v="1.000554383226742E-2"/>
    <m/>
    <m/>
    <m/>
    <n v="0"/>
    <m/>
    <n v="0"/>
    <m/>
    <n v="0"/>
    <m/>
    <n v="39.651278878834326"/>
    <n v="30.146966703281258"/>
    <n v="28.87362680049505"/>
    <n v="0.99140911643811214"/>
    <n v="39.651278878834262"/>
    <n v="21.936536557589204"/>
    <n v="33.84026257813634"/>
    <n v="29.547630699161015"/>
    <s v="Medianas"/>
    <n v="2023"/>
    <n v="4"/>
    <d v="2025-03-26T00:00:00"/>
    <x v="24"/>
    <x v="15"/>
  </r>
  <r>
    <n v="2024"/>
    <n v="12"/>
    <n v="201.1"/>
    <x v="1"/>
    <s v="ISSSTE Jubilacion (retiro, cesantia y vejez)"/>
    <n v="201.1"/>
    <m/>
    <m/>
    <x v="1"/>
    <n v="5850821.6495000003"/>
    <n v="5723583.5778700002"/>
    <n v="5850821.6495000003"/>
    <n v="5723583.5778700002"/>
    <n v="3586447.3131200001"/>
    <n v="3098751.4204200003"/>
    <n v="3586447.3131200001"/>
    <n v="3098751.4204200003"/>
    <n v="0"/>
    <n v="0"/>
    <n v="0"/>
    <n v="0"/>
    <n v="0"/>
    <n v="0"/>
    <n v="3586447.3131200001"/>
    <n v="3098751.4204199999"/>
    <n v="-993520.67793999997"/>
    <n v="-782203.13906000007"/>
    <n v="0"/>
    <n v="0"/>
    <n v="0"/>
    <n v="0"/>
    <n v="5854499.3577399999"/>
    <n v="5724509.5217899997"/>
    <s v="ISSSTE Jubilacion (retiro, cesantia y vejez)"/>
    <s v="Pensiones"/>
    <s v="Pensiones ISSSTE"/>
    <x v="26"/>
    <x v="3"/>
    <n v="38579417.741689995"/>
    <n v="37148003.455320001"/>
    <n v="915229324.65265"/>
    <n v="785024033.86473012"/>
    <n v="876641246.77607977"/>
    <n v="747866068.79561019"/>
    <n v="5850821.6495000003"/>
    <n v="5723583.5778700002"/>
    <n v="3586447.3131200001"/>
    <n v="3098751.4204199999"/>
    <n v="38579417.741689995"/>
    <n v="37148003.455320001"/>
    <n v="100"/>
    <n v="100"/>
    <n v="127238.07163000014"/>
    <n v="2.2230490722973117"/>
    <n v="15.165655657828758"/>
    <n v="15.407513312940429"/>
    <n v="15.165655657828758"/>
    <n v="15.407513312940429"/>
    <n v="0.63927384010783506"/>
    <n v="0.66741345687496201"/>
    <n v="0.72909660481251559"/>
    <n v="0.76532200305429832"/>
    <m/>
    <m/>
    <n v="100.06285797893555"/>
    <n v="0"/>
    <m/>
    <n v="0"/>
    <m/>
    <n v="129989.83595000021"/>
    <n v="2.2707593629672784"/>
    <n v="15.738464514649531"/>
    <n v="61.298182169447792"/>
    <n v="54.140057155820962"/>
    <n v="100"/>
    <n v="15.738464514649531"/>
    <n v="27.015685354311849"/>
    <n v="-360.98366070812574"/>
    <n v="-396.1568633109647"/>
    <m/>
    <n v="2023"/>
    <n v="4"/>
    <d v="2025-03-26T00:00:00"/>
    <x v="26"/>
    <x v="1"/>
  </r>
  <r>
    <n v="2024"/>
    <n v="12"/>
    <n v="5.0999999999999996"/>
    <x v="6"/>
    <s v="ISSSTE Jubilacion (retiro, cesantia y vejez)"/>
    <n v="5.0999999999999996"/>
    <m/>
    <m/>
    <x v="3"/>
    <n v="5850821.6495000003"/>
    <n v="5723583.5778700002"/>
    <n v="5850821.6495000003"/>
    <n v="5723583.5778700002"/>
    <n v="3586447.3131200001"/>
    <n v="3098751.4204200003"/>
    <n v="3586447.3131200001"/>
    <n v="3098751.4204200003"/>
    <n v="0"/>
    <n v="0"/>
    <n v="0"/>
    <n v="0"/>
    <n v="0"/>
    <n v="0"/>
    <n v="3586447.3131200001"/>
    <n v="3098751.4204199999"/>
    <n v="-993520.67793999997"/>
    <n v="-782203.13906000007"/>
    <n v="0"/>
    <n v="0"/>
    <n v="0"/>
    <n v="0"/>
    <n v="5854499.3577399999"/>
    <n v="5724509.5217899997"/>
    <s v="ISSSTE Jubilacion (retiro, cesantia y vejez)"/>
    <s v="Pensiones"/>
    <s v="Pensiones ISSSTE"/>
    <x v="26"/>
    <x v="3"/>
    <n v="38579417.741689995"/>
    <n v="37148003.455320001"/>
    <n v="915229324.65265"/>
    <n v="785024033.86473012"/>
    <n v="876641246.77607977"/>
    <n v="747866068.79561019"/>
    <n v="5850821.6495000003"/>
    <n v="5723583.5778700002"/>
    <n v="3586447.3131200001"/>
    <n v="3098751.4204199999"/>
    <n v="38579417.741689995"/>
    <n v="37148003.455320001"/>
    <n v="100"/>
    <n v="100"/>
    <n v="127238.07163000014"/>
    <n v="2.2230490722973117"/>
    <n v="15.165655657828758"/>
    <n v="15.407513312940429"/>
    <n v="15.165655657828758"/>
    <n v="15.407513312940429"/>
    <n v="0.63927384010783506"/>
    <n v="0.66741345687496201"/>
    <n v="0.72909660481251559"/>
    <n v="0.76532200305429832"/>
    <m/>
    <m/>
    <n v="100.06285797893555"/>
    <n v="0"/>
    <m/>
    <n v="0"/>
    <m/>
    <n v="129989.83595000021"/>
    <n v="2.2707593629672784"/>
    <n v="15.738464514649531"/>
    <n v="61.298182169447792"/>
    <n v="54.140057155820962"/>
    <n v="100"/>
    <n v="15.738464514649531"/>
    <n v="27.015685354311849"/>
    <n v="-360.98366070812574"/>
    <n v="-396.1568633109647"/>
    <m/>
    <n v="2023"/>
    <n v="4"/>
    <d v="2025-03-26T00:00:00"/>
    <x v="26"/>
    <x v="3"/>
  </r>
  <r>
    <n v="2024"/>
    <n v="12"/>
    <n v="905"/>
    <x v="12"/>
    <s v="ISSSTE Jubilacion (retiro, cesantia y vejez)"/>
    <n v="51"/>
    <s v="031b4af5197ec30a926f48cf40e11a7dbc470048a21e4003b7a3c07c5dab1baa"/>
    <s v="866d562d83a77144c090ae01fef5e5dc5d322dfdcb968ee04e0fa262fe1b2619"/>
    <x v="0"/>
    <n v="2325639.0241900003"/>
    <n v="2630540.4778299998"/>
    <n v="2325639.0241900003"/>
    <n v="2630540.4778299998"/>
    <n v="1224685.57088"/>
    <n v="1032120.4877199999"/>
    <n v="1224685.57088"/>
    <n v="1032120.4877199999"/>
    <n v="0"/>
    <n v="0"/>
    <n v="137.94900000000001"/>
    <n v="132.37299999999999"/>
    <n v="0"/>
    <n v="0"/>
    <n v="1224685.57088"/>
    <n v="1032120.48772"/>
    <n v="-300773.89835999999"/>
    <n v="-231602.86272"/>
    <n v="0"/>
    <n v="0"/>
    <n v="0"/>
    <n v="0"/>
    <n v="2325639.0241900003"/>
    <n v="2630540.4778299998"/>
    <s v="ISSSTE Jubilacion (retiro, cesantia y vejez)"/>
    <s v="Pensiones"/>
    <s v="Pensiones ISSSTE"/>
    <x v="26"/>
    <x v="3"/>
    <n v="11798046.961549999"/>
    <n v="13902414.304169999"/>
    <n v="915229324.65265"/>
    <n v="785024033.86473012"/>
    <n v="876641246.77607977"/>
    <n v="747866068.79561019"/>
    <n v="5850821.6495000003"/>
    <n v="5723583.5778700002"/>
    <n v="3586447.3131200001"/>
    <n v="3098751.4204199999"/>
    <n v="11798046.961549999"/>
    <n v="13902414.304169999"/>
    <n v="39.74893038123534"/>
    <n v="45.959676172125377"/>
    <n v="-304901.4536399995"/>
    <n v="-11.590829193075958"/>
    <n v="19.712067868260657"/>
    <n v="18.921465151854775"/>
    <n v="19.712067868260657"/>
    <n v="18.921465151854775"/>
    <n v="0.25410451364991304"/>
    <n v="0.26528971032822479"/>
    <n v="0.33509043855379289"/>
    <n v="0.351739514277779"/>
    <m/>
    <m/>
    <n v="39.74893038123534"/>
    <n v="0"/>
    <m/>
    <n v="0"/>
    <m/>
    <n v="-304901.4536399995"/>
    <n v="-11.590829193075958"/>
    <n v="18.657229020362244"/>
    <n v="52.660174607559625"/>
    <n v="39.236061806257496"/>
    <n v="34.147596882291715"/>
    <n v="18.657229020362244"/>
    <n v="29.866226534352226"/>
    <n v="-407.17814197233258"/>
    <n v="-445.6423705642182"/>
    <s v="Grandes"/>
    <n v="2023"/>
    <n v="4"/>
    <d v="2025-03-26T00:00:00"/>
    <x v="26"/>
    <x v="0"/>
  </r>
  <r>
    <n v="2024"/>
    <n v="12"/>
    <n v="906"/>
    <x v="11"/>
    <s v="ISSSTE Jubilacion (retiro, cesantia y vejez)"/>
    <n v="256"/>
    <s v="51e8ea280b44e16934d4d611901f3d3afc41789840acdff81942c2f65009cd52"/>
    <s v="866d562d83a77144c090ae01fef5e5dc5d322dfdcb968ee04e0fa262fe1b2619"/>
    <x v="4"/>
    <n v="2055010.5348199999"/>
    <n v="1947125.5581800002"/>
    <n v="2055010.5348199999"/>
    <n v="1947125.5581800002"/>
    <n v="1064057.63393"/>
    <n v="904721.39010000008"/>
    <n v="1064057.63393"/>
    <n v="904721.39010000008"/>
    <n v="0"/>
    <n v="0"/>
    <n v="137.94900000000001"/>
    <n v="132.37299999999999"/>
    <n v="0"/>
    <n v="0"/>
    <n v="1064057.63393"/>
    <n v="904721.39010000008"/>
    <n v="-330518.152"/>
    <n v="-215109.01187000002"/>
    <n v="0"/>
    <n v="0"/>
    <n v="0"/>
    <n v="0"/>
    <n v="2058688.24306"/>
    <n v="1948051.5020999999"/>
    <s v="ISSSTE Jubilacion (retiro, cesantia y vejez)"/>
    <s v="Pensiones"/>
    <s v="Pensiones ISSSTE"/>
    <x v="26"/>
    <x v="3"/>
    <n v="10175274.549889999"/>
    <n v="7376094.61314"/>
    <n v="915229324.65265"/>
    <n v="785024033.86473012"/>
    <n v="876641246.77607977"/>
    <n v="747866068.79561019"/>
    <n v="5850821.6495000003"/>
    <n v="5723583.5778700002"/>
    <n v="3586447.3131200001"/>
    <n v="3098751.4204199999"/>
    <n v="10175274.549889999"/>
    <n v="7376094.61314"/>
    <n v="35.123452019693971"/>
    <n v="34.019343505500309"/>
    <n v="107884.97663999978"/>
    <n v="5.5407303441099565"/>
    <n v="20.196118785239225"/>
    <n v="26.397784468644574"/>
    <n v="20.196118785239225"/>
    <n v="26.397784468644574"/>
    <n v="0.22453504050473061"/>
    <n v="0.23441864529845818"/>
    <n v="0.24803387847810981"/>
    <n v="0.26035752114221733"/>
    <m/>
    <m/>
    <n v="35.186309998629532"/>
    <n v="0"/>
    <m/>
    <n v="0"/>
    <m/>
    <n v="110636.74096000008"/>
    <n v="5.6793540027424205"/>
    <n v="17.611636640136052"/>
    <n v="51.778694848549847"/>
    <n v="46.464460717451281"/>
    <n v="29.668848892257444"/>
    <n v="17.611636640136052"/>
    <n v="53.651466819877754"/>
    <n v="-321.93621666201255"/>
    <n v="-420.58739530948321"/>
    <s v="Grandes"/>
    <n v="2023"/>
    <n v="4"/>
    <d v="2025-03-26T00:00:00"/>
    <x v="26"/>
    <x v="4"/>
  </r>
  <r>
    <n v="2024"/>
    <n v="12"/>
    <n v="902"/>
    <x v="10"/>
    <s v="ISSSTE Jubilacion (retiro, cesantia y vejez)"/>
    <n v="30"/>
    <s v="624b60c58c9d8bfb6ff1886c2fd605d2adeb6ea4da576068201b6c6958ce93f4"/>
    <s v="866d562d83a77144c090ae01fef5e5dc5d322dfdcb968ee04e0fa262fe1b2619"/>
    <x v="5"/>
    <n v="1470172.0904900001"/>
    <n v="1145917.54186"/>
    <n v="1470172.0904900001"/>
    <n v="1145917.54186"/>
    <n v="1297704.10831"/>
    <n v="1161909.5426"/>
    <n v="1297704.10831"/>
    <n v="1161909.5426"/>
    <n v="0"/>
    <n v="0"/>
    <n v="137.94900000000001"/>
    <n v="132.37299999999999"/>
    <n v="0"/>
    <n v="0"/>
    <n v="1297704.10831"/>
    <n v="1161909.5425999998"/>
    <n v="-362228.62757999997"/>
    <n v="-335491.26447000005"/>
    <n v="0"/>
    <n v="0"/>
    <n v="0"/>
    <n v="0"/>
    <n v="1470172.0904900001"/>
    <n v="1145917.54186"/>
    <s v="ISSSTE Jubilacion (retiro, cesantia y vejez)"/>
    <s v="Pensiones"/>
    <s v="Pensiones ISSSTE"/>
    <x v="26"/>
    <x v="3"/>
    <n v="16606096.230249999"/>
    <n v="15869494.538009999"/>
    <n v="915229324.65265"/>
    <n v="785024033.86473012"/>
    <n v="876641246.77607977"/>
    <n v="747866068.79561019"/>
    <n v="5850821.6495000003"/>
    <n v="5723583.5778700002"/>
    <n v="3586447.3131200001"/>
    <n v="3098751.4204199999"/>
    <n v="16606096.230249999"/>
    <n v="15869494.538009999"/>
    <n v="25.127617599070689"/>
    <n v="20.020980322374307"/>
    <n v="324254.54863000009"/>
    <n v="28.296499249298979"/>
    <n v="8.8532071000040631"/>
    <n v="7.220882423919317"/>
    <n v="8.8532071000040631"/>
    <n v="7.220882423919317"/>
    <n v="0.16063428595319137"/>
    <n v="0.167705101248279"/>
    <n v="0.14597228778061291"/>
    <n v="0.15322496763430193"/>
    <m/>
    <m/>
    <n v="25.127617599070689"/>
    <n v="0"/>
    <m/>
    <n v="0"/>
    <m/>
    <n v="324254.54863000009"/>
    <n v="28.296499249298979"/>
    <n v="11.687189125423059"/>
    <n v="88.268857551055973"/>
    <n v="101.39556295770136"/>
    <n v="36.183554225450841"/>
    <n v="11.687189125423082"/>
    <n v="7.9696152900549766"/>
    <n v="-358.25553517947606"/>
    <n v="-346.33078880177487"/>
    <s v="Grandes"/>
    <n v="2023"/>
    <n v="4"/>
    <d v="2025-03-26T00:00:00"/>
    <x v="26"/>
    <x v="5"/>
  </r>
  <r>
    <n v="2024"/>
    <n v="12"/>
    <n v="15.1"/>
    <x v="13"/>
    <s v="MyT Cascos"/>
    <n v="15.1"/>
    <m/>
    <m/>
    <x v="7"/>
    <n v="780421.76336999994"/>
    <n v="781431.96601999993"/>
    <n v="780421.76336999994"/>
    <n v="781431.96601999993"/>
    <n v="563949.22574000014"/>
    <n v="1056325.56908"/>
    <n v="563949.22574000014"/>
    <n v="1056325.56908"/>
    <n v="0"/>
    <n v="0"/>
    <n v="0"/>
    <n v="0"/>
    <n v="0"/>
    <n v="0"/>
    <n v="86207.302110000004"/>
    <n v="147680.64560000002"/>
    <n v="96881.276250000024"/>
    <n v="66181.603640000001"/>
    <n v="0"/>
    <n v="0"/>
    <n v="0"/>
    <n v="0"/>
    <n v="0"/>
    <n v="0"/>
    <s v="MyT Cascos"/>
    <s v="Daños Sin Autos"/>
    <s v="Maritimo y Transportes"/>
    <x v="27"/>
    <x v="3"/>
    <n v="243523222.79403999"/>
    <n v="213791944.89287999"/>
    <n v="915229324.65265"/>
    <n v="785024033.86473012"/>
    <n v="876641246.77607977"/>
    <n v="747866068.79561019"/>
    <n v="6428123.3505999986"/>
    <n v="7269324.5398099991"/>
    <n v="6397090.5990500012"/>
    <n v="17946006.219050001"/>
    <n v="3863359.73777"/>
    <n v="4147411.4396799998"/>
    <n v="12.140740318823466"/>
    <n v="10.749719065926095"/>
    <n v="-1010.202649999992"/>
    <n v="-0.12927582872571675"/>
    <n v="20.200597830438468"/>
    <n v="18.841438265413391"/>
    <n v="0.32047118727154922"/>
    <n v="0.36551048095452554"/>
    <n v="8.5270624787529337E-2"/>
    <n v="8.9024075269109812E-2"/>
    <n v="9.954242574879571E-2"/>
    <n v="0.10448822304218795"/>
    <m/>
    <m/>
    <m/>
    <n v="0"/>
    <m/>
    <n v="0"/>
    <m/>
    <n v="0"/>
    <m/>
    <n v="-46.612176941701023"/>
    <n v="72.262109055591566"/>
    <n v="135.17818761114827"/>
    <n v="8.8157142220832281"/>
    <n v="-41.625863186231904"/>
    <n v="46.387018327620602"/>
    <n v="88.982417910705408"/>
    <n v="223.1445560058055"/>
    <s v="Resto"/>
    <n v="2023"/>
    <n v="4"/>
    <d v="2025-03-26T00:00:00"/>
    <x v="27"/>
    <x v="7"/>
  </r>
  <r>
    <n v="2024"/>
    <n v="12"/>
    <n v="94"/>
    <x v="19"/>
    <s v="MyT Cascos"/>
    <n v="7"/>
    <s v="7902699be42c8a8e46fbbb4501726517e86b22c56a189f7625a6da49081b2451"/>
    <s v="866d562d83a77144c090ae01fef5e5dc5d322dfdcb968ee04e0fa262fe1b2619"/>
    <x v="13"/>
    <n v="126807.26415999999"/>
    <n v="233878.79902000001"/>
    <n v="126807.26415999999"/>
    <n v="233878.79902000001"/>
    <n v="55330.853980000007"/>
    <n v="427582.73207999993"/>
    <n v="55330.853980000007"/>
    <n v="427582.73207999993"/>
    <n v="0"/>
    <n v="0"/>
    <n v="137.94900000000001"/>
    <n v="132.37299999999999"/>
    <n v="0"/>
    <n v="0"/>
    <n v="24437.44816"/>
    <n v="5741.3965499999995"/>
    <n v="-401.17354"/>
    <n v="1578.5962"/>
    <n v="0"/>
    <n v="0"/>
    <n v="0"/>
    <n v="0"/>
    <n v="0"/>
    <n v="0"/>
    <s v="MyT Cascos"/>
    <s v="Daños Sin Autos"/>
    <s v="Maritimo y Transportes"/>
    <x v="27"/>
    <x v="3"/>
    <n v="7555571.8099100003"/>
    <n v="8049984.2732899999"/>
    <n v="915229324.65265"/>
    <n v="785024033.86473012"/>
    <n v="876641246.77607977"/>
    <n v="747866068.79561019"/>
    <n v="6428123.3505999986"/>
    <n v="7269324.5398099991"/>
    <n v="6397090.5990500012"/>
    <n v="17946006.219050001"/>
    <n v="236396.50408000001"/>
    <n v="362241.81535000005"/>
    <n v="1.9726949413340653"/>
    <n v="3.2173388014137689"/>
    <n v="-107071.53486000001"/>
    <n v="-45.780778466732187"/>
    <n v="53.641767949786001"/>
    <n v="64.564274224946956"/>
    <n v="1.6783278268056125"/>
    <n v="2.9053323718409523"/>
    <n v="1.3855244881726902E-2"/>
    <n v="1.4465126370261967E-2"/>
    <n v="2.9792565441416841E-2"/>
    <n v="3.127281859392908E-2"/>
    <m/>
    <m/>
    <m/>
    <n v="0"/>
    <m/>
    <n v="0"/>
    <m/>
    <n v="0"/>
    <m/>
    <n v="-87.059614472539621"/>
    <n v="43.633820464879598"/>
    <n v="182.82235665295829"/>
    <n v="0.86493778887885231"/>
    <n v="325.6359571609803"/>
    <n v="-125.41330962281552"/>
    <n v="-6091.4905205363248"/>
    <n v="363.70267139880355"/>
    <s v="Medianas"/>
    <n v="2023"/>
    <n v="4"/>
    <d v="2025-03-26T00:00:00"/>
    <x v="27"/>
    <x v="13"/>
  </r>
  <r>
    <n v="2024"/>
    <n v="12"/>
    <n v="92"/>
    <x v="22"/>
    <s v="MyT Cascos"/>
    <n v="219"/>
    <s v="314f04b30f62e0056bd059354a5536fb2e302107eed143b5fa2aa0bbba07f608"/>
    <s v="866d562d83a77144c090ae01fef5e5dc5d322dfdcb968ee04e0fa262fe1b2619"/>
    <x v="4"/>
    <n v="1721208.43264"/>
    <n v="2152527.42564"/>
    <n v="1721208.43264"/>
    <n v="2152527.42564"/>
    <n v="1029824.3165500001"/>
    <n v="1549626.3219600001"/>
    <n v="1029824.3165500001"/>
    <n v="1549626.3219600001"/>
    <n v="0"/>
    <n v="0"/>
    <n v="137.94900000000001"/>
    <n v="132.37299999999999"/>
    <n v="0"/>
    <n v="0"/>
    <n v="239790.11819000001"/>
    <n v="339311.75344"/>
    <n v="174769.014"/>
    <n v="120623.55367000001"/>
    <n v="0"/>
    <n v="0"/>
    <n v="0"/>
    <n v="0"/>
    <n v="0"/>
    <n v="0"/>
    <s v="MyT Cascos"/>
    <s v="Daños Sin Autos"/>
    <s v="Maritimo y Transportes"/>
    <x v="27"/>
    <x v="3"/>
    <n v="12045333.467219999"/>
    <n v="12495032.84175"/>
    <n v="915229324.65265"/>
    <n v="785024033.86473012"/>
    <n v="876641246.77607977"/>
    <n v="747866068.79561019"/>
    <n v="6428123.3505999986"/>
    <n v="7269324.5398099991"/>
    <n v="6397090.5990500012"/>
    <n v="17946006.219050001"/>
    <n v="2487732.7091100002"/>
    <n v="2826119.1696899999"/>
    <n v="26.7762197263894"/>
    <n v="29.611106421949096"/>
    <n v="-431318.99300000002"/>
    <n v="-20.037793147827522"/>
    <n v="69.187836230837334"/>
    <n v="76.165486888371845"/>
    <n v="14.289421188081446"/>
    <n v="17.227064969751023"/>
    <n v="0.18806307733782865"/>
    <n v="0.19634125578392364"/>
    <n v="0.27419892038756466"/>
    <n v="0.28782258153609053"/>
    <m/>
    <m/>
    <m/>
    <n v="0"/>
    <m/>
    <n v="0"/>
    <m/>
    <n v="0"/>
    <m/>
    <n v="-33.543700054897329"/>
    <n v="59.831470554118148"/>
    <n v="71.991014074966202"/>
    <n v="16.098323145570799"/>
    <n v="-29.330441471900926"/>
    <n v="44.887966473057396"/>
    <n v="137.20402301405673"/>
    <n v="281.29809072636317"/>
    <s v="Grandes"/>
    <n v="2023"/>
    <n v="4"/>
    <d v="2025-03-26T00:00:00"/>
    <x v="27"/>
    <x v="4"/>
  </r>
  <r>
    <n v="2024"/>
    <n v="12"/>
    <n v="103"/>
    <x v="18"/>
    <s v="MyT Cascos"/>
    <n v="205"/>
    <s v="f8809aff4d69bece79dabe35be0c708b890d7eafb841f121330667b77d2e2590"/>
    <s v="866d562d83a77144c090ae01fef5e5dc5d322dfdcb968ee04e0fa262fe1b2619"/>
    <x v="11"/>
    <n v="27943.288519999998"/>
    <n v="29424.02997"/>
    <n v="27943.288519999998"/>
    <n v="29424.02997"/>
    <n v="697.96335999999997"/>
    <n v="-1854.4162199999996"/>
    <n v="697.96335999999997"/>
    <n v="-1854.4162199999996"/>
    <n v="0"/>
    <n v="0"/>
    <n v="137.94900000000001"/>
    <n v="132.37299999999999"/>
    <n v="0"/>
    <n v="0"/>
    <n v="-23.06474"/>
    <n v="20.338709999999999"/>
    <n v="-71.87375999999999"/>
    <n v="123.10108"/>
    <n v="0"/>
    <n v="0"/>
    <n v="0"/>
    <n v="0"/>
    <n v="0"/>
    <n v="0"/>
    <s v="MyT Cascos"/>
    <s v="Daños Sin Autos"/>
    <s v="Maritimo y Transportes"/>
    <x v="27"/>
    <x v="3"/>
    <n v="2277640.2283600001"/>
    <n v="1936052.42652"/>
    <n v="915229324.65265"/>
    <n v="785024033.86473012"/>
    <n v="876641246.77607977"/>
    <n v="747866068.79561019"/>
    <n v="6428123.3505999986"/>
    <n v="7269324.5398099991"/>
    <n v="6397090.5990500012"/>
    <n v="17946006.219050001"/>
    <n v="41961.725180000001"/>
    <n v="41157.142590000003"/>
    <n v="0.43470367626644535"/>
    <n v="0.40476979406905206"/>
    <n v="-1480.7414500000014"/>
    <n v="-5.0324223143795361"/>
    <n v="66.592325268167158"/>
    <n v="71.491916392536908"/>
    <n v="1.2268526070124948"/>
    <n v="1.5197951030122088"/>
    <n v="3.0531461096490872E-3"/>
    <n v="3.1875397858318597E-3"/>
    <n v="3.7481693172046432E-3"/>
    <n v="3.9343983097649407E-3"/>
    <m/>
    <m/>
    <m/>
    <n v="0"/>
    <m/>
    <n v="0"/>
    <m/>
    <n v="0"/>
    <m/>
    <n v="-137.63790202395879"/>
    <n v="2.4977853250895752"/>
    <n v="-6.3023869330296218"/>
    <n v="1.0910637409194282E-2"/>
    <n v="-213.40316077076668"/>
    <n v="-158.3859702936806"/>
    <n v="32.09062667655067"/>
    <n v="16.521959027491878"/>
    <s v="Medianas"/>
    <n v="2023"/>
    <n v="4"/>
    <d v="2025-03-26T00:00:00"/>
    <x v="27"/>
    <x v="11"/>
  </r>
  <r>
    <n v="2024"/>
    <n v="12"/>
    <n v="61"/>
    <x v="2"/>
    <s v="MyT Cas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92234.65207000001"/>
    <n v="180068.55316000001"/>
    <n v="435448.61356999999"/>
    <n v="265799.39775999996"/>
    <n v="0"/>
    <n v="0"/>
    <n v="0"/>
    <n v="0"/>
    <n v="0"/>
    <n v="0"/>
    <s v="MyT Cascos"/>
    <s v="Daños Sin Autos"/>
    <s v="Maritimo y Transportes"/>
    <x v="27"/>
    <x v="3"/>
    <n v="0"/>
    <n v="0"/>
    <n v="915229324.65265"/>
    <n v="785024033.86473012"/>
    <n v="876641246.77607977"/>
    <n v="747866068.79561019"/>
    <n v="6428123.3505999986"/>
    <n v="7269324.5398099991"/>
    <n v="6397090.5990500012"/>
    <n v="17946006.21905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7.82518112503504"/>
    <n v="63.826034686196898"/>
    <n v="90.075990563912285"/>
    <n v="67.746035046546837"/>
    <m/>
    <n v="2023"/>
    <n v="4"/>
    <d v="2025-03-26T00:00:00"/>
    <x v="27"/>
    <x v="2"/>
  </r>
  <r>
    <n v="2024"/>
    <n v="12"/>
    <n v="10"/>
    <x v="4"/>
    <s v="MyT Cascos"/>
    <n v="10"/>
    <s v="4a44dc15364204a80fe80e9039455cc1608281820fe2b24f1e5233ade6af1dd5"/>
    <s v="866d562d83a77144c090ae01fef5e5dc5d322dfdcb968ee04e0fa262fe1b2619"/>
    <x v="12"/>
    <n v="37713.26008"/>
    <n v="43642.367760000001"/>
    <n v="37713.26008"/>
    <n v="43642.367760000001"/>
    <n v="94125.82166999999"/>
    <n v="14693.97176"/>
    <n v="94125.82166999999"/>
    <n v="14693.97176"/>
    <n v="0"/>
    <n v="0"/>
    <n v="137.94900000000001"/>
    <n v="132.37299999999999"/>
    <n v="0"/>
    <n v="0"/>
    <n v="483.58628000000004"/>
    <n v="3440.2565399999999"/>
    <n v="2588.7727100000002"/>
    <n v="3478.0384300000001"/>
    <n v="0"/>
    <n v="0"/>
    <n v="0"/>
    <n v="0"/>
    <n v="0"/>
    <n v="0"/>
    <s v="MyT Cascos"/>
    <s v="Daños Sin Autos"/>
    <s v="Maritimo y Transportes"/>
    <x v="27"/>
    <x v="3"/>
    <n v="6475502.38203"/>
    <n v="6588756.6787700001"/>
    <n v="915229324.65265"/>
    <n v="785024033.86473012"/>
    <n v="876641246.77607977"/>
    <n v="747866068.79561019"/>
    <n v="6428123.3505999986"/>
    <n v="7269324.5398099991"/>
    <n v="6397090.5990500012"/>
    <n v="17946006.219050001"/>
    <n v="338655.08243999997"/>
    <n v="353465.63160000002"/>
    <n v="0.58669160535757081"/>
    <n v="0.60036345221616283"/>
    <n v="-5929.107680000001"/>
    <n v="-13.585669119983601"/>
    <n v="11.136186059360769"/>
    <n v="12.346990444996916"/>
    <n v="0.58239898397160816"/>
    <n v="0.66237637672404126"/>
    <n v="4.1206350216447694E-3"/>
    <n v="4.3020175264047418E-3"/>
    <n v="5.5593670865266972E-3"/>
    <n v="5.8355860201390339E-3"/>
    <m/>
    <m/>
    <m/>
    <n v="0"/>
    <m/>
    <n v="0"/>
    <m/>
    <n v="0"/>
    <m/>
    <n v="540.5744015803117"/>
    <n v="249.58282967405557"/>
    <n v="33.669052606874416"/>
    <n v="1.4713848461670704"/>
    <n v="-85.943307588334676"/>
    <n v="-25.568024560326663"/>
    <n v="18.680136658270012"/>
    <n v="98.913701192197578"/>
    <s v="Medianas"/>
    <n v="2023"/>
    <n v="4"/>
    <d v="2025-03-26T00:00:00"/>
    <x v="27"/>
    <x v="12"/>
  </r>
  <r>
    <n v="2024"/>
    <n v="12"/>
    <n v="22"/>
    <x v="15"/>
    <s v="MyT Cascos"/>
    <n v="16"/>
    <s v="b17ef6d19c7a5b1ee83b907c595526dcb1eb06db8227d650d5dda0a9f4ce8cd9"/>
    <s v="866d562d83a77144c090ae01fef5e5dc5d322dfdcb968ee04e0fa262fe1b2619"/>
    <x v="6"/>
    <n v="399622.30426"/>
    <n v="432174.08091000002"/>
    <n v="399622.30426"/>
    <n v="432174.08091000002"/>
    <n v="393993.26939999999"/>
    <n v="666633.46680000005"/>
    <n v="393993.26939999999"/>
    <n v="666633.46680000005"/>
    <n v="0"/>
    <n v="0"/>
    <n v="137.94900000000001"/>
    <n v="132.37299999999999"/>
    <n v="0"/>
    <n v="0"/>
    <n v="36297.975009999995"/>
    <n v="5328.9210800000001"/>
    <n v="14659.067859999999"/>
    <n v="26798.456010000002"/>
    <n v="0"/>
    <n v="0"/>
    <n v="0"/>
    <n v="0"/>
    <n v="0"/>
    <n v="0"/>
    <s v="MyT Cascos"/>
    <s v="Daños Sin Autos"/>
    <s v="Maritimo y Transportes"/>
    <x v="27"/>
    <x v="3"/>
    <n v="30790952.222909998"/>
    <n v="26673376.957529999"/>
    <n v="915229324.65265"/>
    <n v="785024033.86473012"/>
    <n v="876641246.77607977"/>
    <n v="747866068.79561019"/>
    <n v="6428123.3505999986"/>
    <n v="7269324.5398099991"/>
    <n v="6397090.5990500012"/>
    <n v="17946006.219050001"/>
    <n v="958878.03917999996"/>
    <n v="854859.06686999998"/>
    <n v="6.2167802710677513"/>
    <n v="5.9451752159808775"/>
    <n v="-32551.776650000014"/>
    <n v="-7.5320983112772355"/>
    <n v="41.676030520184135"/>
    <n v="50.555009317778179"/>
    <n v="1.2978562707867838"/>
    <n v="1.6202450915687134"/>
    <n v="4.3663625442909144E-2"/>
    <n v="4.5585615065415176E-2"/>
    <n v="5.5052337542122853E-2"/>
    <n v="5.7787630558769475E-2"/>
    <m/>
    <m/>
    <m/>
    <n v="0"/>
    <m/>
    <n v="0"/>
    <m/>
    <n v="0"/>
    <m/>
    <n v="-40.898066325523409"/>
    <n v="98.5914112400649"/>
    <n v="154.25114467677346"/>
    <n v="6.1589446530350829"/>
    <n v="581.15054558098268"/>
    <n v="-45.298834177126167"/>
    <n v="247.61448242589688"/>
    <n v="19.885179496951174"/>
    <s v="Grandes"/>
    <n v="2023"/>
    <n v="4"/>
    <d v="2025-03-26T00:00:00"/>
    <x v="27"/>
    <x v="6"/>
  </r>
  <r>
    <n v="2024"/>
    <n v="12"/>
    <n v="9"/>
    <x v="8"/>
    <s v="MyT Cascos"/>
    <n v="9"/>
    <s v="19581e27de7ced00ff1ce50b2047e7a567c76b1cbaebabe5ef03f7c3017bb5b7"/>
    <s v="866d562d83a77144c090ae01fef5e5dc5d322dfdcb968ee04e0fa262fe1b2619"/>
    <x v="22"/>
    <n v="19654.379410000001"/>
    <n v="17080.568769999998"/>
    <n v="19654.379410000001"/>
    <n v="17080.568769999998"/>
    <n v="28251.040059999992"/>
    <n v="34943.656330000005"/>
    <n v="28251.040059999992"/>
    <n v="34943.656330000005"/>
    <n v="0"/>
    <n v="0"/>
    <n v="137.94900000000001"/>
    <n v="132.37299999999999"/>
    <n v="0"/>
    <n v="0"/>
    <n v="20712.074929999999"/>
    <n v="-3254.96704"/>
    <n v="58110.512479999998"/>
    <n v="7412.4740000000002"/>
    <n v="0"/>
    <n v="0"/>
    <n v="0"/>
    <n v="0"/>
    <n v="0"/>
    <n v="0"/>
    <s v="MyT Cascos"/>
    <s v="Daños Sin Autos"/>
    <s v="Maritimo y Transportes"/>
    <x v="27"/>
    <x v="3"/>
    <n v="3641209.24174"/>
    <n v="3056102.5559399999"/>
    <n v="915229324.65265"/>
    <n v="785024033.86473012"/>
    <n v="876641246.77607977"/>
    <n v="747866068.79561019"/>
    <n v="6428123.3505999986"/>
    <n v="7269324.5398099991"/>
    <n v="6397090.5990500012"/>
    <n v="17946006.219050001"/>
    <n v="114988.69991"/>
    <n v="114173.40908"/>
    <n v="0.30575610233374673"/>
    <n v="0.23496775630884736"/>
    <n v="2573.8106400000033"/>
    <n v="15.068647154892156"/>
    <n v="17.092444236158162"/>
    <n v="14.960198620356374"/>
    <n v="0.53977615965315684"/>
    <n v="0.55890037907272838"/>
    <n v="2.1474813886081805E-3"/>
    <n v="2.2420094288605058E-3"/>
    <n v="2.1758020179218109E-3"/>
    <n v="2.2839074377992768E-3"/>
    <m/>
    <m/>
    <m/>
    <n v="0"/>
    <m/>
    <n v="0"/>
    <m/>
    <n v="0"/>
    <m/>
    <n v="-19.152592982246773"/>
    <n v="143.73916098122169"/>
    <n v="204.58133918452651"/>
    <n v="0.44162326017698433"/>
    <n v="-736.32210942449353"/>
    <n v="683.95570062033266"/>
    <n v="35.642561123735597"/>
    <n v="-43.912019657674342"/>
    <s v="Resto"/>
    <n v="2023"/>
    <n v="4"/>
    <d v="2025-03-26T00:00:00"/>
    <x v="27"/>
    <x v="22"/>
  </r>
  <r>
    <n v="2024"/>
    <n v="12"/>
    <n v="150.1"/>
    <x v="32"/>
    <s v="MyT Cascos"/>
    <n v="150.1"/>
    <m/>
    <m/>
    <x v="21"/>
    <n v="63326.326860000008"/>
    <n v="65022.336679999993"/>
    <n v="63326.326860000008"/>
    <n v="65022.336679999993"/>
    <n v="46296.035909999991"/>
    <n v="129280.77544999999"/>
    <n v="46296.035909999991"/>
    <n v="129280.77544999999"/>
    <n v="0"/>
    <n v="0"/>
    <n v="0"/>
    <n v="0"/>
    <n v="0"/>
    <n v="0"/>
    <n v="34645.412380000002"/>
    <n v="30974.666230000003"/>
    <n v="86632.16786999999"/>
    <n v="45776.921219999997"/>
    <n v="0"/>
    <n v="0"/>
    <n v="0"/>
    <n v="0"/>
    <n v="0"/>
    <n v="0"/>
    <s v="MyT Cascos"/>
    <s v="Daños Sin Autos"/>
    <s v="Maritimo y Transportes"/>
    <x v="27"/>
    <x v="3"/>
    <n v="115554341.69638999"/>
    <n v="100764617.34005001"/>
    <n v="915229324.65265"/>
    <n v="785024033.86473012"/>
    <n v="876641246.77607977"/>
    <n v="747866068.79561019"/>
    <n v="6428123.3505999986"/>
    <n v="7269324.5398099991"/>
    <n v="6397090.5990500012"/>
    <n v="17946006.219050001"/>
    <n v="2758342.7403299995"/>
    <n v="2508066.5762999998"/>
    <n v="0.98514486119948441"/>
    <n v="0.89447563283093567"/>
    <n v="-1696.0098199999848"/>
    <n v="-2.6083495404766843"/>
    <n v="2.2958106668217688"/>
    <n v="2.5925283361466245"/>
    <n v="5.4802204685986601E-2"/>
    <n v="6.4528937236539421E-2"/>
    <n v="6.9191758998799315E-3"/>
    <n v="7.223744843502149E-3"/>
    <n v="8.2828466231651948E-3"/>
    <n v="8.6943825095199528E-3"/>
    <m/>
    <m/>
    <m/>
    <n v="0"/>
    <m/>
    <n v="0"/>
    <m/>
    <n v="0"/>
    <m/>
    <n v="-64.189543457754695"/>
    <n v="73.107091798249897"/>
    <n v="198.82517616406275"/>
    <n v="0.7237045527677094"/>
    <n v="11.850801305632007"/>
    <n v="89.248567970862752"/>
    <n v="39.991394919250801"/>
    <n v="67.664371924748693"/>
    <s v="Resto"/>
    <n v="2023"/>
    <n v="4"/>
    <d v="2025-03-26T00:00:00"/>
    <x v="27"/>
    <x v="21"/>
  </r>
  <r>
    <n v="2024"/>
    <n v="12"/>
    <n v="74"/>
    <x v="0"/>
    <s v="MyT Cascos"/>
    <n v="46"/>
    <s v="25fc0e7096fc653718202dc30b0c580b8ab87eac11a700cba03a7c021bc35b0c"/>
    <s v="866d562d83a77144c090ae01fef5e5dc5d322dfdcb968ee04e0fa262fe1b2619"/>
    <x v="18"/>
    <n v="77527.824159999989"/>
    <n v="96376.466809999998"/>
    <n v="77527.824159999989"/>
    <n v="96376.466809999998"/>
    <n v="106211.92803000001"/>
    <n v="73877.06985"/>
    <n v="106211.92803000001"/>
    <n v="73877.06985"/>
    <n v="0"/>
    <n v="0"/>
    <n v="137.94900000000001"/>
    <n v="132.37299999999999"/>
    <n v="0"/>
    <n v="0"/>
    <n v="28956.077390000002"/>
    <n v="32227.6489"/>
    <n v="15176.7739"/>
    <n v="9351.9058100000002"/>
    <n v="0"/>
    <n v="0"/>
    <n v="0"/>
    <n v="0"/>
    <n v="0"/>
    <n v="0"/>
    <s v="MyT Cascos"/>
    <s v="Daños Sin Autos"/>
    <s v="Maritimo y Transportes"/>
    <x v="27"/>
    <x v="3"/>
    <n v="6440067.6368000004"/>
    <n v="9462507.85207"/>
    <n v="915229324.65265"/>
    <n v="785024033.86473012"/>
    <n v="876641246.77607977"/>
    <n v="747866068.79561019"/>
    <n v="6428123.3505999986"/>
    <n v="7269324.5398099991"/>
    <n v="6397090.5990500012"/>
    <n v="17946006.219050001"/>
    <n v="87495.507760000008"/>
    <n v="456778.19094999996"/>
    <n v="1.2060724402988248"/>
    <n v="1.3257967268100403"/>
    <n v="-18848.642650000009"/>
    <n v="-19.557308203836619"/>
    <n v="88.607776724558988"/>
    <n v="21.099183086994096"/>
    <n v="1.2038355578284379"/>
    <n v="1.0185087116088032"/>
    <n v="8.4708632111873752E-3"/>
    <n v="8.8437344746342857E-3"/>
    <n v="1.2276881044715495E-2"/>
    <n v="1.2886861810057521E-2"/>
    <m/>
    <m/>
    <m/>
    <n v="0"/>
    <m/>
    <n v="0"/>
    <m/>
    <n v="0"/>
    <m/>
    <n v="43.768463266955095"/>
    <n v="136.99846368808502"/>
    <n v="76.654677532061726"/>
    <n v="1.6603161450577706"/>
    <n v="-10.151443315494223"/>
    <n v="62.285358817145742"/>
    <n v="190.79204566656952"/>
    <n v="344.61049495963647"/>
    <s v="Medianas"/>
    <n v="2023"/>
    <n v="4"/>
    <d v="2025-03-26T00:00:00"/>
    <x v="27"/>
    <x v="18"/>
  </r>
  <r>
    <n v="2024"/>
    <n v="12"/>
    <n v="201.1"/>
    <x v="1"/>
    <s v="MyT Cascos"/>
    <n v="201.1"/>
    <m/>
    <m/>
    <x v="1"/>
    <n v="6428123.3506000005"/>
    <n v="7269324.5398099991"/>
    <n v="6428123.3506000005"/>
    <n v="7269324.5398099991"/>
    <n v="6397090.5990500003"/>
    <n v="17946006.219050001"/>
    <n v="6397090.5990500003"/>
    <n v="17946006.219050001"/>
    <n v="0"/>
    <n v="0"/>
    <n v="0"/>
    <n v="0"/>
    <n v="0"/>
    <n v="0"/>
    <n v="422476.25226000004"/>
    <n v="669917.52955999994"/>
    <n v="549231.90708000003"/>
    <n v="415634.76394999999"/>
    <n v="0"/>
    <n v="0"/>
    <n v="0"/>
    <n v="0"/>
    <n v="0"/>
    <n v="0"/>
    <s v="MyT Cascos"/>
    <s v="Daños Sin Autos"/>
    <s v="Maritimo y Transportes"/>
    <x v="27"/>
    <x v="3"/>
    <n v="518218501.04621994"/>
    <n v="454713486.38489002"/>
    <n v="915229324.65265"/>
    <n v="785024033.86473012"/>
    <n v="876641246.77607977"/>
    <n v="747866068.79561019"/>
    <n v="6428123.3505999986"/>
    <n v="7269324.5398099991"/>
    <n v="6397090.5990500012"/>
    <n v="17946006.219050001"/>
    <n v="15914083.05321"/>
    <n v="16755798.898139998"/>
    <n v="100.00000000000003"/>
    <n v="100"/>
    <n v="-841201.18920999859"/>
    <n v="-11.571930577637756"/>
    <n v="40.392671881295705"/>
    <n v="43.38393283424368"/>
    <n v="1.2404272208773719"/>
    <n v="1.5986604218852913"/>
    <n v="0.70235111326219979"/>
    <n v="0.73326727144541193"/>
    <n v="0.92600025301424072"/>
    <n v="0.97200887205870623"/>
    <m/>
    <m/>
    <m/>
    <n v="0"/>
    <m/>
    <n v="0"/>
    <m/>
    <n v="0"/>
    <m/>
    <n v="-64.353681142384886"/>
    <n v="99.51723465998667"/>
    <n v="246.87309145120463"/>
    <n v="99.999999999999986"/>
    <n v="-36.936080395226952"/>
    <n v="32.142918426830988"/>
    <n v="76.921287130986542"/>
    <n v="161.17937854702396"/>
    <m/>
    <n v="2023"/>
    <n v="4"/>
    <d v="2025-03-26T00:00:00"/>
    <x v="27"/>
    <x v="1"/>
  </r>
  <r>
    <n v="2024"/>
    <n v="12"/>
    <n v="16"/>
    <x v="24"/>
    <s v="MyT Cascos"/>
    <n v="14"/>
    <s v="8527a891e224136950ff32ca212b45bc93f69fbb801c3b1ebedac52775f99e61"/>
    <s v="866d562d83a77144c090ae01fef5e5dc5d322dfdcb968ee04e0fa262fe1b2619"/>
    <x v="8"/>
    <n v="113840.19043"/>
    <n v="24750.611440000001"/>
    <n v="113840.19043"/>
    <n v="24750.611440000001"/>
    <n v="12495.245070000001"/>
    <n v="4416.1127300000007"/>
    <n v="12495.245070000001"/>
    <n v="4416.1127300000007"/>
    <n v="0"/>
    <n v="0"/>
    <n v="137.94900000000001"/>
    <n v="132.37299999999999"/>
    <n v="0"/>
    <n v="0"/>
    <n v="5011.9448700000003"/>
    <n v="-94.02349000000001"/>
    <n v="1108.6096599999998"/>
    <n v="1580.7482199999999"/>
    <n v="0"/>
    <n v="0"/>
    <n v="0"/>
    <n v="0"/>
    <n v="0"/>
    <n v="0"/>
    <s v="MyT Cascos"/>
    <s v="Daños Sin Autos"/>
    <s v="Maritimo y Transportes"/>
    <x v="27"/>
    <x v="3"/>
    <n v="4664109.4979099995"/>
    <n v="3803565.6865300001"/>
    <n v="915229324.65265"/>
    <n v="785024033.86473012"/>
    <n v="876641246.77607977"/>
    <n v="747866068.79561019"/>
    <n v="6428123.3505999986"/>
    <n v="7269324.5398099991"/>
    <n v="6397090.5990500012"/>
    <n v="17946006.219050001"/>
    <n v="137390.75592"/>
    <n v="33409.812709999998"/>
    <n v="1.7709708451592518"/>
    <n v="0.34048020974238846"/>
    <n v="89089.578990000009"/>
    <n v="359.94900249623896"/>
    <n v="82.858697201059854"/>
    <n v="74.081862280514414"/>
    <n v="2.4407701080133752"/>
    <n v="0.65072128312788591"/>
    <n v="1.2438433446524991E-2"/>
    <n v="1.2985949594392993E-2"/>
    <n v="3.1528476036779343E-3"/>
    <n v="3.3094978463001079E-3"/>
    <m/>
    <m/>
    <m/>
    <n v="0"/>
    <m/>
    <n v="0"/>
    <m/>
    <n v="0"/>
    <m/>
    <n v="182.9466961999405"/>
    <n v="10.976128046520872"/>
    <n v="17.842438926025984"/>
    <n v="0.19532699868055026"/>
    <n v="-5430.5241807127131"/>
    <n v="-29.868043122009659"/>
    <n v="452.09283761788629"/>
    <n v="-5.9480370631067361"/>
    <s v="Medianas"/>
    <n v="2023"/>
    <n v="4"/>
    <d v="2025-03-26T00:00:00"/>
    <x v="27"/>
    <x v="8"/>
  </r>
  <r>
    <n v="2024"/>
    <n v="12"/>
    <n v="25"/>
    <x v="36"/>
    <s v="MyT Cascos"/>
    <n v="25"/>
    <s v="b7a56873cd771f2c446d369b649430b65a756ba278ff97ec81bb6f55b2e73569"/>
    <s v="866d562d83a77144c090ae01fef5e5dc5d322dfdcb968ee04e0fa262fe1b2619"/>
    <x v="29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MyT Cascos"/>
    <s v="Daños Sin Autos"/>
    <s v="Maritimo y Transportes"/>
    <x v="27"/>
    <x v="3"/>
    <n v="0"/>
    <n v="0"/>
    <n v="915229324.65265"/>
    <n v="785024033.86473012"/>
    <n v="876641246.77607977"/>
    <n v="747866068.79561019"/>
    <n v="6428123.3505999986"/>
    <n v="7269324.5398099991"/>
    <n v="6397090.5990500012"/>
    <n v="17946006.21905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27"/>
    <x v="29"/>
  </r>
  <r>
    <n v="2024"/>
    <n v="12"/>
    <n v="81"/>
    <x v="34"/>
    <s v="MyT Cascos"/>
    <n v="53"/>
    <s v="2858dcd1057d3eae7f7d5f782167e24b61153c01551450a628cee722509f6529"/>
    <s v="866d562d83a77144c090ae01fef5e5dc5d322dfdcb968ee04e0fa262fe1b2619"/>
    <x v="23"/>
    <n v="15585.89407"/>
    <n v="9709.1446400000004"/>
    <n v="15585.89407"/>
    <n v="9709.1446400000004"/>
    <n v="3587.8439600000002"/>
    <n v="2969.5313200000001"/>
    <n v="3587.8439600000002"/>
    <n v="2969.5313200000001"/>
    <n v="0"/>
    <n v="0"/>
    <n v="137.94900000000001"/>
    <n v="132.37299999999999"/>
    <n v="0"/>
    <n v="0"/>
    <n v="838.22785999999996"/>
    <n v="33.186430000000001"/>
    <n v="566.91095999999993"/>
    <n v="-185.44247000000001"/>
    <n v="0"/>
    <n v="0"/>
    <n v="0"/>
    <n v="0"/>
    <n v="0"/>
    <n v="0"/>
    <s v="MyT Cascos"/>
    <s v="Daños Sin Autos"/>
    <s v="Maritimo y Transportes"/>
    <x v="27"/>
    <x v="3"/>
    <n v="1804855.7942300001"/>
    <n v="1678335.85387"/>
    <n v="915229324.65265"/>
    <n v="785024033.86473012"/>
    <n v="876641246.77607977"/>
    <n v="747866068.79561019"/>
    <n v="6428123.3505999986"/>
    <n v="7269324.5398099991"/>
    <n v="6397090.5990500012"/>
    <n v="17946006.219050001"/>
    <n v="83242.046589999998"/>
    <n v="76286.686489999993"/>
    <n v="0.2424641410862973"/>
    <n v="0.13356322979980437"/>
    <n v="5876.7494299999998"/>
    <n v="60.527983132404948"/>
    <n v="18.723583463494947"/>
    <n v="12.727180962660793"/>
    <n v="0.86355342736117935"/>
    <n v="0.57849831531705154"/>
    <n v="1.7029495941812394E-3"/>
    <n v="1.7779101915770454E-3"/>
    <n v="1.2367958458801801E-3"/>
    <n v="1.2982464434622564E-3"/>
    <m/>
    <m/>
    <m/>
    <n v="0"/>
    <m/>
    <n v="0"/>
    <m/>
    <n v="0"/>
    <m/>
    <n v="20.821893200304764"/>
    <n v="23.019814865198811"/>
    <n v="30.584891152677272"/>
    <n v="5.6085558027469742E-2"/>
    <n v="2425.8150997260022"/>
    <n v="-405.70718778713416"/>
    <n v="147.85882072204072"/>
    <n v="-17.895808872692431"/>
    <s v="Resto"/>
    <n v="2023"/>
    <n v="4"/>
    <d v="2025-03-26T00:00:00"/>
    <x v="27"/>
    <x v="23"/>
  </r>
  <r>
    <n v="2024"/>
    <n v="12"/>
    <n v="39"/>
    <x v="17"/>
    <s v="MyT Cascos"/>
    <n v="27"/>
    <s v="670671cd97404156226e507973f2ab8330d3022ca96e0c93bdbdb320c41adcaf"/>
    <s v="866d562d83a77144c090ae01fef5e5dc5d322dfdcb968ee04e0fa262fe1b2619"/>
    <x v="17"/>
    <n v="38253.132119999995"/>
    <n v="31635.978760000002"/>
    <n v="38253.132119999995"/>
    <n v="31635.978760000002"/>
    <n v="-10175.320659999999"/>
    <n v="100391.52371000002"/>
    <n v="-10175.320659999999"/>
    <n v="100391.52371000002"/>
    <n v="0"/>
    <n v="0"/>
    <n v="137.94900000000001"/>
    <n v="132.37299999999999"/>
    <n v="0"/>
    <n v="0"/>
    <n v="2955.02873"/>
    <n v="8309.67245"/>
    <n v="7043.9530100000002"/>
    <n v="6101.7991199999997"/>
    <n v="0"/>
    <n v="0"/>
    <n v="0"/>
    <n v="0"/>
    <n v="0"/>
    <n v="0"/>
    <s v="MyT Cascos"/>
    <s v="Daños Sin Autos"/>
    <s v="Maritimo y Transportes"/>
    <x v="27"/>
    <x v="3"/>
    <n v="26393187.39869"/>
    <n v="23324255.28929"/>
    <n v="915229324.65265"/>
    <n v="785024033.86473012"/>
    <n v="876641246.77607977"/>
    <n v="747866068.79561019"/>
    <n v="6428123.3505999986"/>
    <n v="7269324.5398099991"/>
    <n v="6397090.5990500012"/>
    <n v="17946006.219050001"/>
    <n v="1597586.34243"/>
    <n v="1506830.5615099999"/>
    <n v="0.59509020025929438"/>
    <n v="0.4351983267048754"/>
    <n v="6617.153359999993"/>
    <n v="20.916543819300482"/>
    <n v="2.3944328456022776"/>
    <n v="2.0995047199133978"/>
    <n v="0.14493562881267857"/>
    <n v="0.13563553634454759"/>
    <n v="4.179622646435407E-3"/>
    <n v="4.3636016740803644E-3"/>
    <n v="4.0299376064008878E-3"/>
    <n v="4.2301663466224231E-3"/>
    <m/>
    <m/>
    <m/>
    <n v="0"/>
    <m/>
    <n v="0"/>
    <m/>
    <n v="0"/>
    <m/>
    <n v="-110.13563723705732"/>
    <n v="-26.599967364972994"/>
    <n v="317.33338952968757"/>
    <n v="-0.15906169378797108"/>
    <n v="-64.43868578718768"/>
    <n v="15.440591725018971"/>
    <n v="41.951283970873618"/>
    <n v="136.18397273622475"/>
    <s v="Medianas"/>
    <n v="2023"/>
    <n v="4"/>
    <d v="2025-03-26T00:00:00"/>
    <x v="27"/>
    <x v="17"/>
  </r>
  <r>
    <n v="2024"/>
    <n v="12"/>
    <n v="3"/>
    <x v="40"/>
    <s v="MyT Cascos"/>
    <n v="3"/>
    <s v="4e07408562bedb8b60ce05c1decfe3ad16b72230967de01f640b7e4729b49fce"/>
    <s v="866d562d83a77144c090ae01fef5e5dc5d322dfdcb968ee04e0fa262fe1b2619"/>
    <x v="10"/>
    <n v="70963.812420000002"/>
    <n v="63111.800640000001"/>
    <n v="70963.812420000002"/>
    <n v="63111.800640000001"/>
    <n v="15575.504340000001"/>
    <n v="283542.92395000003"/>
    <n v="15575.504340000001"/>
    <n v="283542.92395000003"/>
    <n v="0"/>
    <n v="0"/>
    <n v="137.94900000000001"/>
    <n v="132.37299999999999"/>
    <n v="0"/>
    <n v="0"/>
    <n v="15117.00907"/>
    <n v="74717.000650000002"/>
    <n v="52906.337289999996"/>
    <n v="35633.31667"/>
    <n v="0"/>
    <n v="0"/>
    <n v="0"/>
    <n v="0"/>
    <n v="0"/>
    <n v="0"/>
    <s v="MyT Cascos"/>
    <s v="Daños Sin Autos"/>
    <s v="Maritimo y Transportes"/>
    <x v="27"/>
    <x v="3"/>
    <n v="25277015.57071"/>
    <n v="21222664.481219999"/>
    <n v="915229324.65265"/>
    <n v="785024033.86473012"/>
    <n v="876641246.77607977"/>
    <n v="747866068.79561019"/>
    <n v="6428123.3505999986"/>
    <n v="7269324.5398099991"/>
    <n v="6397090.5990500012"/>
    <n v="17946006.219050001"/>
    <n v="321711.033"/>
    <n v="338056.03139999998"/>
    <n v="1.1039584735625254"/>
    <n v="0.86819346549149357"/>
    <n v="7852.0117800000007"/>
    <n v="12.441432030737264"/>
    <n v="22.058246420165517"/>
    <n v="18.669035537876226"/>
    <n v="0.28074442657791471"/>
    <n v="0.29737925082803729"/>
    <n v="7.7536646290187828E-3"/>
    <n v="8.0949661769823475E-3"/>
    <n v="8.0394736871043353E-3"/>
    <n v="8.4389175112112597E-3"/>
    <m/>
    <m/>
    <m/>
    <n v="0"/>
    <m/>
    <n v="0"/>
    <m/>
    <n v="0"/>
    <m/>
    <n v="-94.506826647965809"/>
    <n v="21.948516869156112"/>
    <n v="449.270851211131"/>
    <n v="0.24347793889792713"/>
    <n v="-79.767644661202013"/>
    <n v="48.47435555877486"/>
    <n v="28.573153698275984"/>
    <n v="209.68298107626029"/>
    <s v="Medianas"/>
    <n v="2023"/>
    <n v="4"/>
    <d v="2025-03-26T00:00:00"/>
    <x v="27"/>
    <x v="10"/>
  </r>
  <r>
    <n v="2024"/>
    <n v="12"/>
    <n v="79"/>
    <x v="59"/>
    <s v="MyT Cascos"/>
    <n v="51"/>
    <s v="031b4af5197ec30a926f48cf40e11a7dbc470048a21e4003b7a3c07c5dab1baa"/>
    <s v="866d562d83a77144c090ae01fef5e5dc5d322dfdcb968ee04e0fa262fe1b2619"/>
    <x v="26"/>
    <n v="52.533919999999995"/>
    <n v="-234.42669000000001"/>
    <n v="52.533919999999995"/>
    <n v="-234.42669000000001"/>
    <n v="0"/>
    <n v="0"/>
    <n v="0"/>
    <n v="0"/>
    <n v="0"/>
    <n v="0"/>
    <n v="137.94900000000001"/>
    <n v="132.37299999999999"/>
    <n v="0"/>
    <n v="0"/>
    <n v="0"/>
    <n v="0"/>
    <n v="51.386400000000002"/>
    <n v="64.872209999999995"/>
    <n v="0"/>
    <n v="0"/>
    <n v="0"/>
    <n v="0"/>
    <n v="0"/>
    <n v="0"/>
    <s v="MyT Cascos"/>
    <s v="Daños Sin Autos"/>
    <s v="Maritimo y Transportes"/>
    <x v="27"/>
    <x v="3"/>
    <n v="77118417.460149989"/>
    <n v="65800436.183449998"/>
    <n v="915229324.65265"/>
    <n v="785024033.86473012"/>
    <n v="876641246.77607977"/>
    <n v="747866068.79561019"/>
    <n v="6428123.3505999986"/>
    <n v="7269324.5398099991"/>
    <n v="6397090.5990500012"/>
    <n v="17946006.219050001"/>
    <n v="52.533919999999995"/>
    <n v="-199.25970000000001"/>
    <n v="8.1725127435671406E-4"/>
    <n v="-3.2248758287812978E-3"/>
    <n v="286.96060999999997"/>
    <n v="-122.40953024589479"/>
    <n v="100"/>
    <n v="117.64882211505889"/>
    <n v="6.8121107421772846E-5"/>
    <n v="-3.5626920366671152E-4"/>
    <n v="5.7399734235938945E-6"/>
    <n v="5.9926361203283334E-6"/>
    <n v="-2.9862358333909914E-5"/>
    <n v="-3.1346079168630955E-5"/>
    <m/>
    <m/>
    <m/>
    <n v="0"/>
    <m/>
    <n v="0"/>
    <m/>
    <n v="0"/>
    <m/>
    <m/>
    <m/>
    <m/>
    <m/>
    <m/>
    <n v="-20.788269738305498"/>
    <m/>
    <m/>
    <s v="Resto"/>
    <n v="2023"/>
    <n v="4"/>
    <d v="2025-03-26T00:00:00"/>
    <x v="27"/>
    <x v="26"/>
  </r>
  <r>
    <n v="2024"/>
    <n v="12"/>
    <n v="43"/>
    <x v="9"/>
    <s v="MyT Cascos"/>
    <n v="31"/>
    <s v="eb1e33e8a81b697b75855af6bfcdbcbf7cbbde9f94962ceaec1ed8af21f5a50f"/>
    <s v="866d562d83a77144c090ae01fef5e5dc5d322dfdcb968ee04e0fa262fe1b2619"/>
    <x v="14"/>
    <n v="63893.788310000004"/>
    <n v="29030.394949999998"/>
    <n v="63893.788310000004"/>
    <n v="29030.394949999998"/>
    <n v="-754.40364000000034"/>
    <n v="117365.74149"/>
    <n v="-754.40364000000034"/>
    <n v="117365.74149"/>
    <n v="0"/>
    <n v="0"/>
    <n v="137.94900000000001"/>
    <n v="132.37299999999999"/>
    <n v="0"/>
    <n v="0"/>
    <n v="4108.5210299999999"/>
    <n v="14168.72457"/>
    <n v="10080.96017"/>
    <n v="8237.9704899999997"/>
    <n v="0"/>
    <n v="0"/>
    <n v="0"/>
    <n v="0"/>
    <n v="0"/>
    <n v="0"/>
    <s v="MyT Cascos"/>
    <s v="Daños Sin Autos"/>
    <s v="Maritimo y Transportes"/>
    <x v="27"/>
    <x v="3"/>
    <n v="116483297.66436"/>
    <n v="99677568.474130005"/>
    <n v="915229324.65265"/>
    <n v="785024033.86473012"/>
    <n v="876641246.77607977"/>
    <n v="747866068.79561019"/>
    <n v="6428123.3505999986"/>
    <n v="7269324.5398099991"/>
    <n v="6397090.5990500012"/>
    <n v="17946006.219050001"/>
    <n v="677249.45522999996"/>
    <n v="626075.72589999996"/>
    <n v="0.99397265461678153"/>
    <n v="0.39935477898966909"/>
    <n v="34863.393360000002"/>
    <n v="120.09272839741372"/>
    <n v="9.434306342601797"/>
    <n v="4.6368823688648941"/>
    <n v="5.4852317534919315E-2"/>
    <n v="2.9124300877718997E-2"/>
    <n v="6.9811780052228024E-3"/>
    <n v="7.2884761634219994E-3"/>
    <n v="3.6980262638687967E-3"/>
    <n v="3.8817638827700215E-3"/>
    <m/>
    <m/>
    <m/>
    <n v="0"/>
    <m/>
    <n v="0"/>
    <m/>
    <n v="0"/>
    <m/>
    <n v="-100.64278010808142"/>
    <n v="-1.1807151523709682"/>
    <n v="404.2857208527231"/>
    <n v="-1.1792917863505527E-2"/>
    <n v="-71.002887312107589"/>
    <n v="22.371889802678812"/>
    <n v="40.755255062177277"/>
    <n v="171.99290270824946"/>
    <s v="Medianas"/>
    <n v="2023"/>
    <n v="4"/>
    <d v="2025-03-26T00:00:00"/>
    <x v="27"/>
    <x v="14"/>
  </r>
  <r>
    <n v="2024"/>
    <n v="12"/>
    <n v="23"/>
    <x v="16"/>
    <s v="MyT Cascos"/>
    <n v="17"/>
    <s v="4523540f1504cd17100c4835e85b7eefd49911580f8efff0599a8f283be6b9e3"/>
    <s v="866d562d83a77144c090ae01fef5e5dc5d322dfdcb968ee04e0fa262fe1b2619"/>
    <x v="5"/>
    <n v="913737.36071000004"/>
    <n v="1471360.9052200001"/>
    <n v="913737.36071000004"/>
    <n v="1471360.9052200001"/>
    <n v="153612.14709999994"/>
    <n v="862200.23049000022"/>
    <n v="153612.14709999994"/>
    <n v="862200.23049000022"/>
    <n v="0"/>
    <n v="0"/>
    <n v="137.94900000000001"/>
    <n v="132.37299999999999"/>
    <n v="0"/>
    <n v="0"/>
    <n v="8931.4242300000005"/>
    <n v="49177.741750000001"/>
    <n v="10570.227800000001"/>
    <n v="27659.043470000001"/>
    <n v="0"/>
    <n v="0"/>
    <n v="0"/>
    <n v="0"/>
    <n v="0"/>
    <n v="0"/>
    <s v="MyT Cascos"/>
    <s v="Daños Sin Autos"/>
    <s v="Maritimo y Transportes"/>
    <x v="27"/>
    <x v="3"/>
    <n v="22633209.318060003"/>
    <n v="19354152.859979998"/>
    <n v="915229324.65265"/>
    <n v="785024033.86473012"/>
    <n v="876641246.77607977"/>
    <n v="747866068.79561019"/>
    <n v="6428123.3505999986"/>
    <n v="7269324.5398099991"/>
    <n v="6397090.5990500012"/>
    <n v="17946006.219050001"/>
    <n v="1441049.8814900001"/>
    <n v="2211373.3911599996"/>
    <n v="14.214683055587477"/>
    <n v="20.240682571842605"/>
    <n v="-557623.54451000004"/>
    <n v="-37.898488571478204"/>
    <n v="63.40775378054397"/>
    <n v="66.536068087903601"/>
    <n v="4.0371533169221836"/>
    <n v="7.6023007354790559"/>
    <n v="9.9836984687611902E-2"/>
    <n v="0.10423161858631959"/>
    <n v="0.18742877182707182"/>
    <n v="0.19674123036355043"/>
    <m/>
    <m/>
    <m/>
    <n v="0"/>
    <m/>
    <n v="0"/>
    <m/>
    <n v="0"/>
    <m/>
    <n v="-82.183703776940533"/>
    <n v="16.81141143015526"/>
    <n v="58.598826938458224"/>
    <n v="2.4012814063132404"/>
    <n v="-81.838482386190492"/>
    <n v="-61.783827371091661"/>
    <n v="84.496043027568433"/>
    <n v="177.79986427708522"/>
    <s v="Grandes"/>
    <n v="2023"/>
    <n v="4"/>
    <d v="2025-03-26T00:00:00"/>
    <x v="27"/>
    <x v="5"/>
  </r>
  <r>
    <n v="2024"/>
    <n v="12"/>
    <n v="27"/>
    <x v="21"/>
    <s v="MyT Cascos"/>
    <n v="21"/>
    <s v="6f4b6612125fb3a0daecd2799dfd6c9c299424fd920f9b308110a2c1fbd8f443"/>
    <s v="866d562d83a77144c090ae01fef5e5dc5d322dfdcb968ee04e0fa262fe1b2619"/>
    <x v="19"/>
    <n v="25066.54839"/>
    <n v="36366.464759999995"/>
    <n v="25066.54839"/>
    <n v="36366.464759999995"/>
    <n v="12974.199599999998"/>
    <n v="91272.305869999982"/>
    <n v="12974.199599999998"/>
    <n v="91272.305869999982"/>
    <n v="0"/>
    <n v="0"/>
    <n v="137.94900000000001"/>
    <n v="132.37299999999999"/>
    <n v="0"/>
    <n v="0"/>
    <n v="11612.157300000001"/>
    <n v="34101.16491"/>
    <n v="24921.474039999997"/>
    <n v="36366.464759999995"/>
    <n v="0"/>
    <n v="0"/>
    <n v="0"/>
    <n v="0"/>
    <n v="0"/>
    <n v="0"/>
    <s v="MyT Cascos"/>
    <s v="Daños Sin Autos"/>
    <s v="Maritimo y Transportes"/>
    <x v="27"/>
    <x v="3"/>
    <n v="12904627.523799999"/>
    <n v="11666681.303610001"/>
    <n v="915229324.65265"/>
    <n v="785024033.86473012"/>
    <n v="876641246.77607977"/>
    <n v="747866068.79561019"/>
    <n v="6428123.3505999986"/>
    <n v="7269324.5398099991"/>
    <n v="6397090.5990500012"/>
    <n v="17946006.219050001"/>
    <n v="582366.81923999998"/>
    <n v="510612.39317"/>
    <n v="0.38995126606679537"/>
    <n v="0.50027295604758515"/>
    <n v="-11299.916369999995"/>
    <n v="-31.07235318190439"/>
    <n v="4.3042542194818605"/>
    <n v="7.1221273213187333"/>
    <n v="0.1942446486252298"/>
    <n v="0.31171216401314733"/>
    <n v="2.7388270584001793E-3"/>
    <n v="2.859385008654828E-3"/>
    <n v="4.6325288387624591E-3"/>
    <n v="4.8626975172928796E-3"/>
    <m/>
    <m/>
    <m/>
    <n v="0"/>
    <m/>
    <n v="0"/>
    <m/>
    <n v="0"/>
    <m/>
    <n v="-85.785173852757396"/>
    <n v="51.759019224106261"/>
    <n v="250.97931974512883"/>
    <n v="0.20281406678727873"/>
    <n v="-65.947916059035293"/>
    <n v="-31.471276615780674"/>
    <n v="46.594985839770182"/>
    <n v="93.770909916732876"/>
    <s v="Resto"/>
    <n v="2023"/>
    <n v="4"/>
    <d v="2025-03-26T00:00:00"/>
    <x v="27"/>
    <x v="19"/>
  </r>
  <r>
    <n v="2024"/>
    <n v="12"/>
    <n v="41"/>
    <x v="7"/>
    <s v="MyT Cascos"/>
    <n v="29"/>
    <s v="35135aaa6cc23891b40cb3f378c53a17a1127210ce60e125ccf03efcfdaec458"/>
    <s v="866d562d83a77144c090ae01fef5e5dc5d322dfdcb968ee04e0fa262fe1b2619"/>
    <x v="0"/>
    <n v="2365642.8792099999"/>
    <n v="2208236.02305"/>
    <n v="2365642.8792099999"/>
    <n v="2208236.02305"/>
    <n v="4179949.1286100005"/>
    <n v="13471751.269539999"/>
    <n v="4179949.1286100005"/>
    <n v="13471751.269539999"/>
    <n v="0"/>
    <n v="0"/>
    <n v="137.94900000000001"/>
    <n v="132.37299999999999"/>
    <n v="0"/>
    <n v="0"/>
    <n v="-24441.072219999998"/>
    <n v="1492.7163600000001"/>
    <n v="30188.47292"/>
    <n v="3703.12556"/>
    <n v="0"/>
    <n v="0"/>
    <n v="0"/>
    <n v="0"/>
    <n v="0"/>
    <n v="0"/>
    <s v="MyT Cascos"/>
    <s v="Daños Sin Autos"/>
    <s v="Maritimo y Transportes"/>
    <x v="27"/>
    <x v="3"/>
    <n v="31887947.205630001"/>
    <n v="27302085.109419998"/>
    <n v="915229324.65265"/>
    <n v="785024033.86473012"/>
    <n v="876641246.77607977"/>
    <n v="747866068.79561019"/>
    <n v="6428123.3505999986"/>
    <n v="7269324.5398099991"/>
    <n v="6397090.5990500012"/>
    <n v="17946006.219050001"/>
    <n v="3386951.8358200002"/>
    <n v="3230974.7914699996"/>
    <n v="36.801454330978132"/>
    <n v="30.377458193766614"/>
    <n v="157406.85615999997"/>
    <n v="7.1281717405637934"/>
    <n v="69.845778560865313"/>
    <n v="68.345814052152249"/>
    <n v="7.4186113767534465"/>
    <n v="8.0881588867661094"/>
    <n v="0.25847542419030489"/>
    <n v="0.26985302002499267"/>
    <n v="0.28129533973357401"/>
    <n v="0.29527158874933596"/>
    <m/>
    <m/>
    <m/>
    <n v="0"/>
    <m/>
    <n v="0"/>
    <m/>
    <n v="0"/>
    <m/>
    <n v="-68.97248883995519"/>
    <n v="176.69400421106178"/>
    <n v="610.0684496095173"/>
    <n v="65.341408940350846"/>
    <n v="-1737.355419619036"/>
    <n v="715.21602308294416"/>
    <n v="-80.961605062863839"/>
    <n v="40.309634005496704"/>
    <s v="Grandes"/>
    <n v="2023"/>
    <n v="4"/>
    <d v="2025-03-26T00:00:00"/>
    <x v="27"/>
    <x v="0"/>
  </r>
  <r>
    <n v="2024"/>
    <n v="12"/>
    <n v="8"/>
    <x v="20"/>
    <s v="MyT Cascos"/>
    <n v="8"/>
    <s v="2c624232cdd221771294dfbb310aca000a0df6ac8b66b696d90ef06fdefb64a3"/>
    <s v="866d562d83a77144c090ae01fef5e5dc5d322dfdcb968ee04e0fa262fe1b2619"/>
    <x v="16"/>
    <n v="82404.147379999995"/>
    <n v="93643.904810000007"/>
    <n v="82404.147379999995"/>
    <n v="93643.904810000007"/>
    <n v="7579.7337599999992"/>
    <n v="9209.8048900000013"/>
    <n v="7579.7337599999992"/>
    <n v="9209.8048900000013"/>
    <n v="0"/>
    <n v="0"/>
    <n v="137.94900000000001"/>
    <n v="132.37299999999999"/>
    <n v="0"/>
    <n v="0"/>
    <n v="5286.7329300000001"/>
    <n v="4240.8851599999998"/>
    <n v="7116.4782599999999"/>
    <n v="-62.327210000000001"/>
    <n v="0"/>
    <n v="0"/>
    <n v="0"/>
    <n v="0"/>
    <n v="0"/>
    <n v="0"/>
    <s v="MyT Cascos"/>
    <s v="Daños Sin Autos"/>
    <s v="Maritimo y Transportes"/>
    <x v="27"/>
    <x v="3"/>
    <n v="2563341.60146"/>
    <n v="2109928.1285699997"/>
    <n v="915229324.65265"/>
    <n v="785024033.86473012"/>
    <n v="876641246.77607977"/>
    <n v="747866068.79561019"/>
    <n v="6428123.3505999986"/>
    <n v="7269324.5398099991"/>
    <n v="6397090.5990500012"/>
    <n v="17946006.219050001"/>
    <n v="179272.80322"/>
    <n v="200263.81828000001"/>
    <n v="1.2819316445181224"/>
    <n v="1.2882064117121892"/>
    <n v="-11239.757430000012"/>
    <n v="-12.002657784086491"/>
    <n v="45.965782818086062"/>
    <n v="46.760271333222683"/>
    <n v="3.2147157964847581"/>
    <n v="4.4382509310147453"/>
    <n v="9.0036611765334559E-3"/>
    <n v="9.3999851915533301E-3"/>
    <n v="1.1928794631800544E-2"/>
    <n v="1.2521480612271584E-2"/>
    <m/>
    <m/>
    <m/>
    <n v="0"/>
    <m/>
    <n v="0"/>
    <m/>
    <n v="0"/>
    <m/>
    <n v="-17.699301445244863"/>
    <n v="9.1982430508584425"/>
    <n v="9.8349218869998563"/>
    <n v="0.11848720355978117"/>
    <n v="24.661072642674455"/>
    <n v="-11517.931686658203"/>
    <n v="74.28861210348164"/>
    <n v="-6804.2274955031671"/>
    <s v="Medianas"/>
    <n v="2023"/>
    <n v="4"/>
    <d v="2025-03-26T00:00:00"/>
    <x v="27"/>
    <x v="16"/>
  </r>
  <r>
    <n v="2024"/>
    <n v="12"/>
    <n v="1"/>
    <x v="14"/>
    <s v="MyT Cascos"/>
    <n v="30"/>
    <s v="624b60c58c9d8bfb6ff1886c2fd605d2adeb6ea4da576068201b6c6958ce93f4"/>
    <s v="866d562d83a77144c090ae01fef5e5dc5d322dfdcb968ee04e0fa262fe1b2619"/>
    <x v="15"/>
    <n v="141075.05578999998"/>
    <n v="135937.61186"/>
    <n v="141075.05578999998"/>
    <n v="135937.61186"/>
    <n v="282861.89983000007"/>
    <n v="27100.104840000004"/>
    <n v="282861.89983000007"/>
    <n v="27100.104840000004"/>
    <n v="0"/>
    <n v="0"/>
    <n v="137.94900000000001"/>
    <n v="132.37299999999999"/>
    <n v="0"/>
    <n v="0"/>
    <n v="-125.98161"/>
    <n v="4908.7455599999994"/>
    <n v="1332.4385500000001"/>
    <n v="158.45482999999999"/>
    <n v="0"/>
    <n v="0"/>
    <n v="0"/>
    <n v="0"/>
    <n v="0"/>
    <n v="0"/>
    <s v="MyT Cascos"/>
    <s v="Daños Sin Autos"/>
    <s v="Maritimo y Transportes"/>
    <x v="27"/>
    <x v="3"/>
    <n v="45393489.003809996"/>
    <n v="37616661.60249"/>
    <n v="915229324.65265"/>
    <n v="785024033.86473012"/>
    <n v="876641246.77607977"/>
    <n v="747866068.79561019"/>
    <n v="6428123.3505999986"/>
    <n v="7269324.5398099991"/>
    <n v="6397090.5990500012"/>
    <n v="17946006.219050001"/>
    <n v="245640.52851"/>
    <n v="229132.70938999997"/>
    <n v="2.1946538374505846"/>
    <n v="1.8700170987764573"/>
    <n v="5137.4439299999794"/>
    <n v="3.7792659880555801"/>
    <n v="57.431506374672544"/>
    <n v="59.327021542186117"/>
    <n v="0.3107825789248303"/>
    <n v="0.36137606600103434"/>
    <n v="1.5414175659585768E-2"/>
    <n v="1.6092678311545927E-2"/>
    <n v="1.731636306607956E-2"/>
    <n v="1.8176732109121987E-2"/>
    <m/>
    <m/>
    <m/>
    <n v="0"/>
    <m/>
    <n v="0"/>
    <m/>
    <n v="0"/>
    <m/>
    <n v="943.76681012869471"/>
    <n v="200.50454578664824"/>
    <n v="19.935692902939898"/>
    <n v="4.4217272750835575"/>
    <n v="-102.56647260405161"/>
    <n v="740.89487837006936"/>
    <n v="-9.4549658594011703"/>
    <n v="3097.883201162123"/>
    <s v="Medianas"/>
    <n v="2023"/>
    <n v="4"/>
    <d v="2025-03-26T00:00:00"/>
    <x v="27"/>
    <x v="15"/>
  </r>
  <r>
    <n v="2024"/>
    <n v="12"/>
    <n v="48"/>
    <x v="3"/>
    <s v="MyT Cascos"/>
    <n v="36"/>
    <s v="76a50887d8f1c2e9301755428990ad81479ee21c25b43215cf524541e0503269"/>
    <s v="866d562d83a77144c090ae01fef5e5dc5d322dfdcb968ee04e0fa262fe1b2619"/>
    <x v="9"/>
    <n v="184164.28355000002"/>
    <n v="158571.80228999999"/>
    <n v="184164.28355000002"/>
    <n v="158571.80228999999"/>
    <n v="29466.475739999987"/>
    <n v="210188.58572999999"/>
    <n v="29466.475739999987"/>
    <n v="210188.58572999999"/>
    <n v="0"/>
    <n v="0"/>
    <n v="137.94900000000001"/>
    <n v="132.37299999999999"/>
    <n v="0"/>
    <n v="0"/>
    <n v="41045.092560000005"/>
    <n v="95951.085099999997"/>
    <n v="135531.68038000001"/>
    <n v="124892.06038"/>
    <n v="0"/>
    <n v="0"/>
    <n v="0"/>
    <n v="0"/>
    <n v="0"/>
    <n v="0"/>
    <s v="MyT Cascos"/>
    <s v="Daños Sin Autos"/>
    <s v="Maritimo y Transportes"/>
    <x v="27"/>
    <x v="3"/>
    <n v="61783494.341970004"/>
    <n v="54332276.383280002"/>
    <n v="915229324.65265"/>
    <n v="785024033.86473012"/>
    <n v="876641246.77607977"/>
    <n v="747866068.79561019"/>
    <n v="6428123.3505999986"/>
    <n v="7269324.5398099991"/>
    <n v="6397090.5990500012"/>
    <n v="17946006.219050001"/>
    <n v="1017768.10951"/>
    <n v="976994.46296999999"/>
    <n v="2.8649774359543088"/>
    <n v="2.1813828977037892"/>
    <n v="25592.48126000003"/>
    <n v="16.139364559403745"/>
    <n v="18.094915907579882"/>
    <n v="16.230573283696202"/>
    <n v="0.29808007059402564"/>
    <n v="0.29185562035239565"/>
    <n v="2.0122200916135907E-2"/>
    <n v="2.1007941872148876E-2"/>
    <n v="2.0199611151946462E-2"/>
    <n v="2.1203235299252124E-2"/>
    <m/>
    <m/>
    <m/>
    <n v="0"/>
    <m/>
    <n v="0"/>
    <m/>
    <n v="0"/>
    <m/>
    <n v="-85.980934389153049"/>
    <n v="16.000103370749375"/>
    <n v="132.55104797610988"/>
    <n v="0.46062307987909223"/>
    <n v="-57.222899024828223"/>
    <n v="8.5190523461840648"/>
    <n v="30.28450060157072"/>
    <n v="76.827209678546907"/>
    <s v="Grandes"/>
    <n v="2023"/>
    <n v="4"/>
    <d v="2025-03-26T00:00:00"/>
    <x v="27"/>
    <x v="9"/>
  </r>
  <r>
    <n v="2024"/>
    <n v="12"/>
    <n v="5.0999999999999996"/>
    <x v="6"/>
    <s v="MyT Cascos"/>
    <n v="5.0999999999999996"/>
    <m/>
    <m/>
    <x v="3"/>
    <n v="5584375.2603699993"/>
    <n v="6422870.2371100001"/>
    <n v="5584375.2603699993"/>
    <n v="6422870.2371100001"/>
    <n v="5786845.3373999996"/>
    <n v="16760399.874519998"/>
    <n v="5786845.3373999996"/>
    <n v="16760399.874519998"/>
    <n v="0"/>
    <n v="0"/>
    <n v="0"/>
    <n v="0"/>
    <n v="0"/>
    <n v="0"/>
    <n v="301623.53777"/>
    <n v="491262.21773000003"/>
    <n v="365718.46296000003"/>
    <n v="303676.23908999999"/>
    <n v="0"/>
    <n v="0"/>
    <n v="0"/>
    <n v="0"/>
    <n v="0"/>
    <n v="0"/>
    <s v="MyT Cascos"/>
    <s v="Daños Sin Autos"/>
    <s v="Maritimo y Transportes"/>
    <x v="27"/>
    <x v="3"/>
    <n v="159140936.55579001"/>
    <n v="140156924.15196002"/>
    <n v="915229324.65265"/>
    <n v="785024033.86473012"/>
    <n v="876641246.77607977"/>
    <n v="747866068.79561019"/>
    <n v="6428123.3505999986"/>
    <n v="7269324.5398099991"/>
    <n v="6397090.5990500012"/>
    <n v="17946006.219050001"/>
    <n v="9292380.5751100015"/>
    <n v="10100320.882159999"/>
    <n v="86.874114819977052"/>
    <n v="88.355805301242981"/>
    <n v="-838494.97674000077"/>
    <n v="-13.05483289846574"/>
    <n v="60.096282273758383"/>
    <n v="63.590754314098987"/>
    <n v="3.5090752770656755"/>
    <n v="4.5826278480157274"/>
    <n v="0.61016131257479045"/>
    <n v="0.6370194513327998"/>
    <n v="0.81817498064227989"/>
    <n v="0.85882626650699845"/>
    <m/>
    <m/>
    <m/>
    <n v="0"/>
    <m/>
    <n v="0"/>
    <m/>
    <n v="0"/>
    <m/>
    <n v="-65.473106962099081"/>
    <n v="103.6256531409493"/>
    <n v="260.94875430741098"/>
    <n v="90.460581225149042"/>
    <n v="-38.602333563585049"/>
    <n v="20.430384693882054"/>
    <n v="82.474244075281931"/>
    <n v="161.7717010728671"/>
    <m/>
    <n v="2023"/>
    <n v="4"/>
    <d v="2025-03-26T00:00:00"/>
    <x v="27"/>
    <x v="3"/>
  </r>
  <r>
    <n v="2024"/>
    <n v="12"/>
    <n v="37"/>
    <x v="35"/>
    <s v="MyT Cascos"/>
    <n v="25"/>
    <s v="b7a56873cd771f2c446d369b649430b65a756ba278ff97ec81bb6f55b2e73569"/>
    <s v="866d562d83a77144c090ae01fef5e5dc5d322dfdcb968ee04e0fa262fe1b2619"/>
    <x v="27"/>
    <n v="1747.4436799999999"/>
    <n v="1048.15146"/>
    <n v="1747.4436799999999"/>
    <n v="1048.15146"/>
    <n v="1148.2384"/>
    <n v="56.687000000000005"/>
    <n v="1148.2384"/>
    <n v="56.687000000000005"/>
    <n v="0"/>
    <n v="0"/>
    <n v="137.94900000000001"/>
    <n v="132.37299999999999"/>
    <n v="0"/>
    <n v="0"/>
    <n v="1148.2384"/>
    <n v="56.686999999999998"/>
    <n v="1859.8125400000001"/>
    <n v="1078.7393300000001"/>
    <n v="0"/>
    <n v="0"/>
    <n v="0"/>
    <n v="0"/>
    <n v="0"/>
    <n v="0"/>
    <s v="MyT Cascos"/>
    <s v="Daños Sin Autos"/>
    <s v="Maritimo y Transportes"/>
    <x v="27"/>
    <x v="3"/>
    <n v="13491623.877"/>
    <n v="11092660.54903"/>
    <n v="915229324.65265"/>
    <n v="785024033.86473012"/>
    <n v="876641246.77607977"/>
    <n v="747866068.79561019"/>
    <n v="6428123.3505999986"/>
    <n v="7269324.5398099991"/>
    <n v="6397090.5990500012"/>
    <n v="17946006.219050001"/>
    <n v="839205.19028999994"/>
    <n v="676855.64864000003"/>
    <n v="2.7184352021447974E-2"/>
    <n v="1.4418828795713609E-2"/>
    <n v="699.29221999999982"/>
    <n v="66.716714777080014"/>
    <n v="0.20822603342052071"/>
    <n v="0.15485598178962404"/>
    <n v="1.2952063413055671E-2"/>
    <n v="9.4490537717901758E-3"/>
    <n v="1.9092959905575512E-4"/>
    <n v="1.9933395632778717E-4"/>
    <n v="1.3351839112999821E-4"/>
    <n v="1.4015229514129183E-4"/>
    <m/>
    <m/>
    <m/>
    <n v="0"/>
    <m/>
    <n v="0"/>
    <m/>
    <n v="0"/>
    <m/>
    <n v="1925.5762344100056"/>
    <n v="65.709608449297775"/>
    <n v="5.4082832647106178"/>
    <n v="1.7949384680756575E-2"/>
    <n v="1925.576234410006"/>
    <n v="72.406112234732362"/>
    <n v="61.739469720964443"/>
    <n v="5.2549303083257373"/>
    <s v="Resto"/>
    <n v="2023"/>
    <n v="4"/>
    <d v="2025-03-26T00:00:00"/>
    <x v="27"/>
    <x v="27"/>
  </r>
  <r>
    <n v="2024"/>
    <n v="12"/>
    <n v="12"/>
    <x v="31"/>
    <s v="MyT Cascos"/>
    <n v="12"/>
    <s v="6b51d431df5d7f141cbececcf79edf3dd861c3b4069f0b11661a3eefacbba918"/>
    <s v="866d562d83a77144c090ae01fef5e5dc5d322dfdcb968ee04e0fa262fe1b2619"/>
    <x v="20"/>
    <n v="1219.52739"/>
    <n v="1052.4337399999999"/>
    <n v="1219.52739"/>
    <n v="1052.4337399999999"/>
    <n v="334.71388999999999"/>
    <n v="38.594929999999998"/>
    <n v="334.71388999999999"/>
    <n v="38.594929999999998"/>
    <n v="0"/>
    <n v="0"/>
    <n v="137.94900000000001"/>
    <n v="132.37299999999999"/>
    <n v="0"/>
    <n v="0"/>
    <n v="334.71388999999999"/>
    <n v="38.594929999999998"/>
    <n v="1122.0714499999999"/>
    <n v="1039.81339"/>
    <n v="0"/>
    <n v="0"/>
    <n v="0"/>
    <n v="0"/>
    <n v="0"/>
    <n v="0"/>
    <s v="MyT Cascos"/>
    <s v="Daños Sin Autos"/>
    <s v="Maritimo y Transportes"/>
    <x v="27"/>
    <x v="3"/>
    <n v="6593607.79947"/>
    <n v="7470400.8941500001"/>
    <n v="915229324.65265"/>
    <n v="785024033.86473012"/>
    <n v="876641246.77607977"/>
    <n v="747866068.79561019"/>
    <n v="6428123.3505999986"/>
    <n v="7269324.5398099991"/>
    <n v="6397090.5990500012"/>
    <n v="17946006.219050001"/>
    <n v="1138487.4503800001"/>
    <n v="1130337.6986199999"/>
    <n v="1.8971748416840347E-2"/>
    <n v="1.4477737707766558E-2"/>
    <n v="167.09365000000003"/>
    <n v="15.876880762108602"/>
    <n v="0.1071182110609081"/>
    <n v="9.3107904061316277E-2"/>
    <n v="1.8495600998561464E-2"/>
    <n v="1.4088049020557261E-2"/>
    <n v="1.3324828621098193E-4"/>
    <n v="1.391136219616533E-4"/>
    <n v="1.3406388780465642E-4"/>
    <n v="1.407248949928797E-4"/>
    <m/>
    <m/>
    <m/>
    <n v="0"/>
    <m/>
    <n v="0"/>
    <m/>
    <n v="0"/>
    <m/>
    <n v="767.24834064992478"/>
    <n v="27.446197005874545"/>
    <n v="3.6672075906650425"/>
    <n v="5.2322830952199837E-3"/>
    <n v="767.24834064992478"/>
    <n v="7.9108483109647132"/>
    <n v="29.829997902539983"/>
    <n v="3.7117169649065582"/>
    <s v="Resto"/>
    <n v="2023"/>
    <n v="4"/>
    <d v="2025-03-26T00:00:00"/>
    <x v="27"/>
    <x v="20"/>
  </r>
  <r>
    <n v="2024"/>
    <n v="12"/>
    <n v="74"/>
    <x v="0"/>
    <s v="Accidentes Personales"/>
    <n v="46"/>
    <s v="25fc0e7096fc653718202dc30b0c580b8ab87eac11a700cba03a7c021bc35b0c"/>
    <s v="866d562d83a77144c090ae01fef5e5dc5d322dfdcb968ee04e0fa262fe1b2619"/>
    <x v="35"/>
    <n v="0"/>
    <n v="0"/>
    <n v="0"/>
    <n v="0"/>
    <n v="-1.6688499999999999"/>
    <n v="-5.21713"/>
    <n v="-1.6688499999999999"/>
    <n v="-5.21713"/>
    <n v="0"/>
    <n v="0"/>
    <n v="0"/>
    <n v="0"/>
    <n v="0"/>
    <n v="0"/>
    <n v="-37.03192"/>
    <n v="-106.91534"/>
    <n v="0"/>
    <n v="0"/>
    <n v="0"/>
    <n v="0"/>
    <n v="0"/>
    <n v="0"/>
    <n v="0"/>
    <n v="0"/>
    <s v="Accidentes Personales"/>
    <s v="Accidentes y Enfermedades"/>
    <s v="Accidentes Personales"/>
    <x v="25"/>
    <x v="3"/>
    <n v="6440067.6368000004"/>
    <n v="9462507.85207"/>
    <n v="915229324.65265"/>
    <n v="785024033.86473012"/>
    <n v="876641246.77607977"/>
    <n v="747866068.79561019"/>
    <n v="6595100.8747900007"/>
    <n v="5712424.1479399996"/>
    <n v="1583187.5877299998"/>
    <n v="1320078.50407"/>
    <n v="0"/>
    <n v="0"/>
    <m/>
    <m/>
    <m/>
    <m/>
    <m/>
    <m/>
    <m/>
    <m/>
    <m/>
    <m/>
    <m/>
    <m/>
    <m/>
    <m/>
    <m/>
    <n v="0"/>
    <m/>
    <n v="0"/>
    <m/>
    <n v="0"/>
    <m/>
    <n v="-68.012106272989172"/>
    <m/>
    <m/>
    <n v="-1.0541075567632666E-4"/>
    <n v="-65.363323915913284"/>
    <m/>
    <m/>
    <m/>
    <s v="Resto"/>
    <n v="2023"/>
    <n v="4"/>
    <d v="2025-03-26T00:00:00"/>
    <x v="25"/>
    <x v="35"/>
  </r>
  <r>
    <n v="2024"/>
    <n v="12"/>
    <n v="104"/>
    <x v="79"/>
    <s v="Accidentes Personales"/>
    <n v="225"/>
    <s v="0e6523810856a138a75dec70a9cf3778a5c70b83ac915f22c33f05db97cb3e68"/>
    <s v="866d562d83a77144c090ae01fef5e5dc5d322dfdcb968ee04e0fa262fe1b2619"/>
    <x v="22"/>
    <n v="64546.932659999999"/>
    <n v="17921.97393"/>
    <n v="64546.932659999999"/>
    <n v="17921.97393"/>
    <n v="10492.370439999999"/>
    <n v="6106.0581300000013"/>
    <n v="10492.370439999999"/>
    <n v="6106.0581300000013"/>
    <n v="0"/>
    <n v="0"/>
    <n v="137.94900000000001"/>
    <n v="132.37299999999999"/>
    <n v="0"/>
    <n v="0"/>
    <n v="9799.2354400000004"/>
    <n v="4931.3751299999994"/>
    <n v="59981.544259999995"/>
    <n v="19642.38637"/>
    <n v="0"/>
    <n v="0"/>
    <n v="0"/>
    <n v="0"/>
    <n v="0"/>
    <n v="0"/>
    <s v="Accidentes Personales"/>
    <s v="Accidentes y Enfermedades"/>
    <s v="Accidentes Personales"/>
    <x v="25"/>
    <x v="3"/>
    <n v="4026801.2294200002"/>
    <n v="2477706.5655799997"/>
    <n v="915229324.65265"/>
    <n v="785024033.86473012"/>
    <n v="876641246.77607977"/>
    <n v="747866068.79561019"/>
    <n v="6595100.8747900007"/>
    <n v="5712424.1479399996"/>
    <n v="1583187.5877299998"/>
    <n v="1320078.50407"/>
    <n v="109414.53413"/>
    <n v="-150759.32838999998"/>
    <n v="0.97871031672514452"/>
    <n v="0.31373675108601623"/>
    <n v="46624.958729999998"/>
    <n v="260.15526477222141"/>
    <n v="58.993015117451478"/>
    <n v="-11.887804304644794"/>
    <n v="1.602933171580883"/>
    <n v="0.72332915362012185"/>
    <n v="7.0525420155759322E-3"/>
    <n v="7.362981481578313E-3"/>
    <n v="2.2829841070939991E-3"/>
    <n v="2.3964149033880058E-3"/>
    <m/>
    <m/>
    <m/>
    <n v="0"/>
    <m/>
    <n v="0"/>
    <m/>
    <n v="0"/>
    <m/>
    <n v="71.835416837081397"/>
    <n v="16.255412933823521"/>
    <n v="34.070232184519206"/>
    <n v="0.66273703263705663"/>
    <n v="98.712026192986087"/>
    <n v="205.36790759604631"/>
    <n v="16.337084282998088"/>
    <n v="25.105784180743612"/>
    <s v="Resto"/>
    <n v="2023"/>
    <n v="4"/>
    <d v="2025-03-26T00:00:00"/>
    <x v="25"/>
    <x v="22"/>
  </r>
  <r>
    <n v="2024"/>
    <n v="12"/>
    <n v="48"/>
    <x v="3"/>
    <s v="Accidentes Personales"/>
    <n v="36"/>
    <s v="76a50887d8f1c2e9301755428990ad81479ee21c25b43215cf524541e0503269"/>
    <s v="866d562d83a77144c090ae01fef5e5dc5d322dfdcb968ee04e0fa262fe1b2619"/>
    <x v="8"/>
    <n v="251164.28156999999"/>
    <n v="292500.62477999995"/>
    <n v="251164.28156999999"/>
    <n v="292500.62477999995"/>
    <n v="143389.03792"/>
    <n v="135530.74668000001"/>
    <n v="143389.03792"/>
    <n v="135530.74668000001"/>
    <n v="0"/>
    <n v="0"/>
    <n v="137.94900000000001"/>
    <n v="132.37299999999999"/>
    <n v="0"/>
    <n v="0"/>
    <n v="120483.60833"/>
    <n v="115215.28975"/>
    <n v="180258.66363"/>
    <n v="204532.04572999998"/>
    <n v="0"/>
    <n v="0"/>
    <n v="0"/>
    <n v="0"/>
    <n v="0"/>
    <n v="0"/>
    <s v="Accidentes Personales"/>
    <s v="Accidentes y Enfermedades"/>
    <s v="Accidentes Personales"/>
    <x v="25"/>
    <x v="3"/>
    <n v="61783494.341970004"/>
    <n v="54332276.383280002"/>
    <n v="915229324.65265"/>
    <n v="785024033.86473012"/>
    <n v="876641246.77607977"/>
    <n v="747866068.79561019"/>
    <n v="6595100.8747900007"/>
    <n v="5712424.1479399996"/>
    <n v="1583187.5877299998"/>
    <n v="1320078.50407"/>
    <n v="30296137.968400002"/>
    <n v="26868016.60072"/>
    <n v="3.808346321586741"/>
    <n v="5.1204290368648628"/>
    <n v="-41336.343209999963"/>
    <n v="-14.132052962652807"/>
    <n v="0.82903068975977623"/>
    <n v="1.0886573025720165"/>
    <n v="0.40652327008215555"/>
    <n v="0.53835518084424117"/>
    <n v="2.7442770331394532E-2"/>
    <n v="2.8650748809011362E-2"/>
    <n v="3.7260085317388086E-2"/>
    <n v="3.9111364585781148E-2"/>
    <m/>
    <m/>
    <m/>
    <n v="0"/>
    <m/>
    <n v="0"/>
    <m/>
    <n v="0"/>
    <m/>
    <n v="5.7981612530727755"/>
    <n v="57.089741034708865"/>
    <n v="46.335199038271277"/>
    <n v="9.0569834573800279"/>
    <n v="4.5725863220337004"/>
    <n v="-11.86776478637629"/>
    <n v="66.839288555531169"/>
    <n v="56.331167734025478"/>
    <s v="Medianas"/>
    <n v="2023"/>
    <n v="4"/>
    <d v="2025-03-26T00:00:00"/>
    <x v="25"/>
    <x v="8"/>
  </r>
  <r>
    <n v="2024"/>
    <n v="12"/>
    <n v="16"/>
    <x v="24"/>
    <s v="Accidentes Personales"/>
    <n v="14"/>
    <s v="8527a891e224136950ff32ca212b45bc93f69fbb801c3b1ebedac52775f99e61"/>
    <s v="866d562d83a77144c090ae01fef5e5dc5d322dfdcb968ee04e0fa262fe1b2619"/>
    <x v="28"/>
    <n v="24863.118269999999"/>
    <n v="28373.248359999998"/>
    <n v="24863.118269999999"/>
    <n v="28373.248359999998"/>
    <n v="14856.841970000001"/>
    <n v="29195.34561"/>
    <n v="14856.841970000001"/>
    <n v="29195.34561"/>
    <n v="0"/>
    <n v="0"/>
    <n v="137.94900000000001"/>
    <n v="132.37299999999999"/>
    <n v="0"/>
    <n v="0"/>
    <n v="14856.841970000001"/>
    <n v="14609.90148"/>
    <n v="23842.89846"/>
    <n v="20176.351589999998"/>
    <n v="0"/>
    <n v="0"/>
    <n v="0"/>
    <n v="0"/>
    <n v="0"/>
    <n v="0"/>
    <s v="Accidentes Personales"/>
    <s v="Accidentes y Enfermedades"/>
    <s v="Accidentes Personales"/>
    <x v="25"/>
    <x v="3"/>
    <n v="4664109.4979099995"/>
    <n v="3803565.6865300001"/>
    <n v="915229324.65265"/>
    <n v="785024033.86473012"/>
    <n v="876641246.77607977"/>
    <n v="747866068.79561019"/>
    <n v="6595100.8747900007"/>
    <n v="5712424.1479399996"/>
    <n v="1583187.5877299998"/>
    <n v="1320078.50407"/>
    <n v="2379315.2503899997"/>
    <n v="2179445.19808"/>
    <n v="0.37699375251469042"/>
    <n v="0.49669365623405065"/>
    <n v="-3510.1300899999987"/>
    <n v="-12.371266220432153"/>
    <n v="1.0449694829604703"/>
    <n v="1.3018564717752776"/>
    <n v="0.53307321110581196"/>
    <n v="0.74596446330561372"/>
    <n v="2.7165998291669804E-3"/>
    <n v="2.8361793791287096E-3"/>
    <n v="3.6143158853769665E-3"/>
    <n v="3.7938943273216389E-3"/>
    <m/>
    <m/>
    <m/>
    <n v="0"/>
    <m/>
    <n v="0"/>
    <m/>
    <n v="0"/>
    <m/>
    <n v="-49.112292868657704"/>
    <n v="59.754540072820895"/>
    <n v="102.89743789491152"/>
    <n v="0.93841324206577337"/>
    <n v="1.6902269350552945"/>
    <n v="18.172496913749512"/>
    <n v="62.311392194722295"/>
    <n v="72.411017496548297"/>
    <s v="Resto"/>
    <n v="2023"/>
    <n v="4"/>
    <d v="2025-03-26T00:00:00"/>
    <x v="25"/>
    <x v="28"/>
  </r>
  <r>
    <n v="2024"/>
    <n v="12"/>
    <n v="91"/>
    <x v="60"/>
    <s v="Accidentes Personales"/>
    <n v="218"/>
    <s v="5966abd0cbfc86f98a186531b2b4ee5f6e910120ce13222f98207203dfc9a9a2"/>
    <s v="866d562d83a77144c090ae01fef5e5dc5d322dfdcb968ee04e0fa262fe1b2619"/>
    <x v="11"/>
    <n v="82814.686430000002"/>
    <n v="66725.553039999999"/>
    <n v="82814.686430000002"/>
    <n v="66725.553039999999"/>
    <n v="49936.673290000006"/>
    <n v="41908.978729999995"/>
    <n v="49936.673290000006"/>
    <n v="41908.978729999995"/>
    <n v="0"/>
    <n v="0"/>
    <n v="137.94900000000001"/>
    <n v="132.37299999999999"/>
    <n v="0"/>
    <n v="0"/>
    <n v="49936.673289999999"/>
    <n v="41840.915950000002"/>
    <n v="78631.924019999991"/>
    <n v="58670.962549999997"/>
    <n v="0"/>
    <n v="0"/>
    <n v="0"/>
    <n v="0"/>
    <n v="0"/>
    <n v="0"/>
    <s v="Accidentes Personales"/>
    <s v="Accidentes y Enfermedades"/>
    <s v="Accidentes Personales"/>
    <x v="25"/>
    <x v="3"/>
    <n v="4784744.0388700003"/>
    <n v="4653799.87928"/>
    <n v="915229324.65265"/>
    <n v="785024033.86473012"/>
    <n v="876641246.77607977"/>
    <n v="747866068.79561019"/>
    <n v="6595100.8747900007"/>
    <n v="5712424.1479399996"/>
    <n v="1583187.5877299998"/>
    <n v="1320078.50407"/>
    <n v="82814.686430000002"/>
    <n v="66725.553039999999"/>
    <n v="1.2557000719513174"/>
    <n v="1.1680777076762132"/>
    <n v="16089.133390000003"/>
    <n v="24.112401706667065"/>
    <n v="100"/>
    <n v="100"/>
    <n v="1.7308070349685438"/>
    <n v="1.4337864706447856"/>
    <n v="9.0485175899963684E-3"/>
    <n v="9.4468160988953939E-3"/>
    <n v="8.4998102174662429E-3"/>
    <n v="8.9221260094681353E-3"/>
    <m/>
    <m/>
    <m/>
    <n v="0"/>
    <m/>
    <n v="0"/>
    <m/>
    <n v="0"/>
    <m/>
    <n v="19.15507083033139"/>
    <n v="60.299296468639675"/>
    <n v="62.807990073723033"/>
    <n v="3.1541854974747512"/>
    <n v="19.348900845465344"/>
    <n v="34.021874880592009"/>
    <n v="63.506869394800304"/>
    <n v="71.314521070525714"/>
    <s v="Medianas"/>
    <n v="2023"/>
    <n v="4"/>
    <d v="2025-03-26T00:00:00"/>
    <x v="25"/>
    <x v="11"/>
  </r>
  <r>
    <n v="2024"/>
    <n v="12"/>
    <n v="22"/>
    <x v="15"/>
    <s v="Accidentes Personales"/>
    <n v="16"/>
    <s v="b17ef6d19c7a5b1ee83b907c595526dcb1eb06db8227d650d5dda0a9f4ce8cd9"/>
    <s v="866d562d83a77144c090ae01fef5e5dc5d322dfdcb968ee04e0fa262fe1b2619"/>
    <x v="19"/>
    <n v="76163.284040000013"/>
    <n v="53973.71125"/>
    <n v="76163.284040000013"/>
    <n v="53973.71125"/>
    <n v="34738.36406"/>
    <n v="29242.368870000006"/>
    <n v="34738.36406"/>
    <n v="29242.368870000006"/>
    <n v="0"/>
    <n v="0"/>
    <n v="137.94900000000001"/>
    <n v="132.37299999999999"/>
    <n v="-728.55509999999992"/>
    <n v="1843.8113600000001"/>
    <n v="34721.337579999999"/>
    <n v="29218.048739999998"/>
    <n v="73835.524680000002"/>
    <n v="45040.370340000001"/>
    <n v="0"/>
    <n v="0"/>
    <n v="0"/>
    <n v="0"/>
    <n v="0"/>
    <n v="0"/>
    <s v="Accidentes Personales"/>
    <s v="Accidentes y Enfermedades"/>
    <s v="Accidentes Personales"/>
    <x v="25"/>
    <x v="3"/>
    <n v="30790952.222909998"/>
    <n v="26673376.957529999"/>
    <n v="915229324.65265"/>
    <n v="785024033.86473012"/>
    <n v="876641246.77607977"/>
    <n v="747866068.79561019"/>
    <n v="6595100.8747900007"/>
    <n v="5712424.1479399996"/>
    <n v="1583187.5877299998"/>
    <n v="1320078.50407"/>
    <n v="6149622.8427499998"/>
    <n v="5950050.4986999994"/>
    <n v="1.1548463850058273"/>
    <n v="0.94484775381155595"/>
    <n v="22189.572790000013"/>
    <n v="41.11181587499231"/>
    <n v="1.2385033356930417"/>
    <n v="0.90711349864664981"/>
    <n v="0.24735605280609266"/>
    <n v="0.20235049853619308"/>
    <n v="8.3217705102385867E-3"/>
    <n v="8.6880789969781529E-3"/>
    <n v="6.8754215057956264E-3"/>
    <n v="7.2170290245847316E-3"/>
    <m/>
    <m/>
    <m/>
    <n v="0"/>
    <m/>
    <n v="0"/>
    <m/>
    <n v="0"/>
    <m/>
    <n v="18.794630539109235"/>
    <n v="45.610381035770253"/>
    <n v="54.178910793354063"/>
    <n v="2.194203916783382"/>
    <n v="18.835237386902936"/>
    <n v="63.931877386068578"/>
    <n v="47.025246628206119"/>
    <n v="64.870800394044892"/>
    <s v="Resto"/>
    <n v="2023"/>
    <n v="4"/>
    <d v="2025-03-26T00:00:00"/>
    <x v="25"/>
    <x v="19"/>
  </r>
  <r>
    <n v="2024"/>
    <n v="12"/>
    <n v="12"/>
    <x v="31"/>
    <s v="Accidentes Personales"/>
    <n v="12"/>
    <s v="6b51d431df5d7f141cbececcf79edf3dd861c3b4069f0b11661a3eefacbba918"/>
    <s v="866d562d83a77144c090ae01fef5e5dc5d322dfdcb968ee04e0fa262fe1b2619"/>
    <x v="13"/>
    <n v="252749.79343000002"/>
    <n v="233820.85562000002"/>
    <n v="252749.79343000002"/>
    <n v="233820.85562000002"/>
    <n v="75325.251140000008"/>
    <n v="93986.893929999991"/>
    <n v="75325.251140000008"/>
    <n v="93986.893929999991"/>
    <n v="0"/>
    <n v="0"/>
    <n v="137.94900000000001"/>
    <n v="132.37299999999999"/>
    <n v="0"/>
    <n v="536.94523000000004"/>
    <n v="63091.25462"/>
    <n v="85214.279949999996"/>
    <n v="197288.01225999999"/>
    <n v="194032.94699"/>
    <n v="0"/>
    <n v="0"/>
    <n v="0"/>
    <n v="0"/>
    <n v="0"/>
    <n v="0"/>
    <s v="Accidentes Personales"/>
    <s v="Accidentes y Enfermedades"/>
    <s v="Accidentes Personales"/>
    <x v="25"/>
    <x v="3"/>
    <n v="6593607.79947"/>
    <n v="7470400.8941500001"/>
    <n v="915229324.65265"/>
    <n v="785024033.86473012"/>
    <n v="876641246.77607977"/>
    <n v="747866068.79561019"/>
    <n v="6595100.8747900007"/>
    <n v="5712424.1479399996"/>
    <n v="1583187.5877299998"/>
    <n v="1320078.50407"/>
    <n v="252749.79343000002"/>
    <n v="233820.85562000002"/>
    <n v="3.832387073807237"/>
    <n v="4.0931984314280987"/>
    <n v="18928.937810000003"/>
    <n v="8.0954873592468779"/>
    <n v="100"/>
    <n v="100"/>
    <n v="3.8332548904458088"/>
    <n v="3.1299639595393454"/>
    <n v="2.7616006898153557E-2"/>
    <n v="2.8831610919461997E-2"/>
    <n v="2.9785184342558665E-2"/>
    <n v="3.1265070762810959E-2"/>
    <m/>
    <m/>
    <m/>
    <n v="0"/>
    <m/>
    <n v="0"/>
    <m/>
    <n v="0"/>
    <m/>
    <n v="-19.855579868294072"/>
    <n v="29.802299783426573"/>
    <n v="40.196112395869946"/>
    <n v="4.7578222393723149"/>
    <n v="-25.961640869324743"/>
    <n v="1.677583792080295"/>
    <n v="31.979264171841276"/>
    <n v="43.917428082145108"/>
    <s v="Medianas"/>
    <n v="2023"/>
    <n v="4"/>
    <d v="2025-03-26T00:00:00"/>
    <x v="25"/>
    <x v="13"/>
  </r>
  <r>
    <n v="2024"/>
    <n v="12"/>
    <n v="50"/>
    <x v="56"/>
    <s v="Accidentes Personales"/>
    <n v="38"/>
    <s v="aea92132c4cbeb263e6ac2bf6c183b5d81737f179f21efdc5863739672f0f470"/>
    <s v="866d562d83a77144c090ae01fef5e5dc5d322dfdcb968ee04e0fa262fe1b2619"/>
    <x v="4"/>
    <n v="1028161.3278300001"/>
    <n v="880212.38989999995"/>
    <n v="1028161.3278300001"/>
    <n v="880212.38989999995"/>
    <n v="142611.35673999999"/>
    <n v="27412.851309999998"/>
    <n v="142611.35673999999"/>
    <n v="27412.851309999998"/>
    <n v="0"/>
    <n v="0"/>
    <n v="137.94900000000001"/>
    <n v="132.37299999999999"/>
    <n v="0"/>
    <n v="0"/>
    <n v="142614.35674000002"/>
    <n v="27168.086309999999"/>
    <n v="1016627.30088"/>
    <n v="858075.78973000008"/>
    <n v="0"/>
    <n v="0"/>
    <n v="0"/>
    <n v="0"/>
    <n v="0"/>
    <n v="0"/>
    <s v="Accidentes Personales"/>
    <s v="Accidentes y Enfermedades"/>
    <s v="Accidentes Personales"/>
    <x v="25"/>
    <x v="3"/>
    <n v="56200364.244449995"/>
    <n v="33772004.557349995"/>
    <n v="915229324.65265"/>
    <n v="785024033.86473012"/>
    <n v="876641246.77607977"/>
    <n v="747866068.79561019"/>
    <n v="6595100.8747900007"/>
    <n v="5712424.1479399996"/>
    <n v="1583187.5877299998"/>
    <n v="1320078.50407"/>
    <n v="1028161.3278300001"/>
    <n v="880203.57852999994"/>
    <n v="15.589774096711425"/>
    <n v="15.408736590706768"/>
    <n v="147948.93793000013"/>
    <n v="16.808322585280642"/>
    <n v="100"/>
    <n v="100.00100106046088"/>
    <n v="1.829456697750024"/>
    <n v="2.6063374130050989"/>
    <n v="0.11233920287903913"/>
    <n v="0.11728416060858965"/>
    <n v="0.11212553398736733"/>
    <n v="0.11769652704227175"/>
    <m/>
    <m/>
    <m/>
    <n v="0"/>
    <m/>
    <n v="0"/>
    <m/>
    <n v="0"/>
    <m/>
    <n v="420.23540027730155"/>
    <n v="13.87052331962245"/>
    <n v="3.1143450858621002"/>
    <n v="9.0078622296728881"/>
    <n v="424.93339101144818"/>
    <n v="18.477564924642543"/>
    <n v="14.028184824128958"/>
    <n v="3.1661639490549711"/>
    <s v="Grandes"/>
    <n v="2023"/>
    <n v="4"/>
    <d v="2025-03-26T00:00:00"/>
    <x v="25"/>
    <x v="4"/>
  </r>
  <r>
    <n v="2024"/>
    <n v="12"/>
    <n v="80"/>
    <x v="30"/>
    <s v="Accidentes Personales"/>
    <n v="52"/>
    <s v="41cfc0d1f2d127b04555b7246d84019b4d27710a3f3aff6e7764375b1e06e05d"/>
    <s v="866d562d83a77144c090ae01fef5e5dc5d322dfdcb968ee04e0fa262fe1b2619"/>
    <x v="35"/>
    <n v="0"/>
    <n v="0"/>
    <n v="0"/>
    <n v="0"/>
    <n v="0"/>
    <n v="-10.99699"/>
    <n v="0"/>
    <n v="-10.99699"/>
    <n v="0"/>
    <n v="0"/>
    <n v="0"/>
    <n v="0"/>
    <n v="0"/>
    <n v="0"/>
    <n v="0"/>
    <n v="-10.99699"/>
    <n v="0"/>
    <n v="0"/>
    <n v="0"/>
    <n v="0"/>
    <n v="0"/>
    <n v="0"/>
    <n v="0"/>
    <n v="0"/>
    <s v="Accidentes Personales"/>
    <s v="Accidentes y Enfermedades"/>
    <s v="Accidentes Personales"/>
    <x v="25"/>
    <x v="3"/>
    <n v="1104243.47276"/>
    <n v="1122680.13815"/>
    <n v="915229324.65265"/>
    <n v="785024033.86473012"/>
    <n v="876641246.77607977"/>
    <n v="747866068.79561019"/>
    <n v="6595100.8747900007"/>
    <n v="5712424.1479399996"/>
    <n v="1583187.5877299998"/>
    <n v="1320078.504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25"/>
    <x v="35"/>
  </r>
  <r>
    <n v="2024"/>
    <n v="12"/>
    <n v="43"/>
    <x v="9"/>
    <s v="Accidentes Personales"/>
    <n v="31"/>
    <s v="eb1e33e8a81b697b75855af6bfcdbcbf7cbbde9f94962ceaec1ed8af21f5a50f"/>
    <s v="866d562d83a77144c090ae01fef5e5dc5d322dfdcb968ee04e0fa262fe1b2619"/>
    <x v="17"/>
    <n v="177081.25771999999"/>
    <n v="213690.19677000001"/>
    <n v="177081.25771999999"/>
    <n v="213690.19677000001"/>
    <n v="74676.586670000004"/>
    <n v="64917.89099"/>
    <n v="74676.586670000004"/>
    <n v="64917.89099"/>
    <n v="0"/>
    <n v="0"/>
    <n v="137.94900000000001"/>
    <n v="132.37299999999999"/>
    <n v="12273.634480000001"/>
    <n v="12591.05724"/>
    <n v="74676.586670000004"/>
    <n v="64917.89099"/>
    <n v="194339.31963999997"/>
    <n v="175917.98122999998"/>
    <n v="0"/>
    <n v="0"/>
    <n v="0"/>
    <n v="0"/>
    <n v="0"/>
    <n v="0"/>
    <s v="Accidentes Personales"/>
    <s v="Accidentes y Enfermedades"/>
    <s v="Accidentes Personales"/>
    <x v="25"/>
    <x v="3"/>
    <n v="116483297.66436"/>
    <n v="99677568.474130005"/>
    <n v="915229324.65265"/>
    <n v="785024033.86473012"/>
    <n v="876641246.77607977"/>
    <n v="747866068.79561019"/>
    <n v="6595100.8747900007"/>
    <n v="5712424.1479399996"/>
    <n v="1583187.5877299998"/>
    <n v="1320078.50407"/>
    <n v="41404529.52307"/>
    <n v="36758202.638769999"/>
    <n v="2.6850424441102816"/>
    <n v="3.7407970983222674"/>
    <n v="-36608.939050000015"/>
    <n v="-17.131782179695922"/>
    <n v="0.42768571400221539"/>
    <n v="0.58134016744500572"/>
    <n v="0.15202287475604406"/>
    <n v="0.21438143008620891"/>
    <n v="1.9348293695375888E-2"/>
    <n v="2.0199968729652053E-2"/>
    <n v="2.7220847713156974E-2"/>
    <n v="2.8573324246964998E-2"/>
    <m/>
    <m/>
    <m/>
    <n v="0"/>
    <m/>
    <n v="0"/>
    <m/>
    <n v="0"/>
    <m/>
    <n v="15.032367088917354"/>
    <n v="42.170802055222723"/>
    <n v="30.379442749951096"/>
    <n v="4.7168501855849252"/>
    <n v="15.032367088917354"/>
    <n v="10.471549457991692"/>
    <n v="38.425876352934225"/>
    <n v="36.902362416906421"/>
    <s v="Medianas"/>
    <n v="2023"/>
    <n v="4"/>
    <d v="2025-03-26T00:00:00"/>
    <x v="25"/>
    <x v="17"/>
  </r>
  <r>
    <n v="2024"/>
    <n v="12"/>
    <n v="18"/>
    <x v="64"/>
    <s v="Accidentes Personales"/>
    <n v="5"/>
    <s v="ef2d127de37b942baad06145e54b0c619a1f22327b2ebbcfbec78f5564afe39d"/>
    <s v="866d562d83a77144c090ae01fef5e5dc5d322dfdcb968ee04e0fa262fe1b2619"/>
    <x v="5"/>
    <n v="690935.11199"/>
    <n v="685337.88245999999"/>
    <n v="690935.11199"/>
    <n v="685337.88245999999"/>
    <n v="18932.790250000002"/>
    <n v="43777.241949999996"/>
    <n v="18932.790250000002"/>
    <n v="43777.241949999996"/>
    <n v="0"/>
    <n v="0"/>
    <n v="137.94900000000001"/>
    <n v="132.37299999999999"/>
    <n v="0"/>
    <n v="0"/>
    <n v="19102.908299999999"/>
    <n v="41001.737090000002"/>
    <n v="682585.36899999995"/>
    <n v="680842.27187000006"/>
    <n v="0"/>
    <n v="0"/>
    <n v="0"/>
    <n v="0"/>
    <n v="0"/>
    <n v="0"/>
    <s v="Accidentes Personales"/>
    <s v="Accidentes y Enfermedades"/>
    <s v="Accidentes Personales"/>
    <x v="25"/>
    <x v="3"/>
    <n v="21640816.292180002"/>
    <n v="22099973.424029998"/>
    <n v="915229324.65265"/>
    <n v="785024033.86473012"/>
    <n v="876641246.77607977"/>
    <n v="747866068.79561019"/>
    <n v="6595100.8747900007"/>
    <n v="5712424.1479399996"/>
    <n v="1583187.5877299998"/>
    <n v="1320078.50407"/>
    <n v="979435.60864999995"/>
    <n v="963292.14204999991"/>
    <n v="10.476490429905677"/>
    <n v="11.997321359744353"/>
    <n v="5597.2295300000114"/>
    <n v="0.81671094991990767"/>
    <n v="70.544209939676065"/>
    <n v="71.145382853587876"/>
    <n v="3.1927405263343616"/>
    <n v="3.101080120371595"/>
    <n v="7.5493113406547074E-2"/>
    <n v="7.8816176461120296E-2"/>
    <n v="8.7301515991304368E-2"/>
    <n v="9.1639119764277077E-2"/>
    <m/>
    <m/>
    <m/>
    <n v="0"/>
    <m/>
    <n v="0"/>
    <m/>
    <n v="0"/>
    <m/>
    <n v="-56.751980237530695"/>
    <n v="2.7401690725299277"/>
    <n v="6.3876874561293597"/>
    <n v="1.1958652529070257"/>
    <n v="-53.409514679662081"/>
    <n v="0.25602069701287089"/>
    <n v="2.7986108650389196"/>
    <n v="6.0222079010142409"/>
    <s v="Grandes"/>
    <n v="2023"/>
    <n v="4"/>
    <d v="2025-03-26T00:00:00"/>
    <x v="25"/>
    <x v="5"/>
  </r>
  <r>
    <n v="2024"/>
    <n v="12"/>
    <n v="150.1"/>
    <x v="32"/>
    <s v="Accidentes Personales"/>
    <n v="150.1"/>
    <m/>
    <m/>
    <x v="21"/>
    <n v="526591.12993000005"/>
    <n v="505129.23619000008"/>
    <n v="526591.12993000005"/>
    <n v="505129.23619000008"/>
    <n v="244628.54011999999"/>
    <n v="272254.87449000002"/>
    <n v="244628.54011999999"/>
    <n v="272254.87449000002"/>
    <n v="0"/>
    <n v="0"/>
    <n v="0"/>
    <n v="0"/>
    <n v="-728.55509999999992"/>
    <n v="1843.8113600000001"/>
    <n v="212874.48631000001"/>
    <n v="220377.92590999996"/>
    <n v="482510.92257000005"/>
    <n v="429303.88682000001"/>
    <n v="0"/>
    <n v="0"/>
    <n v="0"/>
    <n v="0"/>
    <n v="0"/>
    <n v="0"/>
    <s v="Accidentes Personales"/>
    <s v="Accidentes y Enfermedades"/>
    <s v="Accidentes Personales"/>
    <x v="25"/>
    <x v="3"/>
    <n v="257069612.58531997"/>
    <n v="231787253.21506"/>
    <n v="915229324.65265"/>
    <n v="785024033.86473012"/>
    <n v="876641246.77607977"/>
    <n v="747866068.79561019"/>
    <n v="6595100.8747900007"/>
    <n v="5712424.1479399996"/>
    <n v="1583187.5877299998"/>
    <n v="1320078.50407"/>
    <n v="66926562.910389997"/>
    <n v="57897907.291489996"/>
    <n v="7.9845803715135393"/>
    <n v="8.842642337266895"/>
    <n v="21461.89373999997"/>
    <n v="4.2487926261958187"/>
    <n v="0.78681932409269073"/>
    <n v="0.8724481761437437"/>
    <n v="0.20484378711047671"/>
    <n v="0.21792796160422342"/>
    <n v="5.7536522896035176E-2"/>
    <n v="6.0069171039645028E-2"/>
    <n v="6.4345703366967294E-2"/>
    <n v="6.7542740240037633E-2"/>
    <m/>
    <m/>
    <m/>
    <n v="0"/>
    <m/>
    <n v="0"/>
    <m/>
    <n v="0"/>
    <m/>
    <n v="-10.147232229267122"/>
    <n v="46.455119772434934"/>
    <n v="53.898063106288639"/>
    <n v="15.45164590828762"/>
    <n v="-3.4048054354882562"/>
    <n v="12.393793157598143"/>
    <n v="44.118065799664322"/>
    <n v="51.333783055731054"/>
    <s v="Resto"/>
    <n v="2023"/>
    <n v="4"/>
    <d v="2025-03-26T00:00:00"/>
    <x v="25"/>
    <x v="21"/>
  </r>
  <r>
    <n v="2024"/>
    <n v="12"/>
    <n v="119"/>
    <x v="62"/>
    <s v="Accidentes Personales"/>
    <n v="217"/>
    <s v="16badfc6202cb3f8889e0f2779b19218af4cbb736e56acadce8148aba9a7a9f8"/>
    <s v="866d562d83a77144c090ae01fef5e5dc5d322dfdcb968ee04e0fa262fe1b2619"/>
    <x v="23"/>
    <n v="63855.948549999994"/>
    <n v="64288.37859"/>
    <n v="63855.948549999994"/>
    <n v="64288.37859"/>
    <n v="44458.373009999996"/>
    <n v="48966.319629999998"/>
    <n v="44458.373009999996"/>
    <n v="48966.319629999998"/>
    <n v="0"/>
    <n v="0"/>
    <n v="137.94900000000001"/>
    <n v="132.37299999999999"/>
    <n v="0"/>
    <n v="0"/>
    <n v="30460.34708"/>
    <n v="42293.96256"/>
    <n v="53777.687159999994"/>
    <n v="39684.476329999998"/>
    <n v="0"/>
    <n v="0"/>
    <n v="0"/>
    <n v="0"/>
    <n v="0"/>
    <n v="0"/>
    <s v="Accidentes Personales"/>
    <s v="Accidentes y Enfermedades"/>
    <s v="Accidentes Personales"/>
    <x v="25"/>
    <x v="3"/>
    <n v="1263154.0409200001"/>
    <n v="1108651.2541700001"/>
    <n v="915229324.65265"/>
    <n v="785024033.86473012"/>
    <n v="876641246.77607977"/>
    <n v="747866068.79561019"/>
    <n v="6595100.8747900007"/>
    <n v="5712424.1479399996"/>
    <n v="1583187.5877299998"/>
    <n v="1320078.50407"/>
    <n v="647961.79415999993"/>
    <n v="572236.92728999991"/>
    <n v="0.96823308334966562"/>
    <n v="1.1254132558273622"/>
    <n v="-432.43004000000656"/>
    <n v="-0.67264107368119053"/>
    <n v="9.8548940887450183"/>
    <n v="11.234573569807345"/>
    <n v="5.055278016883153"/>
    <n v="5.7987918516477004"/>
    <n v="6.9770435485373853E-3"/>
    <n v="7.2841597158285094E-3"/>
    <n v="8.1893516397840288E-3"/>
    <n v="8.5962421979556124E-3"/>
    <m/>
    <m/>
    <m/>
    <n v="0"/>
    <m/>
    <n v="0"/>
    <m/>
    <n v="0"/>
    <m/>
    <n v="-9.2062189971862551"/>
    <n v="69.622915357977249"/>
    <n v="76.166673828069861"/>
    <n v="2.8081557330641491"/>
    <n v="-27.979443787543758"/>
    <n v="35.513158124619238"/>
    <n v="56.641236707287213"/>
    <n v="106.57558438796211"/>
    <s v="Resto"/>
    <n v="2023"/>
    <n v="4"/>
    <d v="2025-03-26T00:00:00"/>
    <x v="25"/>
    <x v="23"/>
  </r>
  <r>
    <n v="2024"/>
    <n v="12"/>
    <n v="3"/>
    <x v="40"/>
    <s v="Accidentes Personales"/>
    <n v="3"/>
    <s v="4e07408562bedb8b60ce05c1decfe3ad16b72230967de01f640b7e4729b49fce"/>
    <s v="866d562d83a77144c090ae01fef5e5dc5d322dfdcb968ee04e0fa262fe1b2619"/>
    <x v="36"/>
    <n v="27.882560000000002"/>
    <n v="41.518419999999999"/>
    <n v="27.882560000000002"/>
    <n v="41.518419999999999"/>
    <n v="-6.7624199999999988"/>
    <n v="392.70384999999999"/>
    <n v="-6.7624199999999988"/>
    <n v="392.70384999999999"/>
    <n v="0"/>
    <n v="0"/>
    <n v="137.94900000000001"/>
    <n v="132.37299999999999"/>
    <n v="0"/>
    <n v="0"/>
    <n v="-6.7624199999999997"/>
    <n v="392.70384999999999"/>
    <n v="35.063429999999997"/>
    <n v="166.28782999999999"/>
    <n v="0"/>
    <n v="0"/>
    <n v="0"/>
    <n v="0"/>
    <n v="0"/>
    <n v="0"/>
    <s v="Accidentes Personales"/>
    <s v="Accidentes y Enfermedades"/>
    <s v="Accidentes Personales"/>
    <x v="25"/>
    <x v="3"/>
    <n v="25277015.57071"/>
    <n v="21222664.481219999"/>
    <n v="915229324.65265"/>
    <n v="785024033.86473012"/>
    <n v="876641246.77607977"/>
    <n v="747866068.79561019"/>
    <n v="6595100.8747900007"/>
    <n v="5712424.1479399996"/>
    <n v="1583187.5877299998"/>
    <n v="1320078.50407"/>
    <n v="3439214.0589899998"/>
    <n v="3106120.3025500001"/>
    <n v="4.2277685405210468E-4"/>
    <n v="7.2680912559639442E-4"/>
    <n v="-13.635859999999997"/>
    <n v="-32.842916469364681"/>
    <n v="8.1072476216232725E-4"/>
    <n v="1.3366649052811972E-3"/>
    <n v="1.103079591101301E-4"/>
    <n v="1.9563245716267049E-4"/>
    <n v="3.0465107759284322E-6"/>
    <n v="3.1806123773596565E-6"/>
    <n v="5.288808776414375E-6"/>
    <n v="5.5515849337653093E-6"/>
    <m/>
    <m/>
    <m/>
    <n v="0"/>
    <m/>
    <n v="0"/>
    <m/>
    <n v="0"/>
    <m/>
    <n v="-101.7220152030595"/>
    <n v="-24.253224954953915"/>
    <n v="945.85451469492341"/>
    <n v="-4.2713952865788108E-4"/>
    <n v="-101.7220152030595"/>
    <n v="-78.914013130125042"/>
    <n v="-19.286247808614277"/>
    <n v="236.15910436740921"/>
    <s v="Resto"/>
    <n v="2023"/>
    <n v="4"/>
    <d v="2025-03-26T00:00:00"/>
    <x v="25"/>
    <x v="36"/>
  </r>
  <r>
    <n v="2024"/>
    <n v="12"/>
    <n v="128"/>
    <x v="65"/>
    <s v="Accidentes Personales"/>
    <n v="267"/>
    <s v="8acc23987b8960d83c44541f9f0eb46454cea080ea94d916f56fccf033db866f"/>
    <s v="866d562d83a77144c090ae01fef5e5dc5d322dfdcb968ee04e0fa262fe1b2619"/>
    <x v="30"/>
    <n v="115.15496"/>
    <n v="197.28062"/>
    <n v="115.15496"/>
    <n v="197.28062"/>
    <n v="-24.570149999999998"/>
    <n v="439.36926999999997"/>
    <n v="-24.570149999999998"/>
    <n v="439.36926999999997"/>
    <n v="0"/>
    <n v="0"/>
    <n v="137.94900000000001"/>
    <n v="132.37299999999999"/>
    <n v="0"/>
    <n v="0"/>
    <n v="-24.570150000000002"/>
    <n v="439.36927000000003"/>
    <n v="129.47617"/>
    <n v="295.75452000000001"/>
    <n v="0"/>
    <n v="0"/>
    <n v="0"/>
    <n v="0"/>
    <n v="0"/>
    <n v="0"/>
    <s v="Accidentes Personales"/>
    <s v="Accidentes y Enfermedades"/>
    <s v="Accidentes Personales"/>
    <x v="25"/>
    <x v="3"/>
    <n v="97178.802089999997"/>
    <n v="73642.424530000004"/>
    <n v="915229324.65265"/>
    <n v="785024033.86473012"/>
    <n v="876641246.77607977"/>
    <n v="747866068.79561019"/>
    <n v="6595100.8747900007"/>
    <n v="5712424.1479399996"/>
    <n v="1583187.5877299998"/>
    <n v="1320078.50407"/>
    <n v="115.15496"/>
    <n v="197.28062"/>
    <n v="1.7460682131517319E-3"/>
    <n v="3.4535359225932633E-3"/>
    <n v="-82.125659999999996"/>
    <n v="-41.628853356198903"/>
    <n v="100"/>
    <n v="100"/>
    <n v="0.11849802376999027"/>
    <n v="0.26788990348848851"/>
    <n v="1.258208810602784E-5"/>
    <n v="1.3135927658376997E-5"/>
    <n v="2.5130519766225911E-5"/>
    <n v="2.6379137686739505E-5"/>
    <m/>
    <m/>
    <m/>
    <n v="0"/>
    <m/>
    <n v="0"/>
    <m/>
    <n v="0"/>
    <m/>
    <n v="-105.59214120732659"/>
    <n v="-21.336597225165114"/>
    <n v="222.71283920336421"/>
    <n v="-1.5519418033859828E-3"/>
    <n v="-105.59214120732659"/>
    <n v="-56.221744303349965"/>
    <n v="-18.976580787028226"/>
    <n v="148.55876758874217"/>
    <s v="Resto"/>
    <n v="2023"/>
    <n v="4"/>
    <d v="2025-03-26T00:00:00"/>
    <x v="25"/>
    <x v="30"/>
  </r>
  <r>
    <n v="2024"/>
    <n v="12"/>
    <n v="10"/>
    <x v="4"/>
    <s v="Accidentes Personales"/>
    <n v="10"/>
    <s v="4a44dc15364204a80fe80e9039455cc1608281820fe2b24f1e5233ade6af1dd5"/>
    <s v="866d562d83a77144c090ae01fef5e5dc5d322dfdcb968ee04e0fa262fe1b2619"/>
    <x v="14"/>
    <n v="180198.84088"/>
    <n v="143823.11252000002"/>
    <n v="180198.84088"/>
    <n v="143823.11252000002"/>
    <n v="70937.51155000001"/>
    <n v="72788.380920000011"/>
    <n v="70937.51155000001"/>
    <n v="72788.380920000011"/>
    <n v="0"/>
    <n v="0"/>
    <n v="137.94900000000001"/>
    <n v="132.37299999999999"/>
    <n v="0"/>
    <n v="0"/>
    <n v="70937.511549999996"/>
    <n v="72788.380919999996"/>
    <n v="153088.32241999998"/>
    <n v="178522.34099"/>
    <n v="0"/>
    <n v="0"/>
    <n v="0"/>
    <n v="0"/>
    <n v="0"/>
    <n v="0"/>
    <s v="Accidentes Personales"/>
    <s v="Accidentes y Enfermedades"/>
    <s v="Accidentes Personales"/>
    <x v="25"/>
    <x v="3"/>
    <n v="6475502.38203"/>
    <n v="6588756.6787700001"/>
    <n v="915229324.65265"/>
    <n v="785024033.86473012"/>
    <n v="876641246.77607977"/>
    <n v="747866068.79561019"/>
    <n v="6595100.8747900007"/>
    <n v="5712424.1479399996"/>
    <n v="1583187.5877299998"/>
    <n v="1320078.50407"/>
    <n v="982311.20866999996"/>
    <n v="832402.52324000001"/>
    <n v="2.7323136416126137"/>
    <n v="2.517724678617661"/>
    <n v="36375.728359999979"/>
    <n v="25.291990781343699"/>
    <n v="18.344373889816463"/>
    <n v="17.278072627674227"/>
    <n v="2.7827777714987052"/>
    <n v="2.1828566379362662"/>
    <n v="1.9688927793959123E-2"/>
    <n v="2.0555596892422763E-2"/>
    <n v="1.8320854689244156E-2"/>
    <n v="1.9231132220187207E-2"/>
    <m/>
    <m/>
    <m/>
    <n v="0"/>
    <m/>
    <n v="0"/>
    <m/>
    <n v="0"/>
    <m/>
    <n v="-2.5428088200426524"/>
    <n v="39.366241871244611"/>
    <n v="50.609654904998713"/>
    <n v="4.4806763329739949"/>
    <n v="-2.5428088200426524"/>
    <n v="-14.246966754387735"/>
    <n v="46.337637272803818"/>
    <n v="40.77270134166416"/>
    <s v="Medianas"/>
    <n v="2023"/>
    <n v="4"/>
    <d v="2025-03-26T00:00:00"/>
    <x v="25"/>
    <x v="14"/>
  </r>
  <r>
    <n v="2024"/>
    <n v="12"/>
    <n v="715"/>
    <x v="46"/>
    <s v="Accidentes Personales"/>
    <n v="251"/>
    <s v="c75d3f1f5bcd6914d0331ce5ec17c0db8f2070a2d4285f8e3ff11c6ca19168ff"/>
    <s v="866d562d83a77144c090ae01fef5e5dc5d322dfdcb968ee04e0fa262fe1b2619"/>
    <x v="34"/>
    <n v="36.51643"/>
    <n v="60.160699999999999"/>
    <n v="36.51643"/>
    <n v="60.160699999999999"/>
    <n v="-2.5186299999999999"/>
    <n v="-4.9426599999999992"/>
    <n v="-2.5186299999999999"/>
    <n v="-4.9426599999999992"/>
    <n v="0"/>
    <n v="0"/>
    <n v="137.94900000000001"/>
    <n v="132.37299999999999"/>
    <n v="0"/>
    <n v="0"/>
    <n v="-2.5186299999999999"/>
    <n v="-4.9426600000000001"/>
    <n v="30.745360000000002"/>
    <n v="55.91695"/>
    <n v="0"/>
    <n v="0"/>
    <n v="0"/>
    <n v="0"/>
    <n v="0"/>
    <n v="0"/>
    <s v="Accidentes Personales"/>
    <s v="Accidentes y Enfermedades"/>
    <s v="Accidentes Personales"/>
    <x v="25"/>
    <x v="3"/>
    <n v="135193.71434999999"/>
    <n v="122528.56879999999"/>
    <n v="915229324.65265"/>
    <n v="785024033.86473012"/>
    <n v="876641246.77607977"/>
    <n v="747866068.79561019"/>
    <n v="6595100.8747900007"/>
    <n v="5712424.1479399996"/>
    <n v="1583187.5877299998"/>
    <n v="1320078.50407"/>
    <n v="135193.71434999999"/>
    <n v="122528.56879999999"/>
    <n v="5.5369024209448109E-4"/>
    <n v="1.0531553407443495E-3"/>
    <n v="-23.644269999999999"/>
    <n v="-39.301853203170843"/>
    <n v="2.7010449543137357E-2"/>
    <n v="4.9099324826195147E-2"/>
    <n v="2.7010449543137357E-2"/>
    <n v="4.9099324826195147E-2"/>
    <n v="3.9898666942144579E-6"/>
    <n v="4.1654930262855154E-6"/>
    <n v="7.6635488093051782E-6"/>
    <n v="8.0443146855004271E-6"/>
    <m/>
    <m/>
    <m/>
    <n v="0"/>
    <m/>
    <n v="0"/>
    <m/>
    <n v="0"/>
    <m/>
    <n v="-49.043025415464534"/>
    <n v="-6.897251456399216"/>
    <n v="-8.2157621171296196"/>
    <n v="-1.5908601226537233E-4"/>
    <n v="-49.043025415464548"/>
    <n v="-45.016028234730257"/>
    <n v="-8.191902778175308"/>
    <n v="-8.839287550554884"/>
    <s v="Resto"/>
    <n v="2023"/>
    <n v="4"/>
    <d v="2025-03-26T00:00:00"/>
    <x v="25"/>
    <x v="34"/>
  </r>
  <r>
    <n v="2024"/>
    <n v="12"/>
    <n v="120"/>
    <x v="58"/>
    <s v="Accidentes Personales"/>
    <n v="234"/>
    <s v="114bd151f8fb0c58642d2170da4ae7d7c57977260ac2cc8905306cab6b2acabc"/>
    <s v="866d562d83a77144c090ae01fef5e5dc5d322dfdcb968ee04e0fa262fe1b2619"/>
    <x v="12"/>
    <n v="139464.63765000002"/>
    <n v="115899.52870000001"/>
    <n v="139464.63765000002"/>
    <n v="115899.52870000001"/>
    <n v="92378.469670000006"/>
    <n v="54675.899339999996"/>
    <n v="92378.469670000006"/>
    <n v="54675.899339999996"/>
    <n v="0"/>
    <n v="0"/>
    <n v="137.94900000000001"/>
    <n v="132.37299999999999"/>
    <n v="-6.7725900000000001"/>
    <n v="-821.2114499999999"/>
    <n v="71045.071769999995"/>
    <n v="42313.767260000001"/>
    <n v="103419.00225000001"/>
    <n v="89638.777310000005"/>
    <n v="0"/>
    <n v="0"/>
    <n v="0"/>
    <n v="0"/>
    <n v="0"/>
    <n v="0"/>
    <s v="Accidentes Personales"/>
    <s v="Accidentes y Enfermedades"/>
    <s v="Accidentes Personales"/>
    <x v="25"/>
    <x v="3"/>
    <n v="3543412.1833600001"/>
    <n v="3536266.6495100004"/>
    <n v="915229324.65265"/>
    <n v="785024033.86473012"/>
    <n v="876641246.77607977"/>
    <n v="747866068.79561019"/>
    <n v="6595100.8747900007"/>
    <n v="5712424.1479399996"/>
    <n v="1583187.5877299998"/>
    <n v="1320078.50407"/>
    <n v="139645.32724000001"/>
    <n v="115986.81951"/>
    <n v="2.1146702726429609"/>
    <n v="2.0289027162276705"/>
    <n v="23565.108950000009"/>
    <n v="20.332359600009319"/>
    <n v="99.870608208973977"/>
    <n v="99.924740750398399"/>
    <n v="3.935885255035565"/>
    <n v="3.2774544508983658"/>
    <n v="1.5238217777050573E-2"/>
    <n v="1.5908975098182145E-2"/>
    <n v="1.4763819157156022E-2"/>
    <n v="1.5497364238846763E-2"/>
    <m/>
    <m/>
    <m/>
    <n v="0"/>
    <m/>
    <n v="0"/>
    <m/>
    <n v="0"/>
    <m/>
    <n v="68.956470373807676"/>
    <n v="66.237916095858438"/>
    <n v="47.175255976688014"/>
    <n v="5.8349667712121063"/>
    <n v="67.900606281304192"/>
    <n v="15.373062142897709"/>
    <n v="68.696342281720277"/>
    <n v="47.204757282292292"/>
    <s v="Medianas"/>
    <n v="2023"/>
    <n v="4"/>
    <d v="2025-03-26T00:00:00"/>
    <x v="25"/>
    <x v="12"/>
  </r>
  <r>
    <n v="2024"/>
    <n v="12"/>
    <n v="79"/>
    <x v="59"/>
    <s v="Accidentes Personales"/>
    <n v="51"/>
    <s v="031b4af5197ec30a926f48cf40e11a7dbc470048a21e4003b7a3c07c5dab1baa"/>
    <s v="866d562d83a77144c090ae01fef5e5dc5d322dfdcb968ee04e0fa262fe1b2619"/>
    <x v="6"/>
    <n v="583128.98575999995"/>
    <n v="575382.97328999999"/>
    <n v="583128.98575999995"/>
    <n v="575382.97328999999"/>
    <n v="1369.6711699999996"/>
    <n v="12802.007680000001"/>
    <n v="1369.6711699999996"/>
    <n v="12802.007680000001"/>
    <n v="0"/>
    <n v="0"/>
    <n v="137.94900000000001"/>
    <n v="132.37299999999999"/>
    <n v="0"/>
    <n v="0"/>
    <n v="1369.6711699999998"/>
    <n v="12802.007679999999"/>
    <n v="597401.01488999999"/>
    <n v="581897.73115000001"/>
    <n v="0"/>
    <n v="0"/>
    <n v="0"/>
    <n v="0"/>
    <n v="0"/>
    <n v="0"/>
    <s v="Accidentes Personales"/>
    <s v="Accidentes y Enfermedades"/>
    <s v="Accidentes Personales"/>
    <x v="25"/>
    <x v="3"/>
    <n v="77118417.460149989"/>
    <n v="65800436.183449998"/>
    <n v="915229324.65265"/>
    <n v="785024033.86473012"/>
    <n v="876641246.77607977"/>
    <n v="747866068.79561019"/>
    <n v="6595100.8747900007"/>
    <n v="5712424.1479399996"/>
    <n v="1583187.5877299998"/>
    <n v="1320078.50407"/>
    <n v="583139.80669000011"/>
    <n v="575394.05998000002"/>
    <n v="8.8418508955493085"/>
    <n v="10.072483386890891"/>
    <n v="7746.0124699999578"/>
    <n v="1.3462359558032766"/>
    <n v="99.998144367804073"/>
    <n v="99.998073200477535"/>
    <n v="0.75614750012385157"/>
    <n v="0.87443641207156508"/>
    <n v="6.3713975290434502E-2"/>
    <n v="6.6518543121773549E-2"/>
    <n v="7.3294950023039165E-2"/>
    <n v="7.6936633081457609E-2"/>
    <m/>
    <m/>
    <m/>
    <n v="0"/>
    <m/>
    <n v="0"/>
    <m/>
    <n v="0"/>
    <m/>
    <n v="-89.301122103373089"/>
    <n v="0.23488305391214406"/>
    <n v="2.2249542086375982"/>
    <n v="8.6513511135080115E-2"/>
    <n v="-89.301122103373089"/>
    <n v="2.6642626204025577"/>
    <n v="0.22927165101187497"/>
    <n v="2.2000442680364967"/>
    <s v="Grandes"/>
    <n v="2023"/>
    <n v="4"/>
    <d v="2025-03-26T00:00:00"/>
    <x v="25"/>
    <x v="6"/>
  </r>
  <r>
    <n v="2024"/>
    <n v="12"/>
    <n v="37"/>
    <x v="35"/>
    <s v="Accidentes Personales"/>
    <n v="25"/>
    <s v="b7a56873cd771f2c446d369b649430b65a756ba278ff97ec81bb6f55b2e73569"/>
    <s v="866d562d83a77144c090ae01fef5e5dc5d322dfdcb968ee04e0fa262fe1b2619"/>
    <x v="33"/>
    <n v="11380.054970000001"/>
    <n v="8314.0623899999991"/>
    <n v="11380.054970000001"/>
    <n v="8314.0623899999991"/>
    <n v="14870.247459999995"/>
    <n v="9466.9529500000008"/>
    <n v="14870.247459999995"/>
    <n v="9466.9529500000008"/>
    <n v="0"/>
    <n v="0"/>
    <n v="137.94900000000001"/>
    <n v="132.37299999999999"/>
    <n v="0"/>
    <n v="0"/>
    <n v="13880.247460000001"/>
    <n v="9664.952949999999"/>
    <n v="11070.717500000001"/>
    <n v="7889.0187000000005"/>
    <n v="0"/>
    <n v="0"/>
    <n v="0"/>
    <n v="0"/>
    <n v="0"/>
    <n v="0"/>
    <s v="Accidentes Personales"/>
    <s v="Accidentes y Enfermedades"/>
    <s v="Accidentes Personales"/>
    <x v="25"/>
    <x v="3"/>
    <n v="13491623.877"/>
    <n v="11092660.54903"/>
    <n v="915229324.65265"/>
    <n v="785024033.86473012"/>
    <n v="876641246.77607977"/>
    <n v="747866068.79561019"/>
    <n v="6595100.8747900007"/>
    <n v="5712424.1479399996"/>
    <n v="1583187.5877299998"/>
    <n v="1320078.50407"/>
    <n v="2168650.3452900001"/>
    <n v="1225622.8746099998"/>
    <n v="0.172553160081306"/>
    <n v="0.14554350613124895"/>
    <n v="3065.9925800000019"/>
    <n v="36.877189948534927"/>
    <n v="0.52475287197476816"/>
    <n v="0.67835404856045789"/>
    <n v="8.4349038142104454E-2"/>
    <n v="7.4951021472725254E-2"/>
    <n v="1.2434102211835254E-3"/>
    <n v="1.2981427707002254E-3"/>
    <n v="1.0590838027046468E-3"/>
    <n v="1.1117047205242588E-3"/>
    <m/>
    <m/>
    <m/>
    <n v="0"/>
    <m/>
    <n v="0"/>
    <m/>
    <n v="0"/>
    <m/>
    <n v="57.075328656830315"/>
    <n v="130.6693816435932"/>
    <n v="113.86675377113693"/>
    <n v="0.939259982534426"/>
    <n v="43.614226906298612"/>
    <n v="40.330729600121252"/>
    <n v="125.37802956312451"/>
    <n v="122.51147218094435"/>
    <s v="Resto"/>
    <n v="2023"/>
    <n v="4"/>
    <d v="2025-03-26T00:00:00"/>
    <x v="25"/>
    <x v="33"/>
  </r>
  <r>
    <n v="2024"/>
    <n v="12"/>
    <n v="41"/>
    <x v="7"/>
    <s v="Accidentes Personales"/>
    <n v="29"/>
    <s v="35135aaa6cc23891b40cb3f378c53a17a1127210ce60e125ccf03efcfdaec458"/>
    <s v="866d562d83a77144c090ae01fef5e5dc5d322dfdcb968ee04e0fa262fe1b2619"/>
    <x v="16"/>
    <n v="217917.42212999999"/>
    <n v="184282.90433000002"/>
    <n v="217917.42212999999"/>
    <n v="184282.90433000002"/>
    <n v="64530.574139999997"/>
    <n v="70865.60805000001"/>
    <n v="64530.574139999997"/>
    <n v="70865.60805000001"/>
    <n v="0"/>
    <n v="0"/>
    <n v="137.94900000000001"/>
    <n v="132.37299999999999"/>
    <n v="0"/>
    <n v="0"/>
    <n v="51740.887009999999"/>
    <n v="62595.140719999996"/>
    <n v="169494.70131"/>
    <n v="130529.22643000001"/>
    <n v="0"/>
    <n v="0"/>
    <n v="0"/>
    <n v="0"/>
    <n v="0"/>
    <n v="0"/>
    <s v="Accidentes Personales"/>
    <s v="Accidentes y Enfermedades"/>
    <s v="Accidentes Personales"/>
    <x v="25"/>
    <x v="3"/>
    <n v="31887947.205630001"/>
    <n v="27302085.109419998"/>
    <n v="915229324.65265"/>
    <n v="785024033.86473012"/>
    <n v="876641246.77607977"/>
    <n v="747866068.79561019"/>
    <n v="6595100.8747900007"/>
    <n v="5712424.1479399996"/>
    <n v="1583187.5877299998"/>
    <n v="1320078.50407"/>
    <n v="5589326.0278100008"/>
    <n v="4824880.9419999998"/>
    <n v="3.3042318270368964"/>
    <n v="3.2260017736332776"/>
    <n v="33634.517799999972"/>
    <n v="18.251567025322004"/>
    <n v="3.8988139365236494"/>
    <n v="3.819429050069191"/>
    <n v="0.68338491883706276"/>
    <n v="0.67497740041260501"/>
    <n v="2.3810144218521904E-2"/>
    <n v="2.4858221413994522E-2"/>
    <n v="2.3474810500101754E-2"/>
    <n v="2.4641163975626768E-2"/>
    <m/>
    <m/>
    <m/>
    <n v="0"/>
    <m/>
    <n v="0"/>
    <m/>
    <n v="0"/>
    <m/>
    <n v="-8.939504061730851"/>
    <n v="29.612397902497158"/>
    <n v="38.45479227042091"/>
    <n v="4.0759904031666263"/>
    <n v="-17.340409471324847"/>
    <n v="29.851915885593883"/>
    <n v="30.526551337653729"/>
    <n v="47.954885225316502"/>
    <s v="Medianas"/>
    <n v="2023"/>
    <n v="4"/>
    <d v="2025-03-26T00:00:00"/>
    <x v="25"/>
    <x v="16"/>
  </r>
  <r>
    <n v="2024"/>
    <n v="12"/>
    <n v="34"/>
    <x v="54"/>
    <s v="Accidentes Personales"/>
    <n v="23"/>
    <s v="535fa30d7e25dd8a49f1536779734ec8286108d115da5045d77f3b4185d8f790"/>
    <s v="866d562d83a77144c090ae01fef5e5dc5d322dfdcb968ee04e0fa262fe1b2619"/>
    <x v="32"/>
    <n v="5525.7697099999996"/>
    <n v="37868.258009999998"/>
    <n v="5525.7697099999996"/>
    <n v="37868.258009999998"/>
    <n v="451.63353000000006"/>
    <n v="843.68191000000002"/>
    <n v="451.63353000000006"/>
    <n v="843.68191000000002"/>
    <n v="0"/>
    <n v="0"/>
    <n v="137.94900000000001"/>
    <n v="132.37299999999999"/>
    <n v="0"/>
    <n v="0"/>
    <n v="451.63353000000001"/>
    <n v="843.68191000000002"/>
    <n v="6786.48819"/>
    <n v="36795.376700000001"/>
    <n v="0"/>
    <n v="0"/>
    <n v="0"/>
    <n v="0"/>
    <n v="0"/>
    <n v="0"/>
    <s v="Accidentes Personales"/>
    <s v="Accidentes y Enfermedades"/>
    <s v="Accidentes Personales"/>
    <x v="25"/>
    <x v="3"/>
    <n v="84280855.568709999"/>
    <n v="79147200.16046001"/>
    <n v="915229324.65265"/>
    <n v="785024033.86473012"/>
    <n v="876641246.77607977"/>
    <n v="747866068.79561019"/>
    <n v="6595100.8747900007"/>
    <n v="5712424.1479399996"/>
    <n v="1583187.5877299998"/>
    <n v="1320078.50407"/>
    <n v="29477576.444589999"/>
    <n v="25513600.320529997"/>
    <n v="8.3785977120114166E-2"/>
    <n v="0.66291047424508831"/>
    <n v="-32342.488299999997"/>
    <n v="-85.407911532289688"/>
    <n v="1.8745671715539355E-2"/>
    <n v="0.14842381135652027"/>
    <n v="6.5563759085182916E-3"/>
    <n v="4.7845353888990819E-2"/>
    <n v="6.0375793925715319E-4"/>
    <n v="6.3033421371872151E-4"/>
    <n v="4.8238342237207467E-3"/>
    <n v="5.0635079715522285E-3"/>
    <m/>
    <m/>
    <m/>
    <n v="0"/>
    <m/>
    <n v="0"/>
    <m/>
    <n v="0"/>
    <m/>
    <n v="-46.468743178338379"/>
    <n v="8.1732238892018554"/>
    <n v="2.2279395840632703"/>
    <n v="2.8526848839660224E-2"/>
    <n v="-46.468743178338393"/>
    <n v="-81.556138845019618"/>
    <n v="6.6548930368064196"/>
    <n v="2.2929019503692158"/>
    <s v="Resto"/>
    <n v="2023"/>
    <n v="4"/>
    <d v="2025-03-26T00:00:00"/>
    <x v="25"/>
    <x v="32"/>
  </r>
  <r>
    <n v="2024"/>
    <n v="12"/>
    <n v="98"/>
    <x v="53"/>
    <s v="Accidentes Personales"/>
    <n v="205"/>
    <s v="f8809aff4d69bece79dabe35be0c708b890d7eafb841f121330667b77d2e2590"/>
    <s v="866d562d83a77144c090ae01fef5e5dc5d322dfdcb968ee04e0fa262fe1b2619"/>
    <x v="9"/>
    <n v="386982.47738"/>
    <n v="310918.73145999998"/>
    <n v="386982.47738"/>
    <n v="310918.73145999998"/>
    <n v="239231.29809000003"/>
    <n v="167595.07308"/>
    <n v="239231.29809000003"/>
    <n v="167595.07308"/>
    <n v="0"/>
    <n v="0"/>
    <n v="137.94900000000001"/>
    <n v="132.37299999999999"/>
    <n v="0"/>
    <n v="0"/>
    <n v="46266.212619999998"/>
    <n v="56720.736349999999"/>
    <n v="149397.77176"/>
    <n v="156549.03361000001"/>
    <n v="0"/>
    <n v="0"/>
    <n v="0"/>
    <n v="0"/>
    <n v="0"/>
    <n v="0"/>
    <s v="Accidentes Personales"/>
    <s v="Accidentes y Enfermedades"/>
    <s v="Accidentes Personales"/>
    <x v="25"/>
    <x v="3"/>
    <n v="3660701.92515"/>
    <n v="4474308.1404900001"/>
    <n v="915229324.65265"/>
    <n v="785024033.86473012"/>
    <n v="876641246.77607977"/>
    <n v="747866068.79561019"/>
    <n v="6595100.8747900007"/>
    <n v="5712424.1479399996"/>
    <n v="1583187.5877299998"/>
    <n v="1320078.50407"/>
    <n v="457462.11063999997"/>
    <n v="363828.7476"/>
    <n v="5.8677264340148882"/>
    <n v="5.4428509404737166"/>
    <n v="76063.745920000016"/>
    <n v="24.464188941857202"/>
    <n v="84.593339727874437"/>
    <n v="85.457439388992356"/>
    <n v="10.57126434472381"/>
    <n v="6.9489789638393109"/>
    <n v="4.2282569729381048E-2"/>
    <n v="4.414376790998141E-2"/>
    <n v="3.9606269113739684E-2"/>
    <n v="4.1574119275221894E-2"/>
    <m/>
    <m/>
    <m/>
    <n v="0"/>
    <m/>
    <n v="0"/>
    <m/>
    <n v="0"/>
    <m/>
    <n v="42.743634221159432"/>
    <n v="61.819671968011427"/>
    <n v="53.903176657454388"/>
    <n v="15.110736083587781"/>
    <n v="-18.431572653587391"/>
    <n v="-4.5680651519162119"/>
    <n v="30.968475684044567"/>
    <n v="36.231930049025102"/>
    <s v="Grandes"/>
    <n v="2023"/>
    <n v="4"/>
    <d v="2025-03-26T00:00:00"/>
    <x v="25"/>
    <x v="9"/>
  </r>
  <r>
    <n v="2024"/>
    <n v="12"/>
    <n v="112"/>
    <x v="57"/>
    <s v="Accidentes Personales"/>
    <n v="231"/>
    <s v="138d9e809e386a7b800791d1f664f56d1c55f3d1ba411b950862729bc486c5ce"/>
    <s v="866d562d83a77144c090ae01fef5e5dc5d322dfdcb968ee04e0fa262fe1b2619"/>
    <x v="24"/>
    <n v="23667.790989999998"/>
    <n v="21252.781760000002"/>
    <n v="23667.790989999998"/>
    <n v="21252.781760000002"/>
    <n v="4683.4196999999995"/>
    <n v="2228.1545100000003"/>
    <n v="4683.4196999999995"/>
    <n v="2228.1545100000003"/>
    <n v="0"/>
    <n v="0"/>
    <n v="137.94900000000001"/>
    <n v="132.37299999999999"/>
    <n v="0"/>
    <n v="0"/>
    <n v="4480.4448400000001"/>
    <n v="2178.1545099999998"/>
    <n v="20708.254550000001"/>
    <n v="19609.624250000001"/>
    <n v="0"/>
    <n v="0"/>
    <n v="0"/>
    <n v="0"/>
    <n v="0"/>
    <n v="0"/>
    <s v="Accidentes Personales"/>
    <s v="Accidentes y Enfermedades"/>
    <s v="Accidentes Personales"/>
    <x v="25"/>
    <x v="3"/>
    <n v="662186.35713999998"/>
    <n v="620700.73778999993"/>
    <n v="915229324.65265"/>
    <n v="785024033.86473012"/>
    <n v="876641246.77607977"/>
    <n v="747866068.79561019"/>
    <n v="6595100.8747900007"/>
    <n v="5712424.1479399996"/>
    <n v="1583187.5877299998"/>
    <n v="1320078.50407"/>
    <n v="662186.35713999998"/>
    <n v="620700.73778999993"/>
    <n v="0.35886927947487413"/>
    <n v="0.37204488339095282"/>
    <n v="2415.009229999996"/>
    <n v="11.363261794488011"/>
    <n v="3.57418885707972"/>
    <n v="3.4239981469444301"/>
    <n v="3.57418885707972"/>
    <n v="3.4239981469444301"/>
    <n v="2.5859957010208839E-3"/>
    <n v="2.6998263060334254E-3"/>
    <n v="2.707277846688466E-3"/>
    <n v="2.8417898132784961E-3"/>
    <m/>
    <m/>
    <m/>
    <n v="0"/>
    <m/>
    <n v="0"/>
    <m/>
    <n v="0"/>
    <m/>
    <n v="110.19277069793509"/>
    <n v="19.788157255482002"/>
    <n v="10.48406055810362"/>
    <n v="0.29582215880779883"/>
    <n v="105.69912829554045"/>
    <n v="5.6025056165979414"/>
    <n v="21.636033250325291"/>
    <n v="11.107579024621034"/>
    <s v="Resto"/>
    <n v="2023"/>
    <n v="4"/>
    <d v="2025-03-26T00:00:00"/>
    <x v="25"/>
    <x v="24"/>
  </r>
  <r>
    <n v="2024"/>
    <n v="12"/>
    <n v="201.1"/>
    <x v="1"/>
    <s v="Accidentes Personales"/>
    <n v="201.1"/>
    <m/>
    <m/>
    <x v="1"/>
    <n v="6595100.8747899998"/>
    <n v="5712424.1479399987"/>
    <n v="6595100.8747899998"/>
    <n v="5712424.1479399987"/>
    <n v="1583187.58773"/>
    <n v="1320078.5040700003"/>
    <n v="1583187.58773"/>
    <n v="1320078.5040700003"/>
    <n v="0"/>
    <n v="0"/>
    <n v="0"/>
    <n v="0"/>
    <n v="11566.714080000002"/>
    <n v="-20573.964759999995"/>
    <n v="1202334.72061"/>
    <n v="1013139.49106"/>
    <n v="5277721.3190099988"/>
    <n v="4723555.1812499985"/>
    <n v="0"/>
    <n v="0"/>
    <n v="0"/>
    <n v="0"/>
    <n v="0"/>
    <n v="0"/>
    <s v="Accidentes Personales"/>
    <s v="Accidentes y Enfermedades"/>
    <s v="Accidentes Personales"/>
    <x v="25"/>
    <x v="3"/>
    <n v="737592261.0819701"/>
    <n v="633610476.50867987"/>
    <n v="915229324.65265"/>
    <n v="785024033.86473012"/>
    <n v="876641246.77607977"/>
    <n v="747866068.79561019"/>
    <n v="6595100.8747900007"/>
    <n v="5712424.1479399996"/>
    <n v="1583187.5877299998"/>
    <n v="1320078.50407"/>
    <n v="156482304.12051004"/>
    <n v="137230532.70423996"/>
    <n v="99.999999999999986"/>
    <n v="99.999999999999986"/>
    <n v="882676.72685000114"/>
    <n v="15.451876541210785"/>
    <n v="4.214598520808452"/>
    <n v="4.1626480895847342"/>
    <n v="0.89413910947434316"/>
    <n v="0.90156718673854563"/>
    <n v="0.72059545046734463"/>
    <n v="0.75231468962292447"/>
    <n v="0.72767506490435985"/>
    <n v="0.76382983348067757"/>
    <m/>
    <m/>
    <m/>
    <n v="0"/>
    <m/>
    <n v="0"/>
    <m/>
    <n v="0"/>
    <m/>
    <n v="19.931320966805764"/>
    <n v="24.005509813834525"/>
    <n v="23.10890210325233"/>
    <n v="100.00000000000003"/>
    <n v="18.674154074485227"/>
    <n v="11.73197129060215"/>
    <n v="22.781322618897491"/>
    <n v="21.44866424090111"/>
    <m/>
    <n v="2023"/>
    <n v="4"/>
    <d v="2025-03-26T00:00:00"/>
    <x v="25"/>
    <x v="1"/>
  </r>
  <r>
    <n v="2024"/>
    <n v="12"/>
    <n v="23"/>
    <x v="16"/>
    <s v="Accidentes Personales"/>
    <n v="17"/>
    <s v="4523540f1504cd17100c4835e85b7eefd49911580f8efff0599a8f283be6b9e3"/>
    <s v="866d562d83a77144c090ae01fef5e5dc5d322dfdcb968ee04e0fa262fe1b2619"/>
    <x v="29"/>
    <n v="38877.320659999998"/>
    <n v="39893.615530000003"/>
    <n v="38877.320659999998"/>
    <n v="39893.615530000003"/>
    <n v="20253.214230000001"/>
    <n v="32165.153190000001"/>
    <n v="20253.214230000001"/>
    <n v="32165.153190000001"/>
    <n v="0"/>
    <n v="0"/>
    <n v="137.94900000000001"/>
    <n v="132.37299999999999"/>
    <n v="0"/>
    <n v="0"/>
    <n v="6541.34836"/>
    <n v="11405.941080000001"/>
    <n v="13530.71939"/>
    <n v="14246.171880000002"/>
    <n v="0"/>
    <n v="0"/>
    <n v="0"/>
    <n v="0"/>
    <n v="0"/>
    <n v="0"/>
    <s v="Accidentes Personales"/>
    <s v="Accidentes y Enfermedades"/>
    <s v="Accidentes Personales"/>
    <x v="25"/>
    <x v="3"/>
    <n v="22633209.318060003"/>
    <n v="19354152.859979998"/>
    <n v="915229324.65265"/>
    <n v="785024033.86473012"/>
    <n v="876641246.77607977"/>
    <n v="747866068.79561019"/>
    <n v="6595100.8747900007"/>
    <n v="5712424.1479399996"/>
    <n v="1583187.5877299998"/>
    <n v="1320078.50407"/>
    <n v="6626066.8511499995"/>
    <n v="5940275.2164099999"/>
    <n v="0.5894878849936912"/>
    <n v="0.69836578126619575"/>
    <n v="-1016.2948700000052"/>
    <n v="-2.5475125693627643"/>
    <n v="0.58673299761913167"/>
    <n v="0.67157857298924406"/>
    <n v="0.17177113556307777"/>
    <n v="0.20612431770388132"/>
    <n v="4.2478228803207122E-3"/>
    <n v="4.4348039523550301E-3"/>
    <n v="5.0818336520986303E-3"/>
    <n v="5.3343261841316165E-3"/>
    <m/>
    <m/>
    <m/>
    <n v="0"/>
    <m/>
    <n v="0"/>
    <m/>
    <n v="0"/>
    <m/>
    <n v="-37.03367706547521"/>
    <n v="52.095190425090379"/>
    <n v="80.627320343556732"/>
    <n v="1.2792681288664847"/>
    <n v="-42.649639217669886"/>
    <n v="-5.0220683565134756"/>
    <n v="48.34442405800273"/>
    <n v="80.063199967512958"/>
    <s v="Resto"/>
    <n v="2023"/>
    <n v="4"/>
    <d v="2025-03-26T00:00:00"/>
    <x v="25"/>
    <x v="29"/>
  </r>
  <r>
    <n v="2024"/>
    <n v="12"/>
    <n v="8"/>
    <x v="20"/>
    <s v="Accidentes Personales"/>
    <n v="8"/>
    <s v="2c624232cdd221771294dfbb310aca000a0df6ac8b66b696d90ef06fdefb64a3"/>
    <s v="866d562d83a77144c090ae01fef5e5dc5d322dfdcb968ee04e0fa262fe1b2619"/>
    <x v="20"/>
    <n v="56886.08771"/>
    <n v="82130.579809999996"/>
    <n v="56886.08771"/>
    <n v="82130.579809999996"/>
    <n v="31585.595659999999"/>
    <n v="42613.868399999999"/>
    <n v="31585.595659999999"/>
    <n v="42613.868399999999"/>
    <n v="0"/>
    <n v="0"/>
    <n v="137.94900000000001"/>
    <n v="132.37299999999999"/>
    <n v="0"/>
    <n v="0"/>
    <n v="31949.933920000003"/>
    <n v="34685.908349999998"/>
    <n v="63059.570520000001"/>
    <n v="79401.914400000009"/>
    <n v="0"/>
    <n v="0"/>
    <n v="0"/>
    <n v="0"/>
    <n v="0"/>
    <n v="0"/>
    <s v="Accidentes Personales"/>
    <s v="Accidentes y Enfermedades"/>
    <s v="Accidentes Personales"/>
    <x v="25"/>
    <x v="3"/>
    <n v="2563341.60146"/>
    <n v="2109928.1285699997"/>
    <n v="915229324.65265"/>
    <n v="785024033.86473012"/>
    <n v="876641246.77607977"/>
    <n v="747866068.79561019"/>
    <n v="6595100.8747900007"/>
    <n v="5712424.1479399996"/>
    <n v="1583187.5877299998"/>
    <n v="1320078.50407"/>
    <n v="56886.08771"/>
    <n v="82130.579809999996"/>
    <n v="0.86255068406078561"/>
    <n v="1.4377535295522081"/>
    <n v="-25244.492099999996"/>
    <n v="-30.737019217933604"/>
    <n v="100"/>
    <n v="100"/>
    <n v="2.2192160294827441"/>
    <n v="3.8925771308458672"/>
    <n v="6.2155009873169822E-3"/>
    <n v="6.4890955016323115E-3"/>
    <n v="1.0462173929333757E-2"/>
    <n v="1.0981990390641197E-2"/>
    <m/>
    <m/>
    <m/>
    <n v="0"/>
    <m/>
    <n v="0"/>
    <m/>
    <n v="0"/>
    <m/>
    <n v="-25.879539112670656"/>
    <n v="55.524288857796719"/>
    <n v="51.885507807910848"/>
    <n v="1.9950633711882457"/>
    <n v="-7.887855789712928"/>
    <n v="-20.581800833759246"/>
    <n v="50.666272631632893"/>
    <n v="43.683969854006435"/>
    <s v="Resto"/>
    <n v="2023"/>
    <n v="4"/>
    <d v="2025-03-26T00:00:00"/>
    <x v="25"/>
    <x v="20"/>
  </r>
  <r>
    <n v="2024"/>
    <n v="12"/>
    <n v="9"/>
    <x v="8"/>
    <s v="Accidentes Personales"/>
    <n v="9"/>
    <s v="19581e27de7ced00ff1ce50b2047e7a567c76b1cbaebabe5ef03f7c3017bb5b7"/>
    <s v="866d562d83a77144c090ae01fef5e5dc5d322dfdcb968ee04e0fa262fe1b2619"/>
    <x v="26"/>
    <n v="56873.954549999995"/>
    <n v="58398.806400000001"/>
    <n v="56873.954549999995"/>
    <n v="58398.806400000001"/>
    <n v="26817.50387"/>
    <n v="29549.961769999998"/>
    <n v="26817.50387"/>
    <n v="29549.961769999998"/>
    <n v="0"/>
    <n v="0"/>
    <n v="137.94900000000001"/>
    <n v="132.37299999999999"/>
    <n v="0"/>
    <n v="0"/>
    <n v="26817.50387"/>
    <n v="29549.961769999998"/>
    <n v="59785.241549999999"/>
    <n v="58829.925179999998"/>
    <n v="0"/>
    <n v="0"/>
    <n v="0"/>
    <n v="0"/>
    <n v="0"/>
    <n v="0"/>
    <s v="Accidentes Personales"/>
    <s v="Accidentes y Enfermedades"/>
    <s v="Accidentes Personales"/>
    <x v="25"/>
    <x v="3"/>
    <n v="3641209.24174"/>
    <n v="3056102.5559399999"/>
    <n v="915229324.65265"/>
    <n v="785024033.86473012"/>
    <n v="876641246.77607977"/>
    <n v="747866068.79561019"/>
    <n v="6595100.8747900007"/>
    <n v="5712424.1479399996"/>
    <n v="1583187.5877299998"/>
    <n v="1320078.50407"/>
    <n v="56873.954549999995"/>
    <n v="58398.806400000001"/>
    <n v="0.86236671174208468"/>
    <n v="1.0223121548328942"/>
    <n v="-1524.8518500000064"/>
    <n v="-2.6111010549695224"/>
    <n v="100"/>
    <n v="100"/>
    <n v="1.5619523837861629"/>
    <n v="1.9108915794233752"/>
    <n v="6.2141752911583038E-3"/>
    <n v="6.4877114508538848E-3"/>
    <n v="7.4391106362054231E-3"/>
    <n v="7.808725229912823E-3"/>
    <m/>
    <m/>
    <m/>
    <n v="0"/>
    <m/>
    <n v="0"/>
    <m/>
    <n v="0"/>
    <m/>
    <n v="-9.2469084097904659"/>
    <n v="47.152521891938676"/>
    <n v="50.600283792786563"/>
    <n v="1.6938930091317466"/>
    <n v="-9.2469084097904659"/>
    <n v="1.6238612697144328"/>
    <n v="44.856394612994585"/>
    <n v="50.229473655774584"/>
    <s v="Resto"/>
    <n v="2023"/>
    <n v="4"/>
    <d v="2025-03-26T00:00:00"/>
    <x v="25"/>
    <x v="26"/>
  </r>
  <r>
    <n v="2024"/>
    <n v="12"/>
    <n v="39"/>
    <x v="17"/>
    <s v="Accidentes Personales"/>
    <n v="27"/>
    <s v="670671cd97404156226e507973f2ab8330d3022ca96e0c93bdbdb320c41adcaf"/>
    <s v="866d562d83a77144c090ae01fef5e5dc5d322dfdcb968ee04e0fa262fe1b2619"/>
    <x v="0"/>
    <n v="1340850.7500199999"/>
    <n v="902967.81250999996"/>
    <n v="1340850.7500199999"/>
    <n v="902967.81250999996"/>
    <n v="155602.75156999996"/>
    <n v="137037.78495"/>
    <n v="155602.75156999996"/>
    <n v="137037.78495"/>
    <n v="0"/>
    <n v="0"/>
    <n v="137.94900000000001"/>
    <n v="132.37299999999999"/>
    <n v="28.407290000000103"/>
    <n v="-34724.567139999999"/>
    <n v="69627.178700000004"/>
    <n v="49448.657420000003"/>
    <n v="609343.13022000005"/>
    <n v="435597.32717"/>
    <n v="0"/>
    <n v="0"/>
    <n v="0"/>
    <n v="0"/>
    <n v="0"/>
    <n v="0"/>
    <s v="Accidentes Personales"/>
    <s v="Accidentes y Enfermedades"/>
    <s v="Accidentes Personales"/>
    <x v="25"/>
    <x v="3"/>
    <n v="26393187.39869"/>
    <n v="23324255.28929"/>
    <n v="915229324.65265"/>
    <n v="785024033.86473012"/>
    <n v="876641246.77607977"/>
    <n v="747866068.79561019"/>
    <n v="6595100.8747900007"/>
    <n v="5712424.1479399996"/>
    <n v="1583187.5877299998"/>
    <n v="1320078.50407"/>
    <n v="1748963.1068699998"/>
    <n v="1363626.99517"/>
    <n v="20.331011996275112"/>
    <n v="15.807086258390424"/>
    <n v="437882.93750999996"/>
    <n v="48.493748220416279"/>
    <n v="76.665467942295777"/>
    <n v="66.218094516193489"/>
    <n v="5.0802910984769944"/>
    <n v="3.8713682443898798"/>
    <n v="0.14650434747912855"/>
    <n v="0.15295318979697667"/>
    <n v="0.11502422519023069"/>
    <n v="0.12073924064561067"/>
    <m/>
    <m/>
    <m/>
    <n v="0"/>
    <m/>
    <n v="0"/>
    <m/>
    <n v="0"/>
    <m/>
    <n v="13.547334136182677"/>
    <n v="11.604777904452007"/>
    <n v="15.176375398041376"/>
    <n v="9.8284469115315467"/>
    <n v="40.807015463757757"/>
    <n v="39.886792735574453"/>
    <n v="11.426596156891353"/>
    <n v="11.351919384184315"/>
    <s v="Grandes"/>
    <n v="2023"/>
    <n v="4"/>
    <d v="2025-03-26T00:00:00"/>
    <x v="25"/>
    <x v="0"/>
  </r>
  <r>
    <n v="2024"/>
    <n v="12"/>
    <n v="718"/>
    <x v="44"/>
    <s v="Accidentes Personales"/>
    <n v="281"/>
    <s v="71a1c003a2b855d85582c8f6c7648c49d3fe836408a7e1b5d9b222448acb3c1b"/>
    <s v="866d562d83a77144c090ae01fef5e5dc5d322dfdcb968ee04e0fa262fe1b2619"/>
    <x v="31"/>
    <n v="7745.0221700000002"/>
    <n v="0"/>
    <n v="7745.0221700000002"/>
    <n v="0"/>
    <n v="1774.4805400000002"/>
    <n v="-1.7600000000000003E-3"/>
    <n v="1774.4805400000002"/>
    <n v="-1.7600000000000003E-3"/>
    <n v="0"/>
    <n v="0"/>
    <n v="137.94900000000001"/>
    <n v="132.37299999999999"/>
    <n v="0"/>
    <n v="0"/>
    <n v="887.21624999999995"/>
    <n v="-1.7600000000000001E-3"/>
    <n v="4232.0659599999999"/>
    <n v="0.1037"/>
    <n v="0"/>
    <n v="0"/>
    <n v="0"/>
    <n v="0"/>
    <n v="0"/>
    <n v="0"/>
    <s v="Accidentes Personales"/>
    <s v="Accidentes y Enfermedades"/>
    <s v="Accidentes Personales"/>
    <x v="25"/>
    <x v="3"/>
    <n v="113757.96953"/>
    <n v="61370.439909999994"/>
    <n v="915229324.65265"/>
    <n v="785024033.86473012"/>
    <n v="876641246.77607977"/>
    <n v="747866068.79561019"/>
    <n v="6595100.8747900007"/>
    <n v="5712424.1479399996"/>
    <n v="1583187.5877299998"/>
    <n v="1320078.50407"/>
    <n v="113757.96953"/>
    <n v="61370.439909999994"/>
    <n v="0.11743599251992662"/>
    <m/>
    <m/>
    <m/>
    <n v="6.8083336947724797"/>
    <m/>
    <n v="6.8083336947724797"/>
    <m/>
    <n v="8.462384193097625E-4"/>
    <n v="8.8348822263188687E-4"/>
    <m/>
    <m/>
    <m/>
    <m/>
    <m/>
    <n v="0"/>
    <m/>
    <n v="0"/>
    <m/>
    <n v="0"/>
    <m/>
    <n v="-100822857.95454545"/>
    <n v="22.911239000365573"/>
    <m/>
    <n v="0.11208277236080907"/>
    <n v="-50410114.204545446"/>
    <n v="4080966.4995178399"/>
    <n v="20.964140407679277"/>
    <n v="-1.6972034715525557"/>
    <s v="Resto"/>
    <n v="2023"/>
    <n v="4"/>
    <d v="2025-03-26T00:00:00"/>
    <x v="25"/>
    <x v="31"/>
  </r>
  <r>
    <n v="2024"/>
    <n v="12"/>
    <n v="13"/>
    <x v="23"/>
    <s v="Accidentes Personales"/>
    <n v="13"/>
    <s v="3fdba35f04dc8c462986c992bcf875546257113072a909c162f7e470e581e278"/>
    <s v="866d562d83a77144c090ae01fef5e5dc5d322dfdcb968ee04e0fa262fe1b2619"/>
    <x v="10"/>
    <n v="196797.96257"/>
    <n v="88981.882819999999"/>
    <n v="196797.96257"/>
    <n v="88981.882819999999"/>
    <n v="119394.89608999999"/>
    <n v="41717.116959999999"/>
    <n v="119394.89608999999"/>
    <n v="41717.116959999999"/>
    <n v="0"/>
    <n v="0"/>
    <n v="137.94900000000001"/>
    <n v="132.37299999999999"/>
    <n v="0"/>
    <n v="0"/>
    <n v="119264.04671"/>
    <n v="41368.820619999999"/>
    <n v="182464.50763000001"/>
    <n v="81091.108110000001"/>
    <n v="0"/>
    <n v="0"/>
    <n v="0"/>
    <n v="0"/>
    <n v="0"/>
    <n v="0"/>
    <s v="Accidentes Personales"/>
    <s v="Accidentes y Enfermedades"/>
    <s v="Accidentes Personales"/>
    <x v="25"/>
    <x v="3"/>
    <n v="1543430.5720599999"/>
    <n v="1367985.9146"/>
    <n v="915229324.65265"/>
    <n v="785024033.86473012"/>
    <n v="876641246.77607977"/>
    <n v="747866068.79561019"/>
    <n v="6595100.8747900007"/>
    <n v="5712424.1479399996"/>
    <n v="1583187.5877299998"/>
    <n v="1320078.50407"/>
    <n v="797609.64225999999"/>
    <n v="629113.88571000006"/>
    <n v="2.9840023118109831"/>
    <n v="1.5576904045559787"/>
    <n v="107816.07975"/>
    <n v="121.16632772100293"/>
    <n v="24.673468341277776"/>
    <n v="14.144002356517305"/>
    <n v="12.750684490286849"/>
    <n v="6.504590571462014"/>
    <n v="2.1502584900750337E-2"/>
    <n v="2.2449087730441693E-2"/>
    <n v="1.1334924662361705E-2"/>
    <n v="1.1898104023264426E-2"/>
    <m/>
    <m/>
    <m/>
    <n v="0"/>
    <m/>
    <n v="0"/>
    <m/>
    <n v="0"/>
    <m/>
    <n v="186.20121616860649"/>
    <n v="60.668766348397462"/>
    <n v="46.882708746890508"/>
    <n v="7.5414244663950623"/>
    <n v="188.29452936432295"/>
    <n v="125.01173295410774"/>
    <n v="65.362874270234855"/>
    <n v="51.015236545890133"/>
    <s v="Medianas"/>
    <n v="2023"/>
    <n v="4"/>
    <d v="2025-03-26T00:00:00"/>
    <x v="25"/>
    <x v="10"/>
  </r>
  <r>
    <n v="2024"/>
    <n v="12"/>
    <n v="1"/>
    <x v="14"/>
    <s v="Accidentes Personales"/>
    <n v="30"/>
    <s v="624b60c58c9d8bfb6ff1886c2fd605d2adeb6ea4da576068201b6c6958ce93f4"/>
    <s v="866d562d83a77144c090ae01fef5e5dc5d322dfdcb968ee04e0fa262fe1b2619"/>
    <x v="18"/>
    <n v="213313.83194999999"/>
    <n v="221711.63905"/>
    <n v="213313.83194999999"/>
    <n v="221711.63905"/>
    <n v="58067.867979999988"/>
    <n v="53957.817799999975"/>
    <n v="58067.867979999988"/>
    <n v="53957.817799999975"/>
    <n v="0"/>
    <n v="0"/>
    <n v="137.94900000000001"/>
    <n v="132.37299999999999"/>
    <n v="0"/>
    <n v="0"/>
    <n v="57584.492979999995"/>
    <n v="53501.592799999999"/>
    <n v="164457.01791"/>
    <n v="176691.41696999999"/>
    <n v="0"/>
    <n v="0"/>
    <n v="0"/>
    <n v="0"/>
    <n v="0"/>
    <n v="0"/>
    <s v="Accidentes Personales"/>
    <s v="Accidentes y Enfermedades"/>
    <s v="Accidentes Personales"/>
    <x v="25"/>
    <x v="3"/>
    <n v="45393489.003809996"/>
    <n v="37616661.60249"/>
    <n v="915229324.65265"/>
    <n v="785024033.86473012"/>
    <n v="876641246.77607977"/>
    <n v="747866068.79561019"/>
    <n v="6595100.8747900007"/>
    <n v="5712424.1479399996"/>
    <n v="1583187.5877299998"/>
    <n v="1320078.50407"/>
    <n v="4777748.5748199997"/>
    <n v="4419817.2929100003"/>
    <n v="3.2344286463517098"/>
    <n v="3.8812180837438883"/>
    <n v="-8397.8071000000054"/>
    <n v="-3.7877159430976692"/>
    <n v="4.4647354001468473"/>
    <n v="5.0163077873299464"/>
    <n v="0.46992164874591597"/>
    <n v="0.58939743614920892"/>
    <n v="2.3307145674222946E-2"/>
    <n v="2.4333081831875825E-2"/>
    <n v="2.8242656209963097E-2"/>
    <n v="2.9645901626082889E-2"/>
    <m/>
    <m/>
    <m/>
    <n v="0"/>
    <m/>
    <n v="0"/>
    <m/>
    <n v="0"/>
    <m/>
    <n v="7.6171541911393081"/>
    <n v="27.221801534937917"/>
    <n v="24.336935142963561"/>
    <n v="3.6677819122659145"/>
    <n v="7.6313619208735028"/>
    <n v="-6.9241614956753956"/>
    <n v="35.01491983243514"/>
    <n v="30.27967838929262"/>
    <s v="Medianas"/>
    <n v="2023"/>
    <n v="4"/>
    <d v="2025-03-26T00:00:00"/>
    <x v="25"/>
    <x v="18"/>
  </r>
  <r>
    <n v="2024"/>
    <n v="12"/>
    <n v="61"/>
    <x v="2"/>
    <s v="Accidentes Person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2831.916289999999"/>
    <n v="-7278.9912400000003"/>
    <n v="34650.645670000005"/>
    <n v="40707.397659999995"/>
    <n v="0"/>
    <n v="0"/>
    <n v="0"/>
    <n v="0"/>
    <n v="0"/>
    <n v="0"/>
    <s v="Accidentes Personales"/>
    <s v="Accidentes y Enfermedades"/>
    <s v="Accidentes Personales"/>
    <x v="25"/>
    <x v="3"/>
    <n v="0"/>
    <n v="0"/>
    <n v="915229324.65265"/>
    <n v="785024033.86473012"/>
    <n v="876641246.77607977"/>
    <n v="747866068.79561019"/>
    <n v="6595100.8747900007"/>
    <n v="5712424.1479399996"/>
    <n v="1583187.5877299998"/>
    <n v="1320078.504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76.28701377582644"/>
    <n v="-14.878750149021414"/>
    <n v="37.032257384772699"/>
    <n v="-17.881249253013539"/>
    <m/>
    <n v="2023"/>
    <n v="4"/>
    <d v="2025-03-26T00:00:00"/>
    <x v="25"/>
    <x v="2"/>
  </r>
  <r>
    <n v="2024"/>
    <n v="12"/>
    <n v="5.0999999999999996"/>
    <x v="6"/>
    <s v="Accidentes Personales"/>
    <n v="5.0999999999999996"/>
    <m/>
    <m/>
    <x v="3"/>
    <n v="4030058.6529799998"/>
    <n v="3354819.7896199999"/>
    <n v="4030058.6529799998"/>
    <n v="3354819.7896199999"/>
    <n v="557747.86782000004"/>
    <n v="388624.95897000004"/>
    <n v="557747.86782000004"/>
    <n v="388624.95897000004"/>
    <n v="0"/>
    <n v="0"/>
    <n v="0"/>
    <n v="0"/>
    <n v="28.407290000000103"/>
    <n v="-34724.567139999999"/>
    <n v="278980.32753000001"/>
    <n v="187141.22485"/>
    <n v="3055354.5867500002"/>
    <n v="2712962.1535300002"/>
    <n v="0"/>
    <n v="0"/>
    <n v="0"/>
    <n v="0"/>
    <n v="0"/>
    <n v="0"/>
    <s v="Accidentes Personales"/>
    <s v="Accidentes y Enfermedades"/>
    <s v="Accidentes Personales"/>
    <x v="25"/>
    <x v="3"/>
    <n v="185013487.32062"/>
    <n v="149470977.59460998"/>
    <n v="915229324.65265"/>
    <n v="785024033.86473012"/>
    <n v="876641246.77607977"/>
    <n v="747866068.79561019"/>
    <n v="6595100.8747900007"/>
    <n v="5712424.1479399996"/>
    <n v="1583187.5877299998"/>
    <n v="1320078.50407"/>
    <n v="4797161.9606800005"/>
    <n v="4146345.5233299998"/>
    <n v="61.10685385245641"/>
    <n v="58.728478536206154"/>
    <n v="675238.86335999984"/>
    <n v="20.127425784515363"/>
    <n v="84.009226413709342"/>
    <n v="80.910280408220487"/>
    <n v="2.1782512785114365"/>
    <n v="2.2444623321584385"/>
    <n v="0.44033320878453025"/>
    <n v="0.45971583789844156"/>
    <n v="0.42735249430568123"/>
    <n v="0.44858563980883903"/>
    <m/>
    <m/>
    <m/>
    <n v="0"/>
    <m/>
    <n v="0"/>
    <m/>
    <n v="0"/>
    <m/>
    <n v="43.518282844786469"/>
    <n v="13.839696040343661"/>
    <n v="11.58407853001307"/>
    <n v="35.229423988834327"/>
    <n v="49.074757714988863"/>
    <n v="12.620612225441196"/>
    <n v="9.1308658163553158"/>
    <n v="6.8980403801984167"/>
    <m/>
    <n v="2023"/>
    <n v="4"/>
    <d v="2025-03-26T00:00:00"/>
    <x v="25"/>
    <x v="3"/>
  </r>
  <r>
    <n v="2024"/>
    <n v="12"/>
    <n v="77"/>
    <x v="63"/>
    <s v="Accidentes Personales"/>
    <n v="49"/>
    <s v="0e17daca5f3e175f448bacace3bc0da47d0655a74c8dd0dc497a3afbdad95f1f"/>
    <s v="866d562d83a77144c090ae01fef5e5dc5d322dfdcb968ee04e0fa262fe1b2619"/>
    <x v="15"/>
    <n v="326948.37755000003"/>
    <n v="291038.82449999999"/>
    <n v="326948.37755000003"/>
    <n v="291038.82449999999"/>
    <n v="32174.31134"/>
    <n v="28849.337210000002"/>
    <n v="32174.31134"/>
    <n v="28849.337210000002"/>
    <n v="0"/>
    <n v="0"/>
    <n v="137.94900000000001"/>
    <n v="132.37299999999999"/>
    <n v="0"/>
    <n v="0"/>
    <n v="31719.773840000002"/>
    <n v="25864.261340000001"/>
    <n v="316414.33861999999"/>
    <n v="291662.33458999998"/>
    <n v="0"/>
    <n v="0"/>
    <n v="0"/>
    <n v="0"/>
    <n v="0"/>
    <n v="0"/>
    <s v="Accidentes Personales"/>
    <s v="Accidentes y Enfermedades"/>
    <s v="Accidentes Personales"/>
    <x v="25"/>
    <x v="3"/>
    <n v="17020235.984469999"/>
    <n v="9806444.11338"/>
    <n v="915229324.65265"/>
    <n v="785024033.86473012"/>
    <n v="876641246.77607977"/>
    <n v="747866068.79561019"/>
    <n v="6595100.8747900007"/>
    <n v="5712424.1479399996"/>
    <n v="1583187.5877299998"/>
    <n v="1320078.50407"/>
    <n v="435706.49731000001"/>
    <n v="437312.77789999999"/>
    <n v="4.9574431651193001"/>
    <n v="5.0948391954570402"/>
    <n v="35909.553050000046"/>
    <n v="12.338406434843208"/>
    <n v="75.03867387072269"/>
    <n v="66.551639743431338"/>
    <n v="1.9209391564742224"/>
    <n v="2.9678323879183082"/>
    <n v="3.5723109907354014E-2"/>
    <n v="3.7295573160900146E-2"/>
    <n v="3.7073874422314794E-2"/>
    <n v="3.8915901742767808E-2"/>
    <m/>
    <m/>
    <m/>
    <n v="0"/>
    <m/>
    <n v="0"/>
    <m/>
    <n v="0"/>
    <m/>
    <n v="11.525305090362581"/>
    <n v="9.8407924765063566"/>
    <n v="9.9125390777545554"/>
    <n v="2.0322488370523453"/>
    <n v="22.639395817363784"/>
    <n v="8.486527430699887"/>
    <n v="10.02475866875745"/>
    <n v="8.8678784582720649"/>
    <s v="Medianas"/>
    <n v="2023"/>
    <n v="4"/>
    <d v="2025-03-26T00:00:00"/>
    <x v="25"/>
    <x v="15"/>
  </r>
  <r>
    <n v="2024"/>
    <n v="12"/>
    <n v="15.1"/>
    <x v="13"/>
    <s v="Accidentes Personales"/>
    <n v="15.1"/>
    <m/>
    <m/>
    <x v="7"/>
    <n v="2038451.09188"/>
    <n v="1852475.12213"/>
    <n v="2038451.09188"/>
    <n v="1852475.12213"/>
    <n v="780811.17978999997"/>
    <n v="659198.67060999991"/>
    <n v="780811.17978999997"/>
    <n v="659198.67060999991"/>
    <n v="0"/>
    <n v="0"/>
    <n v="0"/>
    <n v="0"/>
    <n v="12266.86189"/>
    <n v="12306.791020000001"/>
    <n v="710479.90677"/>
    <n v="605620.34029999992"/>
    <n v="1739855.8096899998"/>
    <n v="1581289.1408999998"/>
    <n v="0"/>
    <n v="0"/>
    <n v="0"/>
    <n v="0"/>
    <n v="0"/>
    <n v="0"/>
    <s v="Accidentes Personales"/>
    <s v="Accidentes y Enfermedades"/>
    <s v="Accidentes Personales"/>
    <x v="25"/>
    <x v="3"/>
    <n v="295509161.17603004"/>
    <n v="252352245.69901001"/>
    <n v="915229324.65265"/>
    <n v="785024033.86473012"/>
    <n v="876641246.77607977"/>
    <n v="747866068.79561019"/>
    <n v="6595100.8747900007"/>
    <n v="5712424.1479399996"/>
    <n v="1583187.5877299998"/>
    <n v="1320078.50407"/>
    <n v="84758579.249439985"/>
    <n v="75186279.889419988"/>
    <n v="30.908565776030038"/>
    <n v="32.428879126526958"/>
    <n v="185975.96974999993"/>
    <n v="10.03932347205625"/>
    <n v="2.4050085666029712"/>
    <n v="2.4638472934882838"/>
    <n v="0.68980977908354169"/>
    <n v="0.7340830738393811"/>
    <n v="0.22272571878677924"/>
    <n v="0.23252968068483787"/>
    <n v="0.23597686723171146"/>
    <n v="0.24770145343180114"/>
    <m/>
    <m/>
    <m/>
    <n v="0"/>
    <m/>
    <n v="0"/>
    <m/>
    <n v="0"/>
    <m/>
    <n v="18.44853677685121"/>
    <n v="38.304140967634503"/>
    <n v="35.584751597206051"/>
    <n v="49.31893010287807"/>
    <n v="17.314406318991349"/>
    <n v="10.027683406448418"/>
    <n v="40.835562511159488"/>
    <n v="38.29915254811069"/>
    <s v="Resto"/>
    <n v="2023"/>
    <n v="4"/>
    <d v="2025-03-26T00:00:00"/>
    <x v="25"/>
    <x v="7"/>
  </r>
  <r>
    <n v="2024"/>
    <n v="12"/>
    <n v="27"/>
    <x v="21"/>
    <s v="Accidentes Personales"/>
    <n v="21"/>
    <s v="6f4b6612125fb3a0daecd2799dfd6c9c299424fd920f9b308110a2c1fbd8f443"/>
    <s v="866d562d83a77144c090ae01fef5e5dc5d322dfdcb968ee04e0fa262fe1b2619"/>
    <x v="25"/>
    <n v="33670.296190000001"/>
    <n v="35288.632149999998"/>
    <n v="33670.296190000001"/>
    <n v="35288.632149999998"/>
    <n v="21708.625050000002"/>
    <n v="24191.711780000009"/>
    <n v="21708.625050000002"/>
    <n v="24191.711780000009"/>
    <n v="0"/>
    <n v="0"/>
    <n v="137.94900000000001"/>
    <n v="132.37299999999999"/>
    <n v="0"/>
    <n v="0"/>
    <n v="21708.625050000002"/>
    <n v="24191.711780000001"/>
    <n v="33529.477169999998"/>
    <n v="32407.097320000001"/>
    <n v="0"/>
    <n v="0"/>
    <n v="0"/>
    <n v="0"/>
    <n v="0"/>
    <n v="0"/>
    <s v="Accidentes Personales"/>
    <s v="Accidentes y Enfermedades"/>
    <s v="Accidentes Personales"/>
    <x v="25"/>
    <x v="3"/>
    <n v="12904627.523799999"/>
    <n v="11666681.303610001"/>
    <n v="915229324.65265"/>
    <n v="785024033.86473012"/>
    <n v="876641246.77607977"/>
    <n v="747866068.79561019"/>
    <n v="6595100.8747900007"/>
    <n v="5712424.1479399996"/>
    <n v="1583187.5877299998"/>
    <n v="1320078.50407"/>
    <n v="136198.56855000003"/>
    <n v="77704.270669999998"/>
    <n v="0.51053496874787552"/>
    <n v="0.61775231033440847"/>
    <n v="-1618.3359599999967"/>
    <n v="-4.5859979868899448"/>
    <n v="24.721475819064324"/>
    <n v="45.41401887660237"/>
    <n v="0.26091645131098817"/>
    <n v="0.30247361037522041"/>
    <n v="3.6788917578420722E-3"/>
    <n v="3.8408295655520753E-3"/>
    <n v="4.4952295251740899E-3"/>
    <n v="4.7185764433503516E-3"/>
    <m/>
    <m/>
    <m/>
    <n v="0"/>
    <m/>
    <n v="0"/>
    <m/>
    <n v="0"/>
    <m/>
    <n v="-10.264204338168604"/>
    <n v="64.474113703957897"/>
    <n v="68.553838179868393"/>
    <n v="1.3711972742993888"/>
    <n v="-10.264204338168581"/>
    <n v="3.463376676155816"/>
    <n v="64.744895782101466"/>
    <n v="74.649424911839034"/>
    <s v="Resto"/>
    <n v="2023"/>
    <n v="4"/>
    <d v="2025-03-26T00:00:00"/>
    <x v="25"/>
    <x v="25"/>
  </r>
  <r>
    <n v="2024"/>
    <n v="12"/>
    <n v="38"/>
    <x v="55"/>
    <s v="Accidentes Personales"/>
    <n v="26"/>
    <s v="5f9c4ab08cac7457e9111a30e4664920607ea2c115a1433d7be98e97e64244ca"/>
    <s v="866d562d83a77144c090ae01fef5e5dc5d322dfdcb968ee04e0fa262fe1b2619"/>
    <x v="27"/>
    <n v="62355.995510000001"/>
    <n v="57126.228270000007"/>
    <n v="62355.995510000001"/>
    <n v="57126.228270000007"/>
    <n v="17973.390650000001"/>
    <n v="16874.383159999998"/>
    <n v="17973.390650000001"/>
    <n v="16874.383159999998"/>
    <n v="0"/>
    <n v="0"/>
    <n v="137.94900000000001"/>
    <n v="132.37299999999999"/>
    <n v="0"/>
    <n v="0"/>
    <n v="16390.65408"/>
    <n v="16095.109279999999"/>
    <n v="58175.448219999998"/>
    <n v="55063.110759999996"/>
    <n v="0"/>
    <n v="0"/>
    <n v="0"/>
    <n v="0"/>
    <n v="0"/>
    <n v="0"/>
    <s v="Accidentes Personales"/>
    <s v="Accidentes y Enfermedades"/>
    <s v="Accidentes Personales"/>
    <x v="25"/>
    <x v="3"/>
    <n v="42980084.940010004"/>
    <n v="38611132.551190004"/>
    <n v="915229324.65265"/>
    <n v="785024033.86473012"/>
    <n v="876641246.77607977"/>
    <n v="747866068.79561019"/>
    <n v="6595100.8747900007"/>
    <n v="5712424.1479399996"/>
    <n v="1583187.5877299998"/>
    <n v="1320078.50407"/>
    <n v="14767528.98215"/>
    <n v="12538284.597709998"/>
    <n v="0.94548963986825318"/>
    <n v="1.0000347801659779"/>
    <n v="5229.7672399999938"/>
    <n v="9.1547567525062981"/>
    <n v="0.4222507068404725"/>
    <n v="0.4556143850844922"/>
    <n v="0.14508113605879136"/>
    <n v="0.14795273926312053"/>
    <n v="6.8131553295307156E-3"/>
    <n v="7.1130574495917569E-3"/>
    <n v="7.2770037356389532E-3"/>
    <n v="7.6385639960906485E-3"/>
    <m/>
    <m/>
    <m/>
    <n v="0"/>
    <m/>
    <n v="0"/>
    <m/>
    <n v="0"/>
    <m/>
    <n v="6.5128750460351936"/>
    <n v="28.823837231686273"/>
    <n v="29.538766466858839"/>
    <n v="1.1352660158086851"/>
    <n v="1.8362397847602629"/>
    <n v="5.6523095354447772"/>
    <n v="28.174521351371553"/>
    <n v="29.230294216672043"/>
    <s v="Resto"/>
    <n v="2023"/>
    <n v="4"/>
    <d v="2025-03-26T00:00:00"/>
    <x v="25"/>
    <x v="27"/>
  </r>
  <r>
    <n v="2024"/>
    <n v="12"/>
    <n v="908"/>
    <x v="27"/>
    <s v="IMSS Invalidez (invalidez y vida)"/>
    <n v="38"/>
    <s v="aea92132c4cbeb263e6ac2bf6c183b5d81737f179f21efdc5863739672f0f470"/>
    <s v="866d562d83a77144c090ae01fef5e5dc5d322dfdcb968ee04e0fa262fe1b2619"/>
    <x v="6"/>
    <n v="2916.8510000000001"/>
    <n v="1137.9603300000001"/>
    <n v="2916.8510000000001"/>
    <n v="1137.9603300000001"/>
    <n v="121136.90601999999"/>
    <n v="121177.23389"/>
    <n v="121136.90601999999"/>
    <n v="121177.23389"/>
    <n v="0"/>
    <n v="0"/>
    <n v="137.94900000000001"/>
    <n v="132.37299999999999"/>
    <n v="0"/>
    <n v="0"/>
    <n v="121136.90601999999"/>
    <n v="121177.23389"/>
    <n v="55449.538130000001"/>
    <n v="41032.76874"/>
    <n v="0"/>
    <n v="0"/>
    <n v="0"/>
    <n v="0"/>
    <n v="2916.8510000000001"/>
    <n v="1415.59708"/>
    <s v="IMSS Invalidez (invalidez y vida)"/>
    <s v="Pensiones"/>
    <s v="Pensiones IMSS"/>
    <x v="23"/>
    <x v="3"/>
    <n v="8660.1348800000014"/>
    <n v="9961.613800000001"/>
    <n v="915229324.65265"/>
    <n v="785024033.86473012"/>
    <n v="876641246.77607977"/>
    <n v="747866068.79561019"/>
    <n v="9015471.1866800003"/>
    <n v="8059258.5623500003"/>
    <n v="5414700.2229599999"/>
    <n v="4828588.5075300001"/>
    <n v="8660.1348800000014"/>
    <n v="9961.613800000001"/>
    <n v="3.2353838635850021E-2"/>
    <n v="1.411991340389732E-2"/>
    <n v="1778.89067"/>
    <n v="156.32273139082096"/>
    <n v="33.681357628000356"/>
    <n v="11.423453597448237"/>
    <n v="33.681357628000356"/>
    <n v="11.423453597448237"/>
    <n v="3.1870165448501231E-4"/>
    <n v="3.3273029425970536E-4"/>
    <n v="1.4495866125241273E-4"/>
    <n v="1.5216097874751978E-4"/>
    <m/>
    <m/>
    <n v="3.2353838635850021E-2"/>
    <n v="0"/>
    <m/>
    <n v="0"/>
    <m/>
    <n v="1501.2539200000001"/>
    <n v="106.05093364561054"/>
    <n v="-3.3280071433727798E-2"/>
    <n v="4153.0028794751597"/>
    <n v="10648.634288508107"/>
    <n v="2.2371858280601042"/>
    <n v="-3.3280071433727798E-2"/>
    <n v="35.134771141938792"/>
    <n v="218.4633273878633"/>
    <n v="295.31819960243809"/>
    <s v="Grandes"/>
    <n v="2023"/>
    <n v="4"/>
    <d v="2025-03-26T00:00:00"/>
    <x v="23"/>
    <x v="6"/>
  </r>
  <r>
    <n v="2024"/>
    <n v="12"/>
    <n v="902"/>
    <x v="10"/>
    <s v="IMSS Invalidez (invalidez y vida)"/>
    <n v="30"/>
    <s v="624b60c58c9d8bfb6ff1886c2fd605d2adeb6ea4da576068201b6c6958ce93f4"/>
    <s v="866d562d83a77144c090ae01fef5e5dc5d322dfdcb968ee04e0fa262fe1b2619"/>
    <x v="0"/>
    <n v="7021068.2484900001"/>
    <n v="5370558.1243799999"/>
    <n v="7021068.2484900001"/>
    <n v="5370558.1243799999"/>
    <n v="3231631.7859100001"/>
    <n v="2717748.8669199999"/>
    <n v="3231631.7859100001"/>
    <n v="2717748.8669199999"/>
    <n v="0"/>
    <n v="0"/>
    <n v="137.94900000000001"/>
    <n v="132.37299999999999"/>
    <n v="0"/>
    <n v="0"/>
    <n v="3231631.7859099996"/>
    <n v="2717748.8669199999"/>
    <n v="927166.40470000007"/>
    <n v="711280.04032999999"/>
    <n v="0"/>
    <n v="0"/>
    <n v="0"/>
    <n v="0"/>
    <n v="7021068.2484900001"/>
    <n v="5370558.1243799999"/>
    <s v="IMSS Invalidez (invalidez y vida)"/>
    <s v="Pensiones"/>
    <s v="Pensiones IMSS"/>
    <x v="23"/>
    <x v="3"/>
    <n v="16606096.230249999"/>
    <n v="15869494.538009999"/>
    <n v="915229324.65265"/>
    <n v="785024033.86473012"/>
    <n v="876641246.77607977"/>
    <n v="747866068.79561019"/>
    <n v="9015471.1866800003"/>
    <n v="8059258.5623500003"/>
    <n v="5414700.2229599999"/>
    <n v="4828588.5075300001"/>
    <n v="16606096.230249999"/>
    <n v="15869494.538009999"/>
    <n v="77.877995537974201"/>
    <n v="66.638364842509759"/>
    <n v="1650510.1241100002"/>
    <n v="30.732562349849669"/>
    <n v="42.280064809574455"/>
    <n v="33.84202383709605"/>
    <n v="42.280064809574455"/>
    <n v="33.84202383709605"/>
    <n v="0.7671375970339076"/>
    <n v="0.8009055328289143"/>
    <n v="0.68412658628301526"/>
    <n v="0.71811763475630552"/>
    <m/>
    <m/>
    <n v="77.877995537974201"/>
    <n v="0"/>
    <m/>
    <n v="0"/>
    <m/>
    <n v="1650510.1241100002"/>
    <n v="30.732562349849669"/>
    <n v="18.908403393886019"/>
    <n v="46.027636700512311"/>
    <n v="50.604589019949366"/>
    <n v="59.682561413222544"/>
    <n v="18.908403393885997"/>
    <n v="30.351809713349898"/>
    <n v="348.54927546211593"/>
    <n v="382.09266573248624"/>
    <s v="Grandes"/>
    <n v="2023"/>
    <n v="4"/>
    <d v="2025-03-26T00:00:00"/>
    <x v="23"/>
    <x v="0"/>
  </r>
  <r>
    <n v="2024"/>
    <n v="12"/>
    <n v="201.1"/>
    <x v="1"/>
    <s v="IMSS Invalidez (invalidez y vida)"/>
    <n v="201.1"/>
    <m/>
    <m/>
    <x v="1"/>
    <n v="9015471.1866800003"/>
    <n v="8059258.5623500003"/>
    <n v="9015471.1866800003"/>
    <n v="8059258.5623500003"/>
    <n v="5414700.2229599999"/>
    <n v="4828588.5075300001"/>
    <n v="5414700.2229599999"/>
    <n v="4828588.5075300001"/>
    <n v="0"/>
    <n v="0"/>
    <n v="0"/>
    <n v="0"/>
    <n v="0"/>
    <n v="0"/>
    <n v="5414700.222959999"/>
    <n v="4828588.5075300001"/>
    <n v="803830.07104000007"/>
    <n v="778933.41781999997"/>
    <n v="0"/>
    <n v="0"/>
    <n v="0"/>
    <n v="0"/>
    <n v="9019406.7735200003"/>
    <n v="8059611.2286300007"/>
    <s v="IMSS Invalidez (invalidez y vida)"/>
    <s v="Pensiones"/>
    <s v="Pensiones IMSS"/>
    <x v="23"/>
    <x v="3"/>
    <n v="38588077.876569994"/>
    <n v="37157965.069119997"/>
    <n v="915229324.65265"/>
    <n v="785024033.86473012"/>
    <n v="876641246.77607977"/>
    <n v="747866068.79561019"/>
    <n v="9015471.1866800003"/>
    <n v="8059258.5623500003"/>
    <n v="5414700.2229599999"/>
    <n v="4828588.5075300001"/>
    <n v="38588077.876569994"/>
    <n v="37157965.069119997"/>
    <n v="100"/>
    <n v="100"/>
    <n v="956212.62433000002"/>
    <n v="11.864771640372563"/>
    <n v="23.363359054880618"/>
    <n v="21.689181706690448"/>
    <n v="23.363359054880618"/>
    <n v="21.689181706690448"/>
    <n v="0.98505051617544859"/>
    <n v="1.028410563595443"/>
    <n v="1.0266257101293685"/>
    <n v="1.077633937227412"/>
    <m/>
    <m/>
    <n v="100.04365370104908"/>
    <n v="0"/>
    <m/>
    <n v="0"/>
    <m/>
    <n v="959795.54488999955"/>
    <n v="11.90870772377377"/>
    <n v="12.138365373565808"/>
    <n v="60.060091267997215"/>
    <n v="59.913557434271368"/>
    <n v="100"/>
    <n v="12.138365373565785"/>
    <n v="3.1962492108347673"/>
    <n v="673.61254797975243"/>
    <n v="619.89746454116266"/>
    <m/>
    <n v="2023"/>
    <n v="4"/>
    <d v="2025-03-26T00:00:00"/>
    <x v="23"/>
    <x v="1"/>
  </r>
  <r>
    <n v="2024"/>
    <n v="12"/>
    <n v="5.0999999999999996"/>
    <x v="6"/>
    <s v="IMSS Invalidez (invalidez y vida)"/>
    <n v="5.0999999999999996"/>
    <m/>
    <m/>
    <x v="3"/>
    <n v="9015471.1866800003"/>
    <n v="8059258.5623500003"/>
    <n v="9015471.1866800003"/>
    <n v="8059258.5623500003"/>
    <n v="5414700.2229599999"/>
    <n v="4828588.5075300001"/>
    <n v="5414700.2229599999"/>
    <n v="4828588.5075300001"/>
    <n v="0"/>
    <n v="0"/>
    <n v="0"/>
    <n v="0"/>
    <n v="0"/>
    <n v="0"/>
    <n v="5414700.222959999"/>
    <n v="4828588.5075300001"/>
    <n v="803830.07104000007"/>
    <n v="778933.41781999997"/>
    <n v="0"/>
    <n v="0"/>
    <n v="0"/>
    <n v="0"/>
    <n v="9019406.7735200003"/>
    <n v="8059611.2286300007"/>
    <s v="IMSS Invalidez (invalidez y vida)"/>
    <s v="Pensiones"/>
    <s v="Pensiones IMSS"/>
    <x v="23"/>
    <x v="3"/>
    <n v="38588077.876569994"/>
    <n v="37157965.069119997"/>
    <n v="915229324.65265"/>
    <n v="785024033.86473012"/>
    <n v="876641246.77607977"/>
    <n v="747866068.79561019"/>
    <n v="9015471.1866800003"/>
    <n v="8059258.5623500003"/>
    <n v="5414700.2229599999"/>
    <n v="4828588.5075300001"/>
    <n v="38588077.876569994"/>
    <n v="37157965.069119997"/>
    <n v="100"/>
    <n v="100"/>
    <n v="956212.62433000002"/>
    <n v="11.864771640372563"/>
    <n v="23.363359054880618"/>
    <n v="21.689181706690448"/>
    <n v="23.363359054880618"/>
    <n v="21.689181706690448"/>
    <n v="0.98505051617544859"/>
    <n v="1.028410563595443"/>
    <n v="1.0266257101293685"/>
    <n v="1.077633937227412"/>
    <m/>
    <m/>
    <n v="100.04365370104908"/>
    <n v="0"/>
    <m/>
    <n v="0"/>
    <m/>
    <n v="959795.54488999955"/>
    <n v="11.90870772377377"/>
    <n v="12.138365373565808"/>
    <n v="60.060091267997215"/>
    <n v="59.913557434271368"/>
    <n v="100"/>
    <n v="12.138365373565785"/>
    <n v="3.1962492108347673"/>
    <n v="673.61254797975243"/>
    <n v="619.89746454116266"/>
    <m/>
    <n v="2023"/>
    <n v="4"/>
    <d v="2025-03-26T00:00:00"/>
    <x v="23"/>
    <x v="3"/>
  </r>
  <r>
    <n v="2024"/>
    <n v="12"/>
    <n v="905"/>
    <x v="12"/>
    <s v="IMSS Invalidez (invalidez y vida)"/>
    <n v="51"/>
    <s v="031b4af5197ec30a926f48cf40e11a7dbc470048a21e4003b7a3c07c5dab1baa"/>
    <s v="866d562d83a77144c090ae01fef5e5dc5d322dfdcb968ee04e0fa262fe1b2619"/>
    <x v="5"/>
    <n v="983847.86213000002"/>
    <n v="1770375.8263800002"/>
    <n v="983847.86213000002"/>
    <n v="1770375.8263800002"/>
    <n v="1405200.17276"/>
    <n v="1404184.1328799999"/>
    <n v="1405200.17276"/>
    <n v="1404184.1328799999"/>
    <n v="0"/>
    <n v="0"/>
    <n v="137.94900000000001"/>
    <n v="132.37299999999999"/>
    <n v="0"/>
    <n v="0"/>
    <n v="1405200.17276"/>
    <n v="1404184.1328800002"/>
    <n v="-366065.14756000001"/>
    <n v="-121924.92096999999"/>
    <n v="0"/>
    <n v="0"/>
    <n v="0"/>
    <n v="0"/>
    <n v="983847.86213000002"/>
    <n v="1770375.82638"/>
    <s v="IMSS Invalidez (invalidez y vida)"/>
    <s v="Pensiones"/>
    <s v="Pensiones IMSS"/>
    <x v="23"/>
    <x v="3"/>
    <n v="11798046.961549999"/>
    <n v="13902414.304169999"/>
    <n v="915229324.65265"/>
    <n v="785024033.86473012"/>
    <n v="876641246.77607977"/>
    <n v="747866068.79561019"/>
    <n v="9015471.1866800003"/>
    <n v="8059258.5623500003"/>
    <n v="5414700.2229599999"/>
    <n v="4828588.5075300001"/>
    <n v="11798046.961549999"/>
    <n v="13902414.304169999"/>
    <n v="10.912883439565489"/>
    <n v="21.966981362908104"/>
    <n v="-786527.96425000019"/>
    <n v="-44.427174870449051"/>
    <n v="8.3390739614478058"/>
    <n v="12.734304903062627"/>
    <n v="8.3390739614478058"/>
    <n v="12.734304903062627"/>
    <n v="0.1074974146510649"/>
    <n v="0.1122292460853492"/>
    <n v="0.22551867841094139"/>
    <n v="0.23672364615111843"/>
    <m/>
    <m/>
    <n v="10.912883439565489"/>
    <n v="0"/>
    <m/>
    <n v="0"/>
    <m/>
    <n v="-786527.96424999996"/>
    <n v="-44.427174870449051"/>
    <n v="7.2358023154417417E-2"/>
    <n v="142.82697832140278"/>
    <n v="79.315595703270787"/>
    <n v="25.951578386583947"/>
    <n v="7.2358023154417417E-2"/>
    <n v="200.23816677319931"/>
    <n v="-383.86614571923434"/>
    <n v="-1151.6793463622616"/>
    <s v="Grandes"/>
    <n v="2023"/>
    <n v="4"/>
    <d v="2025-03-26T00:00:00"/>
    <x v="23"/>
    <x v="5"/>
  </r>
  <r>
    <n v="2024"/>
    <n v="12"/>
    <n v="906"/>
    <x v="11"/>
    <s v="IMSS Invalidez (invalidez y vida)"/>
    <n v="256"/>
    <s v="51e8ea280b44e16934d4d611901f3d3afc41789840acdff81942c2f65009cd52"/>
    <s v="866d562d83a77144c090ae01fef5e5dc5d322dfdcb968ee04e0fa262fe1b2619"/>
    <x v="4"/>
    <n v="1007638.22506"/>
    <n v="917186.65125999996"/>
    <n v="1007638.22506"/>
    <n v="917186.65125999996"/>
    <n v="656731.35826999997"/>
    <n v="585478.27383999992"/>
    <n v="656731.35826999997"/>
    <n v="585478.27383999992"/>
    <n v="0"/>
    <n v="0"/>
    <n v="137.94900000000001"/>
    <n v="132.37299999999999"/>
    <n v="0"/>
    <n v="0"/>
    <n v="656731.35826999997"/>
    <n v="585478.27384000004"/>
    <n v="187279.27577000001"/>
    <n v="148545.52971999999"/>
    <n v="0"/>
    <n v="0"/>
    <n v="0"/>
    <n v="0"/>
    <n v="1011573.8119"/>
    <n v="917261.68079000001"/>
    <s v="IMSS Invalidez (invalidez y vida)"/>
    <s v="Pensiones"/>
    <s v="Pensiones IMSS"/>
    <x v="23"/>
    <x v="3"/>
    <n v="10175274.549889999"/>
    <n v="7376094.61314"/>
    <n v="915229324.65265"/>
    <n v="785024033.86473012"/>
    <n v="876641246.77607977"/>
    <n v="747866068.79561019"/>
    <n v="9015471.1866800003"/>
    <n v="8059258.5623500003"/>
    <n v="5414700.2229599999"/>
    <n v="4828588.5075300001"/>
    <n v="10175274.549889999"/>
    <n v="7376094.61314"/>
    <n v="11.176767183824461"/>
    <n v="11.380533881178238"/>
    <n v="90451.573800000013"/>
    <n v="9.8618502216250903"/>
    <n v="9.9028111734920525"/>
    <n v="12.434583602359108"/>
    <n v="9.9028111734920525"/>
    <n v="12.434583602359108"/>
    <n v="0.11009680283599098"/>
    <n v="0.11494305438691965"/>
    <n v="0.11683548677415946"/>
    <n v="0.12264049534124065"/>
    <m/>
    <m/>
    <n v="11.220420884873549"/>
    <n v="0"/>
    <m/>
    <n v="0"/>
    <m/>
    <n v="94312.131109999958"/>
    <n v="10.281922060537042"/>
    <n v="12.170064648628131"/>
    <n v="65.175312124636278"/>
    <n v="63.834146848483861"/>
    <n v="12.128674372133407"/>
    <n v="12.170064648628109"/>
    <n v="26.075336042094953"/>
    <n v="350.66953114264487"/>
    <n v="394.14062135938644"/>
    <s v="Grandes"/>
    <n v="2023"/>
    <n v="4"/>
    <d v="2025-03-26T00:00:00"/>
    <x v="23"/>
    <x v="4"/>
  </r>
  <r>
    <n v="2024"/>
    <n v="12"/>
    <n v="5.0999999999999996"/>
    <x v="6"/>
    <s v="Pensiones ISSSTE"/>
    <n v="5.0999999999999996"/>
    <m/>
    <m/>
    <x v="3"/>
    <n v="9480428.4735100009"/>
    <n v="9678795.0410699993"/>
    <n v="9480428.4735100009"/>
    <n v="9678795.0410699993"/>
    <n v="6818674.2724799998"/>
    <n v="5972140.4123300007"/>
    <n v="6818674.2724799998"/>
    <n v="5972140.4123300007"/>
    <n v="0"/>
    <n v="0"/>
    <n v="0"/>
    <n v="0"/>
    <n v="0"/>
    <n v="0"/>
    <n v="6818674.2724799998"/>
    <n v="5972140.4123299997"/>
    <n v="-1600205.4644899997"/>
    <n v="-1229845.1961200002"/>
    <n v="0"/>
    <n v="0"/>
    <n v="0"/>
    <n v="0"/>
    <n v="9485088.27513"/>
    <n v="9681176.2084299996"/>
    <s v="Pensiones ISSSTE"/>
    <s v="Pensiones"/>
    <s v="Pensiones ISSSTE"/>
    <x v="28"/>
    <x v="3"/>
    <n v="38579417.741689995"/>
    <n v="37148003.455320001"/>
    <n v="915229324.65265"/>
    <n v="785024033.86473012"/>
    <n v="876641246.77607977"/>
    <n v="747866068.79561019"/>
    <n v="9480428.4735100009"/>
    <n v="9678795.0410699993"/>
    <n v="6818674.2724799998"/>
    <n v="5972140.4123300007"/>
    <n v="38579417.741689995"/>
    <n v="37148003.455320001"/>
    <n v="100"/>
    <n v="100"/>
    <n v="-198366.56755999848"/>
    <n v="-2.0494965201584558"/>
    <n v="24.573798746747766"/>
    <n v="26.054684345852479"/>
    <n v="24.573798746747766"/>
    <n v="26.054684345852479"/>
    <n v="1.035852787727058"/>
    <n v="1.081449054373731"/>
    <n v="1.232929773298862"/>
    <n v="1.2941882838269521"/>
    <m/>
    <m/>
    <n v="100.04915180398248"/>
    <n v="0"/>
    <m/>
    <n v="0"/>
    <m/>
    <n v="-196087.93329999968"/>
    <n v="-2.025455678921062"/>
    <n v="14.174714619941909"/>
    <n v="71.923693022236137"/>
    <n v="61.703346201551298"/>
    <n v="100"/>
    <n v="14.174714619941909"/>
    <n v="30.114381024411642"/>
    <n v="-426.11242267274559"/>
    <n v="-485.6009871137698"/>
    <m/>
    <n v="2023"/>
    <n v="4"/>
    <d v="2025-03-26T00:00:00"/>
    <x v="28"/>
    <x v="3"/>
  </r>
  <r>
    <n v="2024"/>
    <n v="12"/>
    <n v="906"/>
    <x v="11"/>
    <s v="Pensiones ISSSTE"/>
    <n v="256"/>
    <s v="51e8ea280b44e16934d4d611901f3d3afc41789840acdff81942c2f65009cd52"/>
    <s v="866d562d83a77144c090ae01fef5e5dc5d322dfdcb968ee04e0fa262fe1b2619"/>
    <x v="5"/>
    <n v="2939002.6592700002"/>
    <n v="2804964.5789700001"/>
    <n v="2939002.6592700002"/>
    <n v="2804964.5789700001"/>
    <n v="1771952.2420399999"/>
    <n v="1516881.35308"/>
    <n v="1771952.2420399999"/>
    <n v="1516881.35308"/>
    <n v="0"/>
    <n v="0"/>
    <n v="137.94900000000001"/>
    <n v="132.37299999999999"/>
    <n v="0"/>
    <n v="0"/>
    <n v="1771952.2420400002"/>
    <n v="1516881.35308"/>
    <n v="-437799.51827999996"/>
    <n v="-288329.98839000001"/>
    <n v="0"/>
    <n v="0"/>
    <n v="0"/>
    <n v="0"/>
    <n v="2943662.4608899998"/>
    <n v="2807345.7463300005"/>
    <s v="Pensiones ISSSTE"/>
    <s v="Pensiones"/>
    <s v="Pensiones ISSSTE"/>
    <x v="28"/>
    <x v="3"/>
    <n v="10175274.549889999"/>
    <n v="7376094.61314"/>
    <n v="915229324.65265"/>
    <n v="785024033.86473012"/>
    <n v="876641246.77607977"/>
    <n v="747866068.79561019"/>
    <n v="9480428.4735100009"/>
    <n v="9678795.0410699993"/>
    <n v="6818674.2724799998"/>
    <n v="5972140.4123300007"/>
    <n v="10175274.549889999"/>
    <n v="7376094.61314"/>
    <n v="31.000736596263501"/>
    <n v="28.980514279594754"/>
    <n v="134038.08030000003"/>
    <n v="4.7786015304770668"/>
    <n v="28.883767655210569"/>
    <n v="38.027773857091674"/>
    <n v="28.883767655210569"/>
    <n v="38.027773857091674"/>
    <n v="0.32112199424831772"/>
    <n v="0.33525717276918282"/>
    <n v="0.35730938900825199"/>
    <n v="0.37506242039931209"/>
    <m/>
    <m/>
    <n v="31.04988840024599"/>
    <n v="0"/>
    <m/>
    <n v="0"/>
    <m/>
    <n v="136316.71455999929"/>
    <n v="4.8557152156339933"/>
    <n v="16.81548055436788"/>
    <n v="60.290937010588607"/>
    <n v="54.078449491045198"/>
    <n v="25.986755947436222"/>
    <n v="16.815480554367902"/>
    <n v="51.839744705231602"/>
    <n v="-404.74056458571221"/>
    <n v="-526.09212158266405"/>
    <s v="Grandes"/>
    <n v="2023"/>
    <n v="4"/>
    <d v="2025-03-26T00:00:00"/>
    <x v="28"/>
    <x v="5"/>
  </r>
  <r>
    <n v="2024"/>
    <n v="12"/>
    <n v="902"/>
    <x v="10"/>
    <s v="Pensiones ISSSTE"/>
    <n v="30"/>
    <s v="624b60c58c9d8bfb6ff1886c2fd605d2adeb6ea4da576068201b6c6958ce93f4"/>
    <s v="866d562d83a77144c090ae01fef5e5dc5d322dfdcb968ee04e0fa262fe1b2619"/>
    <x v="4"/>
    <n v="2997185.8566699997"/>
    <n v="2825627.8889000001"/>
    <n v="2997185.8566699997"/>
    <n v="2825627.8889000001"/>
    <n v="2712331.3236799999"/>
    <n v="2413265.9933300004"/>
    <n v="2712331.3236799999"/>
    <n v="2413265.9933300004"/>
    <n v="0"/>
    <n v="0"/>
    <n v="137.94900000000001"/>
    <n v="132.37299999999999"/>
    <n v="0"/>
    <n v="0"/>
    <n v="2712331.3236799999"/>
    <n v="2413265.9933299995"/>
    <n v="-646529.77975999995"/>
    <n v="-577426.20384000009"/>
    <n v="0"/>
    <n v="0"/>
    <n v="0"/>
    <n v="0"/>
    <n v="2997185.8566700001"/>
    <n v="2825627.8889000001"/>
    <s v="Pensiones ISSSTE"/>
    <s v="Pensiones"/>
    <s v="Pensiones ISSSTE"/>
    <x v="28"/>
    <x v="3"/>
    <n v="16606096.230249999"/>
    <n v="15869494.538009999"/>
    <n v="915229324.65265"/>
    <n v="785024033.86473012"/>
    <n v="876641246.77607977"/>
    <n v="747866068.79561019"/>
    <n v="9480428.4735100009"/>
    <n v="9678795.0410699993"/>
    <n v="6818674.2724799998"/>
    <n v="5972140.4123300007"/>
    <n v="16606096.230249999"/>
    <n v="15869494.538009999"/>
    <n v="31.614455665634406"/>
    <n v="29.194004800287871"/>
    <n v="171557.96776999952"/>
    <n v="6.0714989558227295"/>
    <n v="18.048708228067866"/>
    <n v="17.805405724373674"/>
    <n v="18.048708228067866"/>
    <n v="17.805405724373674"/>
    <n v="0.32747922033720878"/>
    <n v="0.34189423184140572"/>
    <n v="0.35994157720104819"/>
    <n v="0.37782538970520363"/>
    <m/>
    <m/>
    <n v="31.614455665634409"/>
    <n v="0"/>
    <m/>
    <n v="0"/>
    <m/>
    <n v="171557.96776999999"/>
    <n v="6.0714989558227517"/>
    <n v="12.392555614531631"/>
    <n v="90.495933632007549"/>
    <n v="85.406362345519966"/>
    <n v="39.777986384052717"/>
    <n v="12.392555614531675"/>
    <n v="11.967516448066817"/>
    <n v="-419.52148355592402"/>
    <n v="-417.93496333926248"/>
    <s v="Grandes"/>
    <n v="2023"/>
    <n v="4"/>
    <d v="2025-03-26T00:00:00"/>
    <x v="28"/>
    <x v="4"/>
  </r>
  <r>
    <n v="2024"/>
    <n v="12"/>
    <n v="905"/>
    <x v="12"/>
    <s v="Pensiones ISSSTE"/>
    <n v="51"/>
    <s v="031b4af5197ec30a926f48cf40e11a7dbc470048a21e4003b7a3c07c5dab1baa"/>
    <s v="866d562d83a77144c090ae01fef5e5dc5d322dfdcb968ee04e0fa262fe1b2619"/>
    <x v="0"/>
    <n v="3544239.9575700006"/>
    <n v="4048202.5731999995"/>
    <n v="3544239.9575700006"/>
    <n v="4048202.5731999995"/>
    <n v="2334390.70676"/>
    <n v="2041993.06592"/>
    <n v="2334390.70676"/>
    <n v="2041993.06592"/>
    <n v="0"/>
    <n v="0"/>
    <n v="137.94900000000001"/>
    <n v="132.37299999999999"/>
    <n v="0"/>
    <n v="0"/>
    <n v="2334390.70676"/>
    <n v="2041993.0659200002"/>
    <n v="-515876.16644999996"/>
    <n v="-364089.00389000005"/>
    <n v="0"/>
    <n v="0"/>
    <n v="0"/>
    <n v="0"/>
    <n v="3544239.9575700001"/>
    <n v="4048202.5731999995"/>
    <s v="Pensiones ISSSTE"/>
    <s v="Pensiones"/>
    <s v="Pensiones ISSSTE"/>
    <x v="28"/>
    <x v="3"/>
    <n v="11798046.961549999"/>
    <n v="13902414.304169999"/>
    <n v="915229324.65265"/>
    <n v="785024033.86473012"/>
    <n v="876641246.77607977"/>
    <n v="747866068.79561019"/>
    <n v="9480428.4735100009"/>
    <n v="9678795.0410699993"/>
    <n v="6818674.2724799998"/>
    <n v="5972140.4123300007"/>
    <n v="11798046.961549999"/>
    <n v="13902414.304169999"/>
    <n v="37.38480773810209"/>
    <n v="41.825480920117379"/>
    <n v="-503962.61562999897"/>
    <n v="-12.449046373478033"/>
    <n v="30.040903965891374"/>
    <n v="29.118701864508168"/>
    <n v="30.040903965891374"/>
    <n v="29.118701864508168"/>
    <n v="0.38725157314153136"/>
    <n v="0.40429764976314247"/>
    <n v="0.51567880708956204"/>
    <n v="0.54130047372243628"/>
    <m/>
    <m/>
    <n v="37.384807738102083"/>
    <n v="0"/>
    <m/>
    <n v="0"/>
    <m/>
    <n v="-503962.61562999943"/>
    <n v="-12.449046373478046"/>
    <n v="14.319227901406361"/>
    <n v="65.864352716132217"/>
    <n v="50.441968478515577"/>
    <n v="34.235257668511061"/>
    <n v="14.319227901406361"/>
    <n v="41.689576158102938"/>
    <n v="-452.50989647847109"/>
    <n v="-560.84996912923384"/>
    <s v="Grandes"/>
    <n v="2023"/>
    <n v="4"/>
    <d v="2025-03-26T00:00:00"/>
    <x v="28"/>
    <x v="0"/>
  </r>
  <r>
    <n v="2024"/>
    <n v="12"/>
    <n v="201.1"/>
    <x v="1"/>
    <s v="Pensiones ISSSTE"/>
    <n v="201.1"/>
    <m/>
    <m/>
    <x v="1"/>
    <n v="9480428.4735100009"/>
    <n v="9678795.0410699993"/>
    <n v="9480428.4735100009"/>
    <n v="9678795.0410699993"/>
    <n v="6818674.2724799998"/>
    <n v="5972140.4123300007"/>
    <n v="6818674.2724799998"/>
    <n v="5972140.4123300007"/>
    <n v="0"/>
    <n v="0"/>
    <n v="0"/>
    <n v="0"/>
    <n v="0"/>
    <n v="0"/>
    <n v="6818674.2724799998"/>
    <n v="5972140.4123299997"/>
    <n v="-1600205.4644899997"/>
    <n v="-1229845.1961200002"/>
    <n v="0"/>
    <n v="0"/>
    <n v="0"/>
    <n v="0"/>
    <n v="9485088.27513"/>
    <n v="9681176.2084299996"/>
    <s v="Pensiones ISSSTE"/>
    <s v="Pensiones"/>
    <s v="Pensiones ISSSTE"/>
    <x v="28"/>
    <x v="3"/>
    <n v="38579417.741689995"/>
    <n v="37148003.455320001"/>
    <n v="915229324.65265"/>
    <n v="785024033.86473012"/>
    <n v="876641246.77607977"/>
    <n v="747866068.79561019"/>
    <n v="9480428.4735100009"/>
    <n v="9678795.0410699993"/>
    <n v="6818674.2724799998"/>
    <n v="5972140.4123300007"/>
    <n v="38579417.741689995"/>
    <n v="37148003.455320001"/>
    <n v="100"/>
    <n v="100"/>
    <n v="-198366.56755999848"/>
    <n v="-2.0494965201584558"/>
    <n v="24.573798746747766"/>
    <n v="26.054684345852479"/>
    <n v="24.573798746747766"/>
    <n v="26.054684345852479"/>
    <n v="1.035852787727058"/>
    <n v="1.081449054373731"/>
    <n v="1.232929773298862"/>
    <n v="1.2941882838269521"/>
    <m/>
    <m/>
    <n v="100.04915180398248"/>
    <n v="0"/>
    <m/>
    <n v="0"/>
    <m/>
    <n v="-196087.93329999968"/>
    <n v="-2.025455678921062"/>
    <n v="14.174714619941909"/>
    <n v="71.923693022236137"/>
    <n v="61.703346201551298"/>
    <n v="100"/>
    <n v="14.174714619941909"/>
    <n v="30.114381024411642"/>
    <n v="-426.11242267274559"/>
    <n v="-485.6009871137698"/>
    <m/>
    <n v="2023"/>
    <n v="4"/>
    <d v="2025-03-26T00:00:00"/>
    <x v="28"/>
    <x v="1"/>
  </r>
  <r>
    <n v="2024"/>
    <n v="12"/>
    <n v="80"/>
    <x v="30"/>
    <s v="MyT Carga"/>
    <n v="52"/>
    <s v="41cfc0d1f2d127b04555b7246d84019b4d27710a3f3aff6e7764375b1e06e05d"/>
    <s v="866d562d83a77144c090ae01fef5e5dc5d322dfdcb968ee04e0fa262fe1b2619"/>
    <x v="14"/>
    <n v="457911.90062999999"/>
    <n v="527111.87257000001"/>
    <n v="457911.90062999999"/>
    <n v="527111.87257000001"/>
    <n v="293523.43979999993"/>
    <n v="321887.72711000004"/>
    <n v="293523.43979999993"/>
    <n v="321887.72711000004"/>
    <n v="0"/>
    <n v="0"/>
    <n v="137.94900000000001"/>
    <n v="132.37299999999999"/>
    <n v="2079.1536999999998"/>
    <n v="722.64305000000002"/>
    <n v="3193.9556000000002"/>
    <n v="35133.709719999999"/>
    <n v="79325.734150000004"/>
    <n v="72214.487819999995"/>
    <n v="0"/>
    <n v="0"/>
    <n v="0"/>
    <n v="0"/>
    <n v="0"/>
    <n v="0"/>
    <s v="MyT Carga"/>
    <s v="Daños Sin Autos"/>
    <s v="Maritimo y Transportes"/>
    <x v="30"/>
    <x v="3"/>
    <n v="1104243.47276"/>
    <n v="1122680.13815"/>
    <n v="915229324.65265"/>
    <n v="785024033.86473012"/>
    <n v="876641246.77607977"/>
    <n v="747866068.79561019"/>
    <n v="11810280.266770002"/>
    <n v="11405038.83753"/>
    <n v="7433235.6017499976"/>
    <n v="6534942.6180599984"/>
    <n v="457911.90062999999"/>
    <n v="527111.87257000001"/>
    <n v="3.8772314482527901"/>
    <n v="4.6217455291380407"/>
    <n v="-69199.971940000018"/>
    <n v="-13.128137600583134"/>
    <n v="100"/>
    <n v="100"/>
    <n v="41.468381921739834"/>
    <n v="46.951206729157718"/>
    <n v="5.0032476920884042E-2"/>
    <n v="5.22348112542056E-2"/>
    <n v="6.7145953478008835E-2"/>
    <n v="7.0482121674390108E-2"/>
    <m/>
    <m/>
    <m/>
    <n v="0"/>
    <m/>
    <n v="0"/>
    <m/>
    <n v="0"/>
    <m/>
    <n v="-8.8118573406519083"/>
    <n v="64.100417437539264"/>
    <n v="61.066301834674306"/>
    <n v="3.9487977446980973"/>
    <n v="-90.909142172988851"/>
    <n v="9.8473956468753556"/>
    <n v="4.026380132783177"/>
    <n v="48.651885211141284"/>
    <s v="Medianas"/>
    <n v="2023"/>
    <n v="4"/>
    <d v="2025-03-26T00:00:00"/>
    <x v="30"/>
    <x v="14"/>
  </r>
  <r>
    <n v="2024"/>
    <n v="12"/>
    <n v="22"/>
    <x v="15"/>
    <s v="MyT Carga"/>
    <n v="16"/>
    <s v="b17ef6d19c7a5b1ee83b907c595526dcb1eb06db8227d650d5dda0a9f4ce8cd9"/>
    <s v="866d562d83a77144c090ae01fef5e5dc5d322dfdcb968ee04e0fa262fe1b2619"/>
    <x v="16"/>
    <n v="559255.73491999996"/>
    <n v="422684.98595999996"/>
    <n v="559255.73491999996"/>
    <n v="422684.98595999996"/>
    <n v="187768.38896000004"/>
    <n v="376012.47022000002"/>
    <n v="187768.38896000004"/>
    <n v="376012.47022000002"/>
    <n v="0"/>
    <n v="0"/>
    <n v="137.94900000000001"/>
    <n v="132.37299999999999"/>
    <n v="0"/>
    <n v="0"/>
    <n v="108328.47044"/>
    <n v="156458.54837"/>
    <n v="235772.15155000001"/>
    <n v="213293.79123"/>
    <n v="0"/>
    <n v="0"/>
    <n v="0"/>
    <n v="0"/>
    <n v="0"/>
    <n v="0"/>
    <s v="MyT Carga"/>
    <s v="Daños Sin Autos"/>
    <s v="Maritimo y Transportes"/>
    <x v="30"/>
    <x v="3"/>
    <n v="30790952.222909998"/>
    <n v="26673376.957529999"/>
    <n v="915229324.65265"/>
    <n v="785024033.86473012"/>
    <n v="876641246.77607977"/>
    <n v="747866068.79561019"/>
    <n v="11810280.266770002"/>
    <n v="11405038.83753"/>
    <n v="7433235.6017499976"/>
    <n v="6534942.6180599984"/>
    <n v="958878.03917999996"/>
    <n v="854859.06686999998"/>
    <n v="4.7353299184063395"/>
    <n v="3.7061249153233153"/>
    <n v="136570.74896"/>
    <n v="32.310290995981617"/>
    <n v="58.323969479815865"/>
    <n v="49.444990682221828"/>
    <n v="1.8162989272669714"/>
    <n v="1.5846699374923894"/>
    <n v="6.1105530587347606E-2"/>
    <n v="6.3795279651363529E-2"/>
    <n v="5.3843572645679544E-2"/>
    <n v="5.6518807791441417E-2"/>
    <m/>
    <m/>
    <m/>
    <n v="0"/>
    <m/>
    <n v="0"/>
    <m/>
    <n v="0"/>
    <m/>
    <n v="-50.063254856909609"/>
    <n v="33.574691726113421"/>
    <n v="88.958085266738877"/>
    <n v="2.5260653505425545"/>
    <n v="-30.76219128416038"/>
    <n v="10.538684783262653"/>
    <n v="45.94625350272841"/>
    <n v="73.353540892002272"/>
    <s v="Medianas"/>
    <n v="2023"/>
    <n v="4"/>
    <d v="2025-03-26T00:00:00"/>
    <x v="30"/>
    <x v="16"/>
  </r>
  <r>
    <n v="2024"/>
    <n v="12"/>
    <n v="92"/>
    <x v="22"/>
    <s v="MyT Carga"/>
    <n v="219"/>
    <s v="314f04b30f62e0056bd059354a5536fb2e302107eed143b5fa2aa0bbba07f608"/>
    <s v="866d562d83a77144c090ae01fef5e5dc5d322dfdcb968ee04e0fa262fe1b2619"/>
    <x v="13"/>
    <n v="766524.27647000004"/>
    <n v="673591.74404999998"/>
    <n v="766524.27647000004"/>
    <n v="673591.74404999998"/>
    <n v="369161.40811000002"/>
    <n v="325985.95688999997"/>
    <n v="369161.40811000002"/>
    <n v="325985.95688999997"/>
    <n v="0"/>
    <n v="0"/>
    <n v="137.94900000000001"/>
    <n v="132.37299999999999"/>
    <n v="0"/>
    <n v="0"/>
    <n v="168816.92838"/>
    <n v="155067.51058999999"/>
    <n v="294617.30942000001"/>
    <n v="243037.40468000001"/>
    <n v="0"/>
    <n v="0"/>
    <n v="0"/>
    <n v="0"/>
    <n v="0"/>
    <n v="0"/>
    <s v="MyT Carga"/>
    <s v="Daños Sin Autos"/>
    <s v="Maritimo y Transportes"/>
    <x v="30"/>
    <x v="3"/>
    <n v="12045333.467219999"/>
    <n v="12495032.84175"/>
    <n v="915229324.65265"/>
    <n v="785024033.86473012"/>
    <n v="876641246.77607977"/>
    <n v="747866068.79561019"/>
    <n v="11810280.266770002"/>
    <n v="11405038.83753"/>
    <n v="7433235.6017499976"/>
    <n v="6534942.6180599984"/>
    <n v="2487732.7091100002"/>
    <n v="2826119.1696899999"/>
    <n v="6.4903140243566551"/>
    <n v="5.9060889984297535"/>
    <n v="92932.532420000061"/>
    <n v="13.796566427794833"/>
    <n v="30.812163769162655"/>
    <n v="23.834513111628162"/>
    <n v="6.3636617330355234"/>
    <n v="5.3908761391911604"/>
    <n v="8.3752154331474593E-2"/>
    <n v="8.7438764635927868E-2"/>
    <n v="8.5805238437587583E-2"/>
    <n v="9.0068499181247222E-2"/>
    <m/>
    <m/>
    <m/>
    <n v="0"/>
    <m/>
    <n v="0"/>
    <m/>
    <n v="0"/>
    <m/>
    <n v="13.244573978556096"/>
    <n v="48.160432675408963"/>
    <n v="48.39518295310377"/>
    <n v="4.9663622665624754"/>
    <n v="8.8667301987929612"/>
    <n v="21.223031412762872"/>
    <n v="57.300410730225728"/>
    <n v="63.803969102687176"/>
    <s v="Medianas"/>
    <n v="2023"/>
    <n v="4"/>
    <d v="2025-03-26T00:00:00"/>
    <x v="30"/>
    <x v="13"/>
  </r>
  <r>
    <n v="2024"/>
    <n v="12"/>
    <n v="74"/>
    <x v="0"/>
    <s v="MyT Carga"/>
    <n v="46"/>
    <s v="25fc0e7096fc653718202dc30b0c580b8ab87eac11a700cba03a7c021bc35b0c"/>
    <s v="866d562d83a77144c090ae01fef5e5dc5d322dfdcb968ee04e0fa262fe1b2619"/>
    <x v="24"/>
    <n v="9967.6836000000003"/>
    <n v="360401.72414000001"/>
    <n v="9967.6836000000003"/>
    <n v="360401.72414000001"/>
    <n v="34057.633540000003"/>
    <n v="5936.1218800000006"/>
    <n v="34057.633540000003"/>
    <n v="5936.1218800000006"/>
    <n v="0"/>
    <n v="0"/>
    <n v="137.94900000000001"/>
    <n v="132.37299999999999"/>
    <n v="11.47772"/>
    <n v="-1762.7565900000002"/>
    <n v="31308.400859999998"/>
    <n v="1373.6375"/>
    <n v="118859.52893"/>
    <n v="29745.048649999997"/>
    <n v="0"/>
    <n v="0"/>
    <n v="0"/>
    <n v="0"/>
    <n v="0"/>
    <n v="0"/>
    <s v="MyT Carga"/>
    <s v="Daños Sin Autos"/>
    <s v="Maritimo y Transportes"/>
    <x v="30"/>
    <x v="3"/>
    <n v="6440067.6368000004"/>
    <n v="9462507.85207"/>
    <n v="915229324.65265"/>
    <n v="785024033.86473012"/>
    <n v="876641246.77607977"/>
    <n v="747866068.79561019"/>
    <n v="11810280.266770002"/>
    <n v="11405038.83753"/>
    <n v="7433235.6017499976"/>
    <n v="6534942.6180599984"/>
    <n v="87495.507760000008"/>
    <n v="456778.19094999996"/>
    <n v="8.4398366294875959E-2"/>
    <n v="3.1600218927273076"/>
    <n v="-350434.04054000002"/>
    <n v="-97.234285262151516"/>
    <n v="11.392223275440992"/>
    <n v="78.900816913005912"/>
    <n v="0.1547760700996742"/>
    <n v="3.8087336863996284"/>
    <n v="1.0890913710378499E-3"/>
    <n v="1.1370310987142091E-3"/>
    <n v="4.5909642073723049E-2"/>
    <n v="4.819067733884539E-2"/>
    <m/>
    <m/>
    <m/>
    <n v="0"/>
    <m/>
    <n v="0"/>
    <m/>
    <n v="0"/>
    <m/>
    <n v="473.73541562121704"/>
    <n v="341.68052384808846"/>
    <n v="1.6470847619180873"/>
    <n v="0.45818046628283721"/>
    <n v="2179.2331208197211"/>
    <n v="299.5943335933996"/>
    <n v="26.340673854124454"/>
    <n v="4.6180374964691815"/>
    <s v="Resto"/>
    <n v="2023"/>
    <n v="4"/>
    <d v="2025-03-26T00:00:00"/>
    <x v="30"/>
    <x v="24"/>
  </r>
  <r>
    <n v="2024"/>
    <n v="12"/>
    <n v="23"/>
    <x v="16"/>
    <s v="MyT Carga"/>
    <n v="17"/>
    <s v="4523540f1504cd17100c4835e85b7eefd49911580f8efff0599a8f283be6b9e3"/>
    <s v="866d562d83a77144c090ae01fef5e5dc5d322dfdcb968ee04e0fa262fe1b2619"/>
    <x v="10"/>
    <n v="527312.52078000002"/>
    <n v="740012.48594000004"/>
    <n v="527312.52078000002"/>
    <n v="740012.48594000004"/>
    <n v="278750.41125000006"/>
    <n v="269705.37162999995"/>
    <n v="278750.41125000006"/>
    <n v="269705.37162999995"/>
    <n v="0"/>
    <n v="0"/>
    <n v="137.94900000000001"/>
    <n v="132.37299999999999"/>
    <n v="6508.6457699999992"/>
    <n v="103.00230000000001"/>
    <n v="172192.39556"/>
    <n v="171197.27880999999"/>
    <n v="344894.14299999998"/>
    <n v="358970.45279000001"/>
    <n v="0"/>
    <n v="0"/>
    <n v="0"/>
    <n v="0"/>
    <n v="0"/>
    <n v="0"/>
    <s v="MyT Carga"/>
    <s v="Daños Sin Autos"/>
    <s v="Maritimo y Transportes"/>
    <x v="30"/>
    <x v="3"/>
    <n v="22633209.318060003"/>
    <n v="19354152.859979998"/>
    <n v="915229324.65265"/>
    <n v="785024033.86473012"/>
    <n v="876641246.77607977"/>
    <n v="747866068.79561019"/>
    <n v="11810280.266770002"/>
    <n v="11405038.83753"/>
    <n v="7433235.6017499976"/>
    <n v="6534942.6180599984"/>
    <n v="1441049.8814900001"/>
    <n v="2211373.3911599996"/>
    <n v="4.4648603493659085"/>
    <n v="6.4884696710096019"/>
    <n v="-212699.96516000002"/>
    <n v="-28.742753561761614"/>
    <n v="36.592246219456023"/>
    <n v="33.463931912096427"/>
    <n v="2.329817717716395"/>
    <n v="3.823533333097612"/>
    <n v="5.7615343671393718E-2"/>
    <n v="6.0151461355398818E-2"/>
    <n v="9.4266220397974956E-2"/>
    <n v="9.8949867739252045E-2"/>
    <m/>
    <m/>
    <m/>
    <n v="0"/>
    <m/>
    <n v="0"/>
    <m/>
    <n v="0"/>
    <m/>
    <n v="3.3536742577039647"/>
    <n v="52.862467752078558"/>
    <n v="36.446056891514068"/>
    <n v="3.7500548372820872"/>
    <n v="0.58126902303419214"/>
    <n v="-3.9213003968977755"/>
    <n v="49.926158229947099"/>
    <n v="47.691189477968393"/>
    <s v="Medianas"/>
    <n v="2023"/>
    <n v="4"/>
    <d v="2025-03-26T00:00:00"/>
    <x v="30"/>
    <x v="10"/>
  </r>
  <r>
    <n v="2024"/>
    <n v="12"/>
    <n v="41"/>
    <x v="7"/>
    <s v="MyT Carga"/>
    <n v="29"/>
    <s v="35135aaa6cc23891b40cb3f378c53a17a1127210ce60e125ccf03efcfdaec458"/>
    <s v="866d562d83a77144c090ae01fef5e5dc5d322dfdcb968ee04e0fa262fe1b2619"/>
    <x v="5"/>
    <n v="1021308.95661"/>
    <n v="1022738.76842"/>
    <n v="1021308.95661"/>
    <n v="1022738.76842"/>
    <n v="778015.8052099999"/>
    <n v="659630.63846000005"/>
    <n v="778015.8052099999"/>
    <n v="659630.63846000005"/>
    <n v="0"/>
    <n v="0"/>
    <n v="137.94900000000001"/>
    <n v="132.37299999999999"/>
    <n v="178.82810999999998"/>
    <n v="-8468.8764200000005"/>
    <n v="160830.65669"/>
    <n v="184266.44822999998"/>
    <n v="309646.49469000002"/>
    <n v="308186.09408000001"/>
    <n v="0"/>
    <n v="0"/>
    <n v="0"/>
    <n v="0"/>
    <n v="0"/>
    <n v="0"/>
    <s v="MyT Carga"/>
    <s v="Daños Sin Autos"/>
    <s v="Maritimo y Transportes"/>
    <x v="30"/>
    <x v="3"/>
    <n v="31887947.205630001"/>
    <n v="27302085.109419998"/>
    <n v="915229324.65265"/>
    <n v="785024033.86473012"/>
    <n v="876641246.77607977"/>
    <n v="747866068.79561019"/>
    <n v="11810280.266770002"/>
    <n v="11405038.83753"/>
    <n v="7433235.6017499976"/>
    <n v="6534942.6180599984"/>
    <n v="3386951.8358200002"/>
    <n v="3230974.7914699996"/>
    <n v="8.6476267585588662"/>
    <n v="8.967429072266933"/>
    <n v="-1429.8118099999847"/>
    <n v="-0.13980225001237745"/>
    <n v="30.154221439134677"/>
    <n v="31.654185947847758"/>
    <n v="3.2028055930476516"/>
    <n v="3.7460097436555344"/>
    <n v="0.11159049749609035"/>
    <n v="0.11650249864080062"/>
    <n v="0.13028120468936258"/>
    <n v="0.13675426805591734"/>
    <m/>
    <m/>
    <m/>
    <n v="0"/>
    <m/>
    <n v="0"/>
    <m/>
    <n v="0"/>
    <m/>
    <n v="17.947190419533364"/>
    <n v="76.178300422669778"/>
    <n v="64.49649302715342"/>
    <n v="10.466717952903748"/>
    <n v="-12.71842582581697"/>
    <n v="0.47386972937881744"/>
    <n v="51.940086339751481"/>
    <n v="59.790643305978449"/>
    <s v="Grandes"/>
    <n v="2023"/>
    <n v="4"/>
    <d v="2025-03-26T00:00:00"/>
    <x v="30"/>
    <x v="5"/>
  </r>
  <r>
    <n v="2024"/>
    <n v="12"/>
    <n v="109"/>
    <x v="68"/>
    <s v="MyT Carga"/>
    <n v="228"/>
    <s v="9d693eeee1d1899cbc50b6d45df953d3835acf28ee869879b45565fccc814765"/>
    <s v="866d562d83a77144c090ae01fef5e5dc5d322dfdcb968ee04e0fa262fe1b2619"/>
    <x v="33"/>
    <n v="9059.6326300000001"/>
    <n v="6521.4828200000002"/>
    <n v="9059.6326300000001"/>
    <n v="6521.4828200000002"/>
    <n v="6133.0803200000009"/>
    <n v="106483.81378"/>
    <n v="6133.0803200000009"/>
    <n v="106483.81378"/>
    <n v="0"/>
    <n v="0"/>
    <n v="137.94900000000001"/>
    <n v="132.37299999999999"/>
    <n v="0"/>
    <n v="0"/>
    <n v="-2.9947699999999999"/>
    <n v="2.3939599999999999"/>
    <n v="-53.452269999999999"/>
    <n v="5.0867599999999999"/>
    <n v="0"/>
    <n v="0"/>
    <n v="0"/>
    <n v="0"/>
    <n v="0"/>
    <n v="0"/>
    <s v="MyT Carga"/>
    <s v="Daños Sin Autos"/>
    <s v="Maritimo y Transportes"/>
    <x v="30"/>
    <x v="3"/>
    <n v="4465205.7030500006"/>
    <n v="3855035.1309799999"/>
    <n v="915229324.65265"/>
    <n v="785024033.86473012"/>
    <n v="876641246.77607977"/>
    <n v="747866068.79561019"/>
    <n v="11810280.266770002"/>
    <n v="11405038.83753"/>
    <n v="7433235.6017499976"/>
    <n v="6534942.6180599984"/>
    <n v="9059.6326300000001"/>
    <n v="6521.4828200000002"/>
    <n v="7.6709717511875122E-2"/>
    <n v="5.7180715584589481E-2"/>
    <n v="2538.1498099999999"/>
    <n v="38.919826672180058"/>
    <n v="100"/>
    <n v="100"/>
    <n v="0.20289395903556545"/>
    <n v="0.16916792191053664"/>
    <n v="9.898756940986712E-4"/>
    <n v="1.0334481366599557E-3"/>
    <n v="8.3073670851760656E-4"/>
    <n v="8.7201212785364426E-4"/>
    <m/>
    <m/>
    <m/>
    <n v="0"/>
    <m/>
    <n v="0"/>
    <m/>
    <n v="0"/>
    <m/>
    <n v="-94.240363767707265"/>
    <n v="67.696788274736036"/>
    <n v="1632.8159824854065"/>
    <n v="8.250889180152042E-2"/>
    <n v="-225.09691055823825"/>
    <n v="-1150.8117151192507"/>
    <n v="5.6026993802134131"/>
    <n v="47.062570280492885"/>
    <s v="Resto"/>
    <n v="2023"/>
    <n v="4"/>
    <d v="2025-03-26T00:00:00"/>
    <x v="30"/>
    <x v="33"/>
  </r>
  <r>
    <n v="2024"/>
    <n v="12"/>
    <n v="126"/>
    <x v="41"/>
    <s v="MyT Carga"/>
    <n v="239"/>
    <s v="79bf08685d3138f9b109c3546780f056bc954fd69377b84a2cf23622e464897b"/>
    <s v="866d562d83a77144c090ae01fef5e5dc5d322dfdcb968ee04e0fa262fe1b2619"/>
    <x v="17"/>
    <n v="330458.05061999999"/>
    <n v="248781.33306"/>
    <n v="330458.05061999999"/>
    <n v="248781.33306"/>
    <n v="142135.94772999999"/>
    <n v="143944.58205999999"/>
    <n v="142135.94772999999"/>
    <n v="143944.58205999999"/>
    <n v="0"/>
    <n v="0"/>
    <n v="137.94900000000001"/>
    <n v="132.37299999999999"/>
    <n v="10932.171990000001"/>
    <n v="6093.0812800000003"/>
    <n v="16592.945929999998"/>
    <n v="14832.15459"/>
    <n v="10326.707269999999"/>
    <n v="15088.55717"/>
    <n v="0"/>
    <n v="0"/>
    <n v="0"/>
    <n v="0"/>
    <n v="0"/>
    <n v="0"/>
    <s v="MyT Carga"/>
    <s v="Daños Sin Autos"/>
    <s v="Maritimo y Transportes"/>
    <x v="30"/>
    <x v="3"/>
    <n v="903982.36939999997"/>
    <n v="772546.67227999994"/>
    <n v="915229324.65265"/>
    <n v="785024033.86473012"/>
    <n v="876641246.77607977"/>
    <n v="747866068.79561019"/>
    <n v="11810280.266770002"/>
    <n v="11405038.83753"/>
    <n v="7433235.6017499976"/>
    <n v="6534942.6180599984"/>
    <n v="330458.05061999999"/>
    <n v="248781.33306"/>
    <n v="2.798054264214147"/>
    <n v="2.1813282409994739"/>
    <n v="81676.71755999999"/>
    <n v="32.83072590510703"/>
    <n v="100"/>
    <n v="100"/>
    <n v="36.555807038508377"/>
    <n v="32.202757708576641"/>
    <n v="3.6106584625161149E-2"/>
    <n v="3.769592770535115E-2"/>
    <n v="3.1690919300296008E-2"/>
    <n v="3.3265492772074308E-2"/>
    <m/>
    <m/>
    <m/>
    <n v="0"/>
    <m/>
    <n v="0"/>
    <m/>
    <n v="0"/>
    <m/>
    <n v="-1.2564796146659507"/>
    <n v="43.011797552919909"/>
    <n v="57.859880518159315"/>
    <n v="1.9121679352735312"/>
    <n v="11.871446790253536"/>
    <n v="-31.559345577904597"/>
    <n v="160.67992919876772"/>
    <n v="98.300681920006269"/>
    <s v="Medianas"/>
    <n v="2023"/>
    <n v="4"/>
    <d v="2025-03-26T00:00:00"/>
    <x v="30"/>
    <x v="17"/>
  </r>
  <r>
    <n v="2024"/>
    <n v="12"/>
    <n v="127"/>
    <x v="5"/>
    <s v="MyT Carga"/>
    <n v="263"/>
    <s v="4be84111a613654b362415e563cb7607df7b203b5d303802a8a546061bbc7847"/>
    <s v="866d562d83a77144c090ae01fef5e5dc5d322dfdcb968ee04e0fa262fe1b2619"/>
    <x v="31"/>
    <n v="0"/>
    <n v="0"/>
    <n v="0"/>
    <n v="0"/>
    <n v="-70.528369999999995"/>
    <n v="-222.11322000000001"/>
    <n v="-70.528369999999995"/>
    <n v="-222.11322000000001"/>
    <n v="0"/>
    <n v="0"/>
    <n v="0"/>
    <n v="0"/>
    <n v="0"/>
    <n v="0"/>
    <n v="-70.528369999999995"/>
    <n v="-222.11322000000001"/>
    <n v="0"/>
    <n v="0"/>
    <n v="0"/>
    <n v="0"/>
    <n v="0"/>
    <n v="0"/>
    <n v="0"/>
    <n v="0"/>
    <s v="MyT Carga"/>
    <s v="Daños Sin Autos"/>
    <s v="Maritimo y Transportes"/>
    <x v="30"/>
    <x v="3"/>
    <n v="1641104.9195699999"/>
    <n v="952812.23949000007"/>
    <n v="915229324.65265"/>
    <n v="785024033.86473012"/>
    <n v="876641246.77607977"/>
    <n v="747866068.79561019"/>
    <n v="11810280.266770002"/>
    <n v="11405038.83753"/>
    <n v="7433235.6017499976"/>
    <n v="6534942.6180599984"/>
    <n v="0"/>
    <n v="0"/>
    <m/>
    <m/>
    <m/>
    <m/>
    <m/>
    <m/>
    <m/>
    <m/>
    <m/>
    <m/>
    <m/>
    <m/>
    <m/>
    <m/>
    <m/>
    <n v="0"/>
    <m/>
    <n v="0"/>
    <m/>
    <n v="0"/>
    <m/>
    <n v="-68.24665816829814"/>
    <m/>
    <m/>
    <n v="-9.4882462737217138E-4"/>
    <n v="-68.24665816829814"/>
    <m/>
    <m/>
    <m/>
    <s v="Resto"/>
    <n v="2023"/>
    <n v="4"/>
    <d v="2025-03-26T00:00:00"/>
    <x v="30"/>
    <x v="31"/>
  </r>
  <r>
    <n v="2024"/>
    <n v="12"/>
    <n v="81"/>
    <x v="34"/>
    <s v="MyT Carga"/>
    <n v="53"/>
    <s v="2858dcd1057d3eae7f7d5f782167e24b61153c01551450a628cee722509f6529"/>
    <s v="866d562d83a77144c090ae01fef5e5dc5d322dfdcb968ee04e0fa262fe1b2619"/>
    <x v="29"/>
    <n v="67656.152519999989"/>
    <n v="66577.541850000009"/>
    <n v="67656.152519999989"/>
    <n v="66577.541850000009"/>
    <n v="30231.548260000003"/>
    <n v="27049.33294"/>
    <n v="30231.548260000003"/>
    <n v="27049.33294"/>
    <n v="0"/>
    <n v="0"/>
    <n v="137.94900000000001"/>
    <n v="132.37299999999999"/>
    <n v="0"/>
    <n v="0"/>
    <n v="30231.548260000003"/>
    <n v="25670.344370000003"/>
    <n v="76494.977319999991"/>
    <n v="61606.990330000001"/>
    <n v="0"/>
    <n v="0"/>
    <n v="0"/>
    <n v="0"/>
    <n v="0"/>
    <n v="0"/>
    <s v="MyT Carga"/>
    <s v="Daños Sin Autos"/>
    <s v="Maritimo y Transportes"/>
    <x v="30"/>
    <x v="3"/>
    <n v="1804855.7942300001"/>
    <n v="1678335.85387"/>
    <n v="915229324.65265"/>
    <n v="785024033.86473012"/>
    <n v="876641246.77607977"/>
    <n v="747866068.79561019"/>
    <n v="11810280.266770002"/>
    <n v="11405038.83753"/>
    <n v="7433235.6017499976"/>
    <n v="6534942.6180599984"/>
    <n v="83242.046589999998"/>
    <n v="76286.686489999993"/>
    <n v="0.57285814554596759"/>
    <n v="0.58375550314582503"/>
    <n v="1078.61066999998"/>
    <n v="1.6200818474645828"/>
    <n v="81.276416536505039"/>
    <n v="87.272819037339232"/>
    <n v="3.7485627791589806"/>
    <n v="3.9668783632597617"/>
    <n v="7.3922623213233491E-3"/>
    <n v="7.7176556280931403E-3"/>
    <n v="8.4809558660559666E-3"/>
    <n v="8.9023348735715237E-3"/>
    <m/>
    <m/>
    <m/>
    <n v="0"/>
    <m/>
    <n v="0"/>
    <m/>
    <n v="0"/>
    <m/>
    <n v="11.764487231750586"/>
    <n v="44.68410799899268"/>
    <n v="40.628314275919749"/>
    <n v="0.40670779025062281"/>
    <n v="17.768378266598226"/>
    <n v="24.166067698246518"/>
    <n v="39.520958524548533"/>
    <n v="41.667908515731582"/>
    <s v="Resto"/>
    <n v="2023"/>
    <n v="4"/>
    <d v="2025-03-26T00:00:00"/>
    <x v="30"/>
    <x v="29"/>
  </r>
  <r>
    <n v="2024"/>
    <n v="12"/>
    <n v="15.1"/>
    <x v="13"/>
    <s v="MyT Carga"/>
    <n v="15.1"/>
    <m/>
    <m/>
    <x v="7"/>
    <n v="5246624.9957099995"/>
    <n v="5058777.4993699994"/>
    <n v="5246624.9957099995"/>
    <n v="5058777.4993699994"/>
    <n v="2782971.2455899999"/>
    <n v="2871799.8682299997"/>
    <n v="2782971.2455899999"/>
    <n v="2871799.8682299997"/>
    <n v="0"/>
    <n v="0"/>
    <n v="0"/>
    <n v="0"/>
    <n v="28161.647829999998"/>
    <n v="7155.3246500000005"/>
    <n v="1343276.4874"/>
    <n v="1444413.94576"/>
    <n v="2875600.8635800001"/>
    <n v="2692130.9086200004"/>
    <n v="0"/>
    <n v="0"/>
    <n v="0"/>
    <n v="0"/>
    <n v="0"/>
    <n v="0"/>
    <s v="MyT Carga"/>
    <s v="Daños Sin Autos"/>
    <s v="Maritimo y Transportes"/>
    <x v="30"/>
    <x v="3"/>
    <n v="267097806.01301998"/>
    <n v="234160102.27363002"/>
    <n v="915229324.65265"/>
    <n v="785024033.86473012"/>
    <n v="876641246.77607977"/>
    <n v="747866068.79561019"/>
    <n v="11810280.266770002"/>
    <n v="11405038.83753"/>
    <n v="7433235.6017499976"/>
    <n v="6534942.6180599984"/>
    <n v="8592030.973650001"/>
    <n v="9382450.9408999979"/>
    <n v="44.424220909237583"/>
    <n v="44.355635885459058"/>
    <n v="187847.49634000007"/>
    <n v="3.7132982496935973"/>
    <n v="61.06385104756167"/>
    <n v="53.917441521785811"/>
    <n v="1.9643085332772245"/>
    <n v="2.1603925904757748"/>
    <n v="0.57325796435786314"/>
    <n v="0.59849168802003028"/>
    <n v="0.64441052517402198"/>
    <n v="0.67642826843539416"/>
    <m/>
    <m/>
    <m/>
    <n v="0"/>
    <m/>
    <n v="0"/>
    <m/>
    <n v="0"/>
    <m/>
    <n v="-3.0931341568292581"/>
    <n v="53.043075269636162"/>
    <n v="56.768653465934058"/>
    <n v="37.439567298725315"/>
    <n v="-7.0019718832598947"/>
    <n v="6.8150458201175379"/>
    <n v="46.712897621253255"/>
    <n v="53.653183845373022"/>
    <s v="Resto"/>
    <n v="2023"/>
    <n v="4"/>
    <d v="2025-03-26T00:00:00"/>
    <x v="30"/>
    <x v="7"/>
  </r>
  <r>
    <n v="2024"/>
    <n v="12"/>
    <n v="27"/>
    <x v="21"/>
    <s v="MyT Carga"/>
    <n v="21"/>
    <s v="6f4b6612125fb3a0daecd2799dfd6c9c299424fd920f9b308110a2c1fbd8f443"/>
    <s v="866d562d83a77144c090ae01fef5e5dc5d322dfdcb968ee04e0fa262fe1b2619"/>
    <x v="18"/>
    <n v="557300.27084999997"/>
    <n v="474245.92841000005"/>
    <n v="557300.27084999997"/>
    <n v="474245.92841000005"/>
    <n v="214504.22706999994"/>
    <n v="211024.13733999996"/>
    <n v="214504.22706999994"/>
    <n v="211024.13733999996"/>
    <n v="0"/>
    <n v="0"/>
    <n v="137.94900000000001"/>
    <n v="132.37299999999999"/>
    <n v="0"/>
    <n v="0"/>
    <n v="214504.22706999999"/>
    <n v="211024.13734000002"/>
    <n v="518242.11074000003"/>
    <n v="474139.30111"/>
    <n v="0"/>
    <n v="0"/>
    <n v="0"/>
    <n v="0"/>
    <n v="0"/>
    <n v="0"/>
    <s v="MyT Carga"/>
    <s v="Daños Sin Autos"/>
    <s v="Maritimo y Transportes"/>
    <x v="30"/>
    <x v="3"/>
    <n v="12904627.523799999"/>
    <n v="11666681.303610001"/>
    <n v="915229324.65265"/>
    <n v="785024033.86473012"/>
    <n v="876641246.77607977"/>
    <n v="747866068.79561019"/>
    <n v="11810280.266770002"/>
    <n v="11405038.83753"/>
    <n v="7433235.6017499976"/>
    <n v="6534942.6180599984"/>
    <n v="582366.81923999998"/>
    <n v="510612.39317"/>
    <n v="4.7187726138730852"/>
    <n v="4.1582140592930052"/>
    <n v="83054.34243999992"/>
    <n v="17.512926830696362"/>
    <n v="95.695745780518138"/>
    <n v="92.877872678681271"/>
    <n v="4.3186079553413785"/>
    <n v="4.0649600007780702"/>
    <n v="6.0891872215906973E-2"/>
    <n v="6.3572216445383731E-2"/>
    <n v="6.0411644478609534E-2"/>
    <n v="6.3413216376261378E-2"/>
    <m/>
    <m/>
    <m/>
    <n v="0"/>
    <m/>
    <n v="0"/>
    <m/>
    <n v="0"/>
    <m/>
    <n v="1.6491429719212025"/>
    <n v="38.489883872267981"/>
    <n v="44.496773656549593"/>
    <n v="2.8857450316723376"/>
    <n v="1.6491429719212025"/>
    <n v="9.3016566074045404"/>
    <n v="41.390736612219435"/>
    <n v="44.506780358847017"/>
    <s v="Medianas"/>
    <n v="2023"/>
    <n v="4"/>
    <d v="2025-03-26T00:00:00"/>
    <x v="30"/>
    <x v="18"/>
  </r>
  <r>
    <n v="2024"/>
    <n v="12"/>
    <n v="9"/>
    <x v="8"/>
    <s v="MyT Carga"/>
    <n v="9"/>
    <s v="19581e27de7ced00ff1ce50b2047e7a567c76b1cbaebabe5ef03f7c3017bb5b7"/>
    <s v="866d562d83a77144c090ae01fef5e5dc5d322dfdcb968ee04e0fa262fe1b2619"/>
    <x v="26"/>
    <n v="95334.320500000002"/>
    <n v="97092.84031"/>
    <n v="95334.320500000002"/>
    <n v="97092.84031"/>
    <n v="35268.862840000002"/>
    <n v="52434.489300000001"/>
    <n v="35268.862840000002"/>
    <n v="52434.489300000001"/>
    <n v="0"/>
    <n v="0"/>
    <n v="137.94900000000001"/>
    <n v="132.37299999999999"/>
    <n v="446.17955999999998"/>
    <n v="1661.3627099999999"/>
    <n v="33242.113510000003"/>
    <n v="22693.357969999997"/>
    <n v="79117.510469999994"/>
    <n v="46633.409420000004"/>
    <n v="0"/>
    <n v="0"/>
    <n v="0"/>
    <n v="0"/>
    <n v="0"/>
    <n v="0"/>
    <s v="MyT Carga"/>
    <s v="Daños Sin Autos"/>
    <s v="Maritimo y Transportes"/>
    <x v="30"/>
    <x v="3"/>
    <n v="3641209.24174"/>
    <n v="3056102.5559399999"/>
    <n v="915229324.65265"/>
    <n v="785024033.86473012"/>
    <n v="876641246.77607977"/>
    <n v="747866068.79561019"/>
    <n v="11810280.266770002"/>
    <n v="11405038.83753"/>
    <n v="7433235.6017499976"/>
    <n v="6534942.6180599984"/>
    <n v="114988.69991"/>
    <n v="114173.40908"/>
    <n v="0.80721471757310825"/>
    <n v="0.85131529750255097"/>
    <n v="-1758.519809999998"/>
    <n v="-1.811173516384279"/>
    <n v="82.907555763841842"/>
    <n v="85.039801379643635"/>
    <n v="2.6182049470588304"/>
    <n v="3.177015120820645"/>
    <n v="1.0416440768676365E-2"/>
    <n v="1.0874952650311607E-2"/>
    <n v="1.2368136021518339E-2"/>
    <n v="1.298265081959952E-2"/>
    <m/>
    <m/>
    <m/>
    <n v="0"/>
    <m/>
    <n v="0"/>
    <m/>
    <n v="0"/>
    <m/>
    <n v="-32.737281680742903"/>
    <n v="36.994927592734037"/>
    <n v="54.004485946220228"/>
    <n v="0.47447524509645161"/>
    <n v="46.483889929137746"/>
    <n v="69.658430412914015"/>
    <n v="42.016126787261392"/>
    <n v="48.663304382517083"/>
    <s v="Resto"/>
    <n v="2023"/>
    <n v="4"/>
    <d v="2025-03-26T00:00:00"/>
    <x v="30"/>
    <x v="26"/>
  </r>
  <r>
    <n v="2024"/>
    <n v="12"/>
    <n v="76"/>
    <x v="42"/>
    <s v="MyT Carga"/>
    <n v="48"/>
    <s v="98010bd9270f9b100b6214a21754fd33bdc8d41b2bc9f9dd16ff54d3c34ffd71"/>
    <s v="866d562d83a77144c090ae01fef5e5dc5d322dfdcb968ee04e0fa262fe1b2619"/>
    <x v="6"/>
    <n v="941071.20939999993"/>
    <n v="739006.77246000001"/>
    <n v="941071.20939999993"/>
    <n v="739006.77246000001"/>
    <n v="922337.1581900001"/>
    <n v="501001.70827"/>
    <n v="922337.1581900001"/>
    <n v="501001.70827"/>
    <n v="0"/>
    <n v="0"/>
    <n v="137.94900000000001"/>
    <n v="132.37299999999999"/>
    <n v="0"/>
    <n v="0"/>
    <n v="4079.7582400000001"/>
    <n v="3515.6473099999998"/>
    <n v="1311.24469"/>
    <n v="-735.10305000000005"/>
    <n v="0"/>
    <n v="0"/>
    <n v="0"/>
    <n v="0"/>
    <n v="0"/>
    <n v="0"/>
    <s v="MyT Carga"/>
    <s v="Daños Sin Autos"/>
    <s v="Maritimo y Transportes"/>
    <x v="30"/>
    <x v="3"/>
    <n v="2468439.5406499999"/>
    <n v="1842535.70578"/>
    <n v="915229324.65265"/>
    <n v="785024033.86473012"/>
    <n v="876641246.77607977"/>
    <n v="747866068.79561019"/>
    <n v="11810280.266770002"/>
    <n v="11405038.83753"/>
    <n v="7433235.6017499976"/>
    <n v="6534942.6180599984"/>
    <n v="941071.20939999993"/>
    <n v="739006.77246000001"/>
    <n v="7.9682377398599531"/>
    <n v="6.4796515205909415"/>
    <n v="202064.43693999993"/>
    <n v="27.342704352677227"/>
    <n v="100"/>
    <n v="100"/>
    <n v="38.124134454279286"/>
    <n v="40.108138482296411"/>
    <n v="0.10282354204036868"/>
    <n v="0.10734963850501748"/>
    <n v="9.4138107953436301E-2"/>
    <n v="9.8815389986889296E-2"/>
    <m/>
    <m/>
    <m/>
    <n v="0"/>
    <m/>
    <n v="0"/>
    <m/>
    <n v="0"/>
    <m/>
    <n v="84.098605446856851"/>
    <n v="98.009284417281862"/>
    <n v="67.793926516027639"/>
    <n v="12.408286345354846"/>
    <n v="16.045720183461754"/>
    <n v="-278.37562910397395"/>
    <n v="311.13630210391932"/>
    <n v="-478.2523089789928"/>
    <s v="Grandes"/>
    <n v="2023"/>
    <n v="4"/>
    <d v="2025-03-26T00:00:00"/>
    <x v="30"/>
    <x v="6"/>
  </r>
  <r>
    <n v="2024"/>
    <n v="12"/>
    <n v="103"/>
    <x v="18"/>
    <s v="MyT Carga"/>
    <n v="205"/>
    <s v="f8809aff4d69bece79dabe35be0c708b890d7eafb841f121330667b77d2e2590"/>
    <s v="866d562d83a77144c090ae01fef5e5dc5d322dfdcb968ee04e0fa262fe1b2619"/>
    <x v="28"/>
    <n v="14018.436659999999"/>
    <n v="11733.11262"/>
    <n v="14018.436659999999"/>
    <n v="11733.11262"/>
    <n v="25085.567979999996"/>
    <n v="1684.4045599999999"/>
    <n v="25085.567979999996"/>
    <n v="1684.4045599999999"/>
    <n v="0"/>
    <n v="0"/>
    <n v="137.94900000000001"/>
    <n v="132.37299999999999"/>
    <n v="-805.94299999999998"/>
    <n v="805.94299999999998"/>
    <n v="24306.72957"/>
    <n v="1385.4045599999999"/>
    <n v="18002.176930000001"/>
    <n v="3926.0004800000002"/>
    <n v="0"/>
    <n v="0"/>
    <n v="0"/>
    <n v="0"/>
    <n v="0"/>
    <n v="0"/>
    <s v="MyT Carga"/>
    <s v="Daños Sin Autos"/>
    <s v="Maritimo y Transportes"/>
    <x v="30"/>
    <x v="3"/>
    <n v="2277640.2283600001"/>
    <n v="1936052.42652"/>
    <n v="915229324.65265"/>
    <n v="785024033.86473012"/>
    <n v="876641246.77607977"/>
    <n v="747866068.79561019"/>
    <n v="11810280.266770002"/>
    <n v="11405038.83753"/>
    <n v="7433235.6017499976"/>
    <n v="6534942.6180599984"/>
    <n v="41961.725180000001"/>
    <n v="41157.142590000003"/>
    <n v="0.11869690086392766"/>
    <n v="0.10287656874425034"/>
    <n v="2285.3240399999995"/>
    <n v="19.477559911122722"/>
    <n v="33.407674731832842"/>
    <n v="28.508083607463085"/>
    <n v="0.61548072805571596"/>
    <n v="0.60603279432313417"/>
    <n v="1.5316856969503584E-3"/>
    <n v="1.5991075838096773E-3"/>
    <n v="1.4946182682123805E-3"/>
    <n v="1.5688788553939099E-3"/>
    <m/>
    <m/>
    <m/>
    <n v="0"/>
    <m/>
    <n v="0"/>
    <m/>
    <n v="0"/>
    <m/>
    <n v="1389.284022123521"/>
    <n v="178.94697239371052"/>
    <n v="14.35599072942334"/>
    <n v="0.33747844578065211"/>
    <n v="1654.4860376379879"/>
    <n v="358.53730843150583"/>
    <n v="135.02105697835734"/>
    <n v="35.287936592407135"/>
    <s v="Resto"/>
    <n v="2023"/>
    <n v="4"/>
    <d v="2025-03-26T00:00:00"/>
    <x v="30"/>
    <x v="28"/>
  </r>
  <r>
    <n v="2024"/>
    <n v="12"/>
    <n v="48"/>
    <x v="3"/>
    <s v="MyT Carga"/>
    <n v="36"/>
    <s v="76a50887d8f1c2e9301755428990ad81479ee21c25b43215cf524541e0503269"/>
    <s v="866d562d83a77144c090ae01fef5e5dc5d322dfdcb968ee04e0fa262fe1b2619"/>
    <x v="15"/>
    <n v="833603.82596000005"/>
    <n v="818422.66067999997"/>
    <n v="833603.82596000005"/>
    <n v="818422.66067999997"/>
    <n v="780158.08490999986"/>
    <n v="607014.61566000001"/>
    <n v="780158.08490999986"/>
    <n v="607014.61566000001"/>
    <n v="0"/>
    <n v="0"/>
    <n v="137.94900000000001"/>
    <n v="132.37299999999999"/>
    <n v="0"/>
    <n v="0"/>
    <n v="337929.43864000001"/>
    <n v="350778.14562000002"/>
    <n v="688743.49563000002"/>
    <n v="672604.15057000006"/>
    <n v="0"/>
    <n v="0"/>
    <n v="0"/>
    <n v="0"/>
    <n v="0"/>
    <n v="0"/>
    <s v="MyT Carga"/>
    <s v="Daños Sin Autos"/>
    <s v="Maritimo y Transportes"/>
    <x v="30"/>
    <x v="3"/>
    <n v="61783494.341970004"/>
    <n v="54332276.383280002"/>
    <n v="915229324.65265"/>
    <n v="785024033.86473012"/>
    <n v="876641246.77607977"/>
    <n v="747866068.79561019"/>
    <n v="11810280.266770002"/>
    <n v="11405038.83753"/>
    <n v="7433235.6017499976"/>
    <n v="6534942.6180599984"/>
    <n v="1017768.10951"/>
    <n v="976994.46296999999"/>
    <n v="7.0582899569747699"/>
    <n v="7.1759743420325481"/>
    <n v="15181.165280000074"/>
    <n v="1.8549297336643233"/>
    <n v="81.905084092420125"/>
    <n v="83.769426716303798"/>
    <n v="1.3492338606586818"/>
    <n v="1.5063286781995722"/>
    <n v="9.1081415718008304E-2"/>
    <n v="9.5090646148084712E-2"/>
    <n v="0.10425447188550979"/>
    <n v="0.10943438869983987"/>
    <m/>
    <m/>
    <m/>
    <n v="0"/>
    <m/>
    <n v="0"/>
    <m/>
    <n v="0"/>
    <m/>
    <n v="28.523772703848806"/>
    <n v="93.588592160256624"/>
    <n v="74.16884268033975"/>
    <n v="10.495538238103581"/>
    <n v="-3.6629154753326842"/>
    <n v="2.3995309940211706"/>
    <n v="49.064628672956516"/>
    <n v="52.152242195165201"/>
    <s v="Medianas"/>
    <n v="2023"/>
    <n v="4"/>
    <d v="2025-03-26T00:00:00"/>
    <x v="30"/>
    <x v="15"/>
  </r>
  <r>
    <n v="2024"/>
    <n v="12"/>
    <n v="37"/>
    <x v="35"/>
    <s v="MyT Carga"/>
    <n v="25"/>
    <s v="b7a56873cd771f2c446d369b649430b65a756ba278ff97ec81bb6f55b2e73569"/>
    <s v="866d562d83a77144c090ae01fef5e5dc5d322dfdcb968ee04e0fa262fe1b2619"/>
    <x v="9"/>
    <n v="837457.74661000003"/>
    <n v="675807.49717999995"/>
    <n v="837457.74661000003"/>
    <n v="675807.49717999995"/>
    <n v="642619.08330999978"/>
    <n v="471687.09700999991"/>
    <n v="642619.08330999978"/>
    <n v="471687.09700999991"/>
    <n v="0"/>
    <n v="0"/>
    <n v="137.94900000000001"/>
    <n v="132.37299999999999"/>
    <n v="1242.4037900000001"/>
    <n v="5400.5847800000001"/>
    <n v="267113.85236000002"/>
    <n v="218259.10777"/>
    <n v="544595.82773000002"/>
    <n v="457004.60464999999"/>
    <n v="0"/>
    <n v="0"/>
    <n v="0"/>
    <n v="0"/>
    <n v="0"/>
    <n v="0"/>
    <s v="MyT Carga"/>
    <s v="Daños Sin Autos"/>
    <s v="Maritimo y Transportes"/>
    <x v="30"/>
    <x v="3"/>
    <n v="13491623.877"/>
    <n v="11092660.54903"/>
    <n v="915229324.65265"/>
    <n v="785024033.86473012"/>
    <n v="876641246.77607977"/>
    <n v="747866068.79561019"/>
    <n v="11810280.266770002"/>
    <n v="11405038.83753"/>
    <n v="7433235.6017499976"/>
    <n v="6534942.6180599984"/>
    <n v="839205.19028999994"/>
    <n v="676855.64864000003"/>
    <n v="7.0909218722464473"/>
    <n v="5.9255168422237503"/>
    <n v="161650.24943000008"/>
    <n v="23.919570307303783"/>
    <n v="99.791773966579484"/>
    <n v="99.845144018210362"/>
    <n v="6.2072420210117603"/>
    <n v="6.0923841867593804"/>
    <n v="9.1502503695216925E-2"/>
    <n v="9.5530269615971164E-2"/>
    <n v="8.6087491341246047E-2"/>
    <n v="9.0364775910791631E-2"/>
    <m/>
    <m/>
    <m/>
    <n v="0"/>
    <m/>
    <n v="0"/>
    <m/>
    <n v="0"/>
    <m/>
    <n v="36.23842742011152"/>
    <n v="76.734508207882683"/>
    <n v="69.796073434853739"/>
    <n v="8.6452134405467902"/>
    <n v="22.383828601316758"/>
    <n v="19.166376484780145"/>
    <n v="49.048090117287835"/>
    <n v="47.758623337538403"/>
    <s v="Grandes"/>
    <n v="2023"/>
    <n v="4"/>
    <d v="2025-03-26T00:00:00"/>
    <x v="30"/>
    <x v="9"/>
  </r>
  <r>
    <n v="2024"/>
    <n v="12"/>
    <n v="12"/>
    <x v="31"/>
    <s v="MyT Carga"/>
    <n v="12"/>
    <s v="6b51d431df5d7f141cbececcf79edf3dd861c3b4069f0b11661a3eefacbba918"/>
    <s v="866d562d83a77144c090ae01fef5e5dc5d322dfdcb968ee04e0fa262fe1b2619"/>
    <x v="4"/>
    <n v="1137267.9229900001"/>
    <n v="1129285.2648800001"/>
    <n v="1137267.9229900001"/>
    <n v="1129285.2648800001"/>
    <n v="656548.95125000004"/>
    <n v="330664.17466999998"/>
    <n v="656548.95125000004"/>
    <n v="330664.17466999998"/>
    <n v="0"/>
    <n v="0"/>
    <n v="137.94900000000001"/>
    <n v="132.37299999999999"/>
    <n v="5537.7121200000001"/>
    <n v="5831.4991100000007"/>
    <n v="200013.98011999999"/>
    <n v="61634.923009999999"/>
    <n v="180497.15649000002"/>
    <n v="76949.216239999994"/>
    <n v="0"/>
    <n v="0"/>
    <n v="0"/>
    <n v="0"/>
    <n v="0"/>
    <n v="0"/>
    <s v="MyT Carga"/>
    <s v="Daños Sin Autos"/>
    <s v="Maritimo y Transportes"/>
    <x v="30"/>
    <x v="3"/>
    <n v="6593607.79947"/>
    <n v="7470400.8941500001"/>
    <n v="915229324.65265"/>
    <n v="785024033.86473012"/>
    <n v="876641246.77607977"/>
    <n v="747866068.79561019"/>
    <n v="11810280.266770002"/>
    <n v="11405038.83753"/>
    <n v="7433235.6017499976"/>
    <n v="6534942.6180599984"/>
    <n v="1138487.4503800001"/>
    <n v="1130337.6986199999"/>
    <n v="9.6294744688648439"/>
    <n v="9.9016345403745287"/>
    <n v="7982.6581099999603"/>
    <n v="0.7068770272893099"/>
    <n v="99.892881788939093"/>
    <n v="99.906892095938701"/>
    <n v="17.248037153217012"/>
    <n v="15.116796017792469"/>
    <n v="0.12426043313479042"/>
    <n v="0.12973014071290809"/>
    <n v="0.1438535912487223"/>
    <n v="0.15100100298689054"/>
    <m/>
    <m/>
    <m/>
    <n v="0"/>
    <m/>
    <n v="0"/>
    <m/>
    <n v="0"/>
    <m/>
    <n v="98.554606620215296"/>
    <n v="57.730367486657144"/>
    <n v="29.28083673394401"/>
    <n v="8.8326132309788417"/>
    <n v="224.51404228662474"/>
    <n v="134.56659509960468"/>
    <n v="110.81281501023605"/>
    <n v="80.098181660180089"/>
    <s v="Grandes"/>
    <n v="2023"/>
    <n v="4"/>
    <d v="2025-03-26T00:00:00"/>
    <x v="30"/>
    <x v="4"/>
  </r>
  <r>
    <n v="2024"/>
    <n v="12"/>
    <n v="107"/>
    <x v="28"/>
    <s v="MyT Carga"/>
    <n v="70"/>
    <s v="ff5a1ae012afa5d4c889c50ad427aaf545d31a4fac04ffc1c4d03d403ba4250a"/>
    <s v="866d562d83a77144c090ae01fef5e5dc5d322dfdcb968ee04e0fa262fe1b2619"/>
    <x v="11"/>
    <n v="299960.92619999999"/>
    <n v="247057.89390999998"/>
    <n v="299960.92619999999"/>
    <n v="247057.89390999998"/>
    <n v="126249.74671999998"/>
    <n v="130752.67148000002"/>
    <n v="126249.74671999998"/>
    <n v="130752.67148000002"/>
    <n v="0"/>
    <n v="0"/>
    <n v="137.94900000000001"/>
    <n v="132.37299999999999"/>
    <n v="0"/>
    <n v="0"/>
    <n v="29693.23244"/>
    <n v="32961.61202"/>
    <n v="55956.382189999997"/>
    <n v="50811.866649999996"/>
    <n v="0"/>
    <n v="0"/>
    <n v="0"/>
    <n v="0"/>
    <n v="0"/>
    <n v="0"/>
    <s v="MyT Carga"/>
    <s v="Daños Sin Autos"/>
    <s v="Maritimo y Transportes"/>
    <x v="30"/>
    <x v="3"/>
    <n v="1973163.2505099999"/>
    <n v="1477029.9641500001"/>
    <n v="915229324.65265"/>
    <n v="785024033.86473012"/>
    <n v="876641246.77607977"/>
    <n v="747866068.79561019"/>
    <n v="11810280.266770002"/>
    <n v="11405038.83753"/>
    <n v="7433235.6017499976"/>
    <n v="6534942.6180599984"/>
    <n v="299960.92619999999"/>
    <n v="247057.89390999998"/>
    <n v="2.5398290254295244"/>
    <n v="2.1662170329224897"/>
    <n v="52903.032290000003"/>
    <n v="21.413212689845039"/>
    <n v="100"/>
    <n v="100"/>
    <n v="15.202032884125002"/>
    <n v="16.726667698456385"/>
    <n v="3.2774400701577375E-2"/>
    <n v="3.4217067392520138E-2"/>
    <n v="3.1471379633272636E-2"/>
    <n v="3.3035045206405836E-2"/>
    <m/>
    <m/>
    <m/>
    <n v="0"/>
    <m/>
    <n v="0"/>
    <m/>
    <n v="0"/>
    <m/>
    <n v="-3.4438491458958942"/>
    <n v="42.088730795497852"/>
    <n v="52.923899500103225"/>
    <n v="1.6984494167018891"/>
    <n v="-9.9157152205324728"/>
    <n v="10.124634025819645"/>
    <n v="53.064961096263474"/>
    <n v="64.86990971428915"/>
    <s v="Medianas"/>
    <n v="2023"/>
    <n v="4"/>
    <d v="2025-03-26T00:00:00"/>
    <x v="30"/>
    <x v="11"/>
  </r>
  <r>
    <n v="2024"/>
    <n v="12"/>
    <n v="201.1"/>
    <x v="1"/>
    <s v="MyT Carga"/>
    <n v="201.1"/>
    <m/>
    <m/>
    <x v="1"/>
    <n v="11810280.266770002"/>
    <n v="11405038.83753"/>
    <n v="11810280.266770002"/>
    <n v="11405038.83753"/>
    <n v="7433235.6017499985"/>
    <n v="6534942.6180599993"/>
    <n v="7433235.6017499985"/>
    <n v="6534942.6180599993"/>
    <n v="0"/>
    <n v="0"/>
    <n v="0"/>
    <n v="0"/>
    <n v="34036.523429999994"/>
    <n v="4851.0704600000017"/>
    <n v="2412482.78737"/>
    <n v="2269945.3825400001"/>
    <n v="4995812.0084600011"/>
    <n v="4396746.6326099997"/>
    <n v="0"/>
    <n v="0"/>
    <n v="0"/>
    <n v="0"/>
    <n v="0"/>
    <n v="0"/>
    <s v="MyT Carga"/>
    <s v="Daños Sin Autos"/>
    <s v="Maritimo y Transportes"/>
    <x v="30"/>
    <x v="3"/>
    <n v="531565183.55676001"/>
    <n v="465390823.55620998"/>
    <n v="915229324.65265"/>
    <n v="785024033.86473012"/>
    <n v="876641246.77607977"/>
    <n v="747866068.79561019"/>
    <n v="11810280.266770002"/>
    <n v="11405038.83753"/>
    <n v="7433235.6017499976"/>
    <n v="6534942.6180599984"/>
    <n v="18238403.617369998"/>
    <n v="18674363.377340004"/>
    <n v="100"/>
    <n v="100"/>
    <n v="405241.42924000137"/>
    <n v="3.5531788625435823"/>
    <n v="64.755010989679249"/>
    <n v="61.073240394203708"/>
    <n v="2.2217934191525002"/>
    <n v="2.4506368110957171"/>
    <n v="1.2904175979339678"/>
    <n v="1.3472193226366291"/>
    <n v="1.4528267091877645"/>
    <n v="1.525010869378935"/>
    <m/>
    <m/>
    <m/>
    <n v="0"/>
    <m/>
    <n v="0"/>
    <m/>
    <n v="0"/>
    <m/>
    <n v="13.745996502057611"/>
    <n v="62.938689293128157"/>
    <n v="57.298731825057757"/>
    <n v="100.00000000000003"/>
    <n v="6.2793319137266934"/>
    <n v="13.625196671712313"/>
    <n v="48.29010345634817"/>
    <n v="51.627841497714719"/>
    <m/>
    <n v="2023"/>
    <n v="4"/>
    <d v="2025-03-26T00:00:00"/>
    <x v="30"/>
    <x v="1"/>
  </r>
  <r>
    <n v="2024"/>
    <n v="12"/>
    <n v="43"/>
    <x v="9"/>
    <s v="MyT Carga"/>
    <n v="31"/>
    <s v="eb1e33e8a81b697b75855af6bfcdbcbf7cbbde9f94962ceaec1ed8af21f5a50f"/>
    <s v="866d562d83a77144c090ae01fef5e5dc5d322dfdcb968ee04e0fa262fe1b2619"/>
    <x v="8"/>
    <n v="613355.66691999999"/>
    <n v="597045.33095000009"/>
    <n v="613355.66691999999"/>
    <n v="597045.33095000009"/>
    <n v="229556.54369000005"/>
    <n v="338886.48694999999"/>
    <n v="229556.54369000005"/>
    <n v="338886.48694999999"/>
    <n v="0"/>
    <n v="0"/>
    <n v="137.94900000000001"/>
    <n v="132.37299999999999"/>
    <n v="0"/>
    <n v="34.731569999999998"/>
    <n v="156307.59143"/>
    <n v="193419.84821999999"/>
    <n v="378300.04691000003"/>
    <n v="339530.55537999998"/>
    <n v="0"/>
    <n v="0"/>
    <n v="0"/>
    <n v="0"/>
    <n v="0"/>
    <n v="0"/>
    <s v="MyT Carga"/>
    <s v="Daños Sin Autos"/>
    <s v="Maritimo y Transportes"/>
    <x v="30"/>
    <x v="3"/>
    <n v="116483297.66436"/>
    <n v="99677568.474130005"/>
    <n v="915229324.65265"/>
    <n v="785024033.86473012"/>
    <n v="876641246.77607977"/>
    <n v="747866068.79561019"/>
    <n v="11810280.266770002"/>
    <n v="11405038.83753"/>
    <n v="7433235.6017499976"/>
    <n v="6534942.6180599984"/>
    <n v="677249.45522999996"/>
    <n v="626075.72589999996"/>
    <n v="5.1934048393903769"/>
    <n v="5.2349258906978235"/>
    <n v="16310.335969999898"/>
    <n v="2.7318421440541973"/>
    <n v="90.565693657398199"/>
    <n v="95.363117631135125"/>
    <n v="0.52656104284354088"/>
    <n v="0.59897662040678223"/>
    <n v="6.7016609979447736E-2"/>
    <n v="6.9966553499012943E-2"/>
    <n v="7.6054401546243461E-2"/>
    <n v="7.9833188837073854E-2"/>
    <m/>
    <m/>
    <m/>
    <n v="0"/>
    <m/>
    <n v="0"/>
    <m/>
    <n v="0"/>
    <m/>
    <n v="-32.261523392088129"/>
    <n v="37.426334518556118"/>
    <n v="56.76059578437274"/>
    <n v="3.0882452270980867"/>
    <n v="-19.187408702641363"/>
    <n v="11.418557451069322"/>
    <n v="41.318417141826721"/>
    <n v="56.966845886234296"/>
    <s v="Medianas"/>
    <n v="2023"/>
    <n v="4"/>
    <d v="2025-03-26T00:00:00"/>
    <x v="30"/>
    <x v="8"/>
  </r>
  <r>
    <n v="2024"/>
    <n v="12"/>
    <n v="39"/>
    <x v="17"/>
    <s v="MyT Carga"/>
    <n v="27"/>
    <s v="670671cd97404156226e507973f2ab8330d3022ca96e0c93bdbdb320c41adcaf"/>
    <s v="866d562d83a77144c090ae01fef5e5dc5d322dfdcb968ee04e0fa262fe1b2619"/>
    <x v="0"/>
    <n v="1559333.21031"/>
    <n v="1475194.5827500001"/>
    <n v="1559333.21031"/>
    <n v="1475194.5827500001"/>
    <n v="893240.16297999991"/>
    <n v="982267.26778000011"/>
    <n v="893240.16297999991"/>
    <n v="982267.26778000011"/>
    <n v="0"/>
    <n v="0"/>
    <n v="137.94900000000001"/>
    <n v="132.37299999999999"/>
    <n v="0"/>
    <n v="0"/>
    <n v="144692.54588999998"/>
    <n v="165811.20461000002"/>
    <n v="467000.20825000003"/>
    <n v="416008.99573999998"/>
    <n v="0"/>
    <n v="0"/>
    <n v="0"/>
    <n v="0"/>
    <n v="0"/>
    <n v="0"/>
    <s v="MyT Carga"/>
    <s v="Daños Sin Autos"/>
    <s v="Maritimo y Transportes"/>
    <x v="30"/>
    <x v="3"/>
    <n v="26393187.39869"/>
    <n v="23324255.28929"/>
    <n v="915229324.65265"/>
    <n v="785024033.86473012"/>
    <n v="876641246.77607977"/>
    <n v="747866068.79561019"/>
    <n v="11810280.266770002"/>
    <n v="11405038.83753"/>
    <n v="7433235.6017499976"/>
    <n v="6534942.6180599984"/>
    <n v="1597586.34243"/>
    <n v="1506830.5615099999"/>
    <n v="13.203185488302241"/>
    <n v="12.934586227761452"/>
    <n v="84138.627559999935"/>
    <n v="5.7035613161724008"/>
    <n v="97.605567154397718"/>
    <n v="97.900495280086602"/>
    <n v="5.9080897913353043"/>
    <n v="6.3247231881713191"/>
    <n v="0.17037622902891597"/>
    <n v="0.17787586610196315"/>
    <n v="0.18791712343984049"/>
    <n v="0.1972538458825529"/>
    <m/>
    <m/>
    <m/>
    <n v="0"/>
    <m/>
    <n v="0"/>
    <m/>
    <n v="0"/>
    <m/>
    <n v="-9.0634298546065075"/>
    <n v="57.283469438993173"/>
    <n v="66.585607028795877"/>
    <n v="12.016841801297209"/>
    <n v="-12.736569141797538"/>
    <n v="12.257237952101608"/>
    <n v="30.983400720999565"/>
    <n v="39.857600750929386"/>
    <s v="Grandes"/>
    <n v="2023"/>
    <n v="4"/>
    <d v="2025-03-26T00:00:00"/>
    <x v="30"/>
    <x v="0"/>
  </r>
  <r>
    <n v="2024"/>
    <n v="12"/>
    <n v="79"/>
    <x v="59"/>
    <s v="MyT Carga"/>
    <n v="51"/>
    <s v="031b4af5197ec30a926f48cf40e11a7dbc470048a21e4003b7a3c07c5dab1baa"/>
    <s v="866d562d83a77144c090ae01fef5e5dc5d322dfdcb968ee04e0fa262fe1b2619"/>
    <x v="31"/>
    <n v="0"/>
    <n v="35.166989999999998"/>
    <n v="0"/>
    <n v="35.166989999999998"/>
    <n v="0"/>
    <n v="0"/>
    <n v="0"/>
    <n v="0"/>
    <n v="0"/>
    <n v="0"/>
    <n v="137.94900000000001"/>
    <n v="132.37299999999999"/>
    <n v="0"/>
    <n v="0"/>
    <n v="0"/>
    <n v="0"/>
    <n v="0"/>
    <n v="58.442070000000001"/>
    <n v="0"/>
    <n v="0"/>
    <n v="0"/>
    <n v="0"/>
    <n v="0"/>
    <n v="0"/>
    <s v="MyT Carga"/>
    <s v="Daños Sin Autos"/>
    <s v="Maritimo y Transportes"/>
    <x v="30"/>
    <x v="3"/>
    <n v="77118417.460149989"/>
    <n v="65800436.183449998"/>
    <n v="915229324.65265"/>
    <n v="785024033.86473012"/>
    <n v="876641246.77607977"/>
    <n v="747866068.79561019"/>
    <n v="11810280.266770002"/>
    <n v="11405038.83753"/>
    <n v="7433235.6017499976"/>
    <n v="6534942.6180599984"/>
    <n v="52.533919999999995"/>
    <n v="-199.25970000000001"/>
    <m/>
    <n v="3.0834607843927469E-4"/>
    <m/>
    <m/>
    <m/>
    <n v="-17.648822115058888"/>
    <m/>
    <n v="5.3444919273719245E-5"/>
    <m/>
    <m/>
    <n v="4.4797341842988374E-6"/>
    <n v="4.7023112115026369E-6"/>
    <m/>
    <m/>
    <m/>
    <n v="0"/>
    <m/>
    <n v="0"/>
    <m/>
    <n v="0"/>
    <m/>
    <m/>
    <m/>
    <m/>
    <m/>
    <m/>
    <m/>
    <m/>
    <m/>
    <s v="Resto"/>
    <n v="2023"/>
    <n v="4"/>
    <d v="2025-03-26T00:00:00"/>
    <x v="30"/>
    <x v="31"/>
  </r>
  <r>
    <n v="2024"/>
    <n v="12"/>
    <n v="3"/>
    <x v="40"/>
    <s v="MyT Carga"/>
    <n v="3"/>
    <s v="4e07408562bedb8b60ce05c1decfe3ad16b72230967de01f640b7e4729b49fce"/>
    <s v="866d562d83a77144c090ae01fef5e5dc5d322dfdcb968ee04e0fa262fe1b2619"/>
    <x v="22"/>
    <n v="250747.22058000002"/>
    <n v="274944.23076000001"/>
    <n v="250747.22058000002"/>
    <n v="274944.23076000001"/>
    <n v="360807.29435999994"/>
    <n v="220498.62975999998"/>
    <n v="360807.29435999994"/>
    <n v="220498.62975999998"/>
    <n v="0"/>
    <n v="0"/>
    <n v="137.94900000000001"/>
    <n v="132.37299999999999"/>
    <n v="-744.02793000000008"/>
    <n v="-5771.5720099999999"/>
    <n v="43356.393219999998"/>
    <n v="15063.001699999999"/>
    <n v="67703.41476"/>
    <n v="35733.927810000001"/>
    <n v="0"/>
    <n v="0"/>
    <n v="0"/>
    <n v="0"/>
    <n v="0"/>
    <n v="0"/>
    <s v="MyT Carga"/>
    <s v="Daños Sin Autos"/>
    <s v="Maritimo y Transportes"/>
    <x v="30"/>
    <x v="3"/>
    <n v="25277015.57071"/>
    <n v="21222664.481219999"/>
    <n v="915229324.65265"/>
    <n v="785024033.86473012"/>
    <n v="876641246.77607977"/>
    <n v="747866068.79561019"/>
    <n v="11810280.266770002"/>
    <n v="11405038.83753"/>
    <n v="7433235.6017499976"/>
    <n v="6534942.6180599984"/>
    <n v="321711.033"/>
    <n v="338056.03139999998"/>
    <n v="2.1231267583506468"/>
    <n v="2.4107259490888757"/>
    <n v="-24197.010179999983"/>
    <n v="-8.8006975498684525"/>
    <n v="77.941753579834497"/>
    <n v="81.330964462123788"/>
    <n v="0.99199693839867686"/>
    <n v="1.295521733396384"/>
    <n v="2.7397201316201731E-2"/>
    <n v="2.8603173932568601E-2"/>
    <n v="3.5023670473683419E-2"/>
    <n v="3.6763832754543854E-2"/>
    <m/>
    <m/>
    <m/>
    <n v="0"/>
    <m/>
    <n v="0"/>
    <m/>
    <n v="0"/>
    <m/>
    <n v="63.632442864936543"/>
    <n v="143.89283898159326"/>
    <n v="80.197583761077055"/>
    <n v="4.8539736084115983"/>
    <n v="187.83368735860927"/>
    <n v="89.465359419720599"/>
    <n v="64.038709677632809"/>
    <n v="42.153221386943855"/>
    <s v="Resto"/>
    <n v="2023"/>
    <n v="4"/>
    <d v="2025-03-26T00:00:00"/>
    <x v="30"/>
    <x v="22"/>
  </r>
  <r>
    <n v="2024"/>
    <n v="12"/>
    <n v="8"/>
    <x v="20"/>
    <s v="MyT Carga"/>
    <n v="8"/>
    <s v="2c624232cdd221771294dfbb310aca000a0df6ac8b66b696d90ef06fdefb64a3"/>
    <s v="866d562d83a77144c090ae01fef5e5dc5d322dfdcb968ee04e0fa262fe1b2619"/>
    <x v="20"/>
    <n v="96868.655840000007"/>
    <n v="106619.91347"/>
    <n v="96868.655840000007"/>
    <n v="106619.91347"/>
    <n v="27682.713899999995"/>
    <n v="27364.924500000001"/>
    <n v="27682.713899999995"/>
    <n v="27364.924500000001"/>
    <n v="0"/>
    <n v="0"/>
    <n v="137.94900000000001"/>
    <n v="132.37299999999999"/>
    <n v="0"/>
    <n v="0"/>
    <n v="16939.839030000003"/>
    <n v="16705.586729999999"/>
    <n v="54937.49611"/>
    <n v="62812.070329999995"/>
    <n v="0"/>
    <n v="0"/>
    <n v="0"/>
    <n v="0"/>
    <n v="0"/>
    <n v="0"/>
    <s v="MyT Carga"/>
    <s v="Daños Sin Autos"/>
    <s v="Maritimo y Transportes"/>
    <x v="30"/>
    <x v="3"/>
    <n v="2563341.60146"/>
    <n v="2109928.1285699997"/>
    <n v="915229324.65265"/>
    <n v="785024033.86473012"/>
    <n v="876641246.77607977"/>
    <n v="747866068.79561019"/>
    <n v="11810280.266770002"/>
    <n v="11405038.83753"/>
    <n v="7433235.6017499976"/>
    <n v="6534942.6180599984"/>
    <n v="179272.80322"/>
    <n v="200263.81828000001"/>
    <n v="0.820206241104663"/>
    <n v="0.93484919243896925"/>
    <n v="-9751.2576299999928"/>
    <n v="-9.1458127404537173"/>
    <n v="54.034217181913938"/>
    <n v="53.239728666777317"/>
    <n v="3.778999091842719"/>
    <n v="5.0532485929869786"/>
    <n v="1.0584085674567282E-2"/>
    <n v="1.1049976965633599E-2"/>
    <n v="1.3581738758379466E-2"/>
    <n v="1.4256551796995479E-2"/>
    <m/>
    <m/>
    <m/>
    <n v="0"/>
    <m/>
    <n v="0"/>
    <m/>
    <n v="0"/>
    <m/>
    <n v="1.1613019432960447"/>
    <n v="28.577576162225387"/>
    <n v="25.665866355912737"/>
    <n v="0.37241808793848385"/>
    <n v="1.4022392854920351"/>
    <n v="-12.536721331789913"/>
    <n v="30.834748995625461"/>
    <n v="26.596140904499304"/>
    <s v="Resto"/>
    <n v="2023"/>
    <n v="4"/>
    <d v="2025-03-26T00:00:00"/>
    <x v="30"/>
    <x v="20"/>
  </r>
  <r>
    <n v="2024"/>
    <n v="12"/>
    <n v="25"/>
    <x v="36"/>
    <s v="MyT Carga"/>
    <n v="25"/>
    <s v="b7a56873cd771f2c446d369b649430b65a756ba278ff97ec81bb6f55b2e73569"/>
    <s v="866d562d83a77144c090ae01fef5e5dc5d322dfdcb968ee04e0fa262fe1b2619"/>
    <x v="31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MyT Carga"/>
    <s v="Daños Sin Autos"/>
    <s v="Maritimo y Transportes"/>
    <x v="30"/>
    <x v="3"/>
    <n v="0"/>
    <n v="0"/>
    <n v="915229324.65265"/>
    <n v="785024033.86473012"/>
    <n v="876641246.77607977"/>
    <n v="747866068.79561019"/>
    <n v="11810280.266770002"/>
    <n v="11405038.83753"/>
    <n v="7433235.6017499976"/>
    <n v="6534942.618059998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0"/>
    <x v="31"/>
  </r>
  <r>
    <n v="2024"/>
    <n v="12"/>
    <n v="5.0999999999999996"/>
    <x v="6"/>
    <s v="MyT Carga"/>
    <n v="5.0999999999999996"/>
    <m/>
    <m/>
    <x v="3"/>
    <n v="5496439.0459199995"/>
    <n v="5042032.8856899999"/>
    <n v="5496439.0459199995"/>
    <n v="5042032.8856899999"/>
    <n v="3892761.1609399999"/>
    <n v="2945250.88619"/>
    <n v="3892761.1609399999"/>
    <n v="2945250.88619"/>
    <n v="0"/>
    <n v="0"/>
    <n v="0"/>
    <n v="0"/>
    <n v="6958.9440200000008"/>
    <n v="2763.2074700000003"/>
    <n v="776730.79330000002"/>
    <n v="633487.33092999994"/>
    <n v="1503050.9318500001"/>
    <n v="1257413.8076599999"/>
    <n v="0"/>
    <n v="0"/>
    <n v="0"/>
    <n v="0"/>
    <n v="0"/>
    <n v="0"/>
    <s v="MyT Carga"/>
    <s v="Daños Sin Autos"/>
    <s v="Maritimo y Transportes"/>
    <x v="30"/>
    <x v="3"/>
    <n v="80834805.821439996"/>
    <n v="71031937.547670007"/>
    <n v="915229324.65265"/>
    <n v="785024033.86473012"/>
    <n v="876641246.77607977"/>
    <n v="747866068.79561019"/>
    <n v="11810280.266770002"/>
    <n v="11405038.83753"/>
    <n v="7433235.6017499976"/>
    <n v="6534942.6180599984"/>
    <n v="7903302.0283200005"/>
    <n v="7284005.4726999998"/>
    <n v="46.539446327832344"/>
    <n v="44.208818203217604"/>
    <n v="454406.16022999957"/>
    <n v="9.0123601041886872"/>
    <n v="69.546109034230767"/>
    <n v="69.220608147361034"/>
    <n v="6.7995945435452096"/>
    <n v="7.0982617956975451"/>
    <n v="0.60055320539538237"/>
    <n v="0.62698841357666046"/>
    <n v="0.64227751867260763"/>
    <n v="0.67418928282304169"/>
    <m/>
    <m/>
    <m/>
    <n v="0"/>
    <m/>
    <n v="0"/>
    <m/>
    <n v="0"/>
    <m/>
    <n v="32.170783113682603"/>
    <n v="70.823329949043867"/>
    <n v="58.413956294276403"/>
    <n v="52.369672771081433"/>
    <n v="22.611890621349851"/>
    <n v="19.535106318509541"/>
    <n v="51.676944329755784"/>
    <n v="50.380179306993313"/>
    <m/>
    <n v="2023"/>
    <n v="4"/>
    <d v="2025-03-26T00:00:00"/>
    <x v="30"/>
    <x v="3"/>
  </r>
  <r>
    <n v="2024"/>
    <n v="12"/>
    <n v="16"/>
    <x v="24"/>
    <s v="MyT Carga"/>
    <n v="14"/>
    <s v="8527a891e224136950ff32ca212b45bc93f69fbb801c3b1ebedac52775f99e61"/>
    <s v="866d562d83a77144c090ae01fef5e5dc5d322dfdcb968ee04e0fa262fe1b2619"/>
    <x v="25"/>
    <n v="23550.565489999997"/>
    <n v="8659.2012699999996"/>
    <n v="23550.565489999997"/>
    <n v="8659.2012699999996"/>
    <n v="12933.666080000001"/>
    <n v="55435.400139999998"/>
    <n v="12933.666080000001"/>
    <n v="55435.400139999998"/>
    <n v="0"/>
    <n v="0"/>
    <n v="137.94900000000001"/>
    <n v="132.37299999999999"/>
    <n v="0"/>
    <n v="0"/>
    <n v="9179.29522"/>
    <n v="2058.52448"/>
    <n v="8131.4118399999998"/>
    <n v="8932.7306700000008"/>
    <n v="0"/>
    <n v="0"/>
    <n v="0"/>
    <n v="0"/>
    <n v="0"/>
    <n v="0"/>
    <s v="MyT Carga"/>
    <s v="Daños Sin Autos"/>
    <s v="Maritimo y Transportes"/>
    <x v="30"/>
    <x v="3"/>
    <n v="4664109.4979099995"/>
    <n v="3803565.6865300001"/>
    <n v="915229324.65265"/>
    <n v="785024033.86473012"/>
    <n v="876641246.77607977"/>
    <n v="747866068.79561019"/>
    <n v="11810280.266770002"/>
    <n v="11405038.83753"/>
    <n v="7433235.6017499976"/>
    <n v="6534942.6180599984"/>
    <n v="137390.75592"/>
    <n v="33409.812709999998"/>
    <n v="0.19940733799741445"/>
    <n v="7.5924347065838935E-2"/>
    <n v="14891.364219999998"/>
    <n v="171.97156822756239"/>
    <n v="17.141302798940156"/>
    <n v="25.918137719485589"/>
    <n v="0.50493165952799934"/>
    <n v="0.22766009538538573"/>
    <n v="2.5731873810903036E-3"/>
    <n v="2.6864541882565002E-3"/>
    <n v="1.1030491929489247E-3"/>
    <n v="1.1578545452590305E-3"/>
    <m/>
    <m/>
    <m/>
    <n v="0"/>
    <m/>
    <n v="0"/>
    <m/>
    <n v="0"/>
    <m/>
    <n v="-76.668940699739665"/>
    <n v="54.91870709215825"/>
    <n v="640.19068747203289"/>
    <n v="0.173997795481621"/>
    <n v="345.91625259661714"/>
    <n v="-8.9705920798796583"/>
    <n v="112.88685655847928"/>
    <n v="23.044739129026041"/>
    <s v="Resto"/>
    <n v="2023"/>
    <n v="4"/>
    <d v="2025-03-26T00:00:00"/>
    <x v="30"/>
    <x v="25"/>
  </r>
  <r>
    <n v="2024"/>
    <n v="12"/>
    <n v="1"/>
    <x v="14"/>
    <s v="MyT Carga"/>
    <n v="30"/>
    <s v="624b60c58c9d8bfb6ff1886c2fd605d2adeb6ea4da576068201b6c6958ce93f4"/>
    <s v="866d562d83a77144c090ae01fef5e5dc5d322dfdcb968ee04e0fa262fe1b2619"/>
    <x v="27"/>
    <n v="104565.47272000001"/>
    <n v="93195.097529999999"/>
    <n v="104565.47272000001"/>
    <n v="93195.097529999999"/>
    <n v="71187.159889999995"/>
    <n v="57798.602219999993"/>
    <n v="71187.159889999995"/>
    <n v="57798.602219999993"/>
    <n v="0"/>
    <n v="0"/>
    <n v="137.94900000000001"/>
    <n v="132.37299999999999"/>
    <n v="0"/>
    <n v="0"/>
    <n v="67298.010060000001"/>
    <n v="42919.468999999997"/>
    <n v="91285.127010000011"/>
    <n v="75659.354779999994"/>
    <n v="0"/>
    <n v="0"/>
    <n v="0"/>
    <n v="0"/>
    <n v="0"/>
    <n v="0"/>
    <s v="MyT Carga"/>
    <s v="Daños Sin Autos"/>
    <s v="Maritimo y Transportes"/>
    <x v="30"/>
    <x v="3"/>
    <n v="45393489.003809996"/>
    <n v="37616661.60249"/>
    <n v="915229324.65265"/>
    <n v="785024033.86473012"/>
    <n v="876641246.77607977"/>
    <n v="747866068.79561019"/>
    <n v="11810280.266770002"/>
    <n v="11405038.83753"/>
    <n v="7433235.6017499976"/>
    <n v="6534942.6180599984"/>
    <n v="245640.52851"/>
    <n v="229132.70938999997"/>
    <n v="0.88537672568373071"/>
    <n v="0.81713967709892821"/>
    <n v="11370.375190000006"/>
    <n v="12.200615151821491"/>
    <n v="42.568493625327449"/>
    <n v="40.67297845781389"/>
    <n v="0.23035346040755658"/>
    <n v="0.24774951726133781"/>
    <n v="1.1425057076234412E-2"/>
    <n v="1.1927966326538721E-2"/>
    <n v="1.1871623480263884E-2"/>
    <n v="1.2461468893766588E-2"/>
    <m/>
    <m/>
    <m/>
    <n v="0"/>
    <m/>
    <n v="0"/>
    <m/>
    <n v="0"/>
    <m/>
    <n v="23.164154764571741"/>
    <n v="68.079030332145379"/>
    <n v="62.018929913555077"/>
    <n v="0.95768738815759435"/>
    <n v="56.800658600878798"/>
    <n v="20.65279604278436"/>
    <n v="73.722864024308919"/>
    <n v="56.727246914542086"/>
    <s v="Resto"/>
    <n v="2023"/>
    <n v="4"/>
    <d v="2025-03-26T00:00:00"/>
    <x v="30"/>
    <x v="27"/>
  </r>
  <r>
    <n v="2024"/>
    <n v="12"/>
    <n v="150.1"/>
    <x v="32"/>
    <s v="MyT Carga"/>
    <n v="150.1"/>
    <m/>
    <m/>
    <x v="21"/>
    <n v="1067216.22514"/>
    <n v="1304228.4524700001"/>
    <n v="1067216.22514"/>
    <n v="1304228.4524700001"/>
    <n v="757503.19521999999"/>
    <n v="717891.86364"/>
    <n v="757503.19521999999"/>
    <n v="717891.86364"/>
    <n v="0"/>
    <n v="0"/>
    <n v="0"/>
    <n v="0"/>
    <n v="-1084.0684200000001"/>
    <n v="-5067.4616599999999"/>
    <n v="292475.50667000003"/>
    <n v="192044.10584999999"/>
    <n v="617160.21302999998"/>
    <n v="447201.91632999992"/>
    <n v="0"/>
    <n v="0"/>
    <n v="0"/>
    <n v="0"/>
    <n v="0"/>
    <n v="0"/>
    <s v="MyT Carga"/>
    <s v="Daños Sin Autos"/>
    <s v="Maritimo y Transportes"/>
    <x v="30"/>
    <x v="3"/>
    <n v="183632571.72229996"/>
    <n v="160198783.73490998"/>
    <n v="915229324.65265"/>
    <n v="785024033.86473012"/>
    <n v="876641246.77607977"/>
    <n v="747866068.79561019"/>
    <n v="11810280.266770002"/>
    <n v="11405038.83753"/>
    <n v="7433235.6017499976"/>
    <n v="6534942.6180599984"/>
    <n v="1743070.6154000002"/>
    <n v="2007906.9637399998"/>
    <n v="9.0363327629300478"/>
    <n v="11.435545911323333"/>
    <n v="-237012.22733000014"/>
    <n v="-18.172600580913322"/>
    <n v="61.226218588688383"/>
    <n v="64.954625688468013"/>
    <n v="0.58116935091118127"/>
    <n v="0.81413130740629147"/>
    <n v="0.11660642818072206"/>
    <n v="0.12173922103993799"/>
    <n v="0.16613866534113472"/>
    <n v="0.17439331812049924"/>
    <m/>
    <m/>
    <m/>
    <n v="0"/>
    <m/>
    <n v="0"/>
    <m/>
    <n v="0"/>
    <m/>
    <n v="5.5177295615463029"/>
    <n v="70.979355202421985"/>
    <n v="55.043413773133651"/>
    <n v="10.190759930193279"/>
    <n v="52.296007927701794"/>
    <n v="38.004822987964168"/>
    <n v="47.390531744434227"/>
    <n v="42.943489023040435"/>
    <s v="Resto"/>
    <n v="2023"/>
    <n v="4"/>
    <d v="2025-03-26T00:00:00"/>
    <x v="30"/>
    <x v="21"/>
  </r>
  <r>
    <n v="2024"/>
    <n v="12"/>
    <n v="94"/>
    <x v="19"/>
    <s v="MyT Carga"/>
    <n v="7"/>
    <s v="7902699be42c8a8e46fbbb4501726517e86b22c56a189f7625a6da49081b2451"/>
    <s v="866d562d83a77144c090ae01fef5e5dc5d322dfdcb968ee04e0fa262fe1b2619"/>
    <x v="23"/>
    <n v="109589.23992000001"/>
    <n v="128363.01633"/>
    <n v="109589.23992000001"/>
    <n v="128363.01633"/>
    <n v="24445.868469999998"/>
    <n v="68412.517619999999"/>
    <n v="24445.868469999998"/>
    <n v="68412.517619999999"/>
    <n v="0"/>
    <n v="0"/>
    <n v="137.94900000000001"/>
    <n v="132.37299999999999"/>
    <n v="0"/>
    <n v="0"/>
    <n v="34747.84693"/>
    <n v="69628.139840000003"/>
    <n v="96390.625469999999"/>
    <n v="114915.53266"/>
    <n v="0"/>
    <n v="0"/>
    <n v="0"/>
    <n v="0"/>
    <n v="0"/>
    <n v="0"/>
    <s v="MyT Carga"/>
    <s v="Daños Sin Autos"/>
    <s v="Maritimo y Transportes"/>
    <x v="30"/>
    <x v="3"/>
    <n v="7555571.8099100003"/>
    <n v="8049984.2732899999"/>
    <n v="915229324.65265"/>
    <n v="785024033.86473012"/>
    <n v="876641246.77607977"/>
    <n v="747866068.79561019"/>
    <n v="11810280.266770002"/>
    <n v="11405038.83753"/>
    <n v="7433235.6017499976"/>
    <n v="6534942.6180599984"/>
    <n v="236396.50408000001"/>
    <n v="362241.81535000005"/>
    <n v="0.92791396516089286"/>
    <n v="1.1254938993070513"/>
    <n v="-18773.776409999991"/>
    <n v="-14.625533854498817"/>
    <n v="46.358232050213999"/>
    <n v="35.435725775053037"/>
    <n v="1.4504427021163524"/>
    <n v="1.5945747466353557"/>
    <n v="1.1973965100123029E-2"/>
    <n v="1.2501036236091268E-2"/>
    <n v="1.6351475979411684E-2"/>
    <n v="1.7163904298629341E-2"/>
    <m/>
    <m/>
    <m/>
    <n v="0"/>
    <m/>
    <n v="0"/>
    <m/>
    <n v="0"/>
    <m/>
    <n v="-64.266965578162853"/>
    <n v="22.306814508290636"/>
    <n v="53.296128102913052"/>
    <n v="0.3288725096274997"/>
    <n v="-50.095109520593503"/>
    <n v="-16.120455399888844"/>
    <n v="36.048989993134448"/>
    <n v="60.59071235044302"/>
    <s v="Resto"/>
    <n v="2023"/>
    <n v="4"/>
    <d v="2025-03-26T00:00:00"/>
    <x v="30"/>
    <x v="23"/>
  </r>
  <r>
    <n v="2024"/>
    <n v="12"/>
    <n v="61"/>
    <x v="2"/>
    <s v="MyT Carg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09619.35100999998"/>
    <n v="418166.79358"/>
    <n v="713074.42347000004"/>
    <n v="395420.78998"/>
    <n v="0"/>
    <n v="0"/>
    <n v="0"/>
    <n v="0"/>
    <n v="0"/>
    <n v="0"/>
    <s v="MyT Carga"/>
    <s v="Daños Sin Autos"/>
    <s v="Maritimo y Transportes"/>
    <x v="30"/>
    <x v="3"/>
    <n v="0"/>
    <n v="0"/>
    <n v="915229324.65265"/>
    <n v="785024033.86473012"/>
    <n v="876641246.77607977"/>
    <n v="747866068.79561019"/>
    <n v="11810280.266770002"/>
    <n v="11405038.83753"/>
    <n v="7433235.6017499976"/>
    <n v="6534942.618059998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1.869875569759721"/>
    <n v="80.333063293426392"/>
    <n v="71.46790492499558"/>
    <n v="105.75235399260379"/>
    <m/>
    <n v="2023"/>
    <n v="4"/>
    <d v="2025-03-26T00:00:00"/>
    <x v="30"/>
    <x v="2"/>
  </r>
  <r>
    <n v="2024"/>
    <n v="12"/>
    <n v="10"/>
    <x v="4"/>
    <s v="MyT Carga"/>
    <n v="10"/>
    <s v="4a44dc15364204a80fe80e9039455cc1608281820fe2b24f1e5233ade6af1dd5"/>
    <s v="866d562d83a77144c090ae01fef5e5dc5d322dfdcb968ee04e0fa262fe1b2619"/>
    <x v="12"/>
    <n v="300941.82235999999"/>
    <n v="309823.26383999997"/>
    <n v="300941.82235999999"/>
    <n v="309823.26383999997"/>
    <n v="161163.04735000004"/>
    <n v="146585.84888999999"/>
    <n v="161163.04735000004"/>
    <n v="146585.84888999999"/>
    <n v="0"/>
    <n v="0"/>
    <n v="137.94900000000001"/>
    <n v="132.37299999999999"/>
    <n v="8641.6763699999992"/>
    <n v="201.86645000000001"/>
    <n v="135717.30191000001"/>
    <n v="123541.00048"/>
    <n v="269422.78272000002"/>
    <n v="252440.34122"/>
    <n v="0"/>
    <n v="0"/>
    <n v="0"/>
    <n v="0"/>
    <n v="0"/>
    <n v="0"/>
    <s v="MyT Carga"/>
    <s v="Daños Sin Autos"/>
    <s v="Maritimo y Transportes"/>
    <x v="30"/>
    <x v="3"/>
    <n v="6475502.38203"/>
    <n v="6588756.6787700001"/>
    <n v="915229324.65265"/>
    <n v="785024033.86473012"/>
    <n v="876641246.77607977"/>
    <n v="747866068.79561019"/>
    <n v="11810280.266770002"/>
    <n v="11405038.83753"/>
    <n v="7433235.6017499976"/>
    <n v="6534942.6180599984"/>
    <n v="338655.08243999997"/>
    <n v="353465.63160000002"/>
    <n v="2.5481344689739927"/>
    <n v="2.7165472056130122"/>
    <n v="-8881.4414799999795"/>
    <n v="-2.8666154277512734"/>
    <n v="88.863813940639233"/>
    <n v="87.653009555003067"/>
    <n v="4.6473895708097634"/>
    <n v="4.702302406132234"/>
    <n v="3.2881575606661662E-2"/>
    <n v="3.4328959932781886E-2"/>
    <n v="3.9466723370839694E-2"/>
    <n v="4.1427640157408165E-2"/>
    <m/>
    <m/>
    <m/>
    <n v="0"/>
    <m/>
    <n v="0"/>
    <m/>
    <n v="0"/>
    <m/>
    <n v="9.9444786590136438"/>
    <n v="53.552891414743151"/>
    <n v="47.312731482197663"/>
    <n v="2.1681412507906734"/>
    <n v="9.8560812869337369"/>
    <n v="6.7273088833293526"/>
    <n v="50.373357642529214"/>
    <n v="48.938691764932642"/>
    <s v="Medianas"/>
    <n v="2023"/>
    <n v="4"/>
    <d v="2025-03-26T00:00:00"/>
    <x v="30"/>
    <x v="12"/>
  </r>
  <r>
    <n v="2024"/>
    <n v="12"/>
    <n v="93"/>
    <x v="43"/>
    <s v="MyT Carga"/>
    <n v="220"/>
    <s v="36790ecd55c2030dc553685bef719df653f413a20cdad1bfd1dc934c76686ddd"/>
    <s v="866d562d83a77144c090ae01fef5e5dc5d322dfdcb968ee04e0fa262fe1b2619"/>
    <x v="19"/>
    <n v="285858.84467999998"/>
    <n v="150085.12437999999"/>
    <n v="285858.84467999998"/>
    <n v="150085.12437999999"/>
    <n v="129740.32794999999"/>
    <n v="95015.740159999987"/>
    <n v="129740.32794999999"/>
    <n v="95015.740159999987"/>
    <n v="0"/>
    <n v="0"/>
    <n v="137.94900000000001"/>
    <n v="132.37299999999999"/>
    <n v="8.2452299999999994"/>
    <n v="-0.43876999999999999"/>
    <n v="1938.8531499999999"/>
    <n v="-5233.6410400000004"/>
    <n v="6291.3964599999999"/>
    <n v="7173.3223699999999"/>
    <n v="0"/>
    <n v="0"/>
    <n v="0"/>
    <n v="0"/>
    <n v="0"/>
    <n v="0"/>
    <s v="MyT Carga"/>
    <s v="Daños Sin Autos"/>
    <s v="Maritimo y Transportes"/>
    <x v="30"/>
    <x v="3"/>
    <n v="790543.25459999999"/>
    <n v="654697.32048999995"/>
    <n v="915229324.65265"/>
    <n v="785024033.86473012"/>
    <n v="876641246.77607977"/>
    <n v="747866068.79561019"/>
    <n v="11810280.266770002"/>
    <n v="11405038.83753"/>
    <n v="7433235.6017499976"/>
    <n v="6534942.6180599984"/>
    <n v="285858.84467999998"/>
    <n v="150085.12437999999"/>
    <n v="2.4204238868429462"/>
    <n v="1.3159545225407059"/>
    <n v="135773.72029999999"/>
    <n v="90.464475317510477"/>
    <n v="100"/>
    <n v="100"/>
    <n v="36.159798090319448"/>
    <n v="22.924352931163774"/>
    <n v="3.1233575780418729E-2"/>
    <n v="3.2608418293260714E-2"/>
    <n v="1.9118538784235698E-2"/>
    <n v="2.0068449504829434E-2"/>
    <m/>
    <m/>
    <m/>
    <n v="0"/>
    <m/>
    <n v="0"/>
    <m/>
    <n v="0"/>
    <m/>
    <n v="36.546142493366027"/>
    <n v="45.386151369650882"/>
    <n v="63.307899801868416"/>
    <n v="1.7454085259917687"/>
    <n v="-137.0459711543381"/>
    <n v="-12.294524970582078"/>
    <n v="30.817532519640324"/>
    <n v="-72.959791433435896"/>
    <s v="Resto"/>
    <n v="2023"/>
    <n v="4"/>
    <d v="2025-03-26T00:00:00"/>
    <x v="30"/>
    <x v="19"/>
  </r>
  <r>
    <n v="2024"/>
    <n v="12"/>
    <n v="902"/>
    <x v="10"/>
    <s v="IMSS Muerte (invalidez y vida)"/>
    <n v="30"/>
    <s v="624b60c58c9d8bfb6ff1886c2fd605d2adeb6ea4da576068201b6c6958ce93f4"/>
    <s v="866d562d83a77144c090ae01fef5e5dc5d322dfdcb968ee04e0fa262fe1b2619"/>
    <x v="0"/>
    <n v="5340953.7580200005"/>
    <n v="6503968.1012599999"/>
    <n v="5340953.7580200005"/>
    <n v="6503968.1012599999"/>
    <n v="7044299.0393499993"/>
    <n v="6558947.8360799998"/>
    <n v="7044299.0393499993"/>
    <n v="6558947.8360799998"/>
    <n v="0"/>
    <n v="0"/>
    <n v="137.94900000000001"/>
    <n v="132.37299999999999"/>
    <n v="0"/>
    <n v="0"/>
    <n v="7044299.0393500002"/>
    <n v="6558947.8360799998"/>
    <n v="-2767483.8329400001"/>
    <n v="-2215630.76664"/>
    <n v="0"/>
    <n v="0"/>
    <n v="0"/>
    <n v="0"/>
    <n v="5340953.7580199996"/>
    <n v="6503968.1012599999"/>
    <s v="IMSS Muerte (invalidez y vida)"/>
    <s v="Pensiones"/>
    <s v="Pensiones IMSS"/>
    <x v="29"/>
    <x v="3"/>
    <n v="16606096.230249999"/>
    <n v="15869494.538009999"/>
    <n v="915229324.65265"/>
    <n v="785024033.86473012"/>
    <n v="876641246.77607977"/>
    <n v="747866068.79561019"/>
    <n v="13547518.731620001"/>
    <n v="13706589.00465"/>
    <n v="14801714.929789999"/>
    <n v="13704936.986099999"/>
    <n v="16606096.230249999"/>
    <n v="15869494.538009999"/>
    <n v="39.423852174156274"/>
    <n v="47.45139800320495"/>
    <n v="-1163014.3432399994"/>
    <n v="-17.881612042572769"/>
    <n v="32.162608742991694"/>
    <n v="40.984091116966248"/>
    <n v="32.162608742991694"/>
    <n v="40.984091116966248"/>
    <n v="0.58356453559297961"/>
    <n v="0.60925193488919172"/>
    <n v="0.82850560246423222"/>
    <n v="0.86967016858168456"/>
    <m/>
    <m/>
    <n v="39.423852174156274"/>
    <n v="0"/>
    <m/>
    <n v="0"/>
    <m/>
    <n v="-1163014.3432400003"/>
    <n v="-17.88161204257278"/>
    <n v="7.3998332567937197"/>
    <n v="131.89215556813701"/>
    <n v="100.8453260219611"/>
    <n v="47.591100576951462"/>
    <n v="7.3998332567937197"/>
    <n v="24.907266797747351"/>
    <n v="-254.5380376031531"/>
    <n v="-296.03072564417545"/>
    <s v="Grandes"/>
    <n v="2023"/>
    <n v="4"/>
    <d v="2025-03-26T00:00:00"/>
    <x v="29"/>
    <x v="0"/>
  </r>
  <r>
    <n v="2024"/>
    <n v="12"/>
    <n v="5.0999999999999996"/>
    <x v="6"/>
    <s v="IMSS Muerte (invalidez y vida)"/>
    <n v="5.0999999999999996"/>
    <m/>
    <m/>
    <x v="3"/>
    <n v="13547518.731620001"/>
    <n v="13706589.004649999"/>
    <n v="13547518.731620001"/>
    <n v="13706589.004649999"/>
    <n v="14801714.929789999"/>
    <n v="13704936.986100001"/>
    <n v="14801714.929789999"/>
    <n v="13704936.986100001"/>
    <n v="0"/>
    <n v="0"/>
    <n v="0"/>
    <n v="0"/>
    <n v="0"/>
    <n v="0"/>
    <n v="14801714.929789999"/>
    <n v="13704936.986100001"/>
    <n v="-4916489.2021399997"/>
    <n v="-3918499.7511300002"/>
    <n v="0"/>
    <n v="0"/>
    <n v="0"/>
    <n v="0"/>
    <n v="13549089.825610001"/>
    <n v="13706641.24831"/>
    <s v="IMSS Muerte (invalidez y vida)"/>
    <s v="Pensiones"/>
    <s v="Pensiones IMSS"/>
    <x v="29"/>
    <x v="3"/>
    <n v="38588077.876569994"/>
    <n v="37157965.069119997"/>
    <n v="915229324.65265"/>
    <n v="785024033.86473012"/>
    <n v="876641246.77607977"/>
    <n v="747866068.79561019"/>
    <n v="13547518.731620001"/>
    <n v="13706589.00465"/>
    <n v="14801714.929789999"/>
    <n v="13704936.986099999"/>
    <n v="38588077.876569994"/>
    <n v="37157965.069119997"/>
    <n v="100"/>
    <n v="99.999999999999986"/>
    <n v="-159070.27302999794"/>
    <n v="-1.1605387232084707"/>
    <n v="35.108042372449489"/>
    <n v="36.887351013849823"/>
    <n v="35.108042372449489"/>
    <n v="36.887351013849823"/>
    <n v="1.4802321523910509"/>
    <n v="1.5453891522264225"/>
    <n v="1.7460088371016449"/>
    <n v="1.8327598451850571"/>
    <m/>
    <m/>
    <n v="100.01159691321433"/>
    <n v="0"/>
    <m/>
    <n v="0"/>
    <m/>
    <n v="-157551.42269999906"/>
    <n v="-1.1494531727050505"/>
    <n v="8.002794502465683"/>
    <n v="109.25775577813151"/>
    <n v="99.987947267190719"/>
    <n v="100"/>
    <n v="8.002794502465683"/>
    <n v="25.468661844937056"/>
    <n v="-301.06269578192621"/>
    <n v="-349.74959439892348"/>
    <m/>
    <n v="2023"/>
    <n v="4"/>
    <d v="2025-03-26T00:00:00"/>
    <x v="29"/>
    <x v="3"/>
  </r>
  <r>
    <n v="2024"/>
    <n v="12"/>
    <n v="908"/>
    <x v="27"/>
    <s v="IMSS Muerte (invalidez y vida)"/>
    <n v="38"/>
    <s v="aea92132c4cbeb263e6ac2bf6c183b5d81737f179f21efdc5863739672f0f470"/>
    <s v="866d562d83a77144c090ae01fef5e5dc5d322dfdcb968ee04e0fa262fe1b2619"/>
    <x v="6"/>
    <n v="4899.7739299999994"/>
    <n v="7601.1496100000004"/>
    <n v="4899.7739299999994"/>
    <n v="7601.1496100000004"/>
    <n v="542572.64163999993"/>
    <n v="535452.50846999988"/>
    <n v="542572.64163999993"/>
    <n v="535452.50846999988"/>
    <n v="0"/>
    <n v="0"/>
    <n v="137.94900000000001"/>
    <n v="132.37299999999999"/>
    <n v="0"/>
    <n v="0"/>
    <n v="542572.64163999993"/>
    <n v="535452.50847"/>
    <n v="-21892.777550000003"/>
    <n v="-20061.380960000002"/>
    <n v="0"/>
    <n v="0"/>
    <n v="0"/>
    <n v="0"/>
    <n v="5111.7298000000001"/>
    <n v="7601.1496100000004"/>
    <s v="IMSS Muerte (invalidez y vida)"/>
    <s v="Pensiones"/>
    <s v="Pensiones IMSS"/>
    <x v="29"/>
    <x v="3"/>
    <n v="8660.1348800000014"/>
    <n v="9961.613800000001"/>
    <n v="915229324.65265"/>
    <n v="785024033.86473012"/>
    <n v="876641246.77607977"/>
    <n v="747866068.79561019"/>
    <n v="13547518.731620001"/>
    <n v="13706589.00465"/>
    <n v="14801714.929789999"/>
    <n v="13704936.986099999"/>
    <n v="8660.1348800000014"/>
    <n v="9961.613800000001"/>
    <n v="3.6167316148926175E-2"/>
    <n v="5.5456172264458273E-2"/>
    <n v="-2701.375680000001"/>
    <n v="-35.539041047765942"/>
    <n v="56.57849442178663"/>
    <n v="76.304399694756285"/>
    <n v="56.57849442178663"/>
    <n v="76.304399694756285"/>
    <n v="5.3536024229332616E-4"/>
    <n v="5.5892578041694032E-4"/>
    <n v="9.6826966845575311E-4"/>
    <n v="1.0163784569396442E-3"/>
    <m/>
    <m/>
    <n v="3.7731852609062554E-2"/>
    <n v="0"/>
    <m/>
    <n v="0"/>
    <m/>
    <n v="-2489.4198100000003"/>
    <n v="-32.750569818083086"/>
    <n v="1.329741304293286"/>
    <n v="11073.421945407999"/>
    <n v="7044.3621812885194"/>
    <n v="3.6656066152714217"/>
    <n v="1.3297413042932638"/>
    <n v="9.1289657160271496"/>
    <n v="-2478.3179767886504"/>
    <n v="-2669.0710352274768"/>
    <s v="Grandes"/>
    <n v="2023"/>
    <n v="4"/>
    <d v="2025-03-26T00:00:00"/>
    <x v="29"/>
    <x v="6"/>
  </r>
  <r>
    <n v="2024"/>
    <n v="12"/>
    <n v="905"/>
    <x v="12"/>
    <s v="IMSS Muerte (invalidez y vida)"/>
    <n v="51"/>
    <s v="031b4af5197ec30a926f48cf40e11a7dbc470048a21e4003b7a3c07c5dab1baa"/>
    <s v="866d562d83a77144c090ae01fef5e5dc5d322dfdcb968ee04e0fa262fe1b2619"/>
    <x v="4"/>
    <n v="4258022.6185499998"/>
    <n v="4999397.22425"/>
    <n v="4258022.6185499998"/>
    <n v="4999397.22425"/>
    <n v="4346638.6127300002"/>
    <n v="4007806.6378799998"/>
    <n v="4346638.6127300002"/>
    <n v="4007806.6378799998"/>
    <n v="0"/>
    <n v="0"/>
    <n v="137.94900000000001"/>
    <n v="132.37299999999999"/>
    <n v="0"/>
    <n v="0"/>
    <n v="4346638.6127299992"/>
    <n v="4007806.6378800003"/>
    <n v="-1071001.2308799999"/>
    <n v="-633475.47505000001"/>
    <n v="0"/>
    <n v="0"/>
    <n v="0"/>
    <n v="0"/>
    <n v="4258022.6185499998"/>
    <n v="4999397.22425"/>
    <s v="IMSS Muerte (invalidez y vida)"/>
    <s v="Pensiones"/>
    <s v="Pensiones IMSS"/>
    <x v="29"/>
    <x v="3"/>
    <n v="11798046.961549999"/>
    <n v="13902414.304169999"/>
    <n v="915229324.65265"/>
    <n v="785024033.86473012"/>
    <n v="876641246.77607977"/>
    <n v="747866068.79561019"/>
    <n v="13547518.731620001"/>
    <n v="13706589.00465"/>
    <n v="14801714.929789999"/>
    <n v="13704936.986099999"/>
    <n v="11798046.961549999"/>
    <n v="13902414.304169999"/>
    <n v="31.430276664698354"/>
    <n v="36.474408202901095"/>
    <n v="-741374.60570000019"/>
    <n v="-14.82927986005792"/>
    <n v="36.090910914551834"/>
    <n v="35.96064046768079"/>
    <n v="36.090910914551834"/>
    <n v="35.96064046768079"/>
    <n v="0.46524106077632671"/>
    <n v="0.48572008609100109"/>
    <n v="0.63684639050318059"/>
    <n v="0.66848830731165609"/>
    <m/>
    <m/>
    <n v="31.430276664698354"/>
    <n v="0"/>
    <m/>
    <n v="0"/>
    <m/>
    <n v="-741374.60570000019"/>
    <n v="-14.82927986005792"/>
    <n v="8.4542994576512598"/>
    <n v="102.08115367433575"/>
    <n v="80.165797157301171"/>
    <n v="29.365777096422356"/>
    <n v="8.4542994576512385"/>
    <n v="69.067512960224093"/>
    <n v="-405.84814353187397"/>
    <n v="-632.66958165407516"/>
    <s v="Grandes"/>
    <n v="2023"/>
    <n v="4"/>
    <d v="2025-03-26T00:00:00"/>
    <x v="29"/>
    <x v="4"/>
  </r>
  <r>
    <n v="2024"/>
    <n v="12"/>
    <n v="906"/>
    <x v="11"/>
    <s v="IMSS Muerte (invalidez y vida)"/>
    <n v="256"/>
    <s v="51e8ea280b44e16934d4d611901f3d3afc41789840acdff81942c2f65009cd52"/>
    <s v="866d562d83a77144c090ae01fef5e5dc5d322dfdcb968ee04e0fa262fe1b2619"/>
    <x v="5"/>
    <n v="3943642.5811199998"/>
    <n v="2195622.5295300004"/>
    <n v="3943642.5811199998"/>
    <n v="2195622.5295300004"/>
    <n v="2868204.6360699995"/>
    <n v="2602730.0036700005"/>
    <n v="2868204.6360699995"/>
    <n v="2602730.0036700005"/>
    <n v="0"/>
    <n v="0"/>
    <n v="137.94900000000001"/>
    <n v="132.37299999999999"/>
    <n v="0"/>
    <n v="0"/>
    <n v="2868204.63607"/>
    <n v="2602730.00367"/>
    <n v="-1056111.3607699999"/>
    <n v="-1049332.12848"/>
    <n v="0"/>
    <n v="0"/>
    <n v="0"/>
    <n v="0"/>
    <n v="3945001.71924"/>
    <n v="2195674.7731900001"/>
    <s v="IMSS Muerte (invalidez y vida)"/>
    <s v="Pensiones"/>
    <s v="Pensiones IMSS"/>
    <x v="29"/>
    <x v="3"/>
    <n v="10175274.549889999"/>
    <n v="7376094.61314"/>
    <n v="915229324.65265"/>
    <n v="785024033.86473012"/>
    <n v="876641246.77607977"/>
    <n v="747866068.79561019"/>
    <n v="13547518.731620001"/>
    <n v="13706589.00465"/>
    <n v="14801714.929789999"/>
    <n v="13704936.986099999"/>
    <n v="10175274.549889999"/>
    <n v="7376094.61314"/>
    <n v="29.109703844996439"/>
    <n v="16.018737621629491"/>
    <n v="1748020.0515899993"/>
    <n v="79.613869327720181"/>
    <n v="38.757112270377348"/>
    <n v="29.766734900860019"/>
    <n v="38.757112270377348"/>
    <n v="29.766734900860019"/>
    <n v="0.43089119577945123"/>
    <n v="0.44985820546581279"/>
    <n v="0.27968857446577677"/>
    <n v="0.29358499083477713"/>
    <m/>
    <m/>
    <n v="29.119736221750625"/>
    <n v="0"/>
    <m/>
    <n v="0"/>
    <m/>
    <n v="1749326.9460499999"/>
    <n v="79.67149631675548"/>
    <n v="10.199852924646979"/>
    <n v="72.729832307861571"/>
    <n v="118.54177886520168"/>
    <n v="19.377515711354754"/>
    <n v="10.199852924647024"/>
    <n v="0.64605210361947663"/>
    <n v="-271.58164778937908"/>
    <n v="-248.0368162785752"/>
    <s v="Grandes"/>
    <n v="2023"/>
    <n v="4"/>
    <d v="2025-03-26T00:00:00"/>
    <x v="29"/>
    <x v="5"/>
  </r>
  <r>
    <n v="2024"/>
    <n v="12"/>
    <n v="201.1"/>
    <x v="1"/>
    <s v="IMSS Muerte (invalidez y vida)"/>
    <n v="201.1"/>
    <m/>
    <m/>
    <x v="1"/>
    <n v="13547518.731620001"/>
    <n v="13706589.004649999"/>
    <n v="13547518.731620001"/>
    <n v="13706589.004649999"/>
    <n v="14801714.929789999"/>
    <n v="13704936.986100001"/>
    <n v="14801714.929789999"/>
    <n v="13704936.986100001"/>
    <n v="0"/>
    <n v="0"/>
    <n v="0"/>
    <n v="0"/>
    <n v="0"/>
    <n v="0"/>
    <n v="14801714.929789999"/>
    <n v="13704936.986100001"/>
    <n v="-4916489.2021399997"/>
    <n v="-3918499.7511300002"/>
    <n v="0"/>
    <n v="0"/>
    <n v="0"/>
    <n v="0"/>
    <n v="13549089.825610001"/>
    <n v="13706641.24831"/>
    <s v="IMSS Muerte (invalidez y vida)"/>
    <s v="Pensiones"/>
    <s v="Pensiones IMSS"/>
    <x v="29"/>
    <x v="3"/>
    <n v="38588077.876569994"/>
    <n v="37157965.069119997"/>
    <n v="915229324.65265"/>
    <n v="785024033.86473012"/>
    <n v="876641246.77607977"/>
    <n v="747866068.79561019"/>
    <n v="13547518.731620001"/>
    <n v="13706589.00465"/>
    <n v="14801714.929789999"/>
    <n v="13704936.986099999"/>
    <n v="38588077.876569994"/>
    <n v="37157965.069119997"/>
    <n v="100"/>
    <n v="99.999999999999986"/>
    <n v="-159070.27302999794"/>
    <n v="-1.1605387232084707"/>
    <n v="35.108042372449489"/>
    <n v="36.887351013849823"/>
    <n v="35.108042372449489"/>
    <n v="36.887351013849823"/>
    <n v="1.4802321523910509"/>
    <n v="1.5453891522264225"/>
    <n v="1.7460088371016449"/>
    <n v="1.8327598451850571"/>
    <m/>
    <m/>
    <n v="100.01159691321433"/>
    <n v="0"/>
    <m/>
    <n v="0"/>
    <m/>
    <n v="-157551.42269999906"/>
    <n v="-1.1494531727050505"/>
    <n v="8.002794502465683"/>
    <n v="109.25775577813151"/>
    <n v="99.987947267190719"/>
    <n v="100"/>
    <n v="8.002794502465683"/>
    <n v="25.468661844937056"/>
    <n v="-301.06269578192621"/>
    <n v="-349.74959439892348"/>
    <m/>
    <n v="2023"/>
    <n v="4"/>
    <d v="2025-03-26T00:00:00"/>
    <x v="29"/>
    <x v="1"/>
  </r>
  <r>
    <n v="2024"/>
    <n v="12"/>
    <n v="9"/>
    <x v="8"/>
    <s v="Terremoto y Erupcion Volcanica"/>
    <n v="9"/>
    <s v="19581e27de7ced00ff1ce50b2047e7a567c76b1cbaebabe5ef03f7c3017bb5b7"/>
    <s v="866d562d83a77144c090ae01fef5e5dc5d322dfdcb968ee04e0fa262fe1b2619"/>
    <x v="32"/>
    <n v="32739.0949"/>
    <n v="24916.820749999999"/>
    <n v="32739.0949"/>
    <n v="24916.820749999999"/>
    <n v="1180.8703200000002"/>
    <n v="-2488.8704199999997"/>
    <n v="1180.8703200000002"/>
    <n v="-2488.8704199999997"/>
    <n v="0"/>
    <n v="0"/>
    <n v="137.94900000000001"/>
    <n v="132.37299999999999"/>
    <n v="0"/>
    <n v="0"/>
    <n v="785.13300000000004"/>
    <n v="-2449.8704199999997"/>
    <n v="11950.64192"/>
    <n v="4990.3797400000003"/>
    <n v="0"/>
    <n v="0"/>
    <n v="0"/>
    <n v="0"/>
    <n v="0"/>
    <n v="0"/>
    <s v="Terremoto y Erupcion Volcanica"/>
    <s v="Daños Sin Autos"/>
    <s v="Riesgos Catastroficos"/>
    <x v="31"/>
    <x v="3"/>
    <n v="3641209.24174"/>
    <n v="3056102.5559399999"/>
    <n v="915229324.65265"/>
    <n v="785024033.86473012"/>
    <n v="876641246.77607977"/>
    <n v="747866068.79561019"/>
    <n v="14505796.106170001"/>
    <n v="12276586.937459998"/>
    <n v="-222767.64614999996"/>
    <n v="198631.90076000008"/>
    <n v="139405.49182"/>
    <n v="110742.56822"/>
    <n v="0.22569664333055472"/>
    <n v="0.20296211705201544"/>
    <n v="7822.2741500000011"/>
    <n v="31.393548272004178"/>
    <n v="23.484795665204235"/>
    <n v="22.499767840403077"/>
    <n v="0.8991269857470533"/>
    <n v="0.81531363211520413"/>
    <n v="3.577146625237912E-3"/>
    <n v="3.7346058060125182E-3"/>
    <n v="3.1740201159616331E-3"/>
    <n v="3.3317223216353326E-3"/>
    <m/>
    <m/>
    <m/>
    <n v="0"/>
    <m/>
    <n v="0"/>
    <m/>
    <n v="0"/>
    <m/>
    <n v="-147.44603457499409"/>
    <n v="3.6069119308487672"/>
    <n v="-9.9887158356669552"/>
    <n v="-0.53009058559826261"/>
    <n v="-132.04793990696047"/>
    <n v="139.47359805528546"/>
    <n v="6.5697977167740298"/>
    <n v="-49.091863698532883"/>
    <s v="Resto"/>
    <n v="2023"/>
    <n v="4"/>
    <d v="2025-03-26T00:00:00"/>
    <x v="31"/>
    <x v="32"/>
  </r>
  <r>
    <n v="2024"/>
    <n v="12"/>
    <n v="12"/>
    <x v="31"/>
    <s v="Terremoto y Erupcion Volcanica"/>
    <n v="12"/>
    <s v="6b51d431df5d7f141cbececcf79edf3dd861c3b4069f0b11661a3eefacbba918"/>
    <s v="866d562d83a77144c090ae01fef5e5dc5d322dfdcb968ee04e0fa262fe1b2619"/>
    <x v="12"/>
    <n v="395027.92129999999"/>
    <n v="305815.37513"/>
    <n v="395027.92129999999"/>
    <n v="305815.37513"/>
    <n v="-432.29008999999991"/>
    <n v="5538.2901199999997"/>
    <n v="-432.29008999999991"/>
    <n v="5538.2901199999997"/>
    <n v="0"/>
    <n v="0"/>
    <n v="137.94900000000001"/>
    <n v="132.37299999999999"/>
    <n v="0"/>
    <n v="0"/>
    <n v="-1036.5370399999999"/>
    <n v="-218.41516000000001"/>
    <n v="897.84099000000003"/>
    <n v="4938.6016900000004"/>
    <n v="0"/>
    <n v="0"/>
    <n v="0"/>
    <n v="0"/>
    <n v="0"/>
    <n v="0"/>
    <s v="Terremoto y Erupcion Volcanica"/>
    <s v="Daños Sin Autos"/>
    <s v="Riesgos Catastroficos"/>
    <x v="31"/>
    <x v="3"/>
    <n v="6593607.79947"/>
    <n v="7470400.8941500001"/>
    <n v="915229324.65265"/>
    <n v="785024033.86473012"/>
    <n v="876641246.77607977"/>
    <n v="747866068.79561019"/>
    <n v="14505796.106170001"/>
    <n v="12276586.937459998"/>
    <n v="-222767.64614999996"/>
    <n v="198631.90076000008"/>
    <n v="808601.40185999998"/>
    <n v="602531.71510999999"/>
    <n v="2.7232419262530234"/>
    <n v="2.4910455706288723"/>
    <n v="89212.546169999987"/>
    <n v="29.172027773971919"/>
    <n v="48.853232308443921"/>
    <n v="50.755066905344471"/>
    <n v="5.9910739812542788"/>
    <n v="4.0936942938294125"/>
    <n v="4.3161632900029938E-2"/>
    <n v="4.5061525766982517E-2"/>
    <n v="3.8956179930498276E-2"/>
    <n v="4.0891730202774923E-2"/>
    <m/>
    <m/>
    <m/>
    <n v="0"/>
    <m/>
    <n v="0"/>
    <m/>
    <n v="0"/>
    <m/>
    <n v="-107.80547932003243"/>
    <n v="-0.1094327936560468"/>
    <n v="1.8109913923214982"/>
    <n v="0.19405425225390163"/>
    <n v="374.57192989717373"/>
    <n v="-81.819935148485328"/>
    <n v="-115.44772978119431"/>
    <n v="-4.4226113728155303"/>
    <s v="Medianas"/>
    <n v="2023"/>
    <n v="4"/>
    <d v="2025-03-26T00:00:00"/>
    <x v="31"/>
    <x v="12"/>
  </r>
  <r>
    <n v="2024"/>
    <n v="12"/>
    <n v="5.0999999999999996"/>
    <x v="6"/>
    <s v="Terremoto y Erupcion Volcanica"/>
    <n v="5.0999999999999996"/>
    <m/>
    <m/>
    <x v="3"/>
    <n v="7032203.4707399998"/>
    <n v="5341334.5398300001"/>
    <n v="7032203.4707399998"/>
    <n v="5341334.5398300001"/>
    <n v="134344.06641"/>
    <n v="394509.09912000003"/>
    <n v="134344.06641"/>
    <n v="394509.09912000003"/>
    <n v="0"/>
    <n v="0"/>
    <n v="0"/>
    <n v="0"/>
    <n v="-13.86778"/>
    <n v="87.890929999999983"/>
    <n v="-103840.34478999999"/>
    <n v="454805.92223000003"/>
    <n v="2468673.3946099998"/>
    <n v="1897229.719"/>
    <n v="0"/>
    <n v="0"/>
    <n v="0"/>
    <n v="0"/>
    <n v="0"/>
    <n v="0"/>
    <s v="Terremoto y Erupcion Volcanica"/>
    <s v="Daños Sin Autos"/>
    <s v="Riesgos Catastroficos"/>
    <x v="31"/>
    <x v="3"/>
    <n v="208020878.86745998"/>
    <n v="183570682.48574999"/>
    <n v="915229324.65265"/>
    <n v="785024033.86473012"/>
    <n v="876641246.77607977"/>
    <n v="747866068.79561019"/>
    <n v="14505796.106170001"/>
    <n v="12276586.937459998"/>
    <n v="-222767.64614999996"/>
    <n v="198631.90076000008"/>
    <n v="18260554.106630005"/>
    <n v="15590860.965019997"/>
    <n v="48.478576558434263"/>
    <n v="43.508302161179593"/>
    <n v="1690868.9309099996"/>
    <n v="31.656300842070362"/>
    <n v="38.510350943768792"/>
    <n v="34.259394345276618"/>
    <n v="3.3805277186721971"/>
    <n v="2.909688228807795"/>
    <n v="0.76835425628531717"/>
    <n v="0.80217574710310591"/>
    <n v="0.68040395063246961"/>
    <n v="0.71421003876160249"/>
    <m/>
    <m/>
    <m/>
    <n v="0"/>
    <m/>
    <n v="0"/>
    <m/>
    <n v="0"/>
    <m/>
    <n v="-65.946522726682204"/>
    <n v="1.9104121058070431"/>
    <n v="7.3859649901755846"/>
    <n v="-60.306812381336471"/>
    <n v="-122.83179257667776"/>
    <n v="30.119899023677466"/>
    <n v="-4.2063217036615992"/>
    <n v="23.972106154320684"/>
    <m/>
    <n v="2023"/>
    <n v="4"/>
    <d v="2025-03-26T00:00:00"/>
    <x v="31"/>
    <x v="3"/>
  </r>
  <r>
    <n v="2024"/>
    <n v="12"/>
    <n v="105"/>
    <x v="80"/>
    <s v="Terremoto y Erupcion Volcanica"/>
    <n v="226"/>
    <s v="8f1f64db81c40ea10e1e9080c9ae60a7acb8925968c431ee16784dea9841c66f"/>
    <s v="866d562d83a77144c090ae01fef5e5dc5d322dfdcb968ee04e0fa262fe1b2619"/>
    <x v="22"/>
    <n v="242312.38205000001"/>
    <n v="303858.76835999999"/>
    <n v="242312.38205000001"/>
    <n v="303858.76835999999"/>
    <n v="-3432.9416899999997"/>
    <n v="-3176.9502800000005"/>
    <n v="-3432.9416899999997"/>
    <n v="-3176.9502800000005"/>
    <n v="0"/>
    <n v="0"/>
    <n v="137.94900000000001"/>
    <n v="132.37299999999999"/>
    <n v="0"/>
    <n v="0"/>
    <n v="-368.83884999999998"/>
    <n v="1004.58626"/>
    <n v="12116.33121"/>
    <n v="15198.65832"/>
    <n v="0"/>
    <n v="0"/>
    <n v="0"/>
    <n v="0"/>
    <n v="0"/>
    <n v="0"/>
    <s v="Terremoto y Erupcion Volcanica"/>
    <s v="Daños Sin Autos"/>
    <s v="Riesgos Catastroficos"/>
    <x v="31"/>
    <x v="3"/>
    <n v="2332898.1774400002"/>
    <n v="2438887.2784099998"/>
    <n v="915229324.65265"/>
    <n v="785024033.86473012"/>
    <n v="876641246.77607977"/>
    <n v="747866068.79561019"/>
    <n v="14505796.106170001"/>
    <n v="12276586.937459998"/>
    <n v="-222767.64614999996"/>
    <n v="198631.90076000008"/>
    <n v="282168.6778"/>
    <n v="353840.83773999999"/>
    <n v="1.6704521439325424"/>
    <n v="2.4751078610686545"/>
    <n v="-61546.386309999973"/>
    <n v="-20.254931803410138"/>
    <n v="85.875010628128621"/>
    <n v="85.874420346945229"/>
    <n v="10.386753455133686"/>
    <n v="12.458909890993269"/>
    <n v="2.6475592020826364E-2"/>
    <n v="2.764099715147145E-2"/>
    <n v="3.8706938291313366E-2"/>
    <n v="4.0630104912948495E-2"/>
    <m/>
    <m/>
    <m/>
    <n v="0"/>
    <m/>
    <n v="0"/>
    <m/>
    <n v="0"/>
    <m/>
    <n v="8.0577719963561769"/>
    <n v="-1.4167421660241979"/>
    <n v="-1.0455351665995283"/>
    <n v="1.5410414166195561"/>
    <n v="-136.71549817932012"/>
    <n v="-20.280257935293854"/>
    <n v="-3.0441463146499768"/>
    <n v="6.6097035596757863"/>
    <s v="Resto"/>
    <n v="2023"/>
    <n v="4"/>
    <d v="2025-03-26T00:00:00"/>
    <x v="31"/>
    <x v="22"/>
  </r>
  <r>
    <n v="2024"/>
    <n v="12"/>
    <n v="23"/>
    <x v="16"/>
    <s v="Terremoto y Erupcion Volcanica"/>
    <n v="17"/>
    <s v="4523540f1504cd17100c4835e85b7eefd49911580f8efff0599a8f283be6b9e3"/>
    <s v="866d562d83a77144c090ae01fef5e5dc5d322dfdcb968ee04e0fa262fe1b2619"/>
    <x v="16"/>
    <n v="571286.52732000011"/>
    <n v="447243.52236"/>
    <n v="571286.52732000011"/>
    <n v="447243.52236"/>
    <n v="-2394.9044400000002"/>
    <n v="-7914.028620000001"/>
    <n v="-2394.9044400000002"/>
    <n v="-7914.028620000001"/>
    <n v="0"/>
    <n v="0"/>
    <n v="137.94900000000001"/>
    <n v="132.37299999999999"/>
    <n v="0"/>
    <n v="0"/>
    <n v="345.15654000000001"/>
    <n v="1872.8228000000001"/>
    <n v="37336.318020000006"/>
    <n v="32352.044030000001"/>
    <n v="0"/>
    <n v="0"/>
    <n v="0"/>
    <n v="0"/>
    <n v="0"/>
    <n v="0"/>
    <s v="Terremoto y Erupcion Volcanica"/>
    <s v="Daños Sin Autos"/>
    <s v="Riesgos Catastroficos"/>
    <x v="31"/>
    <x v="3"/>
    <n v="22633209.318060003"/>
    <n v="19354152.859979998"/>
    <n v="915229324.65265"/>
    <n v="785024033.86473012"/>
    <n v="876641246.77607977"/>
    <n v="747866068.79561019"/>
    <n v="14505796.106170001"/>
    <n v="12276586.937459998"/>
    <n v="-222767.64614999996"/>
    <n v="198631.90076000008"/>
    <n v="1817135.1156900001"/>
    <n v="1296131.6037000001"/>
    <n v="3.9383328094416337"/>
    <n v="3.6430607679346894"/>
    <n v="124043.00496000011"/>
    <n v="27.735003137765759"/>
    <n v="31.438857924611291"/>
    <n v="34.506027095032401"/>
    <n v="2.5241074709813525"/>
    <n v="2.3108400847902688"/>
    <n v="6.2420041833429689E-2"/>
    <n v="6.5167653178646714E-2"/>
    <n v="5.6971952840499392E-2"/>
    <n v="5.9802622557840697E-2"/>
    <m/>
    <m/>
    <m/>
    <n v="0"/>
    <m/>
    <n v="0"/>
    <m/>
    <n v="0"/>
    <m/>
    <n v="-69.738491544651509"/>
    <n v="-0.41921248366120145"/>
    <n v="-1.769512183930471"/>
    <n v="1.0750683420102209"/>
    <n v="-81.570251066998978"/>
    <n v="15.406365005494237"/>
    <n v="0.9244525392544316"/>
    <n v="5.7888855438726976"/>
    <s v="Medianas"/>
    <n v="2023"/>
    <n v="4"/>
    <d v="2025-03-26T00:00:00"/>
    <x v="31"/>
    <x v="16"/>
  </r>
  <r>
    <n v="2024"/>
    <n v="12"/>
    <n v="80"/>
    <x v="30"/>
    <s v="Terremoto y Erupcion Volcanica"/>
    <n v="52"/>
    <s v="41cfc0d1f2d127b04555b7246d84019b4d27710a3f3aff6e7764375b1e06e05d"/>
    <s v="866d562d83a77144c090ae01fef5e5dc5d322dfdcb968ee04e0fa262fe1b2619"/>
    <x v="25"/>
    <n v="119585.98667"/>
    <n v="117564.17963"/>
    <n v="119585.98667"/>
    <n v="117564.17963"/>
    <n v="-684.08073000000002"/>
    <n v="488.42751999999996"/>
    <n v="-684.08073000000002"/>
    <n v="488.42751999999996"/>
    <n v="0"/>
    <n v="0"/>
    <n v="137.94900000000001"/>
    <n v="132.37299999999999"/>
    <n v="0"/>
    <n v="0"/>
    <n v="-18.516919999999999"/>
    <n v="2.3866100000000001"/>
    <n v="-3.0999999999999999E-3"/>
    <n v="-1.3600000000000001E-3"/>
    <n v="0"/>
    <n v="0"/>
    <n v="0"/>
    <n v="0"/>
    <n v="0"/>
    <n v="0"/>
    <s v="Terremoto y Erupcion Volcanica"/>
    <s v="Daños Sin Autos"/>
    <s v="Riesgos Catastroficos"/>
    <x v="31"/>
    <x v="3"/>
    <n v="1104243.47276"/>
    <n v="1122680.13815"/>
    <n v="915229324.65265"/>
    <n v="785024033.86473012"/>
    <n v="876641246.77607977"/>
    <n v="747866068.79561019"/>
    <n v="14505796.106170001"/>
    <n v="12276586.937459998"/>
    <n v="-222767.64614999996"/>
    <n v="198631.90076000008"/>
    <n v="285368.58023000002"/>
    <n v="258723.30708"/>
    <n v="0.8244014033751268"/>
    <n v="0.95762918658827012"/>
    <n v="2021.8070399999997"/>
    <n v="1.7197474999298912"/>
    <n v="41.90580006166644"/>
    <n v="45.440119391194969"/>
    <n v="10.829675666644507"/>
    <n v="10.471743075790691"/>
    <n v="1.3066231975836827E-2"/>
    <n v="1.3641382619148632E-2"/>
    <n v="1.4975870108233888E-2"/>
    <n v="1.571995100932036E-2"/>
    <m/>
    <m/>
    <m/>
    <n v="0"/>
    <m/>
    <n v="0"/>
    <m/>
    <n v="0"/>
    <m/>
    <n v="-240.05777766166824"/>
    <n v="-0.57204087957875438"/>
    <n v="0.4154560696439914"/>
    <n v="0.30708262255434354"/>
    <n v="-875.86702477572783"/>
    <n v="127.94117647058823"/>
    <n v="597320"/>
    <n v="-175486.0294117647"/>
    <s v="Resto"/>
    <n v="2023"/>
    <n v="4"/>
    <d v="2025-03-26T00:00:00"/>
    <x v="31"/>
    <x v="25"/>
  </r>
  <r>
    <n v="2024"/>
    <n v="12"/>
    <n v="93"/>
    <x v="43"/>
    <s v="Terremoto y Erupcion Volcanica"/>
    <n v="220"/>
    <s v="36790ecd55c2030dc553685bef719df653f413a20cdad1bfd1dc934c76686ddd"/>
    <s v="866d562d83a77144c090ae01fef5e5dc5d322dfdcb968ee04e0fa262fe1b2619"/>
    <x v="24"/>
    <n v="91187.502269999997"/>
    <n v="103134.03198"/>
    <n v="91187.502269999997"/>
    <n v="103134.03198"/>
    <n v="0"/>
    <n v="245.51118"/>
    <n v="0"/>
    <n v="245.51118"/>
    <n v="0"/>
    <n v="0"/>
    <n v="137.94900000000001"/>
    <n v="132.37299999999999"/>
    <n v="0"/>
    <n v="0"/>
    <n v="0"/>
    <n v="360.28924000000001"/>
    <n v="2645.1340299999997"/>
    <n v="-3512.9515200000001"/>
    <n v="0"/>
    <n v="0"/>
    <n v="0"/>
    <n v="0"/>
    <n v="0"/>
    <n v="0"/>
    <s v="Terremoto y Erupcion Volcanica"/>
    <s v="Daños Sin Autos"/>
    <s v="Riesgos Catastroficos"/>
    <x v="31"/>
    <x v="3"/>
    <n v="790543.25459999999"/>
    <n v="654697.32048999995"/>
    <n v="915229324.65265"/>
    <n v="785024033.86473012"/>
    <n v="876641246.77607977"/>
    <n v="747866068.79561019"/>
    <n v="14505796.106170001"/>
    <n v="12276586.937459998"/>
    <n v="-222767.64614999996"/>
    <n v="198631.90076000008"/>
    <n v="199443.0362"/>
    <n v="234047.51419999998"/>
    <n v="0.6286280435943371"/>
    <n v="0.84008717166579383"/>
    <n v="-11946.529710000003"/>
    <n v="-11.58349914247191"/>
    <n v="45.721076056302032"/>
    <n v="44.065425062309856"/>
    <n v="11.534789746089119"/>
    <n v="15.752933264307639"/>
    <n v="9.963350147746599E-3"/>
    <n v="1.0401917843285327E-2"/>
    <n v="1.3137691017211753E-2"/>
    <n v="1.3790441401639023E-2"/>
    <m/>
    <m/>
    <m/>
    <n v="0"/>
    <m/>
    <n v="0"/>
    <m/>
    <n v="0"/>
    <m/>
    <m/>
    <m/>
    <n v="0.23805059812614535"/>
    <m/>
    <m/>
    <n v="-175.29662777697541"/>
    <m/>
    <n v="-10.256026533494547"/>
    <s v="Resto"/>
    <n v="2023"/>
    <n v="4"/>
    <d v="2025-03-26T00:00:00"/>
    <x v="31"/>
    <x v="24"/>
  </r>
  <r>
    <n v="2024"/>
    <n v="12"/>
    <n v="201.1"/>
    <x v="1"/>
    <s v="Terremoto y Erupcion Volcanica"/>
    <n v="201.1"/>
    <m/>
    <m/>
    <x v="1"/>
    <n v="14505796.106169999"/>
    <n v="12276586.937460002"/>
    <n v="14505796.106169999"/>
    <n v="12276586.937460002"/>
    <n v="-222767.64615000007"/>
    <n v="198631.90076000005"/>
    <n v="-222767.64615000007"/>
    <n v="198631.90076000005"/>
    <n v="0"/>
    <n v="0"/>
    <n v="0"/>
    <n v="0"/>
    <n v="-13.86778"/>
    <n v="87.890929999999983"/>
    <n v="-108230.61358999998"/>
    <n v="453764.28428999992"/>
    <n v="3232980.9138899995"/>
    <n v="2533573.6529799998"/>
    <n v="0"/>
    <n v="0"/>
    <n v="0"/>
    <n v="0"/>
    <n v="0"/>
    <n v="0"/>
    <s v="Terremoto y Erupcion Volcanica"/>
    <s v="Daños Sin Autos"/>
    <s v="Riesgos Catastroficos"/>
    <x v="31"/>
    <x v="3"/>
    <n v="611739262.27083004"/>
    <n v="523701688.81599998"/>
    <n v="915229324.65265"/>
    <n v="785024033.86473012"/>
    <n v="876641246.77607977"/>
    <n v="747866068.79561019"/>
    <n v="14505796.106170001"/>
    <n v="12276586.937459998"/>
    <n v="-222767.64614999996"/>
    <n v="198631.90076000008"/>
    <n v="34998585.621450007"/>
    <n v="30295290.984419998"/>
    <n v="99.999999999999986"/>
    <n v="100.00000000000003"/>
    <n v="2229209.1687099971"/>
    <n v="18.158215960723822"/>
    <n v="41.446806631178987"/>
    <n v="40.523086389147082"/>
    <n v="2.3712383691579979"/>
    <n v="2.3441946435603955"/>
    <n v="1.5849356784623649"/>
    <n v="1.6547015280784763"/>
    <n v="1.5638485457599911"/>
    <n v="1.6415488614466289"/>
    <m/>
    <m/>
    <m/>
    <n v="0"/>
    <m/>
    <n v="0"/>
    <m/>
    <n v="0"/>
    <m/>
    <n v="-212.15099150622456"/>
    <n v="-1.5357147206505026"/>
    <n v="1.6179733159703145"/>
    <n v="100.00000000000004"/>
    <n v="-123.85172595929343"/>
    <n v="27.605562604716628"/>
    <n v="-3.3477034499338982"/>
    <n v="17.910049062764781"/>
    <m/>
    <n v="2023"/>
    <n v="4"/>
    <d v="2025-03-26T00:00:00"/>
    <x v="31"/>
    <x v="1"/>
  </r>
  <r>
    <n v="2024"/>
    <n v="12"/>
    <n v="107"/>
    <x v="28"/>
    <s v="Terremoto y Erupcion Volcanica"/>
    <n v="70"/>
    <s v="ff5a1ae012afa5d4c889c50ad427aaf545d31a4fac04ffc1c4d03d403ba4250a"/>
    <s v="866d562d83a77144c090ae01fef5e5dc5d322dfdcb968ee04e0fa262fe1b2619"/>
    <x v="34"/>
    <n v="3255.9056800000003"/>
    <n v="2790.0471200000002"/>
    <n v="3255.9056800000003"/>
    <n v="2790.0471200000002"/>
    <n v="-233.93959000000001"/>
    <n v="38.867249999999991"/>
    <n v="-233.93959000000001"/>
    <n v="38.867249999999991"/>
    <n v="0"/>
    <n v="0"/>
    <n v="137.94900000000001"/>
    <n v="132.37299999999999"/>
    <n v="0"/>
    <n v="0"/>
    <n v="-233.93959000000001"/>
    <n v="38.867249999999999"/>
    <n v="567.45650000000001"/>
    <n v="518.2056"/>
    <n v="0"/>
    <n v="0"/>
    <n v="0"/>
    <n v="0"/>
    <n v="0"/>
    <n v="0"/>
    <s v="Terremoto y Erupcion Volcanica"/>
    <s v="Daños Sin Autos"/>
    <s v="Riesgos Catastroficos"/>
    <x v="31"/>
    <x v="3"/>
    <n v="1973163.2505099999"/>
    <n v="1477029.9641500001"/>
    <n v="915229324.65265"/>
    <n v="785024033.86473012"/>
    <n v="876641246.77607977"/>
    <n v="747866068.79561019"/>
    <n v="14505796.106170001"/>
    <n v="12276586.937459998"/>
    <n v="-222767.64614999996"/>
    <n v="198631.90076000008"/>
    <n v="16050.59477"/>
    <n v="14519.037480000001"/>
    <n v="2.2445549738666946E-2"/>
    <n v="2.272656996780292E-2"/>
    <n v="465.85856000000013"/>
    <n v="16.697157430086705"/>
    <n v="20.285264980245966"/>
    <n v="19.216474396758702"/>
    <n v="0.16500944253641719"/>
    <n v="0.18889576973515321"/>
    <n v="3.5574752603514855E-4"/>
    <n v="3.7140685451133643E-4"/>
    <n v="3.5540913394261275E-4"/>
    <n v="3.7306775055234021E-4"/>
    <m/>
    <m/>
    <m/>
    <n v="0"/>
    <m/>
    <n v="0"/>
    <m/>
    <n v="0"/>
    <m/>
    <n v="-701.89385665309499"/>
    <n v="-7.1850849807172548"/>
    <n v="1.3930678704809827"/>
    <n v="0.10501506571671429"/>
    <n v="-701.89385665309487"/>
    <n v="9.5041234598777002"/>
    <n v="-41.225995296555773"/>
    <n v="7.5003531416873921"/>
    <s v="Resto"/>
    <n v="2023"/>
    <n v="4"/>
    <d v="2025-03-26T00:00:00"/>
    <x v="31"/>
    <x v="34"/>
  </r>
  <r>
    <n v="2024"/>
    <n v="12"/>
    <n v="43"/>
    <x v="9"/>
    <s v="Terremoto y Erupcion Volcanica"/>
    <n v="31"/>
    <s v="eb1e33e8a81b697b75855af6bfcdbcbf7cbbde9f94962ceaec1ed8af21f5a50f"/>
    <s v="866d562d83a77144c090ae01fef5e5dc5d322dfdcb968ee04e0fa262fe1b2619"/>
    <x v="17"/>
    <n v="432224.91491000005"/>
    <n v="387043.59399000002"/>
    <n v="432224.91491000005"/>
    <n v="387043.59399000002"/>
    <n v="1772.1879099999999"/>
    <n v="-109.19419000000039"/>
    <n v="1772.1879099999999"/>
    <n v="-109.19419000000039"/>
    <n v="0"/>
    <n v="0"/>
    <n v="137.94900000000001"/>
    <n v="132.37299999999999"/>
    <n v="0"/>
    <n v="0"/>
    <n v="650.85477000000003"/>
    <n v="1434.6890100000001"/>
    <n v="79465.24209"/>
    <n v="70945.82948"/>
    <n v="0"/>
    <n v="0"/>
    <n v="0"/>
    <n v="0"/>
    <n v="0"/>
    <n v="0"/>
    <s v="Terremoto y Erupcion Volcanica"/>
    <s v="Daños Sin Autos"/>
    <s v="Riesgos Catastroficos"/>
    <x v="31"/>
    <x v="3"/>
    <n v="116483297.66436"/>
    <n v="99677568.474130005"/>
    <n v="915229324.65265"/>
    <n v="785024033.86473012"/>
    <n v="876641246.77607977"/>
    <n v="747866068.79561019"/>
    <n v="14505796.106170001"/>
    <n v="12276586.937459998"/>
    <n v="-222767.64614999996"/>
    <n v="198631.90076000008"/>
    <n v="1196945.5187300001"/>
    <n v="1077534.63806"/>
    <n v="2.9796704141329711"/>
    <n v="3.1526970481429148"/>
    <n v="45181.320920000027"/>
    <n v="11.673444961129453"/>
    <n v="36.110659018850363"/>
    <n v="35.91936447507949"/>
    <n v="0.37106170891163431"/>
    <n v="0.38829558135785797"/>
    <n v="4.7225859494180768E-2"/>
    <n v="4.930465187436054E-2"/>
    <n v="4.930340693960112E-2"/>
    <n v="5.1753062498651477E-2"/>
    <m/>
    <m/>
    <m/>
    <n v="0"/>
    <m/>
    <n v="0"/>
    <m/>
    <n v="0"/>
    <m/>
    <n v="-1722.9690517416664"/>
    <n v="0.41001521403943436"/>
    <n v="-2.8212374961261243E-2"/>
    <n v="-0.7955319996543404"/>
    <n v="-54.634435374952787"/>
    <n v="12.008334630017492"/>
    <n v="0.81904333628388248"/>
    <n v="2.0222316385834156"/>
    <s v="Medianas"/>
    <n v="2023"/>
    <n v="4"/>
    <d v="2025-03-26T00:00:00"/>
    <x v="31"/>
    <x v="17"/>
  </r>
  <r>
    <n v="2024"/>
    <n v="12"/>
    <n v="150.1"/>
    <x v="32"/>
    <s v="Terremoto y Erupcion Volcanica"/>
    <n v="150.1"/>
    <m/>
    <m/>
    <x v="21"/>
    <n v="1998771.17777"/>
    <n v="1955988.29311"/>
    <n v="1998771.17777"/>
    <n v="1955988.29311"/>
    <n v="-26855.860290000001"/>
    <n v="-5.9271599999983664"/>
    <n v="-26855.860290000001"/>
    <n v="-5.9271599999983664"/>
    <n v="0"/>
    <n v="0"/>
    <n v="0"/>
    <n v="0"/>
    <n v="0"/>
    <n v="0"/>
    <n v="-11720.382280000002"/>
    <n v="6299.4115600000005"/>
    <n v="164257.56263999999"/>
    <n v="140020.18137000001"/>
    <n v="0"/>
    <n v="0"/>
    <n v="0"/>
    <n v="0"/>
    <n v="0"/>
    <n v="0"/>
    <s v="Terremoto y Erupcion Volcanica"/>
    <s v="Daños Sin Autos"/>
    <s v="Riesgos Catastroficos"/>
    <x v="31"/>
    <x v="3"/>
    <n v="132300972.65117"/>
    <n v="101209212.83789998"/>
    <n v="915229324.65265"/>
    <n v="785024033.86473012"/>
    <n v="876641246.77607977"/>
    <n v="747866068.79561019"/>
    <n v="14505796.106170001"/>
    <n v="12276586.937459998"/>
    <n v="-222767.64614999996"/>
    <n v="198631.90076000008"/>
    <n v="4895372.9217800004"/>
    <n v="4470341.0393500002"/>
    <n v="13.779120864106369"/>
    <n v="15.932671703253462"/>
    <n v="42782.884659999982"/>
    <n v="2.1872771330331275"/>
    <n v="40.829804178498193"/>
    <n v="43.754789084154659"/>
    <n v="1.5107758754276428"/>
    <n v="1.9326188182520256"/>
    <n v="0.2183902027536736"/>
    <n v="0.22800332349414829"/>
    <n v="0.24916285473204278"/>
    <n v="0.26154259094278637"/>
    <m/>
    <m/>
    <m/>
    <n v="0"/>
    <m/>
    <n v="0"/>
    <m/>
    <n v="0"/>
    <m/>
    <n v="452998.28467609116"/>
    <n v="-1.3436185486706234"/>
    <n v="-3.0302635352557488E-4"/>
    <n v="12.055547901204955"/>
    <n v="-286.05519211384882"/>
    <n v="17.309919922152716"/>
    <n v="-7.135368436999963"/>
    <n v="4.4989311528985629"/>
    <s v="Resto"/>
    <n v="2023"/>
    <n v="4"/>
    <d v="2025-03-26T00:00:00"/>
    <x v="31"/>
    <x v="21"/>
  </r>
  <r>
    <n v="2024"/>
    <n v="12"/>
    <n v="39"/>
    <x v="17"/>
    <s v="Terremoto y Erupcion Volcanica"/>
    <n v="27"/>
    <s v="670671cd97404156226e507973f2ab8330d3022ca96e0c93bdbdb320c41adcaf"/>
    <s v="866d562d83a77144c090ae01fef5e5dc5d322dfdcb968ee04e0fa262fe1b2619"/>
    <x v="10"/>
    <n v="506940.79572000005"/>
    <n v="570525.39529000001"/>
    <n v="506940.79572000005"/>
    <n v="570525.39529000001"/>
    <n v="-1652.6883200000007"/>
    <n v="4251.8452599999982"/>
    <n v="-1652.6883200000007"/>
    <n v="4251.8452599999982"/>
    <n v="0"/>
    <n v="0"/>
    <n v="137.94900000000001"/>
    <n v="132.37299999999999"/>
    <n v="0"/>
    <n v="0"/>
    <n v="1490.03457"/>
    <n v="2906.1465800000001"/>
    <n v="124838.20773000001"/>
    <n v="89819.348459999994"/>
    <n v="0"/>
    <n v="0"/>
    <n v="0"/>
    <n v="0"/>
    <n v="0"/>
    <n v="0"/>
    <s v="Terremoto y Erupcion Volcanica"/>
    <s v="Daños Sin Autos"/>
    <s v="Riesgos Catastroficos"/>
    <x v="31"/>
    <x v="3"/>
    <n v="26393187.39869"/>
    <n v="23324255.28929"/>
    <n v="915229324.65265"/>
    <n v="785024033.86473012"/>
    <n v="876641246.77607977"/>
    <n v="747866068.79561019"/>
    <n v="14505796.106170001"/>
    <n v="12276586.937459998"/>
    <n v="-222767.64614999996"/>
    <n v="198631.90076000008"/>
    <n v="1177505.89704"/>
    <n v="1209963.2390000001"/>
    <n v="3.4947464586543733"/>
    <n v="4.6472639194948799"/>
    <n v="-63584.599569999962"/>
    <n v="-11.144920120107837"/>
    <n v="43.052081267222668"/>
    <n v="47.15229164825891"/>
    <n v="1.9207259360616731"/>
    <n v="2.4460604988832078"/>
    <n v="5.5389483495013173E-2"/>
    <n v="5.7827623053822358E-2"/>
    <n v="7.2676169222649425E-2"/>
    <n v="7.628710795888817E-2"/>
    <m/>
    <m/>
    <m/>
    <n v="0"/>
    <m/>
    <n v="0"/>
    <m/>
    <n v="0"/>
    <m/>
    <n v="-138.86990750928697"/>
    <n v="-0.32601209726132091"/>
    <n v="0.74525083284658533"/>
    <n v="0.7418888463215918"/>
    <n v="-48.728168762912162"/>
    <n v="38.988102085371132"/>
    <n v="1.1935725424884711"/>
    <n v="3.2355462712961214"/>
    <s v="Medianas"/>
    <n v="2023"/>
    <n v="4"/>
    <d v="2025-03-26T00:00:00"/>
    <x v="31"/>
    <x v="10"/>
  </r>
  <r>
    <n v="2024"/>
    <n v="12"/>
    <n v="126"/>
    <x v="41"/>
    <s v="Terremoto y Erupcion Volcanica"/>
    <n v="239"/>
    <s v="79bf08685d3138f9b109c3546780f056bc954fd69377b84a2cf23622e464897b"/>
    <s v="866d562d83a77144c090ae01fef5e5dc5d322dfdcb968ee04e0fa262fe1b2619"/>
    <x v="30"/>
    <n v="23279.883389999999"/>
    <n v="20974.199390000002"/>
    <n v="23279.883389999999"/>
    <n v="20974.199390000002"/>
    <n v="118.92139"/>
    <n v="112.31809999999999"/>
    <n v="118.92139"/>
    <n v="112.31809999999999"/>
    <n v="0"/>
    <n v="0"/>
    <n v="137.94900000000001"/>
    <n v="132.37299999999999"/>
    <n v="0"/>
    <n v="0"/>
    <n v="19.128730000000001"/>
    <n v="85.444879999999998"/>
    <n v="15.998419999999999"/>
    <n v="-231.4101"/>
    <n v="0"/>
    <n v="0"/>
    <n v="0"/>
    <n v="0"/>
    <n v="0"/>
    <n v="0"/>
    <s v="Terremoto y Erupcion Volcanica"/>
    <s v="Daños Sin Autos"/>
    <s v="Riesgos Catastroficos"/>
    <x v="31"/>
    <x v="3"/>
    <n v="903982.36939999997"/>
    <n v="772546.67227999994"/>
    <n v="915229324.65265"/>
    <n v="785024033.86473012"/>
    <n v="876641246.77607977"/>
    <n v="747866068.79561019"/>
    <n v="14505796.106170001"/>
    <n v="12276586.937459998"/>
    <n v="-222767.64614999996"/>
    <n v="198631.90076000008"/>
    <n v="30370.273069999999"/>
    <n v="27690.07127"/>
    <n v="0.1604867683208229"/>
    <n v="0.17084715399196709"/>
    <n v="2305.6839999999975"/>
    <n v="10.992953567034803"/>
    <n v="76.653520158816264"/>
    <n v="75.746281710455136"/>
    <n v="2.5752585645504955"/>
    <n v="2.7149426879413392"/>
    <n v="2.5436120503279586E-3"/>
    <n v="2.655577007768421E-3"/>
    <n v="2.6717907331757092E-3"/>
    <n v="2.8045395111691044E-3"/>
    <m/>
    <m/>
    <m/>
    <n v="0"/>
    <m/>
    <n v="0"/>
    <m/>
    <n v="0"/>
    <m/>
    <n v="5.8790969576586694"/>
    <n v="0.51083327183281058"/>
    <n v="0.53550601818704258"/>
    <n v="-5.3383600381504519E-2"/>
    <n v="-77.61278382039977"/>
    <n v="-106.91344932654192"/>
    <n v="119.5663696790058"/>
    <n v="-36.923574208731594"/>
    <s v="Resto"/>
    <n v="2023"/>
    <n v="4"/>
    <d v="2025-03-26T00:00:00"/>
    <x v="31"/>
    <x v="30"/>
  </r>
  <r>
    <n v="2024"/>
    <n v="12"/>
    <n v="18"/>
    <x v="64"/>
    <s v="Terremoto y Erupcion Volcanica"/>
    <n v="5"/>
    <s v="ef2d127de37b942baad06145e54b0c619a1f22327b2ebbcfbec78f5564afe39d"/>
    <s v="866d562d83a77144c090ae01fef5e5dc5d322dfdcb968ee04e0fa262fe1b2619"/>
    <x v="8"/>
    <n v="643576.23652000003"/>
    <n v="579662.61173"/>
    <n v="643576.23652000003"/>
    <n v="579662.61173"/>
    <n v="2954.9688699999992"/>
    <n v="9186.2450600000029"/>
    <n v="2954.9688699999992"/>
    <n v="9186.2450600000029"/>
    <n v="0"/>
    <n v="0"/>
    <n v="137.94900000000001"/>
    <n v="132.37299999999999"/>
    <n v="0"/>
    <n v="0"/>
    <n v="-412.07913000000002"/>
    <n v="568.20378000000005"/>
    <n v="7161.85088"/>
    <n v="5621.0816799999993"/>
    <n v="0"/>
    <n v="0"/>
    <n v="0"/>
    <n v="0"/>
    <n v="0"/>
    <n v="0"/>
    <s v="Terremoto y Erupcion Volcanica"/>
    <s v="Daños Sin Autos"/>
    <s v="Riesgos Catastroficos"/>
    <x v="31"/>
    <x v="3"/>
    <n v="21640816.292180002"/>
    <n v="22099973.424029998"/>
    <n v="915229324.65265"/>
    <n v="785024033.86473012"/>
    <n v="876641246.77607977"/>
    <n v="747866068.79561019"/>
    <n v="14505796.106170001"/>
    <n v="12276586.937459998"/>
    <n v="-222767.64614999996"/>
    <n v="198631.90076000008"/>
    <n v="902212.21197000006"/>
    <n v="815130.12036000006"/>
    <n v="4.4366833216844723"/>
    <n v="4.7216919057629472"/>
    <n v="63913.624790000031"/>
    <n v="11.026004350918917"/>
    <n v="71.333132934959636"/>
    <n v="71.112893175140385"/>
    <n v="2.9739000037284127"/>
    <n v="2.6229108995204244"/>
    <n v="7.0318576905766386E-2"/>
    <n v="7.3413866719915871E-2"/>
    <n v="7.3840110203541032E-2"/>
    <n v="7.7508879720069271E-2"/>
    <m/>
    <m/>
    <m/>
    <n v="0"/>
    <m/>
    <n v="0"/>
    <m/>
    <n v="0"/>
    <m/>
    <n v="-67.832679721696891"/>
    <n v="0.45914822554331053"/>
    <n v="1.584757214646586"/>
    <n v="-1.3264802681491188"/>
    <n v="-172.52312365820586"/>
    <n v="27.410546363026711"/>
    <n v="-5.7538077363599065"/>
    <n v="10.108441975175143"/>
    <s v="Medianas"/>
    <n v="2023"/>
    <n v="4"/>
    <d v="2025-03-26T00:00:00"/>
    <x v="31"/>
    <x v="8"/>
  </r>
  <r>
    <n v="2024"/>
    <n v="12"/>
    <n v="25"/>
    <x v="36"/>
    <s v="Terremoto y Erupcion Volcanica"/>
    <n v="25"/>
    <s v="b7a56873cd771f2c446d369b649430b65a756ba278ff97ec81bb6f55b2e73569"/>
    <s v="866d562d83a77144c090ae01fef5e5dc5d322dfdcb968ee04e0fa262fe1b2619"/>
    <x v="36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Terremoto y Erupcion Volcanica"/>
    <s v="Daños Sin Autos"/>
    <s v="Riesgos Catastroficos"/>
    <x v="31"/>
    <x v="3"/>
    <n v="0"/>
    <n v="0"/>
    <n v="915229324.65265"/>
    <n v="785024033.86473012"/>
    <n v="876641246.77607977"/>
    <n v="747866068.79561019"/>
    <n v="14505796.106170001"/>
    <n v="12276586.937459998"/>
    <n v="-222767.64614999996"/>
    <n v="198631.90076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1"/>
    <x v="36"/>
  </r>
  <r>
    <n v="2024"/>
    <n v="12"/>
    <n v="3"/>
    <x v="40"/>
    <s v="Terremoto y Erupcion Volcanica"/>
    <n v="3"/>
    <s v="4e07408562bedb8b60ce05c1decfe3ad16b72230967de01f640b7e4729b49fce"/>
    <s v="866d562d83a77144c090ae01fef5e5dc5d322dfdcb968ee04e0fa262fe1b2619"/>
    <x v="27"/>
    <n v="183020.92298"/>
    <n v="185572.08301"/>
    <n v="183020.92298"/>
    <n v="185572.08301"/>
    <n v="-53.049510000000012"/>
    <n v="-2880.1120899999996"/>
    <n v="-53.049510000000012"/>
    <n v="-2880.1120899999996"/>
    <n v="0"/>
    <n v="0"/>
    <n v="137.94900000000001"/>
    <n v="132.37299999999999"/>
    <n v="0"/>
    <n v="0"/>
    <n v="-45.069319999999998"/>
    <n v="-157.93669"/>
    <n v="6888.7811400000001"/>
    <n v="6867.5818899999995"/>
    <n v="0"/>
    <n v="0"/>
    <n v="0"/>
    <n v="0"/>
    <n v="0"/>
    <n v="0"/>
    <s v="Terremoto y Erupcion Volcanica"/>
    <s v="Daños Sin Autos"/>
    <s v="Riesgos Catastroficos"/>
    <x v="31"/>
    <x v="3"/>
    <n v="25277015.57071"/>
    <n v="21222664.481219999"/>
    <n v="915229324.65265"/>
    <n v="785024033.86473012"/>
    <n v="876641246.77607977"/>
    <n v="747866068.79561019"/>
    <n v="14505796.106170001"/>
    <n v="12276586.937459998"/>
    <n v="-222767.64614999996"/>
    <n v="198631.90076000008"/>
    <n v="439120.17191999999"/>
    <n v="430147.55855000002"/>
    <n v="1.2617089171834737"/>
    <n v="1.5115934416898651"/>
    <n v="-2551.1600299999991"/>
    <n v="-1.3747542133600632"/>
    <n v="41.679006040593194"/>
    <n v="43.14149396443203"/>
    <n v="0.72406064896394406"/>
    <n v="0.87440520569042268"/>
    <n v="1.9997274786782048E-2"/>
    <n v="2.0877516732537339E-2"/>
    <n v="2.3639032055670348E-2"/>
    <n v="2.481354493176189E-2"/>
    <m/>
    <m/>
    <m/>
    <n v="0"/>
    <m/>
    <n v="0"/>
    <m/>
    <n v="0"/>
    <m/>
    <n v="-98.158074812984097"/>
    <n v="-2.8985489274249321E-2"/>
    <n v="-1.5520179777498093"/>
    <n v="2.3813830651278362E-2"/>
    <n v="-71.463679528803596"/>
    <n v="0.30868579857590284"/>
    <n v="-0.65424229749879959"/>
    <n v="-2.2997423624460054"/>
    <s v="Resto"/>
    <n v="2023"/>
    <n v="4"/>
    <d v="2025-03-26T00:00:00"/>
    <x v="31"/>
    <x v="27"/>
  </r>
  <r>
    <n v="2024"/>
    <n v="12"/>
    <n v="76"/>
    <x v="42"/>
    <s v="Terremoto y Erupcion Volcanica"/>
    <n v="48"/>
    <s v="98010bd9270f9b100b6214a21754fd33bdc8d41b2bc9f9dd16ff54d3c34ffd71"/>
    <s v="866d562d83a77144c090ae01fef5e5dc5d322dfdcb968ee04e0fa262fe1b2619"/>
    <x v="19"/>
    <n v="357671.72323"/>
    <n v="193291.69673"/>
    <n v="357671.72323"/>
    <n v="193291.69673"/>
    <n v="-108.80971000000001"/>
    <n v="-423.26345000000003"/>
    <n v="-108.80971000000001"/>
    <n v="-423.26345000000003"/>
    <n v="0"/>
    <n v="0"/>
    <n v="137.94900000000001"/>
    <n v="132.37299999999999"/>
    <n v="0"/>
    <n v="0"/>
    <n v="-108.80971000000001"/>
    <n v="-423.26345000000003"/>
    <n v="1.0000000000000001E-5"/>
    <n v="0"/>
    <n v="0"/>
    <n v="0"/>
    <n v="0"/>
    <n v="0"/>
    <n v="0"/>
    <n v="0"/>
    <s v="Terremoto y Erupcion Volcanica"/>
    <s v="Daños Sin Autos"/>
    <s v="Riesgos Catastroficos"/>
    <x v="31"/>
    <x v="3"/>
    <n v="2468439.5406499999"/>
    <n v="1842535.70578"/>
    <n v="915229324.65265"/>
    <n v="785024033.86473012"/>
    <n v="876641246.77607977"/>
    <n v="747866068.79561019"/>
    <n v="14505796.106170001"/>
    <n v="12276586.937459998"/>
    <n v="-222767.64614999996"/>
    <n v="198631.90076000008"/>
    <n v="713591.16396000003"/>
    <n v="386721.17449"/>
    <n v="2.4657159152944756"/>
    <n v="1.5744742224746682"/>
    <n v="164380.02650000001"/>
    <n v="85.042466531614494"/>
    <n v="50.122779161829577"/>
    <n v="49.982185998713192"/>
    <n v="14.489790709470501"/>
    <n v="10.4905265131985"/>
    <n v="3.9080011271027011E-2"/>
    <n v="4.0800238928451873E-2"/>
    <n v="2.4622392231536019E-2"/>
    <n v="2.5845763672803571E-2"/>
    <m/>
    <m/>
    <m/>
    <n v="0"/>
    <m/>
    <n v="0"/>
    <m/>
    <n v="0"/>
    <m/>
    <n v="-74.292675164841199"/>
    <n v="-3.0421669629731998E-2"/>
    <n v="-0.21897652985644628"/>
    <n v="4.8844485220593169E-2"/>
    <n v="-74.292675164841199"/>
    <m/>
    <n v="-1088097100"/>
    <m/>
    <s v="Resto"/>
    <n v="2023"/>
    <n v="4"/>
    <d v="2025-03-26T00:00:00"/>
    <x v="31"/>
    <x v="19"/>
  </r>
  <r>
    <n v="2024"/>
    <n v="12"/>
    <n v="127"/>
    <x v="5"/>
    <s v="Terremoto y Erupcion Volcanica"/>
    <n v="263"/>
    <s v="4be84111a613654b362415e563cb7607df7b203b5d303802a8a546061bbc7847"/>
    <s v="866d562d83a77144c090ae01fef5e5dc5d322dfdcb968ee04e0fa262fe1b2619"/>
    <x v="20"/>
    <n v="179628.09365999998"/>
    <n v="138392.53508999999"/>
    <n v="179628.09365999998"/>
    <n v="138392.53508999999"/>
    <n v="185.10813999999999"/>
    <n v="-85.441959999999995"/>
    <n v="185.10813999999999"/>
    <n v="-85.441959999999995"/>
    <n v="0"/>
    <n v="0"/>
    <n v="137.94900000000001"/>
    <n v="132.37299999999999"/>
    <n v="0"/>
    <n v="0"/>
    <n v="185.10814000000002"/>
    <n v="214.53191000000001"/>
    <n v="86.577640000000002"/>
    <n v="57.79195"/>
    <n v="0"/>
    <n v="0"/>
    <n v="0"/>
    <n v="0"/>
    <n v="0"/>
    <n v="0"/>
    <s v="Terremoto y Erupcion Volcanica"/>
    <s v="Daños Sin Autos"/>
    <s v="Riesgos Catastroficos"/>
    <x v="31"/>
    <x v="3"/>
    <n v="1641104.9195699999"/>
    <n v="952812.23949000007"/>
    <n v="915229324.65265"/>
    <n v="785024033.86473012"/>
    <n v="876641246.77607977"/>
    <n v="747866068.79561019"/>
    <n v="14505796.106170001"/>
    <n v="12276586.937459998"/>
    <n v="-222767.64614999996"/>
    <n v="198631.90076000008"/>
    <n v="688011.48059000005"/>
    <n v="416940.51654000004"/>
    <n v="1.238319443795268"/>
    <n v="1.1272883562427094"/>
    <n v="41235.558569999994"/>
    <n v="29.796085853318253"/>
    <n v="26.108298876925861"/>
    <n v="33.192393063273578"/>
    <n v="10.945558173517991"/>
    <n v="14.524638680552176"/>
    <n v="1.9626566678047914E-2"/>
    <n v="2.049049075897319E-2"/>
    <n v="1.7629082565623313E-2"/>
    <n v="1.8504989177122611E-2"/>
    <m/>
    <m/>
    <m/>
    <n v="0"/>
    <m/>
    <n v="0"/>
    <m/>
    <n v="0"/>
    <m/>
    <n v="-316.64781566340474"/>
    <n v="0.10305077353343883"/>
    <n v="-6.1738850252605774E-2"/>
    <n v="-8.3094714694501887E-2"/>
    <n v="-13.715334935488144"/>
    <n v="49.809168924045657"/>
    <n v="213.80594342834942"/>
    <n v="371.21417429244042"/>
    <s v="Resto"/>
    <n v="2023"/>
    <n v="4"/>
    <d v="2025-03-26T00:00:00"/>
    <x v="31"/>
    <x v="20"/>
  </r>
  <r>
    <n v="2024"/>
    <n v="12"/>
    <n v="103"/>
    <x v="18"/>
    <s v="Terremoto y Erupcion Volcanica"/>
    <n v="205"/>
    <s v="f8809aff4d69bece79dabe35be0c708b890d7eafb841f121330667b77d2e2590"/>
    <s v="866d562d83a77144c090ae01fef5e5dc5d322dfdcb968ee04e0fa262fe1b2619"/>
    <x v="11"/>
    <n v="386111.12247"/>
    <n v="371855.69474000001"/>
    <n v="386111.12247"/>
    <n v="371855.69474000001"/>
    <n v="-114026.27334999999"/>
    <n v="72566.06594"/>
    <n v="-114026.27334999999"/>
    <n v="72566.06594"/>
    <n v="0"/>
    <n v="0"/>
    <n v="137.94900000000001"/>
    <n v="132.37299999999999"/>
    <n v="0"/>
    <n v="0"/>
    <n v="-31.814080000000001"/>
    <n v="-129.85024000000001"/>
    <n v="466.39734000000004"/>
    <n v="416.39070000000004"/>
    <n v="0"/>
    <n v="0"/>
    <n v="0"/>
    <n v="0"/>
    <n v="0"/>
    <n v="0"/>
    <s v="Terremoto y Erupcion Volcanica"/>
    <s v="Daños Sin Autos"/>
    <s v="Riesgos Catastroficos"/>
    <x v="31"/>
    <x v="3"/>
    <n v="2277640.2283600001"/>
    <n v="1936052.42652"/>
    <n v="915229324.65265"/>
    <n v="785024033.86473012"/>
    <n v="876641246.77607977"/>
    <n v="747866068.79561019"/>
    <n v="14505796.106170001"/>
    <n v="12276586.937459998"/>
    <n v="-222767.64614999996"/>
    <n v="198631.90076000008"/>
    <n v="540793.89546999999"/>
    <n v="500623.04118"/>
    <n v="2.6617713336379292"/>
    <n v="3.0289827020679758"/>
    <n v="14255.427729999996"/>
    <n v="3.8335913451499781"/>
    <n v="71.397093366675975"/>
    <n v="74.278581717595884"/>
    <n v="16.952243715330617"/>
    <n v="19.206902129628801"/>
    <n v="4.2187363545911051E-2"/>
    <n v="4.4044370931661657E-2"/>
    <n v="4.736870193761171E-2"/>
    <n v="4.9722231059212176E-2"/>
    <m/>
    <m/>
    <m/>
    <n v="0"/>
    <m/>
    <n v="0"/>
    <m/>
    <n v="0"/>
    <m/>
    <n v="-257.13442898266061"/>
    <n v="-29.531983595955484"/>
    <n v="19.514577016425122"/>
    <n v="51.186191226898693"/>
    <n v="-75.499406085040732"/>
    <n v="12.009547763674844"/>
    <n v="-6.8212395894024596"/>
    <n v="-31.184711858358028"/>
    <s v="Medianas"/>
    <n v="2023"/>
    <n v="4"/>
    <d v="2025-03-26T00:00:00"/>
    <x v="31"/>
    <x v="11"/>
  </r>
  <r>
    <n v="2024"/>
    <n v="12"/>
    <n v="10"/>
    <x v="4"/>
    <s v="Terremoto y Erupcion Volcanica"/>
    <n v="10"/>
    <s v="4a44dc15364204a80fe80e9039455cc1608281820fe2b24f1e5233ade6af1dd5"/>
    <s v="866d562d83a77144c090ae01fef5e5dc5d322dfdcb968ee04e0fa262fe1b2619"/>
    <x v="23"/>
    <n v="233931.44624000002"/>
    <n v="280818.05877"/>
    <n v="233931.44624000002"/>
    <n v="280818.05877"/>
    <n v="6031.5435799999996"/>
    <n v="3980.75549"/>
    <n v="6031.5435799999996"/>
    <n v="3980.75549"/>
    <n v="0"/>
    <n v="0"/>
    <n v="137.94900000000001"/>
    <n v="132.37299999999999"/>
    <n v="0"/>
    <n v="0"/>
    <n v="870.03343999999993"/>
    <n v="9325.4698000000008"/>
    <n v="17916.66618"/>
    <n v="17338.27147"/>
    <n v="0"/>
    <n v="0"/>
    <n v="0"/>
    <n v="0"/>
    <n v="0"/>
    <n v="0"/>
    <s v="Terremoto y Erupcion Volcanica"/>
    <s v="Daños Sin Autos"/>
    <s v="Riesgos Catastroficos"/>
    <x v="31"/>
    <x v="3"/>
    <n v="6475502.38203"/>
    <n v="6588756.6787700001"/>
    <n v="915229324.65265"/>
    <n v="785024033.86473012"/>
    <n v="876641246.77607977"/>
    <n v="747866068.79561019"/>
    <n v="14505796.106170001"/>
    <n v="12276586.937459998"/>
    <n v="-222767.64614999996"/>
    <n v="198631.90076000008"/>
    <n v="561397.63309000002"/>
    <n v="667197.50014000002"/>
    <n v="1.6126756816918024"/>
    <n v="2.2874277696281333"/>
    <n v="-46886.612529999984"/>
    <n v="-16.696437805804287"/>
    <n v="41.669474976660169"/>
    <n v="42.089195284915654"/>
    <n v="3.6125605773719913"/>
    <n v="4.2620796678505295"/>
    <n v="2.5559872257019545E-2"/>
    <n v="2.6684969147904247E-2"/>
    <n v="3.5771905910639751E-2"/>
    <n v="3.7549244508744625E-2"/>
    <m/>
    <m/>
    <m/>
    <n v="0"/>
    <m/>
    <n v="0"/>
    <m/>
    <n v="0"/>
    <m/>
    <n v="51.51755979868031"/>
    <n v="2.5783380887629734"/>
    <n v="1.4175568008111545"/>
    <n v="-2.7075491815084658"/>
    <n v="-90.670352715098602"/>
    <n v="3.3359421727868543"/>
    <n v="4.8560007272513683"/>
    <n v="53.785464232323513"/>
    <s v="Resto"/>
    <n v="2023"/>
    <n v="4"/>
    <d v="2025-03-26T00:00:00"/>
    <x v="31"/>
    <x v="23"/>
  </r>
  <r>
    <n v="2024"/>
    <n v="12"/>
    <n v="37"/>
    <x v="35"/>
    <s v="Terremoto y Erupcion Volcanica"/>
    <n v="25"/>
    <s v="b7a56873cd771f2c446d369b649430b65a756ba278ff97ec81bb6f55b2e73569"/>
    <s v="866d562d83a77144c090ae01fef5e5dc5d322dfdcb968ee04e0fa262fe1b2619"/>
    <x v="15"/>
    <n v="772359.28211999999"/>
    <n v="768775.20799000002"/>
    <n v="772359.28211999999"/>
    <n v="768775.20799000002"/>
    <n v="28109.513129999999"/>
    <n v="-42614.739309999997"/>
    <n v="28109.513129999999"/>
    <n v="-42614.739309999997"/>
    <n v="0"/>
    <n v="0"/>
    <n v="137.94900000000001"/>
    <n v="132.37299999999999"/>
    <n v="0"/>
    <n v="0"/>
    <n v="3903.1927400000004"/>
    <n v="5732.2881799999996"/>
    <n v="249224.90443999998"/>
    <n v="207277.45536000002"/>
    <n v="0"/>
    <n v="0"/>
    <n v="0"/>
    <n v="0"/>
    <n v="0"/>
    <n v="0"/>
    <s v="Terremoto y Erupcion Volcanica"/>
    <s v="Daños Sin Autos"/>
    <s v="Riesgos Catastroficos"/>
    <x v="31"/>
    <x v="3"/>
    <n v="13491623.877"/>
    <n v="11092660.54903"/>
    <n v="915229324.65265"/>
    <n v="785024033.86473012"/>
    <n v="876641246.77607977"/>
    <n v="747866068.79561019"/>
    <n v="14505796.106170001"/>
    <n v="12276586.937459998"/>
    <n v="-222767.64614999996"/>
    <n v="198631.90076000008"/>
    <n v="1166985.4617300001"/>
    <n v="1124288.29174"/>
    <n v="5.3244873736470009"/>
    <n v="6.2621249041474885"/>
    <n v="3584.0741299999645"/>
    <n v="0.46620573774363017"/>
    <n v="66.184139172994861"/>
    <n v="68.378832514586477"/>
    <n v="5.7247317977540737"/>
    <n v="6.9304852933341197"/>
    <n v="8.4389700080155061E-2"/>
    <n v="8.8104373934082464E-2"/>
    <n v="9.7930149247184711E-2"/>
    <n v="0.10279584006639889"/>
    <m/>
    <m/>
    <m/>
    <n v="0"/>
    <m/>
    <n v="0"/>
    <m/>
    <n v="0"/>
    <m/>
    <n v="-165.96195021989448"/>
    <n v="3.6394348822796538"/>
    <n v="-5.5431989568730105"/>
    <n v="-12.618310430533766"/>
    <n v="-31.908644202183133"/>
    <n v="20.237342747741451"/>
    <n v="1.5661327060272501"/>
    <n v="2.7655145466949826"/>
    <s v="Medianas"/>
    <n v="2023"/>
    <n v="4"/>
    <d v="2025-03-26T00:00:00"/>
    <x v="31"/>
    <x v="15"/>
  </r>
  <r>
    <n v="2024"/>
    <n v="12"/>
    <n v="48"/>
    <x v="3"/>
    <s v="Terremoto y Erupcion Volcanica"/>
    <n v="36"/>
    <s v="76a50887d8f1c2e9301755428990ad81479ee21c25b43215cf524541e0503269"/>
    <s v="866d562d83a77144c090ae01fef5e5dc5d322dfdcb968ee04e0fa262fe1b2619"/>
    <x v="9"/>
    <n v="941055.61398999998"/>
    <n v="813727.19599000004"/>
    <n v="941055.61398999998"/>
    <n v="813727.19599000004"/>
    <n v="41626.828809999999"/>
    <n v="34286.877110000001"/>
    <n v="41626.828809999999"/>
    <n v="34286.877110000001"/>
    <n v="0"/>
    <n v="0"/>
    <n v="137.94900000000001"/>
    <n v="132.37299999999999"/>
    <n v="0"/>
    <n v="0"/>
    <n v="12009.072400000001"/>
    <n v="180125.49918000001"/>
    <n v="482431.33288"/>
    <n v="145493.98387999999"/>
    <n v="0"/>
    <n v="0"/>
    <n v="0"/>
    <n v="0"/>
    <n v="0"/>
    <n v="0"/>
    <s v="Terremoto y Erupcion Volcanica"/>
    <s v="Daños Sin Autos"/>
    <s v="Riesgos Catastroficos"/>
    <x v="31"/>
    <x v="3"/>
    <n v="61783494.341970004"/>
    <n v="54332276.383280002"/>
    <n v="915229324.65265"/>
    <n v="785024033.86473012"/>
    <n v="876641246.77607977"/>
    <n v="747866068.79561019"/>
    <n v="14505796.106170001"/>
    <n v="12276586.937459998"/>
    <n v="-222767.64614999996"/>
    <n v="198631.90076000008"/>
    <n v="3534364.6955300001"/>
    <n v="3309767.11344"/>
    <n v="6.4874454811185753"/>
    <n v="6.6282852077318379"/>
    <n v="127328.41799999995"/>
    <n v="15.647555916462785"/>
    <n v="26.625877493066199"/>
    <n v="24.585633009817851"/>
    <n v="1.5231505178086595"/>
    <n v="1.4976865505315238"/>
    <n v="0.10282183805104274"/>
    <n v="0.10734785950932714"/>
    <n v="0.10365634182993892"/>
    <n v="0.10880654036095727"/>
    <m/>
    <m/>
    <m/>
    <n v="0"/>
    <m/>
    <n v="0"/>
    <m/>
    <n v="0"/>
    <m/>
    <n v="21.407466408946441"/>
    <n v="4.4234185728413644"/>
    <n v="4.2135591975988662"/>
    <n v="-18.686209388759575"/>
    <n v="-93.332941502080558"/>
    <n v="231.58163658361158"/>
    <n v="2.4892811850152232"/>
    <n v="123.80271292080592"/>
    <s v="Grandes"/>
    <n v="2023"/>
    <n v="4"/>
    <d v="2025-03-26T00:00:00"/>
    <x v="31"/>
    <x v="9"/>
  </r>
  <r>
    <n v="2024"/>
    <n v="12"/>
    <n v="50"/>
    <x v="56"/>
    <s v="Terremoto y Erupcion Volcanica"/>
    <n v="38"/>
    <s v="aea92132c4cbeb263e6ac2bf6c183b5d81737f179f21efdc5863739672f0f470"/>
    <s v="866d562d83a77144c090ae01fef5e5dc5d322dfdcb968ee04e0fa262fe1b2619"/>
    <x v="36"/>
    <n v="0"/>
    <n v="829.17475000000002"/>
    <n v="0"/>
    <n v="829.17475000000002"/>
    <n v="409.74526000000003"/>
    <n v="-728.45609999999999"/>
    <n v="409.74526000000003"/>
    <n v="-728.45609999999999"/>
    <n v="0"/>
    <n v="0"/>
    <n v="137.94900000000001"/>
    <n v="132.37299999999999"/>
    <n v="0"/>
    <n v="0"/>
    <n v="417.19815999999997"/>
    <n v="-158.87207000000001"/>
    <n v="0"/>
    <n v="0"/>
    <n v="0"/>
    <n v="0"/>
    <n v="0"/>
    <n v="0"/>
    <n v="0"/>
    <n v="0"/>
    <s v="Terremoto y Erupcion Volcanica"/>
    <s v="Daños Sin Autos"/>
    <s v="Riesgos Catastroficos"/>
    <x v="31"/>
    <x v="3"/>
    <n v="56200364.244449995"/>
    <n v="33772004.557349995"/>
    <n v="915229324.65265"/>
    <n v="785024033.86473012"/>
    <n v="876641246.77607977"/>
    <n v="747866068.79561019"/>
    <n v="14505796.106170001"/>
    <n v="12276586.937459998"/>
    <n v="-222767.64614999996"/>
    <n v="198631.90076000008"/>
    <n v="0"/>
    <n v="-249.93945000000002"/>
    <m/>
    <n v="6.7541145940970678E-3"/>
    <m/>
    <m/>
    <m/>
    <n v="-331.75024991052828"/>
    <m/>
    <n v="2.4552133071992673E-3"/>
    <m/>
    <m/>
    <n v="1.0562412285875029E-4"/>
    <n v="1.1087209122020098E-4"/>
    <m/>
    <m/>
    <m/>
    <n v="0"/>
    <m/>
    <n v="0"/>
    <m/>
    <n v="0"/>
    <m/>
    <n v="-156.24844928884528"/>
    <m/>
    <n v="-87.853145552249387"/>
    <n v="-0.18393391817952739"/>
    <n v="-362.6000655747734"/>
    <m/>
    <m/>
    <m/>
    <s v="Resto"/>
    <n v="2023"/>
    <n v="4"/>
    <d v="2025-03-26T00:00:00"/>
    <x v="31"/>
    <x v="36"/>
  </r>
  <r>
    <n v="2024"/>
    <n v="12"/>
    <n v="22"/>
    <x v="15"/>
    <s v="Terremoto y Erupcion Volcanica"/>
    <n v="16"/>
    <s v="b17ef6d19c7a5b1ee83b907c595526dcb1eb06db8227d650d5dda0a9f4ce8cd9"/>
    <s v="866d562d83a77144c090ae01fef5e5dc5d322dfdcb968ee04e0fa262fe1b2619"/>
    <x v="4"/>
    <n v="1723354.7372999999"/>
    <n v="1418180.2296800001"/>
    <n v="1723354.7372999999"/>
    <n v="1418180.2296800001"/>
    <n v="15848.936410000002"/>
    <n v="18009.912959999998"/>
    <n v="15848.936410000002"/>
    <n v="18009.912959999998"/>
    <n v="0"/>
    <n v="0"/>
    <n v="137.94900000000001"/>
    <n v="132.37299999999999"/>
    <n v="0"/>
    <n v="0"/>
    <n v="9580.7618699999985"/>
    <n v="4481.39948"/>
    <n v="152680.34624000001"/>
    <n v="135688.51413"/>
    <n v="0"/>
    <n v="0"/>
    <n v="0"/>
    <n v="0"/>
    <n v="0"/>
    <n v="0"/>
    <s v="Terremoto y Erupcion Volcanica"/>
    <s v="Daños Sin Autos"/>
    <s v="Riesgos Catastroficos"/>
    <x v="31"/>
    <x v="3"/>
    <n v="30790952.222909998"/>
    <n v="26673376.957529999"/>
    <n v="915229324.65265"/>
    <n v="785024033.86473012"/>
    <n v="876641246.77607977"/>
    <n v="747866068.79561019"/>
    <n v="14505796.106170001"/>
    <n v="12276586.937459998"/>
    <n v="-222767.64614999996"/>
    <n v="198631.90076000008"/>
    <n v="4003623.73789"/>
    <n v="3234042.9304299997"/>
    <n v="11.880456092768158"/>
    <n v="11.551909638277841"/>
    <n v="305174.50761999981"/>
    <n v="21.518739383982233"/>
    <n v="43.044872598548601"/>
    <n v="43.851620407878698"/>
    <n v="5.5969517435636122"/>
    <n v="5.3168379539570907"/>
    <n v="0.18829758737833838"/>
    <n v="0.19658608850972717"/>
    <n v="0.18065437088571623"/>
    <n v="0.18963024114249327"/>
    <m/>
    <m/>
    <m/>
    <n v="0"/>
    <m/>
    <n v="0"/>
    <m/>
    <n v="0"/>
    <m/>
    <n v="-11.998817289120289"/>
    <n v="0.91965606772467046"/>
    <n v="1.2699311824466608"/>
    <n v="-7.1145593554138316"/>
    <n v="113.78950733488279"/>
    <n v="12.522675348718559"/>
    <n v="6.275045941368175"/>
    <n v="3.3027109985937906"/>
    <s v="Grandes"/>
    <n v="2023"/>
    <n v="4"/>
    <d v="2025-03-26T00:00:00"/>
    <x v="31"/>
    <x v="4"/>
  </r>
  <r>
    <n v="2024"/>
    <n v="12"/>
    <n v="1"/>
    <x v="14"/>
    <s v="Terremoto y Erupcion Volcanica"/>
    <n v="30"/>
    <s v="624b60c58c9d8bfb6ff1886c2fd605d2adeb6ea4da576068201b6c6958ce93f4"/>
    <s v="866d562d83a77144c090ae01fef5e5dc5d322dfdcb968ee04e0fa262fe1b2619"/>
    <x v="18"/>
    <n v="558550.29497000005"/>
    <n v="426513.06913999998"/>
    <n v="558550.29497000005"/>
    <n v="426513.06913999998"/>
    <n v="-2551.2641800000001"/>
    <n v="-172076.14721999998"/>
    <n v="-2551.2641800000001"/>
    <n v="-172076.14721999998"/>
    <n v="0"/>
    <n v="0"/>
    <n v="137.94900000000001"/>
    <n v="132.37299999999999"/>
    <n v="0"/>
    <n v="0"/>
    <n v="-485.76933000000002"/>
    <n v="-9399.064910000001"/>
    <n v="30007.505840000002"/>
    <n v="36211.505239999999"/>
    <n v="0"/>
    <n v="0"/>
    <n v="0"/>
    <n v="0"/>
    <n v="0"/>
    <n v="0"/>
    <s v="Terremoto y Erupcion Volcanica"/>
    <s v="Daños Sin Autos"/>
    <s v="Riesgos Catastroficos"/>
    <x v="31"/>
    <x v="3"/>
    <n v="45393489.003809996"/>
    <n v="37616661.60249"/>
    <n v="915229324.65265"/>
    <n v="785024033.86473012"/>
    <n v="876641246.77607977"/>
    <n v="747866068.79561019"/>
    <n v="14505796.106170001"/>
    <n v="12276586.937459998"/>
    <n v="-222767.64614999996"/>
    <n v="198631.90076000008"/>
    <n v="1766777.8404399999"/>
    <n v="1254093.4926300002"/>
    <n v="3.8505318210864843"/>
    <n v="3.4741990694381442"/>
    <n v="132037.22583000007"/>
    <n v="30.957369277390121"/>
    <n v="31.614065004963958"/>
    <n v="34.009670861583494"/>
    <n v="1.2304634590284951"/>
    <n v="1.1338408326797595"/>
    <n v="6.1028452642946325E-2"/>
    <n v="6.3714808882666049E-2"/>
    <n v="5.4331211624215531E-2"/>
    <n v="5.7030675268751205E-2"/>
    <m/>
    <m/>
    <m/>
    <n v="0"/>
    <m/>
    <n v="0"/>
    <m/>
    <n v="0"/>
    <m/>
    <n v="-98.517363259686306"/>
    <n v="-0.45676534467447188"/>
    <n v="-40.34487092434609"/>
    <n v="1.1452579510949781"/>
    <n v="-94.831727042514913"/>
    <n v="-17.132674708995321"/>
    <n v="-1.6188260783489363"/>
    <n v="-25.956018253606299"/>
    <s v="Medianas"/>
    <n v="2023"/>
    <n v="4"/>
    <d v="2025-03-26T00:00:00"/>
    <x v="31"/>
    <x v="18"/>
  </r>
  <r>
    <n v="2024"/>
    <n v="12"/>
    <n v="15.1"/>
    <x v="13"/>
    <s v="Terremoto y Erupcion Volcanica"/>
    <n v="15.1"/>
    <m/>
    <m/>
    <x v="7"/>
    <n v="5474821.4576599998"/>
    <n v="4979264.1045200005"/>
    <n v="5474821.4576599998"/>
    <n v="4979264.1045200005"/>
    <n v="-330255.85227000003"/>
    <n v="-195871.27119999996"/>
    <n v="-330255.85227000003"/>
    <n v="-195871.27119999996"/>
    <n v="0"/>
    <n v="0"/>
    <n v="0"/>
    <n v="0"/>
    <n v="0"/>
    <n v="0"/>
    <n v="7330.11348"/>
    <n v="-7341.0494999999992"/>
    <n v="600049.95663999999"/>
    <n v="496323.75261000003"/>
    <n v="0"/>
    <n v="0"/>
    <n v="0"/>
    <n v="0"/>
    <n v="0"/>
    <n v="0"/>
    <s v="Terremoto y Erupcion Volcanica"/>
    <s v="Daños Sin Autos"/>
    <s v="Riesgos Catastroficos"/>
    <x v="31"/>
    <x v="3"/>
    <n v="271417410.75220001"/>
    <n v="238921793.49235004"/>
    <n v="915229324.65265"/>
    <n v="785024033.86473012"/>
    <n v="876641246.77607977"/>
    <n v="747866068.79561019"/>
    <n v="14505796.106170001"/>
    <n v="12276586.937459998"/>
    <n v="-222767.64614999996"/>
    <n v="198631.90076000008"/>
    <n v="11842658.593040001"/>
    <n v="10234088.980049999"/>
    <n v="37.742302577459363"/>
    <n v="40.559026135566967"/>
    <n v="495557.35313999932"/>
    <n v="9.9524215373542724"/>
    <n v="46.229665532008028"/>
    <n v="48.653711280275324"/>
    <n v="2.0171224250084783"/>
    <n v="2.0840560552210277"/>
    <n v="0.59819121942337428"/>
    <n v="0.62452245748122226"/>
    <n v="0.63428174039547847"/>
    <n v="0.66579623174224001"/>
    <m/>
    <m/>
    <m/>
    <n v="0"/>
    <m/>
    <n v="0"/>
    <m/>
    <n v="0"/>
    <m/>
    <n v="68.608622513499114"/>
    <n v="-6.032267076178865"/>
    <n v="-3.9337393455831133"/>
    <n v="148.25126448013154"/>
    <n v="-199.85102920229596"/>
    <n v="20.898899858114529"/>
    <n v="1.2215838696239922"/>
    <n v="-1.479084863739824"/>
    <s v="Resto"/>
    <n v="2023"/>
    <n v="4"/>
    <d v="2025-03-26T00:00:00"/>
    <x v="31"/>
    <x v="7"/>
  </r>
  <r>
    <n v="2024"/>
    <n v="12"/>
    <n v="92"/>
    <x v="22"/>
    <s v="Terremoto y Erupcion Volcanica"/>
    <n v="219"/>
    <s v="314f04b30f62e0056bd059354a5536fb2e302107eed143b5fa2aa0bbba07f608"/>
    <s v="866d562d83a77144c090ae01fef5e5dc5d322dfdcb968ee04e0fa262fe1b2619"/>
    <x v="14"/>
    <n v="468720.43560999999"/>
    <n v="515176.09735"/>
    <n v="468720.43560999999"/>
    <n v="515176.09735"/>
    <n v="-242041.85998000001"/>
    <n v="-54823.030299999991"/>
    <n v="-242041.85998000001"/>
    <n v="-54823.030299999991"/>
    <n v="0"/>
    <n v="0"/>
    <n v="137.94900000000001"/>
    <n v="132.37299999999999"/>
    <n v="0"/>
    <n v="0"/>
    <n v="2907.06979"/>
    <n v="-885.4746899999999"/>
    <n v="69691.724790000007"/>
    <n v="53032.294450000001"/>
    <n v="0"/>
    <n v="0"/>
    <n v="0"/>
    <n v="0"/>
    <n v="0"/>
    <n v="0"/>
    <s v="Terremoto y Erupcion Volcanica"/>
    <s v="Daños Sin Autos"/>
    <s v="Riesgos Catastroficos"/>
    <x v="31"/>
    <x v="3"/>
    <n v="12045333.467219999"/>
    <n v="12495032.84175"/>
    <n v="915229324.65265"/>
    <n v="785024033.86473012"/>
    <n v="876641246.77607977"/>
    <n v="747866068.79561019"/>
    <n v="14505796.106170001"/>
    <n v="12276586.937459998"/>
    <n v="-222767.64614999996"/>
    <n v="198631.90076000008"/>
    <n v="1482651.1750099999"/>
    <n v="1548752.9726099998"/>
    <n v="3.2312630908318853"/>
    <n v="4.196411429124689"/>
    <n v="-46455.66174000001"/>
    <n v="-9.0174334521655801"/>
    <n v="31.613669048408411"/>
    <n v="33.263929526592705"/>
    <n v="3.8913031082582248"/>
    <n v="4.123047165019269"/>
    <n v="5.1213441591580325E-2"/>
    <n v="5.3467759740231012E-2"/>
    <n v="6.5625519108472488E-2"/>
    <n v="6.8886144036412522E-2"/>
    <m/>
    <m/>
    <m/>
    <n v="0"/>
    <m/>
    <n v="0"/>
    <m/>
    <n v="0"/>
    <m/>
    <n v="341.49668242618117"/>
    <n v="-51.638853694314179"/>
    <n v="-10.641609846031804"/>
    <n v="108.65216029486697"/>
    <n v="-428.30636751458144"/>
    <n v="31.413746119747611"/>
    <n v="4.1713270818878234"/>
    <n v="-1.6696895715776445"/>
    <s v="Medianas"/>
    <n v="2023"/>
    <n v="4"/>
    <d v="2025-03-26T00:00:00"/>
    <x v="31"/>
    <x v="14"/>
  </r>
  <r>
    <n v="2024"/>
    <n v="12"/>
    <n v="79"/>
    <x v="59"/>
    <s v="Terremoto y Erupcion Volcanica"/>
    <n v="51"/>
    <s v="031b4af5197ec30a926f48cf40e11a7dbc470048a21e4003b7a3c07c5dab1baa"/>
    <s v="866d562d83a77144c090ae01fef5e5dc5d322dfdcb968ee04e0fa262fe1b2619"/>
    <x v="5"/>
    <n v="1279517.6229000001"/>
    <n v="1014546.1725900001"/>
    <n v="1279517.6229000001"/>
    <n v="1014546.1725900001"/>
    <n v="-933.24287999999888"/>
    <n v="42190.410029999999"/>
    <n v="-933.24287999999888"/>
    <n v="42190.410029999999"/>
    <n v="0"/>
    <n v="0"/>
    <n v="137.94900000000001"/>
    <n v="132.37299999999999"/>
    <n v="0"/>
    <n v="0"/>
    <n v="-1423.4820099999999"/>
    <n v="42190.410029999999"/>
    <n v="1182294.3180199999"/>
    <n v="950192.65557000006"/>
    <n v="0"/>
    <n v="0"/>
    <n v="0"/>
    <n v="0"/>
    <n v="0"/>
    <n v="0"/>
    <s v="Terremoto y Erupcion Volcanica"/>
    <s v="Daños Sin Autos"/>
    <s v="Riesgos Catastroficos"/>
    <x v="31"/>
    <x v="3"/>
    <n v="77118417.460149989"/>
    <n v="65800436.183449998"/>
    <n v="915229324.65265"/>
    <n v="785024033.86473012"/>
    <n v="876641246.77607977"/>
    <n v="747866068.79561019"/>
    <n v="14505796.106170001"/>
    <n v="12276586.937459998"/>
    <n v="-222767.64614999996"/>
    <n v="198631.90076000008"/>
    <n v="2178786.9868100001"/>
    <n v="1742751.11304"/>
    <n v="8.8207335435782177"/>
    <n v="8.2640735389921627"/>
    <n v="264971.45030999999"/>
    <n v="26.117239162566985"/>
    <n v="58.726145816272016"/>
    <n v="58.215207266186042"/>
    <n v="1.6591595951267741"/>
    <n v="1.5418532633453528"/>
    <n v="0.13980295303426882"/>
    <n v="0.14595681273331951"/>
    <n v="0.12923759386006514"/>
    <n v="0.13565880508843794"/>
    <m/>
    <m/>
    <m/>
    <n v="0"/>
    <m/>
    <n v="0"/>
    <m/>
    <n v="0"/>
    <m/>
    <n v="-102.21197869216347"/>
    <n v="-7.2937086859720085E-2"/>
    <n v="4.1585500167324616"/>
    <n v="0.4189310683704951"/>
    <n v="-103.37394684950398"/>
    <n v="24.426800300910244"/>
    <n v="-0.12039997048991316"/>
    <n v="4.4401953417216093"/>
    <s v="Grandes"/>
    <n v="2023"/>
    <n v="4"/>
    <d v="2025-03-26T00:00:00"/>
    <x v="31"/>
    <x v="5"/>
  </r>
  <r>
    <n v="2024"/>
    <n v="12"/>
    <n v="16"/>
    <x v="24"/>
    <s v="Terremoto y Erupcion Volcanica"/>
    <n v="14"/>
    <s v="8527a891e224136950ff32ca212b45bc93f69fbb801c3b1ebedac52775f99e61"/>
    <s v="866d562d83a77144c090ae01fef5e5dc5d322dfdcb968ee04e0fa262fe1b2619"/>
    <x v="26"/>
    <n v="142562.49722999998"/>
    <n v="108115.32021999999"/>
    <n v="142562.49722999998"/>
    <n v="108115.32021999999"/>
    <n v="246.85333000000003"/>
    <n v="-8085.4421499999999"/>
    <n v="246.85333000000003"/>
    <n v="-8085.4421499999999"/>
    <n v="0"/>
    <n v="0"/>
    <n v="137.94900000000001"/>
    <n v="132.37299999999999"/>
    <n v="0"/>
    <n v="0"/>
    <n v="-12.38077"/>
    <n v="-588.03112999999996"/>
    <n v="5350.4937900000004"/>
    <n v="5385.0204400000002"/>
    <n v="0"/>
    <n v="0"/>
    <n v="0"/>
    <n v="0"/>
    <n v="0"/>
    <n v="0"/>
    <s v="Terremoto y Erupcion Volcanica"/>
    <s v="Daños Sin Autos"/>
    <s v="Riesgos Catastroficos"/>
    <x v="31"/>
    <x v="3"/>
    <n v="4664109.4979099995"/>
    <n v="3803565.6865300001"/>
    <n v="915229324.65265"/>
    <n v="785024033.86473012"/>
    <n v="876641246.77607977"/>
    <n v="747866068.79561019"/>
    <n v="14505796.106170001"/>
    <n v="12276586.937459998"/>
    <n v="-222767.64614999996"/>
    <n v="198631.90076000008"/>
    <n v="401944.24110000004"/>
    <n v="330082.41518000001"/>
    <n v="0.98279678127670234"/>
    <n v="0.880662685571865"/>
    <n v="34447.177009999985"/>
    <n v="31.861513187867054"/>
    <n v="35.468227344133467"/>
    <n v="32.754038157725766"/>
    <n v="3.0565855560184132"/>
    <n v="2.8424728039502796"/>
    <n v="1.5576696833234187E-2"/>
    <n v="1.6262353357691675E-2"/>
    <n v="1.3772230601366488E-2"/>
    <n v="1.4456508288190253E-2"/>
    <m/>
    <m/>
    <m/>
    <n v="0"/>
    <m/>
    <n v="0"/>
    <m/>
    <n v="0"/>
    <m/>
    <n v="-103.05305913295044"/>
    <n v="0.17315446544244018"/>
    <n v="-7.4785350804559645"/>
    <n v="-0.11081202062609308"/>
    <n v="-97.894538338471975"/>
    <n v="-0.6411609832255305"/>
    <n v="-0.23139490458132086"/>
    <n v="-10.919756694553975"/>
    <s v="Resto"/>
    <n v="2023"/>
    <n v="4"/>
    <d v="2025-03-26T00:00:00"/>
    <x v="31"/>
    <x v="26"/>
  </r>
  <r>
    <n v="2024"/>
    <n v="12"/>
    <n v="74"/>
    <x v="0"/>
    <s v="Terremoto y Erupcion Volcanica"/>
    <n v="46"/>
    <s v="25fc0e7096fc653718202dc30b0c580b8ab87eac11a700cba03a7c021bc35b0c"/>
    <s v="866d562d83a77144c090ae01fef5e5dc5d322dfdcb968ee04e0fa262fe1b2619"/>
    <x v="0"/>
    <n v="1825875.5078599998"/>
    <n v="903168.62869000004"/>
    <n v="1825875.5078599998"/>
    <n v="903168.62869000004"/>
    <n v="49393.114319999993"/>
    <n v="173938.67932"/>
    <n v="49393.114319999993"/>
    <n v="173938.67932"/>
    <n v="0"/>
    <n v="0"/>
    <n v="137.94900000000001"/>
    <n v="132.37299999999999"/>
    <n v="-15.95983"/>
    <n v="67.185759999999988"/>
    <n v="-135994.28696999999"/>
    <n v="184212.99581999998"/>
    <n v="535144.81514999992"/>
    <n v="542901.42030999996"/>
    <n v="0"/>
    <n v="0"/>
    <n v="0"/>
    <n v="0"/>
    <n v="0"/>
    <n v="0"/>
    <s v="Terremoto y Erupcion Volcanica"/>
    <s v="Daños Sin Autos"/>
    <s v="Riesgos Catastroficos"/>
    <x v="31"/>
    <x v="3"/>
    <n v="6440067.6368000004"/>
    <n v="9462507.85207"/>
    <n v="915229324.65265"/>
    <n v="785024033.86473012"/>
    <n v="876641246.77607977"/>
    <n v="747866068.79561019"/>
    <n v="14505796.106170001"/>
    <n v="12276586.937459998"/>
    <n v="-222767.64614999996"/>
    <n v="198631.90076000008"/>
    <n v="5603550.1780600008"/>
    <n v="4534570.1661899993"/>
    <n v="12.587213376612736"/>
    <n v="7.3568381284714297"/>
    <n v="922706.87916999974"/>
    <n v="102.16330039146055"/>
    <n v="32.584262652077015"/>
    <n v="19.917403316946647"/>
    <n v="28.351806391388422"/>
    <n v="9.5447067818540781"/>
    <n v="0.19949923573012265"/>
    <n v="0.20828081208530935"/>
    <n v="0.11504980608601696"/>
    <n v="0.12076609253639418"/>
    <m/>
    <m/>
    <m/>
    <n v="0"/>
    <m/>
    <n v="0"/>
    <m/>
    <n v="0"/>
    <m/>
    <n v="-71.603145135343894"/>
    <n v="2.7051742633806795"/>
    <n v="19.258715791788426"/>
    <n v="-22.1724811361257"/>
    <n v="-173.82448038730342"/>
    <n v="-1.4287317862552218"/>
    <n v="-25.412614141067795"/>
    <n v="33.931205358573798"/>
    <s v="Grandes"/>
    <n v="2023"/>
    <n v="4"/>
    <d v="2025-03-26T00:00:00"/>
    <x v="31"/>
    <x v="0"/>
  </r>
  <r>
    <n v="2024"/>
    <n v="12"/>
    <n v="94"/>
    <x v="19"/>
    <s v="Terremoto y Erupcion Volcanica"/>
    <n v="7"/>
    <s v="7902699be42c8a8e46fbbb4501726517e86b22c56a189f7625a6da49081b2451"/>
    <s v="866d562d83a77144c090ae01fef5e5dc5d322dfdcb968ee04e0fa262fe1b2619"/>
    <x v="28"/>
    <n v="116142.71940999999"/>
    <n v="220591.86843"/>
    <n v="116142.71940999999"/>
    <n v="220591.86843"/>
    <n v="-23158.344850000001"/>
    <n v="5520.1133399999999"/>
    <n v="-23158.344850000001"/>
    <n v="5520.1133399999999"/>
    <n v="0"/>
    <n v="0"/>
    <n v="137.94900000000001"/>
    <n v="132.37299999999999"/>
    <n v="0"/>
    <n v="0"/>
    <n v="-10373.19447"/>
    <n v="63.813449999999996"/>
    <n v="26964.471450000001"/>
    <n v="27863.238010000001"/>
    <n v="0"/>
    <n v="0"/>
    <n v="0"/>
    <n v="0"/>
    <n v="0"/>
    <n v="0"/>
    <s v="Terremoto y Erupcion Volcanica"/>
    <s v="Daños Sin Autos"/>
    <s v="Riesgos Catastroficos"/>
    <x v="31"/>
    <x v="3"/>
    <n v="7555571.8099100003"/>
    <n v="8049984.2732899999"/>
    <n v="915229324.65265"/>
    <n v="785024033.86473012"/>
    <n v="876641246.77607977"/>
    <n v="747866068.79561019"/>
    <n v="14505796.106170001"/>
    <n v="12276586.937459998"/>
    <n v="-222767.64614999996"/>
    <n v="198631.90076000008"/>
    <n v="327513.74623000005"/>
    <n v="493001.12116000004"/>
    <n v="0.80066422111502722"/>
    <n v="1.7968501306898255"/>
    <n v="-104449.14902000001"/>
    <n v="-47.349501032557171"/>
    <n v="35.461937322300216"/>
    <n v="44.744699142054991"/>
    <n v="1.5371797440620638"/>
    <n v="2.7402770109989905"/>
    <n v="1.2690012905134867E-2"/>
    <n v="1.324860310156799E-2"/>
    <n v="2.8100014638279325E-2"/>
    <n v="2.9496172862241082E-2"/>
    <m/>
    <m/>
    <m/>
    <n v="0"/>
    <m/>
    <n v="0"/>
    <m/>
    <n v="0"/>
    <m/>
    <n v="-519.52661881395363"/>
    <n v="-19.939557957350573"/>
    <n v="2.5024101655640525"/>
    <n v="10.395739798950157"/>
    <n v="-16355.498597866124"/>
    <n v="-3.2256357271808644"/>
    <n v="-38.469860198205367"/>
    <n v="0.2290238125845159"/>
    <s v="Resto"/>
    <n v="2023"/>
    <n v="4"/>
    <d v="2025-03-26T00:00:00"/>
    <x v="31"/>
    <x v="28"/>
  </r>
  <r>
    <n v="2024"/>
    <n v="12"/>
    <n v="27"/>
    <x v="21"/>
    <s v="Terremoto y Erupcion Volcanica"/>
    <n v="21"/>
    <s v="6f4b6612125fb3a0daecd2799dfd6c9c299424fd920f9b308110a2c1fbd8f443"/>
    <s v="866d562d83a77144c090ae01fef5e5dc5d322dfdcb968ee04e0fa262fe1b2619"/>
    <x v="29"/>
    <n v="139218.49362999998"/>
    <n v="126402.32888"/>
    <n v="139218.49362999998"/>
    <n v="126402.32888"/>
    <n v="-6813.4857699999993"/>
    <n v="12899.337289999999"/>
    <n v="-6813.4857699999993"/>
    <n v="12899.337289999999"/>
    <n v="0"/>
    <n v="0"/>
    <n v="137.94900000000001"/>
    <n v="132.37299999999999"/>
    <n v="0"/>
    <n v="0"/>
    <n v="-3078.7478599999999"/>
    <n v="-736.22056999999995"/>
    <n v="49810.601869999999"/>
    <n v="44449.500619999999"/>
    <n v="0"/>
    <n v="0"/>
    <n v="0"/>
    <n v="0"/>
    <n v="0"/>
    <n v="0"/>
    <s v="Terremoto y Erupcion Volcanica"/>
    <s v="Daños Sin Autos"/>
    <s v="Riesgos Catastroficos"/>
    <x v="31"/>
    <x v="3"/>
    <n v="12904627.523799999"/>
    <n v="11666681.303610001"/>
    <n v="915229324.65265"/>
    <n v="785024033.86473012"/>
    <n v="876641246.77607977"/>
    <n v="747866068.79561019"/>
    <n v="14505796.106170001"/>
    <n v="12276586.937459998"/>
    <n v="-222767.64614999996"/>
    <n v="198631.90076000008"/>
    <n v="433800.87235000002"/>
    <n v="390063.19983"/>
    <n v="0.95974390244451169"/>
    <n v="1.0296210952109495"/>
    <n v="12816.164749999982"/>
    <n v="10.139184035261728"/>
    <n v="32.092718688143961"/>
    <n v="32.405602203717123"/>
    <n v="1.0788261294116344"/>
    <n v="1.0834471739695808"/>
    <n v="1.52113235317101E-2"/>
    <n v="1.5880897019389339E-2"/>
    <n v="1.6101714524294524E-2"/>
    <n v="1.6901733365649648E-2"/>
    <m/>
    <m/>
    <m/>
    <n v="0"/>
    <m/>
    <n v="0"/>
    <m/>
    <n v="0"/>
    <m/>
    <n v="-152.8204326844143"/>
    <n v="-4.8940953118686608"/>
    <n v="10.20498388304695"/>
    <n v="3.0585616393379484"/>
    <n v="318.1828089916043"/>
    <n v="12.061105693474939"/>
    <n v="-6.180908771259543"/>
    <n v="-1.6563078543760701"/>
    <s v="Resto"/>
    <n v="2023"/>
    <n v="4"/>
    <d v="2025-03-26T00:00:00"/>
    <x v="31"/>
    <x v="29"/>
  </r>
  <r>
    <n v="2024"/>
    <n v="12"/>
    <n v="41"/>
    <x v="7"/>
    <s v="Terremoto y Erupcion Volcanica"/>
    <n v="29"/>
    <s v="35135aaa6cc23891b40cb3f378c53a17a1127210ce60e125ccf03efcfdaec458"/>
    <s v="866d562d83a77144c090ae01fef5e5dc5d322dfdcb968ee04e0fa262fe1b2619"/>
    <x v="6"/>
    <n v="1262399.98869"/>
    <n v="1191712.3128800001"/>
    <n v="1262399.98869"/>
    <n v="1191712.3128800001"/>
    <n v="28408.429750000007"/>
    <n v="126083.2197"/>
    <n v="28408.429750000007"/>
    <n v="126083.2197"/>
    <n v="0"/>
    <n v="0"/>
    <n v="137.94900000000001"/>
    <n v="132.37299999999999"/>
    <n v="2.09205"/>
    <n v="20.705169999999999"/>
    <n v="11987.58992"/>
    <n v="43795.617720000002"/>
    <n v="116122.58231999999"/>
    <n v="122953.14511"/>
    <n v="0"/>
    <n v="0"/>
    <n v="0"/>
    <n v="0"/>
    <n v="0"/>
    <n v="0"/>
    <s v="Terremoto y Erupcion Volcanica"/>
    <s v="Daños Sin Autos"/>
    <s v="Riesgos Catastroficos"/>
    <x v="31"/>
    <x v="3"/>
    <n v="31887947.205630001"/>
    <n v="27302085.109419998"/>
    <n v="915229324.65265"/>
    <n v="785024033.86473012"/>
    <n v="876641246.77607977"/>
    <n v="747866068.79561019"/>
    <n v="14505796.106170001"/>
    <n v="12276586.937459998"/>
    <n v="-222767.64614999996"/>
    <n v="198631.90076000008"/>
    <n v="2940228.5083400002"/>
    <n v="2769729.6419199998"/>
    <n v="8.7027280643565756"/>
    <n v="9.7071956477063246"/>
    <n v="70687.675809999928"/>
    <n v="5.9316057278261836"/>
    <n v="42.9354380147388"/>
    <n v="43.026304619894063"/>
    <n v="3.9588625148849843"/>
    <n v="4.3649131855823908"/>
    <n v="0.13793264209154454"/>
    <n v="0.1440041742654227"/>
    <n v="0.15180583797073244"/>
    <n v="0.15934835963331984"/>
    <m/>
    <m/>
    <m/>
    <n v="0"/>
    <m/>
    <n v="0"/>
    <m/>
    <n v="0"/>
    <m/>
    <n v="-77.468508642470837"/>
    <n v="2.2503509192422921"/>
    <n v="10.58000478280667"/>
    <n v="-12.752493569407864"/>
    <n v="-72.628334650647773"/>
    <n v="-5.5554193297691175"/>
    <n v="10.323220238907275"/>
    <n v="35.619762049045811"/>
    <s v="Grandes"/>
    <n v="2023"/>
    <n v="4"/>
    <d v="2025-03-26T00:00:00"/>
    <x v="31"/>
    <x v="6"/>
  </r>
  <r>
    <n v="2024"/>
    <n v="12"/>
    <n v="61"/>
    <x v="2"/>
    <s v="Terremoto y Erupcion Volcanica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42793.38204"/>
    <n v="257361.9215"/>
    <n v="1554459.0067700001"/>
    <n v="1225821.8552600001"/>
    <n v="0"/>
    <n v="0"/>
    <n v="0"/>
    <n v="0"/>
    <n v="0"/>
    <n v="0"/>
    <s v="Terremoto y Erupcion Volcanica"/>
    <s v="Daños Sin Autos"/>
    <s v="Riesgos Catastroficos"/>
    <x v="31"/>
    <x v="3"/>
    <n v="0"/>
    <n v="0"/>
    <n v="915229324.65265"/>
    <n v="785024033.86473012"/>
    <n v="876641246.77607977"/>
    <n v="747866068.79561019"/>
    <n v="14505796.106170001"/>
    <n v="12276586.937459998"/>
    <n v="-222767.64614999996"/>
    <n v="198631.90076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4.516507645051917"/>
    <n v="26.809535994142909"/>
    <n v="9.1860500288591975"/>
    <n v="20.995050822079921"/>
    <m/>
    <n v="2023"/>
    <n v="4"/>
    <d v="2025-03-26T00:00:00"/>
    <x v="31"/>
    <x v="2"/>
  </r>
  <r>
    <n v="2024"/>
    <n v="12"/>
    <n v="109"/>
    <x v="68"/>
    <s v="Terremoto y Erupcion Volcanica"/>
    <n v="228"/>
    <s v="9d693eeee1d1899cbc50b6d45df953d3835acf28ee869879b45565fccc814765"/>
    <s v="866d562d83a77144c090ae01fef5e5dc5d322dfdcb968ee04e0fa262fe1b2619"/>
    <x v="13"/>
    <n v="740023.92671999999"/>
    <n v="606653.5368"/>
    <n v="740023.92671999999"/>
    <n v="606653.5368"/>
    <n v="6.7581800000000003"/>
    <n v="-9876.5779399999992"/>
    <n v="6.7581800000000003"/>
    <n v="-9876.5779399999992"/>
    <n v="0"/>
    <n v="0"/>
    <n v="137.94900000000001"/>
    <n v="132.37299999999999"/>
    <n v="0"/>
    <n v="0"/>
    <n v="4.6500000000000005E-3"/>
    <n v="-9222.3948499999988"/>
    <n v="959.96451999999999"/>
    <n v="-4290.7984800000004"/>
    <n v="0"/>
    <n v="0"/>
    <n v="0"/>
    <n v="0"/>
    <n v="0"/>
    <n v="0"/>
    <s v="Terremoto y Erupcion Volcanica"/>
    <s v="Daños Sin Autos"/>
    <s v="Riesgos Catastroficos"/>
    <x v="31"/>
    <x v="3"/>
    <n v="4465205.7030500006"/>
    <n v="3855035.1309799999"/>
    <n v="915229324.65265"/>
    <n v="785024033.86473012"/>
    <n v="876641246.77607977"/>
    <n v="747866068.79561019"/>
    <n v="14505796.106170001"/>
    <n v="12276586.937459998"/>
    <n v="-222767.64614999996"/>
    <n v="198631.90076000008"/>
    <n v="983050.07510000002"/>
    <n v="805039.86566000001"/>
    <n v="5.1015740280895914"/>
    <n v="4.9415488188243577"/>
    <n v="133370.38991999999"/>
    <n v="21.984606011448871"/>
    <n v="75.27835513818782"/>
    <n v="75.356955931945564"/>
    <n v="16.573120611543601"/>
    <n v="15.736653913340104"/>
    <n v="8.0856666934361568E-2"/>
    <n v="8.441582339885316E-2"/>
    <n v="7.7278339341204719E-2"/>
    <n v="8.1117938373240578E-2"/>
    <m/>
    <m/>
    <m/>
    <n v="0"/>
    <m/>
    <n v="0"/>
    <m/>
    <n v="0"/>
    <m/>
    <n v="-100.06842633188393"/>
    <n v="9.1323803947180573E-4"/>
    <n v="-1.628042587882593"/>
    <n v="-3.0337349775870952E-3"/>
    <n v="-100.00005042074294"/>
    <n v="-122.37263121245444"/>
    <n v="4.8439290235434955E-4"/>
    <n v="214.93423410553643"/>
    <s v="Medianas"/>
    <n v="2023"/>
    <n v="4"/>
    <d v="2025-03-26T00:00:00"/>
    <x v="31"/>
    <x v="13"/>
  </r>
  <r>
    <n v="2024"/>
    <n v="12"/>
    <n v="81"/>
    <x v="34"/>
    <s v="Terremoto y Erupcion Volcanica"/>
    <n v="53"/>
    <s v="2858dcd1057d3eae7f7d5f782167e24b61153c01551450a628cee722509f6529"/>
    <s v="866d562d83a77144c090ae01fef5e5dc5d322dfdcb968ee04e0fa262fe1b2619"/>
    <x v="33"/>
    <n v="87991.362629999989"/>
    <n v="94163.879440000004"/>
    <n v="87991.362629999989"/>
    <n v="94163.879440000004"/>
    <n v="432.33422999999999"/>
    <n v="1766.1812199999999"/>
    <n v="432.33422999999999"/>
    <n v="1766.1812199999999"/>
    <n v="0"/>
    <n v="0"/>
    <n v="137.94900000000001"/>
    <n v="132.37299999999999"/>
    <n v="0"/>
    <n v="0"/>
    <n v="51.056580000000004"/>
    <n v="176.61918"/>
    <n v="8989.1884300000002"/>
    <n v="8359.54097"/>
    <n v="0"/>
    <n v="0"/>
    <n v="0"/>
    <n v="0"/>
    <n v="0"/>
    <n v="0"/>
    <s v="Terremoto y Erupcion Volcanica"/>
    <s v="Daños Sin Autos"/>
    <s v="Riesgos Catastroficos"/>
    <x v="31"/>
    <x v="3"/>
    <n v="1804855.7942300001"/>
    <n v="1678335.85387"/>
    <n v="915229324.65265"/>
    <n v="785024033.86473012"/>
    <n v="876641246.77607977"/>
    <n v="747866068.79561019"/>
    <n v="14505796.106170001"/>
    <n v="12276586.937459998"/>
    <n v="-222767.64614999996"/>
    <n v="198631.90076000008"/>
    <n v="248254.38881999999"/>
    <n v="269441.75494999997"/>
    <n v="0.60659450874656307"/>
    <n v="0.76702001883499327"/>
    <n v="-6172.5168100000155"/>
    <n v="-6.5550791308816692"/>
    <n v="35.444031039386473"/>
    <n v="34.947768009258219"/>
    <n v="4.875257231702518"/>
    <n v="5.6105504284420604"/>
    <n v="9.6141327927177899E-3"/>
    <n v="1.0037328605469508E-2"/>
    <n v="1.1995031410239049E-2"/>
    <n v="1.2591008386253547E-2"/>
    <m/>
    <m/>
    <m/>
    <n v="0"/>
    <m/>
    <n v="0"/>
    <m/>
    <n v="0"/>
    <m/>
    <n v="-75.521524908978478"/>
    <n v="0.49133712341510993"/>
    <n v="1.8756461931088846"/>
    <n v="-0.19407406662136609"/>
    <n v="-71.092278879338025"/>
    <n v="7.5320817525702077"/>
    <n v="0.56797763666413659"/>
    <n v="2.1127856258356252"/>
    <s v="Resto"/>
    <n v="2023"/>
    <n v="4"/>
    <d v="2025-03-26T00:00:00"/>
    <x v="31"/>
    <x v="33"/>
  </r>
  <r>
    <n v="2024"/>
    <n v="12"/>
    <n v="8"/>
    <x v="20"/>
    <s v="Terremoto y Erupcion Volcanica"/>
    <n v="8"/>
    <s v="2c624232cdd221771294dfbb310aca000a0df6ac8b66b696d90ef06fdefb64a3"/>
    <s v="866d562d83a77144c090ae01fef5e5dc5d322dfdcb968ee04e0fa262fe1b2619"/>
    <x v="31"/>
    <n v="46243.163799999995"/>
    <n v="34573.300560000003"/>
    <n v="46243.163799999995"/>
    <n v="34573.300560000003"/>
    <n v="-976.58469000000036"/>
    <n v="-7188.9020999999984"/>
    <n v="-976.58469000000036"/>
    <n v="-7188.9020999999984"/>
    <n v="0"/>
    <n v="0"/>
    <n v="137.94900000000001"/>
    <n v="132.37299999999999"/>
    <n v="0"/>
    <n v="0"/>
    <n v="191.45716000000002"/>
    <n v="-458.40269000000001"/>
    <n v="20955.223149999998"/>
    <n v="12736.35534"/>
    <n v="0"/>
    <n v="0"/>
    <n v="0"/>
    <n v="0"/>
    <n v="0"/>
    <n v="0"/>
    <s v="Terremoto y Erupcion Volcanica"/>
    <s v="Daños Sin Autos"/>
    <s v="Riesgos Catastroficos"/>
    <x v="31"/>
    <x v="3"/>
    <n v="2563341.60146"/>
    <n v="2109928.1285699997"/>
    <n v="915229324.65265"/>
    <n v="785024033.86473012"/>
    <n v="876641246.77607977"/>
    <n v="747866068.79561019"/>
    <n v="14505796.106170001"/>
    <n v="12276586.937459998"/>
    <n v="-222767.64614999996"/>
    <n v="198631.90076000008"/>
    <n v="128932.56982999999"/>
    <n v="87432.401969999992"/>
    <n v="0.31879094026649524"/>
    <n v="0.28161980798185227"/>
    <n v="11669.863239999991"/>
    <n v="33.753975035584482"/>
    <n v="35.866161561017876"/>
    <n v="39.54289231566905"/>
    <n v="1.8040187766492504"/>
    <n v="1.6386008647333405"/>
    <n v="5.0526313519893293E-3"/>
    <n v="5.2750385599654396E-3"/>
    <n v="4.404107271696274E-3"/>
    <n v="4.6229267515342769E-3"/>
    <m/>
    <m/>
    <m/>
    <n v="0"/>
    <m/>
    <n v="0"/>
    <m/>
    <n v="0"/>
    <m/>
    <n v="-86.415384763690128"/>
    <n v="-2.1118466163424583"/>
    <n v="-20.793218997197176"/>
    <n v="0.43838712976408611"/>
    <n v="-141.76615106687092"/>
    <n v="64.530767166865161"/>
    <n v="0.91364887230990921"/>
    <n v="-3.5991669340469268"/>
    <s v="Resto"/>
    <n v="2023"/>
    <n v="4"/>
    <d v="2025-03-26T00:00:00"/>
    <x v="31"/>
    <x v="31"/>
  </r>
  <r>
    <n v="2024"/>
    <n v="12"/>
    <n v="80"/>
    <x v="30"/>
    <s v="RC General"/>
    <n v="52"/>
    <s v="41cfc0d1f2d127b04555b7246d84019b4d27710a3f3aff6e7764375b1e06e05d"/>
    <s v="866d562d83a77144c090ae01fef5e5dc5d322dfdcb968ee04e0fa262fe1b2619"/>
    <x v="24"/>
    <n v="55897.473760000001"/>
    <n v="50687.255409999998"/>
    <n v="55897.473760000001"/>
    <n v="50687.255409999998"/>
    <n v="9779.0231900000017"/>
    <n v="15694.378650000002"/>
    <n v="9779.0231900000017"/>
    <n v="15694.378650000002"/>
    <n v="0"/>
    <n v="0"/>
    <n v="137.94900000000001"/>
    <n v="132.37299999999999"/>
    <n v="0"/>
    <n v="0"/>
    <n v="-3172.1391200000003"/>
    <n v="14042.21242"/>
    <n v="17080.407640000001"/>
    <n v="16513.099760000001"/>
    <n v="0"/>
    <n v="0"/>
    <n v="0"/>
    <n v="0"/>
    <n v="0"/>
    <n v="0"/>
    <s v="RC General"/>
    <s v="Daños Sin Autos"/>
    <s v="Responsabilidad Civil y Riesgos Profesionales"/>
    <x v="33"/>
    <x v="3"/>
    <n v="1104243.47276"/>
    <n v="1122680.13815"/>
    <n v="915229324.65265"/>
    <n v="785024033.86473012"/>
    <n v="876641246.77607977"/>
    <n v="747866068.79561019"/>
    <n v="14944322.83862"/>
    <n v="14583158.907519998"/>
    <n v="6562817.162539999"/>
    <n v="5016001.0914399996"/>
    <n v="61529.93376"/>
    <n v="57539.862479999996"/>
    <n v="0.37403818402227268"/>
    <n v="0.34757390858480219"/>
    <n v="5210.2183500000028"/>
    <n v="10.279148689064922"/>
    <n v="90.845983969412941"/>
    <n v="88.090678749220402"/>
    <n v="5.0620605997595014"/>
    <n v="4.5148438711603651"/>
    <n v="6.1074828192611017E-3"/>
    <n v="6.3763225795691854E-3"/>
    <n v="6.4567775282576984E-3"/>
    <n v="6.7775845869874176E-3"/>
    <m/>
    <m/>
    <m/>
    <n v="0"/>
    <m/>
    <n v="0"/>
    <m/>
    <n v="0"/>
    <m/>
    <n v="-37.690918461432688"/>
    <n v="17.49457092101688"/>
    <n v="30.963165243513437"/>
    <n v="0.14900648529137506"/>
    <n v="-122.59002374499046"/>
    <n v="3.4355020453167739"/>
    <n v="-18.571799847278118"/>
    <n v="85.036804864551968"/>
    <s v="Resto"/>
    <n v="2023"/>
    <n v="4"/>
    <d v="2025-03-26T00:00:00"/>
    <x v="33"/>
    <x v="24"/>
  </r>
  <r>
    <n v="2024"/>
    <n v="12"/>
    <n v="92"/>
    <x v="22"/>
    <s v="RC General"/>
    <n v="219"/>
    <s v="314f04b30f62e0056bd059354a5536fb2e302107eed143b5fa2aa0bbba07f608"/>
    <s v="866d562d83a77144c090ae01fef5e5dc5d322dfdcb968ee04e0fa262fe1b2619"/>
    <x v="0"/>
    <n v="2019649.4151700002"/>
    <n v="2126938.1127300002"/>
    <n v="2019649.4151700002"/>
    <n v="2126938.1127300002"/>
    <n v="2889013.9445199999"/>
    <n v="1287810.5623899999"/>
    <n v="2889013.9445199999"/>
    <n v="1287810.5623899999"/>
    <n v="0"/>
    <n v="0"/>
    <n v="137.94900000000001"/>
    <n v="132.37299999999999"/>
    <n v="0"/>
    <n v="0"/>
    <n v="490258.90925999999"/>
    <n v="291848.54686"/>
    <n v="1207102.53156"/>
    <n v="1097761.4121099999"/>
    <n v="0"/>
    <n v="0"/>
    <n v="0"/>
    <n v="0"/>
    <n v="0"/>
    <n v="0"/>
    <s v="RC General"/>
    <s v="Daños Sin Autos"/>
    <s v="Responsabilidad Civil y Riesgos Profesionales"/>
    <x v="33"/>
    <x v="3"/>
    <n v="12045333.467219999"/>
    <n v="12495032.84175"/>
    <n v="915229324.65265"/>
    <n v="785024033.86473012"/>
    <n v="876641246.77607977"/>
    <n v="747866068.79561019"/>
    <n v="14944322.83862"/>
    <n v="14583158.907519998"/>
    <n v="6562817.162539999"/>
    <n v="5016001.0914399996"/>
    <n v="3957915.1347800004"/>
    <n v="4131945.4401100003"/>
    <n v="13.514492673771095"/>
    <n v="14.584892931758539"/>
    <n v="-107288.69756"/>
    <n v="-5.0442792349181804"/>
    <n v="51.028113195819238"/>
    <n v="51.475464610040376"/>
    <n v="16.76706934404303"/>
    <n v="17.022269086186014"/>
    <n v="0.22067140559952036"/>
    <n v="0.23038494054408537"/>
    <n v="0.27093923510327828"/>
    <n v="0.28440093774481517"/>
    <m/>
    <m/>
    <m/>
    <n v="0"/>
    <m/>
    <n v="0"/>
    <m/>
    <n v="0"/>
    <m/>
    <n v="124.33531987487245"/>
    <n v="143.04531879741231"/>
    <n v="60.54762734666734"/>
    <n v="44.020942119342365"/>
    <n v="67.984015865317147"/>
    <n v="9.9603719208745325"/>
    <n v="40.61452084160684"/>
    <n v="26.585790285617694"/>
    <s v="Grandes"/>
    <n v="2023"/>
    <n v="4"/>
    <d v="2025-03-26T00:00:00"/>
    <x v="33"/>
    <x v="0"/>
  </r>
  <r>
    <n v="2024"/>
    <n v="12"/>
    <n v="76"/>
    <x v="42"/>
    <s v="RC General"/>
    <n v="48"/>
    <s v="98010bd9270f9b100b6214a21754fd33bdc8d41b2bc9f9dd16ff54d3c34ffd71"/>
    <s v="866d562d83a77144c090ae01fef5e5dc5d322dfdcb968ee04e0fa262fe1b2619"/>
    <x v="14"/>
    <n v="379399.37214999995"/>
    <n v="325811.67894000001"/>
    <n v="379399.37214999995"/>
    <n v="325811.67894000001"/>
    <n v="57131.136090000007"/>
    <n v="64278.21398"/>
    <n v="57131.136090000007"/>
    <n v="64278.21398"/>
    <n v="0"/>
    <n v="0"/>
    <n v="137.94900000000001"/>
    <n v="132.37299999999999"/>
    <n v="0"/>
    <n v="0"/>
    <n v="3076.4564999999998"/>
    <n v="6352.6951900000004"/>
    <n v="-365.54653999999999"/>
    <n v="2554.3198399999997"/>
    <n v="0"/>
    <n v="0"/>
    <n v="0"/>
    <n v="0"/>
    <n v="0"/>
    <n v="0"/>
    <s v="RC General"/>
    <s v="Daños Sin Autos"/>
    <s v="Responsabilidad Civil y Riesgos Profesionales"/>
    <x v="33"/>
    <x v="3"/>
    <n v="2468439.5406499999"/>
    <n v="1842535.70578"/>
    <n v="915229324.65265"/>
    <n v="785024033.86473012"/>
    <n v="876641246.77607977"/>
    <n v="747866068.79561019"/>
    <n v="14944322.83862"/>
    <n v="14583158.907519998"/>
    <n v="6562817.162539999"/>
    <n v="5016001.0914399996"/>
    <n v="397390.09525999997"/>
    <n v="338519.06804000004"/>
    <n v="2.5387525165712677"/>
    <n v="2.2341639490192411"/>
    <n v="53587.693209999939"/>
    <n v="16.447443929678297"/>
    <n v="95.472780191406315"/>
    <n v="96.246182180054191"/>
    <n v="15.370008699913102"/>
    <n v="17.682787797160991"/>
    <n v="4.1454022716545989E-2"/>
    <n v="4.3278749835839042E-2"/>
    <n v="4.1503401792172594E-2"/>
    <n v="4.3565511598179417E-2"/>
    <m/>
    <m/>
    <m/>
    <n v="0"/>
    <m/>
    <n v="0"/>
    <m/>
    <n v="0"/>
    <m/>
    <n v="-11.118973984286162"/>
    <n v="15.058310657249201"/>
    <n v="19.728640234482565"/>
    <n v="0.87052762060932709"/>
    <n v="-51.572420712979316"/>
    <n v="-114.31091495574024"/>
    <n v="-841.60460115420597"/>
    <n v="248.70398336646838"/>
    <s v="Medianas"/>
    <n v="2023"/>
    <n v="4"/>
    <d v="2025-03-26T00:00:00"/>
    <x v="33"/>
    <x v="14"/>
  </r>
  <r>
    <n v="2024"/>
    <n v="12"/>
    <n v="13"/>
    <x v="23"/>
    <s v="RC General"/>
    <n v="13"/>
    <s v="3fdba35f04dc8c462986c992bcf875546257113072a909c162f7e470e581e278"/>
    <s v="866d562d83a77144c090ae01fef5e5dc5d322dfdcb968ee04e0fa262fe1b2619"/>
    <x v="23"/>
    <n v="209257.40616999997"/>
    <n v="172498.62478000001"/>
    <n v="209257.40616999997"/>
    <n v="172498.62478000001"/>
    <n v="6653.9838199999986"/>
    <n v="5813.8521499999997"/>
    <n v="6653.9838199999986"/>
    <n v="5813.8521499999997"/>
    <n v="0"/>
    <n v="0"/>
    <n v="137.94900000000001"/>
    <n v="132.37299999999999"/>
    <n v="0"/>
    <n v="0"/>
    <n v="4035.6066700000001"/>
    <n v="3754.0159600000002"/>
    <n v="119619.72487000001"/>
    <n v="95087.275699999998"/>
    <n v="0"/>
    <n v="0"/>
    <n v="0"/>
    <n v="0"/>
    <n v="0"/>
    <n v="0"/>
    <s v="RC General"/>
    <s v="Daños Sin Autos"/>
    <s v="Responsabilidad Civil y Riesgos Profesionales"/>
    <x v="33"/>
    <x v="3"/>
    <n v="1543430.5720599999"/>
    <n v="1367985.9146"/>
    <n v="915229324.65265"/>
    <n v="785024033.86473012"/>
    <n v="876641246.77607977"/>
    <n v="747866068.79561019"/>
    <n v="14944322.83862"/>
    <n v="14583158.907519998"/>
    <n v="6562817.162539999"/>
    <n v="5016001.0914399996"/>
    <n v="209823.83250999998"/>
    <n v="173101.66021"/>
    <n v="1.4002468256990852"/>
    <n v="1.1828618605468861"/>
    <n v="36758.78138999996"/>
    <n v="21.309608373331159"/>
    <n v="99.730046709554315"/>
    <n v="99.65162932044187"/>
    <n v="13.557940989253984"/>
    <n v="12.609678428629048"/>
    <n v="2.2863931534254308E-2"/>
    <n v="2.3870358249690086E-2"/>
    <n v="2.1973674351188563E-2"/>
    <n v="2.3065443396542627E-2"/>
    <m/>
    <m/>
    <m/>
    <n v="0"/>
    <m/>
    <n v="0"/>
    <m/>
    <n v="0"/>
    <m/>
    <n v="14.450516599394403"/>
    <n v="3.1798080372812829"/>
    <n v="3.3703759420776982"/>
    <n v="0.10138913907247593"/>
    <n v="7.5010525527973604"/>
    <n v="25.799928528186868"/>
    <n v="3.3736966661525138"/>
    <n v="3.9479687816947315"/>
    <s v="Resto"/>
    <n v="2023"/>
    <n v="4"/>
    <d v="2025-03-26T00:00:00"/>
    <x v="33"/>
    <x v="23"/>
  </r>
  <r>
    <n v="2024"/>
    <n v="12"/>
    <n v="10"/>
    <x v="4"/>
    <s v="RC General"/>
    <n v="10"/>
    <s v="4a44dc15364204a80fe80e9039455cc1608281820fe2b24f1e5233ade6af1dd5"/>
    <s v="866d562d83a77144c090ae01fef5e5dc5d322dfdcb968ee04e0fa262fe1b2619"/>
    <x v="17"/>
    <n v="309533.69225999998"/>
    <n v="338195.69795"/>
    <n v="309533.69225999998"/>
    <n v="338195.69795"/>
    <n v="215585.97794999997"/>
    <n v="150833.55287000001"/>
    <n v="215585.97794999997"/>
    <n v="150833.55287000001"/>
    <n v="0"/>
    <n v="0"/>
    <n v="137.94900000000001"/>
    <n v="132.37299999999999"/>
    <n v="172.09885"/>
    <n v="-90.96632000000001"/>
    <n v="174909.70986"/>
    <n v="120709.33125"/>
    <n v="285572.41839000001"/>
    <n v="308430.13641000004"/>
    <n v="0"/>
    <n v="0"/>
    <n v="0"/>
    <n v="0"/>
    <n v="0"/>
    <n v="0"/>
    <s v="RC General"/>
    <s v="Daños Sin Autos"/>
    <s v="Responsabilidad Civil y Riesgos Profesionales"/>
    <x v="33"/>
    <x v="3"/>
    <n v="6475502.38203"/>
    <n v="6588756.6787700001"/>
    <n v="915229324.65265"/>
    <n v="785024033.86473012"/>
    <n v="876641246.77607977"/>
    <n v="747866068.79561019"/>
    <n v="14944322.83862"/>
    <n v="14583158.907519998"/>
    <n v="6562817.162539999"/>
    <n v="5016001.0914399996"/>
    <n v="312838.72766999999"/>
    <n v="341784.44826999999"/>
    <n v="2.0712460216670694"/>
    <n v="2.3190839522128837"/>
    <n v="-28662.00569000002"/>
    <n v="-8.4749764304327453"/>
    <n v="98.943533802667062"/>
    <n v="98.949996017032063"/>
    <n v="4.7800722476603354"/>
    <n v="5.132921345232238"/>
    <n v="3.3820342500222547E-2"/>
    <n v="3.5309049556855279E-2"/>
    <n v="4.3080935533277638E-2"/>
    <n v="4.5221425608283343E-2"/>
    <m/>
    <m/>
    <m/>
    <n v="0"/>
    <m/>
    <n v="0"/>
    <m/>
    <n v="0"/>
    <m/>
    <n v="42.929722099570647"/>
    <n v="69.648630614632268"/>
    <n v="44.599488930311516"/>
    <n v="3.2849609033837837"/>
    <n v="44.901564815851792"/>
    <n v="-7.410987229086774"/>
    <n v="61.248810668098074"/>
    <n v="39.136685103150739"/>
    <s v="Medianas"/>
    <n v="2023"/>
    <n v="4"/>
    <d v="2025-03-26T00:00:00"/>
    <x v="33"/>
    <x v="17"/>
  </r>
  <r>
    <n v="2024"/>
    <n v="12"/>
    <n v="12"/>
    <x v="31"/>
    <s v="RC General"/>
    <n v="12"/>
    <s v="6b51d431df5d7f141cbececcf79edf3dd861c3b4069f0b11661a3eefacbba918"/>
    <s v="866d562d83a77144c090ae01fef5e5dc5d322dfdcb968ee04e0fa262fe1b2619"/>
    <x v="6"/>
    <n v="1544439.19368"/>
    <n v="1426067.8212599999"/>
    <n v="1544439.19368"/>
    <n v="1426067.8212599999"/>
    <n v="363268.65553999995"/>
    <n v="235645.23311"/>
    <n v="363268.65553999995"/>
    <n v="235645.23311"/>
    <n v="0"/>
    <n v="0"/>
    <n v="137.94900000000001"/>
    <n v="132.37299999999999"/>
    <n v="0"/>
    <n v="0"/>
    <n v="40054.58986"/>
    <n v="103018.42013"/>
    <n v="223691.91683"/>
    <n v="236668.48711000002"/>
    <n v="0"/>
    <n v="0"/>
    <n v="0"/>
    <n v="0"/>
    <n v="0"/>
    <n v="0"/>
    <s v="RC General"/>
    <s v="Daños Sin Autos"/>
    <s v="Responsabilidad Civil y Riesgos Profesionales"/>
    <x v="33"/>
    <x v="3"/>
    <n v="6593607.79947"/>
    <n v="7470400.8941500001"/>
    <n v="915229324.65265"/>
    <n v="785024033.86473012"/>
    <n v="876641246.77607977"/>
    <n v="747866068.79561019"/>
    <n v="14944322.83862"/>
    <n v="14583158.907519998"/>
    <n v="6562817.162539999"/>
    <n v="5016001.0914399996"/>
    <n v="1545662.9199900001"/>
    <n v="1427652.08923"/>
    <n v="10.334621450285919"/>
    <n v="9.7788677357457114"/>
    <n v="118371.37242000015"/>
    <n v="8.3005429794645647"/>
    <n v="99.920828384107963"/>
    <n v="99.889029828629006"/>
    <n v="23.423279646753382"/>
    <n v="19.089575532375243"/>
    <n v="0.16874887550900416"/>
    <n v="0.17617687957985118"/>
    <n v="0.18165912885996174"/>
    <n v="0.19068492083837812"/>
    <m/>
    <m/>
    <m/>
    <n v="0"/>
    <m/>
    <n v="0"/>
    <m/>
    <n v="0"/>
    <m/>
    <n v="54.159136064689626"/>
    <n v="23.521072051689163"/>
    <n v="16.524125262275117"/>
    <n v="5.5352548538683424"/>
    <n v="-61.119002010072855"/>
    <n v="-5.483015689354831"/>
    <n v="17.906140922579887"/>
    <n v="43.528575091671819"/>
    <s v="Grandes"/>
    <n v="2023"/>
    <n v="4"/>
    <d v="2025-03-26T00:00:00"/>
    <x v="33"/>
    <x v="6"/>
  </r>
  <r>
    <n v="2024"/>
    <n v="12"/>
    <n v="8"/>
    <x v="20"/>
    <s v="RC General"/>
    <n v="8"/>
    <s v="2c624232cdd221771294dfbb310aca000a0df6ac8b66b696d90ef06fdefb64a3"/>
    <s v="866d562d83a77144c090ae01fef5e5dc5d322dfdcb968ee04e0fa262fe1b2619"/>
    <x v="29"/>
    <n v="122301.45970000001"/>
    <n v="122869.12414"/>
    <n v="122301.45970000001"/>
    <n v="122869.12414"/>
    <n v="12017.16848"/>
    <n v="23333.537599999996"/>
    <n v="12017.16848"/>
    <n v="23333.537599999996"/>
    <n v="0"/>
    <n v="0"/>
    <n v="137.94900000000001"/>
    <n v="132.37299999999999"/>
    <n v="0"/>
    <n v="0"/>
    <n v="10716.898140000001"/>
    <n v="12524.55654"/>
    <n v="45231.046740000005"/>
    <n v="50549.975180000001"/>
    <n v="0"/>
    <n v="0"/>
    <n v="0"/>
    <n v="0"/>
    <n v="0"/>
    <n v="0"/>
    <s v="RC General"/>
    <s v="Daños Sin Autos"/>
    <s v="Responsabilidad Civil y Riesgos Profesionales"/>
    <x v="33"/>
    <x v="3"/>
    <n v="2563341.60146"/>
    <n v="2109928.1285699997"/>
    <n v="915229324.65265"/>
    <n v="785024033.86473012"/>
    <n v="876641246.77607977"/>
    <n v="747866068.79561019"/>
    <n v="14944322.83862"/>
    <n v="14583158.907519998"/>
    <n v="6562817.162539999"/>
    <n v="5016001.0914399996"/>
    <n v="144456.92811000001"/>
    <n v="146861.17796999999"/>
    <n v="0.81838073909873899"/>
    <n v="0.84254121428136486"/>
    <n v="-567.66443999999319"/>
    <n v="-0.46200739524535628"/>
    <n v="84.662924305624713"/>
    <n v="83.663447235251681"/>
    <n v="4.7711728951904373"/>
    <n v="5.8233795965019128"/>
    <n v="1.3362930623580724E-2"/>
    <n v="1.395114137622131E-2"/>
    <n v="1.5651638528199757E-2"/>
    <n v="1.6429295199590049E-2"/>
    <m/>
    <m/>
    <m/>
    <n v="0"/>
    <m/>
    <n v="0"/>
    <m/>
    <n v="0"/>
    <m/>
    <n v="-48.498300232023105"/>
    <n v="9.8258585870336912"/>
    <n v="18.990562326637249"/>
    <n v="0.18310990817469325"/>
    <n v="-14.432913406768799"/>
    <n v="-10.522118796419155"/>
    <n v="23.693677047987769"/>
    <n v="24.776582966464673"/>
    <s v="Resto"/>
    <n v="2023"/>
    <n v="4"/>
    <d v="2025-03-26T00:00:00"/>
    <x v="33"/>
    <x v="29"/>
  </r>
  <r>
    <n v="2024"/>
    <n v="12"/>
    <n v="74"/>
    <x v="0"/>
    <s v="RC General"/>
    <n v="46"/>
    <s v="25fc0e7096fc653718202dc30b0c580b8ab87eac11a700cba03a7c021bc35b0c"/>
    <s v="866d562d83a77144c090ae01fef5e5dc5d322dfdcb968ee04e0fa262fe1b2619"/>
    <x v="26"/>
    <n v="159134.64009"/>
    <n v="675199.62470000004"/>
    <n v="159134.64009"/>
    <n v="675199.62470000004"/>
    <n v="120532.05761"/>
    <n v="49416.28903"/>
    <n v="120532.05761"/>
    <n v="49416.28903"/>
    <n v="0"/>
    <n v="0"/>
    <n v="137.94900000000001"/>
    <n v="132.37299999999999"/>
    <n v="0"/>
    <n v="0"/>
    <n v="185396.64757"/>
    <n v="83122.102889999995"/>
    <n v="295323.23642000003"/>
    <n v="250591.11783"/>
    <n v="0"/>
    <n v="0"/>
    <n v="0"/>
    <n v="0"/>
    <n v="0"/>
    <n v="0"/>
    <s v="RC General"/>
    <s v="Daños Sin Autos"/>
    <s v="Responsabilidad Civil y Riesgos Profesionales"/>
    <x v="33"/>
    <x v="3"/>
    <n v="6440067.6368000004"/>
    <n v="9462507.85207"/>
    <n v="915229324.65265"/>
    <n v="785024033.86473012"/>
    <n v="876641246.77607977"/>
    <n v="747866068.79561019"/>
    <n v="14944322.83862"/>
    <n v="14583158.907519998"/>
    <n v="6562817.162539999"/>
    <n v="5016001.0914399996"/>
    <n v="169051.50284"/>
    <n v="729465.40708999999"/>
    <n v="1.0648501227419611"/>
    <n v="4.6299956613091862"/>
    <n v="-516064.98461000004"/>
    <n v="-76.431467929102354"/>
    <n v="94.133821596732034"/>
    <n v="92.560883372594972"/>
    <n v="2.4710088319673655"/>
    <n v="7.1355251192979958"/>
    <n v="1.7387406172807578E-2"/>
    <n v="1.8152766673394702E-2"/>
    <n v="8.6010057727270273E-2"/>
    <n v="9.0283494982913881E-2"/>
    <m/>
    <m/>
    <m/>
    <n v="0"/>
    <m/>
    <n v="0"/>
    <m/>
    <n v="0"/>
    <m/>
    <n v="143.91159266699796"/>
    <n v="75.742187585199574"/>
    <n v="7.3187672537519992"/>
    <n v="1.8365902115632098"/>
    <n v="123.04133452367716"/>
    <n v="17.850640109417661"/>
    <n v="62.777534818267512"/>
    <n v="33.170410671295095"/>
    <s v="Resto"/>
    <n v="2023"/>
    <n v="4"/>
    <d v="2025-03-26T00:00:00"/>
    <x v="33"/>
    <x v="26"/>
  </r>
  <r>
    <n v="2024"/>
    <n v="12"/>
    <n v="103"/>
    <x v="18"/>
    <s v="RC General"/>
    <n v="205"/>
    <s v="f8809aff4d69bece79dabe35be0c708b890d7eafb841f121330667b77d2e2590"/>
    <s v="866d562d83a77144c090ae01fef5e5dc5d322dfdcb968ee04e0fa262fe1b2619"/>
    <x v="25"/>
    <n v="103275.02029"/>
    <n v="123263.27895000001"/>
    <n v="103275.02029"/>
    <n v="123263.27895000001"/>
    <n v="5857.9621699999989"/>
    <n v="147454.49627"/>
    <n v="5857.9621699999989"/>
    <n v="147454.49627"/>
    <n v="0"/>
    <n v="0"/>
    <n v="137.94900000000001"/>
    <n v="132.37299999999999"/>
    <n v="0"/>
    <n v="0"/>
    <n v="716.97427000000005"/>
    <n v="1029.28539"/>
    <n v="715.29705000000001"/>
    <n v="626.92590000000007"/>
    <n v="0"/>
    <n v="0"/>
    <n v="0"/>
    <n v="0"/>
    <n v="0"/>
    <n v="0"/>
    <s v="RC General"/>
    <s v="Daños Sin Autos"/>
    <s v="Responsabilidad Civil y Riesgos Profesionales"/>
    <x v="33"/>
    <x v="3"/>
    <n v="2277640.2283600001"/>
    <n v="1936052.42652"/>
    <n v="915229324.65265"/>
    <n v="785024033.86473012"/>
    <n v="876641246.77607977"/>
    <n v="747866068.79561019"/>
    <n v="14944322.83862"/>
    <n v="14583158.907519998"/>
    <n v="6562817.162539999"/>
    <n v="5016001.0914399996"/>
    <n v="196801.46581999998"/>
    <n v="167732.29162999999"/>
    <n v="0.6910652386544448"/>
    <n v="0.84524402244864572"/>
    <n v="-19988.258660000007"/>
    <n v="-16.215906984032092"/>
    <n v="52.476753595147599"/>
    <n v="73.488102828706346"/>
    <n v="4.5342990962344611"/>
    <n v="6.366732494510094"/>
    <n v="1.1284059361755611E-2"/>
    <n v="1.1780762161237836E-2"/>
    <n v="1.5701847794795016E-2"/>
    <n v="1.6481999129671375E-2"/>
    <m/>
    <m/>
    <m/>
    <n v="0"/>
    <m/>
    <n v="0"/>
    <m/>
    <n v="0"/>
    <m/>
    <n v="-96.027274638493466"/>
    <n v="5.6721965810809127"/>
    <n v="119.62564806491383"/>
    <n v="8.9259871559987186E-2"/>
    <n v="-30.342519483347562"/>
    <n v="14.09594818143578"/>
    <n v="100.23447880848944"/>
    <n v="164.17975234393728"/>
    <s v="Resto"/>
    <n v="2023"/>
    <n v="4"/>
    <d v="2025-03-26T00:00:00"/>
    <x v="33"/>
    <x v="25"/>
  </r>
  <r>
    <n v="2024"/>
    <n v="12"/>
    <n v="61"/>
    <x v="2"/>
    <s v="RC Gener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4787.40337"/>
    <n v="104529.54153"/>
    <n v="150087.80194999999"/>
    <n v="124643.0445"/>
    <n v="0"/>
    <n v="0"/>
    <n v="0"/>
    <n v="0"/>
    <n v="0"/>
    <n v="0"/>
    <s v="RC General"/>
    <s v="Daños Sin Autos"/>
    <s v="Responsabilidad Civil y Riesgos Profesionales"/>
    <x v="33"/>
    <x v="3"/>
    <n v="0"/>
    <n v="0"/>
    <n v="915229324.65265"/>
    <n v="785024033.86473012"/>
    <n v="876641246.77607977"/>
    <n v="747866068.79561019"/>
    <n v="14944322.83862"/>
    <n v="14583158.907519998"/>
    <n v="6562817.162539999"/>
    <n v="5016001.09143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5.853373932807301"/>
    <n v="20.414101366081439"/>
    <n v="9.8525017875378396"/>
    <n v="83.8631164292525"/>
    <m/>
    <n v="2023"/>
    <n v="4"/>
    <d v="2025-03-26T00:00:00"/>
    <x v="33"/>
    <x v="2"/>
  </r>
  <r>
    <n v="2024"/>
    <n v="12"/>
    <n v="48"/>
    <x v="3"/>
    <s v="RC General"/>
    <n v="36"/>
    <s v="76a50887d8f1c2e9301755428990ad81479ee21c25b43215cf524541e0503269"/>
    <s v="866d562d83a77144c090ae01fef5e5dc5d322dfdcb968ee04e0fa262fe1b2619"/>
    <x v="8"/>
    <n v="682859.39377999993"/>
    <n v="625252.25417999993"/>
    <n v="682859.39377999993"/>
    <n v="625252.25417999993"/>
    <n v="178278.16008000006"/>
    <n v="599173.31823999994"/>
    <n v="178278.16008000006"/>
    <n v="599173.31823999994"/>
    <n v="0"/>
    <n v="0"/>
    <n v="137.94900000000001"/>
    <n v="132.37299999999999"/>
    <n v="0"/>
    <n v="0"/>
    <n v="197905.82219000001"/>
    <n v="401004.48433000001"/>
    <n v="158539.69408000002"/>
    <n v="254066.74294"/>
    <n v="0"/>
    <n v="0"/>
    <n v="0"/>
    <n v="0"/>
    <n v="0"/>
    <n v="0"/>
    <s v="RC General"/>
    <s v="Daños Sin Autos"/>
    <s v="Responsabilidad Civil y Riesgos Profesionales"/>
    <x v="33"/>
    <x v="3"/>
    <n v="61783494.341970004"/>
    <n v="54332276.383280002"/>
    <n v="915229324.65265"/>
    <n v="785024033.86473012"/>
    <n v="876641246.77607977"/>
    <n v="747866068.79561019"/>
    <n v="14944322.83862"/>
    <n v="14583158.907519998"/>
    <n v="6562817.162539999"/>
    <n v="5016001.0914399996"/>
    <n v="1138607.1312899999"/>
    <n v="1054527.01364"/>
    <n v="4.5693565453184304"/>
    <n v="4.2874953097958795"/>
    <n v="57607.139599999995"/>
    <n v="9.2134237365605554"/>
    <n v="59.973222985732164"/>
    <n v="59.292198880876825"/>
    <n v="1.1052456664240957"/>
    <n v="1.1507934064261158"/>
    <n v="7.4610742399360983E-2"/>
    <n v="7.7894965162918287E-2"/>
    <n v="7.9647530165648281E-2"/>
    <n v="8.3604843202330081E-2"/>
    <m/>
    <m/>
    <m/>
    <n v="0"/>
    <m/>
    <n v="0"/>
    <m/>
    <n v="0"/>
    <m/>
    <n v="-70.245978141404748"/>
    <n v="26.107594287183051"/>
    <n v="95.829053671433499"/>
    <n v="2.7164882955691132"/>
    <n v="-50.647479037382361"/>
    <n v="-37.599194508727777"/>
    <n v="124.83045545056723"/>
    <n v="157.83430750899208"/>
    <s v="Medianas"/>
    <n v="2023"/>
    <n v="4"/>
    <d v="2025-03-26T00:00:00"/>
    <x v="33"/>
    <x v="8"/>
  </r>
  <r>
    <n v="2024"/>
    <n v="12"/>
    <n v="9"/>
    <x v="8"/>
    <s v="RC General"/>
    <n v="9"/>
    <s v="19581e27de7ced00ff1ce50b2047e7a567c76b1cbaebabe5ef03f7c3017bb5b7"/>
    <s v="866d562d83a77144c090ae01fef5e5dc5d322dfdcb968ee04e0fa262fe1b2619"/>
    <x v="11"/>
    <n v="266412.95658"/>
    <n v="147398.59009000001"/>
    <n v="266412.95658"/>
    <n v="147398.59009000001"/>
    <n v="1638.7306600000006"/>
    <n v="14457.167189999998"/>
    <n v="1638.7306600000006"/>
    <n v="14457.167189999998"/>
    <n v="0"/>
    <n v="0"/>
    <n v="137.94900000000001"/>
    <n v="132.37299999999999"/>
    <n v="0"/>
    <n v="0"/>
    <n v="11717.291230000001"/>
    <n v="6743.8578799999996"/>
    <n v="88922.063540000003"/>
    <n v="22148.274399999998"/>
    <n v="0"/>
    <n v="0"/>
    <n v="0"/>
    <n v="0"/>
    <n v="0"/>
    <n v="0"/>
    <s v="RC General"/>
    <s v="Daños Sin Autos"/>
    <s v="Responsabilidad Civil y Riesgos Profesionales"/>
    <x v="33"/>
    <x v="3"/>
    <n v="3641209.24174"/>
    <n v="3056102.5559399999"/>
    <n v="915229324.65265"/>
    <n v="785024033.86473012"/>
    <n v="876641246.77607977"/>
    <n v="747866068.79561019"/>
    <n v="14944322.83862"/>
    <n v="14583158.907519998"/>
    <n v="6562817.162539999"/>
    <n v="5016001.0914399996"/>
    <n v="273624.78606999997"/>
    <n v="153130.02141999998"/>
    <n v="1.7827034349895059"/>
    <n v="1.01074527833604"/>
    <n v="119014.36648999999"/>
    <n v="80.743219061546711"/>
    <n v="97.364336179634321"/>
    <n v="96.257147176725084"/>
    <n v="7.316606624141464"/>
    <n v="4.8230904360034792"/>
    <n v="2.9108874617966341E-2"/>
    <n v="3.0390191832720116E-2"/>
    <n v="1.8776315594357804E-2"/>
    <n v="1.9709222846194356E-2"/>
    <m/>
    <m/>
    <m/>
    <n v="0"/>
    <m/>
    <n v="0"/>
    <m/>
    <n v="0"/>
    <m/>
    <n v="-88.664925580071397"/>
    <n v="0.61510922030097026"/>
    <n v="9.8082126709438704"/>
    <n v="2.4969927081829057E-2"/>
    <n v="73.747600238574449"/>
    <n v="301.48528925576255"/>
    <n v="13.17703476902466"/>
    <n v="30.44868308115236"/>
    <s v="Medianas"/>
    <n v="2023"/>
    <n v="4"/>
    <d v="2025-03-26T00:00:00"/>
    <x v="33"/>
    <x v="11"/>
  </r>
  <r>
    <n v="2024"/>
    <n v="12"/>
    <n v="41"/>
    <x v="7"/>
    <s v="RC General"/>
    <n v="29"/>
    <s v="35135aaa6cc23891b40cb3f378c53a17a1127210ce60e125ccf03efcfdaec458"/>
    <s v="866d562d83a77144c090ae01fef5e5dc5d322dfdcb968ee04e0fa262fe1b2619"/>
    <x v="9"/>
    <n v="1060038.9489899999"/>
    <n v="961821.51653999998"/>
    <n v="1060038.9489899999"/>
    <n v="961821.51653999998"/>
    <n v="88237.90965999999"/>
    <n v="137720.47142000002"/>
    <n v="88237.90965999999"/>
    <n v="137720.47142000002"/>
    <n v="0"/>
    <n v="0"/>
    <n v="137.94900000000001"/>
    <n v="132.37299999999999"/>
    <n v="10.1686"/>
    <n v="29.48507"/>
    <n v="55407.089060000006"/>
    <n v="68353.691319999998"/>
    <n v="118593.67556999999"/>
    <n v="96560.573140000008"/>
    <n v="0"/>
    <n v="0"/>
    <n v="0"/>
    <n v="0"/>
    <n v="0"/>
    <n v="0"/>
    <s v="RC General"/>
    <s v="Daños Sin Autos"/>
    <s v="Responsabilidad Civil y Riesgos Profesionales"/>
    <x v="33"/>
    <x v="3"/>
    <n v="31887947.205630001"/>
    <n v="27302085.109419998"/>
    <n v="915229324.65265"/>
    <n v="785024033.86473012"/>
    <n v="876641246.77607977"/>
    <n v="747866068.79561019"/>
    <n v="14944322.83862"/>
    <n v="14583158.907519998"/>
    <n v="6562817.162539999"/>
    <n v="5016001.0914399996"/>
    <n v="1255719.8773800002"/>
    <n v="1216333.28376"/>
    <n v="7.0932551473699759"/>
    <n v="6.5954264274252949"/>
    <n v="98217.432449999964"/>
    <n v="10.211606910533844"/>
    <n v="84.416832773382609"/>
    <n v="79.075491017294326"/>
    <n v="3.3242621174524651"/>
    <n v="3.5228866684916462"/>
    <n v="0.11582222295950891"/>
    <n v="0.12092049659862347"/>
    <n v="0.12252128279498439"/>
    <n v="0.12860879195775671"/>
    <m/>
    <m/>
    <m/>
    <n v="0"/>
    <m/>
    <n v="0"/>
    <m/>
    <n v="0"/>
    <m/>
    <n v="-35.929706927225979"/>
    <n v="8.3240252392681082"/>
    <n v="14.318713924744324"/>
    <n v="1.3445126913432002"/>
    <n v="-18.940604391634185"/>
    <n v="22.817907675480463"/>
    <n v="46.720104418465333"/>
    <n v="70.788406797147147"/>
    <s v="Grandes"/>
    <n v="2023"/>
    <n v="4"/>
    <d v="2025-03-26T00:00:00"/>
    <x v="33"/>
    <x v="9"/>
  </r>
  <r>
    <n v="2024"/>
    <n v="12"/>
    <n v="39"/>
    <x v="17"/>
    <s v="RC General"/>
    <n v="27"/>
    <s v="670671cd97404156226e507973f2ab8330d3022ca96e0c93bdbdb320c41adcaf"/>
    <s v="866d562d83a77144c090ae01fef5e5dc5d322dfdcb968ee04e0fa262fe1b2619"/>
    <x v="5"/>
    <n v="1816775.8380400001"/>
    <n v="1781557.3405499998"/>
    <n v="1816775.8380400001"/>
    <n v="1781557.3405499998"/>
    <n v="408385.50005999993"/>
    <n v="446291.85397"/>
    <n v="408385.50005999993"/>
    <n v="446291.85397"/>
    <n v="0"/>
    <n v="0"/>
    <n v="137.94900000000001"/>
    <n v="132.37299999999999"/>
    <n v="258.29532"/>
    <n v="1540.51316"/>
    <n v="186119.56821"/>
    <n v="-92425.531959999993"/>
    <n v="737802.44215000002"/>
    <n v="789679.93617999996"/>
    <n v="0"/>
    <n v="0"/>
    <n v="0"/>
    <n v="0"/>
    <n v="0"/>
    <n v="0"/>
    <s v="RC General"/>
    <s v="Daños Sin Autos"/>
    <s v="Responsabilidad Civil y Riesgos Profesionales"/>
    <x v="33"/>
    <x v="3"/>
    <n v="26393187.39869"/>
    <n v="23324255.28929"/>
    <n v="915229324.65265"/>
    <n v="785024033.86473012"/>
    <n v="876641246.77607977"/>
    <n v="747866068.79561019"/>
    <n v="14944322.83862"/>
    <n v="14583158.907519998"/>
    <n v="6562817.162539999"/>
    <n v="5016001.0914399996"/>
    <n v="1829931.25636"/>
    <n v="1790549.81015"/>
    <n v="12.156963267315003"/>
    <n v="12.216539309815216"/>
    <n v="35218.497490000213"/>
    <n v="1.9768377187976194"/>
    <n v="99.281097676523217"/>
    <n v="99.497781656280935"/>
    <n v="6.883502968384084"/>
    <n v="7.6382174626945245"/>
    <n v="0.19850498548322926"/>
    <n v="0.2072427968363732"/>
    <n v="0.22694303151194803"/>
    <n v="0.2382187686919775"/>
    <m/>
    <m/>
    <m/>
    <n v="0"/>
    <m/>
    <n v="0"/>
    <m/>
    <n v="0"/>
    <m/>
    <n v="-8.4936244237494343"/>
    <n v="22.478584947528816"/>
    <n v="25.050658983124364"/>
    <n v="6.2227164028129502"/>
    <n v="-301.3724609024149"/>
    <n v="-6.5694329630498487"/>
    <n v="25.226206580129574"/>
    <n v="-11.704176303009486"/>
    <s v="Grandes"/>
    <n v="2023"/>
    <n v="4"/>
    <d v="2025-03-26T00:00:00"/>
    <x v="33"/>
    <x v="5"/>
  </r>
  <r>
    <n v="2024"/>
    <n v="12"/>
    <n v="15.1"/>
    <x v="13"/>
    <s v="RC General"/>
    <n v="15.1"/>
    <m/>
    <m/>
    <x v="7"/>
    <n v="4898196.3903700002"/>
    <n v="4529401.8150900006"/>
    <n v="4898196.3903700002"/>
    <n v="4529401.8150900006"/>
    <n v="1326564.19527"/>
    <n v="1465197.8215700001"/>
    <n v="1326564.19527"/>
    <n v="1465197.8215700001"/>
    <n v="0"/>
    <n v="0"/>
    <n v="0"/>
    <n v="0"/>
    <n v="172.09885"/>
    <n v="-90.96632000000001"/>
    <n v="864902.54660999996"/>
    <n v="768905.55585"/>
    <n v="1745210.20954"/>
    <n v="1521939.6401800001"/>
    <n v="0"/>
    <n v="0"/>
    <n v="0"/>
    <n v="0"/>
    <n v="0"/>
    <n v="0"/>
    <s v="RC General"/>
    <s v="Daños Sin Autos"/>
    <s v="Responsabilidad Civil y Riesgos Profesionales"/>
    <x v="33"/>
    <x v="3"/>
    <n v="292830464.70332998"/>
    <n v="253277380.3863"/>
    <n v="915229324.65265"/>
    <n v="785024033.86473012"/>
    <n v="876641246.77607977"/>
    <n v="747866068.79561019"/>
    <n v="14944322.83862"/>
    <n v="14583158.907519998"/>
    <n v="6562817.162539999"/>
    <n v="5016001.0914399996"/>
    <n v="6773621.5229799999"/>
    <n v="6190033.7114400007"/>
    <n v="32.776302032982002"/>
    <n v="31.059126790110987"/>
    <n v="368794.57527999952"/>
    <n v="8.1422357815845725"/>
    <n v="72.312814847309014"/>
    <n v="73.172490268010449"/>
    <n v="1.6727072421690896"/>
    <n v="1.7883167490842382"/>
    <n v="0.5351878767902214"/>
    <n v="0.55874582771270687"/>
    <n v="0.57697619686768409"/>
    <n v="0.60564344393700176"/>
    <m/>
    <m/>
    <m/>
    <n v="0"/>
    <m/>
    <n v="0"/>
    <m/>
    <n v="0"/>
    <m/>
    <n v="-9.4617685242973089"/>
    <n v="27.082707379354261"/>
    <n v="32.348594392500068"/>
    <n v="20.213334646010182"/>
    <n v="12.484887126856359"/>
    <n v="14.670132997757634"/>
    <n v="49.558645822841576"/>
    <n v="50.521422502607358"/>
    <s v="Resto"/>
    <n v="2023"/>
    <n v="4"/>
    <d v="2025-03-26T00:00:00"/>
    <x v="33"/>
    <x v="7"/>
  </r>
  <r>
    <n v="2024"/>
    <n v="12"/>
    <n v="25"/>
    <x v="36"/>
    <s v="RC General"/>
    <n v="25"/>
    <s v="b7a56873cd771f2c446d369b649430b65a756ba278ff97ec81bb6f55b2e73569"/>
    <s v="866d562d83a77144c090ae01fef5e5dc5d322dfdcb968ee04e0fa262fe1b2619"/>
    <x v="36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RC General"/>
    <s v="Daños Sin Autos"/>
    <s v="Responsabilidad Civil y Riesgos Profesionales"/>
    <x v="33"/>
    <x v="3"/>
    <n v="0"/>
    <n v="0"/>
    <n v="915229324.65265"/>
    <n v="785024033.86473012"/>
    <n v="876641246.77607977"/>
    <n v="747866068.79561019"/>
    <n v="14944322.83862"/>
    <n v="14583158.907519998"/>
    <n v="6562817.162539999"/>
    <n v="5016001.09143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3"/>
    <x v="36"/>
  </r>
  <r>
    <n v="2024"/>
    <n v="12"/>
    <n v="18"/>
    <x v="64"/>
    <s v="RC General"/>
    <n v="5"/>
    <s v="ef2d127de37b942baad06145e54b0c619a1f22327b2ebbcfbec78f5564afe39d"/>
    <s v="866d562d83a77144c090ae01fef5e5dc5d322dfdcb968ee04e0fa262fe1b2619"/>
    <x v="32"/>
    <n v="46596.07576"/>
    <n v="45360.103149999995"/>
    <n v="46596.07576"/>
    <n v="45360.103149999995"/>
    <n v="22236.059040000004"/>
    <n v="24967.220369999999"/>
    <n v="22236.059040000004"/>
    <n v="24967.220369999999"/>
    <n v="0"/>
    <n v="0"/>
    <n v="137.94900000000001"/>
    <n v="132.37299999999999"/>
    <n v="0"/>
    <n v="0"/>
    <n v="22236.05904"/>
    <n v="24967.220370000003"/>
    <n v="43335.105090000005"/>
    <n v="44003.835290000003"/>
    <n v="0"/>
    <n v="0"/>
    <n v="0"/>
    <n v="0"/>
    <n v="0"/>
    <n v="0"/>
    <s v="RC General"/>
    <s v="Daños Sin Autos"/>
    <s v="Responsabilidad Civil y Riesgos Profesionales"/>
    <x v="33"/>
    <x v="3"/>
    <n v="21640816.292180002"/>
    <n v="22099973.424029998"/>
    <n v="915229324.65265"/>
    <n v="785024033.86473012"/>
    <n v="876641246.77607977"/>
    <n v="747866068.79561019"/>
    <n v="14944322.83862"/>
    <n v="14583158.907519998"/>
    <n v="6562817.162539999"/>
    <n v="5016001.0914399996"/>
    <n v="46596.07576"/>
    <n v="45360.103149999995"/>
    <n v="0.31179783964238028"/>
    <n v="0.31104442760072692"/>
    <n v="1235.9726100000044"/>
    <n v="2.7248011449903409"/>
    <n v="100"/>
    <n v="100"/>
    <n v="0.21531570311808285"/>
    <n v="0.20524958233967158"/>
    <n v="5.0911913008998321E-3"/>
    <n v="5.3152958443788605E-3"/>
    <n v="5.7781801821644779E-3"/>
    <n v="6.0652709144900108E-3"/>
    <m/>
    <m/>
    <m/>
    <n v="0"/>
    <m/>
    <n v="0"/>
    <m/>
    <n v="0"/>
    <m/>
    <n v="-10.938988359640112"/>
    <n v="47.720883523604272"/>
    <n v="55.042247782013696"/>
    <n v="0.33881881041759832"/>
    <n v="-10.938988359640145"/>
    <n v="-1.5197088971741768"/>
    <n v="51.311884426769709"/>
    <n v="56.738736988395807"/>
    <s v="Resto"/>
    <n v="2023"/>
    <n v="4"/>
    <d v="2025-03-26T00:00:00"/>
    <x v="33"/>
    <x v="32"/>
  </r>
  <r>
    <n v="2024"/>
    <n v="12"/>
    <n v="37"/>
    <x v="35"/>
    <s v="RC General"/>
    <n v="25"/>
    <s v="b7a56873cd771f2c446d369b649430b65a756ba278ff97ec81bb6f55b2e73569"/>
    <s v="866d562d83a77144c090ae01fef5e5dc5d322dfdcb968ee04e0fa262fe1b2619"/>
    <x v="13"/>
    <n v="739995.36315999995"/>
    <n v="547504.38616999995"/>
    <n v="739995.36315999995"/>
    <n v="547504.38616999995"/>
    <n v="297242.99790999998"/>
    <n v="205746.83259000001"/>
    <n v="297242.99790999998"/>
    <n v="205746.83259000001"/>
    <n v="0"/>
    <n v="0"/>
    <n v="137.94900000000001"/>
    <n v="132.37299999999999"/>
    <n v="0"/>
    <n v="0"/>
    <n v="215121.78931999998"/>
    <n v="57407.823700000001"/>
    <n v="391891.94926999998"/>
    <n v="255611.59366999997"/>
    <n v="0"/>
    <n v="0"/>
    <n v="0"/>
    <n v="0"/>
    <n v="0"/>
    <n v="0"/>
    <s v="RC General"/>
    <s v="Daños Sin Autos"/>
    <s v="Responsabilidad Civil y Riesgos Profesionales"/>
    <x v="33"/>
    <x v="3"/>
    <n v="13491623.877"/>
    <n v="11092660.54903"/>
    <n v="915229324.65265"/>
    <n v="785024033.86473012"/>
    <n v="876641246.77607977"/>
    <n v="747866068.79561019"/>
    <n v="14944322.83862"/>
    <n v="14583158.907519998"/>
    <n v="6562817.162539999"/>
    <n v="5016001.0914399996"/>
    <n v="1066264.83865"/>
    <n v="806787.49413000001"/>
    <n v="4.9516821280631085"/>
    <n v="3.7543606953886517"/>
    <n v="192490.97699"/>
    <n v="35.157887653932264"/>
    <n v="69.400709498862355"/>
    <n v="67.862279739524439"/>
    <n v="5.484850229345005"/>
    <n v="4.9357355140365904"/>
    <n v="8.0853546016004765E-2"/>
    <n v="8.4412565103614931E-2"/>
    <n v="6.9743646379155574E-2"/>
    <n v="7.3208881779022308E-2"/>
    <m/>
    <m/>
    <m/>
    <n v="0"/>
    <m/>
    <n v="0"/>
    <m/>
    <n v="0"/>
    <m/>
    <n v="44.470266768251079"/>
    <n v="40.168224384634534"/>
    <n v="37.57902909769853"/>
    <n v="4.5291982169888518"/>
    <n v="274.72556082978633"/>
    <n v="53.315404690109979"/>
    <n v="54.89313820320114"/>
    <n v="22.459006211633238"/>
    <s v="Medianas"/>
    <n v="2023"/>
    <n v="4"/>
    <d v="2025-03-26T00:00:00"/>
    <x v="33"/>
    <x v="13"/>
  </r>
  <r>
    <n v="2024"/>
    <n v="12"/>
    <n v="5.0999999999999996"/>
    <x v="6"/>
    <s v="RC General"/>
    <n v="5.0999999999999996"/>
    <m/>
    <m/>
    <x v="3"/>
    <n v="8301218.5016500009"/>
    <n v="7943523.8714100001"/>
    <n v="8301218.5016500009"/>
    <n v="7943523.8714100001"/>
    <n v="4549237.0363099994"/>
    <n v="2865335.0850999998"/>
    <n v="4549237.0363099994"/>
    <n v="2865335.0850999998"/>
    <n v="0"/>
    <n v="0"/>
    <n v="0"/>
    <n v="0"/>
    <n v="268.46392000000003"/>
    <n v="1569.9982299999999"/>
    <n v="1021370.86999"/>
    <n v="636248.33419999992"/>
    <n v="2744863.2484499998"/>
    <n v="2586187.5441699997"/>
    <n v="0"/>
    <n v="0"/>
    <n v="0"/>
    <n v="0"/>
    <n v="0"/>
    <n v="0"/>
    <s v="RC General"/>
    <s v="Daños Sin Autos"/>
    <s v="Responsabilidad Civil y Riesgos Profesionales"/>
    <x v="33"/>
    <x v="3"/>
    <n v="107711028.09392001"/>
    <n v="97265151.092139989"/>
    <n v="915229324.65265"/>
    <n v="785024033.86473012"/>
    <n v="876641246.77607977"/>
    <n v="747866068.79561019"/>
    <n v="14944322.83862"/>
    <n v="14583158.907519998"/>
    <n v="6562817.162539999"/>
    <n v="5016001.0914399996"/>
    <n v="10698624.73557"/>
    <n v="10467184.44686"/>
    <n v="55.547639001731831"/>
    <n v="54.470529477079332"/>
    <n v="357694.63024000078"/>
    <n v="4.5029716789471763"/>
    <n v="77.591454105785402"/>
    <n v="75.889785947098105"/>
    <n v="7.706934608786435"/>
    <n v="8.1668755789882468"/>
    <n v="0.90700967266324184"/>
    <n v="0.94693451080227109"/>
    <n v="1.0118828887701001"/>
    <n v="1.0621586140687638"/>
    <m/>
    <m/>
    <m/>
    <n v="0"/>
    <m/>
    <n v="0"/>
    <m/>
    <n v="0"/>
    <m/>
    <n v="58.768063810981161"/>
    <n v="54.802039428377483"/>
    <n v="36.071334731085713"/>
    <n v="69.318357096349672"/>
    <n v="60.530223041643303"/>
    <n v="6.1355064770032053"/>
    <n v="37.210264320700098"/>
    <n v="24.6017863489554"/>
    <m/>
    <n v="2023"/>
    <n v="4"/>
    <d v="2025-03-26T00:00:00"/>
    <x v="33"/>
    <x v="3"/>
  </r>
  <r>
    <n v="2024"/>
    <n v="12"/>
    <n v="81"/>
    <x v="34"/>
    <s v="RC General"/>
    <n v="53"/>
    <s v="2858dcd1057d3eae7f7d5f782167e24b61153c01551450a628cee722509f6529"/>
    <s v="866d562d83a77144c090ae01fef5e5dc5d322dfdcb968ee04e0fa262fe1b2619"/>
    <x v="28"/>
    <n v="60810.842680000002"/>
    <n v="56600.86103"/>
    <n v="60810.842680000002"/>
    <n v="56600.86103"/>
    <n v="-4261.0332999999991"/>
    <n v="11862.509870000002"/>
    <n v="-4261.0332999999991"/>
    <n v="11862.509870000002"/>
    <n v="0"/>
    <n v="0"/>
    <n v="137.94900000000001"/>
    <n v="132.37299999999999"/>
    <n v="0"/>
    <n v="0"/>
    <n v="-1676.5738200000001"/>
    <n v="8921.7650599999997"/>
    <n v="66095.174249999996"/>
    <n v="52502.19442"/>
    <n v="0"/>
    <n v="0"/>
    <n v="0"/>
    <n v="0"/>
    <n v="0"/>
    <n v="0"/>
    <s v="RC General"/>
    <s v="Daños Sin Autos"/>
    <s v="Responsabilidad Civil y Riesgos Profesionales"/>
    <x v="33"/>
    <x v="3"/>
    <n v="1804855.7942300001"/>
    <n v="1678335.85387"/>
    <n v="915229324.65265"/>
    <n v="785024033.86473012"/>
    <n v="876641246.77607977"/>
    <n v="747866068.79561019"/>
    <n v="14944322.83862"/>
    <n v="14583158.907519998"/>
    <n v="6562817.162539999"/>
    <n v="5016001.0914399996"/>
    <n v="98300.692500000005"/>
    <n v="83375.708499999993"/>
    <n v="0.40691601310197234"/>
    <n v="0.38812483213642429"/>
    <n v="4209.9816500000015"/>
    <n v="7.4380169725131839"/>
    <n v="61.862069466092521"/>
    <n v="67.886512808463877"/>
    <n v="3.3692909358414167"/>
    <n v="3.3724394851892483"/>
    <n v="6.6443284805236197E-3"/>
    <n v="6.9367991642689504E-3"/>
    <n v="7.2100800215440372E-3"/>
    <n v="7.5683151558342552E-3"/>
    <m/>
    <m/>
    <m/>
    <n v="0"/>
    <m/>
    <n v="0"/>
    <m/>
    <n v="0"/>
    <m/>
    <n v="-135.92016653049157"/>
    <n v="-7.0070288655963733"/>
    <n v="20.958179176307137"/>
    <n v="-6.4926893351861359E-2"/>
    <n v="-118.79195213867244"/>
    <n v="25.890307976959413"/>
    <n v="-2.5366054920416525"/>
    <n v="16.993127922670929"/>
    <s v="Resto"/>
    <n v="2023"/>
    <n v="4"/>
    <d v="2025-03-26T00:00:00"/>
    <x v="33"/>
    <x v="28"/>
  </r>
  <r>
    <n v="2024"/>
    <n v="12"/>
    <n v="16"/>
    <x v="24"/>
    <s v="RC General"/>
    <n v="14"/>
    <s v="8527a891e224136950ff32ca212b45bc93f69fbb801c3b1ebedac52775f99e61"/>
    <s v="866d562d83a77144c090ae01fef5e5dc5d322dfdcb968ee04e0fa262fe1b2619"/>
    <x v="27"/>
    <n v="184271.29522"/>
    <n v="99049.441139999995"/>
    <n v="184271.29522"/>
    <n v="99049.441139999995"/>
    <n v="74590.266860000003"/>
    <n v="30638.443679999997"/>
    <n v="74590.266860000003"/>
    <n v="30638.443679999997"/>
    <n v="0"/>
    <n v="0"/>
    <n v="137.94900000000001"/>
    <n v="132.37299999999999"/>
    <n v="0"/>
    <n v="0"/>
    <n v="34532.599820000003"/>
    <n v="25424.428210000002"/>
    <n v="102822.52699"/>
    <n v="46493.853630000005"/>
    <n v="0"/>
    <n v="0"/>
    <n v="0"/>
    <n v="0"/>
    <n v="0"/>
    <n v="0"/>
    <s v="RC General"/>
    <s v="Daños Sin Autos"/>
    <s v="Responsabilidad Civil y Riesgos Profesionales"/>
    <x v="33"/>
    <x v="3"/>
    <n v="4664109.4979099995"/>
    <n v="3803565.6865300001"/>
    <n v="915229324.65265"/>
    <n v="785024033.86473012"/>
    <n v="876641246.77607977"/>
    <n v="747866068.79561019"/>
    <n v="14944322.83862"/>
    <n v="14583158.907519998"/>
    <n v="6562817.162539999"/>
    <n v="5016001.0914399996"/>
    <n v="203000.70275"/>
    <n v="108738.51987999999"/>
    <n v="1.2330521577317324"/>
    <n v="0.67920429152646655"/>
    <n v="85221.854080000005"/>
    <n v="86.039712187315033"/>
    <n v="90.773722811656626"/>
    <n v="91.089561683667824"/>
    <n v="3.9508355303959415"/>
    <n v="2.6041206936631869"/>
    <n v="2.0133893250190063E-2"/>
    <n v="2.1020148880476801E-2"/>
    <n v="1.2617376904038521E-2"/>
    <n v="1.3244275315166084E-2"/>
    <m/>
    <m/>
    <m/>
    <n v="0"/>
    <m/>
    <n v="0"/>
    <m/>
    <n v="0"/>
    <m/>
    <n v="143.45318462990551"/>
    <n v="40.478505765614386"/>
    <n v="30.93247506232219"/>
    <n v="1.1365586609018288"/>
    <n v="35.824489482196299"/>
    <n v="121.15294595338533"/>
    <n v="33.584663624692354"/>
    <n v="54.683417753083333"/>
    <s v="Resto"/>
    <n v="2023"/>
    <n v="4"/>
    <d v="2025-03-26T00:00:00"/>
    <x v="33"/>
    <x v="27"/>
  </r>
  <r>
    <n v="2024"/>
    <n v="12"/>
    <n v="1"/>
    <x v="14"/>
    <s v="RC General"/>
    <n v="30"/>
    <s v="624b60c58c9d8bfb6ff1886c2fd605d2adeb6ea4da576068201b6c6958ce93f4"/>
    <s v="866d562d83a77144c090ae01fef5e5dc5d322dfdcb968ee04e0fa262fe1b2619"/>
    <x v="12"/>
    <n v="279844.45600000001"/>
    <n v="335465.41210000002"/>
    <n v="279844.45600000001"/>
    <n v="335465.41210000002"/>
    <n v="136694.21851000004"/>
    <n v="9060.0619000000006"/>
    <n v="136694.21851000004"/>
    <n v="9060.0619000000006"/>
    <n v="0"/>
    <n v="0"/>
    <n v="137.94900000000001"/>
    <n v="132.37299999999999"/>
    <n v="0"/>
    <n v="0"/>
    <n v="67843.647750000004"/>
    <n v="1973.2833899999998"/>
    <n v="70465.116120000006"/>
    <n v="58956.808499999999"/>
    <n v="0"/>
    <n v="0"/>
    <n v="0"/>
    <n v="0"/>
    <n v="0"/>
    <n v="0"/>
    <s v="RC General"/>
    <s v="Daños Sin Autos"/>
    <s v="Responsabilidad Civil y Riesgos Profesionales"/>
    <x v="33"/>
    <x v="3"/>
    <n v="45393489.003809996"/>
    <n v="37616661.60249"/>
    <n v="915229324.65265"/>
    <n v="785024033.86473012"/>
    <n v="876641246.77607977"/>
    <n v="747866068.79561019"/>
    <n v="14944322.83862"/>
    <n v="14583158.907519998"/>
    <n v="6562817.162539999"/>
    <n v="5016001.0914399996"/>
    <n v="418418.88582999998"/>
    <n v="451532.55254"/>
    <n v="1.8725803706328499"/>
    <n v="2.3003617681695347"/>
    <n v="-55620.95610000001"/>
    <n v="-16.580235724397053"/>
    <n v="66.88141130266726"/>
    <n v="74.294845457522598"/>
    <n v="0.61648589289206635"/>
    <n v="0.89180006361275344"/>
    <n v="3.0576430241263001E-2"/>
    <n v="3.192234645918738E-2"/>
    <n v="4.2733139066899586E-2"/>
    <n v="4.4856348763120821E-2"/>
    <m/>
    <m/>
    <m/>
    <n v="0"/>
    <m/>
    <n v="0"/>
    <m/>
    <n v="0"/>
    <m/>
    <n v="1408.7559005529536"/>
    <n v="48.846498681396078"/>
    <n v="2.7007439733605847"/>
    <n v="2.0828588565629862"/>
    <n v="3338.1097055704709"/>
    <n v="19.519895857320723"/>
    <n v="96.279764351007785"/>
    <n v="3.3469983199650297"/>
    <s v="Medianas"/>
    <n v="2023"/>
    <n v="4"/>
    <d v="2025-03-26T00:00:00"/>
    <x v="33"/>
    <x v="12"/>
  </r>
  <r>
    <n v="2024"/>
    <n v="12"/>
    <n v="93"/>
    <x v="43"/>
    <s v="RC General"/>
    <n v="220"/>
    <s v="36790ecd55c2030dc553685bef719df653f413a20cdad1bfd1dc934c76686ddd"/>
    <s v="866d562d83a77144c090ae01fef5e5dc5d322dfdcb968ee04e0fa262fe1b2619"/>
    <x v="30"/>
    <n v="39244.835450000006"/>
    <n v="39359.901770000004"/>
    <n v="39244.835450000006"/>
    <n v="39359.901770000004"/>
    <n v="27407.625790000002"/>
    <n v="30346.149350000003"/>
    <n v="27407.625790000002"/>
    <n v="30346.149350000003"/>
    <n v="0"/>
    <n v="0"/>
    <n v="137.94900000000001"/>
    <n v="132.37299999999999"/>
    <n v="0"/>
    <n v="0"/>
    <n v="2243.4036000000001"/>
    <n v="9850.2475599999998"/>
    <n v="5171.8033499999992"/>
    <n v="6237.7061199999998"/>
    <n v="0"/>
    <n v="0"/>
    <n v="0"/>
    <n v="0"/>
    <n v="0"/>
    <n v="0"/>
    <s v="RC General"/>
    <s v="Daños Sin Autos"/>
    <s v="Responsabilidad Civil y Riesgos Profesionales"/>
    <x v="33"/>
    <x v="3"/>
    <n v="790543.25459999999"/>
    <n v="654697.32048999995"/>
    <n v="915229324.65265"/>
    <n v="785024033.86473012"/>
    <n v="876641246.77607977"/>
    <n v="747866068.79561019"/>
    <n v="14944322.83862"/>
    <n v="14583158.907519998"/>
    <n v="6562817.162539999"/>
    <n v="5016001.0914399996"/>
    <n v="42250.677729999996"/>
    <n v="40769.676899999999"/>
    <n v="0.26260698376095831"/>
    <n v="0.26989969744966263"/>
    <n v="-115.06631999999809"/>
    <n v="-0.29234402228031087"/>
    <n v="92.885694522562176"/>
    <n v="96.542098841111994"/>
    <n v="4.9642869282158575"/>
    <n v="6.0119234550313392"/>
    <n v="4.2879783670496238E-3"/>
    <n v="4.4767270071224821E-3"/>
    <n v="5.013846719600209E-3"/>
    <n v="5.2629612991249323E-3"/>
    <m/>
    <m/>
    <m/>
    <n v="0"/>
    <m/>
    <n v="0"/>
    <m/>
    <n v="0"/>
    <m/>
    <n v="-9.6833490341996296"/>
    <n v="69.837535246946743"/>
    <n v="77.099149096783933"/>
    <n v="0.41761982866809688"/>
    <n v="-77.224901340449151"/>
    <n v="-17.088056883321091"/>
    <n v="43.377588979673796"/>
    <n v="157.91458222786551"/>
    <s v="Resto"/>
    <n v="2023"/>
    <n v="4"/>
    <d v="2025-03-26T00:00:00"/>
    <x v="33"/>
    <x v="30"/>
  </r>
  <r>
    <n v="2024"/>
    <n v="12"/>
    <n v="50"/>
    <x v="56"/>
    <s v="RC General"/>
    <n v="38"/>
    <s v="aea92132c4cbeb263e6ac2bf6c183b5d81737f179f21efdc5863739672f0f470"/>
    <s v="866d562d83a77144c090ae01fef5e5dc5d322dfdcb968ee04e0fa262fe1b2619"/>
    <x v="36"/>
    <n v="0"/>
    <n v="466.50934000000001"/>
    <n v="0"/>
    <n v="466.50934000000001"/>
    <n v="-92"/>
    <n v="-779.99846000000014"/>
    <n v="-92"/>
    <n v="-779.99846000000014"/>
    <n v="0"/>
    <n v="0"/>
    <n v="137.94900000000001"/>
    <n v="132.37299999999999"/>
    <n v="0"/>
    <n v="0"/>
    <n v="0"/>
    <n v="-416.77593000000002"/>
    <n v="0"/>
    <n v="50.485099999999996"/>
    <n v="0"/>
    <n v="0"/>
    <n v="0"/>
    <n v="0"/>
    <n v="0"/>
    <n v="0"/>
    <s v="RC General"/>
    <s v="Daños Sin Autos"/>
    <s v="Responsabilidad Civil y Riesgos Profesionales"/>
    <x v="33"/>
    <x v="3"/>
    <n v="56200364.244449995"/>
    <n v="33772004.557349995"/>
    <n v="915229324.65265"/>
    <n v="785024033.86473012"/>
    <n v="876641246.77607977"/>
    <n v="747866068.79561019"/>
    <n v="14944322.83862"/>
    <n v="14583158.907519998"/>
    <n v="6562817.162539999"/>
    <n v="5016001.0914399996"/>
    <n v="0"/>
    <n v="466.50934000000001"/>
    <m/>
    <n v="3.1989594501328402E-3"/>
    <m/>
    <m/>
    <m/>
    <n v="100"/>
    <m/>
    <n v="1.3813492746863642E-3"/>
    <m/>
    <m/>
    <n v="5.94261219880544E-5"/>
    <n v="6.2378727885232588E-5"/>
    <m/>
    <m/>
    <m/>
    <n v="0"/>
    <m/>
    <n v="0"/>
    <m/>
    <n v="0"/>
    <m/>
    <n v="-88.205104917771251"/>
    <m/>
    <n v="-167.19889466736083"/>
    <n v="-1.4018370117809796E-3"/>
    <m/>
    <m/>
    <m/>
    <n v="-825.54244717748406"/>
    <s v="Resto"/>
    <n v="2023"/>
    <n v="4"/>
    <d v="2025-03-26T00:00:00"/>
    <x v="33"/>
    <x v="36"/>
  </r>
  <r>
    <n v="2024"/>
    <n v="12"/>
    <n v="22"/>
    <x v="15"/>
    <s v="RC General"/>
    <n v="16"/>
    <s v="b17ef6d19c7a5b1ee83b907c595526dcb1eb06db8227d650d5dda0a9f4ce8cd9"/>
    <s v="866d562d83a77144c090ae01fef5e5dc5d322dfdcb968ee04e0fa262fe1b2619"/>
    <x v="4"/>
    <n v="1860315.10577"/>
    <n v="1647139.08033"/>
    <n v="1860315.10577"/>
    <n v="1647139.08033"/>
    <n v="800331.02652999992"/>
    <n v="757866.96421000012"/>
    <n v="800331.02652999992"/>
    <n v="757866.96421000012"/>
    <n v="0"/>
    <n v="0"/>
    <n v="137.94900000000001"/>
    <n v="132.37299999999999"/>
    <n v="0"/>
    <n v="0"/>
    <n v="249530.71359999999"/>
    <n v="265453.20785000001"/>
    <n v="457672.68234"/>
    <n v="365517.13562999998"/>
    <n v="0"/>
    <n v="0"/>
    <n v="0"/>
    <n v="0"/>
    <n v="0"/>
    <n v="0"/>
    <s v="RC General"/>
    <s v="Daños Sin Autos"/>
    <s v="Responsabilidad Civil y Riesgos Profesionales"/>
    <x v="33"/>
    <x v="3"/>
    <n v="30790952.222909998"/>
    <n v="26673376.957529999"/>
    <n v="915229324.65265"/>
    <n v="785024033.86473012"/>
    <n v="876641246.77607977"/>
    <n v="747866068.79561019"/>
    <n v="14944322.83862"/>
    <n v="14583158.907519998"/>
    <n v="6562817.162539999"/>
    <n v="5016001.0914399996"/>
    <n v="2109395.5470599998"/>
    <n v="1900703.8236099998"/>
    <n v="12.448306462989839"/>
    <n v="11.294803072334561"/>
    <n v="213176.02544"/>
    <n v="12.942199477004145"/>
    <n v="88.191857063642757"/>
    <n v="86.659428989919888"/>
    <n v="6.0417589306829989"/>
    <n v="6.1752176447422276"/>
    <n v="0.20326218311197919"/>
    <n v="0.21220939724333776"/>
    <n v="0.20982021049992766"/>
    <n v="0.22024519483583613"/>
    <m/>
    <m/>
    <m/>
    <n v="0"/>
    <m/>
    <n v="0"/>
    <m/>
    <n v="0"/>
    <m/>
    <n v="5.6031024342463986"/>
    <n v="43.021261508207573"/>
    <n v="46.011109399344917"/>
    <n v="12.194931028982815"/>
    <n v="-5.9982301133077121"/>
    <n v="25.212373847032389"/>
    <n v="54.521653406140238"/>
    <n v="72.624011838041127"/>
    <s v="Grandes"/>
    <n v="2023"/>
    <n v="4"/>
    <d v="2025-03-26T00:00:00"/>
    <x v="33"/>
    <x v="4"/>
  </r>
  <r>
    <n v="2024"/>
    <n v="12"/>
    <n v="94"/>
    <x v="19"/>
    <s v="RC General"/>
    <n v="7"/>
    <s v="7902699be42c8a8e46fbbb4501726517e86b22c56a189f7625a6da49081b2451"/>
    <s v="866d562d83a77144c090ae01fef5e5dc5d322dfdcb968ee04e0fa262fe1b2619"/>
    <x v="16"/>
    <n v="520483.32373"/>
    <n v="571492.84563"/>
    <n v="520483.32373"/>
    <n v="571492.84563"/>
    <n v="50030.396819999987"/>
    <n v="130398.09410999999"/>
    <n v="50030.396819999987"/>
    <n v="130398.09410999999"/>
    <n v="0"/>
    <n v="0"/>
    <n v="137.94900000000001"/>
    <n v="132.37299999999999"/>
    <n v="0"/>
    <n v="0"/>
    <n v="11920.89848"/>
    <n v="27806.09591"/>
    <n v="66253.586469999995"/>
    <n v="21455.72525"/>
    <n v="0"/>
    <n v="0"/>
    <n v="0"/>
    <n v="0"/>
    <n v="0"/>
    <n v="0"/>
    <s v="RC General"/>
    <s v="Daños Sin Autos"/>
    <s v="Responsabilidad Civil y Riesgos Profesionales"/>
    <x v="33"/>
    <x v="3"/>
    <n v="7555571.8099100003"/>
    <n v="8049984.2732899999"/>
    <n v="915229324.65265"/>
    <n v="785024033.86473012"/>
    <n v="876641246.77607977"/>
    <n v="747866068.79561019"/>
    <n v="14944322.83862"/>
    <n v="14583158.907519998"/>
    <n v="6562817.162539999"/>
    <n v="5016001.0914399996"/>
    <n v="889367.91902999999"/>
    <n v="948750.05046000006"/>
    <n v="3.4828163801770686"/>
    <n v="3.9188549562831834"/>
    <n v="-51009.521899999992"/>
    <n v="-8.9256623753125588"/>
    <n v="58.52283544223986"/>
    <n v="60.236396862683961"/>
    <n v="6.888735053081307"/>
    <n v="7.0993038772289783"/>
    <n v="5.6869170350014202E-2"/>
    <n v="5.937244290570632E-2"/>
    <n v="7.2799407531066188E-2"/>
    <n v="7.64164694021153E-2"/>
    <m/>
    <m/>
    <m/>
    <n v="0"/>
    <m/>
    <n v="0"/>
    <m/>
    <n v="0"/>
    <m/>
    <n v="-61.632570505366566"/>
    <n v="9.6122958294727585"/>
    <n v="22.817100005206935"/>
    <n v="0.7623311084387544"/>
    <n v="-57.128470970594449"/>
    <n v="208.79210885681897"/>
    <n v="17.992834977164371"/>
    <n v="129.59755769616783"/>
    <s v="Medianas"/>
    <n v="2023"/>
    <n v="4"/>
    <d v="2025-03-26T00:00:00"/>
    <x v="33"/>
    <x v="16"/>
  </r>
  <r>
    <n v="2024"/>
    <n v="12"/>
    <n v="27"/>
    <x v="21"/>
    <s v="RC General"/>
    <n v="21"/>
    <s v="6f4b6612125fb3a0daecd2799dfd6c9c299424fd920f9b308110a2c1fbd8f443"/>
    <s v="866d562d83a77144c090ae01fef5e5dc5d322dfdcb968ee04e0fa262fe1b2619"/>
    <x v="10"/>
    <n v="388648.1251"/>
    <n v="322713.41298000002"/>
    <n v="388648.1251"/>
    <n v="322713.41298000002"/>
    <n v="30828.716210000002"/>
    <n v="49255.030650000008"/>
    <n v="30828.716210000002"/>
    <n v="49255.030650000008"/>
    <n v="0"/>
    <n v="0"/>
    <n v="137.94900000000001"/>
    <n v="132.37299999999999"/>
    <n v="0"/>
    <n v="0"/>
    <n v="82360.549379999997"/>
    <n v="65028.240429999998"/>
    <n v="349678.04067000002"/>
    <n v="323098.68901999999"/>
    <n v="0"/>
    <n v="0"/>
    <n v="0"/>
    <n v="0"/>
    <n v="0"/>
    <n v="0"/>
    <s v="RC General"/>
    <s v="Daños Sin Autos"/>
    <s v="Responsabilidad Civil y Riesgos Profesionales"/>
    <x v="33"/>
    <x v="3"/>
    <n v="12904627.523799999"/>
    <n v="11666681.303610001"/>
    <n v="915229324.65265"/>
    <n v="785024033.86473012"/>
    <n v="876641246.77607977"/>
    <n v="747866068.79561019"/>
    <n v="14944322.83862"/>
    <n v="14583158.907519998"/>
    <n v="6562817.162539999"/>
    <n v="5016001.0914399996"/>
    <n v="399157.67602999997"/>
    <n v="332329.1458"/>
    <n v="2.6006405863745972"/>
    <n v="2.2129184426125166"/>
    <n v="65934.712119999982"/>
    <n v="20.43135161663896"/>
    <n v="97.367067812768283"/>
    <n v="97.106563495400778"/>
    <n v="3.0116957996905875"/>
    <n v="2.7661114980499497"/>
    <n v="4.2464562119171677E-2"/>
    <n v="4.4333771258115613E-2"/>
    <n v="4.1108730313804354E-2"/>
    <n v="4.3151230741048201E-2"/>
    <m/>
    <m/>
    <m/>
    <n v="0"/>
    <m/>
    <n v="0"/>
    <m/>
    <n v="0"/>
    <m/>
    <n v="-37.410015173749578"/>
    <n v="7.9322951068058565"/>
    <n v="15.262777643844808"/>
    <n v="0.46974821096598102"/>
    <n v="26.653510590767794"/>
    <n v="8.2263879592389131"/>
    <n v="23.553251791903548"/>
    <n v="20.126432771126073"/>
    <s v="Medianas"/>
    <n v="2023"/>
    <n v="4"/>
    <d v="2025-03-26T00:00:00"/>
    <x v="33"/>
    <x v="10"/>
  </r>
  <r>
    <n v="2024"/>
    <n v="12"/>
    <n v="107"/>
    <x v="28"/>
    <s v="RC General"/>
    <n v="70"/>
    <s v="ff5a1ae012afa5d4c889c50ad427aaf545d31a4fac04ffc1c4d03d403ba4250a"/>
    <s v="866d562d83a77144c090ae01fef5e5dc5d322dfdcb968ee04e0fa262fe1b2619"/>
    <x v="31"/>
    <n v="50366.856469999999"/>
    <n v="47796.142970000001"/>
    <n v="50366.856469999999"/>
    <n v="47796.142970000001"/>
    <n v="-1569.1984900000004"/>
    <n v="13413.206059999997"/>
    <n v="-1569.1984900000004"/>
    <n v="13413.206059999997"/>
    <n v="0"/>
    <n v="0"/>
    <n v="137.94900000000001"/>
    <n v="132.37299999999999"/>
    <n v="0"/>
    <n v="0"/>
    <n v="-7384.8297699999994"/>
    <n v="6449.9223600000005"/>
    <n v="29393.425510000001"/>
    <n v="24341.16634"/>
    <n v="0"/>
    <n v="0"/>
    <n v="0"/>
    <n v="0"/>
    <n v="0"/>
    <n v="0"/>
    <s v="RC General"/>
    <s v="Daños Sin Autos"/>
    <s v="Responsabilidad Civil y Riesgos Profesionales"/>
    <x v="33"/>
    <x v="3"/>
    <n v="1973163.2505099999"/>
    <n v="1477029.9641500001"/>
    <n v="915229324.65265"/>
    <n v="785024033.86473012"/>
    <n v="876641246.77607977"/>
    <n v="747866068.79561019"/>
    <n v="14944322.83862"/>
    <n v="14583158.907519998"/>
    <n v="6562817.162539999"/>
    <n v="5016001.0914399996"/>
    <n v="50366.856469999999"/>
    <n v="47796.142970000001"/>
    <n v="0.33703003484265609"/>
    <n v="0.32774890044812777"/>
    <n v="2570.713499999998"/>
    <n v="5.3784957117011478"/>
    <n v="100"/>
    <n v="100"/>
    <n v="2.5525944929788129"/>
    <n v="3.2359629885711687"/>
    <n v="5.5031952225870111E-3"/>
    <n v="5.7454353939229135E-3"/>
    <n v="6.0884942254183132E-3"/>
    <n v="6.3910030103348043E-3"/>
    <m/>
    <m/>
    <m/>
    <n v="0"/>
    <m/>
    <n v="0"/>
    <m/>
    <n v="0"/>
    <m/>
    <n v="-111.69890690548297"/>
    <n v="-3.1155378754571705"/>
    <n v="28.06336500503609"/>
    <n v="-2.3910440457748112E-2"/>
    <n v="-214.49486300483156"/>
    <n v="20.756027461583002"/>
    <n v="-25.124086906739031"/>
    <n v="26.498000424083212"/>
    <s v="Resto"/>
    <n v="2023"/>
    <n v="4"/>
    <d v="2025-03-26T00:00:00"/>
    <x v="33"/>
    <x v="31"/>
  </r>
  <r>
    <n v="2024"/>
    <n v="12"/>
    <n v="3"/>
    <x v="40"/>
    <s v="RC General"/>
    <n v="3"/>
    <s v="4e07408562bedb8b60ce05c1decfe3ad16b72230967de01f640b7e4729b49fce"/>
    <s v="866d562d83a77144c090ae01fef5e5dc5d322dfdcb968ee04e0fa262fe1b2619"/>
    <x v="19"/>
    <n v="248817.22371000002"/>
    <n v="258460.62528000001"/>
    <n v="248817.22371000002"/>
    <n v="258460.62528000001"/>
    <n v="341017.17050999997"/>
    <n v="273175.50826000009"/>
    <n v="341017.17050999997"/>
    <n v="273175.50826000009"/>
    <n v="0"/>
    <n v="0"/>
    <n v="137.94900000000001"/>
    <n v="132.37299999999999"/>
    <n v="0"/>
    <n v="0"/>
    <n v="7386.1875700000001"/>
    <n v="7187.9925800000001"/>
    <n v="16789.537379999998"/>
    <n v="20343.88636"/>
    <n v="0"/>
    <n v="0"/>
    <n v="0"/>
    <n v="0"/>
    <n v="0"/>
    <n v="0"/>
    <s v="RC General"/>
    <s v="Daños Sin Autos"/>
    <s v="Responsabilidad Civil y Riesgos Profesionales"/>
    <x v="33"/>
    <x v="3"/>
    <n v="25277015.57071"/>
    <n v="21222664.481219999"/>
    <n v="915229324.65265"/>
    <n v="785024033.86473012"/>
    <n v="876641246.77607977"/>
    <n v="747866068.79561019"/>
    <n v="14944322.83862"/>
    <n v="14583158.907519998"/>
    <n v="6562817.162539999"/>
    <n v="5016001.0914399996"/>
    <n v="274938.51024999999"/>
    <n v="280926.62287000002"/>
    <n v="1.664961513458421"/>
    <n v="1.7723226285816673"/>
    <n v="-9643.4015699999873"/>
    <n v="-3.7310911708709704"/>
    <n v="90.499225984658153"/>
    <n v="92.002894791357576"/>
    <n v="0.98436155571435224"/>
    <n v="1.2178519125565623"/>
    <n v="2.7186325547909177E-2"/>
    <n v="2.8383015814627228E-2"/>
    <n v="3.2923912406551382E-2"/>
    <n v="3.4559747535576002E-2"/>
    <m/>
    <m/>
    <m/>
    <n v="0"/>
    <m/>
    <n v="0"/>
    <m/>
    <n v="0"/>
    <m/>
    <n v="24.834459971217584"/>
    <n v="137.05529119939874"/>
    <n v="105.69327841099931"/>
    <n v="5.1962009921059042"/>
    <n v="2.7573065469135516"/>
    <n v="-17.471337172766244"/>
    <n v="43.992799818287793"/>
    <n v="35.332445594726572"/>
    <s v="Resto"/>
    <n v="2023"/>
    <n v="4"/>
    <d v="2025-03-26T00:00:00"/>
    <x v="33"/>
    <x v="19"/>
  </r>
  <r>
    <n v="2024"/>
    <n v="12"/>
    <n v="201.1"/>
    <x v="1"/>
    <s v="RC General"/>
    <n v="201.1"/>
    <m/>
    <m/>
    <x v="1"/>
    <n v="14944322.838619998"/>
    <n v="14583158.90752"/>
    <n v="14944322.838619998"/>
    <n v="14583158.90752"/>
    <n v="6562817.1625399999"/>
    <n v="5016001.0914399987"/>
    <n v="6562817.1625399999"/>
    <n v="5016001.0914399987"/>
    <n v="0"/>
    <n v="0"/>
    <n v="0"/>
    <n v="0"/>
    <n v="440.56277000000006"/>
    <n v="1479.0319099999999"/>
    <n v="2169922.4747600001"/>
    <n v="1630745.7258299997"/>
    <n v="5437743.0564000001"/>
    <n v="4870372.72382"/>
    <n v="0"/>
    <n v="0"/>
    <n v="0"/>
    <n v="0"/>
    <n v="0"/>
    <n v="0"/>
    <s v="RC General"/>
    <s v="Daños Sin Autos"/>
    <s v="Responsabilidad Civil y Riesgos Profesionales"/>
    <x v="33"/>
    <x v="3"/>
    <n v="608817487.13983989"/>
    <n v="521214639.59962004"/>
    <n v="915229324.65265"/>
    <n v="785024033.86473012"/>
    <n v="876641246.77607977"/>
    <n v="747866068.79561019"/>
    <n v="14944322.83862"/>
    <n v="14583158.907519998"/>
    <n v="6562817.162539999"/>
    <n v="5016001.0914399996"/>
    <n v="19516672.183869999"/>
    <n v="19019411.345899999"/>
    <n v="99.999999999999986"/>
    <n v="100.00000000000003"/>
    <n v="361163.93109999783"/>
    <n v="2.4765822918775049"/>
    <n v="76.572085127151311"/>
    <n v="76.675132801434899"/>
    <n v="2.4546474361022126"/>
    <n v="2.7979181319086321"/>
    <n v="1.6328500886148618"/>
    <n v="1.7047250392995965"/>
    <n v="1.8576703742082967"/>
    <n v="1.9499693215130394"/>
    <m/>
    <m/>
    <m/>
    <n v="0"/>
    <m/>
    <n v="0"/>
    <m/>
    <n v="0"/>
    <m/>
    <n v="30.83763426087971"/>
    <n v="43.915119028210377"/>
    <n v="34.395847451497161"/>
    <n v="100.00000000000003"/>
    <n v="33.06320172359036"/>
    <n v="11.649423252662118"/>
    <n v="39.904836478179867"/>
    <n v="33.482975909715385"/>
    <m/>
    <n v="2023"/>
    <n v="4"/>
    <d v="2025-03-26T00:00:00"/>
    <x v="33"/>
    <x v="1"/>
  </r>
  <r>
    <n v="2024"/>
    <n v="12"/>
    <n v="23"/>
    <x v="16"/>
    <s v="RC General"/>
    <n v="17"/>
    <s v="4523540f1504cd17100c4835e85b7eefd49911580f8efff0599a8f283be6b9e3"/>
    <s v="866d562d83a77144c090ae01fef5e5dc5d322dfdcb968ee04e0fa262fe1b2619"/>
    <x v="18"/>
    <n v="503517.22749999998"/>
    <n v="453309.72882000002"/>
    <n v="503517.22749999998"/>
    <n v="453309.72882000002"/>
    <n v="51718.727700000003"/>
    <n v="101518.74264"/>
    <n v="51718.727700000003"/>
    <n v="101518.74264"/>
    <n v="0"/>
    <n v="0"/>
    <n v="137.94900000000001"/>
    <n v="132.37299999999999"/>
    <n v="0"/>
    <n v="0"/>
    <n v="16587.607339999999"/>
    <n v="39107.98702"/>
    <n v="83873.056700000001"/>
    <n v="66115.36378"/>
    <n v="0"/>
    <n v="0"/>
    <n v="0"/>
    <n v="0"/>
    <n v="0"/>
    <n v="0"/>
    <s v="RC General"/>
    <s v="Daños Sin Autos"/>
    <s v="Responsabilidad Civil y Riesgos Profesionales"/>
    <x v="33"/>
    <x v="3"/>
    <n v="22633209.318060003"/>
    <n v="19354152.859979998"/>
    <n v="915229324.65265"/>
    <n v="785024033.86473012"/>
    <n v="876641246.77607977"/>
    <n v="747866068.79561019"/>
    <n v="14944322.83862"/>
    <n v="14583158.907519998"/>
    <n v="6562817.162539999"/>
    <n v="5016001.0914399996"/>
    <n v="1029307.96765"/>
    <n v="888209.87822000007"/>
    <n v="3.3692876749074312"/>
    <n v="3.1084467480241531"/>
    <n v="50207.498679999961"/>
    <n v="11.075760233669364"/>
    <n v="48.918034575169351"/>
    <n v="51.036330481760302"/>
    <n v="2.2246832979988485"/>
    <n v="2.3421832621635525"/>
    <n v="5.5015416785415612E-2"/>
    <n v="5.7437090640182167E-2"/>
    <n v="5.7744694336085915E-2"/>
    <n v="6.0613757962040708E-2"/>
    <m/>
    <m/>
    <m/>
    <n v="0"/>
    <m/>
    <n v="0"/>
    <m/>
    <n v="0"/>
    <m/>
    <n v="-49.054995801709225"/>
    <n v="10.271491197389071"/>
    <n v="22.395006368881841"/>
    <n v="0.78805681187045851"/>
    <n v="-57.585115972558178"/>
    <n v="26.858648133721275"/>
    <n v="19.777039245548327"/>
    <n v="59.151133388802776"/>
    <s v="Medianas"/>
    <n v="2023"/>
    <n v="4"/>
    <d v="2025-03-26T00:00:00"/>
    <x v="33"/>
    <x v="18"/>
  </r>
  <r>
    <n v="2024"/>
    <n v="12"/>
    <n v="79"/>
    <x v="59"/>
    <s v="RC General"/>
    <n v="51"/>
    <s v="031b4af5197ec30a926f48cf40e11a7dbc470048a21e4003b7a3c07c5dab1baa"/>
    <s v="866d562d83a77144c090ae01fef5e5dc5d322dfdcb968ee04e0fa262fe1b2619"/>
    <x v="22"/>
    <n v="228263.74833999999"/>
    <n v="179593.20803000001"/>
    <n v="228263.74833999999"/>
    <n v="179593.20803000001"/>
    <n v="26580.631459999997"/>
    <n v="23393.242329999997"/>
    <n v="26580.631459999997"/>
    <n v="23393.242329999997"/>
    <n v="0"/>
    <n v="0"/>
    <n v="137.94900000000001"/>
    <n v="132.37299999999999"/>
    <n v="0"/>
    <n v="0"/>
    <n v="23488.119839999999"/>
    <n v="23064.141739999999"/>
    <n v="193079.72341000001"/>
    <n v="146404.78387000001"/>
    <n v="0"/>
    <n v="0"/>
    <n v="0"/>
    <n v="0"/>
    <n v="0"/>
    <n v="0"/>
    <s v="RC General"/>
    <s v="Daños Sin Autos"/>
    <s v="Responsabilidad Civil y Riesgos Profesionales"/>
    <x v="33"/>
    <x v="3"/>
    <n v="77118417.460149989"/>
    <n v="65800436.183449998"/>
    <n v="915229324.65265"/>
    <n v="785024033.86473012"/>
    <n v="876641246.77607977"/>
    <n v="747866068.79561019"/>
    <n v="14944322.83862"/>
    <n v="14583158.907519998"/>
    <n v="6562817.162539999"/>
    <n v="5016001.0914399996"/>
    <n v="228263.74833999999"/>
    <n v="179593.20803000001"/>
    <n v="1.5274278453762213"/>
    <n v="1.2315110132784084"/>
    <n v="48670.540309999982"/>
    <n v="27.100434834857378"/>
    <n v="100"/>
    <n v="100"/>
    <n v="0.29599122473947614"/>
    <n v="0.27293619685027398"/>
    <n v="2.4940606926753706E-2"/>
    <n v="2.6038444937362768E-2"/>
    <n v="2.2877415248785397E-2"/>
    <n v="2.4014086949983336E-2"/>
    <m/>
    <m/>
    <m/>
    <n v="0"/>
    <m/>
    <n v="0"/>
    <m/>
    <n v="0"/>
    <m/>
    <n v="13.625255896710065"/>
    <n v="11.644701207836128"/>
    <n v="13.025683201834834"/>
    <n v="0.40501861931671629"/>
    <n v="1.8382565663160877"/>
    <n v="31.880747545411459"/>
    <n v="12.164985232614798"/>
    <n v="15.753680399186806"/>
    <s v="Resto"/>
    <n v="2023"/>
    <n v="4"/>
    <d v="2025-03-26T00:00:00"/>
    <x v="33"/>
    <x v="22"/>
  </r>
  <r>
    <n v="2024"/>
    <n v="12"/>
    <n v="127"/>
    <x v="5"/>
    <s v="RC General"/>
    <n v="263"/>
    <s v="4be84111a613654b362415e563cb7607df7b203b5d303802a8a546061bbc7847"/>
    <s v="866d562d83a77144c090ae01fef5e5dc5d322dfdcb968ee04e0fa262fe1b2619"/>
    <x v="33"/>
    <n v="52638.219149999997"/>
    <n v="49262.786180000003"/>
    <n v="52638.219149999997"/>
    <n v="49262.786180000003"/>
    <n v="12191.88744"/>
    <n v="1469.7511299999999"/>
    <n v="12191.88744"/>
    <n v="1469.7511299999999"/>
    <n v="0"/>
    <n v="0"/>
    <n v="137.94900000000001"/>
    <n v="132.37299999999999"/>
    <n v="0"/>
    <n v="0"/>
    <n v="1262.9633100000001"/>
    <n v="429.71772999999996"/>
    <n v="-435.71665999999999"/>
    <n v="-1819.44625"/>
    <n v="0"/>
    <n v="0"/>
    <n v="0"/>
    <n v="0"/>
    <n v="0"/>
    <n v="0"/>
    <s v="RC General"/>
    <s v="Daños Sin Autos"/>
    <s v="Responsabilidad Civil y Riesgos Profesionales"/>
    <x v="33"/>
    <x v="3"/>
    <n v="1641104.9195699999"/>
    <n v="952812.23949000007"/>
    <n v="915229324.65265"/>
    <n v="785024033.86473012"/>
    <n v="876641246.77607977"/>
    <n v="747866068.79561019"/>
    <n v="14944322.83862"/>
    <n v="14583158.907519998"/>
    <n v="6562817.162539999"/>
    <n v="5016001.0914399996"/>
    <n v="55741.249759999999"/>
    <n v="52161.724999999999"/>
    <n v="0.35222886790138935"/>
    <n v="0.33780600274880773"/>
    <n v="3375.4329699999944"/>
    <n v="6.8518921314490555"/>
    <n v="94.433152067166716"/>
    <n v="94.442402317024616"/>
    <n v="3.2074865246149034"/>
    <n v="5.1702511930753827"/>
    <n v="5.7513693816549612E-3"/>
    <n v="6.0045337067564835E-3"/>
    <n v="6.2753220353618652E-3"/>
    <n v="6.5871134198312439E-3"/>
    <m/>
    <m/>
    <m/>
    <n v="0"/>
    <m/>
    <n v="0"/>
    <m/>
    <n v="0"/>
    <m/>
    <n v="729.52053522149708"/>
    <n v="23.161663971300978"/>
    <n v="2.9834916860563157"/>
    <n v="0.18577216366151802"/>
    <n v="193.90532943567402"/>
    <n v="-76.052237871825014"/>
    <n v="-289.85885231012281"/>
    <n v="-23.618050272163853"/>
    <s v="Resto"/>
    <n v="2023"/>
    <n v="4"/>
    <d v="2025-03-26T00:00:00"/>
    <x v="33"/>
    <x v="33"/>
  </r>
  <r>
    <n v="2024"/>
    <n v="12"/>
    <n v="43"/>
    <x v="9"/>
    <s v="RC General"/>
    <n v="31"/>
    <s v="eb1e33e8a81b697b75855af6bfcdbcbf7cbbde9f94962ceaec1ed8af21f5a50f"/>
    <s v="866d562d83a77144c090ae01fef5e5dc5d322dfdcb968ee04e0fa262fe1b2619"/>
    <x v="15"/>
    <n v="827502.48011"/>
    <n v="862257.80822999997"/>
    <n v="827502.48011"/>
    <n v="862257.80822999997"/>
    <n v="307415.13334"/>
    <n v="140476.80740000005"/>
    <n v="307415.13334"/>
    <n v="140476.80740000005"/>
    <n v="0"/>
    <n v="0"/>
    <n v="137.94900000000001"/>
    <n v="132.37299999999999"/>
    <n v="0"/>
    <n v="0"/>
    <n v="83458.774560000005"/>
    <n v="42771.75675"/>
    <n v="250379.83084000001"/>
    <n v="209501.98637"/>
    <n v="0"/>
    <n v="0"/>
    <n v="0"/>
    <n v="0"/>
    <n v="0"/>
    <n v="0"/>
    <s v="RC General"/>
    <s v="Daños Sin Autos"/>
    <s v="Responsabilidad Civil y Riesgos Profesionales"/>
    <x v="33"/>
    <x v="3"/>
    <n v="116483297.66436"/>
    <n v="99677568.474130005"/>
    <n v="915229324.65265"/>
    <n v="785024033.86473012"/>
    <n v="876641246.77607977"/>
    <n v="747866068.79561019"/>
    <n v="14944322.83862"/>
    <n v="14583158.907519998"/>
    <n v="6562817.162539999"/>
    <n v="5016001.0914399996"/>
    <n v="848643.49549999996"/>
    <n v="874464.03891999996"/>
    <n v="5.5372363742806696"/>
    <n v="5.9126956902688992"/>
    <n v="-34755.328119999962"/>
    <n v="-4.0307350989774111"/>
    <n v="97.508846117114913"/>
    <n v="98.604147209406662"/>
    <n v="0.71040440707164842"/>
    <n v="0.86504699244724004"/>
    <n v="9.0414769044256285E-2"/>
    <n v="9.43946549575677E-2"/>
    <n v="0.10983839615521609"/>
    <n v="0.11529575203466716"/>
    <m/>
    <m/>
    <m/>
    <n v="0"/>
    <m/>
    <n v="0"/>
    <m/>
    <n v="0"/>
    <m/>
    <n v="118.83693047255277"/>
    <n v="37.14975371422878"/>
    <n v="16.291740829620768"/>
    <n v="4.684194694539098"/>
    <n v="95.125898259953985"/>
    <n v="19.511912597241874"/>
    <n v="33.332866421390221"/>
    <n v="20.41591943403396"/>
    <s v="Medianas"/>
    <n v="2023"/>
    <n v="4"/>
    <d v="2025-03-26T00:00:00"/>
    <x v="33"/>
    <x v="15"/>
  </r>
  <r>
    <n v="2024"/>
    <n v="12"/>
    <n v="150.1"/>
    <x v="32"/>
    <s v="RC General"/>
    <n v="150.1"/>
    <m/>
    <m/>
    <x v="21"/>
    <n v="1744907.9465999999"/>
    <n v="2110233.2210200001"/>
    <n v="1744907.9465999999"/>
    <n v="2110233.2210200001"/>
    <n v="687015.93095999979"/>
    <n v="685468.18477000005"/>
    <n v="687015.93095999979"/>
    <n v="685468.18477000005"/>
    <n v="0"/>
    <n v="0"/>
    <n v="0"/>
    <n v="0"/>
    <n v="0"/>
    <n v="0"/>
    <n v="283649.05816000002"/>
    <n v="225591.83577999999"/>
    <n v="947669.59840999998"/>
    <n v="762245.53946999996"/>
    <n v="0"/>
    <n v="0"/>
    <n v="0"/>
    <n v="0"/>
    <n v="0"/>
    <n v="0"/>
    <s v="RC General"/>
    <s v="Daños Sin Autos"/>
    <s v="Responsabilidad Civil y Riesgos Profesionales"/>
    <x v="33"/>
    <x v="3"/>
    <n v="208275994.34258997"/>
    <n v="170672108.12118003"/>
    <n v="915229324.65265"/>
    <n v="785024033.86473012"/>
    <n v="876641246.77607977"/>
    <n v="747866068.79561019"/>
    <n v="14944322.83862"/>
    <n v="14583158.907519998"/>
    <n v="6562817.162539999"/>
    <n v="5016001.0914399996"/>
    <n v="2044425.9253199997"/>
    <n v="2362193.1876000003"/>
    <n v="11.676058965286176"/>
    <n v="14.470343732809704"/>
    <n v="-365325.27442000015"/>
    <n v="-17.312080521764173"/>
    <n v="85.349531376485629"/>
    <n v="89.33364265452002"/>
    <n v="0.8377863959347267"/>
    <n v="1.2364253563456891"/>
    <n v="0.19065253916139888"/>
    <n v="0.19904470078461883"/>
    <n v="0.26881128857051284"/>
    <n v="0.28216726350727395"/>
    <m/>
    <m/>
    <m/>
    <n v="0"/>
    <m/>
    <n v="0"/>
    <m/>
    <n v="0"/>
    <m/>
    <n v="0.2257940228865829"/>
    <n v="39.372617466650247"/>
    <n v="32.483053434192115"/>
    <n v="10.468308257640151"/>
    <n v="25.735515728777592"/>
    <n v="24.326027420105078"/>
    <n v="29.931218500193147"/>
    <n v="29.59569116493055"/>
    <s v="Resto"/>
    <n v="2023"/>
    <n v="4"/>
    <d v="2025-03-26T00:00:00"/>
    <x v="33"/>
    <x v="21"/>
  </r>
  <r>
    <n v="2024"/>
    <n v="12"/>
    <n v="105"/>
    <x v="80"/>
    <s v="RC General"/>
    <n v="226"/>
    <s v="8f1f64db81c40ea10e1e9080c9ae60a7acb8925968c431ee16784dea9841c66f"/>
    <s v="866d562d83a77144c090ae01fef5e5dc5d322dfdcb968ee04e0fa262fe1b2619"/>
    <x v="34"/>
    <n v="2215.2661000000003"/>
    <n v="2777.08059"/>
    <n v="2215.2661000000003"/>
    <n v="2777.08059"/>
    <n v="2359.6639599999999"/>
    <n v="536.11848999999995"/>
    <n v="2359.6639599999999"/>
    <n v="536.11848999999995"/>
    <n v="0"/>
    <n v="0"/>
    <n v="137.94900000000001"/>
    <n v="132.37299999999999"/>
    <n v="0"/>
    <n v="0"/>
    <n v="2099.8603499999999"/>
    <n v="1110.2908"/>
    <n v="2068.7256200000002"/>
    <n v="1939.9382900000001"/>
    <n v="0"/>
    <n v="0"/>
    <n v="0"/>
    <n v="0"/>
    <n v="0"/>
    <n v="0"/>
    <s v="RC General"/>
    <s v="Daños Sin Autos"/>
    <s v="Responsabilidad Civil y Riesgos Profesionales"/>
    <x v="33"/>
    <x v="3"/>
    <n v="2332898.1774400002"/>
    <n v="2438887.2784099998"/>
    <n v="915229324.65265"/>
    <n v="785024033.86473012"/>
    <n v="876641246.77607977"/>
    <n v="747866068.79561019"/>
    <n v="14944322.83862"/>
    <n v="14583158.907519998"/>
    <n v="6562817.162539999"/>
    <n v="5016001.0914399996"/>
    <n v="2215.2661000000003"/>
    <n v="2777.08059"/>
    <n v="1.4823462554456993E-2"/>
    <n v="1.9043066098442921E-2"/>
    <n v="-561.81448999999975"/>
    <n v="-20.230399219347095"/>
    <n v="100"/>
    <n v="100"/>
    <n v="9.4957684884083404E-2"/>
    <n v="0.11386670530384171"/>
    <n v="2.4204492145624195E-4"/>
    <n v="2.5269927785702797E-4"/>
    <n v="3.537573972516779E-4"/>
    <n v="3.71333946795087E-4"/>
    <m/>
    <m/>
    <m/>
    <n v="0"/>
    <m/>
    <n v="0"/>
    <m/>
    <n v="0"/>
    <m/>
    <n v="340.13851490180838"/>
    <n v="106.51830766516039"/>
    <n v="19.305110983473472"/>
    <n v="3.5955046461887748E-2"/>
    <n v="89.127060226023659"/>
    <n v="6.6387333382651015"/>
    <n v="101.50501979087976"/>
    <n v="57.233305086214884"/>
    <s v="Resto"/>
    <n v="2023"/>
    <n v="4"/>
    <d v="2025-03-26T00:00:00"/>
    <x v="33"/>
    <x v="34"/>
  </r>
  <r>
    <n v="2024"/>
    <n v="12"/>
    <n v="126"/>
    <x v="41"/>
    <s v="RC General"/>
    <n v="239"/>
    <s v="79bf08685d3138f9b109c3546780f056bc954fd69377b84a2cf23622e464897b"/>
    <s v="866d562d83a77144c090ae01fef5e5dc5d322dfdcb968ee04e0fa262fe1b2619"/>
    <x v="20"/>
    <n v="181817.58371000001"/>
    <n v="186988.65356000001"/>
    <n v="181817.58371000001"/>
    <n v="186988.65356000001"/>
    <n v="31714.662420000001"/>
    <n v="34733.47999"/>
    <n v="31714.662420000001"/>
    <n v="34733.47999"/>
    <n v="0"/>
    <n v="0"/>
    <n v="137.94900000000001"/>
    <n v="132.37299999999999"/>
    <n v="0"/>
    <n v="0"/>
    <n v="1767.28069"/>
    <n v="4130.7120999999997"/>
    <n v="11379.580749999999"/>
    <n v="8378.7419300000001"/>
    <n v="0"/>
    <n v="0"/>
    <n v="0"/>
    <n v="0"/>
    <n v="0"/>
    <n v="0"/>
    <s v="RC General"/>
    <s v="Daños Sin Autos"/>
    <s v="Responsabilidad Civil y Riesgos Profesionales"/>
    <x v="33"/>
    <x v="3"/>
    <n v="903982.36939999997"/>
    <n v="772546.67227999994"/>
    <n v="915229324.65265"/>
    <n v="785024033.86473012"/>
    <n v="876641246.77607977"/>
    <n v="747866068.79561019"/>
    <n v="14944322.83862"/>
    <n v="14583158.907519998"/>
    <n v="6562817.162539999"/>
    <n v="5016001.0914399996"/>
    <n v="261088.48262"/>
    <n v="245527.49099000002"/>
    <n v="1.2166331366994849"/>
    <n v="1.282223246319951"/>
    <n v="-5171.0698499999999"/>
    <n v="-2.7654457912553165"/>
    <n v="69.638301117489561"/>
    <n v="76.157929527987463"/>
    <n v="20.112956830195454"/>
    <n v="24.204188597194332"/>
    <n v="1.9865795250715315E-2"/>
    <n v="2.0740249717732209E-2"/>
    <n v="2.3819481378097602E-2"/>
    <n v="2.5002959936547612E-2"/>
    <m/>
    <m/>
    <m/>
    <n v="0"/>
    <m/>
    <n v="0"/>
    <m/>
    <n v="0"/>
    <m/>
    <n v="-8.6913766511997554"/>
    <n v="17.443121711805968"/>
    <n v="18.575180541024054"/>
    <n v="0.48324769126625361"/>
    <n v="-57.216076859968034"/>
    <n v="35.814909267649433"/>
    <n v="15.530279443730826"/>
    <n v="49.299908441027732"/>
    <s v="Resto"/>
    <n v="2023"/>
    <n v="4"/>
    <d v="2025-03-26T00:00:00"/>
    <x v="33"/>
    <x v="20"/>
  </r>
  <r>
    <n v="2024"/>
    <n v="12"/>
    <n v="79"/>
    <x v="59"/>
    <s v="Miscelaneos"/>
    <n v="51"/>
    <s v="031b4af5197ec30a926f48cf40e11a7dbc470048a21e4003b7a3c07c5dab1baa"/>
    <s v="866d562d83a77144c090ae01fef5e5dc5d322dfdcb968ee04e0fa262fe1b2619"/>
    <x v="0"/>
    <n v="2901245.15338"/>
    <n v="2407877.82883"/>
    <n v="2901245.15338"/>
    <n v="2407877.82883"/>
    <n v="299059.24239999999"/>
    <n v="333072.28272999998"/>
    <n v="299059.24239999999"/>
    <n v="333072.28272999998"/>
    <n v="0"/>
    <n v="0"/>
    <n v="137.94900000000001"/>
    <n v="132.37299999999999"/>
    <n v="0"/>
    <n v="0"/>
    <n v="230133.99077999999"/>
    <n v="256171.03706999999"/>
    <n v="2771633.7701599998"/>
    <n v="2291195.1492499998"/>
    <n v="0"/>
    <n v="0"/>
    <n v="0"/>
    <n v="0"/>
    <n v="0"/>
    <n v="0"/>
    <s v="Miscelaneos"/>
    <s v="Daños Sin Autos"/>
    <s v="Diversos"/>
    <x v="32"/>
    <x v="3"/>
    <n v="77118417.460149989"/>
    <n v="65800436.183449998"/>
    <n v="915229324.65265"/>
    <n v="785024033.86473012"/>
    <n v="876641246.77607977"/>
    <n v="747866068.79561019"/>
    <n v="15556913.919900004"/>
    <n v="14754731.62267"/>
    <n v="3067729.12347"/>
    <n v="3060296.8619400007"/>
    <n v="2981717.4028099999"/>
    <n v="2485157.1455199998"/>
    <n v="18.649233185437904"/>
    <n v="16.319360395077609"/>
    <n v="493367.32455000002"/>
    <n v="20.489715825396736"/>
    <n v="97.301144321921257"/>
    <n v="96.890364988414859"/>
    <n v="3.7620652094931581"/>
    <n v="3.6593645399506105"/>
    <n v="0.31699652483065788"/>
    <n v="0.33095010804585884"/>
    <n v="0.306726638288492"/>
    <n v="0.32196644951518272"/>
    <m/>
    <m/>
    <m/>
    <n v="0"/>
    <m/>
    <n v="0"/>
    <m/>
    <n v="0"/>
    <m/>
    <n v="-10.211909574466793"/>
    <n v="10.307961809142219"/>
    <n v="13.832607233725039"/>
    <n v="9.7485543984967329"/>
    <n v="-10.163930547263721"/>
    <n v="20.96890878401463"/>
    <n v="8.303189016444799"/>
    <n v="11.180672984309306"/>
    <s v="Grandes"/>
    <n v="2023"/>
    <n v="4"/>
    <d v="2025-03-26T00:00:00"/>
    <x v="32"/>
    <x v="0"/>
  </r>
  <r>
    <n v="2024"/>
    <n v="12"/>
    <n v="18"/>
    <x v="64"/>
    <s v="Miscelaneos"/>
    <n v="5"/>
    <s v="ef2d127de37b942baad06145e54b0c619a1f22327b2ebbcfbec78f5564afe39d"/>
    <s v="866d562d83a77144c090ae01fef5e5dc5d322dfdcb968ee04e0fa262fe1b2619"/>
    <x v="4"/>
    <n v="2647321.6771499999"/>
    <n v="2433224.8754899995"/>
    <n v="2647321.6771499999"/>
    <n v="2433224.8754899995"/>
    <n v="111756.47144000001"/>
    <n v="155788.52923000001"/>
    <n v="111756.47144000001"/>
    <n v="155788.52923000001"/>
    <n v="0"/>
    <n v="0"/>
    <n v="137.94900000000001"/>
    <n v="132.37299999999999"/>
    <n v="0"/>
    <n v="0"/>
    <n v="111942.44124"/>
    <n v="156827.86537000001"/>
    <n v="2625398.1291"/>
    <n v="2405076.8592699999"/>
    <n v="0"/>
    <n v="0"/>
    <n v="0"/>
    <n v="0"/>
    <n v="0"/>
    <n v="0"/>
    <s v="Miscelaneos"/>
    <s v="Daños Sin Autos"/>
    <s v="Diversos"/>
    <x v="32"/>
    <x v="3"/>
    <n v="21640816.292180002"/>
    <n v="22099973.424029998"/>
    <n v="915229324.65265"/>
    <n v="785024033.86473012"/>
    <n v="876641246.77607977"/>
    <n v="747866068.79561019"/>
    <n v="15556913.919900004"/>
    <n v="14754731.62267"/>
    <n v="3067729.12347"/>
    <n v="3060296.8619400007"/>
    <n v="2672012.10733"/>
    <n v="2457742.2294200002"/>
    <n v="17.017010512371698"/>
    <n v="16.491149671278709"/>
    <n v="214096.80166000035"/>
    <n v="8.7988908800254571"/>
    <n v="99.075961141333607"/>
    <n v="99.002444046551346"/>
    <n v="12.233002865546345"/>
    <n v="11.010080549890061"/>
    <n v="0.28925227872858178"/>
    <n v="0.30198461307698476"/>
    <n v="0.30995546257495549"/>
    <n v="0.32535569897007771"/>
    <m/>
    <m/>
    <m/>
    <n v="0"/>
    <m/>
    <n v="0"/>
    <m/>
    <n v="0"/>
    <m/>
    <n v="-28.26399222563608"/>
    <n v="4.2214919480549309"/>
    <n v="6.4025536973284281"/>
    <n v="3.6429706451262209"/>
    <n v="-28.620821959224507"/>
    <n v="9.1606748025871099"/>
    <n v="4.2638272648718019"/>
    <n v="6.5207007736792724"/>
    <s v="Grandes"/>
    <n v="2023"/>
    <n v="4"/>
    <d v="2025-03-26T00:00:00"/>
    <x v="32"/>
    <x v="4"/>
  </r>
  <r>
    <n v="2024"/>
    <n v="12"/>
    <n v="27"/>
    <x v="21"/>
    <s v="Miscelaneos"/>
    <n v="21"/>
    <s v="6f4b6612125fb3a0daecd2799dfd6c9c299424fd920f9b308110a2c1fbd8f443"/>
    <s v="866d562d83a77144c090ae01fef5e5dc5d322dfdcb968ee04e0fa262fe1b2619"/>
    <x v="19"/>
    <n v="226261.52016999997"/>
    <n v="197499.44829"/>
    <n v="226261.52016999997"/>
    <n v="197499.44829"/>
    <n v="80335.854569999981"/>
    <n v="89463.758560000002"/>
    <n v="80335.854569999981"/>
    <n v="89463.758560000002"/>
    <n v="0"/>
    <n v="0"/>
    <n v="137.94900000000001"/>
    <n v="132.37299999999999"/>
    <n v="0"/>
    <n v="0"/>
    <n v="80335.854569999996"/>
    <n v="89463.758560000002"/>
    <n v="216547.75941999999"/>
    <n v="200334.80021000002"/>
    <n v="0"/>
    <n v="0"/>
    <n v="0"/>
    <n v="0"/>
    <n v="0"/>
    <n v="0"/>
    <s v="Miscelaneos"/>
    <s v="Daños Sin Autos"/>
    <s v="Diversos"/>
    <x v="32"/>
    <x v="3"/>
    <n v="12904627.523799999"/>
    <n v="11666681.303610001"/>
    <n v="915229324.65265"/>
    <n v="785024033.86473012"/>
    <n v="876641246.77607977"/>
    <n v="747866068.79561019"/>
    <n v="15556913.919900004"/>
    <n v="14754731.62267"/>
    <n v="3067729.12347"/>
    <n v="3060296.8619400007"/>
    <n v="700977.71413999994"/>
    <n v="581834.04171999998"/>
    <n v="1.454411339774607"/>
    <n v="1.3385499197189783"/>
    <n v="28762.071879999974"/>
    <n v="14.563115051221276"/>
    <n v="32.277990527500677"/>
    <n v="33.944292380376744"/>
    <n v="1.7533363109683404"/>
    <n v="1.692850290072534"/>
    <n v="2.4721839005308457E-2"/>
    <n v="2.5810047268719709E-2"/>
    <n v="2.5158395128069635E-2"/>
    <n v="2.640839804486117E-2"/>
    <m/>
    <m/>
    <m/>
    <n v="0"/>
    <m/>
    <n v="0"/>
    <m/>
    <n v="0"/>
    <m/>
    <n v="-10.202906894279739"/>
    <n v="35.505752153366693"/>
    <n v="45.298232139177991"/>
    <n v="2.618740160445773"/>
    <n v="-10.202906894279728"/>
    <n v="8.0929320282870485"/>
    <n v="37.098446451337566"/>
    <n v="44.657123208858387"/>
    <s v="Resto"/>
    <n v="2023"/>
    <n v="4"/>
    <d v="2025-03-26T00:00:00"/>
    <x v="32"/>
    <x v="19"/>
  </r>
  <r>
    <n v="2024"/>
    <n v="12"/>
    <n v="41"/>
    <x v="7"/>
    <s v="Miscelaneos"/>
    <n v="29"/>
    <s v="35135aaa6cc23891b40cb3f378c53a17a1127210ce60e125ccf03efcfdaec458"/>
    <s v="866d562d83a77144c090ae01fef5e5dc5d322dfdcb968ee04e0fa262fe1b2619"/>
    <x v="10"/>
    <n v="555148.39112000004"/>
    <n v="503988.91993999999"/>
    <n v="555148.39112000004"/>
    <n v="503988.91993999999"/>
    <n v="232029.10428999996"/>
    <n v="306500.81482999999"/>
    <n v="232029.10428999996"/>
    <n v="306500.81482999999"/>
    <n v="0"/>
    <n v="0"/>
    <n v="137.94900000000001"/>
    <n v="132.37299999999999"/>
    <n v="110769.43522"/>
    <n v="129726.93795000001"/>
    <n v="232135.46698"/>
    <n v="266523.12226999999"/>
    <n v="515116.75547999999"/>
    <n v="441805.23479000002"/>
    <n v="0"/>
    <n v="0"/>
    <n v="0"/>
    <n v="0"/>
    <n v="0"/>
    <n v="0"/>
    <s v="Miscelaneos"/>
    <s v="Daños Sin Autos"/>
    <s v="Diversos"/>
    <x v="32"/>
    <x v="3"/>
    <n v="31887947.205630001"/>
    <n v="27302085.109419998"/>
    <n v="915229324.65265"/>
    <n v="785024033.86473012"/>
    <n v="876641246.77607977"/>
    <n v="747866068.79561019"/>
    <n v="15556913.919900004"/>
    <n v="14754731.62267"/>
    <n v="3067729.12347"/>
    <n v="3060296.8619400007"/>
    <n v="1645809.7135899998"/>
    <n v="1819903.43557"/>
    <n v="3.5684994721856018"/>
    <n v="3.4157782928809293"/>
    <n v="51159.471180000051"/>
    <n v="10.150911886334836"/>
    <n v="33.731019238491214"/>
    <n v="27.693168224727753"/>
    <n v="1.7409348665190509"/>
    <n v="1.8459722688583571"/>
    <n v="6.0656753030798191E-2"/>
    <n v="6.3326747761596192E-2"/>
    <n v="6.420044459770563E-2"/>
    <n v="6.7390264242318337E-2"/>
    <m/>
    <m/>
    <m/>
    <n v="0"/>
    <m/>
    <n v="0"/>
    <m/>
    <n v="0"/>
    <m/>
    <n v="-24.297393982885694"/>
    <n v="41.795870798055667"/>
    <n v="60.814990707829253"/>
    <n v="7.5635460287166723"/>
    <n v="-12.902315940589858"/>
    <n v="16.593628802258674"/>
    <n v="45.064631369579459"/>
    <n v="60.32593126622514"/>
    <s v="Medianas"/>
    <n v="2023"/>
    <n v="4"/>
    <d v="2025-03-26T00:00:00"/>
    <x v="32"/>
    <x v="10"/>
  </r>
  <r>
    <n v="2024"/>
    <n v="12"/>
    <n v="94"/>
    <x v="19"/>
    <s v="Miscelaneos"/>
    <n v="7"/>
    <s v="7902699be42c8a8e46fbbb4501726517e86b22c56a189f7625a6da49081b2451"/>
    <s v="866d562d83a77144c090ae01fef5e5dc5d322dfdcb968ee04e0fa262fe1b2619"/>
    <x v="23"/>
    <n v="211422.17200999998"/>
    <n v="213399.18979"/>
    <n v="211422.17200999998"/>
    <n v="213399.18979"/>
    <n v="223338.20543999999"/>
    <n v="189487.72982999997"/>
    <n v="223338.20543999999"/>
    <n v="189487.72982999997"/>
    <n v="0"/>
    <n v="0"/>
    <n v="137.94900000000001"/>
    <n v="132.37299999999999"/>
    <n v="0"/>
    <n v="0"/>
    <n v="56550.384279999998"/>
    <n v="82291.401590000009"/>
    <n v="147529.53784"/>
    <n v="117412.51946"/>
    <n v="0"/>
    <n v="0"/>
    <n v="0"/>
    <n v="0"/>
    <n v="0"/>
    <n v="0"/>
    <s v="Miscelaneos"/>
    <s v="Daños Sin Autos"/>
    <s v="Diversos"/>
    <x v="32"/>
    <x v="3"/>
    <n v="7555571.8099100003"/>
    <n v="8049984.2732899999"/>
    <n v="915229324.65265"/>
    <n v="785024033.86473012"/>
    <n v="876641246.77607977"/>
    <n v="747866068.79561019"/>
    <n v="15556913.919900004"/>
    <n v="14754731.62267"/>
    <n v="3067729.12347"/>
    <n v="3060296.8619400007"/>
    <n v="461166.26509"/>
    <n v="845781.02276999992"/>
    <n v="1.3590238597357938"/>
    <n v="1.4463102091407849"/>
    <n v="-1977.0177800000238"/>
    <n v="-0.92644109002735231"/>
    <n v="45.845107939267713"/>
    <n v="25.2310212744075"/>
    <n v="2.7982286096824005"/>
    <n v="2.6509267912244567"/>
    <n v="2.3100458684520344E-2"/>
    <n v="2.4117296874579242E-2"/>
    <n v="2.7183777895234667E-2"/>
    <n v="2.8534412603270738E-2"/>
    <m/>
    <m/>
    <m/>
    <n v="0"/>
    <m/>
    <n v="0"/>
    <m/>
    <n v="0"/>
    <m/>
    <n v="17.864204526788718"/>
    <n v="105.63613234918256"/>
    <n v="88.794962162916079"/>
    <n v="7.2802453036458283"/>
    <n v="-31.280324326287868"/>
    <n v="25.650602268406519"/>
    <n v="38.331567432503249"/>
    <n v="70.08741654507719"/>
    <s v="Resto"/>
    <n v="2023"/>
    <n v="4"/>
    <d v="2025-03-26T00:00:00"/>
    <x v="32"/>
    <x v="23"/>
  </r>
  <r>
    <n v="2024"/>
    <n v="12"/>
    <n v="74"/>
    <x v="0"/>
    <s v="Miscelaneos"/>
    <n v="46"/>
    <s v="25fc0e7096fc653718202dc30b0c580b8ab87eac11a700cba03a7c021bc35b0c"/>
    <s v="866d562d83a77144c090ae01fef5e5dc5d322dfdcb968ee04e0fa262fe1b2619"/>
    <x v="31"/>
    <n v="29957.986710000001"/>
    <n v="940369.37399999995"/>
    <n v="29957.986710000001"/>
    <n v="940369.37399999995"/>
    <n v="200248.17051"/>
    <n v="169569.12111000001"/>
    <n v="200248.17051"/>
    <n v="169569.12111000001"/>
    <n v="0"/>
    <n v="0"/>
    <n v="137.94900000000001"/>
    <n v="132.37299999999999"/>
    <n v="0"/>
    <n v="0"/>
    <n v="89626.987580000001"/>
    <n v="33200.473210000004"/>
    <n v="144922.68881999998"/>
    <n v="41885.259109999999"/>
    <n v="0"/>
    <n v="0"/>
    <n v="0"/>
    <n v="0"/>
    <n v="0"/>
    <n v="0"/>
    <s v="Miscelaneos"/>
    <s v="Daños Sin Autos"/>
    <s v="Diversos"/>
    <x v="32"/>
    <x v="3"/>
    <n v="6440067.6368000004"/>
    <n v="9462507.85207"/>
    <n v="915229324.65265"/>
    <n v="785024033.86473012"/>
    <n v="876641246.77607977"/>
    <n v="747866068.79561019"/>
    <n v="15556913.919900004"/>
    <n v="14754731.62267"/>
    <n v="3067729.12347"/>
    <n v="3060296.8619400007"/>
    <n v="58578.280049999994"/>
    <n v="1939159.7688"/>
    <n v="0.19257024152893534"/>
    <n v="6.3733410952400078"/>
    <n v="-910411.38728999998"/>
    <n v="-96.814231988163414"/>
    <n v="51.141799800931508"/>
    <n v="48.493651174597325"/>
    <n v="0.46518124342069489"/>
    <n v="9.9378451114763031"/>
    <n v="3.273276533328926E-3"/>
    <n v="3.4173599314626089E-3"/>
    <n v="0.1197886094481074"/>
    <n v="0.12574034486073207"/>
    <m/>
    <m/>
    <m/>
    <n v="0"/>
    <m/>
    <n v="0"/>
    <m/>
    <n v="0"/>
    <m/>
    <n v="18.092356202104988"/>
    <n v="668.42999981422975"/>
    <n v="18.032182437919339"/>
    <n v="6.527570148810705"/>
    <n v="169.95695818276556"/>
    <n v="245.99926537257605"/>
    <n v="61.844689958326995"/>
    <n v="79.265292648203939"/>
    <s v="Resto"/>
    <n v="2023"/>
    <n v="4"/>
    <d v="2025-03-26T00:00:00"/>
    <x v="32"/>
    <x v="31"/>
  </r>
  <r>
    <n v="2024"/>
    <n v="12"/>
    <n v="150.1"/>
    <x v="32"/>
    <s v="Miscelaneos"/>
    <n v="150.1"/>
    <m/>
    <m/>
    <x v="21"/>
    <n v="1358187.6942299998"/>
    <n v="2254820.4160099998"/>
    <n v="1358187.6942299998"/>
    <n v="2254820.4160099998"/>
    <n v="823279.68533000001"/>
    <n v="726662.78532999998"/>
    <n v="823279.68533000001"/>
    <n v="726662.78532999998"/>
    <n v="0"/>
    <n v="0"/>
    <n v="0"/>
    <n v="0"/>
    <n v="12368.28233"/>
    <n v="1933.0007099999998"/>
    <n v="477707.53103999991"/>
    <n v="405219.41009000002"/>
    <n v="1128722.7328999999"/>
    <n v="897810.96494000009"/>
    <n v="0"/>
    <n v="0"/>
    <n v="0"/>
    <n v="0"/>
    <n v="0"/>
    <n v="0"/>
    <s v="Miscelaneos"/>
    <s v="Daños Sin Autos"/>
    <s v="Diversos"/>
    <x v="32"/>
    <x v="3"/>
    <n v="138654816.69262001"/>
    <n v="112372872.36079"/>
    <n v="915229324.65265"/>
    <n v="785024033.86473012"/>
    <n v="876641246.77607977"/>
    <n v="747866068.79561019"/>
    <n v="15556913.919900004"/>
    <n v="14754731.62267"/>
    <n v="3067729.12347"/>
    <n v="3060296.8619400007"/>
    <n v="7778069.4500499992"/>
    <n v="10732496.383629998"/>
    <n v="8.7304442334969856"/>
    <n v="15.282015787705463"/>
    <n v="-896632.72178000002"/>
    <n v="-39.76515004980439"/>
    <n v="17.46175838300427"/>
    <n v="21.00928186148024"/>
    <n v="0.97954598810723481"/>
    <n v="2.0065522653639749"/>
    <n v="0.14839862072223947"/>
    <n v="0.15493084534008028"/>
    <n v="0.28722947562628826"/>
    <n v="0.301500564083786"/>
    <m/>
    <m/>
    <m/>
    <n v="0"/>
    <m/>
    <n v="0"/>
    <m/>
    <n v="0"/>
    <m/>
    <n v="13.295974687367984"/>
    <n v="60.61604657644493"/>
    <n v="32.227080266368198"/>
    <n v="26.83677900475006"/>
    <n v="17.88861025534294"/>
    <n v="25.719419452114998"/>
    <n v="42.322841306884776"/>
    <n v="45.134156956646265"/>
    <s v="Resto"/>
    <n v="2023"/>
    <n v="4"/>
    <d v="2025-03-26T00:00:00"/>
    <x v="32"/>
    <x v="21"/>
  </r>
  <r>
    <n v="2024"/>
    <n v="12"/>
    <n v="128"/>
    <x v="65"/>
    <s v="Miscelaneos"/>
    <n v="267"/>
    <s v="8acc23987b8960d83c44541f9f0eb46454cea080ea94d916f56fccf033db866f"/>
    <s v="866d562d83a77144c090ae01fef5e5dc5d322dfdcb968ee04e0fa262fe1b2619"/>
    <x v="29"/>
    <n v="72180.695650000009"/>
    <n v="56522.8001"/>
    <n v="72180.695650000009"/>
    <n v="56522.8001"/>
    <n v="2878.1278900000002"/>
    <n v="2030.2934899999998"/>
    <n v="2878.1278900000002"/>
    <n v="2030.2934899999998"/>
    <n v="0"/>
    <n v="0"/>
    <n v="137.94900000000001"/>
    <n v="132.37299999999999"/>
    <n v="0"/>
    <n v="0"/>
    <n v="2878.1278900000002"/>
    <n v="2030.29349"/>
    <n v="84268.703800000003"/>
    <n v="55812.133710000002"/>
    <n v="0"/>
    <n v="0"/>
    <n v="0"/>
    <n v="0"/>
    <n v="0"/>
    <n v="0"/>
    <s v="Miscelaneos"/>
    <s v="Daños Sin Autos"/>
    <s v="Diversos"/>
    <x v="32"/>
    <x v="3"/>
    <n v="97178.802089999997"/>
    <n v="73642.424530000004"/>
    <n v="915229324.65265"/>
    <n v="785024033.86473012"/>
    <n v="876641246.77607977"/>
    <n v="747866068.79561019"/>
    <n v="15556913.919900004"/>
    <n v="14754731.62267"/>
    <n v="3067729.12347"/>
    <n v="3060296.8619400007"/>
    <n v="97063.647129999998"/>
    <n v="73445.143909999999"/>
    <n v="0.46397824158214512"/>
    <n v="0.38308253613474869"/>
    <n v="15657.895550000008"/>
    <n v="27.701910595897751"/>
    <n v="74.364293722990254"/>
    <n v="76.959206682559284"/>
    <n v="74.276173504538008"/>
    <n v="76.753040738051865"/>
    <n v="7.8866240084029433E-3"/>
    <n v="8.2337781749889649E-3"/>
    <n v="7.2001362584702229E-3"/>
    <n v="7.5578773337084681E-3"/>
    <m/>
    <m/>
    <m/>
    <n v="0"/>
    <m/>
    <n v="0"/>
    <m/>
    <n v="0"/>
    <m/>
    <n v="41.759203985823781"/>
    <n v="3.9873928397086598"/>
    <n v="3.5919902878272301"/>
    <n v="9.3819492339808144E-2"/>
    <n v="41.75920398582376"/>
    <n v="50.986350455369454"/>
    <n v="3.4154173022891565"/>
    <n v="3.6377277753783979"/>
    <s v="Resto"/>
    <n v="2023"/>
    <n v="4"/>
    <d v="2025-03-26T00:00:00"/>
    <x v="32"/>
    <x v="29"/>
  </r>
  <r>
    <n v="2024"/>
    <n v="12"/>
    <n v="23"/>
    <x v="16"/>
    <s v="Miscelaneos"/>
    <n v="17"/>
    <s v="4523540f1504cd17100c4835e85b7eefd49911580f8efff0599a8f283be6b9e3"/>
    <s v="866d562d83a77144c090ae01fef5e5dc5d322dfdcb968ee04e0fa262fe1b2619"/>
    <x v="14"/>
    <n v="492715.95572000003"/>
    <n v="573618.49527999992"/>
    <n v="492715.95572000003"/>
    <n v="573618.49527999992"/>
    <n v="213718.43094999998"/>
    <n v="118058.57328999999"/>
    <n v="213718.43094999998"/>
    <n v="118058.57328999999"/>
    <n v="0"/>
    <n v="0"/>
    <n v="137.94900000000001"/>
    <n v="132.37299999999999"/>
    <n v="0"/>
    <n v="7244.5509699999993"/>
    <n v="38559.611969999998"/>
    <n v="54290.382299999997"/>
    <n v="109007.12547"/>
    <n v="97444.095600000001"/>
    <n v="0"/>
    <n v="0"/>
    <n v="0"/>
    <n v="0"/>
    <n v="0"/>
    <n v="0"/>
    <s v="Miscelaneos"/>
    <s v="Daños Sin Autos"/>
    <s v="Diversos"/>
    <x v="32"/>
    <x v="3"/>
    <n v="22633209.318060003"/>
    <n v="19354152.859979998"/>
    <n v="915229324.65265"/>
    <n v="785024033.86473012"/>
    <n v="876641246.77607977"/>
    <n v="747866068.79561019"/>
    <n v="15556913.919900004"/>
    <n v="14754731.62267"/>
    <n v="3067729.12347"/>
    <n v="3060296.8619400007"/>
    <n v="2498846.6849000002"/>
    <n v="1883503.21346"/>
    <n v="3.1671831460719884"/>
    <n v="3.8876918262522659"/>
    <n v="-80902.539559999888"/>
    <n v="-14.103893132056179"/>
    <n v="19.717734533189969"/>
    <n v="30.454872132989959"/>
    <n v="2.1769601862288304"/>
    <n v="2.9638005829028713"/>
    <n v="5.3835245708172288E-2"/>
    <n v="5.6204970680081894E-2"/>
    <n v="7.3070182635814926E-2"/>
    <n v="7.6700698054636349E-2"/>
    <m/>
    <m/>
    <m/>
    <n v="0"/>
    <m/>
    <n v="0"/>
    <m/>
    <n v="0"/>
    <m/>
    <n v="81.027455265803013"/>
    <n v="43.375585561806247"/>
    <n v="20.581374948932243"/>
    <n v="6.9666656457678595"/>
    <n v="-28.97524324487949"/>
    <n v="11.866321708670057"/>
    <n v="35.373478388449058"/>
    <n v="55.714388815159779"/>
    <s v="Medianas"/>
    <n v="2023"/>
    <n v="4"/>
    <d v="2025-03-26T00:00:00"/>
    <x v="32"/>
    <x v="14"/>
  </r>
  <r>
    <n v="2024"/>
    <n v="12"/>
    <n v="15.1"/>
    <x v="13"/>
    <s v="Miscelaneos"/>
    <n v="15.1"/>
    <m/>
    <m/>
    <x v="7"/>
    <n v="5589825.9633899992"/>
    <n v="4787690.6988300001"/>
    <n v="5589825.9633899992"/>
    <n v="4787690.6988300001"/>
    <n v="1471563.5472299999"/>
    <n v="1179038.0729499999"/>
    <n v="1471563.5472299999"/>
    <n v="1179038.0729499999"/>
    <n v="0"/>
    <n v="0"/>
    <n v="0"/>
    <n v="0"/>
    <n v="136625.44665"/>
    <n v="137917.17173"/>
    <n v="721419.23027000017"/>
    <n v="685023.76743000001"/>
    <n v="2715547.0995100001"/>
    <n v="2123232.1009900002"/>
    <n v="0"/>
    <n v="0"/>
    <n v="0"/>
    <n v="0"/>
    <n v="0"/>
    <n v="0"/>
    <s v="Miscelaneos"/>
    <s v="Daños Sin Autos"/>
    <s v="Diversos"/>
    <x v="32"/>
    <x v="3"/>
    <n v="254397171.03724003"/>
    <n v="218710176.63123003"/>
    <n v="915229324.65265"/>
    <n v="785024033.86473012"/>
    <n v="876641246.77607977"/>
    <n v="747866068.79561019"/>
    <n v="15556913.919900004"/>
    <n v="14754731.62267"/>
    <n v="3067729.12347"/>
    <n v="3060296.8619400007"/>
    <n v="13902562.172519999"/>
    <n v="11927663.711169999"/>
    <n v="35.931457821076187"/>
    <n v="32.44851089987921"/>
    <n v="802135.26455999911"/>
    <n v="16.754116233031134"/>
    <n v="40.207163931544422"/>
    <n v="40.139383661080515"/>
    <n v="2.1972830674959551"/>
    <n v="2.1890571223407611"/>
    <n v="0.61075686855985123"/>
    <n v="0.63764122255792133"/>
    <n v="0.60987823204085256"/>
    <n v="0.64018022726184987"/>
    <m/>
    <m/>
    <m/>
    <n v="0"/>
    <m/>
    <n v="0"/>
    <m/>
    <n v="0"/>
    <m/>
    <n v="24.810519778050043"/>
    <n v="26.325748902879209"/>
    <n v="24.626446174522705"/>
    <n v="47.96914877430477"/>
    <n v="5.313021908209814"/>
    <n v="27.896855847451675"/>
    <n v="26.566257326200489"/>
    <n v="32.263254079033274"/>
    <s v="Resto"/>
    <n v="2023"/>
    <n v="4"/>
    <d v="2025-03-26T00:00:00"/>
    <x v="32"/>
    <x v="7"/>
  </r>
  <r>
    <n v="2024"/>
    <n v="12"/>
    <n v="103"/>
    <x v="18"/>
    <s v="Miscelaneos"/>
    <n v="205"/>
    <s v="f8809aff4d69bece79dabe35be0c708b890d7eafb841f121330667b77d2e2590"/>
    <s v="866d562d83a77144c090ae01fef5e5dc5d322dfdcb968ee04e0fa262fe1b2619"/>
    <x v="11"/>
    <n v="260792.32450999998"/>
    <n v="121809.39117"/>
    <n v="260792.32450999998"/>
    <n v="121809.39117"/>
    <n v="-32046.610820000002"/>
    <n v="372.36366999999962"/>
    <n v="-32046.610820000002"/>
    <n v="372.36366999999962"/>
    <n v="0"/>
    <n v="0"/>
    <n v="137.94900000000001"/>
    <n v="132.37299999999999"/>
    <n v="6346.915"/>
    <n v="329.49059"/>
    <n v="11421.23877"/>
    <n v="6028.5832599999994"/>
    <n v="38191.643349999998"/>
    <n v="20152.427510000001"/>
    <n v="0"/>
    <n v="0"/>
    <n v="0"/>
    <n v="0"/>
    <n v="0"/>
    <n v="0"/>
    <s v="Miscelaneos"/>
    <s v="Daños Sin Autos"/>
    <s v="Diversos"/>
    <x v="32"/>
    <x v="3"/>
    <n v="2277640.2283600001"/>
    <n v="1936052.42652"/>
    <n v="915229324.65265"/>
    <n v="785024033.86473012"/>
    <n v="876641246.77607977"/>
    <n v="747866068.79561019"/>
    <n v="15556913.919900004"/>
    <n v="14754731.62267"/>
    <n v="3067729.12347"/>
    <n v="3060296.8619400007"/>
    <n v="575366.89697"/>
    <n v="493653.65733999998"/>
    <n v="1.676375699272856"/>
    <n v="0.8255615505933378"/>
    <n v="138982.93333999999"/>
    <n v="114.09870126190205"/>
    <n v="45.326265011662265"/>
    <n v="24.675071147321564"/>
    <n v="11.450110568945377"/>
    <n v="6.2916370187840922"/>
    <n v="2.8494751805398771E-2"/>
    <n v="2.9749036503710632E-2"/>
    <n v="1.5516644830645956E-2"/>
    <n v="1.6287594296952947E-2"/>
    <m/>
    <m/>
    <m/>
    <n v="0"/>
    <m/>
    <n v="0"/>
    <m/>
    <n v="0"/>
    <m/>
    <n v="-8706.2667767776693"/>
    <n v="-12.288172545036382"/>
    <n v="0.30569372888525503"/>
    <n v="-1.0446362612273643"/>
    <n v="89.451456128682565"/>
    <n v="89.513860457002565"/>
    <n v="29.905072859348429"/>
    <n v="29.914923435444724"/>
    <s v="Medianas"/>
    <n v="2023"/>
    <n v="4"/>
    <d v="2025-03-26T00:00:00"/>
    <x v="32"/>
    <x v="11"/>
  </r>
  <r>
    <n v="2024"/>
    <n v="12"/>
    <n v="25"/>
    <x v="36"/>
    <s v="Miscelaneos"/>
    <n v="25"/>
    <s v="b7a56873cd771f2c446d369b649430b65a756ba278ff97ec81bb6f55b2e73569"/>
    <s v="866d562d83a77144c090ae01fef5e5dc5d322dfdcb968ee04e0fa262fe1b2619"/>
    <x v="37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Miscelaneos"/>
    <s v="Daños Sin Autos"/>
    <s v="Diversos"/>
    <x v="32"/>
    <x v="3"/>
    <n v="0"/>
    <n v="0"/>
    <n v="915229324.65265"/>
    <n v="785024033.86473012"/>
    <n v="876641246.77607977"/>
    <n v="747866068.79561019"/>
    <n v="15556913.919900004"/>
    <n v="14754731.62267"/>
    <n v="3067729.12347"/>
    <n v="3060296.86194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2"/>
    <x v="37"/>
  </r>
  <r>
    <n v="2024"/>
    <n v="12"/>
    <n v="201.1"/>
    <x v="1"/>
    <s v="Miscelaneos"/>
    <n v="201.1"/>
    <m/>
    <m/>
    <x v="1"/>
    <n v="15556913.9199"/>
    <n v="14754731.622669999"/>
    <n v="15556913.9199"/>
    <n v="14754731.622669999"/>
    <n v="3067729.12347"/>
    <n v="3060296.8619399997"/>
    <n v="3067729.12347"/>
    <n v="3060296.8619399997"/>
    <n v="0"/>
    <n v="0"/>
    <n v="0"/>
    <n v="0"/>
    <n v="148993.72898000001"/>
    <n v="139850.17244000002"/>
    <n v="1731496.2865099998"/>
    <n v="2022218.1602699996"/>
    <n v="11051868.778820001"/>
    <n v="9390869.9906900004"/>
    <n v="0"/>
    <n v="0"/>
    <n v="0"/>
    <n v="0"/>
    <n v="0"/>
    <n v="0"/>
    <s v="Miscelaneos"/>
    <s v="Daños Sin Autos"/>
    <s v="Diversos"/>
    <x v="32"/>
    <x v="3"/>
    <n v="611033538.29518998"/>
    <n v="523427429.42702001"/>
    <n v="915229324.65265"/>
    <n v="785024033.86473012"/>
    <n v="876641246.77607977"/>
    <n v="747866068.79561019"/>
    <n v="15556913.919900004"/>
    <n v="14754731.62267"/>
    <n v="3067729.12347"/>
    <n v="3060296.8619400007"/>
    <n v="33045302.389540009"/>
    <n v="33301460.065579999"/>
    <n v="99.999999999999972"/>
    <n v="99.999999999999986"/>
    <n v="802182.29723000154"/>
    <n v="5.4367799953574547"/>
    <n v="47.077535368005307"/>
    <n v="44.306560714196188"/>
    <n v="2.5460000057123646"/>
    <n v="2.8188686326243069"/>
    <n v="1.6997831582597287"/>
    <n v="1.7746043751776259"/>
    <n v="1.8795261018992486"/>
    <n v="1.9729109580317685"/>
    <m/>
    <m/>
    <m/>
    <n v="0"/>
    <m/>
    <n v="0"/>
    <m/>
    <n v="0"/>
    <m/>
    <n v="0.24286080289899203"/>
    <n v="19.719393828784"/>
    <n v="20.741121832660024"/>
    <n v="100"/>
    <n v="-14.376385271962134"/>
    <n v="17.687379228726364"/>
    <n v="15.667000044628383"/>
    <n v="21.533874521474615"/>
    <m/>
    <n v="2023"/>
    <n v="4"/>
    <d v="2025-03-26T00:00:00"/>
    <x v="32"/>
    <x v="1"/>
  </r>
  <r>
    <n v="2024"/>
    <n v="12"/>
    <n v="3"/>
    <x v="40"/>
    <s v="Miscelaneos"/>
    <n v="3"/>
    <s v="4e07408562bedb8b60ce05c1decfe3ad16b72230967de01f640b7e4729b49fce"/>
    <s v="866d562d83a77144c090ae01fef5e5dc5d322dfdcb968ee04e0fa262fe1b2619"/>
    <x v="20"/>
    <n v="101868.90026000001"/>
    <n v="103987.52290000001"/>
    <n v="101868.90026000001"/>
    <n v="103987.52290000001"/>
    <n v="29847.469939999995"/>
    <n v="16864.465259999997"/>
    <n v="29847.469939999995"/>
    <n v="16864.465259999997"/>
    <n v="0"/>
    <n v="0"/>
    <n v="137.94900000000001"/>
    <n v="132.37299999999999"/>
    <n v="0"/>
    <n v="0"/>
    <n v="17456.796289999998"/>
    <n v="13466.171779999999"/>
    <n v="65870.660770000002"/>
    <n v="60537.482360000002"/>
    <n v="0"/>
    <n v="0"/>
    <n v="0"/>
    <n v="0"/>
    <n v="0"/>
    <n v="0"/>
    <s v="Miscelaneos"/>
    <s v="Daños Sin Autos"/>
    <s v="Diversos"/>
    <x v="32"/>
    <x v="3"/>
    <n v="25277015.57071"/>
    <n v="21222664.481219999"/>
    <n v="915229324.65265"/>
    <n v="785024033.86473012"/>
    <n v="876641246.77607977"/>
    <n v="747866068.79561019"/>
    <n v="15556913.919900004"/>
    <n v="14754731.62267"/>
    <n v="3067729.12347"/>
    <n v="3060296.8619400007"/>
    <n v="4262070.0739599997"/>
    <n v="4179524.1461100001"/>
    <n v="0.65481432104404669"/>
    <n v="0.70477407220493071"/>
    <n v="-2118.6226400000014"/>
    <n v="-2.0373815828244934"/>
    <n v="2.3901272971176413"/>
    <n v="2.4880230204384417"/>
    <n v="0.40300999924232211"/>
    <n v="0.48998335242975211"/>
    <n v="1.11304235469795E-2"/>
    <n v="1.1620363590537322E-2"/>
    <n v="1.324641264650993E-2"/>
    <n v="1.3904564899897809E-2"/>
    <m/>
    <m/>
    <m/>
    <n v="0"/>
    <m/>
    <n v="0"/>
    <m/>
    <n v="0"/>
    <m/>
    <n v="76.984383909247072"/>
    <n v="29.29988432565807"/>
    <n v="16.217777661862158"/>
    <n v="0.97294998152374768"/>
    <n v="29.634439358087562"/>
    <n v="8.8097129284053111"/>
    <n v="26.501626195847251"/>
    <n v="22.244353836719412"/>
    <s v="Resto"/>
    <n v="2023"/>
    <n v="4"/>
    <d v="2025-03-26T00:00:00"/>
    <x v="32"/>
    <x v="20"/>
  </r>
  <r>
    <n v="2024"/>
    <n v="12"/>
    <n v="16"/>
    <x v="24"/>
    <s v="Miscelaneos"/>
    <n v="14"/>
    <s v="8527a891e224136950ff32ca212b45bc93f69fbb801c3b1ebedac52775f99e61"/>
    <s v="866d562d83a77144c090ae01fef5e5dc5d322dfdcb968ee04e0fa262fe1b2619"/>
    <x v="25"/>
    <n v="50202.926599999999"/>
    <n v="22620.95089"/>
    <n v="50202.926599999999"/>
    <n v="22620.95089"/>
    <n v="11086.33279"/>
    <n v="-535.94689000000005"/>
    <n v="11086.33279"/>
    <n v="-535.94689000000005"/>
    <n v="0"/>
    <n v="0"/>
    <n v="137.94900000000001"/>
    <n v="132.37299999999999"/>
    <n v="0"/>
    <n v="0"/>
    <n v="11212.1976"/>
    <n v="-535.94689000000005"/>
    <n v="28938.675719999999"/>
    <n v="18035.476019999998"/>
    <n v="0"/>
    <n v="0"/>
    <n v="0"/>
    <n v="0"/>
    <n v="0"/>
    <n v="0"/>
    <s v="Miscelaneos"/>
    <s v="Daños Sin Autos"/>
    <s v="Diversos"/>
    <x v="32"/>
    <x v="3"/>
    <n v="4664109.4979099995"/>
    <n v="3803565.6865300001"/>
    <n v="915229324.65265"/>
    <n v="785024033.86473012"/>
    <n v="876641246.77607977"/>
    <n v="747866068.79561019"/>
    <n v="15556913.919900004"/>
    <n v="14754731.62267"/>
    <n v="3067729.12347"/>
    <n v="3060296.8619400007"/>
    <n v="159827.94859000001"/>
    <n v="98412.513400000011"/>
    <n v="0.32270491987348282"/>
    <n v="0.1533131978845613"/>
    <n v="27581.975709999999"/>
    <n v="121.9311064513787"/>
    <n v="31.410605618660277"/>
    <n v="22.985848149265941"/>
    <n v="1.0763668096234893"/>
    <n v="0.59473012310817053"/>
    <n v="5.4852838788850139E-3"/>
    <n v="5.7267356269882792E-3"/>
    <n v="2.8815615718967764E-3"/>
    <n v="3.0247328811734398E-3"/>
    <m/>
    <m/>
    <m/>
    <n v="0"/>
    <m/>
    <n v="0"/>
    <m/>
    <n v="0"/>
    <m/>
    <n v="-2168.5506338137347"/>
    <n v="22.083040852044672"/>
    <n v="-2.3692500487984569"/>
    <n v="0.36138564859533356"/>
    <n v="-2192.0352014730411"/>
    <n v="60.454183121693973"/>
    <n v="38.744681023019531"/>
    <n v="-2.9716259743057236"/>
    <s v="Resto"/>
    <n v="2023"/>
    <n v="4"/>
    <d v="2025-03-26T00:00:00"/>
    <x v="32"/>
    <x v="25"/>
  </r>
  <r>
    <n v="2024"/>
    <n v="12"/>
    <n v="50"/>
    <x v="56"/>
    <s v="Miscelaneos"/>
    <n v="38"/>
    <s v="aea92132c4cbeb263e6ac2bf6c183b5d81737f179f21efdc5863739672f0f470"/>
    <s v="866d562d83a77144c090ae01fef5e5dc5d322dfdcb968ee04e0fa262fe1b2619"/>
    <x v="37"/>
    <n v="0"/>
    <n v="-7506.9990099999995"/>
    <n v="0"/>
    <n v="-7506.9990099999995"/>
    <n v="-254.85819000000001"/>
    <n v="-368.69586000000004"/>
    <n v="-254.85819000000001"/>
    <n v="-368.69586000000004"/>
    <n v="0"/>
    <n v="0"/>
    <n v="137.94900000000001"/>
    <n v="132.37299999999999"/>
    <n v="0"/>
    <n v="0"/>
    <n v="42.971710000000002"/>
    <n v="-4.4126000000000003"/>
    <n v="0"/>
    <n v="336.26432"/>
    <n v="0"/>
    <n v="0"/>
    <n v="0"/>
    <n v="0"/>
    <n v="0"/>
    <n v="0"/>
    <s v="Miscelaneos"/>
    <s v="Daños Sin Autos"/>
    <s v="Diversos"/>
    <x v="32"/>
    <x v="3"/>
    <n v="56200364.244449995"/>
    <n v="33772004.557349995"/>
    <n v="915229324.65265"/>
    <n v="785024033.86473012"/>
    <n v="876641246.77607977"/>
    <n v="747866068.79561019"/>
    <n v="15556913.919900004"/>
    <n v="14754731.62267"/>
    <n v="3067729.12347"/>
    <n v="3060296.8619400007"/>
    <n v="0"/>
    <n v="-8076.2680899999996"/>
    <m/>
    <n v="-5.0878587303247347E-2"/>
    <m/>
    <m/>
    <m/>
    <n v="92.951335026819308"/>
    <m/>
    <n v="-2.2228467360449318E-2"/>
    <m/>
    <m/>
    <n v="-9.5627632864213091E-4"/>
    <n v="-1.003789224197527E-3"/>
    <m/>
    <m/>
    <m/>
    <n v="0"/>
    <m/>
    <n v="0"/>
    <m/>
    <n v="0"/>
    <m/>
    <n v="-30.875765732764137"/>
    <m/>
    <n v="4.9113615108895567"/>
    <n v="-8.3077149168803502E-3"/>
    <n v="-1073.8410460952728"/>
    <m/>
    <m/>
    <n v="-1.3122415128670208"/>
    <s v="Resto"/>
    <n v="2023"/>
    <n v="4"/>
    <d v="2025-03-26T00:00:00"/>
    <x v="32"/>
    <x v="37"/>
  </r>
  <r>
    <n v="2024"/>
    <n v="12"/>
    <n v="81"/>
    <x v="34"/>
    <s v="Miscelaneos"/>
    <n v="53"/>
    <s v="2858dcd1057d3eae7f7d5f782167e24b61153c01551450a628cee722509f6529"/>
    <s v="866d562d83a77144c090ae01fef5e5dc5d322dfdcb968ee04e0fa262fe1b2619"/>
    <x v="28"/>
    <n v="48814.24121"/>
    <n v="41410.741409999995"/>
    <n v="48814.24121"/>
    <n v="41410.741409999995"/>
    <n v="9398.4688700000006"/>
    <n v="29805.007629999996"/>
    <n v="9398.4688700000006"/>
    <n v="29805.007629999996"/>
    <n v="0"/>
    <n v="0"/>
    <n v="137.94900000000001"/>
    <n v="132.37299999999999"/>
    <n v="0"/>
    <n v="0"/>
    <n v="7357.5381299999999"/>
    <n v="25854.816309999998"/>
    <n v="49671.669350000004"/>
    <n v="40019.891680000001"/>
    <n v="0"/>
    <n v="0"/>
    <n v="0"/>
    <n v="0"/>
    <n v="0"/>
    <n v="0"/>
    <s v="Miscelaneos"/>
    <s v="Daños Sin Autos"/>
    <s v="Diversos"/>
    <x v="32"/>
    <x v="3"/>
    <n v="1804855.7942300001"/>
    <n v="1678335.85387"/>
    <n v="915229324.65265"/>
    <n v="785024033.86473012"/>
    <n v="876641246.77607977"/>
    <n v="747866068.79561019"/>
    <n v="15556913.919900004"/>
    <n v="14754731.62267"/>
    <n v="3067729.12347"/>
    <n v="3060296.8619400007"/>
    <n v="155398.54266000001"/>
    <n v="145957.22843000002"/>
    <n v="0.31377843614316125"/>
    <n v="0.28066075662382228"/>
    <n v="7403.4998000000051"/>
    <n v="17.878211178832416"/>
    <n v="31.412290214845701"/>
    <n v="28.37183321130291"/>
    <n v="2.7046061721970127"/>
    <n v="2.467369168960599"/>
    <n v="5.333553011812214E-3"/>
    <n v="5.5683258561604748E-3"/>
    <n v="5.2750921785326647E-3"/>
    <n v="5.5371868223262639E-3"/>
    <m/>
    <m/>
    <m/>
    <n v="0"/>
    <m/>
    <n v="0"/>
    <m/>
    <n v="0"/>
    <m/>
    <n v="-68.46681273605833"/>
    <n v="19.253538797351307"/>
    <n v="71.974098060467455"/>
    <n v="0.3063656695793634"/>
    <n v="-71.542872160517774"/>
    <n v="24.117450759676817"/>
    <n v="14.81234318532119"/>
    <n v="64.604913268470881"/>
    <s v="Resto"/>
    <n v="2023"/>
    <n v="4"/>
    <d v="2025-03-26T00:00:00"/>
    <x v="32"/>
    <x v="28"/>
  </r>
  <r>
    <n v="2024"/>
    <n v="12"/>
    <n v="80"/>
    <x v="30"/>
    <s v="Miscelaneos"/>
    <n v="52"/>
    <s v="41cfc0d1f2d127b04555b7246d84019b4d27710a3f3aff6e7764375b1e06e05d"/>
    <s v="866d562d83a77144c090ae01fef5e5dc5d322dfdcb968ee04e0fa262fe1b2619"/>
    <x v="36"/>
    <n v="20447.462070000001"/>
    <n v="21940.529050000001"/>
    <n v="20447.462070000001"/>
    <n v="21940.529050000001"/>
    <n v="12863.55312"/>
    <n v="5231.4908699999996"/>
    <n v="12863.55312"/>
    <n v="5231.4908699999996"/>
    <n v="0"/>
    <n v="0"/>
    <n v="137.94900000000001"/>
    <n v="132.37299999999999"/>
    <n v="0"/>
    <n v="0"/>
    <n v="12757.807220000001"/>
    <n v="5217.8678899999995"/>
    <n v="13644.04492"/>
    <n v="13705.381100000001"/>
    <n v="0"/>
    <n v="0"/>
    <n v="0"/>
    <n v="0"/>
    <n v="0"/>
    <n v="0"/>
    <s v="Miscelaneos"/>
    <s v="Daños Sin Autos"/>
    <s v="Diversos"/>
    <x v="32"/>
    <x v="3"/>
    <n v="1104243.47276"/>
    <n v="1122680.13815"/>
    <n v="915229324.65265"/>
    <n v="785024033.86473012"/>
    <n v="876641246.77607977"/>
    <n v="747866068.79561019"/>
    <n v="15556913.919900004"/>
    <n v="14754731.62267"/>
    <n v="3067729.12347"/>
    <n v="3060296.8619400007"/>
    <n v="61660.969170000004"/>
    <n v="65658.915680000006"/>
    <n v="0.13143649296563975"/>
    <n v="0.14870164779066083"/>
    <n v="-1493.0669799999996"/>
    <n v="-6.805063709254533"/>
    <n v="33.161110415936072"/>
    <n v="33.415917431428404"/>
    <n v="1.8517168155762438"/>
    <n v="1.9542992081568784"/>
    <n v="2.2341353712371781E-3"/>
    <n v="2.3324777547482764E-3"/>
    <n v="2.7948862841797582E-3"/>
    <n v="2.9337511040357532E-3"/>
    <m/>
    <m/>
    <m/>
    <n v="0"/>
    <m/>
    <n v="0"/>
    <m/>
    <n v="0"/>
    <m/>
    <n v="145.88694579906627"/>
    <n v="62.910267670201868"/>
    <n v="23.84395954207859"/>
    <n v="0.41931841444493806"/>
    <n v="144.5023041777319"/>
    <n v="-0.44753356037651182"/>
    <n v="93.504582363981257"/>
    <n v="38.071673103639561"/>
    <s v="Resto"/>
    <n v="2023"/>
    <n v="4"/>
    <d v="2025-03-26T00:00:00"/>
    <x v="32"/>
    <x v="36"/>
  </r>
  <r>
    <n v="2024"/>
    <n v="12"/>
    <n v="12"/>
    <x v="31"/>
    <s v="Miscelaneos"/>
    <n v="12"/>
    <s v="6b51d431df5d7f141cbececcf79edf3dd861c3b4069f0b11661a3eefacbba918"/>
    <s v="866d562d83a77144c090ae01fef5e5dc5d322dfdcb968ee04e0fa262fe1b2619"/>
    <x v="22"/>
    <n v="214560.17949000001"/>
    <n v="216534.69052"/>
    <n v="214560.17949000001"/>
    <n v="216534.69052"/>
    <n v="105916.41995000001"/>
    <n v="52478.751960000009"/>
    <n v="105916.41995000001"/>
    <n v="52478.751960000009"/>
    <n v="0"/>
    <n v="0"/>
    <n v="137.94900000000001"/>
    <n v="132.37299999999999"/>
    <n v="12115.29046"/>
    <n v="396.08702"/>
    <n v="94255.863450000004"/>
    <n v="24541.756149999997"/>
    <n v="107591.03838"/>
    <n v="103611.97943000001"/>
    <n v="0"/>
    <n v="0"/>
    <n v="0"/>
    <n v="0"/>
    <n v="0"/>
    <n v="0"/>
    <s v="Miscelaneos"/>
    <s v="Daños Sin Autos"/>
    <s v="Diversos"/>
    <x v="32"/>
    <x v="3"/>
    <n v="6593607.79947"/>
    <n v="7470400.8941500001"/>
    <n v="915229324.65265"/>
    <n v="785024033.86473012"/>
    <n v="876641246.77607977"/>
    <n v="747866068.79561019"/>
    <n v="15556913.919900004"/>
    <n v="14754731.62267"/>
    <n v="3067729.12347"/>
    <n v="3060296.8619400007"/>
    <n v="303512.55787000002"/>
    <n v="1450973.9294200002"/>
    <n v="1.3791950035510587"/>
    <n v="1.4675610242025949"/>
    <n v="-1974.5110299999942"/>
    <n v="-0.9118682208648754"/>
    <n v="70.69235651919881"/>
    <n v="14.923403248641117"/>
    <n v="3.2540634204425469"/>
    <n v="2.8985685452244772"/>
    <n v="2.344332438992057E-2"/>
    <n v="2.4475254875248306E-2"/>
    <n v="2.7583192511187724E-2"/>
    <n v="2.895367226229625E-2"/>
    <m/>
    <m/>
    <m/>
    <n v="0"/>
    <m/>
    <n v="0"/>
    <m/>
    <n v="0"/>
    <m/>
    <n v="101.82724625526708"/>
    <n v="49.364434818128238"/>
    <n v="24.235724924248505"/>
    <n v="3.4526001379872411"/>
    <n v="284.06323848181506"/>
    <n v="3.8403464270154508"/>
    <n v="87.605682470596122"/>
    <n v="23.686214938669661"/>
    <s v="Resto"/>
    <n v="2023"/>
    <n v="4"/>
    <d v="2025-03-26T00:00:00"/>
    <x v="32"/>
    <x v="22"/>
  </r>
  <r>
    <n v="2024"/>
    <n v="12"/>
    <n v="48"/>
    <x v="3"/>
    <s v="Miscelaneos"/>
    <n v="36"/>
    <s v="76a50887d8f1c2e9301755428990ad81479ee21c25b43215cf524541e0503269"/>
    <s v="866d562d83a77144c090ae01fef5e5dc5d322dfdcb968ee04e0fa262fe1b2619"/>
    <x v="5"/>
    <n v="1059060.7892400001"/>
    <n v="1045214.41532"/>
    <n v="1059060.7892400001"/>
    <n v="1045214.41532"/>
    <n v="106368.72891999998"/>
    <n v="437449.41014000005"/>
    <n v="106368.72891999998"/>
    <n v="437449.41014000005"/>
    <n v="0"/>
    <n v="0"/>
    <n v="137.94900000000001"/>
    <n v="132.37299999999999"/>
    <n v="0"/>
    <n v="0"/>
    <n v="72228.191980000003"/>
    <n v="318365.41600999999"/>
    <n v="757319.29449999996"/>
    <n v="753445.12511000002"/>
    <n v="0"/>
    <n v="0"/>
    <n v="0"/>
    <n v="0"/>
    <n v="0"/>
    <n v="0"/>
    <s v="Miscelaneos"/>
    <s v="Daños Sin Autos"/>
    <s v="Diversos"/>
    <x v="32"/>
    <x v="3"/>
    <n v="61783494.341970004"/>
    <n v="54332276.383280002"/>
    <n v="915229324.65265"/>
    <n v="785024033.86473012"/>
    <n v="876641246.77607977"/>
    <n v="747866068.79561019"/>
    <n v="15556913.919900004"/>
    <n v="14754731.62267"/>
    <n v="3067729.12347"/>
    <n v="3060296.8619400007"/>
    <n v="2097767.4767800001"/>
    <n v="2146599.44569"/>
    <n v="6.8076534632313983"/>
    <n v="7.0839269872863957"/>
    <n v="13846.373920000042"/>
    <n v="1.324740045396422"/>
    <n v="50.485137221481835"/>
    <n v="48.691637250657529"/>
    <n v="1.7141484153973658"/>
    <n v="1.9237449356008396"/>
    <n v="0.1157153470406925"/>
    <n v="0.12080891620543559"/>
    <n v="0.13314425676553288"/>
    <n v="0.13975957179114304"/>
    <m/>
    <m/>
    <m/>
    <n v="0"/>
    <m/>
    <n v="0"/>
    <m/>
    <n v="0"/>
    <m/>
    <n v="-75.684335958766511"/>
    <n v="10.043684932980284"/>
    <n v="41.852600167791579"/>
    <n v="3.4673442353894379"/>
    <n v="-77.312802098538469"/>
    <n v="0.51419396859648803"/>
    <n v="9.5373500324835589"/>
    <n v="42.254625506206558"/>
    <s v="Grandes"/>
    <n v="2023"/>
    <n v="4"/>
    <d v="2025-03-26T00:00:00"/>
    <x v="32"/>
    <x v="5"/>
  </r>
  <r>
    <n v="2024"/>
    <n v="12"/>
    <n v="126"/>
    <x v="41"/>
    <s v="Miscelaneos"/>
    <n v="239"/>
    <s v="79bf08685d3138f9b109c3546780f056bc954fd69377b84a2cf23622e464897b"/>
    <s v="866d562d83a77144c090ae01fef5e5dc5d322dfdcb968ee04e0fa262fe1b2619"/>
    <x v="33"/>
    <n v="38606.262350000005"/>
    <n v="38734.054020000003"/>
    <n v="38606.262350000005"/>
    <n v="38734.054020000003"/>
    <n v="4725.0606600000001"/>
    <n v="7438.9731699999993"/>
    <n v="4725.0606600000001"/>
    <n v="7438.9731699999993"/>
    <n v="0"/>
    <n v="0"/>
    <n v="137.94900000000001"/>
    <n v="132.37299999999999"/>
    <n v="0"/>
    <n v="0"/>
    <n v="199.94914"/>
    <n v="613.76989000000003"/>
    <n v="1735.7752399999999"/>
    <n v="1790.89402"/>
    <n v="0"/>
    <n v="0"/>
    <n v="0"/>
    <n v="0"/>
    <n v="0"/>
    <n v="0"/>
    <s v="Miscelaneos"/>
    <s v="Daños Sin Autos"/>
    <s v="Diversos"/>
    <x v="32"/>
    <x v="3"/>
    <n v="903982.36939999997"/>
    <n v="772546.67227999994"/>
    <n v="915229324.65265"/>
    <n v="785024033.86473012"/>
    <n v="876641246.77607977"/>
    <n v="747866068.79561019"/>
    <n v="15556913.919900004"/>
    <n v="14754731.62267"/>
    <n v="3067729.12347"/>
    <n v="3060296.8619400007"/>
    <n v="253620.55851"/>
    <n v="227141.19152000002"/>
    <n v="0.24816144480053892"/>
    <n v="0.26251954295452462"/>
    <n v="-127.7916699999987"/>
    <n v="-0.32992072023758645"/>
    <n v="15.222055568684429"/>
    <n v="17.052853232298656"/>
    <n v="4.2706875329464813"/>
    <n v="5.0138141046786266"/>
    <n v="4.2182064440135746E-3"/>
    <n v="4.4038838569343741E-3"/>
    <n v="4.9341233324169008E-3"/>
    <n v="5.1792768299247331E-3"/>
    <m/>
    <m/>
    <m/>
    <n v="0"/>
    <m/>
    <n v="0"/>
    <m/>
    <n v="0"/>
    <m/>
    <n v="-36.482353787007938"/>
    <n v="12.239104156634317"/>
    <n v="19.205253253787863"/>
    <n v="0.15402470263265433"/>
    <n v="-67.422784457543202"/>
    <n v="-3.077724275387328"/>
    <n v="11.519299007860027"/>
    <n v="34.27170358187918"/>
    <s v="Resto"/>
    <n v="2023"/>
    <n v="4"/>
    <d v="2025-03-26T00:00:00"/>
    <x v="32"/>
    <x v="33"/>
  </r>
  <r>
    <n v="2024"/>
    <n v="12"/>
    <n v="107"/>
    <x v="28"/>
    <s v="Miscelaneos"/>
    <n v="70"/>
    <s v="ff5a1ae012afa5d4c889c50ad427aaf545d31a4fac04ffc1c4d03d403ba4250a"/>
    <s v="866d562d83a77144c090ae01fef5e5dc5d322dfdcb968ee04e0fa262fe1b2619"/>
    <x v="34"/>
    <n v="21324.6312"/>
    <n v="19423.658480000002"/>
    <n v="21324.6312"/>
    <n v="19423.658480000002"/>
    <n v="-119.43021999999995"/>
    <n v="3757.1491600000008"/>
    <n v="-119.43021999999995"/>
    <n v="3757.1491600000008"/>
    <n v="0"/>
    <n v="0"/>
    <n v="137.94900000000001"/>
    <n v="132.37299999999999"/>
    <n v="0"/>
    <n v="0"/>
    <n v="-1503.3307500000001"/>
    <n v="1472.2377300000001"/>
    <n v="7958.7697199999993"/>
    <n v="6242.0785099999994"/>
    <n v="0"/>
    <n v="0"/>
    <n v="0"/>
    <n v="0"/>
    <n v="0"/>
    <n v="0"/>
    <s v="Miscelaneos"/>
    <s v="Daños Sin Autos"/>
    <s v="Diversos"/>
    <x v="32"/>
    <x v="3"/>
    <n v="1973163.2505099999"/>
    <n v="1477029.9641500001"/>
    <n v="915229324.65265"/>
    <n v="785024033.86473012"/>
    <n v="876641246.77607977"/>
    <n v="747866068.79561019"/>
    <n v="15556913.919900004"/>
    <n v="14754731.62267"/>
    <n v="3067729.12347"/>
    <n v="3060296.8619400007"/>
    <n v="54987.81553"/>
    <n v="51498.675900000002"/>
    <n v="0.13707494500385503"/>
    <n v="0.13164359052221863"/>
    <n v="1900.9727199999979"/>
    <n v="9.7868932464879155"/>
    <n v="38.780648029863649"/>
    <n v="37.716811433592603"/>
    <n v="1.0807332436628476"/>
    <n v="1.3150483708147322"/>
    <n v="2.3299768293693138E-3"/>
    <n v="2.4325379713107365E-3"/>
    <n v="2.474275645342465E-3"/>
    <n v="2.5972108229593226E-3"/>
    <m/>
    <m/>
    <m/>
    <n v="0"/>
    <m/>
    <n v="0"/>
    <m/>
    <n v="0"/>
    <m/>
    <n v="-103.17874577010406"/>
    <n v="-0.56005761075014493"/>
    <n v="19.343159085445372"/>
    <n v="-3.8931149131220836E-3"/>
    <n v="-202.11195647050832"/>
    <n v="27.501916344849043"/>
    <n v="-18.888984138116264"/>
    <n v="23.585697098193023"/>
    <s v="Resto"/>
    <n v="2023"/>
    <n v="4"/>
    <d v="2025-03-26T00:00:00"/>
    <x v="32"/>
    <x v="34"/>
  </r>
  <r>
    <n v="2024"/>
    <n v="12"/>
    <n v="43"/>
    <x v="9"/>
    <s v="Miscelaneos"/>
    <n v="31"/>
    <s v="eb1e33e8a81b697b75855af6bfcdbcbf7cbbde9f94962ceaec1ed8af21f5a50f"/>
    <s v="866d562d83a77144c090ae01fef5e5dc5d322dfdcb968ee04e0fa262fe1b2619"/>
    <x v="16"/>
    <n v="608987.00011000002"/>
    <n v="407019.39552999998"/>
    <n v="608987.00011000002"/>
    <n v="407019.39552999998"/>
    <n v="106048.83098"/>
    <n v="106582.9526"/>
    <n v="106048.83098"/>
    <n v="106582.9526"/>
    <n v="0"/>
    <n v="0"/>
    <n v="137.94900000000001"/>
    <n v="132.37299999999999"/>
    <n v="0"/>
    <n v="0"/>
    <n v="72982.391930000013"/>
    <n v="99383.66274"/>
    <n v="365673.33964999998"/>
    <n v="264833.19341000001"/>
    <n v="0"/>
    <n v="0"/>
    <n v="0"/>
    <n v="0"/>
    <n v="0"/>
    <n v="0"/>
    <s v="Miscelaneos"/>
    <s v="Daños Sin Autos"/>
    <s v="Diversos"/>
    <x v="32"/>
    <x v="3"/>
    <n v="116483297.66436"/>
    <n v="99677568.474130005"/>
    <n v="915229324.65265"/>
    <n v="785024033.86473012"/>
    <n v="876641246.77607977"/>
    <n v="747866068.79561019"/>
    <n v="15556913.919900004"/>
    <n v="14754731.62267"/>
    <n v="3067729.12347"/>
    <n v="3060296.8619400007"/>
    <n v="1523338.7320099999"/>
    <n v="1171765.84519"/>
    <n v="3.9145745952286815"/>
    <n v="2.7585686133703202"/>
    <n v="201967.60458000004"/>
    <n v="49.621125380771616"/>
    <n v="39.977123098974829"/>
    <n v="34.735557210579252"/>
    <n v="0.52281057655558605"/>
    <n v="0.40833599952394151"/>
    <n v="6.65392796872111E-2"/>
    <n v="6.9468212036520038E-2"/>
    <n v="5.1848017127095337E-2"/>
    <n v="5.4424102458008071E-2"/>
    <m/>
    <m/>
    <m/>
    <n v="0"/>
    <m/>
    <n v="0"/>
    <m/>
    <n v="0"/>
    <m/>
    <n v="-0.50113231710190442"/>
    <n v="17.413972869838705"/>
    <n v="26.186209740991114"/>
    <n v="3.4569163935844833"/>
    <n v="-26.565000808099605"/>
    <n v="38.07685318504803"/>
    <n v="19.958357368862128"/>
    <n v="37.526890591142688"/>
    <s v="Medianas"/>
    <n v="2023"/>
    <n v="4"/>
    <d v="2025-03-26T00:00:00"/>
    <x v="32"/>
    <x v="16"/>
  </r>
  <r>
    <n v="2024"/>
    <n v="12"/>
    <n v="9"/>
    <x v="8"/>
    <s v="Miscelaneos"/>
    <n v="9"/>
    <s v="19581e27de7ced00ff1ce50b2047e7a567c76b1cbaebabe5ef03f7c3017bb5b7"/>
    <s v="866d562d83a77144c090ae01fef5e5dc5d322dfdcb968ee04e0fa262fe1b2619"/>
    <x v="12"/>
    <n v="290170.32648000005"/>
    <n v="86193.570519999994"/>
    <n v="290170.32648000005"/>
    <n v="86193.570519999994"/>
    <n v="28710.360669999995"/>
    <n v="29026.083519999996"/>
    <n v="28710.360669999995"/>
    <n v="29026.083519999996"/>
    <n v="0"/>
    <n v="0"/>
    <n v="137.94900000000001"/>
    <n v="132.37299999999999"/>
    <n v="0"/>
    <n v="0"/>
    <n v="27048.448"/>
    <n v="18432.437329999997"/>
    <n v="67089.212520000001"/>
    <n v="41803.269359999998"/>
    <n v="0"/>
    <n v="0"/>
    <n v="0"/>
    <n v="0"/>
    <n v="0"/>
    <n v="0"/>
    <s v="Miscelaneos"/>
    <s v="Daños Sin Autos"/>
    <s v="Diversos"/>
    <x v="32"/>
    <x v="3"/>
    <n v="3641209.24174"/>
    <n v="3056102.5559399999"/>
    <n v="915229324.65265"/>
    <n v="785024033.86473012"/>
    <n v="876641246.77607977"/>
    <n v="747866068.79561019"/>
    <n v="15556913.919900004"/>
    <n v="14754731.62267"/>
    <n v="3067729.12347"/>
    <n v="3060296.8619400007"/>
    <n v="330047.59337000002"/>
    <n v="117261.85421999999"/>
    <n v="1.8652177930278422"/>
    <n v="0.58417579339475989"/>
    <n v="203976.75596000004"/>
    <n v="236.64961867738165"/>
    <n v="87.917722264590026"/>
    <n v="73.505208572165799"/>
    <n v="7.9690648687175774"/>
    <n v="2.8203755908802761"/>
    <n v="3.1704657910751076E-2"/>
    <n v="3.3100236561663651E-2"/>
    <n v="1.0979736517831538E-2"/>
    <n v="1.1525268242054243E-2"/>
    <m/>
    <m/>
    <m/>
    <n v="0"/>
    <m/>
    <n v="0"/>
    <m/>
    <n v="0"/>
    <m/>
    <n v="-1.0877211518476426"/>
    <n v="9.894313115431137"/>
    <n v="33.675462502466942"/>
    <n v="0.93588317333327153"/>
    <n v="46.7437404817695"/>
    <n v="60.487955959241745"/>
    <n v="40.317134430422136"/>
    <n v="44.093291295626067"/>
    <s v="Medianas"/>
    <n v="2023"/>
    <n v="4"/>
    <d v="2025-03-26T00:00:00"/>
    <x v="32"/>
    <x v="12"/>
  </r>
  <r>
    <n v="2024"/>
    <n v="12"/>
    <n v="125"/>
    <x v="67"/>
    <s v="Miscelaneos"/>
    <n v="238"/>
    <s v="8ae4c23b80d1e7c8ff79e515fe791ebd68190bae842dda7af193db125f700452"/>
    <s v="866d562d83a77144c090ae01fef5e5dc5d322dfdcb968ee04e0fa262fe1b2619"/>
    <x v="27"/>
    <n v="120084.21832"/>
    <n v="125017.16394"/>
    <n v="120084.21832"/>
    <n v="125017.16394"/>
    <n v="34744.516550000008"/>
    <n v="41081.024429999998"/>
    <n v="34744.516550000008"/>
    <n v="41081.024429999998"/>
    <n v="0"/>
    <n v="0"/>
    <n v="137.94900000000001"/>
    <n v="132.37299999999999"/>
    <n v="0"/>
    <n v="0"/>
    <n v="21946.26511"/>
    <n v="23753.87515"/>
    <n v="96583.31154000001"/>
    <n v="74901.893580000004"/>
    <n v="0"/>
    <n v="0"/>
    <n v="0"/>
    <n v="0"/>
    <n v="0"/>
    <n v="0"/>
    <s v="Miscelaneos"/>
    <s v="Daños Sin Autos"/>
    <s v="Diversos"/>
    <x v="32"/>
    <x v="3"/>
    <n v="122106.19086"/>
    <n v="126647.97767000001"/>
    <n v="915229324.65265"/>
    <n v="785024033.86473012"/>
    <n v="876641246.77607977"/>
    <n v="747866068.79561019"/>
    <n v="15556913.919900004"/>
    <n v="14754731.62267"/>
    <n v="3067729.12347"/>
    <n v="3060296.8619400007"/>
    <n v="120084.21832"/>
    <n v="125017.16394"/>
    <n v="0.771902569740335"/>
    <n v="0.8473021884580848"/>
    <n v="-4932.9456199999986"/>
    <n v="-3.9458146901872548"/>
    <n v="100"/>
    <n v="100"/>
    <n v="98.344086793831536"/>
    <n v="98.712325486752476"/>
    <n v="1.3120669878620273E-2"/>
    <n v="1.3698216774720511E-2"/>
    <n v="1.5925265794033267E-2"/>
    <n v="1.6716517723732546E-2"/>
    <m/>
    <m/>
    <m/>
    <n v="0"/>
    <m/>
    <n v="0"/>
    <m/>
    <n v="0"/>
    <m/>
    <n v="-15.424415451949313"/>
    <n v="28.933457731650421"/>
    <n v="32.860307445237027"/>
    <n v="1.1325809793369062"/>
    <n v="-7.6097480035799521"/>
    <n v="28.946421677367695"/>
    <n v="22.722626466282371"/>
    <n v="31.713317266978496"/>
    <s v="Resto"/>
    <n v="2023"/>
    <n v="4"/>
    <d v="2025-03-26T00:00:00"/>
    <x v="32"/>
    <x v="27"/>
  </r>
  <r>
    <n v="2024"/>
    <n v="12"/>
    <n v="39"/>
    <x v="17"/>
    <s v="Miscelaneos"/>
    <n v="27"/>
    <s v="670671cd97404156226e507973f2ab8330d3022ca96e0c93bdbdb320c41adcaf"/>
    <s v="866d562d83a77144c090ae01fef5e5dc5d322dfdcb968ee04e0fa262fe1b2619"/>
    <x v="8"/>
    <n v="684805.42021000001"/>
    <n v="525342.16255999997"/>
    <n v="684805.42021000001"/>
    <n v="525342.16255999997"/>
    <n v="109413.08641"/>
    <n v="114036.04352000001"/>
    <n v="109413.08641"/>
    <n v="114036.04352000001"/>
    <n v="0"/>
    <n v="0"/>
    <n v="137.94900000000001"/>
    <n v="132.37299999999999"/>
    <n v="19509.096430000001"/>
    <n v="616.19222000000002"/>
    <n v="14907.048220000001"/>
    <n v="34879.207909999997"/>
    <n v="152343.90150000001"/>
    <n v="125353.1259"/>
    <n v="0"/>
    <n v="0"/>
    <n v="0"/>
    <n v="0"/>
    <n v="0"/>
    <n v="0"/>
    <s v="Miscelaneos"/>
    <s v="Daños Sin Autos"/>
    <s v="Diversos"/>
    <x v="32"/>
    <x v="3"/>
    <n v="26393187.39869"/>
    <n v="23324255.28929"/>
    <n v="915229324.65265"/>
    <n v="785024033.86473012"/>
    <n v="876641246.77607977"/>
    <n v="747866068.79561019"/>
    <n v="15556913.919900004"/>
    <n v="14754731.62267"/>
    <n v="3067729.12347"/>
    <n v="3060296.8619400007"/>
    <n v="1288810.84442"/>
    <n v="1025520.1620499999"/>
    <n v="4.4019361663627548"/>
    <n v="3.5604996145970875"/>
    <n v="159463.25765000004"/>
    <n v="30.35417086512404"/>
    <n v="53.134672413326967"/>
    <n v="51.226897529722734"/>
    <n v="2.5946294771657237"/>
    <n v="2.252342705240522"/>
    <n v="7.4823369593178077E-2"/>
    <n v="7.8116951800799722E-2"/>
    <n v="6.692051961437441E-2"/>
    <n v="7.0245487057064834E-2"/>
    <m/>
    <m/>
    <m/>
    <n v="0"/>
    <m/>
    <n v="0"/>
    <m/>
    <n v="0"/>
    <m/>
    <n v="-4.053943794699622"/>
    <n v="15.977251812120263"/>
    <n v="21.707003862834977"/>
    <n v="3.5665823808537436"/>
    <n v="-57.260932477408424"/>
    <n v="21.531793009718637"/>
    <n v="9.7851296134752079"/>
    <n v="27.824761177335745"/>
    <s v="Medianas"/>
    <n v="2023"/>
    <n v="4"/>
    <d v="2025-03-26T00:00:00"/>
    <x v="32"/>
    <x v="8"/>
  </r>
  <r>
    <n v="2024"/>
    <n v="12"/>
    <n v="93"/>
    <x v="43"/>
    <s v="Miscelaneos"/>
    <n v="220"/>
    <s v="36790ecd55c2030dc553685bef719df653f413a20cdad1bfd1dc934c76686ddd"/>
    <s v="866d562d83a77144c090ae01fef5e5dc5d322dfdcb968ee04e0fa262fe1b2619"/>
    <x v="30"/>
    <n v="22109.80644"/>
    <n v="21650.17297"/>
    <n v="22109.80644"/>
    <n v="21650.17297"/>
    <n v="7979.7938700000004"/>
    <n v="12402.919170000001"/>
    <n v="7979.7938700000004"/>
    <n v="12402.919170000001"/>
    <n v="0"/>
    <n v="0"/>
    <n v="137.94900000000001"/>
    <n v="132.37299999999999"/>
    <n v="0"/>
    <n v="0"/>
    <n v="3333.4251300000001"/>
    <n v="7767.5974100000003"/>
    <n v="5035.19589"/>
    <n v="1279.98784"/>
    <n v="0"/>
    <n v="0"/>
    <n v="0"/>
    <n v="0"/>
    <n v="0"/>
    <n v="0"/>
    <s v="Miscelaneos"/>
    <s v="Daños Sin Autos"/>
    <s v="Diversos"/>
    <x v="32"/>
    <x v="3"/>
    <n v="790543.25459999999"/>
    <n v="654697.32048999995"/>
    <n v="915229324.65265"/>
    <n v="785024033.86473012"/>
    <n v="876641246.77607977"/>
    <n v="747866068.79561019"/>
    <n v="15556913.919900004"/>
    <n v="14754731.62267"/>
    <n v="3067729.12347"/>
    <n v="3060296.8619400007"/>
    <n v="99106.62748000001"/>
    <n v="89126.057379999998"/>
    <n v="0.14212205938684089"/>
    <n v="0.14673376326774695"/>
    <n v="459.63347000000067"/>
    <n v="2.1230013757252753"/>
    <n v="22.309109897278887"/>
    <n v="24.291630984743108"/>
    <n v="2.7967864264665883"/>
    <n v="3.3068980569213569"/>
    <n v="2.4157668296294122E-3"/>
    <n v="2.5221042839714226E-3"/>
    <n v="2.7578993809163565E-3"/>
    <n v="2.8949264946417745E-3"/>
    <m/>
    <m/>
    <m/>
    <n v="0"/>
    <m/>
    <n v="0"/>
    <m/>
    <n v="0"/>
    <m/>
    <n v="-35.661969890915614"/>
    <n v="36.091649611022106"/>
    <n v="57.287852559821836"/>
    <n v="0.26012055004953688"/>
    <n v="-57.085505928660126"/>
    <n v="293.37841600120203"/>
    <n v="66.202491478439782"/>
    <n v="606.8493127247209"/>
    <s v="Resto"/>
    <n v="2023"/>
    <n v="4"/>
    <d v="2025-03-26T00:00:00"/>
    <x v="32"/>
    <x v="30"/>
  </r>
  <r>
    <n v="2024"/>
    <n v="12"/>
    <n v="109"/>
    <x v="68"/>
    <s v="Miscelaneos"/>
    <n v="228"/>
    <s v="9d693eeee1d1899cbc50b6d45df953d3835acf28ee869879b45565fccc814765"/>
    <s v="866d562d83a77144c090ae01fef5e5dc5d322dfdcb968ee04e0fa262fe1b2619"/>
    <x v="18"/>
    <n v="591618.95874999999"/>
    <n v="522544.47937000002"/>
    <n v="591618.95874999999"/>
    <n v="522544.47937000002"/>
    <n v="513196.26247999998"/>
    <n v="211728.57259999998"/>
    <n v="513196.26247999998"/>
    <n v="211728.57259999998"/>
    <n v="0"/>
    <n v="0"/>
    <n v="137.94900000000001"/>
    <n v="132.37299999999999"/>
    <n v="0"/>
    <n v="0"/>
    <n v="-1938.34538"/>
    <n v="2261.5389500000001"/>
    <n v="-1865.1921"/>
    <n v="-6016.9185900000002"/>
    <n v="0"/>
    <n v="0"/>
    <n v="0"/>
    <n v="0"/>
    <n v="0"/>
    <n v="0"/>
    <s v="Miscelaneos"/>
    <s v="Daños Sin Autos"/>
    <s v="Diversos"/>
    <x v="32"/>
    <x v="3"/>
    <n v="4465205.7030500006"/>
    <n v="3855035.1309799999"/>
    <n v="915229324.65265"/>
    <n v="785024033.86473012"/>
    <n v="876641246.77607977"/>
    <n v="747866068.79561019"/>
    <n v="15556913.919900004"/>
    <n v="14754731.62267"/>
    <n v="3067729.12347"/>
    <n v="3060296.8619400007"/>
    <n v="1358732.1858299999"/>
    <n v="1166637.8831199999"/>
    <n v="3.8029326497282745"/>
    <n v="3.5415383534806777"/>
    <n v="69074.479379999975"/>
    <n v="13.218870757811629"/>
    <n v="43.541984573553144"/>
    <n v="44.79063186020776"/>
    <n v="13.249534245329148"/>
    <n v="13.554856482907393"/>
    <n v="6.4641608700041667E-2"/>
    <n v="6.7487009187136404E-2"/>
    <n v="6.6564137762442216E-2"/>
    <n v="6.9871398258718173E-2"/>
    <m/>
    <m/>
    <m/>
    <n v="0"/>
    <m/>
    <n v="0"/>
    <m/>
    <n v="0"/>
    <m/>
    <n v="142.38403734461298"/>
    <n v="86.744390944520248"/>
    <n v="40.518765570974594"/>
    <n v="16.728864962481055"/>
    <n v="-185.70913094377613"/>
    <n v="-69.00087524700912"/>
    <n v="103.9220239030607"/>
    <n v="-37.586331212103033"/>
    <s v="Medianas"/>
    <n v="2023"/>
    <n v="4"/>
    <d v="2025-03-26T00:00:00"/>
    <x v="32"/>
    <x v="18"/>
  </r>
  <r>
    <n v="2024"/>
    <n v="12"/>
    <n v="37"/>
    <x v="35"/>
    <s v="Miscelaneos"/>
    <n v="25"/>
    <s v="b7a56873cd771f2c446d369b649430b65a756ba278ff97ec81bb6f55b2e73569"/>
    <s v="866d562d83a77144c090ae01fef5e5dc5d322dfdcb968ee04e0fa262fe1b2619"/>
    <x v="17"/>
    <n v="389645.71072999999"/>
    <n v="319887.90405000001"/>
    <n v="389645.71072999999"/>
    <n v="319887.90405000001"/>
    <n v="109109.53132999997"/>
    <n v="87017.859990000012"/>
    <n v="109109.53132999997"/>
    <n v="87017.859990000012"/>
    <n v="0"/>
    <n v="0"/>
    <n v="137.94900000000001"/>
    <n v="132.37299999999999"/>
    <n v="0"/>
    <n v="0"/>
    <n v="109063.28161000001"/>
    <n v="69980.243640000001"/>
    <n v="246436.50524"/>
    <n v="197658.41234000001"/>
    <n v="0"/>
    <n v="0"/>
    <n v="0"/>
    <n v="0"/>
    <n v="0"/>
    <n v="0"/>
    <s v="Miscelaneos"/>
    <s v="Daños Sin Autos"/>
    <s v="Diversos"/>
    <x v="32"/>
    <x v="3"/>
    <n v="13491623.877"/>
    <n v="11092660.54903"/>
    <n v="915229324.65265"/>
    <n v="785024033.86473012"/>
    <n v="876641246.77607977"/>
    <n v="747866068.79561019"/>
    <n v="15556913.919900004"/>
    <n v="14754731.62267"/>
    <n v="3067729.12347"/>
    <n v="3060296.8619400007"/>
    <n v="1070786.3780799999"/>
    <n v="897930.75482000003"/>
    <n v="2.5046465689546258"/>
    <n v="2.168036072974084"/>
    <n v="69757.80667999998"/>
    <n v="21.8069535599247"/>
    <n v="36.388743703357889"/>
    <n v="35.625008090309258"/>
    <n v="2.8880564288058235"/>
    <n v="2.883779798688356"/>
    <n v="4.2573560553020875E-2"/>
    <n v="4.4447567595405087E-2"/>
    <n v="4.0748803890139351E-2"/>
    <n v="4.2773421257787339E-2"/>
    <m/>
    <m/>
    <m/>
    <n v="0"/>
    <m/>
    <n v="0"/>
    <m/>
    <n v="0"/>
    <m/>
    <n v="25.387513945457528"/>
    <n v="28.00224109373195"/>
    <n v="27.202610317018642"/>
    <n v="3.5566872738288873"/>
    <n v="55.848673764348746"/>
    <n v="24.677974654625313"/>
    <n v="44.256138717673046"/>
    <n v="35.404637127017004"/>
    <s v="Medianas"/>
    <n v="2023"/>
    <n v="4"/>
    <d v="2025-03-26T00:00:00"/>
    <x v="32"/>
    <x v="17"/>
  </r>
  <r>
    <n v="2024"/>
    <n v="12"/>
    <n v="22"/>
    <x v="15"/>
    <s v="Miscelaneos"/>
    <n v="16"/>
    <s v="b17ef6d19c7a5b1ee83b907c595526dcb1eb06db8227d650d5dda0a9f4ce8cd9"/>
    <s v="866d562d83a77144c090ae01fef5e5dc5d322dfdcb968ee04e0fa262fe1b2619"/>
    <x v="13"/>
    <n v="744117.69972999999"/>
    <n v="892860.88021000009"/>
    <n v="744117.69972999999"/>
    <n v="892860.88021000009"/>
    <n v="88534.057410000009"/>
    <n v="115772.11185"/>
    <n v="88534.057410000009"/>
    <n v="115772.11185"/>
    <n v="0"/>
    <n v="0"/>
    <n v="137.94900000000001"/>
    <n v="132.37299999999999"/>
    <n v="0"/>
    <n v="0"/>
    <n v="106428.89395"/>
    <n v="106642.63769"/>
    <n v="299629.34372"/>
    <n v="254884.5747"/>
    <n v="0"/>
    <n v="0"/>
    <n v="0"/>
    <n v="0"/>
    <n v="0"/>
    <n v="0"/>
    <s v="Miscelaneos"/>
    <s v="Daños Sin Autos"/>
    <s v="Diversos"/>
    <x v="32"/>
    <x v="3"/>
    <n v="30790952.222909998"/>
    <n v="26673376.957529999"/>
    <n v="915229324.65265"/>
    <n v="785024033.86473012"/>
    <n v="876641246.77607977"/>
    <n v="747866068.79561019"/>
    <n v="15556913.919900004"/>
    <n v="14754731.62267"/>
    <n v="3067729.12347"/>
    <n v="3060296.8619400007"/>
    <n v="2623649.8861400001"/>
    <n v="2498330.2118899999"/>
    <n v="4.7831960989264317"/>
    <n v="6.0513529018593495"/>
    <n v="-148743.1804800001"/>
    <n v="-16.659166481234543"/>
    <n v="28.361928306858442"/>
    <n v="35.738305367349582"/>
    <n v="2.4166764780218113"/>
    <n v="3.3473859782795219"/>
    <n v="8.1303961716087864E-2"/>
    <n v="8.4882807244874001E-2"/>
    <n v="0.11373675730848409"/>
    <n v="0.11938780450995654"/>
    <m/>
    <m/>
    <m/>
    <n v="0"/>
    <m/>
    <n v="0"/>
    <m/>
    <n v="0"/>
    <m/>
    <n v="-23.527302046015141"/>
    <n v="11.897856675378669"/>
    <n v="12.96642225189332"/>
    <n v="2.8859802755289063"/>
    <n v="-0.20042990742721312"/>
    <n v="17.554914444181158"/>
    <n v="35.520183914115073"/>
    <n v="41.839580843806942"/>
    <s v="Medianas"/>
    <n v="2023"/>
    <n v="4"/>
    <d v="2025-03-26T00:00:00"/>
    <x v="32"/>
    <x v="13"/>
  </r>
  <r>
    <n v="2024"/>
    <n v="12"/>
    <n v="13"/>
    <x v="23"/>
    <s v="Miscelaneos"/>
    <n v="13"/>
    <s v="3fdba35f04dc8c462986c992bcf875546257113072a909c162f7e470e581e278"/>
    <s v="866d562d83a77144c090ae01fef5e5dc5d322dfdcb968ee04e0fa262fe1b2619"/>
    <x v="35"/>
    <n v="13141.95844"/>
    <n v="13000.134599999999"/>
    <n v="13141.95844"/>
    <n v="13000.134599999999"/>
    <n v="468.46637000000004"/>
    <n v="1691.9239799999998"/>
    <n v="468.46637000000004"/>
    <n v="1691.9239799999998"/>
    <n v="0"/>
    <n v="0"/>
    <n v="137.94900000000001"/>
    <n v="132.37299999999999"/>
    <n v="252.99187000000001"/>
    <n v="1536.9136899999999"/>
    <n v="514.024"/>
    <n v="1448.3666799999999"/>
    <n v="12583.048480000001"/>
    <n v="12556.136119999999"/>
    <n v="0"/>
    <n v="0"/>
    <n v="0"/>
    <n v="0"/>
    <n v="0"/>
    <n v="0"/>
    <s v="Miscelaneos"/>
    <s v="Daños Sin Autos"/>
    <s v="Diversos"/>
    <x v="32"/>
    <x v="3"/>
    <n v="1543430.5720599999"/>
    <n v="1367985.9146"/>
    <n v="915229324.65265"/>
    <n v="785024033.86473012"/>
    <n v="876641246.77607977"/>
    <n v="747866068.79561019"/>
    <n v="15556913.919900004"/>
    <n v="14754731.62267"/>
    <n v="3067729.12347"/>
    <n v="3060296.8619400007"/>
    <n v="14245.36606"/>
    <n v="14760.82267"/>
    <n v="8.4476641753408077E-2"/>
    <n v="8.8108241698045264E-2"/>
    <n v="141.82384000000093"/>
    <n v="1.0909413199460261"/>
    <n v="92.254269807089813"/>
    <n v="88.071883868787097"/>
    <n v="0.851477136575024"/>
    <n v="0.95031202158256489"/>
    <n v="1.4359197291878368E-3"/>
    <n v="1.4991261805591093E-3"/>
    <n v="1.6560174006392384E-3"/>
    <n v="1.7382971553898511E-3"/>
    <m/>
    <m/>
    <m/>
    <n v="0"/>
    <m/>
    <n v="0"/>
    <m/>
    <n v="0"/>
    <m/>
    <n v="-72.311618279681795"/>
    <n v="3.5646617826315388"/>
    <n v="13.014665094313715"/>
    <n v="1.5270786668090947E-2"/>
    <n v="-64.510092154287889"/>
    <n v="0.21433631925298346"/>
    <n v="4.085051415140061"/>
    <n v="11.535130442660414"/>
    <s v="Resto"/>
    <n v="2023"/>
    <n v="4"/>
    <d v="2025-03-26T00:00:00"/>
    <x v="32"/>
    <x v="35"/>
  </r>
  <r>
    <n v="2024"/>
    <n v="12"/>
    <n v="8"/>
    <x v="20"/>
    <s v="Miscelaneos"/>
    <n v="8"/>
    <s v="2c624232cdd221771294dfbb310aca000a0df6ac8b66b696d90ef06fdefb64a3"/>
    <s v="866d562d83a77144c090ae01fef5e5dc5d322dfdcb968ee04e0fa262fe1b2619"/>
    <x v="24"/>
    <n v="46033.883969999995"/>
    <n v="42953.863290000001"/>
    <n v="46033.883969999995"/>
    <n v="42953.863290000001"/>
    <n v="12890.58671"/>
    <n v="15317.118900000001"/>
    <n v="12890.58671"/>
    <n v="15317.118900000001"/>
    <n v="0"/>
    <n v="0"/>
    <n v="137.94900000000001"/>
    <n v="132.37299999999999"/>
    <n v="0"/>
    <n v="0"/>
    <n v="9747.3091199999999"/>
    <n v="8885.27081"/>
    <n v="25750.448989999997"/>
    <n v="28889.296719999998"/>
    <n v="0"/>
    <n v="0"/>
    <n v="0"/>
    <n v="0"/>
    <n v="0"/>
    <n v="0"/>
    <s v="Miscelaneos"/>
    <s v="Daños Sin Autos"/>
    <s v="Diversos"/>
    <x v="32"/>
    <x v="3"/>
    <n v="2563341.60146"/>
    <n v="2109928.1285699997"/>
    <n v="915229324.65265"/>
    <n v="785024033.86473012"/>
    <n v="876641246.77607977"/>
    <n v="747866068.79561019"/>
    <n v="15556913.919900004"/>
    <n v="14754731.62267"/>
    <n v="3067729.12347"/>
    <n v="3060296.8619400007"/>
    <n v="99348.095540000009"/>
    <n v="104848.14836000001"/>
    <n v="0.29590627168743688"/>
    <n v="0.29111924492074981"/>
    <n v="3080.0206799999942"/>
    <n v="7.1705323900796758"/>
    <n v="46.335950095254333"/>
    <n v="40.967688950038792"/>
    <n v="1.795854440304816"/>
    <n v="2.0357974619311756"/>
    <n v="5.0297649703773296E-3"/>
    <n v="5.2511656437902489E-3"/>
    <n v="5.4716621959374958E-3"/>
    <n v="5.7435234839808167E-3"/>
    <m/>
    <m/>
    <m/>
    <n v="0"/>
    <m/>
    <n v="0"/>
    <m/>
    <n v="0"/>
    <m/>
    <n v="-15.841962224371064"/>
    <n v="28.002387802864337"/>
    <n v="35.659467453689892"/>
    <n v="0.420199639250387"/>
    <n v="9.7018799813035841"/>
    <n v="-10.865088757342377"/>
    <n v="37.85296762703166"/>
    <n v="30.75627245660413"/>
    <s v="Resto"/>
    <n v="2023"/>
    <n v="4"/>
    <d v="2025-03-26T00:00:00"/>
    <x v="32"/>
    <x v="24"/>
  </r>
  <r>
    <n v="2024"/>
    <n v="12"/>
    <n v="5.0999999999999996"/>
    <x v="6"/>
    <s v="Miscelaneos"/>
    <n v="5.0999999999999996"/>
    <m/>
    <m/>
    <x v="3"/>
    <n v="8608900.2622800004"/>
    <n v="7712220.5078299996"/>
    <n v="8608900.2622800004"/>
    <n v="7712220.5078299996"/>
    <n v="772885.89090999996"/>
    <n v="1154596.0036600002"/>
    <n v="772885.89090999996"/>
    <n v="1154596.0036600002"/>
    <n v="0"/>
    <n v="0"/>
    <n v="0"/>
    <n v="0"/>
    <n v="0"/>
    <n v="0"/>
    <n v="532369.52520000003"/>
    <n v="931974.98275000008"/>
    <n v="7207598.9464099994"/>
    <n v="6369826.9247599998"/>
    <n v="0"/>
    <n v="0"/>
    <n v="0"/>
    <n v="0"/>
    <n v="0"/>
    <n v="0"/>
    <s v="Miscelaneos"/>
    <s v="Daños Sin Autos"/>
    <s v="Diversos"/>
    <x v="32"/>
    <x v="3"/>
    <n v="217981550.56533"/>
    <n v="192344380.435"/>
    <n v="915229324.65265"/>
    <n v="785024033.86473012"/>
    <n v="876641246.77607977"/>
    <n v="747866068.79561019"/>
    <n v="15556913.919900004"/>
    <n v="14754731.62267"/>
    <n v="3067729.12347"/>
    <n v="3060296.8619400007"/>
    <n v="11364670.766970001"/>
    <n v="10641299.97078"/>
    <n v="55.338097945426803"/>
    <n v="52.269473312415315"/>
    <n v="896679.75445000082"/>
    <n v="11.62673906353724"/>
    <n v="75.751426845559806"/>
    <n v="72.474420691146989"/>
    <n v="3.9493710545470573"/>
    <n v="4.0095897215131968"/>
    <n v="0.94062766897763805"/>
    <n v="0.98203230727962421"/>
    <n v="0.98241839423210775"/>
    <n v="1.0312301666861328"/>
    <m/>
    <m/>
    <m/>
    <n v="0"/>
    <m/>
    <n v="0"/>
    <m/>
    <n v="0"/>
    <m/>
    <n v="-33.060058370200665"/>
    <n v="8.9777540378346448"/>
    <n v="14.970993146367787"/>
    <n v="25.19407222094517"/>
    <n v="-42.877272989761487"/>
    <n v="13.152194424522223"/>
    <n v="7.3862256926096812"/>
    <n v="14.63108799906859"/>
    <m/>
    <n v="2023"/>
    <n v="4"/>
    <d v="2025-03-26T00:00:00"/>
    <x v="32"/>
    <x v="3"/>
  </r>
  <r>
    <n v="2024"/>
    <n v="12"/>
    <n v="127"/>
    <x v="5"/>
    <s v="Miscelaneos"/>
    <n v="263"/>
    <s v="4be84111a613654b362415e563cb7607df7b203b5d303802a8a546061bbc7847"/>
    <s v="866d562d83a77144c090ae01fef5e5dc5d322dfdcb968ee04e0fa262fe1b2619"/>
    <x v="32"/>
    <n v="28844.872350000001"/>
    <n v="19151.578260000002"/>
    <n v="28844.872350000001"/>
    <n v="19151.578260000002"/>
    <n v="14955.285779999998"/>
    <n v="196.04136"/>
    <n v="14955.285779999998"/>
    <n v="196.04136"/>
    <n v="0"/>
    <n v="0"/>
    <n v="137.94900000000001"/>
    <n v="132.37299999999999"/>
    <n v="0"/>
    <n v="0"/>
    <n v="372.80009000000001"/>
    <n v="87.691039999999987"/>
    <n v="-471.17374000000001"/>
    <n v="-489.31541999999996"/>
    <n v="0"/>
    <n v="0"/>
    <n v="0"/>
    <n v="0"/>
    <n v="0"/>
    <n v="0"/>
    <s v="Miscelaneos"/>
    <s v="Daños Sin Autos"/>
    <s v="Diversos"/>
    <x v="32"/>
    <x v="3"/>
    <n v="1641104.9195699999"/>
    <n v="952812.23949000007"/>
    <n v="915229324.65265"/>
    <n v="785024033.86473012"/>
    <n v="876641246.77607977"/>
    <n v="747866068.79561019"/>
    <n v="15556913.919900004"/>
    <n v="14754731.62267"/>
    <n v="3067729.12347"/>
    <n v="3060296.8619400007"/>
    <n v="355342.81964999996"/>
    <n v="166974.33869"/>
    <n v="0.18541513116622946"/>
    <n v="0.12979957040068718"/>
    <n v="9693.2940899999994"/>
    <n v="50.613552357955903"/>
    <n v="8.1174771952367504"/>
    <n v="11.469773385691498"/>
    <n v="1.7576494961429947"/>
    <n v="2.0100054833732015"/>
    <n v="3.1516551724287546E-3"/>
    <n v="3.290385029917243E-3"/>
    <n v="2.4396168058340071E-3"/>
    <n v="2.5608299479133179E-3"/>
    <m/>
    <m/>
    <m/>
    <n v="0"/>
    <m/>
    <n v="0"/>
    <m/>
    <n v="0"/>
    <m/>
    <n v="7528.638048624025"/>
    <n v="51.847294030406758"/>
    <n v="1.0236303104556772"/>
    <n v="0.48750346520437338"/>
    <n v="325.12905537441463"/>
    <n v="-3.7075635180268685"/>
    <n v="-79.121576257624199"/>
    <n v="-17.921168313068897"/>
    <s v="Resto"/>
    <n v="2023"/>
    <n v="4"/>
    <d v="2025-03-26T00:00:00"/>
    <x v="32"/>
    <x v="32"/>
  </r>
  <r>
    <n v="2024"/>
    <n v="12"/>
    <n v="10"/>
    <x v="4"/>
    <s v="Miscelaneos"/>
    <n v="10"/>
    <s v="4a44dc15364204a80fe80e9039455cc1608281820fe2b24f1e5233ade6af1dd5"/>
    <s v="866d562d83a77144c090ae01fef5e5dc5d322dfdcb968ee04e0fa262fe1b2619"/>
    <x v="26"/>
    <n v="92325.976989999996"/>
    <n v="168111.54251"/>
    <n v="92325.976989999996"/>
    <n v="168111.54251"/>
    <n v="71977.66072"/>
    <n v="90751.659200000024"/>
    <n v="71977.66072"/>
    <n v="90751.659200000024"/>
    <n v="0"/>
    <n v="0"/>
    <n v="137.94900000000001"/>
    <n v="132.37299999999999"/>
    <n v="0"/>
    <n v="0"/>
    <n v="70622.56048"/>
    <n v="85664.421889999998"/>
    <n v="120562.57776"/>
    <n v="120948.80617"/>
    <n v="0"/>
    <n v="0"/>
    <n v="0"/>
    <n v="0"/>
    <n v="0"/>
    <n v="0"/>
    <s v="Miscelaneos"/>
    <s v="Daños Sin Autos"/>
    <s v="Diversos"/>
    <x v="32"/>
    <x v="3"/>
    <n v="6475502.38203"/>
    <n v="6588756.6787700001"/>
    <n v="915229324.65265"/>
    <n v="785024033.86473012"/>
    <n v="876641246.77607977"/>
    <n v="747866068.79561019"/>
    <n v="15556913.919900004"/>
    <n v="14754731.62267"/>
    <n v="3067729.12347"/>
    <n v="3060296.8619400007"/>
    <n v="521077.95030000003"/>
    <n v="580459.54301999998"/>
    <n v="0.59347231375947251"/>
    <n v="1.139373773845564"/>
    <n v="-75785.565520000004"/>
    <n v="-45.080524744749127"/>
    <n v="17.71826594021973"/>
    <n v="28.961801822630669"/>
    <n v="1.4257731916864309"/>
    <n v="2.5514911341570947"/>
    <n v="1.0087742438217851E-2"/>
    <n v="1.0531785645443489E-2"/>
    <n v="2.1414827477621891E-2"/>
    <n v="2.2478830037139234E-2"/>
    <m/>
    <m/>
    <m/>
    <n v="0"/>
    <m/>
    <n v="0"/>
    <m/>
    <n v="0"/>
    <m/>
    <n v="-20.687223402302291"/>
    <n v="77.96035640954662"/>
    <n v="53.983003097245231"/>
    <n v="2.3462847540653762"/>
    <n v="-17.559053196337395"/>
    <n v="-0.31933213913424296"/>
    <n v="58.577513679730728"/>
    <n v="70.827009048435002"/>
    <s v="Resto"/>
    <n v="2023"/>
    <n v="4"/>
    <d v="2025-03-26T00:00:00"/>
    <x v="32"/>
    <x v="26"/>
  </r>
  <r>
    <n v="2024"/>
    <n v="12"/>
    <n v="61"/>
    <x v="2"/>
    <s v="Miscelane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34666.57209999999"/>
    <n v="137045.14535000001"/>
    <n v="528614.88019000005"/>
    <n v="355553.27588999999"/>
    <n v="0"/>
    <n v="0"/>
    <n v="0"/>
    <n v="0"/>
    <n v="0"/>
    <n v="0"/>
    <s v="Miscelaneos"/>
    <s v="Daños Sin Autos"/>
    <s v="Diversos"/>
    <x v="32"/>
    <x v="3"/>
    <n v="0"/>
    <n v="0"/>
    <n v="915229324.65265"/>
    <n v="785024033.86473012"/>
    <n v="876641246.77607977"/>
    <n v="747866068.79561019"/>
    <n v="15556913.919900004"/>
    <n v="14754731.62267"/>
    <n v="3067729.12347"/>
    <n v="3060296.86194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1.233042586575635"/>
    <n v="48.673888284899782"/>
    <n v="44.392729167149774"/>
    <n v="38.544194258077553"/>
    <m/>
    <n v="2023"/>
    <n v="4"/>
    <d v="2025-03-26T00:00:00"/>
    <x v="32"/>
    <x v="2"/>
  </r>
  <r>
    <n v="2024"/>
    <n v="12"/>
    <n v="105"/>
    <x v="80"/>
    <s v="Miscelaneos"/>
    <n v="226"/>
    <s v="8f1f64db81c40ea10e1e9080c9ae60a7acb8925968c431ee16784dea9841c66f"/>
    <s v="866d562d83a77144c090ae01fef5e5dc5d322dfdcb968ee04e0fa262fe1b2619"/>
    <x v="15"/>
    <n v="971824.17602999997"/>
    <n v="834425.50020000001"/>
    <n v="971824.17602999997"/>
    <n v="834425.50020000001"/>
    <n v="102850.49352999999"/>
    <n v="89942.697079999998"/>
    <n v="102850.49352999999"/>
    <n v="89942.697079999998"/>
    <n v="0"/>
    <n v="0"/>
    <n v="137.94900000000001"/>
    <n v="132.37299999999999"/>
    <n v="0"/>
    <n v="0"/>
    <n v="110811.19422"/>
    <n v="26601.95134"/>
    <n v="923924.46467999998"/>
    <n v="685314.68596999999"/>
    <n v="0"/>
    <n v="0"/>
    <n v="0"/>
    <n v="0"/>
    <n v="0"/>
    <n v="0"/>
    <s v="Miscelaneos"/>
    <s v="Daños Sin Autos"/>
    <s v="Diversos"/>
    <x v="32"/>
    <x v="3"/>
    <n v="2332898.1774400002"/>
    <n v="2438887.2784099998"/>
    <n v="915229324.65265"/>
    <n v="785024033.86473012"/>
    <n v="876641246.77607977"/>
    <n v="747866068.79561019"/>
    <n v="15556913.919900004"/>
    <n v="14754731.62267"/>
    <n v="3067729.12347"/>
    <n v="3060296.8619400007"/>
    <n v="987173.25721000007"/>
    <n v="853156.69351000001"/>
    <n v="6.2468956313171304"/>
    <n v="5.6553078804764008"/>
    <n v="137398.67582999996"/>
    <n v="16.466260414748525"/>
    <n v="98.445148197857336"/>
    <n v="97.804483812588117"/>
    <n v="41.657376452513191"/>
    <n v="34.21336884187582"/>
    <n v="0.10618367985519137"/>
    <n v="0.1108576831861338"/>
    <n v="0.10629298775631912"/>
    <n v="0.11157418888435307"/>
    <m/>
    <m/>
    <m/>
    <n v="0"/>
    <m/>
    <n v="0"/>
    <m/>
    <n v="0"/>
    <m/>
    <n v="14.351133409440786"/>
    <n v="10.583240885213893"/>
    <n v="10.778996693945956"/>
    <n v="3.3526589014372532"/>
    <n v="316.55287916183374"/>
    <n v="34.817549309084164"/>
    <n v="11.99353393660588"/>
    <n v="3.8817133040637204"/>
    <s v="Medianas"/>
    <n v="2023"/>
    <n v="4"/>
    <d v="2025-03-26T00:00:00"/>
    <x v="32"/>
    <x v="15"/>
  </r>
  <r>
    <n v="2024"/>
    <n v="12"/>
    <n v="1"/>
    <x v="14"/>
    <s v="Miscelaneos"/>
    <n v="30"/>
    <s v="624b60c58c9d8bfb6ff1886c2fd605d2adeb6ea4da576068201b6c6958ce93f4"/>
    <s v="866d562d83a77144c090ae01fef5e5dc5d322dfdcb968ee04e0fa262fe1b2619"/>
    <x v="9"/>
    <n v="984274.65289999999"/>
    <n v="912449.19660999998"/>
    <n v="984274.65289999999"/>
    <n v="912449.19660999998"/>
    <n v="82265.816840000014"/>
    <n v="156113.82060000006"/>
    <n v="82265.816840000014"/>
    <n v="156113.82060000006"/>
    <n v="0"/>
    <n v="0"/>
    <n v="137.94900000000001"/>
    <n v="132.37299999999999"/>
    <n v="0"/>
    <n v="0"/>
    <n v="79638.703609999997"/>
    <n v="151845.14000000001"/>
    <n v="946901.89283000003"/>
    <n v="837225.75226999994"/>
    <n v="0"/>
    <n v="0"/>
    <n v="0"/>
    <n v="0"/>
    <n v="0"/>
    <n v="0"/>
    <s v="Miscelaneos"/>
    <s v="Daños Sin Autos"/>
    <s v="Diversos"/>
    <x v="32"/>
    <x v="3"/>
    <n v="45393489.003809996"/>
    <n v="37616661.60249"/>
    <n v="915229324.65265"/>
    <n v="785024033.86473012"/>
    <n v="876641246.77607977"/>
    <n v="747866068.79561019"/>
    <n v="15556913.919900004"/>
    <n v="14754731.62267"/>
    <n v="3067729.12347"/>
    <n v="3060296.8619400007"/>
    <n v="1424113.06342"/>
    <n v="1284624.9456"/>
    <n v="6.3269274225458121"/>
    <n v="6.1841124592741608"/>
    <n v="71825.456290000002"/>
    <n v="7.8717211387605346"/>
    <n v="69.114923399148481"/>
    <n v="71.028450734609493"/>
    <n v="2.1683168104072967"/>
    <n v="2.425651713201475"/>
    <n v="0.10754404676375008"/>
    <n v="0.112277930854811"/>
    <n v="0.11623200784286139"/>
    <n v="0.12200703236602782"/>
    <m/>
    <m/>
    <m/>
    <n v="0"/>
    <m/>
    <n v="0"/>
    <m/>
    <n v="0"/>
    <m/>
    <n v="-47.303950077050395"/>
    <n v="8.3580143608918096"/>
    <n v="17.109316461673252"/>
    <n v="2.6816519167424628"/>
    <n v="-47.552681890246873"/>
    <n v="13.09994828308032"/>
    <n v="8.4104492992388344"/>
    <n v="18.13670202908796"/>
    <s v="Grandes"/>
    <n v="2023"/>
    <n v="4"/>
    <d v="2025-03-26T00:00:00"/>
    <x v="32"/>
    <x v="9"/>
  </r>
  <r>
    <n v="2024"/>
    <n v="12"/>
    <n v="92"/>
    <x v="22"/>
    <s v="Miscelaneos"/>
    <n v="219"/>
    <s v="314f04b30f62e0056bd059354a5536fb2e302107eed143b5fa2aa0bbba07f608"/>
    <s v="866d562d83a77144c090ae01fef5e5dc5d322dfdcb968ee04e0fa262fe1b2619"/>
    <x v="6"/>
    <n v="1016997.98961"/>
    <n v="913454.1915800001"/>
    <n v="1016997.98961"/>
    <n v="913454.1915800001"/>
    <n v="173435.63131"/>
    <n v="72171.960959999997"/>
    <n v="173435.63131"/>
    <n v="72171.960959999997"/>
    <n v="0"/>
    <n v="0"/>
    <n v="137.94900000000001"/>
    <n v="132.37299999999999"/>
    <n v="0"/>
    <n v="0"/>
    <n v="38426.197590000003"/>
    <n v="48765.524299999997"/>
    <n v="106345.85982"/>
    <n v="82884.038860000001"/>
    <n v="0"/>
    <n v="0"/>
    <n v="0"/>
    <n v="0"/>
    <n v="0"/>
    <n v="0"/>
    <s v="Miscelaneos"/>
    <s v="Daños Sin Autos"/>
    <s v="Diversos"/>
    <x v="32"/>
    <x v="3"/>
    <n v="12045333.467219999"/>
    <n v="12495032.84175"/>
    <n v="915229324.65265"/>
    <n v="785024033.86473012"/>
    <n v="876641246.77607977"/>
    <n v="747866068.79561019"/>
    <n v="15556913.919900004"/>
    <n v="14754731.62267"/>
    <n v="3067729.12347"/>
    <n v="3060296.8619400007"/>
    <n v="2189060.7166300002"/>
    <n v="2267176.2045500004"/>
    <n v="6.5372733618399872"/>
    <n v="6.190923799498445"/>
    <n v="103543.79802999995"/>
    <n v="11.335412217103125"/>
    <n v="46.458190121635411"/>
    <n v="40.290392504419685"/>
    <n v="8.4430870459306426"/>
    <n v="7.3105385407859851"/>
    <n v="0.11111947161395572"/>
    <n v="0.11601073909653394"/>
    <n v="0.11636002876026599"/>
    <n v="0.12214141404370155"/>
    <m/>
    <m/>
    <m/>
    <n v="0"/>
    <m/>
    <n v="0"/>
    <m/>
    <n v="0"/>
    <m/>
    <n v="140.30888035053329"/>
    <n v="17.053684774392657"/>
    <n v="7.9009940099091649"/>
    <n v="5.6535510251903132"/>
    <n v="-21.202123546121687"/>
    <n v="28.306802229593941"/>
    <n v="36.133233258953219"/>
    <n v="58.835844597739964"/>
    <s v="Grandes"/>
    <n v="2023"/>
    <n v="4"/>
    <d v="2025-03-26T00:00:00"/>
    <x v="32"/>
    <x v="6"/>
  </r>
  <r>
    <n v="2024"/>
    <n v="12"/>
    <n v="127"/>
    <x v="5"/>
    <s v="Tecnicos"/>
    <n v="263"/>
    <s v="4be84111a613654b362415e563cb7607df7b203b5d303802a8a546061bbc7847"/>
    <s v="866d562d83a77144c090ae01fef5e5dc5d322dfdcb968ee04e0fa262fe1b2619"/>
    <x v="12"/>
    <n v="326497.9473"/>
    <n v="147822.76042999999"/>
    <n v="326497.9473"/>
    <n v="147822.76042999999"/>
    <n v="69634.39691000001"/>
    <n v="62203.722269999998"/>
    <n v="69634.39691000001"/>
    <n v="62203.722269999998"/>
    <n v="0"/>
    <n v="0"/>
    <n v="137.94900000000001"/>
    <n v="132.37299999999999"/>
    <n v="0"/>
    <n v="0"/>
    <n v="3324.3321299999998"/>
    <n v="-89.472610000000003"/>
    <n v="-6911.1788099999994"/>
    <n v="-2903.9994900000002"/>
    <n v="0"/>
    <n v="0"/>
    <n v="0"/>
    <n v="0"/>
    <n v="0"/>
    <n v="0"/>
    <s v="Tecnicos"/>
    <s v="Daños Sin Autos"/>
    <s v="Diversos"/>
    <x v="35"/>
    <x v="3"/>
    <n v="1641104.9195699999"/>
    <n v="952812.23949000007"/>
    <n v="915229324.65265"/>
    <n v="785024033.86473012"/>
    <n v="876641246.77607977"/>
    <n v="747866068.79561019"/>
    <n v="17544387.203949999"/>
    <n v="18730504.137039997"/>
    <n v="5608070.4321999997"/>
    <n v="7351309.8570999987"/>
    <n v="355342.81964999996"/>
    <n v="166974.33869"/>
    <n v="1.860982338707682"/>
    <n v="0.78920865849882349"/>
    <n v="178675.18687000001"/>
    <n v="120.87122872706053"/>
    <n v="91.882522804763255"/>
    <n v="88.530226614308489"/>
    <n v="19.895007528558782"/>
    <n v="15.514364142627224"/>
    <n v="3.5673894892289781E-2"/>
    <n v="3.7244191794616445E-2"/>
    <n v="1.8830348378285674E-2"/>
    <n v="1.9765940266291124E-2"/>
    <m/>
    <m/>
    <m/>
    <n v="0"/>
    <m/>
    <n v="0"/>
    <m/>
    <n v="0"/>
    <m/>
    <n v="11.945707377038639"/>
    <n v="21.327667596640971"/>
    <n v="42.079935518086849"/>
    <n v="1.2416819252158182"/>
    <n v="-3815.4746351984136"/>
    <n v="137.98829282852245"/>
    <n v="-48.100797583039238"/>
    <n v="3.0810132821338749"/>
    <s v="Medianas"/>
    <n v="2023"/>
    <n v="4"/>
    <d v="2025-03-26T00:00:00"/>
    <x v="35"/>
    <x v="12"/>
  </r>
  <r>
    <n v="2024"/>
    <n v="12"/>
    <n v="5.0999999999999996"/>
    <x v="6"/>
    <s v="Tecnicos"/>
    <n v="5.0999999999999996"/>
    <m/>
    <m/>
    <x v="3"/>
    <n v="10308588.138780002"/>
    <n v="9660527.2016700003"/>
    <n v="10308588.138780002"/>
    <n v="9660527.2016700003"/>
    <n v="3070543.5113400002"/>
    <n v="2436586.4386800001"/>
    <n v="3070543.5113400002"/>
    <n v="2436586.4386800001"/>
    <n v="0"/>
    <n v="0"/>
    <n v="0"/>
    <n v="0"/>
    <n v="6655.8233700000001"/>
    <n v="219430.28912"/>
    <n v="269289.80443000002"/>
    <n v="528783.11501000007"/>
    <n v="665457.87247000006"/>
    <n v="863859.27020000003"/>
    <n v="0"/>
    <n v="0"/>
    <n v="0"/>
    <n v="0"/>
    <n v="0"/>
    <n v="0"/>
    <s v="Tecnicos"/>
    <s v="Daños Sin Autos"/>
    <s v="Diversos"/>
    <x v="35"/>
    <x v="3"/>
    <n v="122634457.78453001"/>
    <n v="107047312.2499"/>
    <n v="915229324.65265"/>
    <n v="785024033.86473012"/>
    <n v="876641246.77607977"/>
    <n v="747866068.79561019"/>
    <n v="17544387.203949999"/>
    <n v="18730504.137039997"/>
    <n v="5608070.4321999997"/>
    <n v="7351309.8570999987"/>
    <n v="13219437.07522"/>
    <n v="12648437.211580001"/>
    <n v="58.7571855257452"/>
    <n v="51.576439859758437"/>
    <n v="648060.93711000122"/>
    <n v="6.7083392405123732"/>
    <n v="77.980537901296714"/>
    <n v="76.377239654757616"/>
    <n v="8.4059475004099546"/>
    <n v="9.0245397092434008"/>
    <n v="1.1263393622895923"/>
    <n v="1.1759186755917179"/>
    <n v="1.230602731245122"/>
    <n v="1.2917456219437329"/>
    <m/>
    <m/>
    <m/>
    <n v="0"/>
    <m/>
    <n v="0"/>
    <m/>
    <n v="0"/>
    <m/>
    <n v="26.018246781486674"/>
    <n v="29.786266266559679"/>
    <n v="25.222085584095154"/>
    <n v="54.752228033902405"/>
    <n v="-49.073675617477427"/>
    <n v="-22.966865619682043"/>
    <n v="40.466844795218805"/>
    <n v="61.211719692210586"/>
    <m/>
    <n v="2023"/>
    <n v="4"/>
    <d v="2025-03-26T00:00:00"/>
    <x v="35"/>
    <x v="3"/>
  </r>
  <r>
    <n v="2024"/>
    <n v="12"/>
    <n v="93"/>
    <x v="43"/>
    <s v="Tecnicos"/>
    <n v="220"/>
    <s v="36790ecd55c2030dc553685bef719df653f413a20cdad1bfd1dc934c76686ddd"/>
    <s v="866d562d83a77144c090ae01fef5e5dc5d322dfdcb968ee04e0fa262fe1b2619"/>
    <x v="29"/>
    <n v="76996.82104000001"/>
    <n v="67475.884409999999"/>
    <n v="76996.82104000001"/>
    <n v="67475.884409999999"/>
    <n v="6536.4828799999996"/>
    <n v="10087.103569999999"/>
    <n v="6536.4828799999996"/>
    <n v="10087.103569999999"/>
    <n v="0"/>
    <n v="0"/>
    <n v="137.94900000000001"/>
    <n v="132.37299999999999"/>
    <n v="0"/>
    <n v="0"/>
    <n v="4151.8893699999999"/>
    <n v="1506.2516000000001"/>
    <n v="5533.5427099999997"/>
    <n v="205.62148999999999"/>
    <n v="0"/>
    <n v="0"/>
    <n v="0"/>
    <n v="0"/>
    <n v="0"/>
    <n v="0"/>
    <s v="Tecnicos"/>
    <s v="Daños Sin Autos"/>
    <s v="Diversos"/>
    <x v="35"/>
    <x v="3"/>
    <n v="790543.25459999999"/>
    <n v="654697.32048999995"/>
    <n v="915229324.65265"/>
    <n v="785024033.86473012"/>
    <n v="876641246.77607977"/>
    <n v="747866068.79561019"/>
    <n v="17544387.203949999"/>
    <n v="18730504.137039997"/>
    <n v="5608070.4321999997"/>
    <n v="7351309.8570999987"/>
    <n v="99106.62748000001"/>
    <n v="89126.057379999998"/>
    <n v="0.43886868287234737"/>
    <n v="0.36024595983278906"/>
    <n v="9520.9366300000111"/>
    <n v="14.110132402486887"/>
    <n v="77.690890102721113"/>
    <n v="75.708369015256892"/>
    <n v="9.7397353771564283"/>
    <n v="10.306424403799074"/>
    <n v="8.4128446244029643E-3"/>
    <n v="8.7831620201721233E-3"/>
    <n v="8.5953909051435448E-3"/>
    <n v="9.0224556542143359E-3"/>
    <m/>
    <m/>
    <m/>
    <n v="0"/>
    <m/>
    <n v="0"/>
    <m/>
    <n v="0"/>
    <m/>
    <n v="-35.199605767505773"/>
    <n v="8.4892892871567813"/>
    <n v="14.949198010815667"/>
    <n v="0.11655493558834978"/>
    <n v="175.64381475179843"/>
    <n v="2591.1305379607938"/>
    <n v="75.0313061196197"/>
    <n v="732.53607879215349"/>
    <s v="Resto"/>
    <n v="2023"/>
    <n v="4"/>
    <d v="2025-03-26T00:00:00"/>
    <x v="35"/>
    <x v="29"/>
  </r>
  <r>
    <n v="2024"/>
    <n v="12"/>
    <n v="103"/>
    <x v="18"/>
    <s v="Tecnicos"/>
    <n v="205"/>
    <s v="f8809aff4d69bece79dabe35be0c708b890d7eafb841f121330667b77d2e2590"/>
    <s v="866d562d83a77144c090ae01fef5e5dc5d322dfdcb968ee04e0fa262fe1b2619"/>
    <x v="11"/>
    <n v="314574.57246"/>
    <n v="371844.26617000002"/>
    <n v="314574.57246"/>
    <n v="371844.26617000002"/>
    <n v="-64009.334719999999"/>
    <n v="333066.17243999999"/>
    <n v="-64009.334719999999"/>
    <n v="333066.17243999999"/>
    <n v="0"/>
    <n v="0"/>
    <n v="137.94900000000001"/>
    <n v="132.37299999999999"/>
    <n v="0"/>
    <n v="0"/>
    <n v="-5466.6717500000004"/>
    <n v="1336.0770500000001"/>
    <n v="3692.69893"/>
    <n v="13132.99106"/>
    <n v="0"/>
    <n v="0"/>
    <n v="0"/>
    <n v="0"/>
    <n v="0"/>
    <n v="0"/>
    <s v="Tecnicos"/>
    <s v="Daños Sin Autos"/>
    <s v="Diversos"/>
    <x v="35"/>
    <x v="3"/>
    <n v="2277640.2283600001"/>
    <n v="1936052.42652"/>
    <n v="915229324.65265"/>
    <n v="785024033.86473012"/>
    <n v="876641246.77607977"/>
    <n v="747866068.79561019"/>
    <n v="17544387.203949999"/>
    <n v="18730504.137039997"/>
    <n v="5608070.4321999997"/>
    <n v="7351309.8570999987"/>
    <n v="575366.89697"/>
    <n v="493653.65733999998"/>
    <n v="1.7930211457552401"/>
    <n v="1.9852336245166489"/>
    <n v="-57269.693710000021"/>
    <n v="-15.401526639062768"/>
    <n v="54.673734988337728"/>
    <n v="75.32492885267844"/>
    <n v="13.811425024157892"/>
    <n v="19.206311826915744"/>
    <n v="3.4371120328709759E-2"/>
    <n v="3.5884071576243286E-2"/>
    <n v="4.7367246113393983E-2"/>
    <n v="4.9720702901902086E-2"/>
    <m/>
    <m/>
    <m/>
    <n v="0"/>
    <m/>
    <n v="0"/>
    <m/>
    <n v="0"/>
    <m/>
    <n v="-119.21820347322449"/>
    <n v="-20.347904860663572"/>
    <n v="89.571415439744499"/>
    <n v="-1.1413789376195418"/>
    <n v="-509.15842016745961"/>
    <n v="-71.882270283065282"/>
    <n v="-148.04000687919608"/>
    <n v="10.173440641937056"/>
    <s v="Medianas"/>
    <n v="2023"/>
    <n v="4"/>
    <d v="2025-03-26T00:00:00"/>
    <x v="35"/>
    <x v="11"/>
  </r>
  <r>
    <n v="2024"/>
    <n v="12"/>
    <n v="15.1"/>
    <x v="13"/>
    <s v="Tecnicos"/>
    <n v="15.1"/>
    <m/>
    <m/>
    <x v="7"/>
    <n v="5989696.8356400002"/>
    <n v="5276971.1035699993"/>
    <n v="5989696.8356400002"/>
    <n v="5276971.1035699993"/>
    <n v="1581479.9747899997"/>
    <n v="3231202.6226299996"/>
    <n v="1581479.9747899997"/>
    <n v="3231202.6226299996"/>
    <n v="0"/>
    <n v="0"/>
    <n v="0"/>
    <n v="0"/>
    <n v="-39203.087490000005"/>
    <n v="18951.105940000001"/>
    <n v="458125.43966000003"/>
    <n v="849995.91696000018"/>
    <n v="1785552.8555600001"/>
    <n v="1584243.3229800002"/>
    <n v="0"/>
    <n v="0"/>
    <n v="0"/>
    <n v="0"/>
    <n v="0"/>
    <n v="0"/>
    <s v="Tecnicos"/>
    <s v="Daños Sin Autos"/>
    <s v="Diversos"/>
    <x v="35"/>
    <x v="3"/>
    <n v="291309173.04263997"/>
    <n v="251042760.07759005"/>
    <n v="915229324.65265"/>
    <n v="785024033.86473012"/>
    <n v="876641246.77607977"/>
    <n v="747866068.79561019"/>
    <n v="17544387.203949999"/>
    <n v="18730504.137039997"/>
    <n v="5608070.4321999997"/>
    <n v="7351309.8570999987"/>
    <n v="10916314.0616"/>
    <n v="9516000.6172400005"/>
    <n v="34.140245344627715"/>
    <n v="28.173139734849258"/>
    <n v="712725.73207000084"/>
    <n v="13.506341385644971"/>
    <n v="54.869224189049149"/>
    <n v="55.453664998820905"/>
    <n v="2.0561305272605566"/>
    <n v="2.1020208278219377"/>
    <n v="0.65444765309647657"/>
    <n v="0.68325519220862607"/>
    <n v="0.67220503779879048"/>
    <n v="0.70560376031877192"/>
    <m/>
    <m/>
    <m/>
    <n v="0"/>
    <m/>
    <n v="0"/>
    <m/>
    <n v="0"/>
    <m/>
    <n v="-51.055994950178253"/>
    <n v="26.403339237135505"/>
    <n v="61.232145471556834"/>
    <n v="28.200073339121705"/>
    <n v="-46.102630551629012"/>
    <n v="12.706983179915298"/>
    <n v="25.657344067606381"/>
    <n v="53.653116578148939"/>
    <s v="Resto"/>
    <n v="2023"/>
    <n v="4"/>
    <d v="2025-03-26T00:00:00"/>
    <x v="35"/>
    <x v="7"/>
  </r>
  <r>
    <n v="2024"/>
    <n v="12"/>
    <n v="8"/>
    <x v="20"/>
    <s v="Tecnicos"/>
    <n v="8"/>
    <s v="2c624232cdd221771294dfbb310aca000a0df6ac8b66b696d90ef06fdefb64a3"/>
    <s v="866d562d83a77144c090ae01fef5e5dc5d322dfdcb968ee04e0fa262fe1b2619"/>
    <x v="28"/>
    <n v="53314.211569999999"/>
    <n v="61894.285069999998"/>
    <n v="53314.211569999999"/>
    <n v="61894.285069999998"/>
    <n v="11179.137559999999"/>
    <n v="17105.463040000002"/>
    <n v="11179.137559999999"/>
    <n v="17105.463040000002"/>
    <n v="0"/>
    <n v="0"/>
    <n v="137.94900000000001"/>
    <n v="132.37299999999999"/>
    <n v="0"/>
    <n v="0"/>
    <n v="8009.7661799999996"/>
    <n v="10290.167089999999"/>
    <n v="30099.937530000003"/>
    <n v="26137.467210000003"/>
    <n v="0"/>
    <n v="0"/>
    <n v="0"/>
    <n v="0"/>
    <n v="0"/>
    <n v="0"/>
    <s v="Tecnicos"/>
    <s v="Daños Sin Autos"/>
    <s v="Diversos"/>
    <x v="35"/>
    <x v="3"/>
    <n v="2563341.60146"/>
    <n v="2109928.1285699997"/>
    <n v="915229324.65265"/>
    <n v="785024033.86473012"/>
    <n v="876641246.77607977"/>
    <n v="747866068.79561019"/>
    <n v="17544387.203949999"/>
    <n v="18730504.137039997"/>
    <n v="5608070.4321999997"/>
    <n v="7351309.8570999987"/>
    <n v="99348.095540000009"/>
    <n v="104848.14836000001"/>
    <n v="0.30388186803125661"/>
    <n v="0.33044644509916127"/>
    <n v="-8580.0734999999986"/>
    <n v="-13.862464830632215"/>
    <n v="53.66404990474566"/>
    <n v="59.032311049961208"/>
    <n v="2.0798715059917834"/>
    <n v="2.9334783603244698"/>
    <n v="5.8252298231630563E-3"/>
    <n v="6.0816453442120583E-3"/>
    <n v="7.8843809106442196E-3"/>
    <n v="8.2761189004973493E-3"/>
    <m/>
    <m/>
    <m/>
    <n v="0"/>
    <m/>
    <n v="0"/>
    <m/>
    <n v="0"/>
    <m/>
    <n v="-34.645805647831217"/>
    <n v="20.968400789950948"/>
    <n v="27.636579081015956"/>
    <n v="0.1993401776092622"/>
    <n v="-22.16097066311097"/>
    <n v="15.160115890968907"/>
    <n v="26.610574098424046"/>
    <n v="39.369411761760361"/>
    <s v="Resto"/>
    <n v="2023"/>
    <n v="4"/>
    <d v="2025-03-26T00:00:00"/>
    <x v="35"/>
    <x v="28"/>
  </r>
  <r>
    <n v="2024"/>
    <n v="12"/>
    <n v="74"/>
    <x v="0"/>
    <s v="Tecnicos"/>
    <n v="46"/>
    <s v="25fc0e7096fc653718202dc30b0c580b8ab87eac11a700cba03a7c021bc35b0c"/>
    <s v="866d562d83a77144c090ae01fef5e5dc5d322dfdcb968ee04e0fa262fe1b2619"/>
    <x v="32"/>
    <n v="28620.29334"/>
    <n v="998790.39480000001"/>
    <n v="28620.29334"/>
    <n v="998790.39480000001"/>
    <n v="594693.7082799999"/>
    <n v="723822.14616999996"/>
    <n v="594693.7082799999"/>
    <n v="723822.14616999996"/>
    <n v="0"/>
    <n v="0"/>
    <n v="137.94900000000001"/>
    <n v="132.37299999999999"/>
    <n v="-119.95139"/>
    <n v="-62.331949999999999"/>
    <n v="273971.93393"/>
    <n v="136829.83211000002"/>
    <n v="201037.27722999998"/>
    <n v="132000.18533000001"/>
    <n v="0"/>
    <n v="0"/>
    <n v="0"/>
    <n v="0"/>
    <n v="0"/>
    <n v="0"/>
    <s v="Tecnicos"/>
    <s v="Daños Sin Autos"/>
    <s v="Diversos"/>
    <x v="35"/>
    <x v="3"/>
    <n v="6440067.6368000004"/>
    <n v="9462507.85207"/>
    <n v="915229324.65265"/>
    <n v="785024033.86473012"/>
    <n v="876641246.77607977"/>
    <n v="747866068.79561019"/>
    <n v="17544387.203949999"/>
    <n v="18730504.137039997"/>
    <n v="5608070.4321999997"/>
    <n v="7351309.8570999987"/>
    <n v="58578.280049999994"/>
    <n v="1939159.7688"/>
    <n v="0.16313076659386733"/>
    <n v="5.3324266527608799"/>
    <n v="-970170.10146000003"/>
    <n v="-97.134504547800432"/>
    <n v="48.858200199068506"/>
    <n v="51.506348825402668"/>
    <n v="0.44440982539464624"/>
    <n v="10.555239799156483"/>
    <n v="3.1271171682421823E-3"/>
    <n v="3.2647669095258154E-3"/>
    <n v="0.127230549857548"/>
    <n v="0.13355204046206925"/>
    <m/>
    <m/>
    <m/>
    <n v="0"/>
    <m/>
    <n v="0"/>
    <m/>
    <n v="0"/>
    <m/>
    <n v="-17.839802025022923"/>
    <n v="2077.8742594117657"/>
    <n v="72.469874554103981"/>
    <n v="10.604248207466012"/>
    <n v="100.22821756424354"/>
    <n v="52.300753765918941"/>
    <n v="136.27917056226241"/>
    <n v="103.65881818114566"/>
    <s v="Resto"/>
    <n v="2023"/>
    <n v="4"/>
    <d v="2025-03-26T00:00:00"/>
    <x v="35"/>
    <x v="32"/>
  </r>
  <r>
    <n v="2024"/>
    <n v="12"/>
    <n v="16"/>
    <x v="24"/>
    <s v="Tecnicos"/>
    <n v="14"/>
    <s v="8527a891e224136950ff32ca212b45bc93f69fbb801c3b1ebedac52775f99e61"/>
    <s v="866d562d83a77144c090ae01fef5e5dc5d322dfdcb968ee04e0fa262fe1b2619"/>
    <x v="23"/>
    <n v="109625.02198999999"/>
    <n v="75791.562510000003"/>
    <n v="109625.02198999999"/>
    <n v="75791.562510000003"/>
    <n v="17533.37442"/>
    <n v="2023.96695"/>
    <n v="17533.37442"/>
    <n v="2023.96695"/>
    <n v="0"/>
    <n v="0"/>
    <n v="137.94900000000001"/>
    <n v="132.37299999999999"/>
    <n v="0"/>
    <n v="0"/>
    <n v="7962.6713399999999"/>
    <n v="480.31009"/>
    <n v="7895.2794299999996"/>
    <n v="5428.5943799999995"/>
    <n v="0"/>
    <n v="0"/>
    <n v="0"/>
    <n v="0"/>
    <n v="0"/>
    <n v="0"/>
    <s v="Tecnicos"/>
    <s v="Daños Sin Autos"/>
    <s v="Diversos"/>
    <x v="35"/>
    <x v="3"/>
    <n v="4664109.4979099995"/>
    <n v="3803565.6865300001"/>
    <n v="915229324.65265"/>
    <n v="785024033.86473012"/>
    <n v="876641246.77607977"/>
    <n v="747866068.79561019"/>
    <n v="17544387.203949999"/>
    <n v="18730504.137039997"/>
    <n v="5608070.4321999997"/>
    <n v="7351309.8570999987"/>
    <n v="159827.94859000001"/>
    <n v="98412.513400000011"/>
    <n v="0.62484383589823345"/>
    <n v="0.40464240554059872"/>
    <n v="33833.45947999999"/>
    <n v="44.640139824978498"/>
    <n v="68.589394381339702"/>
    <n v="77.014151850734052"/>
    <n v="2.3503955479416438"/>
    <n v="1.9926450272282477"/>
    <n v="1.197787472900359E-2"/>
    <n v="1.2505117959388178E-2"/>
    <n v="9.6546805244767681E-3"/>
    <n v="1.0134376417432254E-2"/>
    <m/>
    <m/>
    <m/>
    <n v="0"/>
    <m/>
    <n v="0"/>
    <m/>
    <n v="0"/>
    <m/>
    <n v="766.28758537781459"/>
    <n v="15.993952933117219"/>
    <n v="2.670438348243521"/>
    <n v="0.31264540329822144"/>
    <n v="1557.8188769675858"/>
    <n v="45.438743021356487"/>
    <n v="100.85357219586083"/>
    <n v="8.8477800398857589"/>
    <s v="Resto"/>
    <n v="2023"/>
    <n v="4"/>
    <d v="2025-03-26T00:00:00"/>
    <x v="35"/>
    <x v="23"/>
  </r>
  <r>
    <n v="2024"/>
    <n v="12"/>
    <n v="1"/>
    <x v="14"/>
    <s v="Tecnicos"/>
    <n v="30"/>
    <s v="624b60c58c9d8bfb6ff1886c2fd605d2adeb6ea4da576068201b6c6958ce93f4"/>
    <s v="866d562d83a77144c090ae01fef5e5dc5d322dfdcb968ee04e0fa262fe1b2619"/>
    <x v="14"/>
    <n v="439838.41051999998"/>
    <n v="372175.74898999999"/>
    <n v="439838.41051999998"/>
    <n v="372175.74898999999"/>
    <n v="179902.76880999992"/>
    <n v="256558.29567000005"/>
    <n v="179902.76880999992"/>
    <n v="256558.29567000005"/>
    <n v="0"/>
    <n v="0"/>
    <n v="137.94900000000001"/>
    <n v="132.37299999999999"/>
    <n v="0"/>
    <n v="0"/>
    <n v="34383.12326"/>
    <n v="41821.501750000003"/>
    <n v="108214.56917"/>
    <n v="86422.373000000007"/>
    <n v="0"/>
    <n v="0"/>
    <n v="0"/>
    <n v="0"/>
    <n v="0"/>
    <n v="0"/>
    <s v="Tecnicos"/>
    <s v="Daños Sin Autos"/>
    <s v="Diversos"/>
    <x v="35"/>
    <x v="3"/>
    <n v="45393489.003809996"/>
    <n v="37616661.60249"/>
    <n v="915229324.65265"/>
    <n v="785024033.86473012"/>
    <n v="876641246.77607977"/>
    <n v="747866068.79561019"/>
    <n v="17544387.203949999"/>
    <n v="18730504.137039997"/>
    <n v="5608070.4321999997"/>
    <n v="7351309.8570999987"/>
    <n v="1424113.06342"/>
    <n v="1284624.9456"/>
    <n v="2.5070035527999144"/>
    <n v="1.9870033730379635"/>
    <n v="67662.661529999983"/>
    <n v="18.180298343892897"/>
    <n v="30.885076600851502"/>
    <n v="28.971549265390507"/>
    <n v="0.96894603206879104"/>
    <n v="0.98939069320644912"/>
    <n v="4.8057727027805683E-2"/>
    <n v="5.0173136632293072E-2"/>
    <n v="4.7409471931419964E-2"/>
    <n v="4.9765026723215942E-2"/>
    <m/>
    <m/>
    <m/>
    <n v="0"/>
    <m/>
    <n v="0"/>
    <m/>
    <n v="0"/>
    <m/>
    <n v="-29.878405085212624"/>
    <n v="40.902014127713279"/>
    <n v="68.934716022266556"/>
    <n v="3.2079263444525887"/>
    <n v="-17.786014797998018"/>
    <n v="25.215919690147825"/>
    <n v="31.773099984333651"/>
    <n v="48.391984966670606"/>
    <s v="Medianas"/>
    <n v="2023"/>
    <n v="4"/>
    <d v="2025-03-26T00:00:00"/>
    <x v="35"/>
    <x v="14"/>
  </r>
  <r>
    <n v="2024"/>
    <n v="12"/>
    <n v="201.1"/>
    <x v="1"/>
    <s v="Tecnicos"/>
    <n v="201.1"/>
    <m/>
    <m/>
    <x v="1"/>
    <n v="17544387.203949999"/>
    <n v="18730504.13704"/>
    <n v="17544387.203949999"/>
    <n v="18730504.13704"/>
    <n v="5608070.4321999997"/>
    <n v="7351309.8571000015"/>
    <n v="5608070.4321999997"/>
    <n v="7351309.8571000015"/>
    <n v="0"/>
    <n v="0"/>
    <n v="0"/>
    <n v="0"/>
    <n v="-32290.824900000003"/>
    <n v="238551.84196000002"/>
    <n v="1134844.30681"/>
    <n v="1679375.0044100003"/>
    <n v="3124622.4347100006"/>
    <n v="2982133.5540199997"/>
    <n v="0"/>
    <n v="0"/>
    <n v="0"/>
    <n v="0"/>
    <n v="0"/>
    <n v="0"/>
    <s v="Tecnicos"/>
    <s v="Daños Sin Autos"/>
    <s v="Diversos"/>
    <x v="35"/>
    <x v="3"/>
    <n v="613501977.83584023"/>
    <n v="525269965.13280004"/>
    <n v="915229324.65265"/>
    <n v="785024033.86473012"/>
    <n v="876641246.77607977"/>
    <n v="747866068.79561019"/>
    <n v="17544387.203949999"/>
    <n v="18730504.137039997"/>
    <n v="5608070.4321999997"/>
    <n v="7351309.8570999987"/>
    <n v="33101301.12385001"/>
    <n v="33485235.759709988"/>
    <n v="100"/>
    <n v="100.00000000000003"/>
    <n v="-1186116.9330900013"/>
    <n v="-6.3325414223337813"/>
    <n v="53.002107495131035"/>
    <n v="55.936605229391468"/>
    <n v="2.8597115963405249"/>
    <n v="3.5658814286677347"/>
    <n v="1.9169389279138849"/>
    <n v="2.0013189281785366"/>
    <n v="2.3859784323835758"/>
    <n v="2.5045265347048389"/>
    <m/>
    <m/>
    <m/>
    <n v="0"/>
    <m/>
    <n v="0"/>
    <m/>
    <n v="0"/>
    <m/>
    <n v="-23.713317201782157"/>
    <n v="31.965040254796595"/>
    <n v="39.247794951565766"/>
    <n v="100"/>
    <n v="-32.424604163458135"/>
    <n v="4.7780851564451776"/>
    <n v="36.319405960974159"/>
    <n v="56.314547084792885"/>
    <m/>
    <n v="2023"/>
    <n v="4"/>
    <d v="2025-03-26T00:00:00"/>
    <x v="35"/>
    <x v="1"/>
  </r>
  <r>
    <n v="2024"/>
    <n v="12"/>
    <n v="61"/>
    <x v="2"/>
    <s v="Tecn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56395.30361"/>
    <n v="269648.81451"/>
    <n v="534176.76142"/>
    <n v="422385.71668000001"/>
    <n v="0"/>
    <n v="0"/>
    <n v="0"/>
    <n v="0"/>
    <n v="0"/>
    <n v="0"/>
    <s v="Tecnicos"/>
    <s v="Daños Sin Autos"/>
    <s v="Diversos"/>
    <x v="35"/>
    <x v="3"/>
    <n v="0"/>
    <n v="0"/>
    <n v="915229324.65265"/>
    <n v="785024033.86473012"/>
    <n v="876641246.77607977"/>
    <n v="747866068.79561019"/>
    <n v="17544387.203949999"/>
    <n v="18730504.137039997"/>
    <n v="5608070.4321999997"/>
    <n v="7351309.85709999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.9151007483878573"/>
    <n v="26.466577899151122"/>
    <n v="47.998213723941376"/>
    <n v="63.839472752409932"/>
    <m/>
    <n v="2023"/>
    <n v="4"/>
    <d v="2025-03-26T00:00:00"/>
    <x v="35"/>
    <x v="2"/>
  </r>
  <r>
    <n v="2024"/>
    <n v="12"/>
    <n v="3"/>
    <x v="40"/>
    <s v="Tecnicos"/>
    <n v="3"/>
    <s v="4e07408562bedb8b60ce05c1decfe3ad16b72230967de01f640b7e4729b49fce"/>
    <s v="866d562d83a77144c090ae01fef5e5dc5d322dfdcb968ee04e0fa262fe1b2619"/>
    <x v="0"/>
    <n v="4160201.1736999997"/>
    <n v="4075536.6232099999"/>
    <n v="4160201.1736999997"/>
    <n v="4075536.6232099999"/>
    <n v="1671864.58259"/>
    <n v="837742.25031000027"/>
    <n v="1671864.58259"/>
    <n v="837742.25031000027"/>
    <n v="0"/>
    <n v="0"/>
    <n v="137.94900000000001"/>
    <n v="132.37299999999999"/>
    <n v="0"/>
    <n v="0"/>
    <n v="20472.998420000004"/>
    <n v="11289.535739999999"/>
    <n v="14514.014210000001"/>
    <n v="15760.835419999999"/>
    <n v="0"/>
    <n v="0"/>
    <n v="0"/>
    <n v="0"/>
    <n v="0"/>
    <n v="0"/>
    <s v="Tecnicos"/>
    <s v="Daños Sin Autos"/>
    <s v="Diversos"/>
    <x v="35"/>
    <x v="3"/>
    <n v="25277015.57071"/>
    <n v="21222664.481219999"/>
    <n v="915229324.65265"/>
    <n v="785024033.86473012"/>
    <n v="876641246.77607977"/>
    <n v="747866068.79561019"/>
    <n v="17544387.203949999"/>
    <n v="18730504.137039997"/>
    <n v="5608070.4321999997"/>
    <n v="7351309.8570999987"/>
    <n v="4262070.0739599997"/>
    <n v="4179524.1461100001"/>
    <n v="23.712433642386546"/>
    <n v="21.758819695357445"/>
    <n v="84664.55048999982"/>
    <n v="2.0773841169243523"/>
    <n v="97.609872702882356"/>
    <n v="97.511976979561553"/>
    <n v="16.458434984392206"/>
    <n v="19.20369907754257"/>
    <n v="0.45455287124665605"/>
    <n v="0.47456142281685715"/>
    <n v="0.51916074507245824"/>
    <n v="0.54495541290880967"/>
    <m/>
    <m/>
    <m/>
    <n v="0"/>
    <m/>
    <n v="0"/>
    <m/>
    <n v="0"/>
    <m/>
    <n v="99.567895969355604"/>
    <n v="40.187109055187278"/>
    <n v="20.555385161774659"/>
    <n v="29.81176151052977"/>
    <n v="81.344909936925404"/>
    <n v="-7.910882746848702"/>
    <n v="141.05676158077841"/>
    <n v="71.630312982482749"/>
    <s v="Grandes"/>
    <n v="2023"/>
    <n v="4"/>
    <d v="2025-03-26T00:00:00"/>
    <x v="35"/>
    <x v="0"/>
  </r>
  <r>
    <n v="2024"/>
    <n v="12"/>
    <n v="10"/>
    <x v="4"/>
    <s v="Tecnicos"/>
    <n v="10"/>
    <s v="4a44dc15364204a80fe80e9039455cc1608281820fe2b24f1e5233ade6af1dd5"/>
    <s v="866d562d83a77144c090ae01fef5e5dc5d322dfdcb968ee04e0fa262fe1b2619"/>
    <x v="17"/>
    <n v="428751.97331000003"/>
    <n v="412348.00050999998"/>
    <n v="428751.97331000003"/>
    <n v="412348.00050999998"/>
    <n v="149994.27202999999"/>
    <n v="146830.28978999995"/>
    <n v="149994.27202999999"/>
    <n v="146830.28978999995"/>
    <n v="0"/>
    <n v="0"/>
    <n v="137.94900000000001"/>
    <n v="132.37299999999999"/>
    <n v="0"/>
    <n v="0"/>
    <n v="-8280.3606600000003"/>
    <n v="97505.041970000006"/>
    <n v="148948.71916000001"/>
    <n v="200205.23494999998"/>
    <n v="0"/>
    <n v="0"/>
    <n v="0"/>
    <n v="0"/>
    <n v="0"/>
    <n v="0"/>
    <s v="Tecnicos"/>
    <s v="Daños Sin Autos"/>
    <s v="Diversos"/>
    <x v="35"/>
    <x v="3"/>
    <n v="6475502.38203"/>
    <n v="6588756.6787700001"/>
    <n v="915229324.65265"/>
    <n v="785024033.86473012"/>
    <n v="876641246.77607977"/>
    <n v="747866068.79561019"/>
    <n v="17544387.203949999"/>
    <n v="18730504.137039997"/>
    <n v="5608070.4321999997"/>
    <n v="7351309.8570999987"/>
    <n v="521077.95030000003"/>
    <n v="580459.54301999998"/>
    <n v="2.4438127608895308"/>
    <n v="2.2014783878377973"/>
    <n v="16403.972800000047"/>
    <n v="3.9781865753468759"/>
    <n v="82.281734059780263"/>
    <n v="71.038198177369324"/>
    <n v="6.6211383768434491"/>
    <n v="6.2583583005675321"/>
    <n v="4.6846398138818489E-2"/>
    <n v="4.8908487352924662E-2"/>
    <n v="5.252679952739548E-2"/>
    <n v="5.5136610379189911E-2"/>
    <m/>
    <m/>
    <m/>
    <n v="0"/>
    <m/>
    <n v="0"/>
    <m/>
    <n v="0"/>
    <m/>
    <n v="2.1548566338221109"/>
    <n v="34.983925758296117"/>
    <n v="35.608342858070706"/>
    <n v="2.6746146262495936"/>
    <n v="-108.49223844501054"/>
    <n v="-25.601985783638959"/>
    <n v="-5.5592023259396255"/>
    <n v="48.702543664430799"/>
    <s v="Medianas"/>
    <n v="2023"/>
    <n v="4"/>
    <d v="2025-03-26T00:00:00"/>
    <x v="35"/>
    <x v="17"/>
  </r>
  <r>
    <n v="2024"/>
    <n v="12"/>
    <n v="22"/>
    <x v="15"/>
    <s v="Tecnicos"/>
    <n v="16"/>
    <s v="b17ef6d19c7a5b1ee83b907c595526dcb1eb06db8227d650d5dda0a9f4ce8cd9"/>
    <s v="866d562d83a77144c090ae01fef5e5dc5d322dfdcb968ee04e0fa262fe1b2619"/>
    <x v="5"/>
    <n v="1879532.1864100001"/>
    <n v="1605469.3316800001"/>
    <n v="1879532.1864100001"/>
    <n v="1605469.3316800001"/>
    <n v="505755.37985000003"/>
    <n v="374027.21025"/>
    <n v="505755.37985000003"/>
    <n v="374027.21025"/>
    <n v="0"/>
    <n v="0"/>
    <n v="137.94900000000001"/>
    <n v="132.37299999999999"/>
    <n v="0"/>
    <n v="0"/>
    <n v="96627.515140000003"/>
    <n v="96396.341969999994"/>
    <n v="252892.61238000001"/>
    <n v="218269.77487999998"/>
    <n v="0"/>
    <n v="0"/>
    <n v="0"/>
    <n v="0"/>
    <n v="0"/>
    <n v="0"/>
    <s v="Tecnicos"/>
    <s v="Daños Sin Autos"/>
    <s v="Diversos"/>
    <x v="35"/>
    <x v="3"/>
    <n v="30790952.222909998"/>
    <n v="26673376.957529999"/>
    <n v="915229324.65265"/>
    <n v="785024033.86473012"/>
    <n v="876641246.77607977"/>
    <n v="747866068.79561019"/>
    <n v="17544387.203949999"/>
    <n v="18730504.137039997"/>
    <n v="5608070.4321999997"/>
    <n v="7351309.8570999987"/>
    <n v="2623649.8861400001"/>
    <n v="2498330.2118899999"/>
    <n v="10.713011315589501"/>
    <n v="8.571415483180445"/>
    <n v="274062.85473000002"/>
    <n v="17.070575520942178"/>
    <n v="71.638071693141555"/>
    <n v="64.261694632650418"/>
    <n v="6.1041703835698033"/>
    <n v="6.0189953984314304"/>
    <n v="0.20536188426035462"/>
    <n v="0.21440152323680114"/>
    <n v="0.20451212477867187"/>
    <n v="0.21467337517605314"/>
    <m/>
    <m/>
    <m/>
    <n v="0"/>
    <m/>
    <n v="0"/>
    <m/>
    <n v="0"/>
    <m/>
    <n v="35.218873384092262"/>
    <n v="26.908577757107633"/>
    <n v="23.297063535845268"/>
    <n v="9.0183492872359725"/>
    <n v="0.23981529306573712"/>
    <n v="15.86240583197327"/>
    <n v="38.208911771137913"/>
    <n v="44.163852747361211"/>
    <s v="Grandes"/>
    <n v="2023"/>
    <n v="4"/>
    <d v="2025-03-26T00:00:00"/>
    <x v="35"/>
    <x v="5"/>
  </r>
  <r>
    <n v="2024"/>
    <n v="12"/>
    <n v="25"/>
    <x v="36"/>
    <s v="Tecnicos"/>
    <n v="25"/>
    <s v="b7a56873cd771f2c446d369b649430b65a756ba278ff97ec81bb6f55b2e73569"/>
    <s v="866d562d83a77144c090ae01fef5e5dc5d322dfdcb968ee04e0fa262fe1b2619"/>
    <x v="37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Tecnicos"/>
    <s v="Daños Sin Autos"/>
    <s v="Diversos"/>
    <x v="35"/>
    <x v="3"/>
    <n v="0"/>
    <n v="0"/>
    <n v="915229324.65265"/>
    <n v="785024033.86473012"/>
    <n v="876641246.77607977"/>
    <n v="747866068.79561019"/>
    <n v="17544387.203949999"/>
    <n v="18730504.137039997"/>
    <n v="5608070.4321999997"/>
    <n v="7351309.85709999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5"/>
    <x v="37"/>
  </r>
  <r>
    <n v="2024"/>
    <n v="12"/>
    <n v="81"/>
    <x v="34"/>
    <s v="Tecnicos"/>
    <n v="53"/>
    <s v="2858dcd1057d3eae7f7d5f782167e24b61153c01551450a628cee722509f6529"/>
    <s v="866d562d83a77144c090ae01fef5e5dc5d322dfdcb968ee04e0fa262fe1b2619"/>
    <x v="27"/>
    <n v="106584.30145"/>
    <n v="104546.48702"/>
    <n v="106584.30145"/>
    <n v="104546.48702"/>
    <n v="-1883.0923800000005"/>
    <n v="72719.813509999993"/>
    <n v="-1883.0923800000005"/>
    <n v="72719.813509999993"/>
    <n v="0"/>
    <n v="0"/>
    <n v="137.94900000000001"/>
    <n v="132.37299999999999"/>
    <n v="0"/>
    <n v="0"/>
    <n v="30.62105"/>
    <n v="34071.37573"/>
    <n v="120338.27240999999"/>
    <n v="94668.646120000005"/>
    <n v="0"/>
    <n v="0"/>
    <n v="0"/>
    <n v="0"/>
    <n v="0"/>
    <n v="0"/>
    <s v="Tecnicos"/>
    <s v="Daños Sin Autos"/>
    <s v="Diversos"/>
    <x v="35"/>
    <x v="3"/>
    <n v="1804855.7942300001"/>
    <n v="1678335.85387"/>
    <n v="915229324.65265"/>
    <n v="785024033.86473012"/>
    <n v="876641246.77607977"/>
    <n v="747866068.79561019"/>
    <n v="17544387.203949999"/>
    <n v="18730504.137039997"/>
    <n v="5608070.4321999997"/>
    <n v="7351309.8570999987"/>
    <n v="155398.54266000001"/>
    <n v="145957.22843000002"/>
    <n v="0.60751224999185649"/>
    <n v="0.55816162904690303"/>
    <n v="2037.8144299999985"/>
    <n v="1.9491945526683763"/>
    <n v="68.587709785154289"/>
    <n v="71.628166788697072"/>
    <n v="5.9054192468308369"/>
    <n v="6.2291755716789883"/>
    <n v="1.1645638811939415E-2"/>
    <n v="1.2158257650090333E-2"/>
    <n v="1.3317616086899924E-2"/>
    <n v="1.3979306106020472E-2"/>
    <m/>
    <m/>
    <m/>
    <n v="0"/>
    <m/>
    <n v="0"/>
    <m/>
    <n v="0"/>
    <m/>
    <n v="-102.58951761439961"/>
    <n v="-1.7667633548111046"/>
    <n v="69.557395549874883"/>
    <n v="-3.3578258382558845E-2"/>
    <n v="-99.910126757890097"/>
    <n v="27.115235447078966"/>
    <n v="2.5445811533401589E-2"/>
    <n v="35.990137312000677"/>
    <s v="Resto"/>
    <n v="2023"/>
    <n v="4"/>
    <d v="2025-03-26T00:00:00"/>
    <x v="35"/>
    <x v="27"/>
  </r>
  <r>
    <n v="2024"/>
    <n v="12"/>
    <n v="92"/>
    <x v="22"/>
    <s v="Tecnicos"/>
    <n v="219"/>
    <s v="314f04b30f62e0056bd059354a5536fb2e302107eed143b5fa2aa0bbba07f608"/>
    <s v="866d562d83a77144c090ae01fef5e5dc5d322dfdcb968ee04e0fa262fe1b2619"/>
    <x v="6"/>
    <n v="1172062.7270199999"/>
    <n v="1353722.01297"/>
    <n v="1172062.7270199999"/>
    <n v="1353722.01297"/>
    <n v="538901.65105999995"/>
    <n v="713489.57895"/>
    <n v="538901.65105999995"/>
    <n v="713489.57895"/>
    <n v="0"/>
    <n v="0"/>
    <n v="137.94900000000001"/>
    <n v="132.37299999999999"/>
    <n v="0"/>
    <n v="0"/>
    <n v="40443.326000000001"/>
    <n v="86359.315860000002"/>
    <n v="159778.31324000002"/>
    <n v="109153.56295000001"/>
    <n v="0"/>
    <n v="0"/>
    <n v="0"/>
    <n v="0"/>
    <n v="0"/>
    <n v="0"/>
    <s v="Tecnicos"/>
    <s v="Daños Sin Autos"/>
    <s v="Diversos"/>
    <x v="35"/>
    <x v="3"/>
    <n v="12045333.467219999"/>
    <n v="12495032.84175"/>
    <n v="915229324.65265"/>
    <n v="785024033.86473012"/>
    <n v="876641246.77607977"/>
    <n v="747866068.79561019"/>
    <n v="17544387.203949999"/>
    <n v="18730504.137039997"/>
    <n v="5608070.4321999997"/>
    <n v="7351309.8570999987"/>
    <n v="2189060.7166300002"/>
    <n v="2267176.2045500004"/>
    <n v="6.6805566554990188"/>
    <n v="7.227365601404097"/>
    <n v="-181659.28595000017"/>
    <n v="-13.419245916777889"/>
    <n v="53.541809878364575"/>
    <n v="59.709607495580308"/>
    <n v="9.7304298814942314"/>
    <n v="10.834081271453494"/>
    <n v="0.12806219113060258"/>
    <n v="0.13369924485419285"/>
    <n v="0.17244338447901125"/>
    <n v="0.18101128924729551"/>
    <m/>
    <m/>
    <m/>
    <n v="0"/>
    <m/>
    <n v="0"/>
    <m/>
    <n v="0"/>
    <m/>
    <n v="-24.469583444642694"/>
    <n v="45.978908691190227"/>
    <n v="52.705767662345885"/>
    <n v="9.6093952024171223"/>
    <n v="-53.168542852326397"/>
    <n v="46.379384164665048"/>
    <n v="25.312149802990369"/>
    <n v="79.117267019088175"/>
    <s v="Grandes"/>
    <n v="2023"/>
    <n v="4"/>
    <d v="2025-03-26T00:00:00"/>
    <x v="35"/>
    <x v="6"/>
  </r>
  <r>
    <n v="2024"/>
    <n v="12"/>
    <n v="18"/>
    <x v="64"/>
    <s v="Tecnicos"/>
    <n v="5"/>
    <s v="ef2d127de37b942baad06145e54b0c619a1f22327b2ebbcfbec78f5564afe39d"/>
    <s v="866d562d83a77144c090ae01fef5e5dc5d322dfdcb968ee04e0fa262fe1b2619"/>
    <x v="34"/>
    <n v="24690.430179999999"/>
    <n v="24517.353930000001"/>
    <n v="24690.430179999999"/>
    <n v="24517.353930000001"/>
    <n v="1731.1790100000001"/>
    <n v="3042.0411899999999"/>
    <n v="1731.1790100000001"/>
    <n v="3042.0411899999999"/>
    <n v="0"/>
    <n v="0"/>
    <n v="137.94900000000001"/>
    <n v="132.37299999999999"/>
    <n v="0"/>
    <n v="0"/>
    <n v="1731.1790100000001"/>
    <n v="3042.0411899999999"/>
    <n v="24655.80589"/>
    <n v="24921.408239999997"/>
    <n v="0"/>
    <n v="0"/>
    <n v="0"/>
    <n v="0"/>
    <n v="0"/>
    <n v="0"/>
    <s v="Tecnicos"/>
    <s v="Daños Sin Autos"/>
    <s v="Diversos"/>
    <x v="35"/>
    <x v="3"/>
    <n v="21640816.292180002"/>
    <n v="22099973.424029998"/>
    <n v="915229324.65265"/>
    <n v="785024033.86473012"/>
    <n v="876641246.77607977"/>
    <n v="747866068.79561019"/>
    <n v="17544387.203949999"/>
    <n v="18730504.137039997"/>
    <n v="5608070.4321999997"/>
    <n v="7351309.8570999987"/>
    <n v="2672012.10733"/>
    <n v="2457742.2294200002"/>
    <n v="0.14073122015023196"/>
    <n v="0.1308953232151204"/>
    <n v="173.07624999999825"/>
    <n v="0.70593364395745706"/>
    <n v="0.92403885866639413"/>
    <n v="0.99755595344861792"/>
    <n v="0.11409195404945048"/>
    <n v="0.1109383864839471"/>
    <n v="2.6977315427879861E-3"/>
    <n v="2.8164805467231989E-3"/>
    <n v="3.1231341809115441E-3"/>
    <n v="3.2783081026103527E-3"/>
    <m/>
    <m/>
    <m/>
    <n v="0"/>
    <m/>
    <n v="0"/>
    <m/>
    <n v="0"/>
    <m/>
    <n v="-43.091532892754813"/>
    <n v="7.0115384680592072"/>
    <n v="12.407705981181305"/>
    <n v="3.0869423466225496E-2"/>
    <n v="-43.091532892754813"/>
    <n v="-1.0657597975289868"/>
    <n v="7.0213848118513074"/>
    <n v="12.206538092487827"/>
    <s v="Resto"/>
    <n v="2023"/>
    <n v="4"/>
    <d v="2025-03-26T00:00:00"/>
    <x v="35"/>
    <x v="34"/>
  </r>
  <r>
    <n v="2024"/>
    <n v="12"/>
    <n v="23"/>
    <x v="16"/>
    <s v="Tecnicos"/>
    <n v="17"/>
    <s v="4523540f1504cd17100c4835e85b7eefd49911580f8efff0599a8f283be6b9e3"/>
    <s v="866d562d83a77144c090ae01fef5e5dc5d322dfdcb968ee04e0fa262fe1b2619"/>
    <x v="4"/>
    <n v="2006130.72918"/>
    <n v="1309884.7181800001"/>
    <n v="2006130.72918"/>
    <n v="1309884.7181800001"/>
    <n v="69496.160279999982"/>
    <n v="221503.97952000008"/>
    <n v="69496.160279999982"/>
    <n v="221503.97952000008"/>
    <n v="0"/>
    <n v="0"/>
    <n v="137.94900000000001"/>
    <n v="132.37299999999999"/>
    <n v="0"/>
    <n v="0"/>
    <n v="13278.68153"/>
    <n v="44705.992460000001"/>
    <n v="37937.207090000004"/>
    <n v="64818.83698"/>
    <n v="0"/>
    <n v="0"/>
    <n v="0"/>
    <n v="0"/>
    <n v="0"/>
    <n v="0"/>
    <s v="Tecnicos"/>
    <s v="Daños Sin Autos"/>
    <s v="Diversos"/>
    <x v="35"/>
    <x v="3"/>
    <n v="22633209.318060003"/>
    <n v="19354152.859979998"/>
    <n v="915229324.65265"/>
    <n v="785024033.86473012"/>
    <n v="876641246.77607977"/>
    <n v="747866068.79561019"/>
    <n v="17544387.203949999"/>
    <n v="18730504.137039997"/>
    <n v="5608070.4321999997"/>
    <n v="7351309.8570999987"/>
    <n v="2498846.6849000002"/>
    <n v="1883503.21346"/>
    <n v="11.434601310716246"/>
    <n v="6.9933233435488447"/>
    <n v="696246.01099999994"/>
    <n v="53.153228015927127"/>
    <n v="80.282265466810017"/>
    <n v="69.545127867010038"/>
    <n v="8.8636600359597377"/>
    <n v="6.7679775377228983"/>
    <n v="0.21919432377687106"/>
    <n v="0.22884284039311528"/>
    <n v="0.16685918668392136"/>
    <n v="0.17514963879688838"/>
    <m/>
    <m/>
    <m/>
    <n v="0"/>
    <m/>
    <n v="0"/>
    <m/>
    <n v="0"/>
    <m/>
    <n v="-68.625322023288973"/>
    <n v="3.4641890116705572"/>
    <n v="16.910188846829627"/>
    <n v="1.2392169663378714"/>
    <n v="-70.297759205589955"/>
    <n v="-41.47194109375085"/>
    <n v="35.001737208799888"/>
    <n v="68.970679732797635"/>
    <s v="Grandes"/>
    <n v="2023"/>
    <n v="4"/>
    <d v="2025-03-26T00:00:00"/>
    <x v="35"/>
    <x v="4"/>
  </r>
  <r>
    <n v="2024"/>
    <n v="12"/>
    <n v="12"/>
    <x v="31"/>
    <s v="Tecnicos"/>
    <n v="12"/>
    <s v="6b51d431df5d7f141cbececcf79edf3dd861c3b4069f0b11661a3eefacbba918"/>
    <s v="866d562d83a77144c090ae01fef5e5dc5d322dfdcb968ee04e0fa262fe1b2619"/>
    <x v="20"/>
    <n v="88952.378379999995"/>
    <n v="1234439.2389"/>
    <n v="88952.378379999995"/>
    <n v="1234439.2389"/>
    <n v="26525.573939999998"/>
    <n v="24242.17512"/>
    <n v="26525.573939999998"/>
    <n v="24242.17512"/>
    <n v="0"/>
    <n v="0"/>
    <n v="137.94900000000001"/>
    <n v="132.37299999999999"/>
    <n v="314.17018999999999"/>
    <n v="39.019620000000003"/>
    <n v="14103.50007"/>
    <n v="5092.3843099999995"/>
    <n v="25316.871789999997"/>
    <n v="11848.63638"/>
    <n v="0"/>
    <n v="0"/>
    <n v="0"/>
    <n v="0"/>
    <n v="0"/>
    <n v="0"/>
    <s v="Tecnicos"/>
    <s v="Daños Sin Autos"/>
    <s v="Diversos"/>
    <x v="35"/>
    <x v="3"/>
    <n v="6593607.79947"/>
    <n v="7470400.8941500001"/>
    <n v="915229324.65265"/>
    <n v="785024033.86473012"/>
    <n v="876641246.77607977"/>
    <n v="747866068.79561019"/>
    <n v="17544387.203949999"/>
    <n v="18730504.137039997"/>
    <n v="5608070.4321999997"/>
    <n v="7351309.8570999987"/>
    <n v="303512.55787000002"/>
    <n v="1450973.9294200002"/>
    <n v="0.50701331055879217"/>
    <n v="6.5905286364335947"/>
    <n v="-1145486.8605200001"/>
    <n v="-92.794106378272218"/>
    <n v="29.307643480801186"/>
    <n v="85.076596751358863"/>
    <n v="1.349069903538243"/>
    <n v="16.524404197192116"/>
    <n v="9.7191355198064065E-3"/>
    <n v="1.0146953352597732E-2"/>
    <n v="0.15724859184536891"/>
    <n v="0.1650615384768003"/>
    <m/>
    <m/>
    <m/>
    <n v="0"/>
    <m/>
    <n v="0"/>
    <m/>
    <n v="0"/>
    <m/>
    <n v="9.419116926171256"/>
    <n v="29.819971565778836"/>
    <n v="1.9638208472376517"/>
    <n v="0.47298931532131694"/>
    <n v="176.95278304712244"/>
    <n v="113.66907531008219"/>
    <n v="55.70790967773037"/>
    <n v="42.978652957868889"/>
    <s v="Resto"/>
    <n v="2023"/>
    <n v="4"/>
    <d v="2025-03-26T00:00:00"/>
    <x v="35"/>
    <x v="20"/>
  </r>
  <r>
    <n v="2024"/>
    <n v="12"/>
    <n v="94"/>
    <x v="19"/>
    <s v="Tecnicos"/>
    <n v="7"/>
    <s v="7902699be42c8a8e46fbbb4501726517e86b22c56a189f7625a6da49081b2451"/>
    <s v="866d562d83a77144c090ae01fef5e5dc5d322dfdcb968ee04e0fa262fe1b2619"/>
    <x v="19"/>
    <n v="249744.09308000002"/>
    <n v="632381.83298000006"/>
    <n v="249744.09308000002"/>
    <n v="632381.83298000006"/>
    <n v="105966.39608000001"/>
    <n v="608940.60469000007"/>
    <n v="105966.39608000001"/>
    <n v="608940.60469000007"/>
    <n v="0"/>
    <n v="0"/>
    <n v="137.94900000000001"/>
    <n v="132.37299999999999"/>
    <n v="0"/>
    <n v="0"/>
    <n v="34232.155960000004"/>
    <n v="36766.633399999999"/>
    <n v="79941.148069999996"/>
    <n v="85355.684099999999"/>
    <n v="0"/>
    <n v="0"/>
    <n v="0"/>
    <n v="0"/>
    <n v="0"/>
    <n v="0"/>
    <s v="Tecnicos"/>
    <s v="Daños Sin Autos"/>
    <s v="Diversos"/>
    <x v="35"/>
    <x v="3"/>
    <n v="7555571.8099100003"/>
    <n v="8049984.2732899999"/>
    <n v="915229324.65265"/>
    <n v="785024033.86473012"/>
    <n v="876641246.77607977"/>
    <n v="747866068.79561019"/>
    <n v="17544387.203949999"/>
    <n v="18730504.137039997"/>
    <n v="5608070.4321999997"/>
    <n v="7351309.8570999987"/>
    <n v="461166.26509"/>
    <n v="845781.02276999992"/>
    <n v="1.4234985250654513"/>
    <n v="3.3762136264632119"/>
    <n v="-382637.73990000004"/>
    <n v="-60.507389672609627"/>
    <n v="54.154892060732287"/>
    <n v="74.768978725592518"/>
    <n v="3.305429415050122"/>
    <n v="7.8556902909519337"/>
    <n v="2.7287597365259628E-2"/>
    <n v="2.8488745424477168E-2"/>
    <n v="8.0555728958607617E-2"/>
    <n v="8.455816614309164E-2"/>
    <m/>
    <m/>
    <m/>
    <n v="0"/>
    <m/>
    <n v="0"/>
    <m/>
    <n v="0"/>
    <m/>
    <n v="-82.598237781508189"/>
    <n v="42.429990945193644"/>
    <n v="96.293184423161421"/>
    <n v="1.889533973602936"/>
    <n v="-6.8934172254128567"/>
    <n v="-6.3434979018579529"/>
    <n v="42.82169669370375"/>
    <n v="43.074616280885735"/>
    <s v="Resto"/>
    <n v="2023"/>
    <n v="4"/>
    <d v="2025-03-26T00:00:00"/>
    <x v="35"/>
    <x v="19"/>
  </r>
  <r>
    <n v="2024"/>
    <n v="12"/>
    <n v="107"/>
    <x v="28"/>
    <s v="Tecnicos"/>
    <n v="70"/>
    <s v="ff5a1ae012afa5d4c889c50ad427aaf545d31a4fac04ffc1c4d03d403ba4250a"/>
    <s v="866d562d83a77144c090ae01fef5e5dc5d322dfdcb968ee04e0fa262fe1b2619"/>
    <x v="31"/>
    <n v="33663.184329999996"/>
    <n v="32075.01742"/>
    <n v="33663.184329999996"/>
    <n v="32075.01742"/>
    <n v="12533.92446"/>
    <n v="20847.980030000002"/>
    <n v="12533.92446"/>
    <n v="20847.980030000002"/>
    <n v="0"/>
    <n v="0"/>
    <n v="137.94900000000001"/>
    <n v="132.37299999999999"/>
    <n v="0"/>
    <n v="0"/>
    <n v="2172.0139800000002"/>
    <n v="8418.0952699999998"/>
    <n v="10616.649099999999"/>
    <n v="8216.4698499999995"/>
    <n v="0"/>
    <n v="0"/>
    <n v="0"/>
    <n v="0"/>
    <n v="0"/>
    <n v="0"/>
    <s v="Tecnicos"/>
    <s v="Daños Sin Autos"/>
    <s v="Diversos"/>
    <x v="35"/>
    <x v="3"/>
    <n v="1973163.2505099999"/>
    <n v="1477029.9641500001"/>
    <n v="915229324.65265"/>
    <n v="785024033.86473012"/>
    <n v="876641246.77607977"/>
    <n v="747866068.79561019"/>
    <n v="17544387.203949999"/>
    <n v="18730504.137039997"/>
    <n v="5608070.4321999997"/>
    <n v="7351309.8570999987"/>
    <n v="54987.81553"/>
    <n v="51498.675900000002"/>
    <n v="0.1918743808984161"/>
    <n v="0.17124481639856626"/>
    <n v="1588.1669099999963"/>
    <n v="4.9514140217105984"/>
    <n v="61.219351970136351"/>
    <n v="62.283188566407389"/>
    <n v="1.7060516569675184"/>
    <n v="2.1715888098762104"/>
    <n v="3.6781147001355018E-3"/>
    <n v="3.8400183032453834E-3"/>
    <n v="4.0858643858446434E-3"/>
    <n v="4.2888718660086741E-3"/>
    <m/>
    <m/>
    <m/>
    <n v="0"/>
    <m/>
    <n v="0"/>
    <m/>
    <n v="0"/>
    <m/>
    <n v="-39.879429844215949"/>
    <n v="37.233329851181082"/>
    <n v="64.997564169678327"/>
    <n v="0.2234979858318763"/>
    <n v="-74.198272764380334"/>
    <n v="29.211806211398674"/>
    <n v="20.458564275238224"/>
    <n v="102.45391784648245"/>
    <s v="Resto"/>
    <n v="2023"/>
    <n v="4"/>
    <d v="2025-03-26T00:00:00"/>
    <x v="35"/>
    <x v="31"/>
  </r>
  <r>
    <n v="2024"/>
    <n v="12"/>
    <n v="27"/>
    <x v="21"/>
    <s v="Tecnicos"/>
    <n v="21"/>
    <s v="6f4b6612125fb3a0daecd2799dfd6c9c299424fd920f9b308110a2c1fbd8f443"/>
    <s v="866d562d83a77144c090ae01fef5e5dc5d322dfdcb968ee04e0fa262fe1b2619"/>
    <x v="10"/>
    <n v="474716.19397000002"/>
    <n v="384334.59343000001"/>
    <n v="474716.19397000002"/>
    <n v="384334.59343000001"/>
    <n v="127303.57704"/>
    <n v="75026.704230000003"/>
    <n v="127303.57704"/>
    <n v="75026.704230000003"/>
    <n v="0"/>
    <n v="0"/>
    <n v="137.94900000000001"/>
    <n v="132.37299999999999"/>
    <n v="0"/>
    <n v="0"/>
    <n v="124867.40316"/>
    <n v="74163.21970999999"/>
    <n v="448648.63735999999"/>
    <n v="366544.13506"/>
    <n v="0"/>
    <n v="0"/>
    <n v="0"/>
    <n v="0"/>
    <n v="0"/>
    <n v="0"/>
    <s v="Tecnicos"/>
    <s v="Daños Sin Autos"/>
    <s v="Diversos"/>
    <x v="35"/>
    <x v="3"/>
    <n v="12904627.523799999"/>
    <n v="11666681.303610001"/>
    <n v="915229324.65265"/>
    <n v="785024033.86473012"/>
    <n v="876641246.77607977"/>
    <n v="747866068.79561019"/>
    <n v="17544387.203949999"/>
    <n v="18730504.137039997"/>
    <n v="5608070.4321999997"/>
    <n v="7351309.8570999987"/>
    <n v="700977.71413999994"/>
    <n v="581834.04171999998"/>
    <n v="2.7058009405031882"/>
    <n v="2.0519180403156883"/>
    <n v="90381.600540000014"/>
    <n v="23.516384443405936"/>
    <n v="67.722009472499337"/>
    <n v="66.055707619623263"/>
    <n v="3.6786508800388167"/>
    <n v="3.2942923821110637"/>
    <n v="5.1868551540365626E-2"/>
    <n v="5.4151706381123162E-2"/>
    <n v="4.8958321892120044E-2"/>
    <n v="5.1390831790101926E-2"/>
    <m/>
    <m/>
    <m/>
    <n v="0"/>
    <m/>
    <n v="0"/>
    <m/>
    <n v="0"/>
    <m/>
    <n v="69.677687893288393"/>
    <n v="26.816775719272183"/>
    <n v="19.521194686229784"/>
    <n v="2.270006744370717"/>
    <n v="68.368368644549534"/>
    <n v="22.399622431978127"/>
    <n v="27.831891766073767"/>
    <n v="20.23309408507113"/>
    <s v="Medianas"/>
    <n v="2023"/>
    <n v="4"/>
    <d v="2025-03-26T00:00:00"/>
    <x v="35"/>
    <x v="10"/>
  </r>
  <r>
    <n v="2024"/>
    <n v="12"/>
    <n v="109"/>
    <x v="68"/>
    <s v="Tecnicos"/>
    <n v="228"/>
    <s v="9d693eeee1d1899cbc50b6d45df953d3835acf28ee869879b45565fccc814765"/>
    <s v="866d562d83a77144c090ae01fef5e5dc5d322dfdcb968ee04e0fa262fe1b2619"/>
    <x v="8"/>
    <n v="767113.2270800001"/>
    <n v="644093.40375000006"/>
    <n v="767113.2270800001"/>
    <n v="644093.40375000006"/>
    <n v="163891.96185000002"/>
    <n v="21385.089950000001"/>
    <n v="163891.96185000002"/>
    <n v="21385.089950000001"/>
    <n v="0"/>
    <n v="0"/>
    <n v="137.94900000000001"/>
    <n v="132.37299999999999"/>
    <n v="0"/>
    <n v="0"/>
    <n v="-3134.1152700000002"/>
    <n v="2180.8661200000001"/>
    <n v="124.00036"/>
    <n v="-10238.726570000001"/>
    <n v="0"/>
    <n v="0"/>
    <n v="0"/>
    <n v="0"/>
    <n v="0"/>
    <n v="0"/>
    <s v="Tecnicos"/>
    <s v="Daños Sin Autos"/>
    <s v="Diversos"/>
    <x v="35"/>
    <x v="3"/>
    <n v="4465205.7030500006"/>
    <n v="3855035.1309799999"/>
    <n v="915229324.65265"/>
    <n v="785024033.86473012"/>
    <n v="876641246.77607977"/>
    <n v="747866068.79561019"/>
    <n v="17544387.203949999"/>
    <n v="18730504.137039997"/>
    <n v="5608070.4321999997"/>
    <n v="7351309.8570999987"/>
    <n v="1358732.1858299999"/>
    <n v="1166637.8831199999"/>
    <n v="4.3724139131362181"/>
    <n v="3.4387403512342778"/>
    <n v="123019.82333000004"/>
    <n v="19.099686879847198"/>
    <n v="56.45801542644687"/>
    <n v="55.209368139792261"/>
    <n v="17.179795917487432"/>
    <n v="16.70784783707699"/>
    <n v="8.3816504390430979E-2"/>
    <n v="8.7505947261906969E-2"/>
    <n v="8.2047603126121069E-2"/>
    <n v="8.6124164556264829E-2"/>
    <m/>
    <m/>
    <m/>
    <n v="0"/>
    <m/>
    <n v="0"/>
    <m/>
    <n v="0"/>
    <m/>
    <n v="666.38425292197576"/>
    <n v="21.364768076526488"/>
    <n v="3.3201845920937987"/>
    <n v="2.9224305192206113"/>
    <n v="-243.70965926143145"/>
    <n v="-101.21109162503986"/>
    <n v="-2527.504976598455"/>
    <n v="-21.300169558097693"/>
    <s v="Medianas"/>
    <n v="2023"/>
    <n v="4"/>
    <d v="2025-03-26T00:00:00"/>
    <x v="35"/>
    <x v="8"/>
  </r>
  <r>
    <n v="2024"/>
    <n v="12"/>
    <n v="126"/>
    <x v="41"/>
    <s v="Tecnicos"/>
    <n v="239"/>
    <s v="79bf08685d3138f9b109c3546780f056bc954fd69377b84a2cf23622e464897b"/>
    <s v="866d562d83a77144c090ae01fef5e5dc5d322dfdcb968ee04e0fa262fe1b2619"/>
    <x v="22"/>
    <n v="215014.29616"/>
    <n v="188407.13750000001"/>
    <n v="215014.29616"/>
    <n v="188407.13750000001"/>
    <n v="56375.81063"/>
    <n v="59851.230490000002"/>
    <n v="56375.81063"/>
    <n v="59851.230490000002"/>
    <n v="0"/>
    <n v="0"/>
    <n v="137.94900000000001"/>
    <n v="132.37299999999999"/>
    <n v="62.220419999999997"/>
    <n v="193.75923"/>
    <n v="2583.3455800000002"/>
    <n v="2119.97651"/>
    <n v="8278.0185299999994"/>
    <n v="6213.0865199999998"/>
    <n v="0"/>
    <n v="0"/>
    <n v="0"/>
    <n v="0"/>
    <n v="0"/>
    <n v="0"/>
    <s v="Tecnicos"/>
    <s v="Daños Sin Autos"/>
    <s v="Diversos"/>
    <x v="35"/>
    <x v="3"/>
    <n v="903982.36939999997"/>
    <n v="772546.67227999994"/>
    <n v="915229324.65265"/>
    <n v="785024033.86473012"/>
    <n v="876641246.77607977"/>
    <n v="747866068.79561019"/>
    <n v="17544387.203949999"/>
    <n v="18730504.137039997"/>
    <n v="5608070.4321999997"/>
    <n v="7351309.8570999987"/>
    <n v="253620.55851"/>
    <n v="227141.19152000002"/>
    <n v="1.2255446352186699"/>
    <n v="1.0058839640488939"/>
    <n v="26607.158659999986"/>
    <n v="14.122160663897354"/>
    <n v="84.777944431315561"/>
    <n v="82.947146767701341"/>
    <n v="23.785231154752655"/>
    <n v="24.387800020412772"/>
    <n v="2.3492942191466901E-2"/>
    <n v="2.4527056757907836E-2"/>
    <n v="2.4000174437011568E-2"/>
    <n v="2.5192630787945428E-2"/>
    <m/>
    <m/>
    <m/>
    <n v="0"/>
    <m/>
    <n v="0"/>
    <m/>
    <n v="0"/>
    <m/>
    <n v="-5.8067642578888634"/>
    <n v="26.219563832187561"/>
    <n v="31.766965564136335"/>
    <n v="1.0052621719282551"/>
    <n v="21.857273786491159"/>
    <n v="33.235204488992039"/>
    <n v="31.207293999618535"/>
    <n v="34.121149016286353"/>
    <s v="Resto"/>
    <n v="2023"/>
    <n v="4"/>
    <d v="2025-03-26T00:00:00"/>
    <x v="35"/>
    <x v="22"/>
  </r>
  <r>
    <n v="2024"/>
    <n v="12"/>
    <n v="43"/>
    <x v="9"/>
    <s v="Tecnicos"/>
    <n v="31"/>
    <s v="eb1e33e8a81b697b75855af6bfcdbcbf7cbbde9f94962ceaec1ed8af21f5a50f"/>
    <s v="866d562d83a77144c090ae01fef5e5dc5d322dfdcb968ee04e0fa262fe1b2619"/>
    <x v="13"/>
    <n v="914351.73190000001"/>
    <n v="764746.44965999993"/>
    <n v="914351.73190000001"/>
    <n v="764746.44965999993"/>
    <n v="167309.38842999996"/>
    <n v="302588.89377999998"/>
    <n v="167309.38842999996"/>
    <n v="302588.89377999998"/>
    <n v="0"/>
    <n v="0"/>
    <n v="137.94900000000001"/>
    <n v="132.37299999999999"/>
    <n v="0"/>
    <n v="0"/>
    <n v="53702.48083"/>
    <n v="93327.112079999992"/>
    <n v="179083.09596999999"/>
    <n v="161533.76080000002"/>
    <n v="0"/>
    <n v="0"/>
    <n v="0"/>
    <n v="0"/>
    <n v="0"/>
    <n v="0"/>
    <s v="Tecnicos"/>
    <s v="Daños Sin Autos"/>
    <s v="Diversos"/>
    <x v="35"/>
    <x v="3"/>
    <n v="116483297.66436"/>
    <n v="99677568.474130005"/>
    <n v="915229324.65265"/>
    <n v="785024033.86473012"/>
    <n v="876641246.77607977"/>
    <n v="747866068.79561019"/>
    <n v="17544387.203949999"/>
    <n v="18730504.137039997"/>
    <n v="5608070.4321999997"/>
    <n v="7351309.8570999987"/>
    <n v="1523338.7320099999"/>
    <n v="1171765.84519"/>
    <n v="5.2116481543119386"/>
    <n v="4.0828930394227703"/>
    <n v="149605.28224000009"/>
    <n v="19.562729883416054"/>
    <n v="60.022876901025171"/>
    <n v="65.264442789420741"/>
    <n v="0.7849638104637563"/>
    <n v="0.76722020948823588"/>
    <n v="9.9904112255911046E-2"/>
    <n v="0.10430170098231217"/>
    <n v="9.7416947337917517E-2"/>
    <n v="0.10225713955596012"/>
    <m/>
    <m/>
    <m/>
    <n v="0"/>
    <m/>
    <n v="0"/>
    <m/>
    <n v="0"/>
    <m/>
    <n v="-44.707359764617202"/>
    <n v="18.298143109800343"/>
    <n v="39.567217855608035"/>
    <n v="2.9833681736476674"/>
    <n v="-42.457792132294593"/>
    <n v="10.86419029872545"/>
    <n v="29.987465058676584"/>
    <n v="57.775607784895932"/>
    <s v="Medianas"/>
    <n v="2023"/>
    <n v="4"/>
    <d v="2025-03-26T00:00:00"/>
    <x v="35"/>
    <x v="13"/>
  </r>
  <r>
    <n v="2024"/>
    <n v="12"/>
    <n v="150.1"/>
    <x v="32"/>
    <s v="Tecnicos"/>
    <n v="150.1"/>
    <m/>
    <m/>
    <x v="21"/>
    <n v="1246102.2295300001"/>
    <n v="3793005.8318000003"/>
    <n v="1246102.2295300001"/>
    <n v="3793005.8318000003"/>
    <n v="956046.94606999971"/>
    <n v="1683520.7957900004"/>
    <n v="956046.94606999971"/>
    <n v="1683520.7957900004"/>
    <n v="0"/>
    <n v="0"/>
    <n v="0"/>
    <n v="0"/>
    <n v="256.43921999999998"/>
    <n v="170.4469"/>
    <n v="407429.06272000005"/>
    <n v="300595.97244000004"/>
    <n v="673611.70667999994"/>
    <n v="534030.96083999996"/>
    <n v="0"/>
    <n v="0"/>
    <n v="0"/>
    <n v="0"/>
    <n v="0"/>
    <n v="0"/>
    <s v="Tecnicos"/>
    <s v="Daños Sin Autos"/>
    <s v="Diversos"/>
    <x v="35"/>
    <x v="3"/>
    <n v="199558347.00866997"/>
    <n v="167179892.80531001"/>
    <n v="915229324.65265"/>
    <n v="785024033.86473012"/>
    <n v="876641246.77607977"/>
    <n v="747866068.79561019"/>
    <n v="17544387.203949999"/>
    <n v="18730504.137039997"/>
    <n v="5608070.4321999997"/>
    <n v="7351309.8570999987"/>
    <n v="8965549.9870300014"/>
    <n v="11320797.930889998"/>
    <n v="7.1025691296271027"/>
    <n v="20.250420405392319"/>
    <n v="-2546903.6022700001"/>
    <n v="-67.147368477979569"/>
    <n v="13.898781796238623"/>
    <n v="33.504756952249643"/>
    <n v="0.6244300216998"/>
    <n v="2.2688170019448211"/>
    <n v="0.13615191252781633"/>
    <n v="0.14214506037819274"/>
    <n v="0.48317066333966335"/>
    <n v="0.50717715244233375"/>
    <m/>
    <m/>
    <m/>
    <n v="0"/>
    <m/>
    <n v="0"/>
    <m/>
    <n v="0"/>
    <m/>
    <n v="-43.211456106702265"/>
    <n v="76.722994583726702"/>
    <n v="44.384872326733877"/>
    <n v="17.047698626975883"/>
    <n v="35.540426377909725"/>
    <n v="26.137201038016133"/>
    <n v="60.48426098888298"/>
    <n v="56.288117072309795"/>
    <s v="Resto"/>
    <n v="2023"/>
    <n v="4"/>
    <d v="2025-03-26T00:00:00"/>
    <x v="35"/>
    <x v="21"/>
  </r>
  <r>
    <n v="2024"/>
    <n v="12"/>
    <n v="48"/>
    <x v="3"/>
    <s v="Tecnicos"/>
    <n v="36"/>
    <s v="76a50887d8f1c2e9301755428990ad81479ee21c25b43215cf524541e0503269"/>
    <s v="866d562d83a77144c090ae01fef5e5dc5d322dfdcb968ee04e0fa262fe1b2619"/>
    <x v="15"/>
    <n v="1038706.68754"/>
    <n v="1101385.0303699998"/>
    <n v="1038706.68754"/>
    <n v="1101385.0303699998"/>
    <n v="382291.47186000005"/>
    <n v="1607136.9969500003"/>
    <n v="382291.47186000005"/>
    <n v="1607136.9969500003"/>
    <n v="0"/>
    <n v="0"/>
    <n v="137.94900000000001"/>
    <n v="132.37299999999999"/>
    <n v="0"/>
    <n v="0"/>
    <n v="144661.72927000001"/>
    <n v="418311.49685"/>
    <n v="341578.00481000001"/>
    <n v="319541.61614999996"/>
    <n v="0"/>
    <n v="0"/>
    <n v="0"/>
    <n v="0"/>
    <n v="0"/>
    <n v="0"/>
    <s v="Tecnicos"/>
    <s v="Daños Sin Autos"/>
    <s v="Diversos"/>
    <x v="35"/>
    <x v="3"/>
    <n v="61783494.341970004"/>
    <n v="54332276.383280002"/>
    <n v="915229324.65265"/>
    <n v="785024033.86473012"/>
    <n v="876641246.77607977"/>
    <n v="747866068.79561019"/>
    <n v="17544387.203949999"/>
    <n v="18730504.137039997"/>
    <n v="5608070.4321999997"/>
    <n v="7351309.8570999987"/>
    <n v="2097767.4767800001"/>
    <n v="2146599.44569"/>
    <n v="5.9204500873427044"/>
    <n v="5.8801675721690057"/>
    <n v="-62678.342829999863"/>
    <n v="-5.6908656919863576"/>
    <n v="49.514862778518165"/>
    <n v="51.308362749342464"/>
    <n v="1.6812041769453601"/>
    <n v="2.0271284468193858"/>
    <n v="0.11349141243198391"/>
    <n v="0.11848708823135223"/>
    <n v="0.1402995300599654"/>
    <n v="0.14727035713008199"/>
    <m/>
    <m/>
    <m/>
    <n v="0"/>
    <m/>
    <n v="0"/>
    <m/>
    <n v="0"/>
    <m/>
    <n v="-76.212888348317108"/>
    <n v="36.804564411286535"/>
    <n v="145.91963324670374"/>
    <n v="6.8168093907128453"/>
    <n v="-65.417701794155221"/>
    <n v="6.8962499863102877"/>
    <n v="42.351008329844575"/>
    <n v="130.90986453972093"/>
    <s v="Medianas"/>
    <n v="2023"/>
    <n v="4"/>
    <d v="2025-03-26T00:00:00"/>
    <x v="35"/>
    <x v="15"/>
  </r>
  <r>
    <n v="2024"/>
    <n v="12"/>
    <n v="13"/>
    <x v="23"/>
    <s v="Tecnicos"/>
    <n v="13"/>
    <s v="3fdba35f04dc8c462986c992bcf875546257113072a909c162f7e470e581e278"/>
    <s v="866d562d83a77144c090ae01fef5e5dc5d322dfdcb968ee04e0fa262fe1b2619"/>
    <x v="35"/>
    <n v="1103.4076200000002"/>
    <n v="1760.6880700000002"/>
    <n v="1103.4076200000002"/>
    <n v="1760.6880700000002"/>
    <n v="266.76714999999996"/>
    <n v="189.82307"/>
    <n v="266.76714999999996"/>
    <n v="189.82307"/>
    <n v="0"/>
    <n v="0"/>
    <n v="137.94900000000001"/>
    <n v="132.37299999999999"/>
    <n v="0"/>
    <n v="0"/>
    <n v="-1551.96209"/>
    <n v="23.96651"/>
    <n v="331.96841999999998"/>
    <n v="523.0856"/>
    <n v="0"/>
    <n v="0"/>
    <n v="0"/>
    <n v="0"/>
    <n v="0"/>
    <n v="0"/>
    <s v="Tecnicos"/>
    <s v="Daños Sin Autos"/>
    <s v="Diversos"/>
    <x v="35"/>
    <x v="3"/>
    <n v="1543430.5720599999"/>
    <n v="1367985.9146"/>
    <n v="915229324.65265"/>
    <n v="785024033.86473012"/>
    <n v="876641246.77607977"/>
    <n v="747866068.79561019"/>
    <n v="17544387.203949999"/>
    <n v="18730504.137039997"/>
    <n v="5608070.4321999997"/>
    <n v="7351309.8570999987"/>
    <n v="14245.36606"/>
    <n v="14760.82267"/>
    <n v="6.2892343127925006E-3"/>
    <n v="9.4001104141035879E-3"/>
    <n v="-657.28044999999997"/>
    <n v="-37.330885646314393"/>
    <n v="7.7457301929101856"/>
    <n v="11.928116131212898"/>
    <n v="7.1490589857067174E-2"/>
    <n v="0.12870659348234784"/>
    <n v="1.2056078080963677E-4"/>
    <n v="1.2586763673941564E-4"/>
    <n v="2.2428460710075402E-4"/>
    <n v="2.354282596127772E-4"/>
    <m/>
    <m/>
    <m/>
    <n v="0"/>
    <m/>
    <n v="0"/>
    <m/>
    <n v="0"/>
    <m/>
    <n v="40.534630485114342"/>
    <n v="24.176663742815183"/>
    <n v="10.781186811812724"/>
    <n v="4.7568437883428903E-3"/>
    <n v="-6575.5447914610841"/>
    <n v="-36.536501865086713"/>
    <n v="-467.50292994737271"/>
    <n v="4.5817567908579395"/>
    <s v="Resto"/>
    <n v="2023"/>
    <n v="4"/>
    <d v="2025-03-26T00:00:00"/>
    <x v="35"/>
    <x v="35"/>
  </r>
  <r>
    <n v="2024"/>
    <n v="12"/>
    <n v="41"/>
    <x v="7"/>
    <s v="Tecnicos"/>
    <n v="29"/>
    <s v="35135aaa6cc23891b40cb3f378c53a17a1127210ce60e125ccf03efcfdaec458"/>
    <s v="866d562d83a77144c090ae01fef5e5dc5d322dfdcb968ee04e0fa262fe1b2619"/>
    <x v="9"/>
    <n v="1090661.32247"/>
    <n v="1315914.51563"/>
    <n v="1090661.32247"/>
    <n v="1315914.51563"/>
    <n v="284525.73755999998"/>
    <n v="289823.41964999994"/>
    <n v="284525.73755999998"/>
    <n v="289823.41964999994"/>
    <n v="0"/>
    <n v="0"/>
    <n v="137.94900000000001"/>
    <n v="132.37299999999999"/>
    <n v="6655.8233700000001"/>
    <n v="219430.28912"/>
    <n v="98467.283340000009"/>
    <n v="290031.92898000003"/>
    <n v="200335.72555"/>
    <n v="455856.25997000001"/>
    <n v="0"/>
    <n v="0"/>
    <n v="0"/>
    <n v="0"/>
    <n v="0"/>
    <n v="0"/>
    <s v="Tecnicos"/>
    <s v="Daños Sin Autos"/>
    <s v="Diversos"/>
    <x v="35"/>
    <x v="3"/>
    <n v="31887947.205630001"/>
    <n v="27302085.109419998"/>
    <n v="915229324.65265"/>
    <n v="785024033.86473012"/>
    <n v="876641246.77607977"/>
    <n v="747866068.79561019"/>
    <n v="17544387.203949999"/>
    <n v="18730504.137039997"/>
    <n v="5608070.4321999997"/>
    <n v="7351309.8570999987"/>
    <n v="1645809.7135899998"/>
    <n v="1819903.43557"/>
    <n v="6.216582601553875"/>
    <n v="7.0255157362676073"/>
    <n v="-225253.19316000002"/>
    <n v="-17.117615960954659"/>
    <n v="66.2689807615088"/>
    <n v="72.306831775272258"/>
    <n v="3.4202933021584956"/>
    <n v="4.8198315636191902"/>
    <n v="0.11916809187510796"/>
    <n v="0.12441364429075139"/>
    <n v="0.16762729023105924"/>
    <n v="0.17595590581468618"/>
    <m/>
    <m/>
    <m/>
    <n v="0"/>
    <m/>
    <n v="0"/>
    <m/>
    <n v="0"/>
    <m/>
    <n v="-1.8278999317576261"/>
    <n v="26.087450952752221"/>
    <n v="22.024486865033605"/>
    <n v="5.0735050673816682"/>
    <n v="-66.049502312971171"/>
    <n v="-56.052873867919651"/>
    <n v="49.151135210491667"/>
    <n v="63.623548571886914"/>
    <s v="Grandes"/>
    <n v="2023"/>
    <n v="4"/>
    <d v="2025-03-26T00:00:00"/>
    <x v="35"/>
    <x v="9"/>
  </r>
  <r>
    <n v="2024"/>
    <n v="12"/>
    <n v="50"/>
    <x v="56"/>
    <s v="Tecnicos"/>
    <n v="38"/>
    <s v="aea92132c4cbeb263e6ac2bf6c183b5d81737f179f21efdc5863739672f0f470"/>
    <s v="866d562d83a77144c090ae01fef5e5dc5d322dfdcb968ee04e0fa262fe1b2619"/>
    <x v="37"/>
    <n v="0"/>
    <n v="-569.26907999999992"/>
    <n v="0"/>
    <n v="-569.26907999999992"/>
    <n v="-160.309"/>
    <n v="-350.14624000000003"/>
    <n v="-160.309"/>
    <n v="-350.14624000000003"/>
    <n v="0"/>
    <n v="0"/>
    <n v="137.94900000000001"/>
    <n v="132.37299999999999"/>
    <n v="0"/>
    <n v="0"/>
    <n v="20.55"/>
    <n v="81.824089999999998"/>
    <n v="0"/>
    <n v="23.528860000000002"/>
    <n v="0"/>
    <n v="0"/>
    <n v="0"/>
    <n v="0"/>
    <n v="0"/>
    <n v="0"/>
    <s v="Tecnicos"/>
    <s v="Daños Sin Autos"/>
    <s v="Diversos"/>
    <x v="35"/>
    <x v="3"/>
    <n v="56200364.244449995"/>
    <n v="33772004.557349995"/>
    <n v="915229324.65265"/>
    <n v="785024033.86473012"/>
    <n v="876641246.77607977"/>
    <n v="747866068.79561019"/>
    <n v="17544387.203949999"/>
    <n v="18730504.137039997"/>
    <n v="5608070.4321999997"/>
    <n v="7351309.8570999987"/>
    <n v="0"/>
    <n v="-8076.2680899999996"/>
    <m/>
    <n v="-3.0392619218094475E-3"/>
    <m/>
    <m/>
    <m/>
    <n v="7.0486649731807001"/>
    <m/>
    <n v="-1.6856241951326712E-3"/>
    <m/>
    <m/>
    <n v="-7.2516133958019992E-5"/>
    <n v="-7.6119121290897825E-5"/>
    <m/>
    <m/>
    <m/>
    <n v="0"/>
    <m/>
    <n v="0"/>
    <m/>
    <n v="0"/>
    <m/>
    <n v="-54.216558201510324"/>
    <m/>
    <n v="61.50803764012619"/>
    <n v="-2.8585411317152824E-3"/>
    <n v="-74.885146904780726"/>
    <m/>
    <m/>
    <n v="347.76053748460396"/>
    <s v="Resto"/>
    <n v="2023"/>
    <n v="4"/>
    <d v="2025-03-26T00:00:00"/>
    <x v="35"/>
    <x v="37"/>
  </r>
  <r>
    <n v="2024"/>
    <n v="12"/>
    <n v="128"/>
    <x v="65"/>
    <s v="Tecnicos"/>
    <n v="267"/>
    <s v="8acc23987b8960d83c44541f9f0eb46454cea080ea94d916f56fccf033db866f"/>
    <s v="866d562d83a77144c090ae01fef5e5dc5d322dfdcb968ee04e0fa262fe1b2619"/>
    <x v="30"/>
    <n v="24882.95148"/>
    <n v="16922.343809999998"/>
    <n v="24882.95148"/>
    <n v="16922.343809999998"/>
    <n v="1611.0727700000002"/>
    <n v="2161.4258600000007"/>
    <n v="1611.0727700000002"/>
    <n v="2161.4258600000007"/>
    <n v="0"/>
    <n v="0"/>
    <n v="137.94900000000001"/>
    <n v="132.37299999999999"/>
    <n v="0"/>
    <n v="0"/>
    <n v="1442.28342"/>
    <n v="1250.56176"/>
    <n v="14884.15638"/>
    <n v="9944.8458499999997"/>
    <n v="0"/>
    <n v="0"/>
    <n v="0"/>
    <n v="0"/>
    <n v="0"/>
    <n v="0"/>
    <s v="Tecnicos"/>
    <s v="Daños Sin Autos"/>
    <s v="Diversos"/>
    <x v="35"/>
    <x v="3"/>
    <n v="97178.802089999997"/>
    <n v="73642.424530000004"/>
    <n v="915229324.65265"/>
    <n v="785024033.86473012"/>
    <n v="876641246.77607977"/>
    <n v="747866068.79561019"/>
    <n v="17544387.203949999"/>
    <n v="18730504.137039997"/>
    <n v="5608070.4321999997"/>
    <n v="7351309.8570999987"/>
    <n v="97063.647129999998"/>
    <n v="73445.143909999999"/>
    <n v="0.14182855856257989"/>
    <n v="9.0346440684080043E-2"/>
    <n v="7960.6076700000012"/>
    <n v="47.04199228771018"/>
    <n v="25.635706277009746"/>
    <n v="23.04079331744072"/>
    <n v="25.605328471692012"/>
    <n v="22.979069358459643"/>
    <n v="2.7187668499852359E-3"/>
    <n v="2.8384417880756921E-3"/>
    <n v="2.1556465891483696E-3"/>
    <n v="2.2627505800941515E-3"/>
    <m/>
    <m/>
    <m/>
    <n v="0"/>
    <m/>
    <n v="0"/>
    <m/>
    <n v="0"/>
    <m/>
    <n v="-25.462501406363312"/>
    <n v="6.4746047963599551"/>
    <n v="12.772615213755078"/>
    <n v="2.8727755642112891E-2"/>
    <n v="15.330842996510619"/>
    <n v="49.667039635410745"/>
    <n v="9.6900582282111163"/>
    <n v="12.574973799116254"/>
    <s v="Resto"/>
    <n v="2023"/>
    <n v="4"/>
    <d v="2025-03-26T00:00:00"/>
    <x v="35"/>
    <x v="30"/>
  </r>
  <r>
    <n v="2024"/>
    <n v="12"/>
    <n v="39"/>
    <x v="17"/>
    <s v="Tecnicos"/>
    <n v="27"/>
    <s v="670671cd97404156226e507973f2ab8330d3022ca96e0c93bdbdb320c41adcaf"/>
    <s v="866d562d83a77144c090ae01fef5e5dc5d322dfdcb968ee04e0fa262fe1b2619"/>
    <x v="18"/>
    <n v="604005.42421000008"/>
    <n v="500177.99949000002"/>
    <n v="604005.42421000008"/>
    <n v="500177.99949000002"/>
    <n v="304373.4417299999"/>
    <n v="259812.31870999996"/>
    <n v="304373.4417299999"/>
    <n v="259812.31870999996"/>
    <n v="0"/>
    <n v="0"/>
    <n v="137.94900000000001"/>
    <n v="132.37299999999999"/>
    <n v="-39203.087490000005"/>
    <n v="18951.105940000001"/>
    <n v="-3721.01449"/>
    <n v="63274.19399"/>
    <n v="100335.28922000001"/>
    <n v="115067.74373"/>
    <n v="0"/>
    <n v="0"/>
    <n v="0"/>
    <n v="0"/>
    <n v="0"/>
    <n v="0"/>
    <s v="Tecnicos"/>
    <s v="Daños Sin Autos"/>
    <s v="Diversos"/>
    <x v="35"/>
    <x v="3"/>
    <n v="26393187.39869"/>
    <n v="23324255.28929"/>
    <n v="915229324.65265"/>
    <n v="785024033.86473012"/>
    <n v="876641246.77607977"/>
    <n v="747866068.79561019"/>
    <n v="17544387.203949999"/>
    <n v="18730504.137039997"/>
    <n v="5608070.4321999997"/>
    <n v="7351309.8570999987"/>
    <n v="1288810.84442"/>
    <n v="1025520.1620499999"/>
    <n v="3.442727393032071"/>
    <n v="2.6703926163999325"/>
    <n v="103827.42472000007"/>
    <n v="20.758095083323603"/>
    <n v="46.865327586673047"/>
    <n v="48.773102470277273"/>
    <n v="2.2884898859922438"/>
    <n v="2.1444543171317076"/>
    <n v="6.5994981578986631E-2"/>
    <n v="6.889995496233832E-2"/>
    <n v="6.371499188726587E-2"/>
    <n v="6.6880691658535094E-2"/>
    <m/>
    <m/>
    <m/>
    <n v="0"/>
    <m/>
    <n v="0"/>
    <m/>
    <n v="0"/>
    <m/>
    <n v="17.151274135595806"/>
    <n v="50.39250137995046"/>
    <n v="51.943971741043029"/>
    <n v="5.4274183145484631"/>
    <n v="-105.88077738388589"/>
    <n v="-12.803287900185889"/>
    <n v="-3.708580020974598"/>
    <n v="54.988645765462593"/>
    <s v="Medianas"/>
    <n v="2023"/>
    <n v="4"/>
    <d v="2025-03-26T00:00:00"/>
    <x v="35"/>
    <x v="18"/>
  </r>
  <r>
    <n v="2024"/>
    <n v="12"/>
    <n v="80"/>
    <x v="30"/>
    <s v="Tecnicos"/>
    <n v="52"/>
    <s v="41cfc0d1f2d127b04555b7246d84019b4d27710a3f3aff6e7764375b1e06e05d"/>
    <s v="866d562d83a77144c090ae01fef5e5dc5d322dfdcb968ee04e0fa262fe1b2619"/>
    <x v="24"/>
    <n v="41213.507100000003"/>
    <n v="43718.386630000001"/>
    <n v="41213.507100000003"/>
    <n v="43718.386630000001"/>
    <n v="5133.5425500000001"/>
    <n v="3572.6652799999997"/>
    <n v="5133.5425500000001"/>
    <n v="3572.6652799999997"/>
    <n v="0"/>
    <n v="0"/>
    <n v="137.94900000000001"/>
    <n v="132.37299999999999"/>
    <n v="0"/>
    <n v="0"/>
    <n v="2455.6450199999999"/>
    <n v="2243.21794"/>
    <n v="16688.517459999999"/>
    <n v="17891.58311"/>
    <n v="0"/>
    <n v="0"/>
    <n v="0"/>
    <n v="0"/>
    <n v="0"/>
    <n v="0"/>
    <s v="Tecnicos"/>
    <s v="Daños Sin Autos"/>
    <s v="Diversos"/>
    <x v="35"/>
    <x v="3"/>
    <n v="1104243.47276"/>
    <n v="1122680.13815"/>
    <n v="915229324.65265"/>
    <n v="785024033.86473012"/>
    <n v="876641246.77607977"/>
    <n v="747866068.79561019"/>
    <n v="17544387.203949999"/>
    <n v="18730504.137039997"/>
    <n v="5608070.4321999997"/>
    <n v="7351309.8570999987"/>
    <n v="61660.969170000004"/>
    <n v="65658.915680000006"/>
    <n v="0.2349099265816538"/>
    <n v="0.2334074209115701"/>
    <n v="-2504.8795299999983"/>
    <n v="-5.7295790697846183"/>
    <n v="66.838889584063935"/>
    <n v="66.584082568571588"/>
    <n v="3.7322844206621344"/>
    <n v="3.8941088511676187"/>
    <n v="4.5030798281776481E-3"/>
    <n v="4.7012968248489407E-3"/>
    <n v="5.5690507225328147E-3"/>
    <n v="5.8457507907004828E-3"/>
    <m/>
    <m/>
    <m/>
    <n v="0"/>
    <m/>
    <n v="0"/>
    <m/>
    <n v="0"/>
    <m/>
    <n v="43.689434852402421"/>
    <n v="12.455971139616992"/>
    <n v="8.1719970826837436"/>
    <n v="9.1538482122560536E-2"/>
    <n v="9.4697477321352039"/>
    <n v="-6.7241989856536506"/>
    <n v="14.714578607032239"/>
    <n v="12.537839308061097"/>
    <s v="Resto"/>
    <n v="2023"/>
    <n v="4"/>
    <d v="2025-03-26T00:00:00"/>
    <x v="35"/>
    <x v="24"/>
  </r>
  <r>
    <n v="2024"/>
    <n v="12"/>
    <n v="76"/>
    <x v="42"/>
    <s v="Tecnicos"/>
    <n v="48"/>
    <s v="98010bd9270f9b100b6214a21754fd33bdc8d41b2bc9f9dd16ff54d3c34ffd71"/>
    <s v="866d562d83a77144c090ae01fef5e5dc5d322dfdcb968ee04e0fa262fe1b2619"/>
    <x v="25"/>
    <n v="55998.73431"/>
    <n v="183775.69412999999"/>
    <n v="55998.73431"/>
    <n v="183775.69412999999"/>
    <n v="59030.454539999999"/>
    <n v="73689.147320000018"/>
    <n v="59030.454539999999"/>
    <n v="73689.147320000018"/>
    <n v="0"/>
    <n v="0"/>
    <n v="137.94900000000001"/>
    <n v="132.37299999999999"/>
    <n v="0"/>
    <n v="0"/>
    <n v="-432.22406000000001"/>
    <n v="-910.57402000000002"/>
    <n v="485.75612000000001"/>
    <n v="369.92473999999999"/>
    <n v="0"/>
    <n v="0"/>
    <n v="0"/>
    <n v="0"/>
    <n v="0"/>
    <n v="0"/>
    <s v="Tecnicos"/>
    <s v="Daños Sin Autos"/>
    <s v="Diversos"/>
    <x v="35"/>
    <x v="3"/>
    <n v="2468439.5406499999"/>
    <n v="1842535.70578"/>
    <n v="915229324.65265"/>
    <n v="785024033.86473012"/>
    <n v="876641246.77607977"/>
    <n v="747866068.79561019"/>
    <n v="17544387.203949999"/>
    <n v="18730504.137039997"/>
    <n v="5608070.4321999997"/>
    <n v="7351309.8570999987"/>
    <n v="55998.73431"/>
    <n v="183775.69412999999"/>
    <n v="0.31918318752901365"/>
    <n v="0.98115722238665959"/>
    <n v="-127776.95981999999"/>
    <n v="-69.528759189238926"/>
    <n v="100"/>
    <n v="100"/>
    <n v="2.2685884498209821"/>
    <n v="9.9740641960695289"/>
    <n v="6.1185467731000396E-3"/>
    <n v="6.3878735475817443E-3"/>
    <n v="2.3410199713919451E-2"/>
    <n v="2.4573342981846845E-2"/>
    <m/>
    <m/>
    <m/>
    <n v="0"/>
    <m/>
    <n v="0"/>
    <m/>
    <n v="0"/>
    <m/>
    <n v="-19.89260740980442"/>
    <n v="105.41390848803276"/>
    <n v="40.097330427098534"/>
    <n v="1.0525983090558804"/>
    <n v="-52.532792446681057"/>
    <n v="31.312147438422212"/>
    <n v="-88.979642706302911"/>
    <n v="-246.15115496195256"/>
    <s v="Resto"/>
    <n v="2023"/>
    <n v="4"/>
    <d v="2025-03-26T00:00:00"/>
    <x v="35"/>
    <x v="25"/>
  </r>
  <r>
    <n v="2024"/>
    <n v="12"/>
    <n v="9"/>
    <x v="8"/>
    <s v="Tecnicos"/>
    <n v="9"/>
    <s v="19581e27de7ced00ff1ce50b2047e7a567c76b1cbaebabe5ef03f7c3017bb5b7"/>
    <s v="866d562d83a77144c090ae01fef5e5dc5d322dfdcb968ee04e0fa262fe1b2619"/>
    <x v="33"/>
    <n v="39877.266889999999"/>
    <n v="31068.2837"/>
    <n v="39877.266889999999"/>
    <n v="31068.2837"/>
    <n v="10420.801729999997"/>
    <n v="5488.2033800000008"/>
    <n v="10420.801729999997"/>
    <n v="5488.2033800000008"/>
    <n v="0"/>
    <n v="0"/>
    <n v="137.94900000000001"/>
    <n v="132.37299999999999"/>
    <n v="0"/>
    <n v="0"/>
    <n v="8999.0206799999996"/>
    <n v="4000.4987999999998"/>
    <n v="51020.255649999999"/>
    <n v="23305.7817"/>
    <n v="0"/>
    <n v="0"/>
    <n v="0"/>
    <n v="0"/>
    <n v="0"/>
    <n v="0"/>
    <s v="Tecnicos"/>
    <s v="Daños Sin Autos"/>
    <s v="Diversos"/>
    <x v="35"/>
    <x v="3"/>
    <n v="3641209.24174"/>
    <n v="3056102.5559399999"/>
    <n v="915229324.65265"/>
    <n v="785024033.86473012"/>
    <n v="876641246.77607977"/>
    <n v="747866068.79561019"/>
    <n v="17544387.203949999"/>
    <n v="18730504.137039997"/>
    <n v="5608070.4321999997"/>
    <n v="7351309.8570999987"/>
    <n v="330047.59337000002"/>
    <n v="117261.85421999999"/>
    <n v="0.22729358641276398"/>
    <n v="0.16586998124925942"/>
    <n v="8808.983189999999"/>
    <n v="28.353620287045334"/>
    <n v="12.082277735409987"/>
    <n v="26.494791427834201"/>
    <n v="1.0951654860390314"/>
    <n v="1.0165982041281325"/>
    <n v="4.3570792385978583E-3"/>
    <n v="4.548869567414484E-3"/>
    <n v="3.9576219784060104E-3"/>
    <n v="4.154257693497641E-3"/>
    <m/>
    <m/>
    <m/>
    <n v="0"/>
    <m/>
    <n v="0"/>
    <m/>
    <n v="0"/>
    <m/>
    <n v="89.876376811677034"/>
    <n v="26.132186437815321"/>
    <n v="17.664971238819994"/>
    <n v="0.18581795389313618"/>
    <n v="124.94746605098345"/>
    <n v="118.91673193695107"/>
    <n v="17.638133257766224"/>
    <n v="17.165263330343475"/>
    <s v="Resto"/>
    <n v="2023"/>
    <n v="4"/>
    <d v="2025-03-26T00:00:00"/>
    <x v="35"/>
    <x v="33"/>
  </r>
  <r>
    <n v="2024"/>
    <n v="12"/>
    <n v="105"/>
    <x v="80"/>
    <s v="Tecnicos"/>
    <n v="226"/>
    <s v="8f1f64db81c40ea10e1e9080c9ae60a7acb8925968c431ee16784dea9841c66f"/>
    <s v="866d562d83a77144c090ae01fef5e5dc5d322dfdcb968ee04e0fa262fe1b2619"/>
    <x v="36"/>
    <n v="15349.081179999999"/>
    <n v="18731.193309999999"/>
    <n v="15349.081179999999"/>
    <n v="18731.193309999999"/>
    <n v="8493.8485900000014"/>
    <n v="4807.6816400000007"/>
    <n v="8493.8485900000014"/>
    <n v="4807.6816400000007"/>
    <n v="0"/>
    <n v="0"/>
    <n v="137.94900000000001"/>
    <n v="132.37299999999999"/>
    <n v="0"/>
    <n v="0"/>
    <n v="7488.4004199999999"/>
    <n v="4009.9393399999999"/>
    <n v="14193.49675"/>
    <n v="14740.79623"/>
    <n v="0"/>
    <n v="0"/>
    <n v="0"/>
    <n v="0"/>
    <n v="0"/>
    <n v="0"/>
    <s v="Tecnicos"/>
    <s v="Daños Sin Autos"/>
    <s v="Diversos"/>
    <x v="35"/>
    <x v="3"/>
    <n v="2332898.1774400002"/>
    <n v="2438887.2784099998"/>
    <n v="915229324.65265"/>
    <n v="785024033.86473012"/>
    <n v="876641246.77607977"/>
    <n v="747866068.79561019"/>
    <n v="17544387.203949999"/>
    <n v="18730504.137039997"/>
    <n v="5608070.4321999997"/>
    <n v="7351309.8570999987"/>
    <n v="987173.25721000007"/>
    <n v="853156.69351000001"/>
    <n v="8.7487131933250195E-2"/>
    <n v="0.10000367941489967"/>
    <n v="-3382.1121299999995"/>
    <n v="-18.056041993834938"/>
    <n v="1.5548518021426516"/>
    <n v="2.1955161874118785"/>
    <n v="0.65794046771656678"/>
    <n v="0.76802210072667043"/>
    <n v="1.6770748889438523E-3"/>
    <n v="1.7508965311006648E-3"/>
    <n v="2.3860662224295193E-3"/>
    <n v="2.5046186866273224E-3"/>
    <m/>
    <m/>
    <m/>
    <n v="0"/>
    <m/>
    <n v="0"/>
    <m/>
    <n v="0"/>
    <m/>
    <n v="76.672442686949637"/>
    <n v="55.337830912429908"/>
    <n v="25.666713062180239"/>
    <n v="0.15145759477681764"/>
    <n v="86.745977558852559"/>
    <n v="-3.7128216919934953"/>
    <n v="52.759376719482468"/>
    <n v="27.203003673838861"/>
    <s v="Resto"/>
    <n v="2023"/>
    <n v="4"/>
    <d v="2025-03-26T00:00:00"/>
    <x v="35"/>
    <x v="36"/>
  </r>
  <r>
    <n v="2024"/>
    <n v="12"/>
    <n v="79"/>
    <x v="59"/>
    <s v="Tecnicos"/>
    <n v="51"/>
    <s v="031b4af5197ec30a926f48cf40e11a7dbc470048a21e4003b7a3c07c5dab1baa"/>
    <s v="866d562d83a77144c090ae01fef5e5dc5d322dfdcb968ee04e0fa262fe1b2619"/>
    <x v="26"/>
    <n v="80472.249430000011"/>
    <n v="77279.316689999992"/>
    <n v="80472.249430000011"/>
    <n v="77279.316689999992"/>
    <n v="40058.272859999997"/>
    <n v="51279.470719999998"/>
    <n v="40058.272859999997"/>
    <n v="51279.470719999998"/>
    <n v="0"/>
    <n v="0"/>
    <n v="137.94900000000001"/>
    <n v="132.37299999999999"/>
    <n v="0"/>
    <n v="0"/>
    <n v="40058.272859999997"/>
    <n v="51279.470719999998"/>
    <n v="75348.73490000001"/>
    <n v="83023.343139999997"/>
    <n v="0"/>
    <n v="0"/>
    <n v="0"/>
    <n v="0"/>
    <n v="0"/>
    <n v="0"/>
    <s v="Tecnicos"/>
    <s v="Daños Sin Autos"/>
    <s v="Diversos"/>
    <x v="35"/>
    <x v="3"/>
    <n v="77118417.460149989"/>
    <n v="65800436.183449998"/>
    <n v="915229324.65265"/>
    <n v="785024033.86473012"/>
    <n v="876641246.77607977"/>
    <n v="747866068.79561019"/>
    <n v="17544387.203949999"/>
    <n v="18730504.137039997"/>
    <n v="5608070.4321999997"/>
    <n v="7351309.8570999987"/>
    <n v="2981717.4028099999"/>
    <n v="2485157.1455199998"/>
    <n v="0.45867802901592503"/>
    <n v="0.4125853534138379"/>
    <n v="3192.9327400000184"/>
    <n v="4.1316782766186"/>
    <n v="2.6988556780787532"/>
    <n v="3.1096350115851488"/>
    <n v="0.10434893775093748"/>
    <n v="0.11744499151122215"/>
    <n v="8.7925776919944125E-3"/>
    <n v="9.1796102140919468E-3"/>
    <n v="9.8441975476277234E-3"/>
    <n v="1.0333309654555303E-2"/>
    <m/>
    <m/>
    <m/>
    <n v="0"/>
    <m/>
    <n v="0"/>
    <m/>
    <n v="0"/>
    <m/>
    <n v="-21.882436972235585"/>
    <n v="49.77898983033311"/>
    <n v="66.356009494369147"/>
    <n v="0.71429689309885269"/>
    <n v="-21.882436972235585"/>
    <n v="-9.2439161683220856"/>
    <n v="53.163829377047698"/>
    <n v="61.765123856225379"/>
    <s v="Resto"/>
    <n v="2023"/>
    <n v="4"/>
    <d v="2025-03-26T00:00:00"/>
    <x v="35"/>
    <x v="26"/>
  </r>
  <r>
    <n v="2024"/>
    <n v="12"/>
    <n v="125"/>
    <x v="67"/>
    <s v="Tecnicos"/>
    <n v="238"/>
    <s v="8ae4c23b80d1e7c8ff79e515fe791ebd68190bae842dda7af193db125f700452"/>
    <s v="866d562d83a77144c090ae01fef5e5dc5d322dfdcb968ee04e0fa262fe1b2619"/>
    <x v="37"/>
    <n v="0"/>
    <n v="0"/>
    <n v="0"/>
    <n v="0"/>
    <n v="0"/>
    <n v="0"/>
    <n v="0"/>
    <n v="0"/>
    <n v="0"/>
    <n v="0"/>
    <n v="0"/>
    <n v="0"/>
    <n v="0"/>
    <n v="0"/>
    <n v="0"/>
    <n v="0"/>
    <n v="-13053.981689999999"/>
    <n v="-10787.728009999999"/>
    <n v="0"/>
    <n v="0"/>
    <n v="0"/>
    <n v="0"/>
    <n v="0"/>
    <n v="0"/>
    <s v="Tecnicos"/>
    <s v="Daños Sin Autos"/>
    <s v="Diversos"/>
    <x v="35"/>
    <x v="3"/>
    <n v="122106.19086"/>
    <n v="126647.97767000001"/>
    <n v="915229324.65265"/>
    <n v="785024033.86473012"/>
    <n v="876641246.77607977"/>
    <n v="747866068.79561019"/>
    <n v="17544387.203949999"/>
    <n v="18730504.137039997"/>
    <n v="5608070.4321999997"/>
    <n v="7351309.8570999987"/>
    <n v="120084.21832"/>
    <n v="125017.16394"/>
    <m/>
    <m/>
    <m/>
    <m/>
    <m/>
    <m/>
    <m/>
    <m/>
    <m/>
    <m/>
    <m/>
    <m/>
    <m/>
    <m/>
    <m/>
    <n v="0"/>
    <m/>
    <n v="0"/>
    <m/>
    <n v="0"/>
    <m/>
    <m/>
    <m/>
    <m/>
    <m/>
    <m/>
    <n v="21.007701324127105"/>
    <m/>
    <m/>
    <s v="Resto"/>
    <n v="2023"/>
    <n v="4"/>
    <d v="2025-03-26T00:00:00"/>
    <x v="35"/>
    <x v="37"/>
  </r>
  <r>
    <n v="2024"/>
    <n v="12"/>
    <n v="37"/>
    <x v="35"/>
    <s v="Tecnicos"/>
    <n v="25"/>
    <s v="b7a56873cd771f2c446d369b649430b65a756ba278ff97ec81bb6f55b2e73569"/>
    <s v="866d562d83a77144c090ae01fef5e5dc5d322dfdcb968ee04e0fa262fe1b2619"/>
    <x v="16"/>
    <n v="681140.66735"/>
    <n v="578042.85077000002"/>
    <n v="681140.66735"/>
    <n v="578042.85077000002"/>
    <n v="100788.03085"/>
    <n v="166594.13884"/>
    <n v="100788.03085"/>
    <n v="166594.13884"/>
    <n v="0"/>
    <n v="0"/>
    <n v="137.94900000000001"/>
    <n v="132.37299999999999"/>
    <n v="0"/>
    <n v="0"/>
    <n v="117788.53318000001"/>
    <n v="58165.88005"/>
    <n v="461839.01938999997"/>
    <n v="334938.19429000001"/>
    <n v="0"/>
    <n v="0"/>
    <n v="0"/>
    <n v="0"/>
    <n v="0"/>
    <n v="0"/>
    <s v="Tecnicos"/>
    <s v="Daños Sin Autos"/>
    <s v="Diversos"/>
    <x v="35"/>
    <x v="3"/>
    <n v="13491623.877"/>
    <n v="11092660.54903"/>
    <n v="915229324.65265"/>
    <n v="785024033.86473012"/>
    <n v="876641246.77607977"/>
    <n v="747866068.79561019"/>
    <n v="17544387.203949999"/>
    <n v="18730504.137039997"/>
    <n v="5608070.4321999997"/>
    <n v="7351309.8570999987"/>
    <n v="1070786.3780799999"/>
    <n v="897930.75482000003"/>
    <n v="3.8823850581492283"/>
    <n v="3.0861040714163543"/>
    <n v="103097.81657999998"/>
    <n v="17.835670217643095"/>
    <n v="63.611256296642118"/>
    <n v="64.374991909690735"/>
    <n v="5.0486188583361136"/>
    <n v="5.21103885055373"/>
    <n v="7.4422950511174688E-2"/>
    <n v="7.7698907033515785E-2"/>
    <n v="7.3633777544905632E-2"/>
    <n v="7.7292295357228938E-2"/>
    <m/>
    <m/>
    <m/>
    <n v="0"/>
    <m/>
    <n v="0"/>
    <m/>
    <n v="0"/>
    <m/>
    <n v="-39.500854260666017"/>
    <n v="14.79694807272617"/>
    <n v="28.820378734566667"/>
    <n v="1.7971962383229498"/>
    <n v="102.50451480962334"/>
    <n v="37.887833416252683"/>
    <n v="25.504240273066554"/>
    <n v="17.366153231135577"/>
    <s v="Medianas"/>
    <n v="2023"/>
    <n v="4"/>
    <d v="2025-03-26T00:00:00"/>
    <x v="35"/>
    <x v="16"/>
  </r>
  <r>
    <n v="2024"/>
    <n v="12"/>
    <n v="12"/>
    <x v="31"/>
    <s v="Maritimo y Transportes"/>
    <n v="12"/>
    <s v="6b51d431df5d7f141cbececcf79edf3dd861c3b4069f0b11661a3eefacbba918"/>
    <s v="866d562d83a77144c090ae01fef5e5dc5d322dfdcb968ee04e0fa262fe1b2619"/>
    <x v="9"/>
    <n v="1138487.4503800001"/>
    <n v="1130337.6986199999"/>
    <n v="1138487.4503800001"/>
    <n v="1130337.6986199999"/>
    <n v="656883.66513999994"/>
    <n v="330702.76959999994"/>
    <n v="656883.66513999994"/>
    <n v="330702.76959999994"/>
    <n v="0"/>
    <n v="0"/>
    <n v="137.94900000000001"/>
    <n v="132.37299999999999"/>
    <n v="5537.7121200000001"/>
    <n v="5831.4991100000007"/>
    <n v="200348.69400999998"/>
    <n v="61673.517939999998"/>
    <n v="181619.22794000001"/>
    <n v="77989.02962999999"/>
    <n v="0"/>
    <n v="0"/>
    <n v="0"/>
    <n v="0"/>
    <n v="0"/>
    <n v="0"/>
    <s v="Maritimo y Transportes"/>
    <s v="Daños Sin Autos"/>
    <s v="Maritimo y Transportes"/>
    <x v="36"/>
    <x v="3"/>
    <n v="6593607.79947"/>
    <n v="7470400.8941500001"/>
    <n v="915229324.65265"/>
    <n v="785024033.86473012"/>
    <n v="876641246.77607977"/>
    <n v="747866068.79561019"/>
    <n v="18238403.617370002"/>
    <n v="18674363.37734"/>
    <n v="13830326.200799998"/>
    <n v="24480948.837109998"/>
    <n v="1138487.4503800001"/>
    <n v="1130337.6986199999"/>
    <n v="6.2422538412063675"/>
    <n v="6.0528847799523042"/>
    <n v="8149.7517600001302"/>
    <n v="0.72100149981284556"/>
    <n v="100"/>
    <n v="100"/>
    <n v="17.266532754215572"/>
    <n v="15.130884066813021"/>
    <n v="0.12439368142100141"/>
    <n v="0.12986925433486973"/>
    <n v="0.14398765513652692"/>
    <n v="0.15114172788188338"/>
    <m/>
    <m/>
    <m/>
    <n v="0"/>
    <m/>
    <n v="0"/>
    <m/>
    <n v="0"/>
    <m/>
    <n v="98.632647054795044"/>
    <n v="57.697927625003487"/>
    <n v="29.256988420694661"/>
    <n v="4.7495890957510705"/>
    <n v="224.85368226426164"/>
    <n v="132.87791731945933"/>
    <n v="110.31249074364938"/>
    <n v="79.079734973745701"/>
    <s v="Grandes"/>
    <n v="2023"/>
    <n v="4"/>
    <d v="2025-03-26T00:00:00"/>
    <x v="36"/>
    <x v="9"/>
  </r>
  <r>
    <n v="2024"/>
    <n v="12"/>
    <n v="25"/>
    <x v="36"/>
    <s v="Maritimo y Transportes"/>
    <n v="25"/>
    <s v="b7a56873cd771f2c446d369b649430b65a756ba278ff97ec81bb6f55b2e73569"/>
    <s v="866d562d83a77144c090ae01fef5e5dc5d322dfdcb968ee04e0fa262fe1b2619"/>
    <x v="32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Maritimo y Transportes"/>
    <s v="Daños Sin Autos"/>
    <s v="Maritimo y Transportes"/>
    <x v="36"/>
    <x v="3"/>
    <n v="0"/>
    <n v="0"/>
    <n v="915229324.65265"/>
    <n v="785024033.86473012"/>
    <n v="876641246.77607977"/>
    <n v="747866068.79561019"/>
    <n v="18238403.617370002"/>
    <n v="18674363.37734"/>
    <n v="13830326.200799998"/>
    <n v="24480948.83710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6"/>
    <x v="32"/>
  </r>
  <r>
    <n v="2024"/>
    <n v="12"/>
    <n v="107"/>
    <x v="28"/>
    <s v="Maritimo y Transportes"/>
    <n v="70"/>
    <s v="ff5a1ae012afa5d4c889c50ad427aaf545d31a4fac04ffc1c4d03d403ba4250a"/>
    <s v="866d562d83a77144c090ae01fef5e5dc5d322dfdcb968ee04e0fa262fe1b2619"/>
    <x v="19"/>
    <n v="299960.92619999999"/>
    <n v="247057.89390999998"/>
    <n v="299960.92619999999"/>
    <n v="247057.89390999998"/>
    <n v="126249.74671999998"/>
    <n v="130752.67148000002"/>
    <n v="126249.74671999998"/>
    <n v="130752.67148000002"/>
    <n v="0"/>
    <n v="0"/>
    <n v="137.94900000000001"/>
    <n v="132.37299999999999"/>
    <n v="0"/>
    <n v="0"/>
    <n v="29693.23244"/>
    <n v="32961.61202"/>
    <n v="55956.382189999997"/>
    <n v="50811.866649999996"/>
    <n v="0"/>
    <n v="0"/>
    <n v="0"/>
    <n v="0"/>
    <n v="0"/>
    <n v="0"/>
    <s v="Maritimo y Transportes"/>
    <s v="Daños Sin Autos"/>
    <s v="Maritimo y Transportes"/>
    <x v="36"/>
    <x v="3"/>
    <n v="1973163.2505099999"/>
    <n v="1477029.9641500001"/>
    <n v="915229324.65265"/>
    <n v="785024033.86473012"/>
    <n v="876641246.77607977"/>
    <n v="747866068.79561019"/>
    <n v="18238403.617370002"/>
    <n v="18674363.37734"/>
    <n v="13830326.200799998"/>
    <n v="24480948.837109998"/>
    <n v="299960.92619999999"/>
    <n v="247057.89390999998"/>
    <n v="1.6446665645359519"/>
    <n v="1.3229789359769393"/>
    <n v="52903.032290000003"/>
    <n v="21.413212689845039"/>
    <n v="100"/>
    <n v="100"/>
    <n v="15.202032884125002"/>
    <n v="16.726667698456385"/>
    <n v="3.2774400701577375E-2"/>
    <n v="3.4217067392520138E-2"/>
    <n v="3.1471379633272636E-2"/>
    <n v="3.3035045206405836E-2"/>
    <m/>
    <m/>
    <m/>
    <n v="0"/>
    <m/>
    <n v="0"/>
    <m/>
    <n v="0"/>
    <m/>
    <n v="-3.4438491458958942"/>
    <n v="42.088730795497852"/>
    <n v="52.923899500103225"/>
    <n v="0.91284720900290284"/>
    <n v="-9.9157152205324728"/>
    <n v="10.124634025819645"/>
    <n v="53.064961096263474"/>
    <n v="64.86990971428915"/>
    <s v="Resto"/>
    <n v="2023"/>
    <n v="4"/>
    <d v="2025-03-26T00:00:00"/>
    <x v="36"/>
    <x v="19"/>
  </r>
  <r>
    <n v="2024"/>
    <n v="12"/>
    <n v="10"/>
    <x v="4"/>
    <s v="Maritimo y Transportes"/>
    <n v="10"/>
    <s v="4a44dc15364204a80fe80e9039455cc1608281820fe2b24f1e5233ade6af1dd5"/>
    <s v="866d562d83a77144c090ae01fef5e5dc5d322dfdcb968ee04e0fa262fe1b2619"/>
    <x v="17"/>
    <n v="338655.08243999997"/>
    <n v="353465.63160000002"/>
    <n v="338655.08243999997"/>
    <n v="353465.63160000002"/>
    <n v="255288.86902000001"/>
    <n v="161279.82064999998"/>
    <n v="255288.86902000001"/>
    <n v="161279.82064999998"/>
    <n v="0"/>
    <n v="0"/>
    <n v="137.94900000000001"/>
    <n v="132.37299999999999"/>
    <n v="8641.6763699999992"/>
    <n v="201.86645000000001"/>
    <n v="136200.88819"/>
    <n v="126981.25701999999"/>
    <n v="272011.55543000001"/>
    <n v="255918.37965000002"/>
    <n v="0"/>
    <n v="0"/>
    <n v="0"/>
    <n v="0"/>
    <n v="0"/>
    <n v="0"/>
    <s v="Maritimo y Transportes"/>
    <s v="Daños Sin Autos"/>
    <s v="Maritimo y Transportes"/>
    <x v="36"/>
    <x v="3"/>
    <n v="6475502.38203"/>
    <n v="6588756.6787700001"/>
    <n v="915229324.65265"/>
    <n v="785024033.86473012"/>
    <n v="876641246.77607977"/>
    <n v="747866068.79561019"/>
    <n v="18238403.617370002"/>
    <n v="18674363.37734"/>
    <n v="13830326.200799998"/>
    <n v="24480948.837109998"/>
    <n v="338655.08243999997"/>
    <n v="353465.63160000002"/>
    <n v="1.8568241472486635"/>
    <n v="1.8927854431113043"/>
    <n v="-14810.549160000053"/>
    <n v="-4.1900959629253105"/>
    <n v="100"/>
    <n v="100"/>
    <n v="5.2297885547813703"/>
    <n v="5.3646787828562754"/>
    <n v="3.7002210628306421E-2"/>
    <n v="3.8630977459186623E-2"/>
    <n v="4.5026090457366399E-2"/>
    <n v="4.7263226177547205E-2"/>
    <m/>
    <m/>
    <m/>
    <n v="0"/>
    <m/>
    <n v="0"/>
    <m/>
    <n v="0"/>
    <m/>
    <n v="58.289405327411025"/>
    <n v="75.383150071350229"/>
    <n v="45.628147755115428"/>
    <n v="1.8458629631254335"/>
    <n v="7.2606236434940019"/>
    <n v="6.2884017169885897"/>
    <n v="50.071728745012898"/>
    <n v="49.617873164742029"/>
    <s v="Medianas"/>
    <n v="2023"/>
    <n v="4"/>
    <d v="2025-03-26T00:00:00"/>
    <x v="36"/>
    <x v="17"/>
  </r>
  <r>
    <n v="2024"/>
    <n v="12"/>
    <n v="79"/>
    <x v="59"/>
    <s v="Maritimo y Transportes"/>
    <n v="51"/>
    <s v="031b4af5197ec30a926f48cf40e11a7dbc470048a21e4003b7a3c07c5dab1baa"/>
    <s v="866d562d83a77144c090ae01fef5e5dc5d322dfdcb968ee04e0fa262fe1b2619"/>
    <x v="31"/>
    <n v="52.533919999999995"/>
    <n v="-199.25970000000001"/>
    <n v="52.533919999999995"/>
    <n v="-199.25970000000001"/>
    <n v="0"/>
    <n v="0"/>
    <n v="0"/>
    <n v="0"/>
    <n v="0"/>
    <n v="0"/>
    <n v="137.94900000000001"/>
    <n v="132.37299999999999"/>
    <n v="0"/>
    <n v="0"/>
    <n v="0"/>
    <n v="0"/>
    <n v="51.386400000000002"/>
    <n v="123.31428"/>
    <n v="0"/>
    <n v="0"/>
    <n v="0"/>
    <n v="0"/>
    <n v="0"/>
    <n v="0"/>
    <s v="Maritimo y Transportes"/>
    <s v="Daños Sin Autos"/>
    <s v="Maritimo y Transportes"/>
    <x v="36"/>
    <x v="3"/>
    <n v="77118417.460149989"/>
    <n v="65800436.183449998"/>
    <n v="915229324.65265"/>
    <n v="785024033.86473012"/>
    <n v="876641246.77607977"/>
    <n v="747866068.79561019"/>
    <n v="18238403.617370002"/>
    <n v="18674363.37734"/>
    <n v="13830326.200799998"/>
    <n v="24480948.837109998"/>
    <n v="52.533919999999995"/>
    <n v="-199.25970000000001"/>
    <n v="2.880401218337301E-4"/>
    <n v="-1.0670227197238078E-3"/>
    <n v="251.79362"/>
    <n v="-126.36454837581309"/>
    <n v="100"/>
    <n v="100"/>
    <n v="6.8121107421772846E-5"/>
    <n v="-3.0282428439299227E-4"/>
    <n v="5.7399734235938945E-6"/>
    <n v="5.9926361203283334E-6"/>
    <n v="-2.5382624149611076E-5"/>
    <n v="-2.6643767957128318E-5"/>
    <m/>
    <m/>
    <m/>
    <n v="0"/>
    <m/>
    <n v="0"/>
    <m/>
    <n v="0"/>
    <m/>
    <m/>
    <m/>
    <m/>
    <m/>
    <m/>
    <n v="-58.328913731645684"/>
    <m/>
    <m/>
    <s v="Resto"/>
    <n v="2023"/>
    <n v="4"/>
    <d v="2025-03-26T00:00:00"/>
    <x v="36"/>
    <x v="31"/>
  </r>
  <r>
    <n v="2024"/>
    <n v="12"/>
    <n v="201.1"/>
    <x v="1"/>
    <s v="Maritimo y Transportes"/>
    <n v="201.1"/>
    <m/>
    <m/>
    <x v="1"/>
    <n v="18238403.617370006"/>
    <n v="18674363.377339996"/>
    <n v="18238403.617370006"/>
    <n v="18674363.377339996"/>
    <n v="13830326.200799998"/>
    <n v="24480948.837109994"/>
    <n v="13830326.200799998"/>
    <n v="24480948.837109994"/>
    <n v="0"/>
    <n v="0"/>
    <n v="0"/>
    <n v="0"/>
    <n v="34036.523430000008"/>
    <n v="4851.0704600000017"/>
    <n v="2834959.0396300005"/>
    <n v="2939862.9121000008"/>
    <n v="5545043.9155399995"/>
    <n v="4812381.3965600003"/>
    <n v="0"/>
    <n v="0"/>
    <n v="0"/>
    <n v="0"/>
    <n v="0"/>
    <n v="0"/>
    <s v="Maritimo y Transportes"/>
    <s v="Daños Sin Autos"/>
    <s v="Maritimo y Transportes"/>
    <x v="36"/>
    <x v="3"/>
    <n v="531565183.55676001"/>
    <n v="465390823.55620992"/>
    <n v="915229324.65265"/>
    <n v="785024033.86473012"/>
    <n v="876641246.77607977"/>
    <n v="747866068.79561019"/>
    <n v="18238403.617370002"/>
    <n v="18674363.37734"/>
    <n v="13830326.200799998"/>
    <n v="24480948.837109998"/>
    <n v="18238403.617370006"/>
    <n v="18674363.377339996"/>
    <n v="100.00000000000003"/>
    <n v="99.999999999999972"/>
    <n v="-435959.7599699907"/>
    <n v="-2.3345361293493738"/>
    <n v="100"/>
    <n v="100"/>
    <n v="3.4310756576145338"/>
    <n v="4.0126195945684575"/>
    <n v="1.9927687111961678"/>
    <n v="2.0804865940820414"/>
    <n v="2.3788269622020048"/>
    <n v="2.4970197414376409"/>
    <m/>
    <m/>
    <m/>
    <n v="0"/>
    <m/>
    <n v="0"/>
    <m/>
    <n v="0"/>
    <m/>
    <n v="-43.505759140205434"/>
    <n v="75.830793587812622"/>
    <n v="131.09388707095565"/>
    <n v="100"/>
    <n v="-3.5683253133414139"/>
    <n v="15.224531445153611"/>
    <n v="51.125997968835215"/>
    <n v="61.089566055622313"/>
    <m/>
    <n v="2023"/>
    <n v="4"/>
    <d v="2025-03-26T00:00:00"/>
    <x v="36"/>
    <x v="1"/>
  </r>
  <r>
    <n v="2024"/>
    <n v="12"/>
    <n v="5.0999999999999996"/>
    <x v="6"/>
    <s v="Maritimo y Transportes"/>
    <n v="5.0999999999999996"/>
    <m/>
    <m/>
    <x v="3"/>
    <n v="10051808.219230002"/>
    <n v="10905635.61245"/>
    <n v="10051808.219230002"/>
    <n v="10905635.61245"/>
    <n v="8329261.7242900003"/>
    <n v="18552261.350059997"/>
    <n v="8329261.7242900003"/>
    <n v="18552261.350059997"/>
    <n v="0"/>
    <n v="0"/>
    <n v="0"/>
    <n v="0"/>
    <n v="12225.186"/>
    <n v="-2534.3750099999997"/>
    <n v="1074116.7194599998"/>
    <n v="1136307.84418"/>
    <n v="1820349.05103"/>
    <n v="1562279.49874"/>
    <n v="0"/>
    <n v="0"/>
    <n v="0"/>
    <n v="0"/>
    <n v="0"/>
    <n v="0"/>
    <s v="Maritimo y Transportes"/>
    <s v="Daños Sin Autos"/>
    <s v="Maritimo y Transportes"/>
    <x v="36"/>
    <x v="3"/>
    <n v="99553285.189070016"/>
    <n v="89945926.994589999"/>
    <n v="915229324.65265"/>
    <n v="785024033.86473012"/>
    <n v="876641246.77607977"/>
    <n v="747866068.79561019"/>
    <n v="18238403.617370002"/>
    <n v="18674363.37734"/>
    <n v="13830326.200799998"/>
    <n v="24480948.837109998"/>
    <n v="10051808.219230002"/>
    <n v="10905635.61245"/>
    <n v="55.113421273651383"/>
    <n v="58.398968639986983"/>
    <n v="-853827.39321999811"/>
    <n v="-7.8292309000793985"/>
    <n v="100"/>
    <n v="100"/>
    <n v="10.096912623365235"/>
    <n v="12.124657532414941"/>
    <n v="1.0982830148110572"/>
    <n v="1.1466273411382768"/>
    <n v="1.3892104116559039"/>
    <n v="1.4582337757364523"/>
    <m/>
    <m/>
    <m/>
    <n v="0"/>
    <m/>
    <n v="0"/>
    <m/>
    <n v="0"/>
    <m/>
    <n v="-55.103792647557412"/>
    <n v="82.863317152782358"/>
    <n v="170.11627757744373"/>
    <n v="60.224622350615306"/>
    <n v="-5.4730876882117752"/>
    <n v="16.51878249046581"/>
    <n v="59.0060856104623"/>
    <n v="72.733966303497425"/>
    <m/>
    <n v="2023"/>
    <n v="4"/>
    <d v="2025-03-26T00:00:00"/>
    <x v="36"/>
    <x v="3"/>
  </r>
  <r>
    <n v="2024"/>
    <n v="12"/>
    <n v="127"/>
    <x v="5"/>
    <s v="Maritimo y Transportes"/>
    <n v="263"/>
    <s v="4be84111a613654b362415e563cb7607df7b203b5d303802a8a546061bbc7847"/>
    <s v="866d562d83a77144c090ae01fef5e5dc5d322dfdcb968ee04e0fa262fe1b2619"/>
    <x v="32"/>
    <n v="0"/>
    <n v="0"/>
    <n v="0"/>
    <n v="0"/>
    <n v="-70.528369999999995"/>
    <n v="-222.11322000000001"/>
    <n v="-70.528369999999995"/>
    <n v="-222.11322000000001"/>
    <n v="0"/>
    <n v="0"/>
    <n v="0"/>
    <n v="0"/>
    <n v="0"/>
    <n v="0"/>
    <n v="-70.528369999999995"/>
    <n v="-222.11322000000001"/>
    <n v="0"/>
    <n v="0"/>
    <n v="0"/>
    <n v="0"/>
    <n v="0"/>
    <n v="0"/>
    <n v="0"/>
    <n v="0"/>
    <s v="Maritimo y Transportes"/>
    <s v="Daños Sin Autos"/>
    <s v="Maritimo y Transportes"/>
    <x v="36"/>
    <x v="3"/>
    <n v="1641104.9195699999"/>
    <n v="952812.23949000007"/>
    <n v="915229324.65265"/>
    <n v="785024033.86473012"/>
    <n v="876641246.77607977"/>
    <n v="747866068.79561019"/>
    <n v="18238403.617370002"/>
    <n v="18674363.37734"/>
    <n v="13830326.200799998"/>
    <n v="24480948.837109998"/>
    <n v="0"/>
    <n v="0"/>
    <m/>
    <m/>
    <m/>
    <m/>
    <m/>
    <m/>
    <m/>
    <m/>
    <m/>
    <m/>
    <m/>
    <m/>
    <m/>
    <m/>
    <m/>
    <n v="0"/>
    <m/>
    <n v="0"/>
    <m/>
    <n v="0"/>
    <m/>
    <n v="-68.24665816829814"/>
    <m/>
    <m/>
    <n v="-5.0995449403008568E-4"/>
    <n v="-68.24665816829814"/>
    <m/>
    <m/>
    <m/>
    <s v="Resto"/>
    <n v="2023"/>
    <n v="4"/>
    <d v="2025-03-26T00:00:00"/>
    <x v="36"/>
    <x v="32"/>
  </r>
  <r>
    <n v="2024"/>
    <n v="12"/>
    <n v="23"/>
    <x v="16"/>
    <s v="Maritimo y Transportes"/>
    <n v="17"/>
    <s v="4523540f1504cd17100c4835e85b7eefd49911580f8efff0599a8f283be6b9e3"/>
    <s v="866d562d83a77144c090ae01fef5e5dc5d322dfdcb968ee04e0fa262fe1b2619"/>
    <x v="6"/>
    <n v="1441049.8814900001"/>
    <n v="2211373.3911599996"/>
    <n v="1441049.8814900001"/>
    <n v="2211373.3911599996"/>
    <n v="432362.55835000001"/>
    <n v="1131905.6021199992"/>
    <n v="432362.55835000001"/>
    <n v="1131905.6021199992"/>
    <n v="0"/>
    <n v="0"/>
    <n v="137.94900000000001"/>
    <n v="132.37299999999999"/>
    <n v="6508.6457699999992"/>
    <n v="103.00230000000001"/>
    <n v="181123.81978999998"/>
    <n v="220375.02056"/>
    <n v="355464.37080000003"/>
    <n v="386629.49625999999"/>
    <n v="0"/>
    <n v="0"/>
    <n v="0"/>
    <n v="0"/>
    <n v="0"/>
    <n v="0"/>
    <s v="Maritimo y Transportes"/>
    <s v="Daños Sin Autos"/>
    <s v="Maritimo y Transportes"/>
    <x v="36"/>
    <x v="3"/>
    <n v="22633209.318060003"/>
    <n v="19354152.859979998"/>
    <n v="915229324.65265"/>
    <n v="785024033.86473012"/>
    <n v="876641246.77607977"/>
    <n v="747866068.79561019"/>
    <n v="18238403.617370002"/>
    <n v="18674363.37734"/>
    <n v="13830326.200799998"/>
    <n v="24480948.837109998"/>
    <n v="1441049.8814900001"/>
    <n v="2211373.3911599996"/>
    <n v="7.9011842906994563"/>
    <n v="11.841760527394163"/>
    <n v="-770323.50966999959"/>
    <n v="-34.834619641774658"/>
    <n v="100"/>
    <n v="100"/>
    <n v="6.3669710346385786"/>
    <n v="11.425834068576664"/>
    <n v="0.15745232835900561"/>
    <n v="0.16438307994171839"/>
    <n v="0.28169499222504674"/>
    <n v="0.29569109810280242"/>
    <m/>
    <m/>
    <m/>
    <n v="0"/>
    <m/>
    <n v="0"/>
    <m/>
    <n v="0"/>
    <m/>
    <n v="-61.802242383092029"/>
    <n v="30.003302724188195"/>
    <n v="51.185639053305508"/>
    <n v="3.1261920512401979"/>
    <n v="-17.811093412609967"/>
    <n v="-8.0607211196949358"/>
    <n v="50.954141868667968"/>
    <n v="56.999019136347151"/>
    <s v="Grandes"/>
    <n v="2023"/>
    <n v="4"/>
    <d v="2025-03-26T00:00:00"/>
    <x v="36"/>
    <x v="6"/>
  </r>
  <r>
    <n v="2024"/>
    <n v="12"/>
    <n v="80"/>
    <x v="30"/>
    <s v="Maritimo y Transportes"/>
    <n v="52"/>
    <s v="41cfc0d1f2d127b04555b7246d84019b4d27710a3f3aff6e7764375b1e06e05d"/>
    <s v="866d562d83a77144c090ae01fef5e5dc5d322dfdcb968ee04e0fa262fe1b2619"/>
    <x v="14"/>
    <n v="457911.90062999999"/>
    <n v="527111.87257000001"/>
    <n v="457911.90062999999"/>
    <n v="527111.87257000001"/>
    <n v="293523.43979999999"/>
    <n v="321887.72710999998"/>
    <n v="293523.43979999999"/>
    <n v="321887.72710999998"/>
    <n v="0"/>
    <n v="0"/>
    <n v="137.94900000000001"/>
    <n v="132.37299999999999"/>
    <n v="2079.1536999999998"/>
    <n v="722.64305000000002"/>
    <n v="3193.9556000000002"/>
    <n v="35133.709719999999"/>
    <n v="79325.734150000004"/>
    <n v="72214.487819999995"/>
    <n v="0"/>
    <n v="0"/>
    <n v="0"/>
    <n v="0"/>
    <n v="0"/>
    <n v="0"/>
    <s v="Maritimo y Transportes"/>
    <s v="Daños Sin Autos"/>
    <s v="Maritimo y Transportes"/>
    <x v="36"/>
    <x v="3"/>
    <n v="1104243.47276"/>
    <n v="1122680.13815"/>
    <n v="915229324.65265"/>
    <n v="785024033.86473012"/>
    <n v="876641246.77607977"/>
    <n v="747866068.79561019"/>
    <n v="18238403.617370002"/>
    <n v="18674363.37734"/>
    <n v="13830326.200799998"/>
    <n v="24480948.837109998"/>
    <n v="457911.90062999999"/>
    <n v="527111.87257000001"/>
    <n v="2.5107016504113937"/>
    <n v="2.8226497574188389"/>
    <n v="-69199.971940000018"/>
    <n v="-13.128137600583134"/>
    <n v="100"/>
    <n v="100"/>
    <n v="41.468381921739834"/>
    <n v="46.951206729157718"/>
    <n v="5.0032476920884042E-2"/>
    <n v="5.22348112542056E-2"/>
    <n v="6.7145953478008835E-2"/>
    <n v="7.0482121674390108E-2"/>
    <m/>
    <m/>
    <m/>
    <n v="0"/>
    <m/>
    <n v="0"/>
    <m/>
    <n v="0"/>
    <m/>
    <n v="-8.8118573406518621"/>
    <n v="64.100417437539264"/>
    <n v="61.066301834674299"/>
    <n v="2.1223175472392075"/>
    <n v="-90.909142172988851"/>
    <n v="9.8473956468753556"/>
    <n v="4.026380132783177"/>
    <n v="48.651885211141284"/>
    <s v="Medianas"/>
    <n v="2023"/>
    <n v="4"/>
    <d v="2025-03-26T00:00:00"/>
    <x v="36"/>
    <x v="14"/>
  </r>
  <r>
    <n v="2024"/>
    <n v="12"/>
    <n v="74"/>
    <x v="0"/>
    <s v="Maritimo y Transportes"/>
    <n v="46"/>
    <s v="25fc0e7096fc653718202dc30b0c580b8ab87eac11a700cba03a7c021bc35b0c"/>
    <s v="866d562d83a77144c090ae01fef5e5dc5d322dfdcb968ee04e0fa262fe1b2619"/>
    <x v="25"/>
    <n v="87495.507760000008"/>
    <n v="456778.19094999996"/>
    <n v="87495.507760000008"/>
    <n v="456778.19094999996"/>
    <n v="140269.56157000002"/>
    <n v="79813.191730000006"/>
    <n v="140269.56157000002"/>
    <n v="79813.191730000006"/>
    <n v="0"/>
    <n v="0"/>
    <n v="137.94900000000001"/>
    <n v="132.37299999999999"/>
    <n v="11.47772"/>
    <n v="-1762.7565900000002"/>
    <n v="60264.47825"/>
    <n v="33601.286399999997"/>
    <n v="134036.30283"/>
    <n v="39096.954460000001"/>
    <n v="0"/>
    <n v="0"/>
    <n v="0"/>
    <n v="0"/>
    <n v="0"/>
    <n v="0"/>
    <s v="Maritimo y Transportes"/>
    <s v="Daños Sin Autos"/>
    <s v="Maritimo y Transportes"/>
    <x v="36"/>
    <x v="3"/>
    <n v="6440067.6368000004"/>
    <n v="9462507.85207"/>
    <n v="915229324.65265"/>
    <n v="785024033.86473012"/>
    <n v="876641246.77607977"/>
    <n v="747866068.79561019"/>
    <n v="18238403.617370002"/>
    <n v="18674363.37734"/>
    <n v="13830326.200799998"/>
    <n v="24480948.837109998"/>
    <n v="87495.507760000008"/>
    <n v="456778.19094999996"/>
    <n v="0.47973227040918487"/>
    <n v="2.4460174717616749"/>
    <n v="-369282.68318999995"/>
    <n v="-80.845077656175263"/>
    <n v="100"/>
    <n v="100"/>
    <n v="1.3586116279281124"/>
    <n v="4.8272423980084316"/>
    <n v="9.5599545822252271E-3"/>
    <n v="9.9807655733484962E-3"/>
    <n v="5.8186523118438534E-2"/>
    <n v="6.1077539148902904E-2"/>
    <m/>
    <m/>
    <m/>
    <n v="0"/>
    <m/>
    <n v="0"/>
    <m/>
    <n v="0"/>
    <m/>
    <n v="75.7473401696775"/>
    <n v="160.31630098628506"/>
    <n v="17.473074089637645"/>
    <n v="1.0142173043025284"/>
    <n v="79.351699612310099"/>
    <n v="242.83054698578175"/>
    <n v="44.961310464101821"/>
    <n v="85.943488090299695"/>
    <s v="Resto"/>
    <n v="2023"/>
    <n v="4"/>
    <d v="2025-03-26T00:00:00"/>
    <x v="36"/>
    <x v="25"/>
  </r>
  <r>
    <n v="2024"/>
    <n v="12"/>
    <n v="61"/>
    <x v="2"/>
    <s v="Maritimo y Transport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901854.00308000005"/>
    <n v="598235.34674000007"/>
    <n v="1148523.0370399999"/>
    <n v="661220.18773999996"/>
    <n v="0"/>
    <n v="0"/>
    <n v="0"/>
    <n v="0"/>
    <n v="0"/>
    <n v="0"/>
    <s v="Maritimo y Transportes"/>
    <s v="Daños Sin Autos"/>
    <s v="Maritimo y Transportes"/>
    <x v="36"/>
    <x v="3"/>
    <n v="0"/>
    <n v="0"/>
    <n v="915229324.65265"/>
    <n v="785024033.86473012"/>
    <n v="876641246.77607977"/>
    <n v="747866068.79561019"/>
    <n v="18238403.617370002"/>
    <n v="18674363.37734"/>
    <n v="13830326.200799998"/>
    <n v="24480948.83710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0.752376634802253"/>
    <n v="73.697515341381774"/>
    <n v="78.522935456678269"/>
    <n v="90.474452811963104"/>
    <m/>
    <n v="2023"/>
    <n v="4"/>
    <d v="2025-03-26T00:00:00"/>
    <x v="36"/>
    <x v="2"/>
  </r>
  <r>
    <n v="2024"/>
    <n v="12"/>
    <n v="92"/>
    <x v="22"/>
    <s v="Maritimo y Transportes"/>
    <n v="219"/>
    <s v="314f04b30f62e0056bd059354a5536fb2e302107eed143b5fa2aa0bbba07f608"/>
    <s v="866d562d83a77144c090ae01fef5e5dc5d322dfdcb968ee04e0fa262fe1b2619"/>
    <x v="4"/>
    <n v="2487732.7091100002"/>
    <n v="2826119.1696899999"/>
    <n v="2487732.7091100002"/>
    <n v="2826119.1696899999"/>
    <n v="1398985.7246600001"/>
    <n v="1875612.2788499999"/>
    <n v="1398985.7246600001"/>
    <n v="1875612.2788499999"/>
    <n v="0"/>
    <n v="0"/>
    <n v="137.94900000000001"/>
    <n v="132.37299999999999"/>
    <n v="0"/>
    <n v="0"/>
    <n v="408607.04657000001"/>
    <n v="494379.26402999996"/>
    <n v="469386.32342000003"/>
    <n v="363660.95835000003"/>
    <n v="0"/>
    <n v="0"/>
    <n v="0"/>
    <n v="0"/>
    <n v="0"/>
    <n v="0"/>
    <s v="Maritimo y Transportes"/>
    <s v="Daños Sin Autos"/>
    <s v="Maritimo y Transportes"/>
    <x v="36"/>
    <x v="3"/>
    <n v="12045333.467219999"/>
    <n v="12495032.84175"/>
    <n v="915229324.65265"/>
    <n v="785024033.86473012"/>
    <n v="876641246.77607977"/>
    <n v="747866068.79561019"/>
    <n v="18238403.617370002"/>
    <n v="18674363.37734"/>
    <n v="13830326.200799998"/>
    <n v="24480948.837109998"/>
    <n v="2487732.7091100002"/>
    <n v="2826119.1696899999"/>
    <n v="13.640079259682125"/>
    <n v="15.133684145395247"/>
    <n v="-338386.46057999972"/>
    <n v="-11.973538278540385"/>
    <n v="100"/>
    <n v="100"/>
    <n v="20.653082921116969"/>
    <n v="22.617941108942183"/>
    <n v="0.27181523166930327"/>
    <n v="0.28378002041985156"/>
    <n v="0.36000415882515224"/>
    <n v="0.37789108071733774"/>
    <m/>
    <m/>
    <m/>
    <n v="0"/>
    <m/>
    <n v="0"/>
    <m/>
    <n v="0"/>
    <m/>
    <n v="-25.411784704365203"/>
    <n v="56.235371249369258"/>
    <n v="66.367062612428256"/>
    <n v="10.11534872242621"/>
    <n v="-17.349477152584448"/>
    <n v="29.072509061653573"/>
    <n v="87.051331958895702"/>
    <n v="135.94510289834082"/>
    <s v="Grandes"/>
    <n v="2023"/>
    <n v="4"/>
    <d v="2025-03-26T00:00:00"/>
    <x v="36"/>
    <x v="4"/>
  </r>
  <r>
    <n v="2024"/>
    <n v="12"/>
    <n v="8"/>
    <x v="20"/>
    <s v="Maritimo y Transportes"/>
    <n v="8"/>
    <s v="2c624232cdd221771294dfbb310aca000a0df6ac8b66b696d90ef06fdefb64a3"/>
    <s v="866d562d83a77144c090ae01fef5e5dc5d322dfdcb968ee04e0fa262fe1b2619"/>
    <x v="20"/>
    <n v="179272.80322"/>
    <n v="200263.81828000001"/>
    <n v="179272.80322"/>
    <n v="200263.81828000001"/>
    <n v="35262.447659999998"/>
    <n v="36574.729389999993"/>
    <n v="35262.447659999998"/>
    <n v="36574.729389999993"/>
    <n v="0"/>
    <n v="0"/>
    <n v="137.94900000000001"/>
    <n v="132.37299999999999"/>
    <n v="0"/>
    <n v="0"/>
    <n v="22226.571960000001"/>
    <n v="20946.471890000001"/>
    <n v="62053.974369999996"/>
    <n v="62749.743119999999"/>
    <n v="0"/>
    <n v="0"/>
    <n v="0"/>
    <n v="0"/>
    <n v="0"/>
    <n v="0"/>
    <s v="Maritimo y Transportes"/>
    <s v="Daños Sin Autos"/>
    <s v="Maritimo y Transportes"/>
    <x v="36"/>
    <x v="3"/>
    <n v="2563341.60146"/>
    <n v="2109928.1285699997"/>
    <n v="915229324.65265"/>
    <n v="785024033.86473012"/>
    <n v="876641246.77607977"/>
    <n v="747866068.79561019"/>
    <n v="18238403.617370002"/>
    <n v="18674363.37734"/>
    <n v="13830326.200799998"/>
    <n v="24480948.837109998"/>
    <n v="179272.80322"/>
    <n v="200263.81828000001"/>
    <n v="0.98294130879559594"/>
    <n v="1.0723997077351819"/>
    <n v="-20991.015060000005"/>
    <n v="-10.481681234426132"/>
    <n v="100"/>
    <n v="100"/>
    <n v="6.9937148883274762"/>
    <n v="9.4914995240017248"/>
    <n v="1.9587746851100738E-2"/>
    <n v="2.0449962157186929E-2"/>
    <n v="2.5510533390180008E-2"/>
    <n v="2.6778032409267061E-2"/>
    <m/>
    <m/>
    <m/>
    <n v="0"/>
    <m/>
    <n v="0"/>
    <m/>
    <n v="0"/>
    <m/>
    <n v="-3.5879465190487236"/>
    <n v="19.66971399266102"/>
    <n v="18.263273767637262"/>
    <n v="0.2549646851999795"/>
    <n v="6.1112920434640339"/>
    <n v="-1.108799359814816"/>
    <n v="35.818127985603191"/>
    <n v="33.380968349054172"/>
    <s v="Resto"/>
    <n v="2023"/>
    <n v="4"/>
    <d v="2025-03-26T00:00:00"/>
    <x v="36"/>
    <x v="20"/>
  </r>
  <r>
    <n v="2024"/>
    <n v="12"/>
    <n v="41"/>
    <x v="7"/>
    <s v="Maritimo y Transportes"/>
    <n v="29"/>
    <s v="35135aaa6cc23891b40cb3f378c53a17a1127210ce60e125ccf03efcfdaec458"/>
    <s v="866d562d83a77144c090ae01fef5e5dc5d322dfdcb968ee04e0fa262fe1b2619"/>
    <x v="0"/>
    <n v="3386951.8358200002"/>
    <n v="3230974.7914699996"/>
    <n v="3386951.8358200002"/>
    <n v="3230974.7914699996"/>
    <n v="4957964.9338200008"/>
    <n v="14131381.907999998"/>
    <n v="4957964.9338200008"/>
    <n v="14131381.907999998"/>
    <n v="0"/>
    <n v="0"/>
    <n v="137.94900000000001"/>
    <n v="132.37299999999999"/>
    <n v="178.82810999999998"/>
    <n v="-8468.8764200000005"/>
    <n v="136389.58447"/>
    <n v="185759.16459"/>
    <n v="339834.96760999999"/>
    <n v="311889.21963999997"/>
    <n v="0"/>
    <n v="0"/>
    <n v="0"/>
    <n v="0"/>
    <n v="0"/>
    <n v="0"/>
    <s v="Maritimo y Transportes"/>
    <s v="Daños Sin Autos"/>
    <s v="Maritimo y Transportes"/>
    <x v="36"/>
    <x v="3"/>
    <n v="31887947.205630001"/>
    <n v="27302085.109419998"/>
    <n v="915229324.65265"/>
    <n v="785024033.86473012"/>
    <n v="876641246.77607977"/>
    <n v="747866068.79561019"/>
    <n v="18238403.617370002"/>
    <n v="18674363.37734"/>
    <n v="13830326.200799998"/>
    <n v="24480948.837109998"/>
    <n v="3386951.8358200002"/>
    <n v="3230974.7914699996"/>
    <n v="18.570440192442689"/>
    <n v="17.30165963992409"/>
    <n v="155977.04435000056"/>
    <n v="4.8275537389456336"/>
    <n v="100"/>
    <n v="100"/>
    <n v="10.6214169698011"/>
    <n v="11.834168630421642"/>
    <n v="0.37006592168639529"/>
    <n v="0.38635551866579332"/>
    <n v="0.41157654442293656"/>
    <n v="0.43202585680525324"/>
    <m/>
    <m/>
    <m/>
    <n v="0"/>
    <m/>
    <n v="0"/>
    <m/>
    <n v="0"/>
    <m/>
    <n v="-64.91521518491254"/>
    <n v="146.38427630960538"/>
    <n v="437.37208799362469"/>
    <n v="35.84850322281779"/>
    <n v="-26.577197539064368"/>
    <n v="8.960151941851846"/>
    <n v="40.134064316336882"/>
    <n v="59.559341231612187"/>
    <s v="Grandes"/>
    <n v="2023"/>
    <n v="4"/>
    <d v="2025-03-26T00:00:00"/>
    <x v="36"/>
    <x v="0"/>
  </r>
  <r>
    <n v="2024"/>
    <n v="12"/>
    <n v="27"/>
    <x v="21"/>
    <s v="Maritimo y Transportes"/>
    <n v="21"/>
    <s v="6f4b6612125fb3a0daecd2799dfd6c9c299424fd920f9b308110a2c1fbd8f443"/>
    <s v="866d562d83a77144c090ae01fef5e5dc5d322dfdcb968ee04e0fa262fe1b2619"/>
    <x v="10"/>
    <n v="582366.81923999998"/>
    <n v="510612.39317"/>
    <n v="582366.81923999998"/>
    <n v="510612.39317"/>
    <n v="227478.42666999996"/>
    <n v="302296.44321"/>
    <n v="227478.42666999996"/>
    <n v="302296.44321"/>
    <n v="0"/>
    <n v="0"/>
    <n v="137.94900000000001"/>
    <n v="132.37299999999999"/>
    <n v="0"/>
    <n v="0"/>
    <n v="226116.38437000001"/>
    <n v="245125.30225000001"/>
    <n v="543163.58477999992"/>
    <n v="510505.76587"/>
    <n v="0"/>
    <n v="0"/>
    <n v="0"/>
    <n v="0"/>
    <n v="0"/>
    <n v="0"/>
    <s v="Maritimo y Transportes"/>
    <s v="Daños Sin Autos"/>
    <s v="Maritimo y Transportes"/>
    <x v="36"/>
    <x v="3"/>
    <n v="12904627.523799999"/>
    <n v="11666681.303610001"/>
    <n v="915229324.65265"/>
    <n v="785024033.86473012"/>
    <n v="876641246.77607977"/>
    <n v="747866068.79561019"/>
    <n v="18238403.617370002"/>
    <n v="18674363.37734"/>
    <n v="13830326.200799998"/>
    <n v="24480948.837109998"/>
    <n v="582366.81923999998"/>
    <n v="510612.39317"/>
    <n v="3.1930800055623396"/>
    <n v="2.7342961195110487"/>
    <n v="71754.426069999987"/>
    <n v="14.052621328779713"/>
    <n v="100"/>
    <n v="100"/>
    <n v="4.5128526039666088"/>
    <n v="4.3766721647912172"/>
    <n v="6.3630699274307145E-2"/>
    <n v="6.6431601454038564E-2"/>
    <n v="6.5044173317371987E-2"/>
    <n v="6.8275913893554238E-2"/>
    <m/>
    <m/>
    <m/>
    <n v="0"/>
    <m/>
    <n v="0"/>
    <m/>
    <n v="0"/>
    <m/>
    <n v="-24.749883176106469"/>
    <n v="39.061021190538249"/>
    <n v="59.202723485278852"/>
    <n v="1.6447799087836537"/>
    <n v="-7.7547759066557092"/>
    <n v="6.3971498645749358"/>
    <n v="41.629518381941047"/>
    <n v="48.016167228250467"/>
    <s v="Medianas"/>
    <n v="2023"/>
    <n v="4"/>
    <d v="2025-03-26T00:00:00"/>
    <x v="36"/>
    <x v="10"/>
  </r>
  <r>
    <n v="2024"/>
    <n v="12"/>
    <n v="1"/>
    <x v="14"/>
    <s v="Maritimo y Transportes"/>
    <n v="30"/>
    <s v="624b60c58c9d8bfb6ff1886c2fd605d2adeb6ea4da576068201b6c6958ce93f4"/>
    <s v="866d562d83a77144c090ae01fef5e5dc5d322dfdcb968ee04e0fa262fe1b2619"/>
    <x v="23"/>
    <n v="245640.52851"/>
    <n v="229132.70938999997"/>
    <n v="245640.52851"/>
    <n v="229132.70938999997"/>
    <n v="354049.05971999984"/>
    <n v="84898.707060000001"/>
    <n v="354049.05971999984"/>
    <n v="84898.707060000001"/>
    <n v="0"/>
    <n v="0"/>
    <n v="137.94900000000001"/>
    <n v="132.37299999999999"/>
    <n v="0"/>
    <n v="0"/>
    <n v="67172.028449999998"/>
    <n v="47828.21456"/>
    <n v="92617.565560000003"/>
    <n v="75817.809609999997"/>
    <n v="0"/>
    <n v="0"/>
    <n v="0"/>
    <n v="0"/>
    <n v="0"/>
    <n v="0"/>
    <s v="Maritimo y Transportes"/>
    <s v="Daños Sin Autos"/>
    <s v="Maritimo y Transportes"/>
    <x v="36"/>
    <x v="3"/>
    <n v="45393489.003809996"/>
    <n v="37616661.60249"/>
    <n v="915229324.65265"/>
    <n v="785024033.86473012"/>
    <n v="876641246.77607977"/>
    <n v="747866068.79561019"/>
    <n v="18238403.617370002"/>
    <n v="18674363.37734"/>
    <n v="13830326.200799998"/>
    <n v="24480948.837109998"/>
    <n v="245640.52851"/>
    <n v="229132.70938999997"/>
    <n v="1.3468312998406033"/>
    <n v="1.2269907399790456"/>
    <n v="16507.819120000029"/>
    <n v="7.2044795192913957"/>
    <n v="100"/>
    <n v="100"/>
    <n v="0.54113603933238696"/>
    <n v="0.60912558326237209"/>
    <n v="2.683923273582018E-2"/>
    <n v="2.8020644638084648E-2"/>
    <n v="2.9187986546343435E-2"/>
    <n v="3.0638201002888572E-2"/>
    <m/>
    <m/>
    <m/>
    <n v="0"/>
    <m/>
    <n v="0"/>
    <m/>
    <n v="0"/>
    <m/>
    <n v="317.02526690987736"/>
    <n v="144.13299868209106"/>
    <n v="37.052198826618174"/>
    <n v="2.5599472823679337"/>
    <n v="40.444357097489771"/>
    <n v="22.158060271612221"/>
    <n v="72.52622981812695"/>
    <n v="63.083086686392079"/>
    <s v="Resto"/>
    <n v="2023"/>
    <n v="4"/>
    <d v="2025-03-26T00:00:00"/>
    <x v="36"/>
    <x v="23"/>
  </r>
  <r>
    <n v="2024"/>
    <n v="12"/>
    <n v="103"/>
    <x v="18"/>
    <s v="Maritimo y Transportes"/>
    <n v="205"/>
    <s v="f8809aff4d69bece79dabe35be0c708b890d7eafb841f121330667b77d2e2590"/>
    <s v="866d562d83a77144c090ae01fef5e5dc5d322dfdcb968ee04e0fa262fe1b2619"/>
    <x v="24"/>
    <n v="41961.725180000001"/>
    <n v="41157.142590000003"/>
    <n v="41961.725180000001"/>
    <n v="41157.142590000003"/>
    <n v="25783.531340000001"/>
    <n v="-170.01165999999967"/>
    <n v="25783.531340000001"/>
    <n v="-170.01165999999967"/>
    <n v="0"/>
    <n v="0"/>
    <n v="137.94900000000001"/>
    <n v="132.37299999999999"/>
    <n v="-805.94299999999998"/>
    <n v="805.94299999999998"/>
    <n v="24283.664829999998"/>
    <n v="1405.7432699999999"/>
    <n v="17930.303170000003"/>
    <n v="4049.1015600000001"/>
    <n v="0"/>
    <n v="0"/>
    <n v="0"/>
    <n v="0"/>
    <n v="0"/>
    <n v="0"/>
    <s v="Maritimo y Transportes"/>
    <s v="Daños Sin Autos"/>
    <s v="Maritimo y Transportes"/>
    <x v="36"/>
    <x v="3"/>
    <n v="2277640.2283600001"/>
    <n v="1936052.42652"/>
    <n v="915229324.65265"/>
    <n v="785024033.86473012"/>
    <n v="876641246.77607977"/>
    <n v="747866068.79561019"/>
    <n v="18238403.617370002"/>
    <n v="18674363.37734"/>
    <n v="13830326.200799998"/>
    <n v="24480948.837109998"/>
    <n v="41961.725180000001"/>
    <n v="41157.142590000003"/>
    <n v="0.230073454126414"/>
    <n v="0.22039381883262077"/>
    <n v="804.58258999999816"/>
    <n v="1.9549039106409927"/>
    <n v="100"/>
    <n v="100"/>
    <n v="1.842333335068211"/>
    <n v="2.1258278973353431"/>
    <n v="4.5848318065994462E-3"/>
    <n v="4.7866473696415368E-3"/>
    <n v="5.2427875854170235E-3"/>
    <n v="5.5032771651588519E-3"/>
    <m/>
    <m/>
    <m/>
    <n v="0"/>
    <m/>
    <n v="0"/>
    <m/>
    <n v="0"/>
    <m/>
    <n v="-15265.742949630661"/>
    <n v="61.44535580793773"/>
    <n v="-0.4130793570720519"/>
    <n v="0.1864274997252674"/>
    <n v="1627.4608634619319"/>
    <n v="342.82176933097236"/>
    <n v="135.43365441042897"/>
    <n v="34.717411978177203"/>
    <s v="Resto"/>
    <n v="2023"/>
    <n v="4"/>
    <d v="2025-03-26T00:00:00"/>
    <x v="36"/>
    <x v="24"/>
  </r>
  <r>
    <n v="2024"/>
    <n v="12"/>
    <n v="81"/>
    <x v="34"/>
    <s v="Maritimo y Transportes"/>
    <n v="53"/>
    <s v="2858dcd1057d3eae7f7d5f782167e24b61153c01551450a628cee722509f6529"/>
    <s v="866d562d83a77144c090ae01fef5e5dc5d322dfdcb968ee04e0fa262fe1b2619"/>
    <x v="28"/>
    <n v="83242.046589999998"/>
    <n v="76286.686489999993"/>
    <n v="83242.046589999998"/>
    <n v="76286.686489999993"/>
    <n v="33819.392220000002"/>
    <n v="30018.864260000002"/>
    <n v="33819.392220000002"/>
    <n v="30018.864260000002"/>
    <n v="0"/>
    <n v="0"/>
    <n v="137.94900000000001"/>
    <n v="132.37299999999999"/>
    <n v="0"/>
    <n v="0"/>
    <n v="31069.776120000002"/>
    <n v="25703.5308"/>
    <n v="77061.888279999999"/>
    <n v="61421.547859999999"/>
    <n v="0"/>
    <n v="0"/>
    <n v="0"/>
    <n v="0"/>
    <n v="0"/>
    <n v="0"/>
    <s v="Maritimo y Transportes"/>
    <s v="Daños Sin Autos"/>
    <s v="Maritimo y Transportes"/>
    <x v="36"/>
    <x v="3"/>
    <n v="1804855.7942300001"/>
    <n v="1678335.85387"/>
    <n v="915229324.65265"/>
    <n v="785024033.86473012"/>
    <n v="876641246.77607977"/>
    <n v="747866068.79561019"/>
    <n v="18238403.617370002"/>
    <n v="18674363.37734"/>
    <n v="13830326.200799998"/>
    <n v="24480948.837109998"/>
    <n v="83242.046589999998"/>
    <n v="76286.686489999993"/>
    <n v="0.45641081498339819"/>
    <n v="0.40851023913655027"/>
    <n v="6955.3601000000053"/>
    <n v="9.1173970453045428"/>
    <n v="100"/>
    <n v="100"/>
    <n v="4.6121162065201604"/>
    <n v="4.5453766785768126"/>
    <n v="9.0952119155045894E-3"/>
    <n v="9.4955658196701851E-3"/>
    <n v="9.7177517119361439E-3"/>
    <n v="1.0200581317033778E-2"/>
    <m/>
    <m/>
    <m/>
    <n v="0"/>
    <m/>
    <n v="0"/>
    <m/>
    <n v="0"/>
    <m/>
    <n v="12.660465522888508"/>
    <n v="40.627775992310575"/>
    <n v="39.350069640178972"/>
    <n v="0.24453069095393978"/>
    <n v="20.877463729613368"/>
    <n v="25.463930761968911"/>
    <n v="40.317953288543535"/>
    <n v="41.847741868353495"/>
    <s v="Resto"/>
    <n v="2023"/>
    <n v="4"/>
    <d v="2025-03-26T00:00:00"/>
    <x v="36"/>
    <x v="28"/>
  </r>
  <r>
    <n v="2024"/>
    <n v="12"/>
    <n v="9"/>
    <x v="8"/>
    <s v="Maritimo y Transportes"/>
    <n v="9"/>
    <s v="19581e27de7ced00ff1ce50b2047e7a567c76b1cbaebabe5ef03f7c3017bb5b7"/>
    <s v="866d562d83a77144c090ae01fef5e5dc5d322dfdcb968ee04e0fa262fe1b2619"/>
    <x v="29"/>
    <n v="114988.69991"/>
    <n v="114173.40908"/>
    <n v="114988.69991"/>
    <n v="114173.40908"/>
    <n v="63519.902900000008"/>
    <n v="87378.145629999999"/>
    <n v="63519.902900000008"/>
    <n v="87378.145629999999"/>
    <n v="0"/>
    <n v="0"/>
    <n v="137.94900000000001"/>
    <n v="132.37299999999999"/>
    <n v="446.17955999999998"/>
    <n v="1661.3627099999999"/>
    <n v="53954.188439999998"/>
    <n v="19438.390930000001"/>
    <n v="137228.02294999998"/>
    <n v="54045.883419999998"/>
    <n v="0"/>
    <n v="0"/>
    <n v="0"/>
    <n v="0"/>
    <n v="0"/>
    <n v="0"/>
    <s v="Maritimo y Transportes"/>
    <s v="Daños Sin Autos"/>
    <s v="Maritimo y Transportes"/>
    <x v="36"/>
    <x v="3"/>
    <n v="3641209.24174"/>
    <n v="3056102.5559399999"/>
    <n v="915229324.65265"/>
    <n v="785024033.86473012"/>
    <n v="876641246.77607977"/>
    <n v="747866068.79561019"/>
    <n v="18238403.617370002"/>
    <n v="18674363.37734"/>
    <n v="13830326.200799998"/>
    <n v="24480948.837109998"/>
    <n v="114988.69991"/>
    <n v="114173.40908"/>
    <n v="0.63047568374068863"/>
    <n v="0.61139117180584179"/>
    <n v="815.2908299999981"/>
    <n v="0.71408118279865374"/>
    <n v="100"/>
    <n v="100"/>
    <n v="3.1579811067119872"/>
    <n v="3.7359154998933732"/>
    <n v="1.2563922157284545E-2"/>
    <n v="1.3116962079172111E-2"/>
    <n v="1.454393803944015E-2"/>
    <n v="1.5266558257398798E-2"/>
    <m/>
    <m/>
    <m/>
    <n v="0"/>
    <m/>
    <n v="0"/>
    <m/>
    <n v="0"/>
    <m/>
    <n v="-27.304588072888347"/>
    <n v="55.240126159975823"/>
    <n v="76.531082266953362"/>
    <n v="0.45927986063210702"/>
    <n v="177.56509597062617"/>
    <n v="153.91022269647635"/>
    <n v="39.31717974225905"/>
    <n v="35.96645979295198"/>
    <s v="Resto"/>
    <n v="2023"/>
    <n v="4"/>
    <d v="2025-03-26T00:00:00"/>
    <x v="36"/>
    <x v="29"/>
  </r>
  <r>
    <n v="2024"/>
    <n v="12"/>
    <n v="150.1"/>
    <x v="32"/>
    <s v="Maritimo y Transportes"/>
    <n v="150.1"/>
    <m/>
    <m/>
    <x v="21"/>
    <n v="1721320.5085999998"/>
    <n v="1916908.8262499999"/>
    <n v="1721320.5085999998"/>
    <n v="1916908.8262499999"/>
    <n v="1019962.1556299997"/>
    <n v="1206390.5011799999"/>
    <n v="1019962.1556299997"/>
    <n v="1206390.5011799999"/>
    <n v="0"/>
    <n v="0"/>
    <n v="0"/>
    <n v="0"/>
    <n v="-340.04049000000003"/>
    <n v="704.1103499999997"/>
    <n v="363905.80567999999"/>
    <n v="253765.92694999996"/>
    <n v="688403.24336999992"/>
    <n v="482302.2378399999"/>
    <n v="0"/>
    <n v="0"/>
    <n v="0"/>
    <n v="0"/>
    <n v="0"/>
    <n v="0"/>
    <s v="Maritimo y Transportes"/>
    <s v="Daños Sin Autos"/>
    <s v="Maritimo y Transportes"/>
    <x v="36"/>
    <x v="3"/>
    <n v="160328719.40209997"/>
    <n v="140453149.21784002"/>
    <n v="915229324.65265"/>
    <n v="785024033.86473012"/>
    <n v="876641246.77607977"/>
    <n v="747866068.79561019"/>
    <n v="18238403.617370002"/>
    <n v="18674363.37734"/>
    <n v="13830326.200799998"/>
    <n v="24480948.837109998"/>
    <n v="1721320.5085999998"/>
    <n v="1916908.8262499999"/>
    <n v="9.4378902052624731"/>
    <n v="10.264921954855131"/>
    <n v="-195588.3176500001"/>
    <n v="-10.203318747956548"/>
    <n v="100"/>
    <n v="100"/>
    <n v="1.0736195704794322"/>
    <n v="1.3648030228762709"/>
    <n v="0.18807532300751831"/>
    <n v="0.19635404048466776"/>
    <n v="0.24418473111108702"/>
    <n v="0.25631712765589931"/>
    <m/>
    <m/>
    <m/>
    <n v="0"/>
    <m/>
    <n v="0"/>
    <m/>
    <n v="0"/>
    <m/>
    <n v="-15.453399655223588"/>
    <n v="59.254633319832152"/>
    <n v="62.934161743103402"/>
    <n v="7.3748235639662738"/>
    <n v="43.402154124379798"/>
    <n v="42.732749168452422"/>
    <n v="52.862302608938968"/>
    <n v="52.615540016255302"/>
    <s v="Resto"/>
    <n v="2023"/>
    <n v="4"/>
    <d v="2025-03-26T00:00:00"/>
    <x v="36"/>
    <x v="21"/>
  </r>
  <r>
    <n v="2024"/>
    <n v="12"/>
    <n v="3"/>
    <x v="40"/>
    <s v="Maritimo y Transportes"/>
    <n v="3"/>
    <s v="4e07408562bedb8b60ce05c1decfe3ad16b72230967de01f640b7e4729b49fce"/>
    <s v="866d562d83a77144c090ae01fef5e5dc5d322dfdcb968ee04e0fa262fe1b2619"/>
    <x v="11"/>
    <n v="321711.033"/>
    <n v="338056.03139999998"/>
    <n v="321711.033"/>
    <n v="338056.03139999998"/>
    <n v="376382.79869999987"/>
    <n v="504041.55370999995"/>
    <n v="376382.79869999987"/>
    <n v="504041.55370999995"/>
    <n v="0"/>
    <n v="0"/>
    <n v="137.94900000000001"/>
    <n v="132.37299999999999"/>
    <n v="-744.02793000000008"/>
    <n v="-5771.5720099999999"/>
    <n v="58473.402289999998"/>
    <n v="89780.002349999995"/>
    <n v="120609.75205"/>
    <n v="71367.244480000008"/>
    <n v="0"/>
    <n v="0"/>
    <n v="0"/>
    <n v="0"/>
    <n v="0"/>
    <n v="0"/>
    <s v="Maritimo y Transportes"/>
    <s v="Daños Sin Autos"/>
    <s v="Maritimo y Transportes"/>
    <x v="36"/>
    <x v="3"/>
    <n v="25277015.57071"/>
    <n v="21222664.481219999"/>
    <n v="915229324.65265"/>
    <n v="785024033.86473012"/>
    <n v="876641246.77607977"/>
    <n v="747866068.79561019"/>
    <n v="18238403.617370002"/>
    <n v="18674363.37734"/>
    <n v="13830326.200799998"/>
    <n v="24480948.837109998"/>
    <n v="321711.033"/>
    <n v="338056.03139999998"/>
    <n v="1.7639210083803984"/>
    <n v="1.8102680373576037"/>
    <n v="-16344.998399999982"/>
    <n v="-4.8349968294634564"/>
    <n v="100"/>
    <n v="100"/>
    <n v="1.2727413649765915"/>
    <n v="1.5929009842244208"/>
    <n v="3.5150865945220509E-2"/>
    <n v="3.6698140109550949E-2"/>
    <n v="4.3063144160787749E-2"/>
    <n v="4.5202750265755105E-2"/>
    <m/>
    <m/>
    <m/>
    <n v="0"/>
    <m/>
    <n v="0"/>
    <m/>
    <n v="0"/>
    <m/>
    <n v="-25.327029898699283"/>
    <n v="116.99405991463148"/>
    <n v="149.10000322212858"/>
    <n v="2.7214311017351744"/>
    <n v="-34.870348897913559"/>
    <n v="68.998751358264542"/>
    <n v="48.481487853286737"/>
    <n v="125.80001232240372"/>
    <s v="Medianas"/>
    <n v="2023"/>
    <n v="4"/>
    <d v="2025-03-26T00:00:00"/>
    <x v="36"/>
    <x v="11"/>
  </r>
  <r>
    <n v="2024"/>
    <n v="12"/>
    <n v="93"/>
    <x v="43"/>
    <s v="Maritimo y Transportes"/>
    <n v="220"/>
    <s v="36790ecd55c2030dc553685bef719df653f413a20cdad1bfd1dc934c76686ddd"/>
    <s v="866d562d83a77144c090ae01fef5e5dc5d322dfdcb968ee04e0fa262fe1b2619"/>
    <x v="22"/>
    <n v="285858.84467999998"/>
    <n v="150085.12437999999"/>
    <n v="285858.84467999998"/>
    <n v="150085.12437999999"/>
    <n v="129740.32794999999"/>
    <n v="95015.740159999987"/>
    <n v="129740.32794999999"/>
    <n v="95015.740159999987"/>
    <n v="0"/>
    <n v="0"/>
    <n v="137.94900000000001"/>
    <n v="132.37299999999999"/>
    <n v="8.2452299999999994"/>
    <n v="-0.43876999999999999"/>
    <n v="1938.8531499999999"/>
    <n v="-5233.6410400000004"/>
    <n v="6291.3964599999999"/>
    <n v="7173.3223699999999"/>
    <n v="0"/>
    <n v="0"/>
    <n v="0"/>
    <n v="0"/>
    <n v="0"/>
    <n v="0"/>
    <s v="Maritimo y Transportes"/>
    <s v="Daños Sin Autos"/>
    <s v="Maritimo y Transportes"/>
    <x v="36"/>
    <x v="3"/>
    <n v="790543.25459999999"/>
    <n v="654697.32048999995"/>
    <n v="915229324.65265"/>
    <n v="785024033.86473012"/>
    <n v="876641246.77607977"/>
    <n v="747866068.79561019"/>
    <n v="18238403.617370002"/>
    <n v="18674363.37734"/>
    <n v="13830326.200799998"/>
    <n v="24480948.837109998"/>
    <n v="285858.84467999998"/>
    <n v="150085.12437999999"/>
    <n v="1.5673457539219715"/>
    <n v="0.80369606902968116"/>
    <n v="135773.72029999999"/>
    <n v="90.464475317510477"/>
    <n v="100"/>
    <n v="100"/>
    <n v="36.159798090319448"/>
    <n v="22.924352931163774"/>
    <n v="3.1233575780418729E-2"/>
    <n v="3.2608418293260714E-2"/>
    <n v="1.9118538784235698E-2"/>
    <n v="2.0068449504829434E-2"/>
    <m/>
    <m/>
    <m/>
    <n v="0"/>
    <m/>
    <n v="0"/>
    <m/>
    <n v="0"/>
    <m/>
    <n v="36.546142493366027"/>
    <n v="45.386151369650882"/>
    <n v="63.307899801868416"/>
    <n v="0.93808581277349279"/>
    <n v="-137.0459711543381"/>
    <n v="-12.294524970582078"/>
    <n v="30.817532519640324"/>
    <n v="-72.959791433435896"/>
    <s v="Resto"/>
    <n v="2023"/>
    <n v="4"/>
    <d v="2025-03-26T00:00:00"/>
    <x v="36"/>
    <x v="22"/>
  </r>
  <r>
    <n v="2024"/>
    <n v="12"/>
    <n v="109"/>
    <x v="68"/>
    <s v="Maritimo y Transportes"/>
    <n v="228"/>
    <s v="9d693eeee1d1899cbc50b6d45df953d3835acf28ee869879b45565fccc814765"/>
    <s v="866d562d83a77144c090ae01fef5e5dc5d322dfdcb968ee04e0fa262fe1b2619"/>
    <x v="33"/>
    <n v="9059.6326300000001"/>
    <n v="6521.4828200000002"/>
    <n v="9059.6326300000001"/>
    <n v="6521.4828200000002"/>
    <n v="6133.0803200000009"/>
    <n v="106483.81378"/>
    <n v="6133.0803200000009"/>
    <n v="106483.81378"/>
    <n v="0"/>
    <n v="0"/>
    <n v="137.94900000000001"/>
    <n v="132.37299999999999"/>
    <n v="0"/>
    <n v="0"/>
    <n v="-2.9947699999999999"/>
    <n v="2.3939599999999999"/>
    <n v="-53.452269999999999"/>
    <n v="5.0867599999999999"/>
    <n v="0"/>
    <n v="0"/>
    <n v="0"/>
    <n v="0"/>
    <n v="0"/>
    <n v="0"/>
    <s v="Maritimo y Transportes"/>
    <s v="Daños Sin Autos"/>
    <s v="Maritimo y Transportes"/>
    <x v="36"/>
    <x v="3"/>
    <n v="4465205.7030500006"/>
    <n v="3855035.1309799999"/>
    <n v="915229324.65265"/>
    <n v="785024033.86473012"/>
    <n v="876641246.77607977"/>
    <n v="747866068.79561019"/>
    <n v="18238403.617370002"/>
    <n v="18674363.37734"/>
    <n v="13830326.200799998"/>
    <n v="24480948.837109998"/>
    <n v="9059.6326300000001"/>
    <n v="6521.4828200000002"/>
    <n v="4.9673386004966645E-2"/>
    <n v="3.4922115888102255E-2"/>
    <n v="2538.1498099999999"/>
    <n v="38.919826672180058"/>
    <n v="100"/>
    <n v="100"/>
    <n v="0.20289395903556545"/>
    <n v="0.16916792191053664"/>
    <n v="9.898756940986712E-4"/>
    <n v="1.0334481366599557E-3"/>
    <n v="8.3073670851760656E-4"/>
    <n v="8.7201212785364426E-4"/>
    <m/>
    <m/>
    <m/>
    <n v="0"/>
    <m/>
    <n v="0"/>
    <m/>
    <n v="0"/>
    <m/>
    <n v="-94.240363767707265"/>
    <n v="67.696788274736036"/>
    <n v="1632.8159824854065"/>
    <n v="4.4345160272830302E-2"/>
    <n v="-225.09691055823825"/>
    <n v="-1150.8117151192507"/>
    <n v="5.6026993802134131"/>
    <n v="47.062570280492885"/>
    <s v="Resto"/>
    <n v="2023"/>
    <n v="4"/>
    <d v="2025-03-26T00:00:00"/>
    <x v="36"/>
    <x v="33"/>
  </r>
  <r>
    <n v="2024"/>
    <n v="12"/>
    <n v="22"/>
    <x v="15"/>
    <s v="Maritimo y Transportes"/>
    <n v="16"/>
    <s v="b17ef6d19c7a5b1ee83b907c595526dcb1eb06db8227d650d5dda0a9f4ce8cd9"/>
    <s v="866d562d83a77144c090ae01fef5e5dc5d322dfdcb968ee04e0fa262fe1b2619"/>
    <x v="13"/>
    <n v="958878.03917999996"/>
    <n v="854859.06686999998"/>
    <n v="958878.03917999996"/>
    <n v="854859.06686999998"/>
    <n v="581761.65836"/>
    <n v="1042645.9370200001"/>
    <n v="581761.65836"/>
    <n v="1042645.9370200001"/>
    <n v="0"/>
    <n v="0"/>
    <n v="137.94900000000001"/>
    <n v="132.37299999999999"/>
    <n v="0"/>
    <n v="0"/>
    <n v="144626.44545"/>
    <n v="161787.46944999998"/>
    <n v="250431.21940999999"/>
    <n v="240092.24724"/>
    <n v="0"/>
    <n v="0"/>
    <n v="0"/>
    <n v="0"/>
    <n v="0"/>
    <n v="0"/>
    <s v="Maritimo y Transportes"/>
    <s v="Daños Sin Autos"/>
    <s v="Maritimo y Transportes"/>
    <x v="36"/>
    <x v="3"/>
    <n v="30790952.222909998"/>
    <n v="26673376.957529999"/>
    <n v="915229324.65265"/>
    <n v="785024033.86473012"/>
    <n v="876641246.77607977"/>
    <n v="747866068.79561019"/>
    <n v="18238403.617370002"/>
    <n v="18674363.37734"/>
    <n v="13830326.200799998"/>
    <n v="24480948.837109998"/>
    <n v="958878.03917999996"/>
    <n v="854859.06686999998"/>
    <n v="5.2574669323952117"/>
    <n v="4.5777146433131435"/>
    <n v="104018.97230999998"/>
    <n v="12.167967369271437"/>
    <n v="100"/>
    <n v="100"/>
    <n v="3.114155198053755"/>
    <n v="3.2049150290611026"/>
    <n v="0.10476915603025674"/>
    <n v="0.10938089471677871"/>
    <n v="0.10889591018780241"/>
    <n v="0.1143064383502109"/>
    <m/>
    <m/>
    <m/>
    <n v="0"/>
    <m/>
    <n v="0"/>
    <m/>
    <n v="0"/>
    <m/>
    <n v="-44.203335216292061"/>
    <n v="60.671079593970354"/>
    <n v="121.96699753534428"/>
    <n v="4.2064203686414041"/>
    <n v="-10.607140378880542"/>
    <n v="4.3062499055477543"/>
    <n v="57.750964832072739"/>
    <n v="67.385545060217893"/>
    <s v="Medianas"/>
    <n v="2023"/>
    <n v="4"/>
    <d v="2025-03-26T00:00:00"/>
    <x v="36"/>
    <x v="13"/>
  </r>
  <r>
    <n v="2024"/>
    <n v="12"/>
    <n v="48"/>
    <x v="3"/>
    <s v="Maritimo y Transportes"/>
    <n v="36"/>
    <s v="76a50887d8f1c2e9301755428990ad81479ee21c25b43215cf524541e0503269"/>
    <s v="866d562d83a77144c090ae01fef5e5dc5d322dfdcb968ee04e0fa262fe1b2619"/>
    <x v="15"/>
    <n v="1017768.10951"/>
    <n v="976994.46296999999"/>
    <n v="1017768.10951"/>
    <n v="976994.46296999999"/>
    <n v="809624.56064999977"/>
    <n v="817203.20139000018"/>
    <n v="809624.56064999977"/>
    <n v="817203.20139000018"/>
    <n v="0"/>
    <n v="0"/>
    <n v="137.94900000000001"/>
    <n v="132.37299999999999"/>
    <n v="0"/>
    <n v="0"/>
    <n v="378974.53119999997"/>
    <n v="446729.23072000005"/>
    <n v="824275.17600999994"/>
    <n v="797496.2109500001"/>
    <n v="0"/>
    <n v="0"/>
    <n v="0"/>
    <n v="0"/>
    <n v="0"/>
    <n v="0"/>
    <s v="Maritimo y Transportes"/>
    <s v="Daños Sin Autos"/>
    <s v="Maritimo y Transportes"/>
    <x v="36"/>
    <x v="3"/>
    <n v="61783494.341970004"/>
    <n v="54332276.383280002"/>
    <n v="915229324.65265"/>
    <n v="785024033.86473012"/>
    <n v="876641246.77607977"/>
    <n v="747866068.79561019"/>
    <n v="18238403.617370002"/>
    <n v="18674363.37734"/>
    <n v="13830326.200799998"/>
    <n v="24480948.837109998"/>
    <n v="1017768.10951"/>
    <n v="976994.46296999999"/>
    <n v="5.5803574197727031"/>
    <n v="5.2317417372070238"/>
    <n v="40773.646539999987"/>
    <n v="4.1733753962177822"/>
    <n v="100"/>
    <n v="100"/>
    <n v="1.6473139312527072"/>
    <n v="1.7981842985519678"/>
    <n v="0.1112036166341442"/>
    <n v="0.11609858802023357"/>
    <n v="0.12445408303745627"/>
    <n v="0.13063762399909201"/>
    <m/>
    <m/>
    <m/>
    <n v="0"/>
    <m/>
    <n v="0"/>
    <m/>
    <n v="0"/>
    <m/>
    <n v="-0.92738754903428644"/>
    <n v="79.54902035983325"/>
    <n v="83.644609295507706"/>
    <n v="5.8539802235696223"/>
    <n v="-15.166838178643216"/>
    <n v="3.3578799111910529"/>
    <n v="45.976700770544895"/>
    <n v="56.016470622204409"/>
    <s v="Medianas"/>
    <n v="2023"/>
    <n v="4"/>
    <d v="2025-03-26T00:00:00"/>
    <x v="36"/>
    <x v="15"/>
  </r>
  <r>
    <n v="2024"/>
    <n v="12"/>
    <n v="15.1"/>
    <x v="13"/>
    <s v="Maritimo y Transportes"/>
    <n v="15.1"/>
    <m/>
    <m/>
    <x v="7"/>
    <n v="6465274.8895399999"/>
    <n v="5851818.9386399994"/>
    <n v="6465274.8895399999"/>
    <n v="5851818.9386399994"/>
    <n v="4481102.3208799995"/>
    <n v="4722296.98587"/>
    <n v="4481102.3208799995"/>
    <n v="4722296.98587"/>
    <n v="0"/>
    <n v="0"/>
    <n v="0"/>
    <n v="0"/>
    <n v="22151.377919999999"/>
    <n v="6681.3351200000006"/>
    <n v="1396936.5144900002"/>
    <n v="1549789.1409699998"/>
    <n v="3036291.6211399995"/>
    <n v="2767799.6599800005"/>
    <n v="0"/>
    <n v="0"/>
    <n v="0"/>
    <n v="0"/>
    <n v="0"/>
    <n v="0"/>
    <s v="Maritimo y Transportes"/>
    <s v="Daños Sin Autos"/>
    <s v="Maritimo y Transportes"/>
    <x v="36"/>
    <x v="3"/>
    <n v="271683178.96559"/>
    <n v="234991747.34378001"/>
    <n v="915229324.65265"/>
    <n v="785024033.86473012"/>
    <n v="876641246.77607977"/>
    <n v="747866068.79561019"/>
    <n v="18238403.617370002"/>
    <n v="18674363.37734"/>
    <n v="13830326.200799998"/>
    <n v="24480948.837109998"/>
    <n v="6465274.8895399999"/>
    <n v="5851818.9386399994"/>
    <n v="35.44868852108614"/>
    <n v="31.336109405157885"/>
    <n v="613455.95090000052"/>
    <n v="10.483166983334113"/>
    <n v="100"/>
    <n v="100"/>
    <n v="2.3797111452228918"/>
    <n v="2.4902231694456529"/>
    <n v="0.70641037337759216"/>
    <n v="0.7375052124590965"/>
    <n v="0.74543181943501413"/>
    <n v="0.78246883804528977"/>
    <m/>
    <m/>
    <m/>
    <n v="0"/>
    <m/>
    <n v="0"/>
    <m/>
    <n v="0"/>
    <m/>
    <n v="-5.1075708645961999"/>
    <n v="69.310313906835702"/>
    <n v="80.697934016521231"/>
    <n v="32.400554085418435"/>
    <n v="-9.862801489519434"/>
    <n v="9.7005561870015846"/>
    <n v="46.007982394178249"/>
    <n v="55.99354474164501"/>
    <s v="Resto"/>
    <n v="2023"/>
    <n v="4"/>
    <d v="2025-03-26T00:00:00"/>
    <x v="36"/>
    <x v="7"/>
  </r>
  <r>
    <n v="2024"/>
    <n v="12"/>
    <n v="126"/>
    <x v="41"/>
    <s v="Maritimo y Transportes"/>
    <n v="239"/>
    <s v="79bf08685d3138f9b109c3546780f056bc954fd69377b84a2cf23622e464897b"/>
    <s v="866d562d83a77144c090ae01fef5e5dc5d322dfdcb968ee04e0fa262fe1b2619"/>
    <x v="12"/>
    <n v="330458.05061999999"/>
    <n v="248781.33306"/>
    <n v="330458.05061999999"/>
    <n v="248781.33306"/>
    <n v="142135.94772999999"/>
    <n v="143944.58206000002"/>
    <n v="142135.94772999999"/>
    <n v="143944.58206000002"/>
    <n v="0"/>
    <n v="0"/>
    <n v="137.94900000000001"/>
    <n v="132.37299999999999"/>
    <n v="10932.171990000001"/>
    <n v="6093.0812800000003"/>
    <n v="16592.945929999998"/>
    <n v="14832.15459"/>
    <n v="10326.707269999999"/>
    <n v="15088.55717"/>
    <n v="0"/>
    <n v="0"/>
    <n v="0"/>
    <n v="0"/>
    <n v="0"/>
    <n v="0"/>
    <s v="Maritimo y Transportes"/>
    <s v="Daños Sin Autos"/>
    <s v="Maritimo y Transportes"/>
    <x v="36"/>
    <x v="3"/>
    <n v="903982.36939999997"/>
    <n v="772546.67227999994"/>
    <n v="915229324.65265"/>
    <n v="785024033.86473012"/>
    <n v="876641246.77607977"/>
    <n v="747866068.79561019"/>
    <n v="18238403.617370002"/>
    <n v="18674363.37734"/>
    <n v="13830326.200799998"/>
    <n v="24480948.837109998"/>
    <n v="330458.05061999999"/>
    <n v="248781.33306"/>
    <n v="1.8118803462890596"/>
    <n v="1.3322078404122644"/>
    <n v="81676.71755999999"/>
    <n v="32.83072590510703"/>
    <n v="100"/>
    <n v="100"/>
    <n v="36.555807038508377"/>
    <n v="32.202757708576641"/>
    <n v="3.6106584625161149E-2"/>
    <n v="3.769592770535115E-2"/>
    <n v="3.1690919300296008E-2"/>
    <n v="3.3265492772074308E-2"/>
    <m/>
    <m/>
    <m/>
    <n v="0"/>
    <m/>
    <n v="0"/>
    <m/>
    <n v="0"/>
    <m/>
    <n v="-1.2564796146659729"/>
    <n v="43.011797552919909"/>
    <n v="57.859880518159322"/>
    <n v="1.0277121860059837"/>
    <n v="11.871446790253536"/>
    <n v="-31.559345577904597"/>
    <n v="160.67992919876772"/>
    <n v="98.300681920006269"/>
    <s v="Medianas"/>
    <n v="2023"/>
    <n v="4"/>
    <d v="2025-03-26T00:00:00"/>
    <x v="36"/>
    <x v="12"/>
  </r>
  <r>
    <n v="2024"/>
    <n v="12"/>
    <n v="37"/>
    <x v="35"/>
    <s v="Maritimo y Transportes"/>
    <n v="25"/>
    <s v="b7a56873cd771f2c446d369b649430b65a756ba278ff97ec81bb6f55b2e73569"/>
    <s v="866d562d83a77144c090ae01fef5e5dc5d322dfdcb968ee04e0fa262fe1b2619"/>
    <x v="16"/>
    <n v="839205.19028999994"/>
    <n v="676855.64864000003"/>
    <n v="839205.19028999994"/>
    <n v="676855.64864000003"/>
    <n v="643767.32170999993"/>
    <n v="471743.78400999994"/>
    <n v="643767.32170999993"/>
    <n v="471743.78400999994"/>
    <n v="0"/>
    <n v="0"/>
    <n v="137.94900000000001"/>
    <n v="132.37299999999999"/>
    <n v="1242.4037900000001"/>
    <n v="5400.5847800000001"/>
    <n v="268262.09075999999"/>
    <n v="218315.79477000001"/>
    <n v="546455.64026999997"/>
    <n v="458083.34398000001"/>
    <n v="0"/>
    <n v="0"/>
    <n v="0"/>
    <n v="0"/>
    <n v="0"/>
    <n v="0"/>
    <s v="Maritimo y Transportes"/>
    <s v="Daños Sin Autos"/>
    <s v="Maritimo y Transportes"/>
    <x v="36"/>
    <x v="3"/>
    <n v="13491623.877"/>
    <n v="11092660.54903"/>
    <n v="915229324.65265"/>
    <n v="785024033.86473012"/>
    <n v="876641246.77607977"/>
    <n v="747866068.79561019"/>
    <n v="18238403.617370002"/>
    <n v="18674363.37734"/>
    <n v="13830326.200799998"/>
    <n v="24480948.837109998"/>
    <n v="839205.19028999994"/>
    <n v="676855.64864000003"/>
    <n v="4.6013083595252411"/>
    <n v="3.6245179284736198"/>
    <n v="162349.54164999991"/>
    <n v="23.985844245550346"/>
    <n v="100"/>
    <n v="100"/>
    <n v="6.2201940844248158"/>
    <n v="6.101833240531171"/>
    <n v="9.169343329427268E-2"/>
    <n v="9.5729603572298927E-2"/>
    <n v="8.6221009732376064E-2"/>
    <n v="9.0504928205932936E-2"/>
    <m/>
    <m/>
    <m/>
    <n v="0"/>
    <m/>
    <n v="0"/>
    <m/>
    <n v="0"/>
    <m/>
    <n v="36.465459330006446"/>
    <n v="76.711551496426807"/>
    <n v="69.69636509023313"/>
    <n v="4.6547515392136019"/>
    <n v="22.878003876274455"/>
    <n v="19.291750606382728"/>
    <n v="49.091284084368411"/>
    <n v="47.658531496297257"/>
    <s v="Medianas"/>
    <n v="2023"/>
    <n v="4"/>
    <d v="2025-03-26T00:00:00"/>
    <x v="36"/>
    <x v="16"/>
  </r>
  <r>
    <n v="2024"/>
    <n v="12"/>
    <n v="39"/>
    <x v="17"/>
    <s v="Maritimo y Transportes"/>
    <n v="27"/>
    <s v="670671cd97404156226e507973f2ab8330d3022ca96e0c93bdbdb320c41adcaf"/>
    <s v="866d562d83a77144c090ae01fef5e5dc5d322dfdcb968ee04e0fa262fe1b2619"/>
    <x v="5"/>
    <n v="1597586.34243"/>
    <n v="1506830.5615099999"/>
    <n v="1597586.34243"/>
    <n v="1506830.5615099999"/>
    <n v="883064.84232000005"/>
    <n v="1082658.79149"/>
    <n v="883064.84232000005"/>
    <n v="1082658.79149"/>
    <n v="0"/>
    <n v="0"/>
    <n v="137.94900000000001"/>
    <n v="132.37299999999999"/>
    <n v="0"/>
    <n v="0"/>
    <n v="147647.57462"/>
    <n v="174120.87706"/>
    <n v="474044.16125999996"/>
    <n v="422110.79486000002"/>
    <n v="0"/>
    <n v="0"/>
    <n v="0"/>
    <n v="0"/>
    <n v="0"/>
    <n v="0"/>
    <s v="Maritimo y Transportes"/>
    <s v="Daños Sin Autos"/>
    <s v="Maritimo y Transportes"/>
    <x v="36"/>
    <x v="3"/>
    <n v="26393187.39869"/>
    <n v="23324255.28929"/>
    <n v="915229324.65265"/>
    <n v="785024033.86473012"/>
    <n v="876641246.77607977"/>
    <n v="747866068.79561019"/>
    <n v="18238403.617370002"/>
    <n v="18674363.37734"/>
    <n v="13830326.200799998"/>
    <n v="24480948.837109998"/>
    <n v="1597586.34243"/>
    <n v="1506830.5615099999"/>
    <n v="8.7594636896207341"/>
    <n v="8.0689795473211721"/>
    <n v="90755.780920000048"/>
    <n v="6.0229586018651915"/>
    <n v="100"/>
    <n v="100"/>
    <n v="6.0530254201479829"/>
    <n v="6.4603587245158662"/>
    <n v="0.17455585167535137"/>
    <n v="0.18223946777604352"/>
    <n v="0.19194706104624135"/>
    <n v="0.20148401222917531"/>
    <m/>
    <m/>
    <m/>
    <n v="0"/>
    <m/>
    <n v="0"/>
    <m/>
    <n v="0"/>
    <m/>
    <n v="-18.435535806743918"/>
    <n v="55.27493687613898"/>
    <n v="71.85006855748027"/>
    <n v="6.3849892583800392"/>
    <n v="-15.20397949229122"/>
    <n v="12.303254745528246"/>
    <n v="31.14637552492065"/>
    <n v="41.250041264106983"/>
    <s v="Grandes"/>
    <n v="2023"/>
    <n v="4"/>
    <d v="2025-03-26T00:00:00"/>
    <x v="36"/>
    <x v="5"/>
  </r>
  <r>
    <n v="2024"/>
    <n v="12"/>
    <n v="94"/>
    <x v="19"/>
    <s v="Maritimo y Transportes"/>
    <n v="7"/>
    <s v="7902699be42c8a8e46fbbb4501726517e86b22c56a189f7625a6da49081b2451"/>
    <s v="866d562d83a77144c090ae01fef5e5dc5d322dfdcb968ee04e0fa262fe1b2619"/>
    <x v="27"/>
    <n v="236396.50408000001"/>
    <n v="362241.81535000005"/>
    <n v="236396.50408000001"/>
    <n v="362241.81535000005"/>
    <n v="79776.722450000001"/>
    <n v="495995.24970000004"/>
    <n v="79776.722450000001"/>
    <n v="495995.24970000004"/>
    <n v="0"/>
    <n v="0"/>
    <n v="137.94900000000001"/>
    <n v="132.37299999999999"/>
    <n v="0"/>
    <n v="0"/>
    <n v="59185.295090000007"/>
    <n v="75369.536389999994"/>
    <n v="95989.45193000001"/>
    <n v="116494.12886"/>
    <n v="0"/>
    <n v="0"/>
    <n v="0"/>
    <n v="0"/>
    <n v="0"/>
    <n v="0"/>
    <s v="Maritimo y Transportes"/>
    <s v="Daños Sin Autos"/>
    <s v="Maritimo y Transportes"/>
    <x v="36"/>
    <x v="3"/>
    <n v="7555571.8099100003"/>
    <n v="8049984.2732899999"/>
    <n v="915229324.65265"/>
    <n v="785024033.86473012"/>
    <n v="876641246.77607977"/>
    <n v="747866068.79561019"/>
    <n v="18238403.617370002"/>
    <n v="18674363.37734"/>
    <n v="13830326.200799998"/>
    <n v="24480948.837109998"/>
    <n v="236396.50408000001"/>
    <n v="362241.81535000005"/>
    <n v="1.2961469053950494"/>
    <n v="1.9397813356762377"/>
    <n v="-125845.31127000003"/>
    <n v="-34.740691421394189"/>
    <n v="100"/>
    <n v="100"/>
    <n v="3.1287705289219656"/>
    <n v="4.4999071184763091"/>
    <n v="2.5829209981849937E-2"/>
    <n v="2.6966162606353237E-2"/>
    <n v="4.6144041420828535E-2"/>
    <n v="4.8436722892558425E-2"/>
    <m/>
    <m/>
    <m/>
    <n v="0"/>
    <m/>
    <n v="0"/>
    <m/>
    <n v="0"/>
    <m/>
    <n v="-83.915829335411473"/>
    <n v="33.746997554161126"/>
    <n v="136.92379749719581"/>
    <n v="0.57682459033674438"/>
    <n v="-21.473186747832116"/>
    <n v="-17.601468100286876"/>
    <n v="61.65812378339308"/>
    <n v="64.698141552332984"/>
    <s v="Resto"/>
    <n v="2023"/>
    <n v="4"/>
    <d v="2025-03-26T00:00:00"/>
    <x v="36"/>
    <x v="27"/>
  </r>
  <r>
    <n v="2024"/>
    <n v="12"/>
    <n v="76"/>
    <x v="42"/>
    <s v="Maritimo y Transportes"/>
    <n v="48"/>
    <s v="98010bd9270f9b100b6214a21754fd33bdc8d41b2bc9f9dd16ff54d3c34ffd71"/>
    <s v="866d562d83a77144c090ae01fef5e5dc5d322dfdcb968ee04e0fa262fe1b2619"/>
    <x v="8"/>
    <n v="941071.20939999993"/>
    <n v="739006.77246000001"/>
    <n v="941071.20939999993"/>
    <n v="739006.77246000001"/>
    <n v="922337.15818999999"/>
    <n v="501001.70826999994"/>
    <n v="922337.15818999999"/>
    <n v="501001.70826999994"/>
    <n v="0"/>
    <n v="0"/>
    <n v="137.94900000000001"/>
    <n v="132.37299999999999"/>
    <n v="0"/>
    <n v="0"/>
    <n v="4079.7582400000001"/>
    <n v="3515.6473099999998"/>
    <n v="1311.24469"/>
    <n v="-735.10305000000005"/>
    <n v="0"/>
    <n v="0"/>
    <n v="0"/>
    <n v="0"/>
    <n v="0"/>
    <n v="0"/>
    <s v="Maritimo y Transportes"/>
    <s v="Daños Sin Autos"/>
    <s v="Maritimo y Transportes"/>
    <x v="36"/>
    <x v="3"/>
    <n v="2468439.5406499999"/>
    <n v="1842535.70578"/>
    <n v="915229324.65265"/>
    <n v="785024033.86473012"/>
    <n v="876641246.77607977"/>
    <n v="747866068.79561019"/>
    <n v="18238403.617370002"/>
    <n v="18674363.37734"/>
    <n v="13830326.200799998"/>
    <n v="24480948.837109998"/>
    <n v="941071.20939999993"/>
    <n v="739006.77246000001"/>
    <n v="5.1598332241300806"/>
    <n v="3.9573331498771824"/>
    <n v="202064.43693999993"/>
    <n v="27.342704352677227"/>
    <n v="100"/>
    <n v="100"/>
    <n v="38.124134454279286"/>
    <n v="40.108138482296411"/>
    <n v="0.10282354204036868"/>
    <n v="0.10734963850501748"/>
    <n v="9.4138107953436301E-2"/>
    <n v="9.8815389986889296E-2"/>
    <m/>
    <m/>
    <m/>
    <n v="0"/>
    <m/>
    <n v="0"/>
    <m/>
    <n v="0"/>
    <m/>
    <n v="84.098605446856851"/>
    <n v="98.009284417281847"/>
    <n v="67.793926516027639"/>
    <n v="6.6689472453415348"/>
    <n v="16.045720183461754"/>
    <n v="-278.37562910397395"/>
    <n v="311.13630210391932"/>
    <n v="-478.2523089789928"/>
    <s v="Medianas"/>
    <n v="2023"/>
    <n v="4"/>
    <d v="2025-03-26T00:00:00"/>
    <x v="36"/>
    <x v="8"/>
  </r>
  <r>
    <n v="2024"/>
    <n v="12"/>
    <n v="16"/>
    <x v="24"/>
    <s v="Maritimo y Transportes"/>
    <n v="14"/>
    <s v="8527a891e224136950ff32ca212b45bc93f69fbb801c3b1ebedac52775f99e61"/>
    <s v="866d562d83a77144c090ae01fef5e5dc5d322dfdcb968ee04e0fa262fe1b2619"/>
    <x v="26"/>
    <n v="137390.75592"/>
    <n v="33409.812709999998"/>
    <n v="137390.75592"/>
    <n v="33409.812709999998"/>
    <n v="25428.911149999996"/>
    <n v="59851.512870000006"/>
    <n v="25428.911149999996"/>
    <n v="59851.512870000006"/>
    <n v="0"/>
    <n v="0"/>
    <n v="137.94900000000001"/>
    <n v="132.37299999999999"/>
    <n v="0"/>
    <n v="0"/>
    <n v="14191.240089999999"/>
    <n v="1964.50099"/>
    <n v="9240.0215000000007"/>
    <n v="10513.47889"/>
    <n v="0"/>
    <n v="0"/>
    <n v="0"/>
    <n v="0"/>
    <n v="0"/>
    <n v="0"/>
    <s v="Maritimo y Transportes"/>
    <s v="Daños Sin Autos"/>
    <s v="Maritimo y Transportes"/>
    <x v="36"/>
    <x v="3"/>
    <n v="4664109.4979099995"/>
    <n v="3803565.6865300001"/>
    <n v="915229324.65265"/>
    <n v="785024033.86473012"/>
    <n v="876641246.77607977"/>
    <n v="747866068.79561019"/>
    <n v="18238403.617370002"/>
    <n v="18674363.37734"/>
    <n v="13830326.200799998"/>
    <n v="24480948.837109998"/>
    <n v="137390.75592"/>
    <n v="33409.812709999998"/>
    <n v="0.7533047233868152"/>
    <n v="0.17890737175297985"/>
    <n v="103980.94321"/>
    <n v="311.22875220092789"/>
    <n v="100"/>
    <n v="100"/>
    <n v="2.9457017675413746"/>
    <n v="0.87838137851327158"/>
    <n v="1.5011620827615294E-2"/>
    <n v="1.5672403782649492E-2"/>
    <n v="4.2558967966268586E-3"/>
    <n v="4.4673523915591375E-3"/>
    <m/>
    <m/>
    <m/>
    <n v="0"/>
    <m/>
    <n v="0"/>
    <m/>
    <n v="0"/>
    <m/>
    <n v="-57.513336036747042"/>
    <n v="18.5084585783972"/>
    <n v="179.14351507898652"/>
    <n v="0.18386342289257857"/>
    <n v="622.383962249874"/>
    <n v="-12.112616606965954"/>
    <n v="153.58449209236144"/>
    <n v="18.685546530830578"/>
    <s v="Resto"/>
    <n v="2023"/>
    <n v="4"/>
    <d v="2025-03-26T00:00:00"/>
    <x v="36"/>
    <x v="26"/>
  </r>
  <r>
    <n v="2024"/>
    <n v="12"/>
    <n v="43"/>
    <x v="9"/>
    <s v="Maritimo y Transportes"/>
    <n v="31"/>
    <s v="eb1e33e8a81b697b75855af6bfcdbcbf7cbbde9f94962ceaec1ed8af21f5a50f"/>
    <s v="866d562d83a77144c090ae01fef5e5dc5d322dfdcb968ee04e0fa262fe1b2619"/>
    <x v="18"/>
    <n v="677249.45522999996"/>
    <n v="626075.72589999996"/>
    <n v="677249.45522999996"/>
    <n v="626075.72589999996"/>
    <n v="228802.14004999999"/>
    <n v="456252.22843999992"/>
    <n v="228802.14004999999"/>
    <n v="456252.22843999992"/>
    <n v="0"/>
    <n v="0"/>
    <n v="137.94900000000001"/>
    <n v="132.37299999999999"/>
    <n v="0"/>
    <n v="34.731569999999998"/>
    <n v="160416.11246"/>
    <n v="207588.57279000001"/>
    <n v="388381.00708000001"/>
    <n v="347768.52587000001"/>
    <n v="0"/>
    <n v="0"/>
    <n v="0"/>
    <n v="0"/>
    <n v="0"/>
    <n v="0"/>
    <s v="Maritimo y Transportes"/>
    <s v="Daños Sin Autos"/>
    <s v="Maritimo y Transportes"/>
    <x v="36"/>
    <x v="3"/>
    <n v="116483297.66436"/>
    <n v="99677568.474130005"/>
    <n v="915229324.65265"/>
    <n v="785024033.86473012"/>
    <n v="876641246.77607977"/>
    <n v="747866068.79561019"/>
    <n v="18238403.617370002"/>
    <n v="18674363.37734"/>
    <n v="13830326.200799998"/>
    <n v="24480948.837109998"/>
    <n v="677249.45522999996"/>
    <n v="626075.72589999996"/>
    <n v="3.7133154273710502"/>
    <n v="3.3525947484758594"/>
    <n v="51173.729330000002"/>
    <n v="8.1737283866798229"/>
    <n v="100"/>
    <n v="100"/>
    <n v="0.58141336037846025"/>
    <n v="0.62810092128450101"/>
    <n v="7.3997787984670549E-2"/>
    <n v="7.7255029662434943E-2"/>
    <n v="7.9752427810112242E-2"/>
    <n v="8.3714952719843846E-2"/>
    <m/>
    <m/>
    <m/>
    <n v="0"/>
    <m/>
    <n v="0"/>
    <m/>
    <n v="0"/>
    <m/>
    <n v="-49.851830678764799"/>
    <n v="33.784027182760411"/>
    <n v="72.874927036042735"/>
    <n v="1.654351001762816"/>
    <n v="-22.724015920529705"/>
    <n v="11.678020921646425"/>
    <n v="41.303799499895973"/>
    <n v="59.691592926842105"/>
    <s v="Medianas"/>
    <n v="2023"/>
    <n v="4"/>
    <d v="2025-03-26T00:00:00"/>
    <x v="36"/>
    <x v="18"/>
  </r>
  <r>
    <n v="2024"/>
    <n v="12"/>
    <n v="94"/>
    <x v="19"/>
    <s v="Responsabilidad Civil y Riesgos Profesionales"/>
    <n v="7"/>
    <s v="7902699be42c8a8e46fbbb4501726517e86b22c56a189f7625a6da49081b2451"/>
    <s v="866d562d83a77144c090ae01fef5e5dc5d322dfdcb968ee04e0fa262fe1b2619"/>
    <x v="16"/>
    <n v="889367.91902999999"/>
    <n v="948750.05046000006"/>
    <n v="889367.91902999999"/>
    <n v="948750.05046000006"/>
    <n v="206893.74434999999"/>
    <n v="365728.76010999997"/>
    <n v="206893.74434999999"/>
    <n v="365728.76010999997"/>
    <n v="0"/>
    <n v="0"/>
    <n v="137.94900000000001"/>
    <n v="132.37299999999999"/>
    <n v="0"/>
    <n v="0"/>
    <n v="161019.14694999999"/>
    <n v="140290.61189"/>
    <n v="221678.62974999999"/>
    <n v="173409.48902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7555571.8099100003"/>
    <n v="8049984.2732899999"/>
    <n v="915229324.65265"/>
    <n v="785024033.86473012"/>
    <n v="876641246.77607977"/>
    <n v="747866068.79561019"/>
    <n v="19519102.49123"/>
    <n v="19021782.230590001"/>
    <n v="7926763.6329799993"/>
    <n v="6095679.9628599994"/>
    <n v="889367.91902999999"/>
    <n v="948750.05046000006"/>
    <n v="4.5563976080846755"/>
    <n v="4.9877032496684865"/>
    <n v="-59382.131430000067"/>
    <n v="-6.2589858520912589"/>
    <n v="100"/>
    <n v="100"/>
    <n v="11.771020664028258"/>
    <n v="11.785737937500954"/>
    <n v="9.7174325065199921E-2"/>
    <n v="0.10145175375910313"/>
    <n v="0.12085617885980317"/>
    <n v="0.12686095680044696"/>
    <m/>
    <m/>
    <m/>
    <n v="0"/>
    <m/>
    <n v="0"/>
    <m/>
    <n v="0"/>
    <m/>
    <n v="-43.429730741500151"/>
    <n v="23.263009596259238"/>
    <n v="38.548483863866664"/>
    <n v="2.6100657712209347"/>
    <n v="14.775425654464303"/>
    <n v="27.835351457862224"/>
    <n v="72.636296575628762"/>
    <n v="80.90134668110332"/>
    <s v="Medianas"/>
    <n v="2023"/>
    <n v="4"/>
    <d v="2025-03-26T00:00:00"/>
    <x v="37"/>
    <x v="16"/>
  </r>
  <r>
    <n v="2024"/>
    <n v="12"/>
    <n v="50"/>
    <x v="56"/>
    <s v="Responsabilidad Civil y Riesgos Profesionales"/>
    <n v="38"/>
    <s v="aea92132c4cbeb263e6ac2bf6c183b5d81737f179f21efdc5863739672f0f470"/>
    <s v="866d562d83a77144c090ae01fef5e5dc5d322dfdcb968ee04e0fa262fe1b2619"/>
    <x v="35"/>
    <n v="0"/>
    <n v="466.50934000000001"/>
    <n v="0"/>
    <n v="466.50934000000001"/>
    <n v="-92"/>
    <n v="-779.99846000000014"/>
    <n v="-92"/>
    <n v="-779.99846000000014"/>
    <n v="0"/>
    <n v="0"/>
    <n v="137.94900000000001"/>
    <n v="132.37299999999999"/>
    <n v="0"/>
    <n v="0"/>
    <n v="0"/>
    <n v="-416.77593000000002"/>
    <n v="0"/>
    <n v="50.485099999999996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56200364.244449995"/>
    <n v="33772004.557349995"/>
    <n v="915229324.65265"/>
    <n v="785024033.86473012"/>
    <n v="876641246.77607977"/>
    <n v="747866068.79561019"/>
    <n v="19519102.49123"/>
    <n v="19021782.230590001"/>
    <n v="7926763.6329799993"/>
    <n v="6095679.9628599994"/>
    <n v="0"/>
    <n v="466.50934000000001"/>
    <m/>
    <n v="2.4525006876052868E-3"/>
    <m/>
    <m/>
    <m/>
    <n v="100"/>
    <m/>
    <n v="1.3813492746863642E-3"/>
    <m/>
    <m/>
    <n v="5.94261219880544E-5"/>
    <n v="6.2378727885232588E-5"/>
    <m/>
    <m/>
    <m/>
    <n v="0"/>
    <m/>
    <n v="0"/>
    <m/>
    <n v="0"/>
    <m/>
    <n v="-88.205104917771251"/>
    <m/>
    <n v="-167.19889466736083"/>
    <n v="-1.1606249947611138E-3"/>
    <m/>
    <m/>
    <m/>
    <n v="-825.54244717748406"/>
    <s v="Resto"/>
    <n v="2023"/>
    <n v="4"/>
    <d v="2025-03-26T00:00:00"/>
    <x v="37"/>
    <x v="35"/>
  </r>
  <r>
    <n v="2024"/>
    <n v="12"/>
    <n v="18"/>
    <x v="64"/>
    <s v="Responsabilidad Civil y Riesgos Profesionales"/>
    <n v="5"/>
    <s v="ef2d127de37b942baad06145e54b0c619a1f22327b2ebbcfbec78f5564afe39d"/>
    <s v="866d562d83a77144c090ae01fef5e5dc5d322dfdcb968ee04e0fa262fe1b2619"/>
    <x v="32"/>
    <n v="46596.07576"/>
    <n v="45360.103149999995"/>
    <n v="46596.07576"/>
    <n v="45360.103149999995"/>
    <n v="22236.05904"/>
    <n v="24967.220369999999"/>
    <n v="22236.05904"/>
    <n v="24967.220369999999"/>
    <n v="0"/>
    <n v="0"/>
    <n v="137.94900000000001"/>
    <n v="132.37299999999999"/>
    <n v="0"/>
    <n v="0"/>
    <n v="22236.05904"/>
    <n v="24967.220370000003"/>
    <n v="43335.105090000005"/>
    <n v="44003.835290000003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1640816.292180002"/>
    <n v="22099973.424029998"/>
    <n v="915229324.65265"/>
    <n v="785024033.86473012"/>
    <n v="876641246.77607977"/>
    <n v="747866068.79561019"/>
    <n v="19519102.49123"/>
    <n v="19021782.230590001"/>
    <n v="7926763.6329799993"/>
    <n v="6095679.9628599994"/>
    <n v="46596.07576"/>
    <n v="45360.103149999995"/>
    <n v="0.2387203806165564"/>
    <n v="0.23846400195379094"/>
    <n v="1235.9726100000044"/>
    <n v="2.7248011449903409"/>
    <n v="100"/>
    <n v="100"/>
    <n v="0.21531570311808285"/>
    <n v="0.20524958233967158"/>
    <n v="5.0911913008998321E-3"/>
    <n v="5.3152958443788605E-3"/>
    <n v="5.7781801821644779E-3"/>
    <n v="6.0652709144900108E-3"/>
    <m/>
    <m/>
    <m/>
    <n v="0"/>
    <m/>
    <n v="0"/>
    <m/>
    <n v="0"/>
    <m/>
    <n v="-10.938988359640135"/>
    <n v="47.720883523604265"/>
    <n v="55.042247782013696"/>
    <n v="0.28051875985660674"/>
    <n v="-10.938988359640145"/>
    <n v="-1.5197088971741768"/>
    <n v="51.311884426769709"/>
    <n v="56.738736988395807"/>
    <s v="Resto"/>
    <n v="2023"/>
    <n v="4"/>
    <d v="2025-03-26T00:00:00"/>
    <x v="37"/>
    <x v="32"/>
  </r>
  <r>
    <n v="2024"/>
    <n v="12"/>
    <n v="81"/>
    <x v="34"/>
    <s v="Responsabilidad Civil y Riesgos Profesionales"/>
    <n v="53"/>
    <s v="2858dcd1057d3eae7f7d5f782167e24b61153c01551450a628cee722509f6529"/>
    <s v="866d562d83a77144c090ae01fef5e5dc5d322dfdcb968ee04e0fa262fe1b2619"/>
    <x v="28"/>
    <n v="98300.692500000005"/>
    <n v="83375.708499999993"/>
    <n v="98300.692500000005"/>
    <n v="83375.708499999993"/>
    <n v="-6353.1002199999984"/>
    <n v="11544.790850000001"/>
    <n v="-6353.1002199999984"/>
    <n v="11544.790850000001"/>
    <n v="0"/>
    <n v="0"/>
    <n v="137.94900000000001"/>
    <n v="132.37299999999999"/>
    <n v="0"/>
    <n v="0"/>
    <n v="-3768.6407400000003"/>
    <n v="8604.0460399999993"/>
    <n v="97369.315489999994"/>
    <n v="72718.101689999996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804855.7942300001"/>
    <n v="1678335.85387"/>
    <n v="915229324.65265"/>
    <n v="785024033.86473012"/>
    <n v="876641246.77607977"/>
    <n v="747866068.79561019"/>
    <n v="19519102.49123"/>
    <n v="19021782.230590001"/>
    <n v="7926763.6329799993"/>
    <n v="6095679.9628599994"/>
    <n v="98300.692500000005"/>
    <n v="83375.708499999993"/>
    <n v="0.50361276879491179"/>
    <n v="0.43831701724520228"/>
    <n v="14924.984000000011"/>
    <n v="17.900878167650003"/>
    <n v="100"/>
    <n v="100"/>
    <n v="5.4464568756274359"/>
    <n v="4.9677606724391694"/>
    <n v="1.0740553198216995E-2"/>
    <n v="1.1213331891638556E-2"/>
    <n v="1.0620784193005574E-2"/>
    <n v="1.1148481256045105E-2"/>
    <m/>
    <m/>
    <m/>
    <n v="0"/>
    <m/>
    <n v="0"/>
    <m/>
    <n v="0"/>
    <m/>
    <n v="-155.03001572349834"/>
    <n v="-6.4629251925158089"/>
    <n v="13.846707941318426"/>
    <n v="-8.0147466408199239E-2"/>
    <n v="-143.80079700270875"/>
    <n v="33.899693786134641"/>
    <n v="-3.8704603406470972"/>
    <n v="11.832055348033384"/>
    <s v="Resto"/>
    <n v="2023"/>
    <n v="4"/>
    <d v="2025-03-26T00:00:00"/>
    <x v="37"/>
    <x v="28"/>
  </r>
  <r>
    <n v="2024"/>
    <n v="12"/>
    <n v="80"/>
    <x v="30"/>
    <s v="Responsabilidad Civil y Riesgos Profesionales"/>
    <n v="52"/>
    <s v="41cfc0d1f2d127b04555b7246d84019b4d27710a3f3aff6e7764375b1e06e05d"/>
    <s v="866d562d83a77144c090ae01fef5e5dc5d322dfdcb968ee04e0fa262fe1b2619"/>
    <x v="24"/>
    <n v="61529.93376"/>
    <n v="57539.862479999996"/>
    <n v="61529.93376"/>
    <n v="57539.862479999996"/>
    <n v="9755.6907200000005"/>
    <n v="24532.413700000001"/>
    <n v="9755.6907200000005"/>
    <n v="24532.413700000001"/>
    <n v="0"/>
    <n v="0"/>
    <n v="137.94900000000001"/>
    <n v="132.37299999999999"/>
    <n v="0"/>
    <n v="0"/>
    <n v="-3195.4715899999997"/>
    <n v="14193.74747"/>
    <n v="16604.89342"/>
    <n v="17263.715940000002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104243.47276"/>
    <n v="1122680.13815"/>
    <n v="915229324.65265"/>
    <n v="785024033.86473012"/>
    <n v="876641246.77607977"/>
    <n v="747866068.79561019"/>
    <n v="19519102.49123"/>
    <n v="19021782.230590001"/>
    <n v="7926763.6329799993"/>
    <n v="6095679.9628599994"/>
    <n v="61529.93376"/>
    <n v="57539.862479999996"/>
    <n v="0.31522931849784386"/>
    <n v="0.30249459163435743"/>
    <n v="3990.0712800000038"/>
    <n v="6.9344470216398113"/>
    <n v="100"/>
    <n v="100"/>
    <n v="5.5721347037903772"/>
    <n v="5.125223162388588"/>
    <n v="6.7228979778758708E-3"/>
    <n v="7.0188271412372381E-3"/>
    <n v="7.3296943784927314E-3"/>
    <n v="7.6938725904043496E-3"/>
    <m/>
    <m/>
    <m/>
    <n v="0"/>
    <m/>
    <n v="0"/>
    <m/>
    <n v="0"/>
    <m/>
    <n v="-60.233465653646626"/>
    <n v="15.855194575785614"/>
    <n v="42.635509788587186"/>
    <n v="0.12307280968251139"/>
    <n v="-122.51323406136379"/>
    <n v="-3.8162266008647139"/>
    <n v="-19.244155979653375"/>
    <n v="82.217220900357319"/>
    <s v="Resto"/>
    <n v="2023"/>
    <n v="4"/>
    <d v="2025-03-26T00:00:00"/>
    <x v="37"/>
    <x v="24"/>
  </r>
  <r>
    <n v="2024"/>
    <n v="12"/>
    <n v="15.1"/>
    <x v="13"/>
    <s v="Responsabilidad Civil y Riesgos Profesionales"/>
    <n v="15.1"/>
    <m/>
    <m/>
    <x v="7"/>
    <n v="6774935.2471600007"/>
    <n v="6317830.3128899997"/>
    <n v="6774935.2471600007"/>
    <n v="6317830.3128899997"/>
    <n v="1943266.3521499997"/>
    <n v="2254138.1455000001"/>
    <n v="1943266.3521499997"/>
    <n v="2254138.1455000001"/>
    <n v="0"/>
    <n v="0"/>
    <n v="0"/>
    <n v="0"/>
    <n v="172.09885"/>
    <n v="-90.96632000000001"/>
    <n v="1140300.47918"/>
    <n v="991248.47034999984"/>
    <n v="2509779.0319100004"/>
    <n v="2377956.7072300003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314466271.03230006"/>
    <n v="271443942.31158"/>
    <n v="915229324.65265"/>
    <n v="785024033.86473012"/>
    <n v="876641246.77607977"/>
    <n v="747866068.79561019"/>
    <n v="19519102.49123"/>
    <n v="19021782.230590001"/>
    <n v="7926763.6329799993"/>
    <n v="6095679.9628599994"/>
    <n v="6774935.2471600007"/>
    <n v="6317830.3128899997"/>
    <n v="34.709255972214926"/>
    <n v="33.213661245316651"/>
    <n v="457104.93427000102"/>
    <n v="7.2351568755715023"/>
    <n v="100"/>
    <n v="100"/>
    <n v="2.1544235014203226"/>
    <n v="2.3274898894733878"/>
    <n v="0.74024455561793101"/>
    <n v="0.77282871095506644"/>
    <n v="0.8047945082377751"/>
    <n v="0.84478098104710853"/>
    <m/>
    <m/>
    <m/>
    <n v="0"/>
    <m/>
    <n v="0"/>
    <m/>
    <n v="0"/>
    <m/>
    <n v="-13.791159781870622"/>
    <n v="28.68317232942708"/>
    <n v="35.678991581983112"/>
    <n v="24.515255432429807"/>
    <n v="15.036795847702189"/>
    <n v="5.5435123894057581"/>
    <n v="45.43429778804888"/>
    <n v="41.684882964276966"/>
    <s v="Resto"/>
    <n v="2023"/>
    <n v="4"/>
    <d v="2025-03-26T00:00:00"/>
    <x v="37"/>
    <x v="7"/>
  </r>
  <r>
    <n v="2024"/>
    <n v="12"/>
    <n v="39"/>
    <x v="17"/>
    <s v="Responsabilidad Civil y Riesgos Profesionales"/>
    <n v="27"/>
    <s v="670671cd97404156226e507973f2ab8330d3022ca96e0c93bdbdb320c41adcaf"/>
    <s v="866d562d83a77144c090ae01fef5e5dc5d322dfdcb968ee04e0fa262fe1b2619"/>
    <x v="5"/>
    <n v="1829931.25636"/>
    <n v="1790549.81015"/>
    <n v="1829931.25636"/>
    <n v="1790549.81015"/>
    <n v="408217.65593999997"/>
    <n v="446852.78788000013"/>
    <n v="408217.65593999997"/>
    <n v="446852.78788000013"/>
    <n v="0"/>
    <n v="0"/>
    <n v="137.94900000000001"/>
    <n v="132.37299999999999"/>
    <n v="-575.85898999999995"/>
    <n v="666.77050999999994"/>
    <n v="184805.77230000001"/>
    <n v="-92931.053650000002"/>
    <n v="739154.77309999999"/>
    <n v="790522.42519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6393187.39869"/>
    <n v="23324255.28929"/>
    <n v="915229324.65265"/>
    <n v="785024033.86473012"/>
    <n v="876641246.77607977"/>
    <n v="747866068.79561019"/>
    <n v="19519102.49123"/>
    <n v="19021782.230590001"/>
    <n v="7926763.6329799993"/>
    <n v="6095679.9628599994"/>
    <n v="1829931.25636"/>
    <n v="1790549.81015"/>
    <n v="9.3750788858360377"/>
    <n v="9.413154816116629"/>
    <n v="39381.446209999966"/>
    <n v="2.1994052322231061"/>
    <n v="100"/>
    <n v="100"/>
    <n v="6.9333469607798364"/>
    <n v="7.6767716179653638"/>
    <n v="0.19994237586896593"/>
    <n v="0.20874345840898118"/>
    <n v="0.22808853396946252"/>
    <n v="0.23942118580584415"/>
    <m/>
    <m/>
    <m/>
    <n v="0"/>
    <m/>
    <n v="0"/>
    <m/>
    <n v="0"/>
    <m/>
    <n v="-8.6460536865611832"/>
    <n v="22.307813723669838"/>
    <n v="24.956177445997206"/>
    <n v="5.1498653781169201"/>
    <n v="-298.86331322145725"/>
    <n v="-6.4979373706766204"/>
    <n v="25.002310615532981"/>
    <n v="-11.755650527897959"/>
    <s v="Grandes"/>
    <n v="2023"/>
    <n v="4"/>
    <d v="2025-03-26T00:00:00"/>
    <x v="37"/>
    <x v="5"/>
  </r>
  <r>
    <n v="2024"/>
    <n v="12"/>
    <n v="12"/>
    <x v="31"/>
    <s v="Responsabilidad Civil y Riesgos Profesionales"/>
    <n v="12"/>
    <s v="6b51d431df5d7f141cbececcf79edf3dd861c3b4069f0b11661a3eefacbba918"/>
    <s v="866d562d83a77144c090ae01fef5e5dc5d322dfdcb968ee04e0fa262fe1b2619"/>
    <x v="6"/>
    <n v="1545662.9199900001"/>
    <n v="1427652.08923"/>
    <n v="1545662.9199900001"/>
    <n v="1427652.08923"/>
    <n v="363257.43045000004"/>
    <n v="235658.09604"/>
    <n v="363257.43045000004"/>
    <n v="235658.09604"/>
    <n v="0"/>
    <n v="0"/>
    <n v="137.94900000000001"/>
    <n v="132.37299999999999"/>
    <n v="0"/>
    <n v="0"/>
    <n v="40043.36477"/>
    <n v="103031.28306"/>
    <n v="223766.20006999999"/>
    <n v="236696.87172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6593607.79947"/>
    <n v="7470400.8941500001"/>
    <n v="915229324.65265"/>
    <n v="785024033.86473012"/>
    <n v="876641246.77607977"/>
    <n v="747866068.79561019"/>
    <n v="19519102.49123"/>
    <n v="19021782.230590001"/>
    <n v="7926763.6329799993"/>
    <n v="6095679.9628599994"/>
    <n v="1545662.9199900001"/>
    <n v="1427652.08923"/>
    <n v="7.9187192171590457"/>
    <n v="7.5053539774738471"/>
    <n v="118010.83076000004"/>
    <n v="8.2660776844902593"/>
    <n v="100"/>
    <n v="100"/>
    <n v="23.44183892942862"/>
    <n v="19.11078280079963"/>
    <n v="0.16888258257859184"/>
    <n v="0.17631647217995988"/>
    <n v="0.18186094025702187"/>
    <n v="0.19089675929931427"/>
    <m/>
    <m/>
    <m/>
    <n v="0"/>
    <m/>
    <n v="0"/>
    <m/>
    <n v="0"/>
    <m/>
    <n v="54.14595829898483"/>
    <n v="23.501723807435983"/>
    <n v="16.506689397071629"/>
    <n v="4.5826701447061629"/>
    <n v="-61.134750940953687"/>
    <n v="-5.4629668554708743"/>
    <n v="17.895180218224816"/>
    <n v="43.528789506724287"/>
    <s v="Grandes"/>
    <n v="2023"/>
    <n v="4"/>
    <d v="2025-03-26T00:00:00"/>
    <x v="37"/>
    <x v="6"/>
  </r>
  <r>
    <n v="2024"/>
    <n v="12"/>
    <n v="41"/>
    <x v="7"/>
    <s v="Responsabilidad Civil y Riesgos Profesionales"/>
    <n v="29"/>
    <s v="35135aaa6cc23891b40cb3f378c53a17a1127210ce60e125ccf03efcfdaec458"/>
    <s v="866d562d83a77144c090ae01fef5e5dc5d322dfdcb968ee04e0fa262fe1b2619"/>
    <x v="9"/>
    <n v="1255719.8773800002"/>
    <n v="1216333.28376"/>
    <n v="1255719.8773800002"/>
    <n v="1216333.28376"/>
    <n v="76263.946190000017"/>
    <n v="191026.64889000001"/>
    <n v="76263.946190000017"/>
    <n v="191026.64889000001"/>
    <n v="0"/>
    <n v="0"/>
    <n v="137.94900000000001"/>
    <n v="132.37299999999999"/>
    <n v="10.1686"/>
    <n v="29.48507"/>
    <n v="55319.675200000005"/>
    <n v="69541.12573"/>
    <n v="98651.002200000003"/>
    <n v="104670.19375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31887947.205630001"/>
    <n v="27302085.109419998"/>
    <n v="915229324.65265"/>
    <n v="785024033.86473012"/>
    <n v="876641246.77607977"/>
    <n v="747866068.79561019"/>
    <n v="19519102.49123"/>
    <n v="19021782.230590001"/>
    <n v="7926763.6329799993"/>
    <n v="6095679.9628599994"/>
    <n v="1255719.8773800002"/>
    <n v="1216333.28376"/>
    <n v="6.4332869707723477"/>
    <n v="6.3944233459047064"/>
    <n v="39386.593620000174"/>
    <n v="3.2381415641481226"/>
    <n v="100"/>
    <n v="100"/>
    <n v="3.9379138120195321"/>
    <n v="4.455093004381304"/>
    <n v="0.13720275821107172"/>
    <n v="0.14324216228679784"/>
    <n v="0.15494217135899691"/>
    <n v="0.16264052275012636"/>
    <m/>
    <m/>
    <m/>
    <n v="0"/>
    <m/>
    <n v="0"/>
    <m/>
    <n v="0"/>
    <m/>
    <n v="-60.076802564905208"/>
    <n v="6.0733247568813766"/>
    <n v="15.705123870283922"/>
    <n v="0.96210697986120264"/>
    <n v="-20.450417477013705"/>
    <n v="-5.7506261662002567"/>
    <n v="56.076141109897414"/>
    <n v="66.438327128825065"/>
    <s v="Grandes"/>
    <n v="2023"/>
    <n v="4"/>
    <d v="2025-03-26T00:00:00"/>
    <x v="37"/>
    <x v="9"/>
  </r>
  <r>
    <n v="2024"/>
    <n v="12"/>
    <n v="10"/>
    <x v="4"/>
    <s v="Responsabilidad Civil y Riesgos Profesionales"/>
    <n v="10"/>
    <s v="4a44dc15364204a80fe80e9039455cc1608281820fe2b24f1e5233ade6af1dd5"/>
    <s v="866d562d83a77144c090ae01fef5e5dc5d322dfdcb968ee04e0fa262fe1b2619"/>
    <x v="12"/>
    <n v="312838.72766999999"/>
    <n v="341784.44826999999"/>
    <n v="312838.72766999999"/>
    <n v="341784.44826999999"/>
    <n v="215694.64532999997"/>
    <n v="150419.08749000001"/>
    <n v="215694.64532999997"/>
    <n v="150419.08749000001"/>
    <n v="0"/>
    <n v="0"/>
    <n v="137.94900000000001"/>
    <n v="132.37299999999999"/>
    <n v="172.09885"/>
    <n v="-90.96632000000001"/>
    <n v="175018.37724"/>
    <n v="120294.86587000001"/>
    <n v="287850.71973000001"/>
    <n v="312350.93232999998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6475502.38203"/>
    <n v="6588756.6787700001"/>
    <n v="915229324.65265"/>
    <n v="785024033.86473012"/>
    <n v="876641246.77607977"/>
    <n v="747866068.79561019"/>
    <n v="19519102.49123"/>
    <n v="19021782.230590001"/>
    <n v="7926763.6329799993"/>
    <n v="6095679.9628599994"/>
    <n v="312838.72766999999"/>
    <n v="341784.44826999999"/>
    <n v="1.6027311082082769"/>
    <n v="1.796805599637016"/>
    <n v="-28945.720600000001"/>
    <n v="-8.4689987348791522"/>
    <n v="100"/>
    <n v="100"/>
    <n v="4.831111305559098"/>
    <n v="5.1873891377910901"/>
    <n v="3.4181458050279286E-2"/>
    <n v="3.5686060725580747E-2"/>
    <n v="4.3538087182805142E-2"/>
    <n v="4.570129098388187E-2"/>
    <m/>
    <m/>
    <m/>
    <n v="0"/>
    <m/>
    <n v="0"/>
    <m/>
    <n v="0"/>
    <m/>
    <n v="43.395794329851611"/>
    <n v="68.947552285638665"/>
    <n v="44.009927382995848"/>
    <n v="2.7210934413709951"/>
    <n v="45.491144592270857"/>
    <n v="-7.8438096589753092"/>
    <n v="60.801785524165034"/>
    <n v="38.512728286947457"/>
    <s v="Medianas"/>
    <n v="2023"/>
    <n v="4"/>
    <d v="2025-03-26T00:00:00"/>
    <x v="37"/>
    <x v="12"/>
  </r>
  <r>
    <n v="2024"/>
    <n v="12"/>
    <n v="43"/>
    <x v="9"/>
    <s v="Responsabilidad Civil y Riesgos Profesionales"/>
    <n v="31"/>
    <s v="eb1e33e8a81b697b75855af6bfcdbcbf7cbbde9f94962ceaec1ed8af21f5a50f"/>
    <s v="866d562d83a77144c090ae01fef5e5dc5d322dfdcb968ee04e0fa262fe1b2619"/>
    <x v="18"/>
    <n v="848643.49549999996"/>
    <n v="874464.03891999996"/>
    <n v="848643.49549999996"/>
    <n v="874464.03891999996"/>
    <n v="306745.38228999998"/>
    <n v="146311.26458000005"/>
    <n v="306745.38228999998"/>
    <n v="146311.26458000005"/>
    <n v="0"/>
    <n v="0"/>
    <n v="137.94900000000001"/>
    <n v="132.37299999999999"/>
    <n v="0"/>
    <n v="0"/>
    <n v="83233.571629999991"/>
    <n v="41978.771829999998"/>
    <n v="254337.37765000001"/>
    <n v="213055.36125999998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16483297.66436"/>
    <n v="99677568.474130005"/>
    <n v="915229324.65265"/>
    <n v="785024033.86473012"/>
    <n v="876641246.77607977"/>
    <n v="747866068.79561019"/>
    <n v="19519102.49123"/>
    <n v="19021782.230590001"/>
    <n v="7926763.6329799993"/>
    <n v="6095679.9628599994"/>
    <n v="848643.49549999996"/>
    <n v="874464.03891999996"/>
    <n v="4.347758796191056"/>
    <n v="4.5971719595954843"/>
    <n v="-25820.543420000002"/>
    <n v="-2.9527278733942564"/>
    <n v="100"/>
    <n v="100"/>
    <n v="0.72855380343482201"/>
    <n v="0.87729270718211338"/>
    <n v="9.2724683600154442E-2"/>
    <n v="9.6806247552343239E-2"/>
    <n v="0.11139328239607522"/>
    <n v="0.11692789329622449"/>
    <m/>
    <m/>
    <m/>
    <n v="0"/>
    <m/>
    <n v="0"/>
    <m/>
    <n v="0"/>
    <m/>
    <n v="109.65260820521294"/>
    <n v="36.145375993163434"/>
    <n v="16.731535897199461"/>
    <n v="3.869743018623121"/>
    <n v="98.275385394951883"/>
    <n v="19.37619224686955"/>
    <n v="32.725654561296835"/>
    <n v="19.703222477828955"/>
    <s v="Medianas"/>
    <n v="2023"/>
    <n v="4"/>
    <d v="2025-03-26T00:00:00"/>
    <x v="37"/>
    <x v="18"/>
  </r>
  <r>
    <n v="2024"/>
    <n v="12"/>
    <n v="22"/>
    <x v="15"/>
    <s v="Responsabilidad Civil y Riesgos Profesionales"/>
    <n v="16"/>
    <s v="b17ef6d19c7a5b1ee83b907c595526dcb1eb06db8227d650d5dda0a9f4ce8cd9"/>
    <s v="866d562d83a77144c090ae01fef5e5dc5d322dfdcb968ee04e0fa262fe1b2619"/>
    <x v="4"/>
    <n v="2109395.5470599998"/>
    <n v="1900703.8236099998"/>
    <n v="2109395.5470599998"/>
    <n v="1900703.8236099998"/>
    <n v="806009.5882900001"/>
    <n v="785649.7416500001"/>
    <n v="806009.5882900001"/>
    <n v="785649.7416500001"/>
    <n v="0"/>
    <n v="0"/>
    <n v="137.94900000000001"/>
    <n v="132.37299999999999"/>
    <n v="0"/>
    <n v="0"/>
    <n v="244941.58528999999"/>
    <n v="276722.17174000002"/>
    <n v="474836.31460000004"/>
    <n v="390116.23232999997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30790952.222909998"/>
    <n v="26673376.957529999"/>
    <n v="915229324.65265"/>
    <n v="785024033.86473012"/>
    <n v="876641246.77607977"/>
    <n v="747866068.79561019"/>
    <n v="19519102.49123"/>
    <n v="19021782.230590001"/>
    <n v="7926763.6329799993"/>
    <n v="6095679.9628599994"/>
    <n v="2109395.5470599998"/>
    <n v="1900703.8236099998"/>
    <n v="10.806826533175686"/>
    <n v="9.9922488890308649"/>
    <n v="208691.72344999993"/>
    <n v="10.979707667112093"/>
    <n v="100"/>
    <n v="100"/>
    <n v="6.8506992956538211"/>
    <n v="7.1258462197581762"/>
    <n v="0.23047726840052493"/>
    <n v="0.24062243874760345"/>
    <n v="0.24212046276503121"/>
    <n v="0.25415029547616191"/>
    <m/>
    <m/>
    <m/>
    <n v="0"/>
    <m/>
    <n v="0"/>
    <m/>
    <n v="0"/>
    <m/>
    <n v="2.5914660898685993"/>
    <n v="38.210452724875971"/>
    <n v="41.334674655297867"/>
    <n v="10.168205154200967"/>
    <n v="-11.484654897786839"/>
    <n v="21.716625776887753"/>
    <n v="51.584425571228195"/>
    <n v="70.933262655402729"/>
    <s v="Grandes"/>
    <n v="2023"/>
    <n v="4"/>
    <d v="2025-03-26T00:00:00"/>
    <x v="37"/>
    <x v="4"/>
  </r>
  <r>
    <n v="2024"/>
    <n v="12"/>
    <n v="92"/>
    <x v="22"/>
    <s v="Responsabilidad Civil y Riesgos Profesionales"/>
    <n v="219"/>
    <s v="314f04b30f62e0056bd059354a5536fb2e302107eed143b5fa2aa0bbba07f608"/>
    <s v="866d562d83a77144c090ae01fef5e5dc5d322dfdcb968ee04e0fa262fe1b2619"/>
    <x v="0"/>
    <n v="3957915.1347800004"/>
    <n v="4131945.4401100003"/>
    <n v="3957915.1347800004"/>
    <n v="4131945.4401100003"/>
    <n v="3969452.7373800008"/>
    <n v="1737787.53152"/>
    <n v="3969452.7373800008"/>
    <n v="1737787.53152"/>
    <n v="0"/>
    <n v="0"/>
    <n v="137.94900000000001"/>
    <n v="132.37299999999999"/>
    <n v="0"/>
    <n v="0"/>
    <n v="1370778.44738"/>
    <n v="663005.43698999996"/>
    <n v="2111317.62922"/>
    <n v="1918693.41035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2045333.467219999"/>
    <n v="12495032.84175"/>
    <n v="915229324.65265"/>
    <n v="785024033.86473012"/>
    <n v="876641246.77607977"/>
    <n v="747866068.79561019"/>
    <n v="19519102.49123"/>
    <n v="19021782.230590001"/>
    <n v="7926763.6329799993"/>
    <n v="6095679.9628599994"/>
    <n v="3957915.1347800004"/>
    <n v="4131945.4401100003"/>
    <n v="20.277136905030883"/>
    <n v="21.722178237668949"/>
    <n v="-174030.30532999989"/>
    <n v="-4.2118248619799514"/>
    <n v="100"/>
    <n v="100"/>
    <n v="32.858493669361785"/>
    <n v="33.068704119798845"/>
    <n v="0.43245064686734302"/>
    <n v="0.4514863006201863"/>
    <n v="0.52634636162260329"/>
    <n v="0.55249804911783607"/>
    <m/>
    <m/>
    <m/>
    <n v="0"/>
    <m/>
    <n v="0"/>
    <m/>
    <n v="0"/>
    <m/>
    <n v="128.41991125969341"/>
    <n v="100.29150707397977"/>
    <n v="42.057368779625918"/>
    <n v="50.076587636153832"/>
    <n v="106.75221814216815"/>
    <n v="10.039343327648286"/>
    <n v="64.925259392942081"/>
    <n v="34.555048420636275"/>
    <s v="Grandes"/>
    <n v="2023"/>
    <n v="4"/>
    <d v="2025-03-26T00:00:00"/>
    <x v="37"/>
    <x v="0"/>
  </r>
  <r>
    <n v="2024"/>
    <n v="12"/>
    <n v="127"/>
    <x v="5"/>
    <s v="Responsabilidad Civil y Riesgos Profesionales"/>
    <n v="263"/>
    <s v="4be84111a613654b362415e563cb7607df7b203b5d303802a8a546061bbc7847"/>
    <s v="866d562d83a77144c090ae01fef5e5dc5d322dfdcb968ee04e0fa262fe1b2619"/>
    <x v="33"/>
    <n v="55741.249759999999"/>
    <n v="52161.724999999999"/>
    <n v="55741.249759999999"/>
    <n v="52161.724999999999"/>
    <n v="12237.172610000001"/>
    <n v="1481.1649099999997"/>
    <n v="12237.172610000001"/>
    <n v="1481.1649099999997"/>
    <n v="0"/>
    <n v="0"/>
    <n v="137.94900000000001"/>
    <n v="132.37299999999999"/>
    <n v="0"/>
    <n v="0"/>
    <n v="1308.24848"/>
    <n v="441.13150999999999"/>
    <n v="-446.48784999999998"/>
    <n v="-2027.0250600000002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641104.9195699999"/>
    <n v="952812.23949000007"/>
    <n v="915229324.65265"/>
    <n v="785024033.86473012"/>
    <n v="876641246.77607977"/>
    <n v="747866068.79561019"/>
    <n v="19519102.49123"/>
    <n v="19021782.230590001"/>
    <n v="7926763.6329799993"/>
    <n v="6095679.9628599994"/>
    <n v="55741.249759999999"/>
    <n v="52161.724999999999"/>
    <n v="0.28557281148067504"/>
    <n v="0.27422101865994336"/>
    <n v="3579.5247600000002"/>
    <n v="6.862358865624163"/>
    <n v="100"/>
    <n v="100"/>
    <n v="3.396568317801719"/>
    <n v="5.474501988756983"/>
    <n v="6.0904134361248804E-3"/>
    <n v="6.3585018347006852E-3"/>
    <n v="6.6446022987607213E-3"/>
    <n v="6.9747414913479194E-3"/>
    <m/>
    <m/>
    <m/>
    <n v="0"/>
    <m/>
    <n v="0"/>
    <m/>
    <n v="0"/>
    <m/>
    <n v="726.18569528493651"/>
    <n v="21.953531115087081"/>
    <n v="2.8395627445219644"/>
    <n v="0.15437791735187062"/>
    <n v="196.56654542768891"/>
    <n v="-77.973244691903318"/>
    <n v="-293.00875264578872"/>
    <n v="-21.762508945005347"/>
    <s v="Resto"/>
    <n v="2023"/>
    <n v="4"/>
    <d v="2025-03-26T00:00:00"/>
    <x v="37"/>
    <x v="33"/>
  </r>
  <r>
    <n v="2024"/>
    <n v="12"/>
    <n v="61"/>
    <x v="2"/>
    <s v="Responsabilidad Civil y Riesgos Profesiona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8932.23487"/>
    <n v="173313.01287999999"/>
    <n v="253803.47341000001"/>
    <n v="236096.80296999999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0"/>
    <n v="0"/>
    <n v="915229324.65265"/>
    <n v="785024033.86473012"/>
    <n v="876641246.77607977"/>
    <n v="747866068.79561019"/>
    <n v="19519102.49123"/>
    <n v="19021782.230590001"/>
    <n v="7926763.6329799993"/>
    <n v="6095679.96285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3.306368985673132"/>
    <n v="7.4997501945208267"/>
    <n v="11.39946371941971"/>
    <n v="73.407606837447219"/>
    <m/>
    <n v="2023"/>
    <n v="4"/>
    <d v="2025-03-26T00:00:00"/>
    <x v="37"/>
    <x v="2"/>
  </r>
  <r>
    <n v="2024"/>
    <n v="12"/>
    <n v="126"/>
    <x v="41"/>
    <s v="Responsabilidad Civil y Riesgos Profesionales"/>
    <n v="239"/>
    <s v="79bf08685d3138f9b109c3546780f056bc954fd69377b84a2cf23622e464897b"/>
    <s v="866d562d83a77144c090ae01fef5e5dc5d322dfdcb968ee04e0fa262fe1b2619"/>
    <x v="22"/>
    <n v="261088.48262"/>
    <n v="245527.49099000002"/>
    <n v="261088.48262"/>
    <n v="245527.49099000002"/>
    <n v="34619.461810000001"/>
    <n v="37147.079150000005"/>
    <n v="34619.461810000001"/>
    <n v="37147.079150000005"/>
    <n v="0"/>
    <n v="0"/>
    <n v="137.94900000000001"/>
    <n v="132.37299999999999"/>
    <n v="0"/>
    <n v="0"/>
    <n v="1955.96605"/>
    <n v="4698.5133499999993"/>
    <n v="14344.203130000002"/>
    <n v="10294.98228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903982.36939999997"/>
    <n v="772546.67227999994"/>
    <n v="915229324.65265"/>
    <n v="785024033.86473012"/>
    <n v="876641246.77607977"/>
    <n v="747866068.79561019"/>
    <n v="19519102.49123"/>
    <n v="19021782.230590001"/>
    <n v="7926763.6329799993"/>
    <n v="6095679.9628599994"/>
    <n v="261088.48262"/>
    <n v="245527.49099000002"/>
    <n v="1.3376049576936642"/>
    <n v="1.290770170815821"/>
    <n v="15560.991629999975"/>
    <n v="6.3377797603257902"/>
    <n v="100"/>
    <n v="100"/>
    <n v="28.88203259907516"/>
    <n v="31.781573825873867"/>
    <n v="2.8527110701909483E-2"/>
    <n v="2.9782819777209247E-2"/>
    <n v="3.1276429815944667E-2"/>
    <n v="3.2830409244987695E-2"/>
    <m/>
    <m/>
    <m/>
    <n v="0"/>
    <m/>
    <n v="0"/>
    <m/>
    <n v="0"/>
    <m/>
    <n v="-6.8043501611350869"/>
    <n v="13.259666402208456"/>
    <n v="15.129498941327491"/>
    <n v="0.4367414421941721"/>
    <n v="-58.370533309222154"/>
    <n v="39.331984649127548"/>
    <n v="13.635933849188314"/>
    <n v="45.63886777277677"/>
    <s v="Resto"/>
    <n v="2023"/>
    <n v="4"/>
    <d v="2025-03-26T00:00:00"/>
    <x v="37"/>
    <x v="22"/>
  </r>
  <r>
    <n v="2024"/>
    <n v="12"/>
    <n v="23"/>
    <x v="16"/>
    <s v="Responsabilidad Civil y Riesgos Profesionales"/>
    <n v="17"/>
    <s v="4523540f1504cd17100c4835e85b7eefd49911580f8efff0599a8f283be6b9e3"/>
    <s v="866d562d83a77144c090ae01fef5e5dc5d322dfdcb968ee04e0fa262fe1b2619"/>
    <x v="8"/>
    <n v="1029307.96765"/>
    <n v="888209.87822000007"/>
    <n v="1029307.96765"/>
    <n v="888209.87822000007"/>
    <n v="22517.517290000007"/>
    <n v="250839.70501999999"/>
    <n v="22517.517290000007"/>
    <n v="250839.70501999999"/>
    <n v="0"/>
    <n v="0"/>
    <n v="137.94900000000001"/>
    <n v="132.37299999999999"/>
    <n v="0"/>
    <n v="0"/>
    <n v="11134.24417"/>
    <n v="46048.253420000001"/>
    <n v="84786.016930000013"/>
    <n v="84260.41062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2633209.318060003"/>
    <n v="19354152.859979998"/>
    <n v="915229324.65265"/>
    <n v="785024033.86473012"/>
    <n v="876641246.77607977"/>
    <n v="747866068.79561019"/>
    <n v="19519102.49123"/>
    <n v="19021782.230590001"/>
    <n v="7926763.6329799993"/>
    <n v="6095679.9628599994"/>
    <n v="1029307.96765"/>
    <n v="888209.87822000007"/>
    <n v="5.2733365589553705"/>
    <n v="4.6694356367492196"/>
    <n v="141098.08942999993"/>
    <n v="15.885669917651079"/>
    <n v="100"/>
    <n v="100"/>
    <n v="4.5477773531156771"/>
    <n v="4.58924699337586"/>
    <n v="0.11246448730657153"/>
    <n v="0.1174149598179831"/>
    <n v="0.11314429111772266"/>
    <n v="0.11876590144681981"/>
    <m/>
    <m/>
    <m/>
    <n v="0"/>
    <m/>
    <n v="0"/>
    <m/>
    <n v="0"/>
    <m/>
    <n v="-91.023144725750399"/>
    <n v="2.1876365478263482"/>
    <n v="28.241039777973477"/>
    <n v="0.28406949333412551"/>
    <n v="-75.820485375534147"/>
    <n v="0.62378797602873348"/>
    <n v="13.132170342655108"/>
    <n v="54.649927624575348"/>
    <s v="Medianas"/>
    <n v="2023"/>
    <n v="4"/>
    <d v="2025-03-26T00:00:00"/>
    <x v="37"/>
    <x v="8"/>
  </r>
  <r>
    <n v="2024"/>
    <n v="12"/>
    <n v="9"/>
    <x v="8"/>
    <s v="Responsabilidad Civil y Riesgos Profesionales"/>
    <n v="9"/>
    <s v="19581e27de7ced00ff1ce50b2047e7a567c76b1cbaebabe5ef03f7c3017bb5b7"/>
    <s v="866d562d83a77144c090ae01fef5e5dc5d322dfdcb968ee04e0fa262fe1b2619"/>
    <x v="19"/>
    <n v="273624.78606999997"/>
    <n v="153130.02141999998"/>
    <n v="273624.78606999997"/>
    <n v="153130.02141999998"/>
    <n v="5227.4060800000007"/>
    <n v="8322.3283100000008"/>
    <n v="5227.4060800000007"/>
    <n v="8322.3283100000008"/>
    <n v="0"/>
    <n v="0"/>
    <n v="137.94900000000001"/>
    <n v="132.37299999999999"/>
    <n v="0"/>
    <n v="0"/>
    <n v="15046.95147"/>
    <n v="2453.9500800000001"/>
    <n v="90782.225849999988"/>
    <n v="24935.097870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3641209.24174"/>
    <n v="3056102.5559399999"/>
    <n v="915229324.65265"/>
    <n v="785024033.86473012"/>
    <n v="876641246.77607977"/>
    <n v="747866068.79561019"/>
    <n v="19519102.49123"/>
    <n v="19021782.230590001"/>
    <n v="7926763.6329799993"/>
    <n v="6095679.9628599994"/>
    <n v="273624.78606999997"/>
    <n v="153130.02141999998"/>
    <n v="1.4018307767631248"/>
    <n v="0.80502457426803542"/>
    <n v="120494.76465"/>
    <n v="78.687878139526219"/>
    <n v="100"/>
    <n v="100"/>
    <n v="7.5146680101043781"/>
    <n v="5.0106309790673906"/>
    <n v="2.9896855214276128E-2"/>
    <n v="3.1212857833951755E-2"/>
    <n v="1.9506411882210764E-2"/>
    <n v="2.0475594201861028E-2"/>
    <m/>
    <m/>
    <m/>
    <n v="0"/>
    <m/>
    <n v="0"/>
    <m/>
    <n v="0"/>
    <m/>
    <n v="-37.18817757142773"/>
    <n v="1.9104285671922647"/>
    <n v="5.4348116932432164"/>
    <n v="6.5946284284937137E-2"/>
    <n v="513.17267994302483"/>
    <n v="264.07407070666522"/>
    <n v="16.574776977667597"/>
    <n v="9.8413493012690552"/>
    <s v="Resto"/>
    <n v="2023"/>
    <n v="4"/>
    <d v="2025-03-26T00:00:00"/>
    <x v="37"/>
    <x v="19"/>
  </r>
  <r>
    <n v="2024"/>
    <n v="12"/>
    <n v="13"/>
    <x v="23"/>
    <s v="Responsabilidad Civil y Riesgos Profesionales"/>
    <n v="13"/>
    <s v="3fdba35f04dc8c462986c992bcf875546257113072a909c162f7e470e581e278"/>
    <s v="866d562d83a77144c090ae01fef5e5dc5d322dfdcb968ee04e0fa262fe1b2619"/>
    <x v="27"/>
    <n v="209823.83250999998"/>
    <n v="173101.66021"/>
    <n v="209823.83250999998"/>
    <n v="173101.66021"/>
    <n v="6914.2881000000016"/>
    <n v="5816.9447499999997"/>
    <n v="6914.2881000000016"/>
    <n v="5816.9447499999997"/>
    <n v="0"/>
    <n v="0"/>
    <n v="137.94900000000001"/>
    <n v="132.37299999999999"/>
    <n v="0"/>
    <n v="0"/>
    <n v="4120.9108900000001"/>
    <n v="3754.9437400000002"/>
    <n v="119761.76741"/>
    <n v="95268.425510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543430.5720599999"/>
    <n v="1367985.9146"/>
    <n v="915229324.65265"/>
    <n v="785024033.86473012"/>
    <n v="876641246.77607977"/>
    <n v="747866068.79561019"/>
    <n v="19519102.49123"/>
    <n v="19021782.230590001"/>
    <n v="7926763.6329799993"/>
    <n v="6095679.9628599994"/>
    <n v="209823.83250999998"/>
    <n v="173101.66021"/>
    <n v="1.0749666005610379"/>
    <n v="0.91001809458014637"/>
    <n v="36722.172299999977"/>
    <n v="21.214223049883007"/>
    <n v="100"/>
    <n v="100"/>
    <n v="13.594640167710972"/>
    <n v="12.653760419793143"/>
    <n v="2.2925820541166861E-2"/>
    <n v="2.3934971492802142E-2"/>
    <n v="2.2050491799315747E-2"/>
    <n v="2.3146077544174318E-2"/>
    <m/>
    <m/>
    <m/>
    <n v="0"/>
    <m/>
    <n v="0"/>
    <m/>
    <n v="0"/>
    <m/>
    <n v="18.864599839976172"/>
    <n v="3.2952825316783181"/>
    <n v="3.3604211207120227"/>
    <n v="8.7227125976514497E-2"/>
    <n v="9.7462751865358133"/>
    <n v="25.709821243376197"/>
    <n v="3.4409235761294448"/>
    <n v="3.9414357064249548"/>
    <s v="Resto"/>
    <n v="2023"/>
    <n v="4"/>
    <d v="2025-03-26T00:00:00"/>
    <x v="37"/>
    <x v="27"/>
  </r>
  <r>
    <n v="2024"/>
    <n v="12"/>
    <n v="93"/>
    <x v="43"/>
    <s v="Responsabilidad Civil y Riesgos Profesionales"/>
    <n v="220"/>
    <s v="36790ecd55c2030dc553685bef719df653f413a20cdad1bfd1dc934c76686ddd"/>
    <s v="866d562d83a77144c090ae01fef5e5dc5d322dfdcb968ee04e0fa262fe1b2619"/>
    <x v="30"/>
    <n v="42250.677729999996"/>
    <n v="40769.676899999999"/>
    <n v="42250.677729999996"/>
    <n v="40769.676899999999"/>
    <n v="27407.625790000002"/>
    <n v="30346.149350000003"/>
    <n v="27407.625790000002"/>
    <n v="30346.149350000003"/>
    <n v="0"/>
    <n v="0"/>
    <n v="137.94900000000001"/>
    <n v="132.37299999999999"/>
    <n v="0"/>
    <n v="0"/>
    <n v="2243.4036000000001"/>
    <n v="9850.2475599999998"/>
    <n v="5157.8712800000003"/>
    <n v="6229.9104100000004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790543.25459999999"/>
    <n v="654697.32048999995"/>
    <n v="915229324.65265"/>
    <n v="785024033.86473012"/>
    <n v="876641246.77607977"/>
    <n v="747866068.79561019"/>
    <n v="19519102.49123"/>
    <n v="19021782.230590001"/>
    <n v="7926763.6329799993"/>
    <n v="6095679.9628599994"/>
    <n v="42250.677729999996"/>
    <n v="40769.676899999999"/>
    <n v="0.21645809662090443"/>
    <n v="0.21433153006260361"/>
    <n v="1481.0008299999972"/>
    <n v="3.6326037943165579"/>
    <n v="100"/>
    <n v="100"/>
    <n v="5.344511825779608"/>
    <n v="6.2272558057036873"/>
    <n v="4.6164034075323228E-3"/>
    <n v="4.8196086923106042E-3"/>
    <n v="5.193430409931264E-3"/>
    <n v="5.4514676626066108E-3"/>
    <m/>
    <m/>
    <m/>
    <n v="0"/>
    <m/>
    <n v="0"/>
    <m/>
    <n v="0"/>
    <m/>
    <n v="-9.6833490341996296"/>
    <n v="64.869079651565642"/>
    <n v="74.433136726673453"/>
    <n v="0.34576060368405787"/>
    <n v="-77.224901340449151"/>
    <n v="-17.207938147540712"/>
    <n v="43.494757395341594"/>
    <n v="158.1121863998041"/>
    <s v="Resto"/>
    <n v="2023"/>
    <n v="4"/>
    <d v="2025-03-26T00:00:00"/>
    <x v="37"/>
    <x v="30"/>
  </r>
  <r>
    <n v="2024"/>
    <n v="12"/>
    <n v="150.1"/>
    <x v="32"/>
    <s v="Responsabilidad Civil y Riesgos Profesionales"/>
    <n v="150.1"/>
    <m/>
    <m/>
    <x v="21"/>
    <n v="2045542.5084999998"/>
    <n v="2236767.4708400001"/>
    <n v="2045542.5084999998"/>
    <n v="2236767.4708400001"/>
    <n v="360295.92258000001"/>
    <n v="444567.01138000004"/>
    <n v="360295.92258000001"/>
    <n v="444567.01138000004"/>
    <n v="0"/>
    <n v="0"/>
    <n v="0"/>
    <n v="0"/>
    <n v="0"/>
    <n v="0"/>
    <n v="301013.28797999996"/>
    <n v="229888.54461999997"/>
    <n v="1093893.3790200001"/>
    <n v="818825.45724000002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52530612.08082998"/>
    <n v="202839559.86065996"/>
    <n v="915229324.65265"/>
    <n v="785024033.86473012"/>
    <n v="876641246.77607977"/>
    <n v="747866068.79561019"/>
    <n v="19519102.49123"/>
    <n v="19021782.230590001"/>
    <n v="7926763.6329799993"/>
    <n v="6095679.9628599994"/>
    <n v="2045542.5084999998"/>
    <n v="2236767.4708400001"/>
    <n v="10.479695515811084"/>
    <n v="11.75897948848835"/>
    <n v="-191224.96234000032"/>
    <n v="-8.5491659205946586"/>
    <n v="100"/>
    <n v="100"/>
    <n v="0.81001764168110546"/>
    <n v="1.1027274326450625"/>
    <n v="0.22350054280399384"/>
    <n v="0.23333861097942296"/>
    <n v="0.28492980779559474"/>
    <n v="0.29908663652064987"/>
    <m/>
    <m/>
    <m/>
    <n v="0"/>
    <m/>
    <n v="0"/>
    <m/>
    <n v="0"/>
    <m/>
    <n v="-18.955767441765513"/>
    <n v="17.61370986341446"/>
    <n v="19.875423671690221"/>
    <n v="4.5453092745311219"/>
    <n v="30.938794048032015"/>
    <n v="33.592986068992836"/>
    <n v="27.517607634637343"/>
    <n v="28.075402710961267"/>
    <s v="Resto"/>
    <n v="2023"/>
    <n v="4"/>
    <d v="2025-03-26T00:00:00"/>
    <x v="37"/>
    <x v="21"/>
  </r>
  <r>
    <n v="2024"/>
    <n v="12"/>
    <n v="5.0999999999999996"/>
    <x v="6"/>
    <s v="Responsabilidad Civil y Riesgos Profesionales"/>
    <n v="5.0999999999999996"/>
    <m/>
    <m/>
    <x v="3"/>
    <n v="10698624.73557"/>
    <n v="10467184.44686"/>
    <n v="10698624.73557"/>
    <n v="10467184.44686"/>
    <n v="5623201.3582500005"/>
    <n v="3396974.8059799997"/>
    <n v="5623201.3582500005"/>
    <n v="3396974.8059799997"/>
    <n v="0"/>
    <n v="0"/>
    <n v="0"/>
    <n v="0"/>
    <n v="-565.69038999999998"/>
    <n v="696.2555799999999"/>
    <n v="1895888.84494"/>
    <n v="1019368.9638699999"/>
    <n v="3647725.9191899998"/>
    <n v="3440699.1333400002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07711028.09391999"/>
    <n v="97265151.092139989"/>
    <n v="915229324.65265"/>
    <n v="785024033.86473012"/>
    <n v="876641246.77607977"/>
    <n v="747866068.79561019"/>
    <n v="19519102.49123"/>
    <n v="19021782.230590001"/>
    <n v="7926763.6329799993"/>
    <n v="6095679.9628599994"/>
    <n v="10698624.73557"/>
    <n v="10467184.44686"/>
    <n v="54.811048511974001"/>
    <n v="55.027359266194999"/>
    <n v="231440.28870999999"/>
    <n v="2.2111035673917812"/>
    <n v="100"/>
    <n v="100"/>
    <n v="9.9327106285172579"/>
    <n v="10.761495077455193"/>
    <n v="1.1689556319264975"/>
    <n v="1.2204108322435288"/>
    <n v="1.333358469973116"/>
    <n v="1.3996068124492829"/>
    <m/>
    <m/>
    <m/>
    <n v="0"/>
    <m/>
    <n v="0"/>
    <m/>
    <n v="0"/>
    <m/>
    <n v="65.53556265271601"/>
    <n v="52.560039231532194"/>
    <n v="32.453567845544576"/>
    <n v="70.939435293039082"/>
    <n v="85.986518339966139"/>
    <n v="6.0169976457381091"/>
    <n v="51.97454213777646"/>
    <n v="29.626797472421391"/>
    <m/>
    <n v="2023"/>
    <n v="4"/>
    <d v="2025-03-26T00:00:00"/>
    <x v="37"/>
    <x v="3"/>
  </r>
  <r>
    <n v="2024"/>
    <n v="12"/>
    <n v="105"/>
    <x v="80"/>
    <s v="Responsabilidad Civil y Riesgos Profesionales"/>
    <n v="226"/>
    <s v="8f1f64db81c40ea10e1e9080c9ae60a7acb8925968c431ee16784dea9841c66f"/>
    <s v="866d562d83a77144c090ae01fef5e5dc5d322dfdcb968ee04e0fa262fe1b2619"/>
    <x v="36"/>
    <n v="2215.2661000000003"/>
    <n v="2777.08059"/>
    <n v="2215.2661000000003"/>
    <n v="2777.08059"/>
    <n v="2359.6639599999999"/>
    <n v="536.11848999999995"/>
    <n v="2359.6639599999999"/>
    <n v="536.11848999999995"/>
    <n v="0"/>
    <n v="0"/>
    <n v="137.94900000000001"/>
    <n v="132.37299999999999"/>
    <n v="0"/>
    <n v="0"/>
    <n v="2099.8603499999999"/>
    <n v="1110.2908"/>
    <n v="2068.7256200000002"/>
    <n v="1939.9382900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332898.1774400002"/>
    <n v="2438887.2784099998"/>
    <n v="915229324.65265"/>
    <n v="785024033.86473012"/>
    <n v="876641246.77607977"/>
    <n v="747866068.79561019"/>
    <n v="19519102.49123"/>
    <n v="19021782.230590001"/>
    <n v="7926763.6329799993"/>
    <n v="6095679.9628599994"/>
    <n v="2215.2661000000003"/>
    <n v="2777.08059"/>
    <n v="1.1349221107862552E-2"/>
    <n v="1.4599476307398893E-2"/>
    <n v="-561.81448999999975"/>
    <n v="-20.230399219347095"/>
    <n v="100"/>
    <n v="100"/>
    <n v="9.4957684884083404E-2"/>
    <n v="0.11386670530384171"/>
    <n v="2.4204492145624195E-4"/>
    <n v="2.5269927785702797E-4"/>
    <n v="3.537573972516779E-4"/>
    <n v="3.71333946795087E-4"/>
    <m/>
    <m/>
    <m/>
    <n v="0"/>
    <m/>
    <n v="0"/>
    <m/>
    <n v="0"/>
    <m/>
    <n v="340.13851490180838"/>
    <n v="106.51830766516039"/>
    <n v="19.305110983473472"/>
    <n v="2.9768314904489012E-2"/>
    <n v="89.127060226023659"/>
    <n v="6.6387333382651015"/>
    <n v="101.50501979087976"/>
    <n v="57.233305086214884"/>
    <s v="Resto"/>
    <n v="2023"/>
    <n v="4"/>
    <d v="2025-03-26T00:00:00"/>
    <x v="37"/>
    <x v="36"/>
  </r>
  <r>
    <n v="2024"/>
    <n v="12"/>
    <n v="37"/>
    <x v="35"/>
    <s v="Responsabilidad Civil y Riesgos Profesionales"/>
    <n v="25"/>
    <s v="b7a56873cd771f2c446d369b649430b65a756ba278ff97ec81bb6f55b2e73569"/>
    <s v="866d562d83a77144c090ae01fef5e5dc5d322dfdcb968ee04e0fa262fe1b2619"/>
    <x v="13"/>
    <n v="1066264.83865"/>
    <n v="806787.49413000001"/>
    <n v="1066264.83865"/>
    <n v="806787.49413000001"/>
    <n v="307139.86559"/>
    <n v="241355.99324999997"/>
    <n v="307139.86559"/>
    <n v="241355.99324999997"/>
    <n v="0"/>
    <n v="0"/>
    <n v="137.94900000000001"/>
    <n v="132.37299999999999"/>
    <n v="0"/>
    <n v="0"/>
    <n v="232110.00406000001"/>
    <n v="64189.062090000007"/>
    <n v="500738.06524000003"/>
    <n v="390737.75174000004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3491623.877"/>
    <n v="11092660.54903"/>
    <n v="915229324.65265"/>
    <n v="785024033.86473012"/>
    <n v="876641246.77607977"/>
    <n v="747866068.79561019"/>
    <n v="19519102.49123"/>
    <n v="19021782.230590001"/>
    <n v="7926763.6329799993"/>
    <n v="6095679.9628599994"/>
    <n v="1066264.83865"/>
    <n v="806787.49413000001"/>
    <n v="5.4626734970477075"/>
    <n v="4.2413875017061207"/>
    <n v="259477.34452000004"/>
    <n v="32.161795566725736"/>
    <n v="100"/>
    <n v="100"/>
    <n v="7.9031616087943801"/>
    <n v="7.273164905425233"/>
    <n v="0.11650247756808617"/>
    <n v="0.12163069471933664"/>
    <n v="0.10277233044167156"/>
    <n v="0.10787860658383377"/>
    <m/>
    <m/>
    <m/>
    <n v="0"/>
    <m/>
    <n v="0"/>
    <m/>
    <n v="0"/>
    <m/>
    <n v="27.255951449218905"/>
    <n v="28.805213719592437"/>
    <n v="29.91568349857312"/>
    <n v="3.8747196183839456"/>
    <n v="261.60366969462285"/>
    <n v="28.151954350496201"/>
    <n v="46.353576884304054"/>
    <n v="16.427658142618355"/>
    <s v="Medianas"/>
    <n v="2023"/>
    <n v="4"/>
    <d v="2025-03-26T00:00:00"/>
    <x v="37"/>
    <x v="13"/>
  </r>
  <r>
    <n v="2024"/>
    <n v="12"/>
    <n v="201.1"/>
    <x v="1"/>
    <s v="Responsabilidad Civil y Riesgos Profesionales"/>
    <n v="201.1"/>
    <m/>
    <m/>
    <x v="1"/>
    <n v="19519102.49123"/>
    <n v="19021782.230589993"/>
    <n v="19519102.49123"/>
    <n v="19021782.230589993"/>
    <n v="7926763.6329799993"/>
    <n v="6095679.9628600003"/>
    <n v="7926763.6329799993"/>
    <n v="6095679.9628600003"/>
    <n v="0"/>
    <n v="0"/>
    <n v="0"/>
    <n v="0"/>
    <n v="-393.59153999999995"/>
    <n v="605.2892599999999"/>
    <n v="3337202.6121"/>
    <n v="2240505.9788400005"/>
    <n v="7251398.3301199982"/>
    <n v="6637481.2978100013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674707911.20704997"/>
    <n v="571548653.26437998"/>
    <n v="915229324.65265"/>
    <n v="785024033.86473012"/>
    <n v="876641246.77607977"/>
    <n v="747866068.79561019"/>
    <n v="19519102.49123"/>
    <n v="19021782.230590001"/>
    <n v="7926763.6329799993"/>
    <n v="6095679.9628599994"/>
    <n v="19519102.49123"/>
    <n v="19021782.230589993"/>
    <n v="100"/>
    <n v="99.999999999999957"/>
    <n v="497320.26064000651"/>
    <n v="2.614477731956355"/>
    <n v="100"/>
    <n v="100"/>
    <n v="2.8929707458610348"/>
    <n v="3.3281125100982663"/>
    <n v="2.1327007303484224"/>
    <n v="2.2265781541780179"/>
    <n v="2.4230827860064847"/>
    <n v="2.5434744300170404"/>
    <m/>
    <m/>
    <m/>
    <n v="0"/>
    <m/>
    <n v="0"/>
    <m/>
    <n v="0"/>
    <m/>
    <n v="30.039038815628416"/>
    <n v="40.610287468604263"/>
    <n v="32.045787765655291"/>
    <n v="100"/>
    <n v="48.948614447697359"/>
    <n v="9.2492468869562749"/>
    <n v="46.021504545382975"/>
    <n v="33.755364095402314"/>
    <m/>
    <n v="2023"/>
    <n v="4"/>
    <d v="2025-03-26T00:00:00"/>
    <x v="37"/>
    <x v="1"/>
  </r>
  <r>
    <n v="2024"/>
    <n v="12"/>
    <n v="48"/>
    <x v="3"/>
    <s v="Responsabilidad Civil y Riesgos Profesionales"/>
    <n v="36"/>
    <s v="76a50887d8f1c2e9301755428990ad81479ee21c25b43215cf524541e0503269"/>
    <s v="866d562d83a77144c090ae01fef5e5dc5d322dfdcb968ee04e0fa262fe1b2619"/>
    <x v="15"/>
    <n v="1138607.1312899999"/>
    <n v="1054527.01364"/>
    <n v="1138607.1312899999"/>
    <n v="1054527.01364"/>
    <n v="230146.97650999995"/>
    <n v="641028.97868000029"/>
    <n v="230146.97650999995"/>
    <n v="641028.97868000029"/>
    <n v="0"/>
    <n v="0"/>
    <n v="137.94900000000001"/>
    <n v="132.37299999999999"/>
    <n v="0"/>
    <n v="0"/>
    <n v="246107.40830000001"/>
    <n v="435574.34365"/>
    <n v="614874.50728999998"/>
    <n v="705227.75771999999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61783494.341970004"/>
    <n v="54332276.383280002"/>
    <n v="915229324.65265"/>
    <n v="785024033.86473012"/>
    <n v="876641246.77607977"/>
    <n v="747866068.79561019"/>
    <n v="19519102.49123"/>
    <n v="19021782.230590001"/>
    <n v="7926763.6329799993"/>
    <n v="6095679.9628599994"/>
    <n v="1138607.1312899999"/>
    <n v="1054527.01364"/>
    <n v="5.833296545277018"/>
    <n v="5.543786596106413"/>
    <n v="84080.117649999913"/>
    <n v="7.9732540335570423"/>
    <n v="100"/>
    <n v="100"/>
    <n v="1.8428985660601189"/>
    <n v="1.9408850205372876"/>
    <n v="0.12440675802451226"/>
    <n v="0.12988290654555912"/>
    <n v="0.13433053870318942"/>
    <n v="0.14100479452667875"/>
    <m/>
    <m/>
    <m/>
    <n v="0"/>
    <m/>
    <n v="0"/>
    <m/>
    <n v="0"/>
    <m/>
    <n v="-64.0972586007085"/>
    <n v="20.213027846510315"/>
    <n v="60.788293745771995"/>
    <n v="2.9034166674587492"/>
    <n v="-43.498185352772666"/>
    <n v="-12.811924862701362"/>
    <n v="40.025632122023509"/>
    <n v="61.76364144517099"/>
    <s v="Medianas"/>
    <n v="2023"/>
    <n v="4"/>
    <d v="2025-03-26T00:00:00"/>
    <x v="37"/>
    <x v="15"/>
  </r>
  <r>
    <n v="2024"/>
    <n v="12"/>
    <n v="25"/>
    <x v="36"/>
    <s v="Responsabilidad Civil y Riesgos Profesionales"/>
    <n v="25"/>
    <s v="b7a56873cd771f2c446d369b649430b65a756ba278ff97ec81bb6f55b2e73569"/>
    <s v="866d562d83a77144c090ae01fef5e5dc5d322dfdcb968ee04e0fa262fe1b2619"/>
    <x v="35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0"/>
    <n v="0"/>
    <n v="915229324.65265"/>
    <n v="785024033.86473012"/>
    <n v="876641246.77607977"/>
    <n v="747866068.79561019"/>
    <n v="19519102.49123"/>
    <n v="19021782.230590001"/>
    <n v="7926763.6329799993"/>
    <n v="6095679.96285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7"/>
    <x v="35"/>
  </r>
  <r>
    <n v="2024"/>
    <n v="12"/>
    <n v="8"/>
    <x v="20"/>
    <s v="Responsabilidad Civil y Riesgos Profesionales"/>
    <n v="8"/>
    <s v="2c624232cdd221771294dfbb310aca000a0df6ac8b66b696d90ef06fdefb64a3"/>
    <s v="866d562d83a77144c090ae01fef5e5dc5d322dfdcb968ee04e0fa262fe1b2619"/>
    <x v="25"/>
    <n v="144456.92811000001"/>
    <n v="146861.17796999999"/>
    <n v="144456.92811000001"/>
    <n v="146861.17796999999"/>
    <n v="12203.114369999999"/>
    <n v="27244.823139999997"/>
    <n v="12203.114369999999"/>
    <n v="27244.823139999997"/>
    <n v="0"/>
    <n v="0"/>
    <n v="137.94900000000001"/>
    <n v="132.37299999999999"/>
    <n v="0"/>
    <n v="0"/>
    <n v="10960.928800000002"/>
    <n v="13636.61866"/>
    <n v="52694.369840000007"/>
    <n v="55467.389329999998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563341.60146"/>
    <n v="2109928.1285699997"/>
    <n v="915229324.65265"/>
    <n v="785024033.86473012"/>
    <n v="876641246.77607977"/>
    <n v="747866068.79561019"/>
    <n v="19519102.49123"/>
    <n v="19021782.230590001"/>
    <n v="7926763.6329799993"/>
    <n v="6095679.9628599994"/>
    <n v="144456.92811000001"/>
    <n v="146861.17796999999"/>
    <n v="0.74007976634635231"/>
    <n v="0.77206844337553315"/>
    <n v="-2404.2498599999817"/>
    <n v="-1.6370901372526836"/>
    <n v="100"/>
    <n v="100"/>
    <n v="5.6354926720543919"/>
    <n v="6.9604824913886949"/>
    <n v="1.5783686582029551E-2"/>
    <n v="1.6478454400959599E-2"/>
    <n v="1.8707857547620776E-2"/>
    <n v="1.9637363439487285E-2"/>
    <m/>
    <m/>
    <m/>
    <n v="0"/>
    <m/>
    <n v="0"/>
    <m/>
    <n v="0"/>
    <m/>
    <n v="-55.209419759147679"/>
    <n v="8.447579863187773"/>
    <n v="18.551412644644198"/>
    <n v="0.15394825599728829"/>
    <n v="-19.621358686582191"/>
    <n v="-4.9993690409730229"/>
    <n v="20.800948627493828"/>
    <n v="24.584929676191773"/>
    <s v="Resto"/>
    <n v="2023"/>
    <n v="4"/>
    <d v="2025-03-26T00:00:00"/>
    <x v="37"/>
    <x v="25"/>
  </r>
  <r>
    <n v="2024"/>
    <n v="12"/>
    <n v="3"/>
    <x v="40"/>
    <s v="Responsabilidad Civil y Riesgos Profesionales"/>
    <n v="3"/>
    <s v="4e07408562bedb8b60ce05c1decfe3ad16b72230967de01f640b7e4729b49fce"/>
    <s v="866d562d83a77144c090ae01fef5e5dc5d322dfdcb968ee04e0fa262fe1b2619"/>
    <x v="11"/>
    <n v="274938.51024999999"/>
    <n v="280926.62287000002"/>
    <n v="274938.51024999999"/>
    <n v="280926.62287000002"/>
    <n v="349223.09934999992"/>
    <n v="274291.4813199999"/>
    <n v="349223.09934999992"/>
    <n v="274291.4813199999"/>
    <n v="0"/>
    <n v="0"/>
    <n v="137.94900000000001"/>
    <n v="132.37299999999999"/>
    <n v="0"/>
    <n v="0"/>
    <n v="12700.23316"/>
    <n v="8013.5520700000006"/>
    <n v="38506.205670000003"/>
    <n v="39094.746500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5277015.57071"/>
    <n v="21222664.481219999"/>
    <n v="915229324.65265"/>
    <n v="785024033.86473012"/>
    <n v="876641246.77607977"/>
    <n v="747866068.79561019"/>
    <n v="19519102.49123"/>
    <n v="19021782.230590001"/>
    <n v="7926763.6329799993"/>
    <n v="6095679.9628599994"/>
    <n v="274938.51024999999"/>
    <n v="280926.62287000002"/>
    <n v="1.4085612305869637"/>
    <n v="1.4768680424604277"/>
    <n v="-5988.112620000029"/>
    <n v="-2.1315575429713074"/>
    <n v="100"/>
    <n v="100"/>
    <n v="1.0877016294937436"/>
    <n v="1.3237104281537921"/>
    <n v="3.0040395652132901E-2"/>
    <n v="3.1362716648470394E-2"/>
    <n v="3.578573530888958E-2"/>
    <n v="3.7563761025074201E-2"/>
    <m/>
    <m/>
    <m/>
    <n v="0"/>
    <m/>
    <n v="0"/>
    <m/>
    <n v="0"/>
    <m/>
    <n v="27.318244689699878"/>
    <n v="127.01861919323466"/>
    <n v="97.63812290831882"/>
    <n v="4.405620194060365"/>
    <n v="58.484440471103085"/>
    <n v="-1.5054217834613581"/>
    <n v="32.982302304313222"/>
    <n v="20.497772175092631"/>
    <s v="Medianas"/>
    <n v="2023"/>
    <n v="4"/>
    <d v="2025-03-26T00:00:00"/>
    <x v="37"/>
    <x v="11"/>
  </r>
  <r>
    <n v="2024"/>
    <n v="12"/>
    <n v="74"/>
    <x v="0"/>
    <s v="Responsabilidad Civil y Riesgos Profesionales"/>
    <n v="46"/>
    <s v="25fc0e7096fc653718202dc30b0c580b8ab87eac11a700cba03a7c021bc35b0c"/>
    <s v="866d562d83a77144c090ae01fef5e5dc5d322dfdcb968ee04e0fa262fe1b2619"/>
    <x v="29"/>
    <n v="169051.50284"/>
    <n v="729465.40708999999"/>
    <n v="169051.50284"/>
    <n v="729465.40708999999"/>
    <n v="129977.20787000001"/>
    <n v="52642.265310000003"/>
    <n v="129977.20787000001"/>
    <n v="52642.265310000003"/>
    <n v="0"/>
    <n v="0"/>
    <n v="137.94900000000001"/>
    <n v="132.37299999999999"/>
    <n v="0"/>
    <n v="0"/>
    <n v="195277.43622"/>
    <n v="89108.405400000003"/>
    <n v="315045.79661000002"/>
    <n v="264596.83755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6440067.6368000004"/>
    <n v="9462507.85207"/>
    <n v="915229324.65265"/>
    <n v="785024033.86473012"/>
    <n v="876641246.77607977"/>
    <n v="747866068.79561019"/>
    <n v="19519102.49123"/>
    <n v="19021782.230590001"/>
    <n v="7926763.6329799993"/>
    <n v="6095679.9628599994"/>
    <n v="169051.50284"/>
    <n v="729465.40708999999"/>
    <n v="0.86608235658353372"/>
    <n v="3.834895165169673"/>
    <n v="-560413.90425000002"/>
    <n v="-76.825288602185523"/>
    <n v="100"/>
    <n v="100"/>
    <n v="2.6249957667214789"/>
    <n v="7.7090071521623473"/>
    <n v="1.8470944744275849E-2"/>
    <n v="1.9284000548879122E-2"/>
    <n v="9.2922684608621353E-2"/>
    <n v="9.7539577944050437E-2"/>
    <m/>
    <m/>
    <m/>
    <n v="0"/>
    <m/>
    <n v="0"/>
    <m/>
    <n v="0"/>
    <m/>
    <n v="146.90656282473725"/>
    <n v="76.886159357611788"/>
    <n v="7.2165540405818183"/>
    <n v="1.6397260456867715"/>
    <n v="119.14592158104087"/>
    <n v="19.066349971196029"/>
    <n v="61.983825310875964"/>
    <n v="33.677048533568161"/>
    <s v="Resto"/>
    <n v="2023"/>
    <n v="4"/>
    <d v="2025-03-26T00:00:00"/>
    <x v="37"/>
    <x v="29"/>
  </r>
  <r>
    <n v="2024"/>
    <n v="12"/>
    <n v="107"/>
    <x v="28"/>
    <s v="Responsabilidad Civil y Riesgos Profesionales"/>
    <n v="70"/>
    <s v="ff5a1ae012afa5d4c889c50ad427aaf545d31a4fac04ffc1c4d03d403ba4250a"/>
    <s v="866d562d83a77144c090ae01fef5e5dc5d322dfdcb968ee04e0fa262fe1b2619"/>
    <x v="31"/>
    <n v="50366.856469999999"/>
    <n v="47796.142970000001"/>
    <n v="50366.856469999999"/>
    <n v="47796.142970000001"/>
    <n v="-1569.1984900000004"/>
    <n v="13413.206059999997"/>
    <n v="-1569.1984900000004"/>
    <n v="13413.206059999997"/>
    <n v="0"/>
    <n v="0"/>
    <n v="137.94900000000001"/>
    <n v="132.37299999999999"/>
    <n v="0"/>
    <n v="0"/>
    <n v="-7384.8297699999994"/>
    <n v="6449.9223600000005"/>
    <n v="29393.425510000001"/>
    <n v="24341.16634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973163.2505099999"/>
    <n v="1477029.9641500001"/>
    <n v="915229324.65265"/>
    <n v="785024033.86473012"/>
    <n v="876641246.77607977"/>
    <n v="747866068.79561019"/>
    <n v="19519102.49123"/>
    <n v="19021782.230590001"/>
    <n v="7926763.6329799993"/>
    <n v="6095679.9628599994"/>
    <n v="50366.856469999999"/>
    <n v="47796.142970000001"/>
    <n v="0.25803879298564064"/>
    <n v="0.25127058227559945"/>
    <n v="2570.713499999998"/>
    <n v="5.3784957117011478"/>
    <n v="100"/>
    <n v="100"/>
    <n v="2.5525944929788129"/>
    <n v="3.2359629885711687"/>
    <n v="5.5031952225870111E-3"/>
    <n v="5.7454353939229135E-3"/>
    <n v="6.0884942254183132E-3"/>
    <n v="6.3910030103348043E-3"/>
    <m/>
    <m/>
    <m/>
    <n v="0"/>
    <m/>
    <n v="0"/>
    <m/>
    <n v="0"/>
    <m/>
    <n v="-111.69890690548297"/>
    <n v="-3.1155378754571705"/>
    <n v="28.06336500503609"/>
    <n v="-1.9796206404732591E-2"/>
    <n v="-214.49486300483156"/>
    <n v="20.756027461583002"/>
    <n v="-25.124086906739031"/>
    <n v="26.498000424083212"/>
    <s v="Resto"/>
    <n v="2023"/>
    <n v="4"/>
    <d v="2025-03-26T00:00:00"/>
    <x v="37"/>
    <x v="31"/>
  </r>
  <r>
    <n v="2024"/>
    <n v="12"/>
    <n v="79"/>
    <x v="59"/>
    <s v="Responsabilidad Civil y Riesgos Profesionales"/>
    <n v="51"/>
    <s v="031b4af5197ec30a926f48cf40e11a7dbc470048a21e4003b7a3c07c5dab1baa"/>
    <s v="866d562d83a77144c090ae01fef5e5dc5d322dfdcb968ee04e0fa262fe1b2619"/>
    <x v="23"/>
    <n v="228263.74833999999"/>
    <n v="179593.20803000001"/>
    <n v="228263.74833999999"/>
    <n v="179593.20803000001"/>
    <n v="26580.631459999997"/>
    <n v="23393.242329999997"/>
    <n v="26580.631459999997"/>
    <n v="23393.242329999997"/>
    <n v="0"/>
    <n v="0"/>
    <n v="137.94900000000001"/>
    <n v="132.37299999999999"/>
    <n v="0"/>
    <n v="0"/>
    <n v="23488.119839999999"/>
    <n v="23064.141739999999"/>
    <n v="193079.72341000001"/>
    <n v="146404.78387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77118417.460149989"/>
    <n v="65800436.183449998"/>
    <n v="915229324.65265"/>
    <n v="785024033.86473012"/>
    <n v="876641246.77607977"/>
    <n v="747866068.79561019"/>
    <n v="19519102.49123"/>
    <n v="19021782.230590001"/>
    <n v="7926763.6329799993"/>
    <n v="6095679.9628599994"/>
    <n v="228263.74833999999"/>
    <n v="179593.20803000001"/>
    <n v="1.1694377261585653"/>
    <n v="0.94414501150783881"/>
    <n v="48670.540309999982"/>
    <n v="27.100434834857378"/>
    <n v="100"/>
    <n v="100"/>
    <n v="0.29599122473947614"/>
    <n v="0.27293619685027398"/>
    <n v="2.4940606926753706E-2"/>
    <n v="2.6038444937362768E-2"/>
    <n v="2.2877415248785397E-2"/>
    <n v="2.4014086949983336E-2"/>
    <m/>
    <m/>
    <m/>
    <n v="0"/>
    <m/>
    <n v="0"/>
    <m/>
    <n v="0"/>
    <m/>
    <n v="13.625255896710065"/>
    <n v="11.644701207836128"/>
    <n v="13.025683201834834"/>
    <n v="0.33532766575010431"/>
    <n v="1.8382565663160877"/>
    <n v="31.880747545411459"/>
    <n v="12.164985232614798"/>
    <n v="15.753680399186806"/>
    <s v="Resto"/>
    <n v="2023"/>
    <n v="4"/>
    <d v="2025-03-26T00:00:00"/>
    <x v="37"/>
    <x v="23"/>
  </r>
  <r>
    <n v="2024"/>
    <n v="12"/>
    <n v="27"/>
    <x v="21"/>
    <s v="Responsabilidad Civil y Riesgos Profesionales"/>
    <n v="21"/>
    <s v="6f4b6612125fb3a0daecd2799dfd6c9c299424fd920f9b308110a2c1fbd8f443"/>
    <s v="866d562d83a77144c090ae01fef5e5dc5d322dfdcb968ee04e0fa262fe1b2619"/>
    <x v="14"/>
    <n v="399157.67602999997"/>
    <n v="332329.1458"/>
    <n v="399157.67602999997"/>
    <n v="332329.1458"/>
    <n v="30281.661310000003"/>
    <n v="49162.985189999992"/>
    <n v="30281.661310000003"/>
    <n v="49162.985189999992"/>
    <n v="0"/>
    <n v="0"/>
    <n v="137.94900000000001"/>
    <n v="132.37299999999999"/>
    <n v="0"/>
    <n v="0"/>
    <n v="81813.494480000008"/>
    <n v="64936.194969999997"/>
    <n v="360187.59160000004"/>
    <n v="332714.42183999997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12904627.523799999"/>
    <n v="11666681.303610001"/>
    <n v="915229324.65265"/>
    <n v="785024033.86473012"/>
    <n v="876641246.77607977"/>
    <n v="747866068.79561019"/>
    <n v="19519102.49123"/>
    <n v="19021782.230590001"/>
    <n v="7926763.6329799993"/>
    <n v="6095679.9628599994"/>
    <n v="399157.67602999997"/>
    <n v="332329.1458"/>
    <n v="2.0449591686366877"/>
    <n v="1.7470978364244061"/>
    <n v="66828.530229999975"/>
    <n v="20.109139109399177"/>
    <n v="100"/>
    <n v="100"/>
    <n v="3.0931359723001197"/>
    <n v="2.8485319616742077"/>
    <n v="4.3612859124841655E-2"/>
    <n v="4.5532614110724901E-2"/>
    <n v="4.2333626929091532E-2"/>
    <n v="4.4436986736835722E-2"/>
    <m/>
    <m/>
    <m/>
    <n v="0"/>
    <m/>
    <n v="0"/>
    <m/>
    <n v="0"/>
    <m/>
    <n v="-38.405568349906773"/>
    <n v="7.5863908245933587"/>
    <n v="14.793461786703149"/>
    <n v="0.38201796738344107"/>
    <n v="25.990588943188285"/>
    <n v="8.2572825091458579"/>
    <n v="22.7141346309499"/>
    <n v="19.517096557127108"/>
    <s v="Medianas"/>
    <n v="2023"/>
    <n v="4"/>
    <d v="2025-03-26T00:00:00"/>
    <x v="37"/>
    <x v="14"/>
  </r>
  <r>
    <n v="2024"/>
    <n v="12"/>
    <n v="1"/>
    <x v="14"/>
    <s v="Responsabilidad Civil y Riesgos Profesionales"/>
    <n v="30"/>
    <s v="624b60c58c9d8bfb6ff1886c2fd605d2adeb6ea4da576068201b6c6958ce93f4"/>
    <s v="866d562d83a77144c090ae01fef5e5dc5d322dfdcb968ee04e0fa262fe1b2619"/>
    <x v="10"/>
    <n v="418418.88582999998"/>
    <n v="451532.55254"/>
    <n v="418418.88582999998"/>
    <n v="451532.55254"/>
    <n v="217492.32404000001"/>
    <n v="70721.675880000039"/>
    <n v="217492.32404000001"/>
    <n v="70721.675880000039"/>
    <n v="0"/>
    <n v="0"/>
    <n v="137.94900000000001"/>
    <n v="132.37299999999999"/>
    <n v="0"/>
    <n v="0"/>
    <n v="134087.54269"/>
    <n v="63570.11937"/>
    <n v="147185.46459000002"/>
    <n v="124546.00518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45393489.003809996"/>
    <n v="37616661.60249"/>
    <n v="915229324.65265"/>
    <n v="785024033.86473012"/>
    <n v="876641246.77607977"/>
    <n v="747866068.79561019"/>
    <n v="19519102.49123"/>
    <n v="19021782.230590001"/>
    <n v="7926763.6329799993"/>
    <n v="6095679.9628599994"/>
    <n v="418418.88582999998"/>
    <n v="451532.55254"/>
    <n v="2.1436379363139113"/>
    <n v="2.3737657547875037"/>
    <n v="-33113.66671000002"/>
    <n v="-7.3336167068633547"/>
    <n v="100"/>
    <n v="100"/>
    <n v="0.92175969508508371"/>
    <n v="1.200352538754027"/>
    <n v="4.5717381923792634E-2"/>
    <n v="4.7729773994638035E-2"/>
    <n v="5.7518309384372926E-2"/>
    <n v="6.0376125001521182E-2"/>
    <m/>
    <m/>
    <m/>
    <n v="0"/>
    <m/>
    <n v="0"/>
    <m/>
    <n v="0"/>
    <m/>
    <n v="207.53276323519145"/>
    <n v="51.979566746508013"/>
    <n v="15.662586336725967"/>
    <n v="2.7437720374946468"/>
    <n v="110.92856835703628"/>
    <n v="18.177587773514169"/>
    <n v="91.101076497950658"/>
    <n v="51.041476021752231"/>
    <s v="Medianas"/>
    <n v="2023"/>
    <n v="4"/>
    <d v="2025-03-26T00:00:00"/>
    <x v="37"/>
    <x v="10"/>
  </r>
  <r>
    <n v="2024"/>
    <n v="12"/>
    <n v="16"/>
    <x v="24"/>
    <s v="Responsabilidad Civil y Riesgos Profesionales"/>
    <n v="14"/>
    <s v="8527a891e224136950ff32ca212b45bc93f69fbb801c3b1ebedac52775f99e61"/>
    <s v="866d562d83a77144c090ae01fef5e5dc5d322dfdcb968ee04e0fa262fe1b2619"/>
    <x v="20"/>
    <n v="203000.70275"/>
    <n v="108738.51987999999"/>
    <n v="203000.70275"/>
    <n v="108738.51987999999"/>
    <n v="75447.20491"/>
    <n v="30289.154069999997"/>
    <n v="75447.20491"/>
    <n v="30289.154069999997"/>
    <n v="0"/>
    <n v="0"/>
    <n v="137.94900000000001"/>
    <n v="132.37299999999999"/>
    <n v="0"/>
    <n v="0"/>
    <n v="35389.53787"/>
    <n v="25075.138600000002"/>
    <n v="110448.71361000001"/>
    <n v="52956.183090000006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4664109.4979099995"/>
    <n v="3803565.6865300001"/>
    <n v="915229324.65265"/>
    <n v="785024033.86473012"/>
    <n v="876641246.77607977"/>
    <n v="747866068.79561019"/>
    <n v="19519102.49123"/>
    <n v="19021782.230590001"/>
    <n v="7926763.6329799993"/>
    <n v="6095679.9628599994"/>
    <n v="203000.70275"/>
    <n v="108738.51987999999"/>
    <n v="1.0400104351171315"/>
    <n v="0.57165263781188413"/>
    <n v="94262.182870000004"/>
    <n v="86.687020362263922"/>
    <n v="100"/>
    <n v="100"/>
    <n v="4.3524000206462823"/>
    <n v="2.8588574206852293"/>
    <n v="2.2180310145442871E-2"/>
    <n v="2.3156645149489802E-2"/>
    <n v="1.3851616662571769E-2"/>
    <n v="1.4539838671263202E-2"/>
    <m/>
    <m/>
    <m/>
    <n v="0"/>
    <m/>
    <n v="0"/>
    <m/>
    <n v="0"/>
    <m/>
    <n v="149.08983834819924"/>
    <n v="37.165982131064325"/>
    <n v="27.855036194557403"/>
    <n v="0.95180338916749396"/>
    <n v="41.13396713189055"/>
    <n v="108.56622808764445"/>
    <n v="32.041602580327236"/>
    <n v="47.350728728662986"/>
    <s v="Resto"/>
    <n v="2023"/>
    <n v="4"/>
    <d v="2025-03-26T00:00:00"/>
    <x v="37"/>
    <x v="20"/>
  </r>
  <r>
    <n v="2024"/>
    <n v="12"/>
    <n v="103"/>
    <x v="18"/>
    <s v="Responsabilidad Civil y Riesgos Profesionales"/>
    <n v="205"/>
    <s v="f8809aff4d69bece79dabe35be0c708b890d7eafb841f121330667b77d2e2590"/>
    <s v="866d562d83a77144c090ae01fef5e5dc5d322dfdcb968ee04e0fa262fe1b2619"/>
    <x v="26"/>
    <n v="196801.46581999998"/>
    <n v="167732.29162999999"/>
    <n v="196801.46581999998"/>
    <n v="167732.29162999999"/>
    <n v="2875.8476800000062"/>
    <n v="150041.52493000001"/>
    <n v="2875.8476800000062"/>
    <n v="150041.52493000001"/>
    <n v="0"/>
    <n v="0"/>
    <n v="137.94900000000001"/>
    <n v="132.37299999999999"/>
    <n v="0"/>
    <n v="0"/>
    <n v="995.46057999999994"/>
    <n v="1071.3240499999999"/>
    <n v="2239.3484700000004"/>
    <n v="1679.92653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277640.2283600001"/>
    <n v="1936052.42652"/>
    <n v="915229324.65265"/>
    <n v="785024033.86473012"/>
    <n v="876641246.77607977"/>
    <n v="747866068.79561019"/>
    <n v="19519102.49123"/>
    <n v="19021782.230590001"/>
    <n v="7926763.6329799993"/>
    <n v="6095679.9628599994"/>
    <n v="196801.46581999998"/>
    <n v="167732.29162999999"/>
    <n v="1.0082505889214095"/>
    <n v="0.88179062086127891"/>
    <n v="29069.174189999991"/>
    <n v="17.330696377846898"/>
    <n v="100"/>
    <n v="100"/>
    <n v="8.6405861368942176"/>
    <n v="8.6636234294282044"/>
    <n v="2.1502967673669167E-2"/>
    <n v="2.2449487352295312E-2"/>
    <n v="2.1366516742709365E-2"/>
    <n v="2.2428118967895146E-2"/>
    <m/>
    <m/>
    <m/>
    <n v="0"/>
    <m/>
    <n v="0"/>
    <m/>
    <n v="0"/>
    <m/>
    <n v="-98.083298819215742"/>
    <n v="1.4612938313327073"/>
    <n v="89.452975018654143"/>
    <n v="3.6280224984062706E-2"/>
    <n v="-7.0812813359319211"/>
    <n v="33.300381297032104"/>
    <n v="44.453134174334188"/>
    <n v="63.77207758008322"/>
    <s v="Resto"/>
    <n v="2023"/>
    <n v="4"/>
    <d v="2025-03-26T00:00:00"/>
    <x v="37"/>
    <x v="26"/>
  </r>
  <r>
    <n v="2024"/>
    <n v="12"/>
    <n v="46"/>
    <x v="33"/>
    <s v="Responsabilidad Civil y Riesgos Profesionales"/>
    <n v="34"/>
    <s v="86e50149658661312a9e0b35558d84f6c6d3da797f552a9657fe0558ca40cdef"/>
    <s v="866d562d83a77144c090ae01fef5e5dc5d322dfdcb968ee04e0fa262fe1b2619"/>
    <x v="34"/>
    <n v="2430.3073599999998"/>
    <n v="2370.8846899999999"/>
    <n v="2430.3073599999998"/>
    <n v="2370.8846899999999"/>
    <n v="468.84689000000003"/>
    <n v="3628.5841200000004"/>
    <n v="468.84689000000003"/>
    <n v="3628.5841200000004"/>
    <n v="0"/>
    <n v="0"/>
    <n v="137.94900000000001"/>
    <n v="132.37299999999999"/>
    <n v="0"/>
    <n v="0"/>
    <n v="239.34689"/>
    <n v="1825.6788200000001"/>
    <n v="2014.38213"/>
    <n v="2701.7032100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65890424.067209996"/>
    <n v="50334013.664760001"/>
    <n v="915229324.65265"/>
    <n v="785024033.86473012"/>
    <n v="876641246.77607977"/>
    <n v="747866068.79561019"/>
    <n v="19519102.49123"/>
    <n v="19021782.230590001"/>
    <n v="7926763.6329799993"/>
    <n v="6095679.9628599994"/>
    <n v="2430.3073599999998"/>
    <n v="2370.8846899999999"/>
    <n v="1.24509175618702E-2"/>
    <n v="1.2464051271637662E-2"/>
    <n v="59.422669999999925"/>
    <n v="2.5063500663121685"/>
    <n v="100"/>
    <n v="100"/>
    <n v="3.6884075256838856E-3"/>
    <n v="4.710303266874008E-3"/>
    <n v="2.655408097770857E-4"/>
    <n v="2.772294104273162E-4"/>
    <n v="3.0201428080207465E-4"/>
    <n v="3.1701995703831783E-4"/>
    <m/>
    <m/>
    <m/>
    <n v="0"/>
    <m/>
    <n v="0"/>
    <m/>
    <n v="0"/>
    <m/>
    <n v="-87.079067909275864"/>
    <n v="19.291670581123537"/>
    <n v="153.04768449114246"/>
    <n v="5.9147328179349409E-3"/>
    <n v="-86.88997827120545"/>
    <n v="-25.44028809145177"/>
    <n v="11.881900977745468"/>
    <n v="67.575106445537372"/>
    <s v="Resto"/>
    <n v="2023"/>
    <n v="4"/>
    <d v="2025-03-26T00:00:00"/>
    <x v="37"/>
    <x v="34"/>
  </r>
  <r>
    <n v="2024"/>
    <n v="12"/>
    <n v="76"/>
    <x v="42"/>
    <s v="Responsabilidad Civil y Riesgos Profesionales"/>
    <n v="48"/>
    <s v="98010bd9270f9b100b6214a21754fd33bdc8d41b2bc9f9dd16ff54d3c34ffd71"/>
    <s v="866d562d83a77144c090ae01fef5e5dc5d322dfdcb968ee04e0fa262fe1b2619"/>
    <x v="17"/>
    <n v="397390.09525999997"/>
    <n v="338519.06804000004"/>
    <n v="397390.09525999997"/>
    <n v="338519.06804000004"/>
    <n v="57131.136090000007"/>
    <n v="64278.21398"/>
    <n v="57131.136090000007"/>
    <n v="64278.21398"/>
    <n v="0"/>
    <n v="0"/>
    <n v="137.94900000000001"/>
    <n v="132.37299999999999"/>
    <n v="0"/>
    <n v="0"/>
    <n v="3076.4564999999998"/>
    <n v="6352.6951900000004"/>
    <n v="-365.54653999999999"/>
    <n v="2559.8310200000001"/>
    <n v="0"/>
    <n v="0"/>
    <n v="0"/>
    <n v="0"/>
    <n v="0"/>
    <n v="0"/>
    <s v="Responsabilidad Civil y Riesgos Profesionales"/>
    <s v="Daños Sin Autos"/>
    <s v="Responsabilidad Civil y Riesgos Profesionales"/>
    <x v="37"/>
    <x v="3"/>
    <n v="2468439.5406499999"/>
    <n v="1842535.70578"/>
    <n v="915229324.65265"/>
    <n v="785024033.86473012"/>
    <n v="876641246.77607977"/>
    <n v="747866068.79561019"/>
    <n v="19519102.49123"/>
    <n v="19021782.230590001"/>
    <n v="7926763.6329799993"/>
    <n v="6095679.9628599994"/>
    <n v="397390.09525999997"/>
    <n v="338519.06804000004"/>
    <n v="2.0359035229132525"/>
    <n v="1.7796390681815737"/>
    <n v="58871.027219999931"/>
    <n v="17.390756615530911"/>
    <n v="100"/>
    <n v="100"/>
    <n v="16.098838505696499"/>
    <n v="18.372456337105007"/>
    <n v="4.3419729302360197E-2"/>
    <n v="4.5330983081327138E-2"/>
    <n v="4.3122127914153936E-2"/>
    <n v="4.5264664645791867E-2"/>
    <m/>
    <m/>
    <m/>
    <n v="0"/>
    <m/>
    <n v="0"/>
    <m/>
    <n v="0"/>
    <m/>
    <n v="-11.118973984286162"/>
    <n v="14.376587834334645"/>
    <n v="18.988063021727559"/>
    <n v="0.7207372230994864"/>
    <n v="-51.572420712979316"/>
    <n v="-114.28010431719824"/>
    <n v="-841.60460115420597"/>
    <n v="248.16853692162852"/>
    <s v="Medianas"/>
    <n v="2023"/>
    <n v="4"/>
    <d v="2025-03-26T00:00:00"/>
    <x v="37"/>
    <x v="17"/>
  </r>
  <r>
    <n v="2024"/>
    <n v="12"/>
    <n v="43"/>
    <x v="9"/>
    <s v="Huracan y Otros Riesgos Hidrometeorologicos"/>
    <n v="31"/>
    <s v="eb1e33e8a81b697b75855af6bfcdbcbf7cbbde9f94962ceaec1ed8af21f5a50f"/>
    <s v="866d562d83a77144c090ae01fef5e5dc5d322dfdcb968ee04e0fa262fe1b2619"/>
    <x v="16"/>
    <n v="764720.60382000008"/>
    <n v="690491.04407000006"/>
    <n v="764720.60382000008"/>
    <n v="690491.04407000006"/>
    <n v="89328.900079999992"/>
    <n v="1072744.5310000002"/>
    <n v="89328.900079999992"/>
    <n v="1072744.5310000002"/>
    <n v="0"/>
    <n v="0"/>
    <n v="137.94900000000001"/>
    <n v="132.37299999999999"/>
    <n v="0"/>
    <n v="0"/>
    <n v="43140.960180000002"/>
    <n v="87933.255849999987"/>
    <n v="67080.684540000002"/>
    <n v="72660.073780000006"/>
    <n v="0"/>
    <n v="0"/>
    <n v="0"/>
    <n v="0"/>
    <n v="0"/>
    <n v="0"/>
    <s v="Huracan y Otros Riesgos Hidrometeorologicos"/>
    <s v="Daños Sin Autos"/>
    <s v="Riesgos Catastroficos"/>
    <x v="34"/>
    <x v="3"/>
    <n v="116483297.66436"/>
    <n v="99677568.474130005"/>
    <n v="915229324.65265"/>
    <n v="785024033.86473012"/>
    <n v="876641246.77607977"/>
    <n v="747866068.79561019"/>
    <n v="20492623.836209998"/>
    <n v="17952915.800090004"/>
    <n v="6622132.7381100021"/>
    <n v="37697138.485189997"/>
    <n v="1196945.5187300001"/>
    <n v="1077534.63806"/>
    <n v="3.7316871179216995"/>
    <n v="3.846121999115812"/>
    <n v="74229.559750000015"/>
    <n v="10.75025670318106"/>
    <n v="63.889340981149637"/>
    <n v="64.08063552492051"/>
    <n v="0.65650665730935864"/>
    <n v="0.69272460658910229"/>
    <n v="8.3555081029580064E-2"/>
    <n v="8.7233016542664743E-2"/>
    <n v="8.795794960195838E-2"/>
    <n v="9.2328168489043919E-2"/>
    <m/>
    <m/>
    <m/>
    <n v="0"/>
    <m/>
    <n v="0"/>
    <m/>
    <n v="0"/>
    <m/>
    <n v="-91.672863622364162"/>
    <n v="11.681246671500201"/>
    <n v="155.35965892864621"/>
    <n v="1.3489445713752788"/>
    <n v="-50.938970969536769"/>
    <n v="-7.6787552637136987"/>
    <n v="64.312045227080503"/>
    <n v="121.02004756593571"/>
    <s v="Medianas"/>
    <n v="2023"/>
    <n v="4"/>
    <d v="2025-03-26T00:00:00"/>
    <x v="34"/>
    <x v="16"/>
  </r>
  <r>
    <n v="2024"/>
    <n v="12"/>
    <n v="127"/>
    <x v="5"/>
    <s v="Huracan y Otros Riesgos Hidrometeorologicos"/>
    <n v="263"/>
    <s v="4be84111a613654b362415e563cb7607df7b203b5d303802a8a546061bbc7847"/>
    <s v="866d562d83a77144c090ae01fef5e5dc5d322dfdcb968ee04e0fa262fe1b2619"/>
    <x v="10"/>
    <n v="508383.38692999998"/>
    <n v="278547.98144999996"/>
    <n v="508383.38692999998"/>
    <n v="278547.98144999996"/>
    <n v="4883.8574800000015"/>
    <n v="130470.95942"/>
    <n v="4883.8574800000015"/>
    <n v="130470.95942"/>
    <n v="0"/>
    <n v="0"/>
    <n v="137.94900000000001"/>
    <n v="132.37299999999999"/>
    <n v="0"/>
    <n v="0"/>
    <n v="460.33577000000002"/>
    <n v="387.05865999999997"/>
    <n v="142.05627999999999"/>
    <n v="-7.6956099999999994"/>
    <n v="0"/>
    <n v="0"/>
    <n v="0"/>
    <n v="0"/>
    <n v="0"/>
    <n v="0"/>
    <s v="Huracan y Otros Riesgos Hidrometeorologicos"/>
    <s v="Daños Sin Autos"/>
    <s v="Riesgos Catastroficos"/>
    <x v="34"/>
    <x v="3"/>
    <n v="1641104.9195699999"/>
    <n v="952812.23949000007"/>
    <n v="915229324.65265"/>
    <n v="785024033.86473012"/>
    <n v="876641246.77607977"/>
    <n v="747866068.79561019"/>
    <n v="20492623.836209998"/>
    <n v="17952915.800090004"/>
    <n v="6622132.7381100021"/>
    <n v="37697138.485189997"/>
    <n v="688011.48059000005"/>
    <n v="416940.51654000004"/>
    <n v="2.4808115885663122"/>
    <n v="1.5515473060292719"/>
    <n v="229835.40548000002"/>
    <n v="82.511962313845032"/>
    <n v="73.891701123074128"/>
    <n v="66.807606936726401"/>
    <n v="30.978116077015105"/>
    <n v="29.23429925701782"/>
    <n v="5.5547104232367431E-2"/>
    <n v="5.7992181955802524E-2"/>
    <n v="3.5482732939867853E-2"/>
    <n v="3.7245703886336683E-2"/>
    <m/>
    <m/>
    <m/>
    <n v="0"/>
    <m/>
    <n v="0"/>
    <m/>
    <n v="0"/>
    <m/>
    <n v="-96.256747477208066"/>
    <n v="0.96066425566979952"/>
    <n v="46.839671478078849"/>
    <n v="7.3750522273491687E-2"/>
    <n v="18.93178413835259"/>
    <n v="-1945.9391783107512"/>
    <n v="324.0516857121699"/>
    <n v="-5029.603371272713"/>
    <s v="Medianas"/>
    <n v="2023"/>
    <n v="4"/>
    <d v="2025-03-26T00:00:00"/>
    <x v="34"/>
    <x v="10"/>
  </r>
  <r>
    <n v="2024"/>
    <n v="12"/>
    <n v="94"/>
    <x v="19"/>
    <s v="Huracan y Otros Riesgos Hidrometeorologicos"/>
    <n v="7"/>
    <s v="7902699be42c8a8e46fbbb4501726517e86b22c56a189f7625a6da49081b2451"/>
    <s v="866d562d83a77144c090ae01fef5e5dc5d322dfdcb968ee04e0fa262fe1b2619"/>
    <x v="26"/>
    <n v="211371.02682"/>
    <n v="272409.25273000001"/>
    <n v="211371.02682"/>
    <n v="272409.25273000001"/>
    <n v="60158.552009999999"/>
    <n v="93251.787270000001"/>
    <n v="60158.552009999999"/>
    <n v="93251.787270000001"/>
    <n v="0"/>
    <n v="0"/>
    <n v="137.94900000000001"/>
    <n v="132.37299999999999"/>
    <n v="0"/>
    <n v="0"/>
    <n v="41590.277900000001"/>
    <n v="26259.72825"/>
    <n v="41653.438299999994"/>
    <n v="41948.075109999998"/>
    <n v="0"/>
    <n v="0"/>
    <n v="0"/>
    <n v="0"/>
    <n v="0"/>
    <n v="0"/>
    <s v="Huracan y Otros Riesgos Hidrometeorologicos"/>
    <s v="Daños Sin Autos"/>
    <s v="Riesgos Catastroficos"/>
    <x v="34"/>
    <x v="3"/>
    <n v="7555571.8099100003"/>
    <n v="8049984.2732899999"/>
    <n v="915229324.65265"/>
    <n v="785024033.86473012"/>
    <n v="876641246.77607977"/>
    <n v="747866068.79561019"/>
    <n v="20492623.836209998"/>
    <n v="17952915.800090004"/>
    <n v="6622132.7381100021"/>
    <n v="37697138.485189997"/>
    <n v="327513.74623000005"/>
    <n v="493001.12116000004"/>
    <n v="1.0314493083433867"/>
    <n v="1.5173538146301246"/>
    <n v="-61038.225910000008"/>
    <n v="-22.406810818022539"/>
    <n v="64.53806267769977"/>
    <n v="55.255300857945009"/>
    <n v="2.7975516895063142"/>
    <n v="3.383972483447689"/>
    <n v="2.3094870446838014E-2"/>
    <n v="2.4111462653318483E-2"/>
    <n v="3.4700753222663715E-2"/>
    <n v="3.6424871256520226E-2"/>
    <m/>
    <m/>
    <m/>
    <n v="0"/>
    <m/>
    <n v="0"/>
    <m/>
    <n v="0"/>
    <m/>
    <n v="-35.488043960146612"/>
    <n v="28.461115468408078"/>
    <n v="34.232239300045748"/>
    <n v="0.90844678578837468"/>
    <n v="58.380458106987462"/>
    <n v="-0.7023845771882975"/>
    <n v="99.848366899401924"/>
    <n v="62.600555999624277"/>
    <s v="Resto"/>
    <n v="2023"/>
    <n v="4"/>
    <d v="2025-03-26T00:00:00"/>
    <x v="34"/>
    <x v="26"/>
  </r>
  <r>
    <n v="2024"/>
    <n v="12"/>
    <n v="15.1"/>
    <x v="13"/>
    <s v="Huracan y Otros Riesgos Hidrometeorologicos"/>
    <n v="15.1"/>
    <m/>
    <m/>
    <x v="7"/>
    <n v="6556682.0285999998"/>
    <n v="5429877.4512900002"/>
    <n v="6556682.0285999998"/>
    <n v="5429877.4512900002"/>
    <n v="1410327.9935399995"/>
    <n v="7737801.4073499991"/>
    <n v="1410327.9935399995"/>
    <n v="7737801.4073499991"/>
    <n v="0"/>
    <n v="0"/>
    <n v="0"/>
    <n v="0"/>
    <n v="0"/>
    <n v="0"/>
    <n v="406282.20277000003"/>
    <n v="246627.40180999995"/>
    <n v="1271370.2639699997"/>
    <n v="1066698.1927"/>
    <n v="0"/>
    <n v="0"/>
    <n v="0"/>
    <n v="0"/>
    <n v="0"/>
    <n v="0"/>
    <s v="Huracan y Otros Riesgos Hidrometeorologicos"/>
    <s v="Daños Sin Autos"/>
    <s v="Riesgos Catastroficos"/>
    <x v="34"/>
    <x v="3"/>
    <n v="308104003.51295"/>
    <n v="266861120.45832998"/>
    <n v="915229324.65265"/>
    <n v="785024033.86473012"/>
    <n v="876641246.77607977"/>
    <n v="747866068.79561019"/>
    <n v="20492623.836209998"/>
    <n v="17952915.800090004"/>
    <n v="6622132.7381100021"/>
    <n v="37697138.485189997"/>
    <n v="11741254.55926"/>
    <n v="10030774.653360002"/>
    <n v="31.995327104060205"/>
    <n v="30.245100638542393"/>
    <n v="1126804.5773099996"/>
    <n v="20.751933858881099"/>
    <n v="55.843112807982919"/>
    <n v="54.132184591258437"/>
    <n v="2.128074271623158"/>
    <n v="2.0347203226773041"/>
    <n v="0.7163977215315307"/>
    <n v="0.74793218465509537"/>
    <n v="0.69168295708837357"/>
    <n v="0.72604944626441814"/>
    <m/>
    <m/>
    <m/>
    <n v="0"/>
    <m/>
    <n v="0"/>
    <m/>
    <n v="0"/>
    <m/>
    <n v="-81.773530757711683"/>
    <n v="21.509781736985293"/>
    <n v="142.50416287961886"/>
    <n v="21.297187013839832"/>
    <n v="64.735223980909069"/>
    <n v="19.1874395841938"/>
    <n v="31.956245500137559"/>
    <n v="23.120635574130187"/>
    <s v="Resto"/>
    <n v="2023"/>
    <n v="4"/>
    <d v="2025-03-26T00:00:00"/>
    <x v="34"/>
    <x v="7"/>
  </r>
  <r>
    <n v="2024"/>
    <n v="12"/>
    <n v="16"/>
    <x v="24"/>
    <s v="Huracan y Otros Riesgos Hidrometeorologicos"/>
    <n v="14"/>
    <s v="8527a891e224136950ff32ca212b45bc93f69fbb801c3b1ebedac52775f99e61"/>
    <s v="866d562d83a77144c090ae01fef5e5dc5d322dfdcb968ee04e0fa262fe1b2619"/>
    <x v="22"/>
    <n v="259381.74387000001"/>
    <n v="221967.09496000002"/>
    <n v="259381.74387000001"/>
    <n v="221967.09496000002"/>
    <n v="185798.89646000002"/>
    <n v="41899.707060000001"/>
    <n v="185798.89646000002"/>
    <n v="41899.707060000001"/>
    <n v="0"/>
    <n v="0"/>
    <n v="137.94900000000001"/>
    <n v="132.37299999999999"/>
    <n v="0"/>
    <n v="0"/>
    <n v="8355.8824999999997"/>
    <n v="14833.324189999999"/>
    <n v="14831.799590000001"/>
    <n v="16280.5314"/>
    <n v="0"/>
    <n v="0"/>
    <n v="0"/>
    <n v="0"/>
    <n v="0"/>
    <n v="0"/>
    <s v="Huracan y Otros Riesgos Hidrometeorologicos"/>
    <s v="Daños Sin Autos"/>
    <s v="Riesgos Catastroficos"/>
    <x v="34"/>
    <x v="3"/>
    <n v="4664109.4979099995"/>
    <n v="3803565.6865300001"/>
    <n v="915229324.65265"/>
    <n v="785024033.86473012"/>
    <n v="876641246.77607977"/>
    <n v="747866068.79561019"/>
    <n v="20492623.836209998"/>
    <n v="17952915.800090004"/>
    <n v="6622132.7381100021"/>
    <n v="37697138.485189997"/>
    <n v="401944.24110000004"/>
    <n v="330082.41518000001"/>
    <n v="1.2657322261080028"/>
    <n v="1.2363846487760346"/>
    <n v="37414.648909999989"/>
    <n v="16.855943858139135"/>
    <n v="64.531772655866519"/>
    <n v="67.245961842274241"/>
    <n v="5.5612275823762225"/>
    <n v="5.8357634192062813"/>
    <n v="2.8340628614412153E-2"/>
    <n v="2.958812910342716E-2"/>
    <n v="2.8275197367810503E-2"/>
    <n v="2.9680059601776509E-2"/>
    <m/>
    <m/>
    <m/>
    <n v="0"/>
    <m/>
    <n v="0"/>
    <m/>
    <n v="0"/>
    <m/>
    <n v="343.43722068017729"/>
    <n v="71.631447027791168"/>
    <n v="18.876539816656436"/>
    <n v="2.8057259467291829"/>
    <n v="-43.668173141977285"/>
    <n v="-8.8985535816109795"/>
    <n v="56.337617355845083"/>
    <n v="91.110810977582702"/>
    <s v="Resto"/>
    <n v="2023"/>
    <n v="4"/>
    <d v="2025-03-26T00:00:00"/>
    <x v="34"/>
    <x v="22"/>
  </r>
  <r>
    <n v="2024"/>
    <n v="12"/>
    <n v="39"/>
    <x v="17"/>
    <s v="Huracan y Otros Riesgos Hidrometeorologicos"/>
    <n v="27"/>
    <s v="670671cd97404156226e507973f2ab8330d3022ca96e0c93bdbdb320c41adcaf"/>
    <s v="866d562d83a77144c090ae01fef5e5dc5d322dfdcb968ee04e0fa262fe1b2619"/>
    <x v="18"/>
    <n v="670565.10132000002"/>
    <n v="639437.84371000004"/>
    <n v="670565.10132000002"/>
    <n v="639437.84371000004"/>
    <n v="168797.11924000003"/>
    <n v="884173.74983999983"/>
    <n v="168797.11924000003"/>
    <n v="884173.74983999983"/>
    <n v="0"/>
    <n v="0"/>
    <n v="137.94900000000001"/>
    <n v="132.37299999999999"/>
    <n v="0"/>
    <n v="0"/>
    <n v="31694.930379999998"/>
    <n v="49533.85183"/>
    <n v="104504.59028"/>
    <n v="79655.84156999999"/>
    <n v="0"/>
    <n v="0"/>
    <n v="0"/>
    <n v="0"/>
    <n v="0"/>
    <n v="0"/>
    <s v="Huracan y Otros Riesgos Hidrometeorologicos"/>
    <s v="Daños Sin Autos"/>
    <s v="Riesgos Catastroficos"/>
    <x v="34"/>
    <x v="3"/>
    <n v="26393187.39869"/>
    <n v="23324255.28929"/>
    <n v="915229324.65265"/>
    <n v="785024033.86473012"/>
    <n v="876641246.77607977"/>
    <n v="747866068.79561019"/>
    <n v="20492623.836209998"/>
    <n v="17952915.800090004"/>
    <n v="6622132.7381100021"/>
    <n v="37697138.485189997"/>
    <n v="1177505.89704"/>
    <n v="1209963.2390000001"/>
    <n v="3.2722266639917863"/>
    <n v="3.5617492491486775"/>
    <n v="31127.257609999971"/>
    <n v="4.8679098236351637"/>
    <n v="56.947918732777346"/>
    <n v="52.847708351741097"/>
    <n v="2.5406749521783145"/>
    <n v="2.7415145125924609"/>
    <n v="7.3267440548246687E-2"/>
    <n v="7.6492533723009071E-2"/>
    <n v="8.1454556309824205E-2"/>
    <n v="8.5501652019027041E-2"/>
    <m/>
    <m/>
    <m/>
    <n v="0"/>
    <m/>
    <n v="0"/>
    <m/>
    <n v="0"/>
    <m/>
    <n v="-80.909055570746631"/>
    <n v="25.17236863471194"/>
    <n v="138.27360368758426"/>
    <n v="2.5489842308442729"/>
    <n v="-36.013596340585664"/>
    <n v="31.195136753609496"/>
    <n v="30.328744694447884"/>
    <n v="62.184832717473235"/>
    <s v="Medianas"/>
    <n v="2023"/>
    <n v="4"/>
    <d v="2025-03-26T00:00:00"/>
    <x v="34"/>
    <x v="18"/>
  </r>
  <r>
    <n v="2024"/>
    <n v="12"/>
    <n v="126"/>
    <x v="41"/>
    <s v="Huracan y Otros Riesgos Hidrometeorologicos"/>
    <n v="239"/>
    <s v="79bf08685d3138f9b109c3546780f056bc954fd69377b84a2cf23622e464897b"/>
    <s v="866d562d83a77144c090ae01fef5e5dc5d322dfdcb968ee04e0fa262fe1b2619"/>
    <x v="34"/>
    <n v="7090.3896799999993"/>
    <n v="6715.8718799999997"/>
    <n v="7090.3896799999993"/>
    <n v="6715.8718799999997"/>
    <n v="2901.3118300000001"/>
    <n v="1829.63382"/>
    <n v="2901.3118300000001"/>
    <n v="1829.63382"/>
    <n v="0"/>
    <n v="0"/>
    <n v="137.94900000000001"/>
    <n v="132.37299999999999"/>
    <n v="0"/>
    <n v="0"/>
    <n v="42.959540000000004"/>
    <n v="19.901029999999999"/>
    <n v="139.61037999999999"/>
    <n v="-108.18547"/>
    <n v="0"/>
    <n v="0"/>
    <n v="0"/>
    <n v="0"/>
    <n v="0"/>
    <n v="0"/>
    <s v="Huracan y Otros Riesgos Hidrometeorologicos"/>
    <s v="Daños Sin Autos"/>
    <s v="Riesgos Catastroficos"/>
    <x v="34"/>
    <x v="3"/>
    <n v="903982.36939999997"/>
    <n v="772546.67227999994"/>
    <n v="915229324.65265"/>
    <n v="785024033.86473012"/>
    <n v="876641246.77607977"/>
    <n v="747866068.79561019"/>
    <n v="20492623.836209998"/>
    <n v="17952915.800090004"/>
    <n v="6622132.7381100021"/>
    <n v="37697138.485189997"/>
    <n v="30370.273069999999"/>
    <n v="27690.07127"/>
    <n v="3.4599716154802208E-2"/>
    <n v="3.7408251421567583E-2"/>
    <n v="374.51779999999962"/>
    <n v="5.5766072773860031"/>
    <n v="23.346479841183726"/>
    <n v="24.253718289544871"/>
    <n v="0.78435043868234977"/>
    <n v="0.86931600652418783"/>
    <n v="7.7471181145675821E-4"/>
    <n v="8.0881314974346581E-4"/>
    <n v="8.5549888796872578E-4"/>
    <n v="8.9800462411879114E-4"/>
    <m/>
    <m/>
    <m/>
    <n v="0"/>
    <m/>
    <n v="0"/>
    <m/>
    <n v="0"/>
    <m/>
    <n v="58.573360324089329"/>
    <n v="40.918933386465163"/>
    <n v="27.243429486031236"/>
    <n v="4.3812347845326532E-2"/>
    <n v="115.86591246784717"/>
    <n v="-229.0472556065061"/>
    <n v="30.771021467028458"/>
    <n v="-18.395289127088876"/>
    <s v="Resto"/>
    <n v="2023"/>
    <n v="4"/>
    <d v="2025-03-26T00:00:00"/>
    <x v="34"/>
    <x v="34"/>
  </r>
  <r>
    <n v="2024"/>
    <n v="12"/>
    <n v="103"/>
    <x v="18"/>
    <s v="Huracan y Otros Riesgos Hidrometeorologicos"/>
    <n v="205"/>
    <s v="f8809aff4d69bece79dabe35be0c708b890d7eafb841f121330667b77d2e2590"/>
    <s v="866d562d83a77144c090ae01fef5e5dc5d322dfdcb968ee04e0fa262fe1b2619"/>
    <x v="28"/>
    <n v="154682.77299999999"/>
    <n v="128767.34643999999"/>
    <n v="154682.77299999999"/>
    <n v="128767.34643999999"/>
    <n v="-348651.19571999996"/>
    <n v="379563.91597999993"/>
    <n v="-348651.19571999996"/>
    <n v="379563.91597999993"/>
    <n v="0"/>
    <n v="0"/>
    <n v="137.94900000000001"/>
    <n v="132.37299999999999"/>
    <n v="0"/>
    <n v="0"/>
    <n v="-232.10628"/>
    <n v="-2506.32195"/>
    <n v="624.22070999999994"/>
    <n v="539.99775999999997"/>
    <n v="0"/>
    <n v="0"/>
    <n v="0"/>
    <n v="0"/>
    <n v="0"/>
    <n v="0"/>
    <s v="Huracan y Otros Riesgos Hidrometeorologicos"/>
    <s v="Daños Sin Autos"/>
    <s v="Riesgos Catastroficos"/>
    <x v="34"/>
    <x v="3"/>
    <n v="2277640.2283600001"/>
    <n v="1936052.42652"/>
    <n v="915229324.65265"/>
    <n v="785024033.86473012"/>
    <n v="876641246.77607977"/>
    <n v="747866068.79561019"/>
    <n v="20492623.836209998"/>
    <n v="17952915.800090004"/>
    <n v="6622132.7381100021"/>
    <n v="37697138.485189997"/>
    <n v="540793.89546999999"/>
    <n v="500623.04118"/>
    <n v="0.754821706758112"/>
    <n v="0.71725032230895014"/>
    <n v="25915.426559999993"/>
    <n v="20.125775110288124"/>
    <n v="28.602906633324022"/>
    <n v="25.721418282404112"/>
    <n v="6.7913611234105362"/>
    <n v="6.6510258026150497"/>
    <n v="1.6900985232166328E-2"/>
    <n v="1.7644934409470077E-2"/>
    <n v="1.6402981422883198E-2"/>
    <n v="1.7217968806550007E-2"/>
    <m/>
    <m/>
    <m/>
    <n v="0"/>
    <m/>
    <n v="0"/>
    <m/>
    <n v="0"/>
    <m/>
    <n v="-191.85572733377825"/>
    <n v="-225.39755976575358"/>
    <n v="294.76721115539976"/>
    <n v="-5.2649381930013561"/>
    <n v="-90.739167408241386"/>
    <n v="15.596907290874684"/>
    <n v="-37.183367402212596"/>
    <n v="-464.13561974775604"/>
    <s v="Resto"/>
    <n v="2023"/>
    <n v="4"/>
    <d v="2025-03-26T00:00:00"/>
    <x v="34"/>
    <x v="28"/>
  </r>
  <r>
    <n v="2024"/>
    <n v="12"/>
    <n v="201.1"/>
    <x v="1"/>
    <s v="Huracan y Otros Riesgos Hidrometeorologicos"/>
    <n v="201.1"/>
    <m/>
    <m/>
    <x v="1"/>
    <n v="20492623.836209998"/>
    <n v="17952915.80009"/>
    <n v="20492623.836209998"/>
    <n v="17952915.80009"/>
    <n v="6622132.7381100012"/>
    <n v="37697138.485190012"/>
    <n v="6622132.7381100012"/>
    <n v="37697138.485190012"/>
    <n v="0"/>
    <n v="0"/>
    <n v="0"/>
    <n v="0"/>
    <n v="-448.34424999999999"/>
    <n v="282.71063999999996"/>
    <n v="1920070.4752600002"/>
    <n v="1441635.1979199997"/>
    <n v="3242113.8498"/>
    <n v="2827057.3253899999"/>
    <n v="0"/>
    <n v="0"/>
    <n v="0"/>
    <n v="0"/>
    <n v="0"/>
    <n v="0"/>
    <s v="Huracan y Otros Riesgos Hidrometeorologicos"/>
    <s v="Daños Sin Autos"/>
    <s v="Riesgos Catastroficos"/>
    <x v="34"/>
    <x v="3"/>
    <n v="611861368.46168995"/>
    <n v="523828336.79367"/>
    <n v="915229324.65265"/>
    <n v="785024033.86473012"/>
    <n v="876641246.77607977"/>
    <n v="747866068.79561019"/>
    <n v="20492623.836209998"/>
    <n v="17952915.800090004"/>
    <n v="6622132.7381100021"/>
    <n v="37697138.485189997"/>
    <n v="34998585.62145"/>
    <n v="30295290.984420002"/>
    <n v="100"/>
    <n v="99.999999999999972"/>
    <n v="2539708.0361199975"/>
    <n v="14.146493329553"/>
    <n v="58.552719980919562"/>
    <n v="59.259756934906719"/>
    <n v="3.3492266210124506"/>
    <n v="3.4272517424274911"/>
    <n v="2.2390698466733907"/>
    <n v="2.337629436394113"/>
    <n v="2.2869256259208393"/>
    <n v="2.4005522578396965"/>
    <m/>
    <m/>
    <m/>
    <n v="0"/>
    <m/>
    <n v="0"/>
    <m/>
    <n v="0"/>
    <m/>
    <n v="-82.433327822185703"/>
    <n v="32.314713777202329"/>
    <n v="209.97780474746631"/>
    <n v="99.999999999999986"/>
    <n v="33.186986418636977"/>
    <n v="14.681574394772557"/>
    <n v="59.222796120452273"/>
    <n v="50.994197569768851"/>
    <m/>
    <n v="2023"/>
    <n v="4"/>
    <d v="2025-03-26T00:00:00"/>
    <x v="34"/>
    <x v="1"/>
  </r>
  <r>
    <n v="2024"/>
    <n v="12"/>
    <n v="8"/>
    <x v="20"/>
    <s v="Huracan y Otros Riesgos Hidrometeorologicos"/>
    <n v="8"/>
    <s v="2c624232cdd221771294dfbb310aca000a0df6ac8b66b696d90ef06fdefb64a3"/>
    <s v="866d562d83a77144c090ae01fef5e5dc5d322dfdcb968ee04e0fa262fe1b2619"/>
    <x v="31"/>
    <n v="82689.406029999998"/>
    <n v="52859.101409999996"/>
    <n v="82689.406029999998"/>
    <n v="52859.101409999996"/>
    <n v="4815.4677599999995"/>
    <n v="14723.907100000002"/>
    <n v="4815.4677599999995"/>
    <n v="14723.907100000002"/>
    <n v="0"/>
    <n v="0"/>
    <n v="137.94900000000001"/>
    <n v="132.37299999999999"/>
    <n v="0"/>
    <n v="0"/>
    <n v="3054.0526199999999"/>
    <n v="10318.435310000001"/>
    <n v="26490.508600000001"/>
    <n v="21016.231190000002"/>
    <n v="0"/>
    <n v="0"/>
    <n v="0"/>
    <n v="0"/>
    <n v="0"/>
    <n v="0"/>
    <s v="Huracan y Otros Riesgos Hidrometeorologicos"/>
    <s v="Daños Sin Autos"/>
    <s v="Riesgos Catastroficos"/>
    <x v="34"/>
    <x v="3"/>
    <n v="2563341.60146"/>
    <n v="2109928.1285699997"/>
    <n v="915229324.65265"/>
    <n v="785024033.86473012"/>
    <n v="876641246.77607977"/>
    <n v="747866068.79561019"/>
    <n v="20492623.836209998"/>
    <n v="17952915.800090004"/>
    <n v="6622132.7381100021"/>
    <n v="37697138.485189997"/>
    <n v="128932.56982999999"/>
    <n v="87432.401969999992"/>
    <n v="0.40350814366625759"/>
    <n v="0.29443184604996031"/>
    <n v="29830.304620000003"/>
    <n v="56.433620368651674"/>
    <n v="64.13383843898211"/>
    <n v="60.457107684330957"/>
    <n v="3.2258441864674872"/>
    <n v="2.505256017693132"/>
    <n v="9.03482917370272E-3"/>
    <n v="9.4325251445898858E-3"/>
    <n v="6.7334373381883368E-3"/>
    <n v="7.0679903281514233E-3"/>
    <m/>
    <m/>
    <m/>
    <n v="0"/>
    <m/>
    <n v="0"/>
    <m/>
    <n v="0"/>
    <m/>
    <n v="-67.294905304041208"/>
    <n v="5.8235607089170909"/>
    <n v="27.855008328262088"/>
    <n v="7.2717777647180834E-2"/>
    <n v="-70.401979290016996"/>
    <n v="26.047854919890611"/>
    <n v="11.528856112638017"/>
    <n v="49.09745813469042"/>
    <s v="Resto"/>
    <n v="2023"/>
    <n v="4"/>
    <d v="2025-03-26T00:00:00"/>
    <x v="34"/>
    <x v="31"/>
  </r>
  <r>
    <n v="2024"/>
    <n v="12"/>
    <n v="105"/>
    <x v="80"/>
    <s v="Huracan y Otros Riesgos Hidrometeorologicos"/>
    <n v="226"/>
    <s v="8f1f64db81c40ea10e1e9080c9ae60a7acb8925968c431ee16784dea9841c66f"/>
    <s v="866d562d83a77144c090ae01fef5e5dc5d322dfdcb968ee04e0fa262fe1b2619"/>
    <x v="32"/>
    <n v="39856.295749999997"/>
    <n v="49982.069380000001"/>
    <n v="39856.295749999997"/>
    <n v="49982.069380000001"/>
    <n v="211455.58078000002"/>
    <n v="176247.57862000001"/>
    <n v="211455.58078000002"/>
    <n v="176247.57862000001"/>
    <n v="0"/>
    <n v="0"/>
    <n v="137.94900000000001"/>
    <n v="132.37299999999999"/>
    <n v="0"/>
    <n v="0"/>
    <n v="760.34249999999997"/>
    <n v="8958.0979299999999"/>
    <n v="2186.5899399999998"/>
    <n v="2764.4518900000003"/>
    <n v="0"/>
    <n v="0"/>
    <n v="0"/>
    <n v="0"/>
    <n v="0"/>
    <n v="0"/>
    <s v="Huracan y Otros Riesgos Hidrometeorologicos"/>
    <s v="Daños Sin Autos"/>
    <s v="Riesgos Catastroficos"/>
    <x v="34"/>
    <x v="3"/>
    <n v="2332898.1774400002"/>
    <n v="2438887.2784099998"/>
    <n v="915229324.65265"/>
    <n v="785024033.86473012"/>
    <n v="876641246.77607977"/>
    <n v="747866068.79561019"/>
    <n v="20492623.836209998"/>
    <n v="17952915.800090004"/>
    <n v="6622132.7381100021"/>
    <n v="37697138.485189997"/>
    <n v="282168.6778"/>
    <n v="353840.83773999999"/>
    <n v="0.19449093521921207"/>
    <n v="0.27840641562942897"/>
    <n v="-10125.773630000003"/>
    <n v="-20.258812321307694"/>
    <n v="14.124989371871379"/>
    <n v="14.125579653054777"/>
    <n v="1.7084455779264314"/>
    <n v="2.0493800522255032"/>
    <n v="4.354787885006455E-3"/>
    <n v="4.5464773528025061E-3"/>
    <n v="6.3669476632370933E-3"/>
    <n v="6.6832914963628285E-3"/>
    <m/>
    <m/>
    <m/>
    <n v="0"/>
    <m/>
    <n v="0"/>
    <m/>
    <n v="0"/>
    <m/>
    <n v="19.976445881228532"/>
    <n v="530.54499120129606"/>
    <n v="352.6216117224717"/>
    <n v="3.1931643345516925"/>
    <n v="-91.51223277595939"/>
    <n v="-20.903310059051172"/>
    <n v="34.772980799500061"/>
    <n v="324.04607808168436"/>
    <s v="Resto"/>
    <n v="2023"/>
    <n v="4"/>
    <d v="2025-03-26T00:00:00"/>
    <x v="34"/>
    <x v="32"/>
  </r>
  <r>
    <n v="2024"/>
    <n v="12"/>
    <n v="37"/>
    <x v="35"/>
    <s v="Huracan y Otros Riesgos Hidrometeorologicos"/>
    <n v="25"/>
    <s v="b7a56873cd771f2c446d369b649430b65a756ba278ff97ec81bb6f55b2e73569"/>
    <s v="866d562d83a77144c090ae01fef5e5dc5d322dfdcb968ee04e0fa262fe1b2619"/>
    <x v="17"/>
    <n v="394626.17960999999"/>
    <n v="355513.08374999999"/>
    <n v="394626.17960999999"/>
    <n v="355513.08374999999"/>
    <n v="34059.625030000003"/>
    <n v="750716.44256999996"/>
    <n v="34059.625030000003"/>
    <n v="750716.44256999996"/>
    <n v="0"/>
    <n v="0"/>
    <n v="137.94900000000001"/>
    <n v="132.37299999999999"/>
    <n v="0"/>
    <n v="0"/>
    <n v="-364.04737"/>
    <n v="16.634840000000001"/>
    <n v="2952.6774700000001"/>
    <n v="633.89668999999992"/>
    <n v="0"/>
    <n v="0"/>
    <n v="0"/>
    <n v="0"/>
    <n v="0"/>
    <n v="0"/>
    <s v="Huracan y Otros Riesgos Hidrometeorologicos"/>
    <s v="Daños Sin Autos"/>
    <s v="Riesgos Catastroficos"/>
    <x v="34"/>
    <x v="3"/>
    <n v="13491623.877"/>
    <n v="11092660.54903"/>
    <n v="915229324.65265"/>
    <n v="785024033.86473012"/>
    <n v="876641246.77607977"/>
    <n v="747866068.79561019"/>
    <n v="20492623.836209998"/>
    <n v="17952915.800090004"/>
    <n v="6622132.7381100021"/>
    <n v="37697138.485189997"/>
    <n v="1166985.4617300001"/>
    <n v="1124288.29174"/>
    <n v="1.9256986453472327"/>
    <n v="1.9802526102652231"/>
    <n v="39113.095860000001"/>
    <n v="11.001872405771906"/>
    <n v="33.815860827005125"/>
    <n v="31.621167485413519"/>
    <n v="2.9249716950881166"/>
    <n v="3.2049397182814534"/>
    <n v="4.3117737705767836E-2"/>
    <n v="4.501569838987958E-2"/>
    <n v="4.5286904402121721E-2"/>
    <n v="4.7536998746651356E-2"/>
    <m/>
    <m/>
    <m/>
    <n v="0"/>
    <m/>
    <n v="0"/>
    <m/>
    <n v="0"/>
    <m/>
    <n v="-95.46305061423719"/>
    <n v="8.6308579587041976"/>
    <n v="211.1642234517339"/>
    <n v="0.51433014675149547"/>
    <n v="-2288.4633095358895"/>
    <n v="365.79789997010403"/>
    <n v="-12.329398442559999"/>
    <n v="2.6242194134189285"/>
    <s v="Medianas"/>
    <n v="2023"/>
    <n v="4"/>
    <d v="2025-03-26T00:00:00"/>
    <x v="34"/>
    <x v="17"/>
  </r>
  <r>
    <n v="2024"/>
    <n v="12"/>
    <n v="79"/>
    <x v="59"/>
    <s v="Huracan y Otros Riesgos Hidrometeorologicos"/>
    <n v="51"/>
    <s v="031b4af5197ec30a926f48cf40e11a7dbc470048a21e4003b7a3c07c5dab1baa"/>
    <s v="866d562d83a77144c090ae01fef5e5dc5d322dfdcb968ee04e0fa262fe1b2619"/>
    <x v="8"/>
    <n v="899269.36390999996"/>
    <n v="728204.94044999999"/>
    <n v="899269.36390999996"/>
    <n v="728204.94044999999"/>
    <n v="241305.84925"/>
    <n v="318440.99672"/>
    <n v="241305.84925"/>
    <n v="318440.99672"/>
    <n v="0"/>
    <n v="0"/>
    <n v="137.94900000000001"/>
    <n v="132.37299999999999"/>
    <n v="0"/>
    <n v="0"/>
    <n v="143831.69488999998"/>
    <n v="82702.292749999993"/>
    <n v="849224.24903999991"/>
    <n v="675757.22573000006"/>
    <n v="0"/>
    <n v="0"/>
    <n v="0"/>
    <n v="0"/>
    <n v="0"/>
    <n v="0"/>
    <s v="Huracan y Otros Riesgos Hidrometeorologicos"/>
    <s v="Daños Sin Autos"/>
    <s v="Riesgos Catastroficos"/>
    <x v="34"/>
    <x v="3"/>
    <n v="77118417.460149989"/>
    <n v="65800436.183449998"/>
    <n v="915229324.65265"/>
    <n v="785024033.86473012"/>
    <n v="876641246.77607977"/>
    <n v="747866068.79561019"/>
    <n v="20492623.836209998"/>
    <n v="17952915.800090004"/>
    <n v="6622132.7381100021"/>
    <n v="37697138.485189997"/>
    <n v="2178786.9868100001"/>
    <n v="1742751.11304"/>
    <n v="4.3882587759260554"/>
    <n v="4.0561931474459945"/>
    <n v="171064.42345999996"/>
    <n v="23.491247306601547"/>
    <n v="41.273854183727977"/>
    <n v="41.784792733813973"/>
    <n v="1.1660889752758303"/>
    <n v="1.1066871022249496"/>
    <n v="9.8256179045759132E-2"/>
    <n v="0.10258122889119546"/>
    <n v="9.2762120525787528E-2"/>
    <n v="9.737103618335391E-2"/>
    <m/>
    <m/>
    <m/>
    <n v="0"/>
    <m/>
    <n v="0"/>
    <m/>
    <n v="0"/>
    <m/>
    <n v="-24.222744013649621"/>
    <n v="26.833544979316144"/>
    <n v="43.729584768158382"/>
    <n v="3.6439295132412308"/>
    <n v="73.915002967073121"/>
    <n v="25.670021230273733"/>
    <n v="16.936833239582313"/>
    <n v="12.238462217057201"/>
    <s v="Medianas"/>
    <n v="2023"/>
    <n v="4"/>
    <d v="2025-03-26T00:00:00"/>
    <x v="34"/>
    <x v="8"/>
  </r>
  <r>
    <n v="2024"/>
    <n v="12"/>
    <n v="76"/>
    <x v="42"/>
    <s v="Huracan y Otros Riesgos Hidrometeorologicos"/>
    <n v="48"/>
    <s v="98010bd9270f9b100b6214a21754fd33bdc8d41b2bc9f9dd16ff54d3c34ffd71"/>
    <s v="866d562d83a77144c090ae01fef5e5dc5d322dfdcb968ee04e0fa262fe1b2619"/>
    <x v="12"/>
    <n v="355919.44073000003"/>
    <n v="193429.47775999998"/>
    <n v="355919.44073000003"/>
    <n v="193429.47775999998"/>
    <n v="140410.36327999999"/>
    <n v="353896.36787999998"/>
    <n v="140410.36327999999"/>
    <n v="353896.36787999998"/>
    <n v="0"/>
    <n v="0"/>
    <n v="137.94900000000001"/>
    <n v="132.37299999999999"/>
    <n v="0"/>
    <n v="0"/>
    <n v="-86.461149999999989"/>
    <n v="-309.60246999999998"/>
    <n v="1.0000000000000001E-5"/>
    <n v="0"/>
    <n v="0"/>
    <n v="0"/>
    <n v="0"/>
    <n v="0"/>
    <n v="0"/>
    <n v="0"/>
    <s v="Huracan y Otros Riesgos Hidrometeorologicos"/>
    <s v="Daños Sin Autos"/>
    <s v="Riesgos Catastroficos"/>
    <x v="34"/>
    <x v="3"/>
    <n v="2468439.5406499999"/>
    <n v="1842535.70578"/>
    <n v="915229324.65265"/>
    <n v="785024033.86473012"/>
    <n v="876641246.77607977"/>
    <n v="747866068.79561019"/>
    <n v="20492623.836209998"/>
    <n v="17952915.800090004"/>
    <n v="6622132.7381100021"/>
    <n v="37697138.485189997"/>
    <n v="713591.16396000003"/>
    <n v="386721.17449"/>
    <n v="1.7368173230267299"/>
    <n v="1.0774265301184682"/>
    <n v="162489.96297000005"/>
    <n v="84.004757109261035"/>
    <n v="49.87722083817043"/>
    <n v="50.017814001286794"/>
    <n v="14.418803250748358"/>
    <n v="10.49800430749946"/>
    <n v="3.8888552971691484E-2"/>
    <n v="4.0600352999465066E-2"/>
    <n v="2.4639943417748965E-2"/>
    <n v="2.5864186895322792E-2"/>
    <m/>
    <m/>
    <m/>
    <n v="0"/>
    <m/>
    <n v="0"/>
    <m/>
    <n v="0"/>
    <m/>
    <n v="-60.324440705305385"/>
    <n v="39.450040433873092"/>
    <n v="182.95886024109586"/>
    <n v="2.1203193719139186"/>
    <n v="-72.07349476249334"/>
    <m/>
    <n v="-864611499.99999976"/>
    <m/>
    <s v="Medianas"/>
    <n v="2023"/>
    <n v="4"/>
    <d v="2025-03-26T00:00:00"/>
    <x v="34"/>
    <x v="12"/>
  </r>
  <r>
    <n v="2024"/>
    <n v="12"/>
    <n v="27"/>
    <x v="21"/>
    <s v="Huracan y Otros Riesgos Hidrometeorologicos"/>
    <n v="21"/>
    <s v="6f4b6612125fb3a0daecd2799dfd6c9c299424fd920f9b308110a2c1fbd8f443"/>
    <s v="866d562d83a77144c090ae01fef5e5dc5d322dfdcb968ee04e0fa262fe1b2619"/>
    <x v="19"/>
    <n v="294582.37872000004"/>
    <n v="263660.87095000001"/>
    <n v="294582.37872000004"/>
    <n v="263660.87095000001"/>
    <n v="43800.979419999996"/>
    <n v="388405.06064000004"/>
    <n v="43800.979419999996"/>
    <n v="388405.06064000004"/>
    <n v="0"/>
    <n v="0"/>
    <n v="137.94900000000001"/>
    <n v="132.37299999999999"/>
    <n v="0"/>
    <n v="0"/>
    <n v="27371.121279999999"/>
    <n v="14096.058560000001"/>
    <n v="132558.96593999999"/>
    <n v="95521.213829999993"/>
    <n v="0"/>
    <n v="0"/>
    <n v="0"/>
    <n v="0"/>
    <n v="0"/>
    <n v="0"/>
    <s v="Huracan y Otros Riesgos Hidrometeorologicos"/>
    <s v="Daños Sin Autos"/>
    <s v="Riesgos Catastroficos"/>
    <x v="34"/>
    <x v="3"/>
    <n v="12904627.523799999"/>
    <n v="11666681.303610001"/>
    <n v="915229324.65265"/>
    <n v="785024033.86473012"/>
    <n v="876641246.77607977"/>
    <n v="747866068.79561019"/>
    <n v="20492623.836209998"/>
    <n v="17952915.800090004"/>
    <n v="6622132.7381100021"/>
    <n v="37697138.485189997"/>
    <n v="433800.87235000002"/>
    <n v="390063.19983"/>
    <n v="1.4375044458654422"/>
    <n v="1.4686242273173151"/>
    <n v="30921.507770000026"/>
    <n v="11.727757576839636"/>
    <n v="67.907281311856039"/>
    <n v="67.594397796282877"/>
    <n v="2.2827654512050182"/>
    <n v="2.2599474871094309"/>
    <n v="3.2186728591962525E-2"/>
    <n v="3.3603527076024653E-2"/>
    <n v="3.3586343803001607E-2"/>
    <n v="3.5255092048046617E-2"/>
    <m/>
    <m/>
    <m/>
    <n v="0"/>
    <m/>
    <n v="0"/>
    <m/>
    <n v="0"/>
    <m/>
    <n v="-88.722860781518577"/>
    <n v="14.868838934060186"/>
    <n v="147.31236350715699"/>
    <n v="0.66143312362085127"/>
    <n v="94.175706375612549"/>
    <n v="38.774373382562374"/>
    <n v="20.64826101041627"/>
    <n v="14.756992708537906"/>
    <s v="Resto"/>
    <n v="2023"/>
    <n v="4"/>
    <d v="2025-03-26T00:00:00"/>
    <x v="34"/>
    <x v="19"/>
  </r>
  <r>
    <n v="2024"/>
    <n v="12"/>
    <n v="3"/>
    <x v="40"/>
    <s v="Huracan y Otros Riesgos Hidrometeorologicos"/>
    <n v="3"/>
    <s v="4e07408562bedb8b60ce05c1decfe3ad16b72230967de01f640b7e4729b49fce"/>
    <s v="866d562d83a77144c090ae01fef5e5dc5d322dfdcb968ee04e0fa262fe1b2619"/>
    <x v="27"/>
    <n v="256099.24893999999"/>
    <n v="244575.47553999998"/>
    <n v="256099.24893999999"/>
    <n v="244575.47553999998"/>
    <n v="50343.647660000002"/>
    <n v="265159.84912000003"/>
    <n v="50343.647660000002"/>
    <n v="265159.84912000003"/>
    <n v="0"/>
    <n v="0"/>
    <n v="137.94900000000001"/>
    <n v="132.37299999999999"/>
    <n v="0"/>
    <n v="0"/>
    <n v="2714.3048399999998"/>
    <n v="17180.15582"/>
    <n v="11548.258230000001"/>
    <n v="11640.38474"/>
    <n v="0"/>
    <n v="0"/>
    <n v="0"/>
    <n v="0"/>
    <n v="0"/>
    <n v="0"/>
    <s v="Huracan y Otros Riesgos Hidrometeorologicos"/>
    <s v="Daños Sin Autos"/>
    <s v="Riesgos Catastroficos"/>
    <x v="34"/>
    <x v="3"/>
    <n v="25277015.57071"/>
    <n v="21222664.481219999"/>
    <n v="915229324.65265"/>
    <n v="785024033.86473012"/>
    <n v="876641246.77607977"/>
    <n v="747866068.79561019"/>
    <n v="20492623.836209998"/>
    <n v="17952915.800090004"/>
    <n v="6622132.7381100021"/>
    <n v="37697138.485189997"/>
    <n v="439120.17191999999"/>
    <n v="430147.55855000002"/>
    <n v="1.2497142922590443"/>
    <n v="1.3623161733915883"/>
    <n v="11523.773400000005"/>
    <n v="4.7117452698626439"/>
    <n v="58.320993959406806"/>
    <n v="56.858506035567956"/>
    <n v="1.0131704362945348"/>
    <n v="1.1524258688461364"/>
    <n v="2.798197588754003E-2"/>
    <n v="2.9213689166671775E-2"/>
    <n v="3.1155157675356409E-2"/>
    <n v="3.2703111659267134E-2"/>
    <m/>
    <m/>
    <m/>
    <n v="0"/>
    <m/>
    <n v="0"/>
    <m/>
    <n v="0"/>
    <m/>
    <n v="-81.013849635577145"/>
    <n v="19.657866186009283"/>
    <n v="108.41636862181363"/>
    <n v="0.76023314015249399"/>
    <n v="-84.200930023928038"/>
    <n v="-0.79143870291007445"/>
    <n v="23.504019272350472"/>
    <n v="147.59096201488612"/>
    <s v="Resto"/>
    <n v="2023"/>
    <n v="4"/>
    <d v="2025-03-26T00:00:00"/>
    <x v="34"/>
    <x v="27"/>
  </r>
  <r>
    <n v="2024"/>
    <n v="12"/>
    <n v="80"/>
    <x v="30"/>
    <s v="Huracan y Otros Riesgos Hidrometeorologicos"/>
    <n v="52"/>
    <s v="41cfc0d1f2d127b04555b7246d84019b4d27710a3f3aff6e7764375b1e06e05d"/>
    <s v="866d562d83a77144c090ae01fef5e5dc5d322dfdcb968ee04e0fa262fe1b2619"/>
    <x v="29"/>
    <n v="165782.59356000001"/>
    <n v="141159.12745"/>
    <n v="165782.59356000001"/>
    <n v="141159.12745"/>
    <n v="-7421.5538600000009"/>
    <n v="341262.36028999998"/>
    <n v="-7421.5538600000009"/>
    <n v="341262.36028999998"/>
    <n v="0"/>
    <n v="0"/>
    <n v="137.94900000000001"/>
    <n v="132.37299999999999"/>
    <n v="0"/>
    <n v="0"/>
    <n v="-253.75970999999998"/>
    <n v="5793.6660199999997"/>
    <n v="-2.5499999999999997E-3"/>
    <n v="-2.5000000000000001E-4"/>
    <n v="0"/>
    <n v="0"/>
    <n v="0"/>
    <n v="0"/>
    <n v="0"/>
    <n v="0"/>
    <s v="Huracan y Otros Riesgos Hidrometeorologicos"/>
    <s v="Daños Sin Autos"/>
    <s v="Riesgos Catastroficos"/>
    <x v="34"/>
    <x v="3"/>
    <n v="1104243.47276"/>
    <n v="1122680.13815"/>
    <n v="915229324.65265"/>
    <n v="785024033.86473012"/>
    <n v="876641246.77607977"/>
    <n v="747866068.79561019"/>
    <n v="20492623.836209998"/>
    <n v="17952915.800090004"/>
    <n v="6622132.7381100021"/>
    <n v="37697138.485189997"/>
    <n v="285368.58023000002"/>
    <n v="258723.30708"/>
    <n v="0.80898666215238857"/>
    <n v="0.78627410177734092"/>
    <n v="24623.466110000008"/>
    <n v="17.443764746081957"/>
    <n v="58.09419993833356"/>
    <n v="54.559880608805024"/>
    <n v="15.013228300606107"/>
    <n v="12.573405607995166"/>
    <n v="1.8113776415863665E-2"/>
    <n v="1.8911110350976427E-2"/>
    <n v="1.7981503923524912E-2"/>
    <n v="1.8874920703024756E-2"/>
    <m/>
    <m/>
    <m/>
    <n v="0"/>
    <m/>
    <n v="0"/>
    <m/>
    <n v="0"/>
    <m/>
    <n v="-102.17473554765701"/>
    <n v="-4.4766785828537499"/>
    <n v="241.75720440810929"/>
    <n v="-0.11207195858955492"/>
    <n v="-104.37995060681804"/>
    <n v="919.99999999999989"/>
    <n v="9951361.1764705889"/>
    <n v="-2317466408"/>
    <s v="Resto"/>
    <n v="2023"/>
    <n v="4"/>
    <d v="2025-03-26T00:00:00"/>
    <x v="34"/>
    <x v="29"/>
  </r>
  <r>
    <n v="2024"/>
    <n v="12"/>
    <n v="50"/>
    <x v="56"/>
    <s v="Huracan y Otros Riesgos Hidrometeorologicos"/>
    <n v="38"/>
    <s v="aea92132c4cbeb263e6ac2bf6c183b5d81737f179f21efdc5863739672f0f470"/>
    <s v="866d562d83a77144c090ae01fef5e5dc5d322dfdcb968ee04e0fa262fe1b2619"/>
    <x v="36"/>
    <n v="0"/>
    <n v="-1079.1142"/>
    <n v="0"/>
    <n v="-1079.1142"/>
    <n v="449.63332000000003"/>
    <n v="-516.36786000000006"/>
    <n v="449.63332000000003"/>
    <n v="-516.36786000000006"/>
    <n v="0"/>
    <n v="0"/>
    <n v="137.94900000000001"/>
    <n v="132.37299999999999"/>
    <n v="0"/>
    <n v="0"/>
    <n v="546.39711"/>
    <n v="475.98957000000001"/>
    <n v="0"/>
    <n v="0"/>
    <n v="0"/>
    <n v="0"/>
    <n v="0"/>
    <n v="0"/>
    <n v="0"/>
    <n v="0"/>
    <s v="Huracan y Otros Riesgos Hidrometeorologicos"/>
    <s v="Daños Sin Autos"/>
    <s v="Riesgos Catastroficos"/>
    <x v="34"/>
    <x v="3"/>
    <n v="56200364.244449995"/>
    <n v="33772004.557349995"/>
    <n v="915229324.65265"/>
    <n v="785024033.86473012"/>
    <n v="876641246.77607977"/>
    <n v="747866068.79561019"/>
    <n v="20492623.836209998"/>
    <n v="17952915.800090004"/>
    <n v="6622132.7381100021"/>
    <n v="37697138.485189997"/>
    <n v="0"/>
    <n v="-249.93945000000002"/>
    <m/>
    <n v="-6.010801877623634E-3"/>
    <m/>
    <m/>
    <m/>
    <n v="431.75024991052828"/>
    <m/>
    <n v="-3.1952921188539464E-3"/>
    <m/>
    <m/>
    <n v="-1.3746256846270587E-4"/>
    <n v="-1.4429244018756508E-4"/>
    <m/>
    <m/>
    <m/>
    <n v="0"/>
    <m/>
    <n v="0"/>
    <m/>
    <n v="0"/>
    <m/>
    <n v="-187.07616310589123"/>
    <m/>
    <n v="47.851085640426199"/>
    <n v="6.7898566486350471E-3"/>
    <n v="14.791824114969575"/>
    <m/>
    <m/>
    <m/>
    <s v="Resto"/>
    <n v="2023"/>
    <n v="4"/>
    <d v="2025-03-26T00:00:00"/>
    <x v="34"/>
    <x v="36"/>
  </r>
  <r>
    <n v="2024"/>
    <n v="12"/>
    <n v="5.0999999999999996"/>
    <x v="6"/>
    <s v="Huracan y Otros Riesgos Hidrometeorologicos"/>
    <n v="5.0999999999999996"/>
    <m/>
    <m/>
    <x v="3"/>
    <n v="11574764.18128"/>
    <n v="10304421.31921"/>
    <n v="11574764.18128"/>
    <n v="10304421.31921"/>
    <n v="4965598.6847299999"/>
    <n v="26389206.484999999"/>
    <n v="4965598.6847299999"/>
    <n v="26389206.484999999"/>
    <n v="0"/>
    <n v="0"/>
    <n v="0"/>
    <n v="0"/>
    <n v="-448.34424999999999"/>
    <n v="282.71063999999996"/>
    <n v="1414412.5851500002"/>
    <n v="1034190.8846300001"/>
    <n v="1699674.52566"/>
    <n v="1549090.8295099998"/>
    <n v="0"/>
    <n v="0"/>
    <n v="0"/>
    <n v="0"/>
    <n v="0"/>
    <n v="0"/>
    <s v="Huracan y Otros Riesgos Hidrometeorologicos"/>
    <s v="Daños Sin Autos"/>
    <s v="Riesgos Catastroficos"/>
    <x v="34"/>
    <x v="3"/>
    <n v="153535670.72537002"/>
    <n v="137124399.16227999"/>
    <n v="915229324.65265"/>
    <n v="785024033.86473012"/>
    <n v="876641246.77607977"/>
    <n v="747866068.79561019"/>
    <n v="20492623.836209998"/>
    <n v="17952915.800090004"/>
    <n v="6622132.7381100021"/>
    <n v="37697138.485189997"/>
    <n v="17898902.235509999"/>
    <n v="15144241.455679998"/>
    <n v="56.482587460702113"/>
    <n v="57.396923340766413"/>
    <n v="1270342.8620699998"/>
    <n v="12.328133940930442"/>
    <n v="64.667452947570098"/>
    <n v="68.041845142037303"/>
    <n v="7.5388110962069748"/>
    <n v="7.5146519380662689"/>
    <n v="1.2646845844535064"/>
    <n v="1.3203535909184227"/>
    <n v="1.3126249483701269"/>
    <n v="1.3778431391872883"/>
    <m/>
    <m/>
    <m/>
    <n v="0"/>
    <m/>
    <n v="0"/>
    <m/>
    <n v="0"/>
    <m/>
    <n v="-81.183220921960967"/>
    <n v="42.900214699500488"/>
    <n v="256.09595791472503"/>
    <n v="74.984886004372257"/>
    <n v="36.76513747808086"/>
    <n v="9.7207790067179047"/>
    <n v="83.216672592111124"/>
    <n v="66.76115208538998"/>
    <m/>
    <n v="2023"/>
    <n v="4"/>
    <d v="2025-03-26T00:00:00"/>
    <x v="34"/>
    <x v="3"/>
  </r>
  <r>
    <n v="2024"/>
    <n v="12"/>
    <n v="93"/>
    <x v="43"/>
    <s v="Huracan y Otros Riesgos Hidrometeorologicos"/>
    <n v="220"/>
    <s v="36790ecd55c2030dc553685bef719df653f413a20cdad1bfd1dc934c76686ddd"/>
    <s v="866d562d83a77144c090ae01fef5e5dc5d322dfdcb968ee04e0fa262fe1b2619"/>
    <x v="24"/>
    <n v="108255.53393000001"/>
    <n v="130913.48222000001"/>
    <n v="108255.53393000001"/>
    <n v="130913.48222000001"/>
    <n v="15280.252090000002"/>
    <n v="-6093.076140000001"/>
    <n v="15280.252090000002"/>
    <n v="-6093.076140000001"/>
    <n v="0"/>
    <n v="0"/>
    <n v="137.94900000000001"/>
    <n v="132.37299999999999"/>
    <n v="0"/>
    <n v="0"/>
    <n v="-229.74889000000002"/>
    <n v="1574.2546399999999"/>
    <n v="3496.56799"/>
    <n v="-11158.76468"/>
    <n v="0"/>
    <n v="0"/>
    <n v="0"/>
    <n v="0"/>
    <n v="0"/>
    <n v="0"/>
    <s v="Huracan y Otros Riesgos Hidrometeorologicos"/>
    <s v="Daños Sin Autos"/>
    <s v="Riesgos Catastroficos"/>
    <x v="34"/>
    <x v="3"/>
    <n v="790543.25459999999"/>
    <n v="654697.32048999995"/>
    <n v="915229324.65265"/>
    <n v="785024033.86473012"/>
    <n v="876641246.77607977"/>
    <n v="747866068.79561019"/>
    <n v="20492623.836209998"/>
    <n v="17952915.800090004"/>
    <n v="6622132.7381100021"/>
    <n v="37697138.485189997"/>
    <n v="199443.0362"/>
    <n v="234047.51419999998"/>
    <n v="0.52826585211950727"/>
    <n v="0.72920456864919792"/>
    <n v="-22657.94829"/>
    <n v="-17.307574365735178"/>
    <n v="54.278923943697968"/>
    <n v="55.934574937690165"/>
    <n v="13.693815398472442"/>
    <n v="19.996031467185396"/>
    <n v="1.1828241405080131E-2"/>
    <n v="1.2348898061563795E-2"/>
    <n v="1.6676366145824028E-2"/>
    <n v="1.7504936736978546E-2"/>
    <m/>
    <m/>
    <m/>
    <n v="0"/>
    <m/>
    <n v="0"/>
    <m/>
    <n v="0"/>
    <m/>
    <n v="-350.78058666767288"/>
    <n v="14.114984735912431"/>
    <n v="-4.6542770360050394"/>
    <n v="0.23074517975248382"/>
    <n v="-114.5941377057018"/>
    <n v="-131.33472288618958"/>
    <n v="-6.5706970565728939"/>
    <n v="-14.107785988368024"/>
    <s v="Resto"/>
    <n v="2023"/>
    <n v="4"/>
    <d v="2025-03-26T00:00:00"/>
    <x v="34"/>
    <x v="24"/>
  </r>
  <r>
    <n v="2024"/>
    <n v="12"/>
    <n v="12"/>
    <x v="31"/>
    <s v="Huracan y Otros Riesgos Hidrometeorologicos"/>
    <n v="12"/>
    <s v="6b51d431df5d7f141cbececcf79edf3dd861c3b4069f0b11661a3eefacbba918"/>
    <s v="866d562d83a77144c090ae01fef5e5dc5d322dfdcb968ee04e0fa262fe1b2619"/>
    <x v="14"/>
    <n v="413573.48056"/>
    <n v="296716.33998000005"/>
    <n v="413573.48056"/>
    <n v="296716.33998000005"/>
    <n v="21316.230660000001"/>
    <n v="1115370.4343300001"/>
    <n v="21316.230660000001"/>
    <n v="1115370.4343300001"/>
    <n v="0"/>
    <n v="0"/>
    <n v="137.94900000000001"/>
    <n v="132.37299999999999"/>
    <n v="0"/>
    <n v="0"/>
    <n v="-972.35841000000005"/>
    <n v="1550.4321399999999"/>
    <n v="545.18606000000011"/>
    <n v="5215.9195"/>
    <n v="0"/>
    <n v="0"/>
    <n v="0"/>
    <n v="0"/>
    <n v="0"/>
    <n v="0"/>
    <s v="Huracan y Otros Riesgos Hidrometeorologicos"/>
    <s v="Daños Sin Autos"/>
    <s v="Riesgos Catastroficos"/>
    <x v="34"/>
    <x v="3"/>
    <n v="6593607.79947"/>
    <n v="7470400.8941500001"/>
    <n v="915229324.65265"/>
    <n v="785024033.86473012"/>
    <n v="876641246.77607977"/>
    <n v="747866068.79561019"/>
    <n v="20492623.836209998"/>
    <n v="17952915.800090004"/>
    <n v="6622132.7381100021"/>
    <n v="37697138.485189997"/>
    <n v="808601.40185999998"/>
    <n v="602531.71510999999"/>
    <n v="2.0181577716232959"/>
    <n v="1.652747349143767"/>
    <n v="116857.14057999995"/>
    <n v="39.383453094587438"/>
    <n v="51.146767691556086"/>
    <n v="49.244933094655543"/>
    <n v="6.2723397135213794"/>
    <n v="3.9718931310949563"/>
    <n v="4.5187962122712838E-2"/>
    <n v="4.717705014234163E-2"/>
    <n v="3.7797102659296179E-2"/>
    <n v="3.9675063806256447E-2"/>
    <m/>
    <m/>
    <m/>
    <n v="0"/>
    <m/>
    <n v="0"/>
    <m/>
    <n v="0"/>
    <m/>
    <n v="-98.088865366706216"/>
    <n v="5.1541580062475756"/>
    <n v="375.90462136503191"/>
    <n v="0.32189373881508432"/>
    <n v="-162.71531561516778"/>
    <n v="-89.547651952834002"/>
    <n v="-178.35349825342192"/>
    <n v="29.725001315683645"/>
    <s v="Medianas"/>
    <n v="2023"/>
    <n v="4"/>
    <d v="2025-03-26T00:00:00"/>
    <x v="34"/>
    <x v="14"/>
  </r>
  <r>
    <n v="2024"/>
    <n v="12"/>
    <n v="107"/>
    <x v="28"/>
    <s v="Huracan y Otros Riesgos Hidrometeorologicos"/>
    <n v="70"/>
    <s v="ff5a1ae012afa5d4c889c50ad427aaf545d31a4fac04ffc1c4d03d403ba4250a"/>
    <s v="866d562d83a77144c090ae01fef5e5dc5d322dfdcb968ee04e0fa262fe1b2619"/>
    <x v="30"/>
    <n v="12794.68909"/>
    <n v="11728.99036"/>
    <n v="12794.68909"/>
    <n v="11728.99036"/>
    <n v="16456.118280000002"/>
    <n v="1738.4688299999998"/>
    <n v="16456.118280000002"/>
    <n v="1738.4688299999998"/>
    <n v="0"/>
    <n v="0"/>
    <n v="137.94900000000001"/>
    <n v="132.37299999999999"/>
    <n v="0"/>
    <n v="0"/>
    <n v="1048.0627899999999"/>
    <n v="1067.3133300000002"/>
    <n v="2018.4129599999999"/>
    <n v="1921.5249199999998"/>
    <n v="0"/>
    <n v="0"/>
    <n v="0"/>
    <n v="0"/>
    <n v="0"/>
    <n v="0"/>
    <s v="Huracan y Otros Riesgos Hidrometeorologicos"/>
    <s v="Daños Sin Autos"/>
    <s v="Riesgos Catastroficos"/>
    <x v="34"/>
    <x v="3"/>
    <n v="1973163.2505099999"/>
    <n v="1477029.9641500001"/>
    <n v="915229324.65265"/>
    <n v="785024033.86473012"/>
    <n v="876641246.77607977"/>
    <n v="747866068.79561019"/>
    <n v="20492623.836209998"/>
    <n v="17952915.800090004"/>
    <n v="6622132.7381100021"/>
    <n v="37697138.485189997"/>
    <n v="16050.59477"/>
    <n v="14519.037480000001"/>
    <n v="6.2435582638237265E-2"/>
    <n v="6.5331952149751626E-2"/>
    <n v="1065.6987300000001"/>
    <n v="9.0860227290697537"/>
    <n v="79.714735019754031"/>
    <n v="80.783525603241287"/>
    <n v="0.648435403745381"/>
    <n v="0.79409291921506753"/>
    <n v="1.3979763044476171E-3"/>
    <n v="1.4595125585356063E-3"/>
    <n v="1.4940931556270108E-3"/>
    <n v="1.5683276524216133E-3"/>
    <m/>
    <m/>
    <m/>
    <n v="0"/>
    <m/>
    <n v="0"/>
    <m/>
    <n v="0"/>
    <m/>
    <n v="846.58690429324554"/>
    <n v="128.61678907744371"/>
    <n v="14.821981915244747"/>
    <n v="0.24850178833317496"/>
    <n v="-1.8036446710545828"/>
    <n v="5.0422473833958925"/>
    <n v="51.925092177370878"/>
    <n v="55.545120382825964"/>
    <s v="Resto"/>
    <n v="2023"/>
    <n v="4"/>
    <d v="2025-03-26T00:00:00"/>
    <x v="34"/>
    <x v="30"/>
  </r>
  <r>
    <n v="2024"/>
    <n v="12"/>
    <n v="109"/>
    <x v="68"/>
    <s v="Huracan y Otros Riesgos Hidrometeorologicos"/>
    <n v="228"/>
    <s v="9d693eeee1d1899cbc50b6d45df953d3835acf28ee869879b45565fccc814765"/>
    <s v="866d562d83a77144c090ae01fef5e5dc5d322dfdcb968ee04e0fa262fe1b2619"/>
    <x v="20"/>
    <n v="243026.14838"/>
    <n v="198386.32886000001"/>
    <n v="243026.14838"/>
    <n v="198386.32886000001"/>
    <n v="103.41351"/>
    <n v="-4772.0759499999995"/>
    <n v="103.41351"/>
    <n v="-4772.0759499999995"/>
    <n v="0"/>
    <n v="0"/>
    <n v="137.94900000000001"/>
    <n v="132.37299999999999"/>
    <n v="0"/>
    <n v="0"/>
    <n v="-0.14560000000000001"/>
    <n v="-4764.0131100000008"/>
    <n v="-1471.8550500000001"/>
    <n v="-815.29499999999996"/>
    <n v="0"/>
    <n v="0"/>
    <n v="0"/>
    <n v="0"/>
    <n v="0"/>
    <n v="0"/>
    <s v="Huracan y Otros Riesgos Hidrometeorologicos"/>
    <s v="Daños Sin Autos"/>
    <s v="Riesgos Catastroficos"/>
    <x v="34"/>
    <x v="3"/>
    <n v="4465205.7030500006"/>
    <n v="3855035.1309799999"/>
    <n v="915229324.65265"/>
    <n v="785024033.86473012"/>
    <n v="876641246.77607977"/>
    <n v="747866068.79561019"/>
    <n v="20492623.836209998"/>
    <n v="17952915.800090004"/>
    <n v="6622132.7381100021"/>
    <n v="37697138.485189997"/>
    <n v="983050.07510000002"/>
    <n v="805039.86566000001"/>
    <n v="1.1859201160496509"/>
    <n v="1.1050368144599967"/>
    <n v="44639.81951999999"/>
    <n v="22.50145953933249"/>
    <n v="24.721644861812187"/>
    <n v="24.643044068054433"/>
    <n v="5.4426641131896503"/>
    <n v="5.1461613738800773"/>
    <n v="2.6553579724101811E-2"/>
    <n v="2.7722417724895858E-2"/>
    <n v="2.5271370085744989E-2"/>
    <n v="2.6526986199479321E-2"/>
    <m/>
    <m/>
    <m/>
    <n v="0"/>
    <m/>
    <n v="0"/>
    <m/>
    <n v="0"/>
    <m/>
    <n v="-102.16705498997769"/>
    <n v="4.2552421082813194E-2"/>
    <n v="-2.405445968692542"/>
    <n v="1.5616345079412417E-3"/>
    <n v="-99.996943753162753"/>
    <n v="80.530366309127402"/>
    <n v="9.8922784550013951E-3"/>
    <n v="584.32997994590926"/>
    <s v="Resto"/>
    <n v="2023"/>
    <n v="4"/>
    <d v="2025-03-26T00:00:00"/>
    <x v="34"/>
    <x v="20"/>
  </r>
  <r>
    <n v="2024"/>
    <n v="12"/>
    <n v="150.1"/>
    <x v="32"/>
    <s v="Huracan y Otros Riesgos Hidrometeorologicos"/>
    <n v="150.1"/>
    <m/>
    <m/>
    <x v="21"/>
    <n v="2361177.6263299999"/>
    <n v="2218617.0295899999"/>
    <n v="2361177.6263299999"/>
    <n v="2218617.0295899999"/>
    <n v="246206.05984000003"/>
    <n v="3570130.5928399996"/>
    <n v="246206.05984000003"/>
    <n v="3570130.5928399996"/>
    <n v="0"/>
    <n v="0"/>
    <n v="0"/>
    <n v="0"/>
    <n v="0"/>
    <n v="0"/>
    <n v="99375.687339999989"/>
    <n v="160816.91148000001"/>
    <n v="271069.06016999995"/>
    <n v="211268.30317999996"/>
    <n v="0"/>
    <n v="0"/>
    <n v="0"/>
    <n v="0"/>
    <n v="0"/>
    <n v="0"/>
    <s v="Huracan y Otros Riesgos Hidrometeorologicos"/>
    <s v="Daños Sin Autos"/>
    <s v="Riesgos Catastroficos"/>
    <x v="34"/>
    <x v="3"/>
    <n v="150221694.22337002"/>
    <n v="119842817.17305999"/>
    <n v="915229324.65265"/>
    <n v="785024033.86473012"/>
    <n v="876641246.77607977"/>
    <n v="747866068.79561019"/>
    <n v="20492623.836209998"/>
    <n v="17952915.800090004"/>
    <n v="6622132.7381100021"/>
    <n v="37697138.485189997"/>
    <n v="5358428.8266799999"/>
    <n v="5120274.875380001"/>
    <n v="11.522085435237694"/>
    <n v="12.357976020691176"/>
    <n v="142560.59673999995"/>
    <n v="6.4256514233258732"/>
    <n v="44.06473805481054"/>
    <n v="43.330037616883708"/>
    <n v="1.571795364535751"/>
    <n v="1.851272426603747"/>
    <n v="0.25798754068835367"/>
    <n v="0.26934366082059502"/>
    <n v="0.28261772046233896"/>
    <n v="0.29665967238799035"/>
    <m/>
    <m/>
    <m/>
    <n v="0"/>
    <m/>
    <n v="0"/>
    <m/>
    <n v="0"/>
    <m/>
    <n v="-93.10372398326902"/>
    <n v="10.427257021856521"/>
    <n v="160.91693812968521"/>
    <n v="3.7179269817878757"/>
    <n v="-38.205698377462717"/>
    <n v="28.305598184811444"/>
    <n v="36.660652926481866"/>
    <n v="76.119753441189175"/>
    <s v="Resto"/>
    <n v="2023"/>
    <n v="4"/>
    <d v="2025-03-26T00:00:00"/>
    <x v="34"/>
    <x v="21"/>
  </r>
  <r>
    <n v="2024"/>
    <n v="12"/>
    <n v="125"/>
    <x v="67"/>
    <s v="Huracan y Otros Riesgos Hidrometeorologicos"/>
    <n v="238"/>
    <s v="8ae4c23b80d1e7c8ff79e515fe791ebd68190bae842dda7af193db125f700452"/>
    <s v="866d562d83a77144c090ae01fef5e5dc5d322dfdcb968ee04e0fa262fe1b2619"/>
    <x v="36"/>
    <n v="0"/>
    <n v="0"/>
    <n v="0"/>
    <n v="0"/>
    <n v="3.0899999999999999E-3"/>
    <n v="6.2500000000000003E-3"/>
    <n v="3.0899999999999999E-3"/>
    <n v="6.2500000000000003E-3"/>
    <n v="0"/>
    <n v="0"/>
    <n v="0"/>
    <n v="0"/>
    <n v="0"/>
    <n v="0"/>
    <n v="3.0899999999999999E-3"/>
    <n v="6.2500000000000003E-3"/>
    <n v="0"/>
    <n v="0"/>
    <n v="0"/>
    <n v="0"/>
    <n v="0"/>
    <n v="0"/>
    <n v="0"/>
    <n v="0"/>
    <s v="Huracan y Otros Riesgos Hidrometeorologicos"/>
    <s v="Daños Sin Autos"/>
    <s v="Riesgos Catastroficos"/>
    <x v="34"/>
    <x v="3"/>
    <n v="122106.19086"/>
    <n v="126647.97767000001"/>
    <n v="915229324.65265"/>
    <n v="785024033.86473012"/>
    <n v="876641246.77607977"/>
    <n v="747866068.79561019"/>
    <n v="20492623.836209998"/>
    <n v="17952915.800090004"/>
    <n v="6622132.7381100021"/>
    <n v="37697138.485189997"/>
    <n v="0"/>
    <n v="0"/>
    <m/>
    <m/>
    <m/>
    <m/>
    <m/>
    <m/>
    <m/>
    <m/>
    <m/>
    <m/>
    <m/>
    <m/>
    <m/>
    <m/>
    <m/>
    <n v="0"/>
    <m/>
    <n v="0"/>
    <m/>
    <n v="0"/>
    <m/>
    <n v="-50.56"/>
    <m/>
    <m/>
    <n v="4.6661704351186189E-8"/>
    <n v="-50.56"/>
    <m/>
    <m/>
    <m/>
    <s v="Resto"/>
    <n v="2023"/>
    <n v="4"/>
    <d v="2025-03-26T00:00:00"/>
    <x v="34"/>
    <x v="36"/>
  </r>
  <r>
    <n v="2024"/>
    <n v="12"/>
    <n v="23"/>
    <x v="16"/>
    <s v="Huracan y Otros Riesgos Hidrometeorologicos"/>
    <n v="17"/>
    <s v="4523540f1504cd17100c4835e85b7eefd49911580f8efff0599a8f283be6b9e3"/>
    <s v="866d562d83a77144c090ae01fef5e5dc5d322dfdcb968ee04e0fa262fe1b2619"/>
    <x v="9"/>
    <n v="1245848.5883699998"/>
    <n v="848888.08134000003"/>
    <n v="1245848.5883699998"/>
    <n v="848888.08134000003"/>
    <n v="-498670.89057000005"/>
    <n v="3484759.1471599997"/>
    <n v="-498670.89057000005"/>
    <n v="3484759.1471599997"/>
    <n v="0"/>
    <n v="0"/>
    <n v="137.94900000000001"/>
    <n v="132.37299999999999"/>
    <n v="0"/>
    <n v="0"/>
    <n v="53986.238729999997"/>
    <n v="65156.150979999999"/>
    <n v="75950.377819999994"/>
    <n v="65581.503830000001"/>
    <n v="0"/>
    <n v="0"/>
    <n v="0"/>
    <n v="0"/>
    <n v="0"/>
    <n v="0"/>
    <s v="Huracan y Otros Riesgos Hidrometeorologicos"/>
    <s v="Daños Sin Autos"/>
    <s v="Riesgos Catastroficos"/>
    <x v="34"/>
    <x v="3"/>
    <n v="22633209.318060003"/>
    <n v="19354152.859979998"/>
    <n v="915229324.65265"/>
    <n v="785024033.86473012"/>
    <n v="876641246.77607977"/>
    <n v="747866068.79561019"/>
    <n v="20492623.836209998"/>
    <n v="17952915.800090004"/>
    <n v="6622132.7381100021"/>
    <n v="37697138.485189997"/>
    <n v="1817135.1156900001"/>
    <n v="1296131.6037000001"/>
    <n v="6.0794976686617055"/>
    <n v="4.7284134276157204"/>
    <n v="396960.50702999975"/>
    <n v="46.76240787871393"/>
    <n v="68.561142075388702"/>
    <n v="65.493972904967592"/>
    <n v="5.5045158239043195"/>
    <n v="4.3860771767247337"/>
    <n v="0.13612419912821602"/>
    <n v="0.14211612708752985"/>
    <n v="0.10813529837562585"/>
    <n v="0.11350803529662459"/>
    <m/>
    <m/>
    <m/>
    <n v="0"/>
    <m/>
    <n v="0"/>
    <m/>
    <n v="0"/>
    <m/>
    <n v="-114.31005327804091"/>
    <n v="-40.026604775660083"/>
    <n v="410.50866701523051"/>
    <n v="-7.5303668816569784"/>
    <n v="-17.143296652726857"/>
    <n v="15.810668228770908"/>
    <n v="71.080935052022625"/>
    <n v="99.351413393778529"/>
    <s v="Grandes"/>
    <n v="2023"/>
    <n v="4"/>
    <d v="2025-03-26T00:00:00"/>
    <x v="34"/>
    <x v="9"/>
  </r>
  <r>
    <n v="2024"/>
    <n v="12"/>
    <n v="61"/>
    <x v="2"/>
    <s v="Huracan y Otros Riesgos Hidrometeorolog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78480.93833000003"/>
    <n v="213613.79944999999"/>
    <n v="1172350.3029700001"/>
    <n v="991552.82074"/>
    <n v="0"/>
    <n v="0"/>
    <n v="0"/>
    <n v="0"/>
    <n v="0"/>
    <n v="0"/>
    <s v="Huracan y Otros Riesgos Hidrometeorologicos"/>
    <s v="Daños Sin Autos"/>
    <s v="Riesgos Catastroficos"/>
    <x v="34"/>
    <x v="3"/>
    <n v="0"/>
    <n v="0"/>
    <n v="915229324.65265"/>
    <n v="785024033.86473012"/>
    <n v="876641246.77607977"/>
    <n v="747866068.79561019"/>
    <n v="20492623.836209998"/>
    <n v="17952915.800090004"/>
    <n v="6622132.7381100021"/>
    <n v="37697138.48518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0.80691407551294"/>
    <n v="18.233772165064298"/>
    <n v="49.343693336752018"/>
    <n v="21.543360573628252"/>
    <m/>
    <n v="2023"/>
    <n v="4"/>
    <d v="2025-03-26T00:00:00"/>
    <x v="34"/>
    <x v="2"/>
  </r>
  <r>
    <n v="2024"/>
    <n v="12"/>
    <n v="25"/>
    <x v="36"/>
    <s v="Huracan y Otros Riesgos Hidrometeorologicos"/>
    <n v="25"/>
    <s v="b7a56873cd771f2c446d369b649430b65a756ba278ff97ec81bb6f55b2e73569"/>
    <s v="866d562d83a77144c090ae01fef5e5dc5d322dfdcb968ee04e0fa262fe1b2619"/>
    <x v="36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Huracan y Otros Riesgos Hidrometeorologicos"/>
    <s v="Daños Sin Autos"/>
    <s v="Riesgos Catastroficos"/>
    <x v="34"/>
    <x v="3"/>
    <n v="0"/>
    <n v="0"/>
    <n v="915229324.65265"/>
    <n v="785024033.86473012"/>
    <n v="876641246.77607977"/>
    <n v="747866068.79561019"/>
    <n v="20492623.836209998"/>
    <n v="17952915.800090004"/>
    <n v="6622132.7381100021"/>
    <n v="37697138.48518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4"/>
    <x v="36"/>
  </r>
  <r>
    <n v="2024"/>
    <n v="12"/>
    <n v="22"/>
    <x v="15"/>
    <s v="Huracan y Otros Riesgos Hidrometeorologicos"/>
    <n v="16"/>
    <s v="b17ef6d19c7a5b1ee83b907c595526dcb1eb06db8227d650d5dda0a9f4ce8cd9"/>
    <s v="866d562d83a77144c090ae01fef5e5dc5d322dfdcb968ee04e0fa262fe1b2619"/>
    <x v="5"/>
    <n v="2280269.0005900003"/>
    <n v="1815862.7007500001"/>
    <n v="2280269.0005900003"/>
    <n v="1815862.7007500001"/>
    <n v="32282.523980000042"/>
    <n v="9362542.072850002"/>
    <n v="32282.523980000042"/>
    <n v="9362542.072850002"/>
    <n v="0"/>
    <n v="0"/>
    <n v="137.94900000000001"/>
    <n v="132.37299999999999"/>
    <n v="0"/>
    <n v="0"/>
    <n v="230686.21215000001"/>
    <n v="164205.00837"/>
    <n v="330768.31942000001"/>
    <n v="246703.19214"/>
    <n v="0"/>
    <n v="0"/>
    <n v="0"/>
    <n v="0"/>
    <n v="0"/>
    <n v="0"/>
    <s v="Huracan y Otros Riesgos Hidrometeorologicos"/>
    <s v="Daños Sin Autos"/>
    <s v="Riesgos Catastroficos"/>
    <x v="34"/>
    <x v="3"/>
    <n v="30790952.222909998"/>
    <n v="26673376.957529999"/>
    <n v="915229324.65265"/>
    <n v="785024033.86473012"/>
    <n v="876641246.77607977"/>
    <n v="747866068.79561019"/>
    <n v="20492623.836209998"/>
    <n v="17952915.800090004"/>
    <n v="6622132.7381100021"/>
    <n v="37697138.485189997"/>
    <n v="4003623.73789"/>
    <n v="3234042.9304299997"/>
    <n v="11.127267151416781"/>
    <n v="10.114583730966402"/>
    <n v="464406.29984000023"/>
    <n v="25.574967735621644"/>
    <n v="56.955127401451399"/>
    <n v="56.148379592121309"/>
    <n v="7.4056462563485344"/>
    <n v="6.8077720479160204"/>
    <n v="0.24914728354616622"/>
    <n v="0.26011427239773133"/>
    <n v="0.23131300729869078"/>
    <n v="0.24280586812480062"/>
    <m/>
    <m/>
    <m/>
    <n v="0"/>
    <m/>
    <n v="0"/>
    <m/>
    <n v="0"/>
    <m/>
    <n v="-99.655194884799343"/>
    <n v="1.415733142521659"/>
    <n v="515.5974660960336"/>
    <n v="0.48749436558732701"/>
    <n v="40.486708925588431"/>
    <n v="34.07541124652105"/>
    <n v="69.742535365692433"/>
    <n v="66.559742071280681"/>
    <s v="Grandes"/>
    <n v="2023"/>
    <n v="4"/>
    <d v="2025-03-26T00:00:00"/>
    <x v="34"/>
    <x v="5"/>
  </r>
  <r>
    <n v="2024"/>
    <n v="12"/>
    <n v="92"/>
    <x v="22"/>
    <s v="Huracan y Otros Riesgos Hidrometeorologicos"/>
    <n v="219"/>
    <s v="314f04b30f62e0056bd059354a5536fb2e302107eed143b5fa2aa0bbba07f608"/>
    <s v="866d562d83a77144c090ae01fef5e5dc5d322dfdcb968ee04e0fa262fe1b2619"/>
    <x v="13"/>
    <n v="1013930.7394"/>
    <n v="1033576.87526"/>
    <n v="1013930.7394"/>
    <n v="1033576.87526"/>
    <n v="13850.365139999994"/>
    <n v="1675031.2163699998"/>
    <n v="13850.365139999994"/>
    <n v="1675031.2163699998"/>
    <n v="0"/>
    <n v="0"/>
    <n v="137.94900000000001"/>
    <n v="132.37299999999999"/>
    <n v="0"/>
    <n v="0"/>
    <n v="48111.788340000006"/>
    <n v="-1878.9734699999999"/>
    <n v="174732.44076"/>
    <n v="133819.61069999999"/>
    <n v="0"/>
    <n v="0"/>
    <n v="0"/>
    <n v="0"/>
    <n v="0"/>
    <n v="0"/>
    <s v="Huracan y Otros Riesgos Hidrometeorologicos"/>
    <s v="Daños Sin Autos"/>
    <s v="Riesgos Catastroficos"/>
    <x v="34"/>
    <x v="3"/>
    <n v="12045333.467219999"/>
    <n v="12495032.84175"/>
    <n v="915229324.65265"/>
    <n v="785024033.86473012"/>
    <n v="876641246.77607977"/>
    <n v="747866068.79561019"/>
    <n v="20492623.836209998"/>
    <n v="17952915.800090004"/>
    <n v="6622132.7381100021"/>
    <n v="37697138.485189997"/>
    <n v="1482651.1750099999"/>
    <n v="1548752.9726099998"/>
    <n v="4.9477838831375385"/>
    <n v="5.7571532489158024"/>
    <n v="-19646.135860000039"/>
    <n v="-1.9007909648769972"/>
    <n v="68.386330951591589"/>
    <n v="66.73607047340731"/>
    <n v="8.4176228259624093"/>
    <n v="8.2719020297928374"/>
    <n v="0.11078433700589842"/>
    <n v="0.1156608525013868"/>
    <n v="0.13166181297298965"/>
    <n v="0.13820347230413976"/>
    <m/>
    <m/>
    <m/>
    <n v="0"/>
    <m/>
    <n v="0"/>
    <m/>
    <n v="0"/>
    <m/>
    <n v="-99.173127939071165"/>
    <n v="1.3660070261008199"/>
    <n v="162.06159952530282"/>
    <n v="0.20915263537820561"/>
    <n v="-2660.5357983048057"/>
    <n v="30.573119923147416"/>
    <n v="27.534548324705728"/>
    <n v="-1.4041092035548719"/>
    <s v="Medianas"/>
    <n v="2023"/>
    <n v="4"/>
    <d v="2025-03-26T00:00:00"/>
    <x v="34"/>
    <x v="13"/>
  </r>
  <r>
    <n v="2024"/>
    <n v="12"/>
    <n v="74"/>
    <x v="0"/>
    <s v="Huracan y Otros Riesgos Hidrometeorologicos"/>
    <n v="46"/>
    <s v="25fc0e7096fc653718202dc30b0c580b8ab87eac11a700cba03a7c021bc35b0c"/>
    <s v="866d562d83a77144c090ae01fef5e5dc5d322dfdcb968ee04e0fa262fe1b2619"/>
    <x v="0"/>
    <n v="3777508.99113"/>
    <n v="3565613.2906300002"/>
    <n v="3777508.99113"/>
    <n v="3565613.2906300002"/>
    <n v="4554651.7033299999"/>
    <n v="3423721.7605900001"/>
    <n v="4554651.7033299999"/>
    <n v="3423721.7605900001"/>
    <n v="0"/>
    <n v="0"/>
    <n v="137.94900000000001"/>
    <n v="132.37299999999999"/>
    <n v="-452.17500000000001"/>
    <n v="271.60291999999998"/>
    <n v="884017.85720000009"/>
    <n v="624363.71311999997"/>
    <n v="877592.15467999992"/>
    <n v="839196.32577"/>
    <n v="0"/>
    <n v="0"/>
    <n v="0"/>
    <n v="0"/>
    <n v="0"/>
    <n v="0"/>
    <s v="Huracan y Otros Riesgos Hidrometeorologicos"/>
    <s v="Daños Sin Autos"/>
    <s v="Riesgos Catastroficos"/>
    <x v="34"/>
    <x v="3"/>
    <n v="6440067.6368000004"/>
    <n v="9462507.85207"/>
    <n v="915229324.65265"/>
    <n v="785024033.86473012"/>
    <n v="876641246.77607977"/>
    <n v="747866068.79561019"/>
    <n v="20492623.836209998"/>
    <n v="17952915.800090004"/>
    <n v="6622132.7381100021"/>
    <n v="37697138.485189997"/>
    <n v="5603550.1780600008"/>
    <n v="4534570.1661899993"/>
    <n v="18.433505740027435"/>
    <n v="19.860914685580628"/>
    <n v="211895.7004999998"/>
    <n v="5.9427560766849297"/>
    <n v="67.412780667519741"/>
    <n v="78.631781182159358"/>
    <n v="58.656355867203338"/>
    <n v="37.681483031477683"/>
    <n v="0.41273906870976285"/>
    <n v="0.4309070563382798"/>
    <n v="0.4542043474868187"/>
    <n v="0.47677163591232175"/>
    <m/>
    <m/>
    <m/>
    <n v="0"/>
    <m/>
    <n v="0"/>
    <m/>
    <n v="0"/>
    <m/>
    <n v="33.032180236080563"/>
    <n v="120.57288848351692"/>
    <n v="96.020557517752309"/>
    <n v="68.779226926670248"/>
    <n v="41.587001073858978"/>
    <n v="4.5753094634643388"/>
    <n v="100.73219689644368"/>
    <n v="74.40019622906695"/>
    <s v="Grandes"/>
    <n v="2023"/>
    <n v="4"/>
    <d v="2025-03-26T00:00:00"/>
    <x v="34"/>
    <x v="0"/>
  </r>
  <r>
    <n v="2024"/>
    <n v="12"/>
    <n v="18"/>
    <x v="64"/>
    <s v="Huracan y Otros Riesgos Hidrometeorologicos"/>
    <n v="5"/>
    <s v="ef2d127de37b942baad06145e54b0c619a1f22327b2ebbcfbec78f5564afe39d"/>
    <s v="866d562d83a77144c090ae01fef5e5dc5d322dfdcb968ee04e0fa262fe1b2619"/>
    <x v="23"/>
    <n v="258635.97545"/>
    <n v="235467.50863"/>
    <n v="258635.97545"/>
    <n v="235467.50863"/>
    <n v="-13248.87984"/>
    <n v="527414.47201000003"/>
    <n v="-13248.87984"/>
    <n v="527414.47201000003"/>
    <n v="0"/>
    <n v="0"/>
    <n v="137.94900000000001"/>
    <n v="132.37299999999999"/>
    <n v="0"/>
    <n v="0"/>
    <n v="4508.4056100000007"/>
    <n v="5269.0771199999999"/>
    <n v="2425.0573399999998"/>
    <n v="2364.3029300000003"/>
    <n v="0"/>
    <n v="0"/>
    <n v="0"/>
    <n v="0"/>
    <n v="0"/>
    <n v="0"/>
    <s v="Huracan y Otros Riesgos Hidrometeorologicos"/>
    <s v="Daños Sin Autos"/>
    <s v="Riesgos Catastroficos"/>
    <x v="34"/>
    <x v="3"/>
    <n v="21640816.292180002"/>
    <n v="22099973.424029998"/>
    <n v="915229324.65265"/>
    <n v="785024033.86473012"/>
    <n v="876641246.77607977"/>
    <n v="747866068.79561019"/>
    <n v="20492623.836209998"/>
    <n v="17952915.800090004"/>
    <n v="6622132.7381100021"/>
    <n v="37697138.485189997"/>
    <n v="902212.21197000006"/>
    <n v="815130.12036000006"/>
    <n v="1.2620930219438087"/>
    <n v="1.3115836516585206"/>
    <n v="23168.466820000001"/>
    <n v="9.8393476683042547"/>
    <n v="28.666867065040353"/>
    <n v="28.887106824859622"/>
    <n v="1.1951304052401164"/>
    <n v="1.0654651212112713"/>
    <n v="2.8259144291312793E-2"/>
    <n v="2.9503057995634477E-2"/>
    <n v="2.999494263516703E-2"/>
    <n v="3.1485250963344966E-2"/>
    <m/>
    <m/>
    <m/>
    <n v="0"/>
    <m/>
    <n v="0"/>
    <m/>
    <n v="0"/>
    <m/>
    <n v="-102.51204328722872"/>
    <n v="-5.1225974333030475"/>
    <n v="223.98609263698825"/>
    <n v="-0.20006968093154398"/>
    <n v="-14.436522614419411"/>
    <n v="2.5696542193939464"/>
    <n v="185.9092375110603"/>
    <n v="222.85964514707933"/>
    <s v="Resto"/>
    <n v="2023"/>
    <n v="4"/>
    <d v="2025-03-26T00:00:00"/>
    <x v="34"/>
    <x v="23"/>
  </r>
  <r>
    <n v="2024"/>
    <n v="12"/>
    <n v="41"/>
    <x v="7"/>
    <s v="Huracan y Otros Riesgos Hidrometeorologicos"/>
    <n v="29"/>
    <s v="35135aaa6cc23891b40cb3f378c53a17a1127210ce60e125ccf03efcfdaec458"/>
    <s v="866d562d83a77144c090ae01fef5e5dc5d322dfdcb968ee04e0fa262fe1b2619"/>
    <x v="6"/>
    <n v="1677828.5196500001"/>
    <n v="1578017.32904"/>
    <n v="1677828.5196500001"/>
    <n v="1578017.32904"/>
    <n v="443658.9368299999"/>
    <n v="1911006.7834100001"/>
    <n v="443658.9368299999"/>
    <n v="1911006.7834100001"/>
    <n v="0"/>
    <n v="0"/>
    <n v="137.94900000000001"/>
    <n v="132.37299999999999"/>
    <n v="3.8307500000000001"/>
    <n v="11.107719999999999"/>
    <n v="41602.99278"/>
    <n v="155390.84862"/>
    <n v="264714.20668"/>
    <n v="218598.92932"/>
    <n v="0"/>
    <n v="0"/>
    <n v="0"/>
    <n v="0"/>
    <n v="0"/>
    <n v="0"/>
    <s v="Huracan y Otros Riesgos Hidrometeorologicos"/>
    <s v="Daños Sin Autos"/>
    <s v="Riesgos Catastroficos"/>
    <x v="34"/>
    <x v="3"/>
    <n v="31887947.205630001"/>
    <n v="27302085.109419998"/>
    <n v="915229324.65265"/>
    <n v="785024033.86473012"/>
    <n v="876641246.77607977"/>
    <n v="747866068.79561019"/>
    <n v="20492623.836209998"/>
    <n v="17952915.800090004"/>
    <n v="6622132.7381100021"/>
    <n v="37697138.485189997"/>
    <n v="2940228.5083400002"/>
    <n v="2769729.6419199998"/>
    <n v="8.1874753231224382"/>
    <n v="8.7897550827486697"/>
    <n v="99811.190610000165"/>
    <n v="6.3251010475734892"/>
    <n v="57.0645619852612"/>
    <n v="56.973695380105951"/>
    <n v="5.2616385395726253"/>
    <n v="5.7798418059122492"/>
    <n v="0.18332329116385926"/>
    <n v="0.1913928332508141"/>
    <n v="0.20101516144305884"/>
    <n v="0.21100266409750271"/>
    <m/>
    <m/>
    <m/>
    <n v="0"/>
    <m/>
    <n v="0"/>
    <m/>
    <n v="0"/>
    <m/>
    <n v="-76.784020827056665"/>
    <n v="26.442448178348311"/>
    <n v="121.10176157397315"/>
    <n v="6.6996382340204024"/>
    <n v="-73.226870726642403"/>
    <n v="21.095838622564035"/>
    <n v="15.716191927051279"/>
    <n v="71.084908376897076"/>
    <s v="Grandes"/>
    <n v="2023"/>
    <n v="4"/>
    <d v="2025-03-26T00:00:00"/>
    <x v="34"/>
    <x v="6"/>
  </r>
  <r>
    <n v="2024"/>
    <n v="12"/>
    <n v="48"/>
    <x v="3"/>
    <s v="Huracan y Otros Riesgos Hidrometeorologicos"/>
    <n v="36"/>
    <s v="76a50887d8f1c2e9301755428990ad81479ee21c25b43215cf524541e0503269"/>
    <s v="866d562d83a77144c090ae01fef5e5dc5d322dfdcb968ee04e0fa262fe1b2619"/>
    <x v="4"/>
    <n v="2593309.0815400002"/>
    <n v="2496039.9174499996"/>
    <n v="2593309.0815400002"/>
    <n v="2496039.9174499996"/>
    <n v="433676.41115999996"/>
    <n v="8207176.7209899984"/>
    <n v="433676.41115999996"/>
    <n v="8207176.7209899984"/>
    <n v="0"/>
    <n v="0"/>
    <n v="137.94900000000001"/>
    <n v="132.37299999999999"/>
    <n v="0"/>
    <n v="0"/>
    <n v="204119.28428999998"/>
    <n v="25075.163539999998"/>
    <n v="150649.46706"/>
    <n v="179010.87844999999"/>
    <n v="0"/>
    <n v="0"/>
    <n v="0"/>
    <n v="0"/>
    <n v="0"/>
    <n v="0"/>
    <s v="Huracan y Otros Riesgos Hidrometeorologicos"/>
    <s v="Daños Sin Autos"/>
    <s v="Riesgos Catastroficos"/>
    <x v="34"/>
    <x v="3"/>
    <n v="61783494.341970004"/>
    <n v="54332276.383280002"/>
    <n v="915229324.65265"/>
    <n v="785024033.86473012"/>
    <n v="876641246.77607977"/>
    <n v="747866068.79561019"/>
    <n v="20492623.836209998"/>
    <n v="17952915.800090004"/>
    <n v="6622132.7381100021"/>
    <n v="37697138.485189997"/>
    <n v="3534364.6955300001"/>
    <n v="3309767.11344"/>
    <n v="12.654841577473755"/>
    <n v="13.903256413854992"/>
    <n v="97269.164090000559"/>
    <n v="3.8969394443568284"/>
    <n v="73.374122506933801"/>
    <n v="75.414366990182131"/>
    <n v="4.1974140652940459"/>
    <n v="4.5940278663128522"/>
    <n v="0.28335074190550208"/>
    <n v="0.29582330184406763"/>
    <n v="0.31795713376593254"/>
    <n v="0.33375493575603854"/>
    <m/>
    <m/>
    <m/>
    <n v="0"/>
    <m/>
    <n v="0"/>
    <m/>
    <n v="0"/>
    <m/>
    <n v="-94.715887985561892"/>
    <n v="16.722897175930427"/>
    <n v="328.80791142854002"/>
    <n v="6.5488933597512569"/>
    <n v="714.0297229343613"/>
    <n v="-15.843401046669737"/>
    <n v="135.49286849365637"/>
    <n v="14.007619959813677"/>
    <s v="Grandes"/>
    <n v="2023"/>
    <n v="4"/>
    <d v="2025-03-26T00:00:00"/>
    <x v="34"/>
    <x v="4"/>
  </r>
  <r>
    <n v="2024"/>
    <n v="12"/>
    <n v="81"/>
    <x v="34"/>
    <s v="Huracan y Otros Riesgos Hidrometeorologicos"/>
    <n v="53"/>
    <s v="2858dcd1057d3eae7f7d5f782167e24b61153c01551450a628cee722509f6529"/>
    <s v="866d562d83a77144c090ae01fef5e5dc5d322dfdcb968ee04e0fa262fe1b2619"/>
    <x v="25"/>
    <n v="160263.02619"/>
    <n v="175277.87550999998"/>
    <n v="160263.02619"/>
    <n v="175277.87550999998"/>
    <n v="6530.865960000001"/>
    <n v="1294107.8007899998"/>
    <n v="6530.865960000001"/>
    <n v="1294107.8007899998"/>
    <n v="0"/>
    <n v="0"/>
    <n v="137.94900000000001"/>
    <n v="132.37299999999999"/>
    <n v="0"/>
    <n v="0"/>
    <n v="9024.7283399999997"/>
    <n v="15419.47841"/>
    <n v="16474.777239999999"/>
    <n v="15131.805319999999"/>
    <n v="0"/>
    <n v="0"/>
    <n v="0"/>
    <n v="0"/>
    <n v="0"/>
    <n v="0"/>
    <s v="Huracan y Otros Riesgos Hidrometeorologicos"/>
    <s v="Daños Sin Autos"/>
    <s v="Riesgos Catastroficos"/>
    <x v="34"/>
    <x v="3"/>
    <n v="1804855.7942300001"/>
    <n v="1678335.85387"/>
    <n v="915229324.65265"/>
    <n v="785024033.86473012"/>
    <n v="876641246.77607977"/>
    <n v="747866068.79561019"/>
    <n v="20492623.836209998"/>
    <n v="17952915.800090004"/>
    <n v="6622132.7381100021"/>
    <n v="37697138.485189997"/>
    <n v="248254.38881999999"/>
    <n v="269441.75494999997"/>
    <n v="0.78205225192695382"/>
    <n v="0.97631982159199593"/>
    <n v="-15014.849319999979"/>
    <n v="-8.5663117928100103"/>
    <n v="64.555968960613512"/>
    <n v="65.052231990741788"/>
    <n v="8.8795474243620944"/>
    <n v="10.443551873472435"/>
    <n v="1.7510696158126643E-2"/>
    <n v="1.828148364902752E-2"/>
    <n v="2.232770819093198E-2"/>
    <n v="2.3437067520963164E-2"/>
    <m/>
    <m/>
    <m/>
    <n v="0"/>
    <m/>
    <n v="0"/>
    <m/>
    <n v="0"/>
    <m/>
    <n v="-99.495338336109768"/>
    <n v="4.0750921252774335"/>
    <n v="738.31782649383388"/>
    <n v="9.8621791774351389E-2"/>
    <n v="-41.471896130110409"/>
    <n v="8.8751599138337411"/>
    <n v="54.779061401136133"/>
    <n v="101.90111545791419"/>
    <s v="Resto"/>
    <n v="2023"/>
    <n v="4"/>
    <d v="2025-03-26T00:00:00"/>
    <x v="34"/>
    <x v="25"/>
  </r>
  <r>
    <n v="2024"/>
    <n v="12"/>
    <n v="10"/>
    <x v="4"/>
    <s v="Huracan y Otros Riesgos Hidrometeorologicos"/>
    <n v="10"/>
    <s v="4a44dc15364204a80fe80e9039455cc1608281820fe2b24f1e5233ade6af1dd5"/>
    <s v="866d562d83a77144c090ae01fef5e5dc5d322dfdcb968ee04e0fa262fe1b2619"/>
    <x v="11"/>
    <n v="327466.18685"/>
    <n v="386379.44137000002"/>
    <n v="327466.18685"/>
    <n v="386379.44137000002"/>
    <n v="-218851.85350999999"/>
    <n v="1050048.4405199999"/>
    <n v="-218851.85350999999"/>
    <n v="1050048.4405199999"/>
    <n v="0"/>
    <n v="0"/>
    <n v="137.94900000000001"/>
    <n v="132.37299999999999"/>
    <n v="0"/>
    <n v="0"/>
    <n v="2933.8186299999998"/>
    <n v="-86257.365950000007"/>
    <n v="16075.6739"/>
    <n v="35037.770859999997"/>
    <n v="0"/>
    <n v="0"/>
    <n v="0"/>
    <n v="0"/>
    <n v="0"/>
    <n v="0"/>
    <s v="Huracan y Otros Riesgos Hidrometeorologicos"/>
    <s v="Daños Sin Autos"/>
    <s v="Riesgos Catastroficos"/>
    <x v="34"/>
    <x v="3"/>
    <n v="6475502.38203"/>
    <n v="6588756.6787700001"/>
    <n v="915229324.65265"/>
    <n v="785024033.86473012"/>
    <n v="876641246.77607977"/>
    <n v="747866068.79561019"/>
    <n v="20492623.836209998"/>
    <n v="17952915.800090004"/>
    <n v="6622132.7381100021"/>
    <n v="37697138.485189997"/>
    <n v="561397.63309000002"/>
    <n v="667197.50014000002"/>
    <n v="1.5979710039442325"/>
    <n v="2.1521821060847564"/>
    <n v="-58913.254520000017"/>
    <n v="-15.247512732848589"/>
    <n v="58.330525023339831"/>
    <n v="57.910804715084339"/>
    <n v="5.057000484761506"/>
    <n v="5.8642238620675542"/>
    <n v="3.5779686907899365E-2"/>
    <n v="3.7354640573242906E-2"/>
    <n v="4.921880410053512E-2"/>
    <n v="5.1664256140439561E-2"/>
    <m/>
    <m/>
    <m/>
    <n v="0"/>
    <m/>
    <n v="0"/>
    <m/>
    <n v="0"/>
    <m/>
    <n v="-120.84207214303572"/>
    <n v="-66.831893581198301"/>
    <n v="271.76612627131607"/>
    <n v="-3.3048545259523396"/>
    <n v="-103.40123837273285"/>
    <n v="-54.119016405942666"/>
    <n v="18.250050655730206"/>
    <n v="-246.18394330694593"/>
    <s v="Medianas"/>
    <n v="2023"/>
    <n v="4"/>
    <d v="2025-03-26T00:00:00"/>
    <x v="34"/>
    <x v="11"/>
  </r>
  <r>
    <n v="2024"/>
    <n v="12"/>
    <n v="9"/>
    <x v="8"/>
    <s v="Huracan y Otros Riesgos Hidrometeorologicos"/>
    <n v="9"/>
    <s v="19581e27de7ced00ff1ce50b2047e7a567c76b1cbaebabe5ef03f7c3017bb5b7"/>
    <s v="866d562d83a77144c090ae01fef5e5dc5d322dfdcb968ee04e0fa262fe1b2619"/>
    <x v="33"/>
    <n v="106666.39692"/>
    <n v="85825.747470000002"/>
    <n v="106666.39692"/>
    <n v="85825.747470000002"/>
    <n v="17432.967089999998"/>
    <n v="55907.565009999998"/>
    <n v="17432.967089999998"/>
    <n v="55907.565009999998"/>
    <n v="0"/>
    <n v="0"/>
    <n v="137.94900000000001"/>
    <n v="132.37299999999999"/>
    <n v="0"/>
    <n v="0"/>
    <n v="1074.9096999999999"/>
    <n v="46821.760110000003"/>
    <n v="18092.71055"/>
    <n v="14222.029490000001"/>
    <n v="0"/>
    <n v="0"/>
    <n v="0"/>
    <n v="0"/>
    <n v="0"/>
    <n v="0"/>
    <s v="Huracan y Otros Riesgos Hidrometeorologicos"/>
    <s v="Daños Sin Autos"/>
    <s v="Riesgos Catastroficos"/>
    <x v="34"/>
    <x v="3"/>
    <n v="3641209.24174"/>
    <n v="3056102.5559399999"/>
    <n v="915229324.65265"/>
    <n v="785024033.86473012"/>
    <n v="876641246.77607977"/>
    <n v="747866068.79561019"/>
    <n v="20492623.836209998"/>
    <n v="17952915.800090004"/>
    <n v="6622132.7381100021"/>
    <n v="37697138.485189997"/>
    <n v="139405.49182"/>
    <n v="110742.56822"/>
    <n v="0.52051117403288749"/>
    <n v="0.47806021275702598"/>
    <n v="20840.649449999997"/>
    <n v="24.282514355362594"/>
    <n v="76.515204334795769"/>
    <n v="77.500232159596933"/>
    <n v="2.9294223385258698"/>
    <n v="2.8083399002165232"/>
    <n v="1.1654608746336038E-2"/>
    <n v="1.2167622423913367E-2"/>
    <n v="1.0932881512872113E-2"/>
    <n v="1.1476085231172047E-2"/>
    <m/>
    <m/>
    <m/>
    <n v="0"/>
    <m/>
    <n v="0"/>
    <m/>
    <n v="0"/>
    <m/>
    <n v="-68.818232225134793"/>
    <n v="16.343447977412001"/>
    <n v="65.140784272857317"/>
    <n v="0.26325306029693801"/>
    <n v="-97.704251831894666"/>
    <n v="27.216095021611419"/>
    <n v="5.9411203038341869"/>
    <n v="329.21996219261109"/>
    <s v="Resto"/>
    <n v="2023"/>
    <n v="4"/>
    <d v="2025-03-26T00:00:00"/>
    <x v="34"/>
    <x v="33"/>
  </r>
  <r>
    <n v="2024"/>
    <n v="12"/>
    <n v="1"/>
    <x v="14"/>
    <s v="Huracan y Otros Riesgos Hidrometeorologicos"/>
    <n v="30"/>
    <s v="624b60c58c9d8bfb6ff1886c2fd605d2adeb6ea4da576068201b6c6958ce93f4"/>
    <s v="866d562d83a77144c090ae01fef5e5dc5d322dfdcb968ee04e0fa262fe1b2619"/>
    <x v="15"/>
    <n v="1208227.54547"/>
    <n v="827580.42348999996"/>
    <n v="1208227.54547"/>
    <n v="827580.42348999996"/>
    <n v="915227.53688999964"/>
    <n v="386908.26869999978"/>
    <n v="915227.53688999964"/>
    <n v="386908.26869999978"/>
    <n v="0"/>
    <n v="0"/>
    <n v="137.94900000000001"/>
    <n v="132.37299999999999"/>
    <n v="0"/>
    <n v="0"/>
    <n v="137531.54150999998"/>
    <n v="112949.81762999999"/>
    <n v="56112.705630000004"/>
    <n v="63925.549479999994"/>
    <n v="0"/>
    <n v="0"/>
    <n v="0"/>
    <n v="0"/>
    <n v="0"/>
    <n v="0"/>
    <s v="Huracan y Otros Riesgos Hidrometeorologicos"/>
    <s v="Daños Sin Autos"/>
    <s v="Riesgos Catastroficos"/>
    <x v="34"/>
    <x v="3"/>
    <n v="45393489.003809996"/>
    <n v="37616661.60249"/>
    <n v="915229324.65265"/>
    <n v="785024033.86473012"/>
    <n v="876641246.77607977"/>
    <n v="747866068.79561019"/>
    <n v="20492623.836209998"/>
    <n v="17952915.800090004"/>
    <n v="6622132.7381100021"/>
    <n v="37697138.485189997"/>
    <n v="1766777.8404399999"/>
    <n v="1254093.4926300002"/>
    <n v="5.8959143305753239"/>
    <n v="4.6097270922746212"/>
    <n v="380647.12198000005"/>
    <n v="45.995181999927958"/>
    <n v="68.385934995036052"/>
    <n v="65.990329138416485"/>
    <n v="2.6616758746360967"/>
    <n v="2.2000368672674"/>
    <n v="0.13201363996160737"/>
    <n v="0.1378246289361077"/>
    <n v="0.1054210301582439"/>
    <n v="0.11065890779384666"/>
    <m/>
    <m/>
    <m/>
    <n v="0"/>
    <m/>
    <n v="0"/>
    <m/>
    <n v="0"/>
    <m/>
    <n v="136.54897321402223"/>
    <n v="75.749600339890989"/>
    <n v="46.751742515653518"/>
    <n v="13.820736809199197"/>
    <n v="21.763402895013595"/>
    <n v="-12.221785989409994"/>
    <n v="245.09875253006931"/>
    <n v="176.68963121754305"/>
    <s v="Medianas"/>
    <n v="2023"/>
    <n v="4"/>
    <d v="2025-03-26T00:00:00"/>
    <x v="34"/>
    <x v="15"/>
  </r>
  <r>
    <n v="2024"/>
    <n v="12"/>
    <n v="902"/>
    <x v="10"/>
    <s v="Pensiones IMSS"/>
    <n v="30"/>
    <s v="624b60c58c9d8bfb6ff1886c2fd605d2adeb6ea4da576068201b6c6958ce93f4"/>
    <s v="866d562d83a77144c090ae01fef5e5dc5d322dfdcb968ee04e0fa262fe1b2619"/>
    <x v="0"/>
    <n v="13608910.373580001"/>
    <n v="13043866.649110001"/>
    <n v="13608910.373580001"/>
    <n v="13043866.649110001"/>
    <n v="11928121.709039999"/>
    <n v="10808102.358920002"/>
    <n v="11928121.709039999"/>
    <n v="10808102.358920002"/>
    <n v="0"/>
    <n v="0"/>
    <n v="137.94900000000001"/>
    <n v="132.37299999999999"/>
    <n v="0"/>
    <n v="0"/>
    <n v="11928121.709039999"/>
    <n v="10808102.35892"/>
    <n v="-2303150.3662"/>
    <n v="-1905819.91016"/>
    <n v="0"/>
    <n v="0"/>
    <n v="0"/>
    <n v="0"/>
    <n v="13608910.373579999"/>
    <n v="13043866.649109999"/>
    <s v="Pensiones IMSS"/>
    <s v="Pensiones"/>
    <s v="Pensiones IMSS"/>
    <x v="38"/>
    <x v="3"/>
    <n v="16606096.230249999"/>
    <n v="15869494.538009999"/>
    <n v="915229324.65265"/>
    <n v="785024033.86473012"/>
    <n v="876641246.77607977"/>
    <n v="747866068.79561019"/>
    <n v="29107649.40306"/>
    <n v="27479170.028050002"/>
    <n v="24887194.789609998"/>
    <n v="22680257.146560002"/>
    <n v="16606096.230249999"/>
    <n v="15869494.538009999"/>
    <n v="46.753725060840317"/>
    <n v="47.468197313802314"/>
    <n v="565043.72447000071"/>
    <n v="4.3318728998855027"/>
    <n v="81.951291771932148"/>
    <n v="82.194594275626329"/>
    <n v="81.951291771932148"/>
    <n v="82.194594275626329"/>
    <n v="1.4869399402980108"/>
    <n v="1.5523922041802034"/>
    <n v="1.6615881917517992"/>
    <n v="1.7441447330424151"/>
    <m/>
    <m/>
    <n v="46.75372506084031"/>
    <n v="0"/>
    <m/>
    <n v="0"/>
    <m/>
    <n v="565043.72447000071"/>
    <n v="4.3318728998855249"/>
    <n v="10.362775193331109"/>
    <n v="87.649351649761442"/>
    <n v="82.859650820314485"/>
    <n v="47.928751351356794"/>
    <n v="10.362775193331132"/>
    <n v="20.848268712159836"/>
    <n v="-517.90460076301372"/>
    <n v="-567.1103707806592"/>
    <s v="Grandes"/>
    <n v="2023"/>
    <n v="4"/>
    <d v="2025-03-26T00:00:00"/>
    <x v="38"/>
    <x v="0"/>
  </r>
  <r>
    <n v="2024"/>
    <n v="12"/>
    <n v="906"/>
    <x v="11"/>
    <s v="Pensiones IMSS"/>
    <n v="256"/>
    <s v="51e8ea280b44e16934d4d611901f3d3afc41789840acdff81942c2f65009cd52"/>
    <s v="866d562d83a77144c090ae01fef5e5dc5d322dfdcb968ee04e0fa262fe1b2619"/>
    <x v="5"/>
    <n v="7236271.8906199997"/>
    <n v="4571130.0341699999"/>
    <n v="7236271.8906199997"/>
    <n v="4571130.0341699999"/>
    <n v="4647958.1303599998"/>
    <n v="4133561.9646800002"/>
    <n v="4647958.1303599998"/>
    <n v="4133561.9646800002"/>
    <n v="0"/>
    <n v="0"/>
    <n v="137.94900000000001"/>
    <n v="132.37299999999999"/>
    <n v="0"/>
    <n v="0"/>
    <n v="4647958.1303599998"/>
    <n v="4133561.9646800002"/>
    <n v="-1331192.8013199999"/>
    <n v="-1322926.75633"/>
    <n v="0"/>
    <n v="0"/>
    <n v="0"/>
    <n v="0"/>
    <n v="7253212.8826599997"/>
    <n v="4571285.4627699992"/>
    <s v="Pensiones IMSS"/>
    <s v="Pensiones"/>
    <s v="Pensiones IMSS"/>
    <x v="38"/>
    <x v="3"/>
    <n v="10175274.549889999"/>
    <n v="7376094.61314"/>
    <n v="915229324.65265"/>
    <n v="785024033.86473012"/>
    <n v="876641246.77607977"/>
    <n v="747866068.79561019"/>
    <n v="29107649.40306"/>
    <n v="27479170.028050002"/>
    <n v="24887194.789609998"/>
    <n v="22680257.146560002"/>
    <n v="10175274.549889999"/>
    <n v="7376094.61314"/>
    <n v="24.860378763045262"/>
    <n v="16.634891190323117"/>
    <n v="2665141.8564499998"/>
    <n v="58.303785640040793"/>
    <n v="71.116232344789438"/>
    <n v="61.972226142908326"/>
    <n v="71.116232344789438"/>
    <n v="61.972226142908326"/>
    <n v="0.79065122758892448"/>
    <n v="0.8254541886127289"/>
    <n v="0.5822917308233222"/>
    <n v="0.61122308189907704"/>
    <m/>
    <m/>
    <n v="24.918579931423427"/>
    <n v="0"/>
    <m/>
    <n v="0"/>
    <m/>
    <n v="2681927.4198900005"/>
    <n v="58.668998944224107"/>
    <n v="12.444380175629499"/>
    <n v="64.231391531665693"/>
    <n v="90.427573352341724"/>
    <n v="18.676102990524456"/>
    <n v="12.444380175629499"/>
    <n v="0.62483013140735011"/>
    <n v="-349.15739671602211"/>
    <n v="-312.45584420313105"/>
    <s v="Grandes"/>
    <n v="2023"/>
    <n v="4"/>
    <d v="2025-03-26T00:00:00"/>
    <x v="38"/>
    <x v="5"/>
  </r>
  <r>
    <n v="2024"/>
    <n v="12"/>
    <n v="201.1"/>
    <x v="1"/>
    <s v="Pensiones IMSS"/>
    <n v="201.1"/>
    <m/>
    <m/>
    <x v="1"/>
    <n v="29107649.403060004"/>
    <n v="27479170.028049998"/>
    <n v="29107649.403060004"/>
    <n v="27479170.028049998"/>
    <n v="24887194.789609998"/>
    <n v="22680257.146560002"/>
    <n v="24887194.789609998"/>
    <n v="22680257.146560002"/>
    <n v="0"/>
    <n v="0"/>
    <n v="0"/>
    <n v="0"/>
    <n v="0"/>
    <n v="0"/>
    <n v="24887194.789609998"/>
    <n v="22680257.146560002"/>
    <n v="-5767248.8108799998"/>
    <n v="-4419108.2463199999"/>
    <n v="0"/>
    <n v="0"/>
    <n v="0"/>
    <n v="0"/>
    <n v="29124802.35097"/>
    <n v="27479603.093400002"/>
    <s v="Pensiones IMSS"/>
    <s v="Pensiones"/>
    <s v="Pensiones IMSS"/>
    <x v="38"/>
    <x v="3"/>
    <n v="38588077.876569994"/>
    <n v="37157965.069119997"/>
    <n v="915229324.65265"/>
    <n v="785024033.86473012"/>
    <n v="876641246.77607977"/>
    <n v="747866068.79561019"/>
    <n v="29107649.40306"/>
    <n v="27479170.028050002"/>
    <n v="24887194.789609998"/>
    <n v="22680257.146560002"/>
    <n v="38588077.876569994"/>
    <n v="37157965.069119997"/>
    <n v="100.00000000000003"/>
    <n v="99.999999999999986"/>
    <n v="1628479.3750100061"/>
    <n v="5.926232027196221"/>
    <n v="75.431716231540165"/>
    <n v="73.952300608857797"/>
    <n v="75.431716231540165"/>
    <n v="73.952300608857797"/>
    <n v="3.1803667801080358"/>
    <n v="3.3203604678773417"/>
    <n v="3.5004240434229841"/>
    <n v="3.6743437327359185"/>
    <m/>
    <m/>
    <n v="100.05892934765181"/>
    <n v="0"/>
    <m/>
    <n v="0"/>
    <m/>
    <n v="1645199.2575699985"/>
    <n v="5.9869833344322831"/>
    <n v="9.730655295434909"/>
    <n v="85.500530960063287"/>
    <n v="82.536179671396937"/>
    <n v="100"/>
    <n v="9.730655295434909"/>
    <n v="30.507072681069978"/>
    <n v="-431.52628932290799"/>
    <n v="-513.2315363726816"/>
    <m/>
    <n v="2023"/>
    <n v="4"/>
    <d v="2025-03-26T00:00:00"/>
    <x v="38"/>
    <x v="1"/>
  </r>
  <r>
    <n v="2024"/>
    <n v="12"/>
    <n v="905"/>
    <x v="12"/>
    <s v="Pensiones IMSS"/>
    <n v="51"/>
    <s v="031b4af5197ec30a926f48cf40e11a7dbc470048a21e4003b7a3c07c5dab1baa"/>
    <s v="866d562d83a77144c090ae01fef5e5dc5d322dfdcb968ee04e0fa262fe1b2619"/>
    <x v="4"/>
    <n v="8253807.0039799996"/>
    <n v="9854211.730969999"/>
    <n v="8253807.0039799996"/>
    <n v="9854211.730969999"/>
    <n v="7511253.6410699999"/>
    <n v="6944533.6540299999"/>
    <n v="7511253.6410699999"/>
    <n v="6944533.6540299999"/>
    <n v="0"/>
    <n v="0"/>
    <n v="137.94900000000001"/>
    <n v="132.37299999999999"/>
    <n v="0"/>
    <n v="0"/>
    <n v="7511253.641069999"/>
    <n v="6944533.6540300008"/>
    <n v="-2155949.24602"/>
    <n v="-1198871.35051"/>
    <n v="0"/>
    <n v="0"/>
    <n v="0"/>
    <n v="0"/>
    <n v="8253807.0039799996"/>
    <n v="9854211.7309700008"/>
    <s v="Pensiones IMSS"/>
    <s v="Pensiones"/>
    <s v="Pensiones IMSS"/>
    <x v="38"/>
    <x v="3"/>
    <n v="11798046.961549999"/>
    <n v="13902414.304169999"/>
    <n v="915229324.65265"/>
    <n v="785024033.86473012"/>
    <n v="876641246.77607977"/>
    <n v="747866068.79561019"/>
    <n v="29107649.40306"/>
    <n v="27479170.028050002"/>
    <n v="24887194.789609998"/>
    <n v="22680257.146560002"/>
    <n v="11798046.961549999"/>
    <n v="13902414.304169999"/>
    <n v="28.356144083253596"/>
    <n v="35.860659986859439"/>
    <n v="-1600404.7269899994"/>
    <n v="-16.240819364173163"/>
    <n v="69.95909603410864"/>
    <n v="70.881298135491832"/>
    <n v="69.95909603410864"/>
    <n v="70.881298135491832"/>
    <n v="0.90182938654336764"/>
    <n v="0.9415261983546922"/>
    <n v="1.2552751643101934"/>
    <n v="1.3176439127449073"/>
    <m/>
    <m/>
    <n v="28.356144083253596"/>
    <n v="0"/>
    <m/>
    <n v="0"/>
    <m/>
    <n v="-1600404.7269900013"/>
    <n v="-16.240819364173188"/>
    <n v="8.1606629800278228"/>
    <n v="91.003504654858787"/>
    <n v="70.472746513093384"/>
    <n v="30.181198421791706"/>
    <n v="8.1606629800277997"/>
    <n v="79.831576182286696"/>
    <n v="-348.39658934161753"/>
    <n v="-579.25595194812149"/>
    <s v="Grandes"/>
    <n v="2023"/>
    <n v="4"/>
    <d v="2025-03-26T00:00:00"/>
    <x v="38"/>
    <x v="4"/>
  </r>
  <r>
    <n v="2024"/>
    <n v="12"/>
    <n v="5.0999999999999996"/>
    <x v="6"/>
    <s v="Pensiones IMSS"/>
    <n v="5.0999999999999996"/>
    <m/>
    <m/>
    <x v="3"/>
    <n v="29107649.403060004"/>
    <n v="27479170.028049998"/>
    <n v="29107649.403060004"/>
    <n v="27479170.028049998"/>
    <n v="24887194.789609998"/>
    <n v="22680257.146560002"/>
    <n v="24887194.789609998"/>
    <n v="22680257.146560002"/>
    <n v="0"/>
    <n v="0"/>
    <n v="0"/>
    <n v="0"/>
    <n v="0"/>
    <n v="0"/>
    <n v="24887194.789609998"/>
    <n v="22680257.146560002"/>
    <n v="-5767248.8108799998"/>
    <n v="-4419108.2463199999"/>
    <n v="0"/>
    <n v="0"/>
    <n v="0"/>
    <n v="0"/>
    <n v="29124802.35097"/>
    <n v="27479603.093400002"/>
    <s v="Pensiones IMSS"/>
    <s v="Pensiones"/>
    <s v="Pensiones IMSS"/>
    <x v="38"/>
    <x v="3"/>
    <n v="38588077.876569994"/>
    <n v="37157965.069119997"/>
    <n v="915229324.65265"/>
    <n v="785024033.86473012"/>
    <n v="876641246.77607977"/>
    <n v="747866068.79561019"/>
    <n v="29107649.40306"/>
    <n v="27479170.028050002"/>
    <n v="24887194.789609998"/>
    <n v="22680257.146560002"/>
    <n v="38588077.876569994"/>
    <n v="37157965.069119997"/>
    <n v="100.00000000000003"/>
    <n v="99.999999999999986"/>
    <n v="1628479.3750100061"/>
    <n v="5.926232027196221"/>
    <n v="75.431716231540165"/>
    <n v="73.952300608857797"/>
    <n v="75.431716231540165"/>
    <n v="73.952300608857797"/>
    <n v="3.1803667801080358"/>
    <n v="3.3203604678773417"/>
    <n v="3.5004240434229841"/>
    <n v="3.6743437327359185"/>
    <m/>
    <m/>
    <n v="100.05892934765181"/>
    <n v="0"/>
    <m/>
    <n v="0"/>
    <m/>
    <n v="1645199.2575699985"/>
    <n v="5.9869833344322831"/>
    <n v="9.730655295434909"/>
    <n v="85.500530960063287"/>
    <n v="82.536179671396937"/>
    <n v="100"/>
    <n v="9.730655295434909"/>
    <n v="30.507072681069978"/>
    <n v="-431.52628932290799"/>
    <n v="-513.2315363726816"/>
    <m/>
    <n v="2023"/>
    <n v="4"/>
    <d v="2025-03-26T00:00:00"/>
    <x v="38"/>
    <x v="3"/>
  </r>
  <r>
    <n v="2024"/>
    <n v="12"/>
    <n v="908"/>
    <x v="27"/>
    <s v="Pensiones IMSS"/>
    <n v="38"/>
    <s v="aea92132c4cbeb263e6ac2bf6c183b5d81737f179f21efdc5863739672f0f470"/>
    <s v="866d562d83a77144c090ae01fef5e5dc5d322dfdcb968ee04e0fa262fe1b2619"/>
    <x v="6"/>
    <n v="8660.1348799999996"/>
    <n v="9961.613800000001"/>
    <n v="8660.1348799999996"/>
    <n v="9961.613800000001"/>
    <n v="799861.30914000003"/>
    <n v="794059.16893000004"/>
    <n v="799861.30914000003"/>
    <n v="794059.16893000004"/>
    <n v="0"/>
    <n v="0"/>
    <n v="137.94900000000001"/>
    <n v="132.37299999999999"/>
    <n v="0"/>
    <n v="0"/>
    <n v="799861.30914000003"/>
    <n v="794059.16893000016"/>
    <n v="23043.60266"/>
    <n v="8509.7706799999978"/>
    <n v="0"/>
    <n v="0"/>
    <n v="0"/>
    <n v="0"/>
    <n v="8872.0907499999994"/>
    <n v="10239.250550000001"/>
    <s v="Pensiones IMSS"/>
    <s v="Pensiones"/>
    <s v="Pensiones IMSS"/>
    <x v="38"/>
    <x v="3"/>
    <n v="8660.1348800000014"/>
    <n v="9961.613800000001"/>
    <n v="915229324.65265"/>
    <n v="785024033.86473012"/>
    <n v="876641246.77607977"/>
    <n v="747866068.79561019"/>
    <n v="29107649.40306"/>
    <n v="27479170.028050002"/>
    <n v="24887194.789609998"/>
    <n v="22680257.146560002"/>
    <n v="8660.1348800000014"/>
    <n v="9961.613800000001"/>
    <n v="2.9752092860818868E-2"/>
    <n v="3.6251509015124736E-2"/>
    <n v="-1301.4789200000014"/>
    <n v="-13.064940542063585"/>
    <n v="99.999999999999972"/>
    <n v="100"/>
    <n v="99.999999999999972"/>
    <n v="100"/>
    <n v="9.4622567773237757E-4"/>
    <n v="9.8787672971678629E-4"/>
    <n v="1.2689565376690769E-3"/>
    <n v="1.3320050495194326E-3"/>
    <m/>
    <m/>
    <n v="3.0480272134469584E-2"/>
    <n v="0"/>
    <m/>
    <n v="0"/>
    <m/>
    <n v="-1367.1598000000013"/>
    <n v="-13.352147145183402"/>
    <n v="0.73069368594009809"/>
    <n v="9236.1299243413177"/>
    <n v="7971.1900588838316"/>
    <n v="3.2139472363270492"/>
    <n v="0.73069368594009809"/>
    <n v="170.78993696220266"/>
    <n v="3471.07750876312"/>
    <n v="9331.1464995905189"/>
    <s v="Grandes"/>
    <n v="2023"/>
    <n v="4"/>
    <d v="2025-03-26T00:00:00"/>
    <x v="38"/>
    <x v="6"/>
  </r>
  <r>
    <n v="2024"/>
    <n v="12"/>
    <n v="13"/>
    <x v="23"/>
    <s v="Incendio"/>
    <n v="13"/>
    <s v="3fdba35f04dc8c462986c992bcf875546257113072a909c162f7e470e581e278"/>
    <s v="866d562d83a77144c090ae01fef5e5dc5d322dfdcb968ee04e0fa262fe1b2619"/>
    <x v="36"/>
    <n v="983.63285999999994"/>
    <n v="756.67019999999991"/>
    <n v="983.63285999999994"/>
    <n v="756.67019999999991"/>
    <n v="2.5"/>
    <n v="8.3263299999999987"/>
    <n v="2.5"/>
    <n v="8.3263299999999987"/>
    <n v="0"/>
    <n v="0"/>
    <n v="137.94900000000001"/>
    <n v="132.37299999999999"/>
    <n v="0"/>
    <n v="0"/>
    <n v="0.62492999999999999"/>
    <n v="2.2189299999999998"/>
    <n v="342.13603000000001"/>
    <n v="187.64118999999999"/>
    <n v="0"/>
    <n v="0"/>
    <n v="0"/>
    <n v="0"/>
    <n v="0"/>
    <n v="0"/>
    <s v="Incendio"/>
    <s v="Daños Sin Autos"/>
    <s v="Incendio"/>
    <x v="41"/>
    <x v="3"/>
    <n v="1543430.5720599999"/>
    <n v="1367985.9146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3.3662097785229494E-3"/>
    <n v="2.6589109704734061E-3"/>
    <n v="226.96266000000003"/>
    <n v="29.994925133829774"/>
    <m/>
    <m/>
    <n v="6.37302952141965E-2"/>
    <n v="5.5312718641642653E-2"/>
    <n v="1.0747392303817524E-4"/>
    <n v="1.1220472041640643E-4"/>
    <n v="9.6388157223016181E-5"/>
    <n v="1.0117723367481669E-4"/>
    <m/>
    <m/>
    <m/>
    <n v="0"/>
    <m/>
    <n v="0"/>
    <m/>
    <n v="0"/>
    <m/>
    <n v="-69.974766794013689"/>
    <n v="0.2541598701775783"/>
    <n v="1.1003908968530807"/>
    <n v="1.3982705518012319E-5"/>
    <n v="-71.836425664622141"/>
    <n v="82.335248460106229"/>
    <n v="0.18265541924947221"/>
    <n v="1.1825388658002007"/>
    <s v="Resto"/>
    <n v="2023"/>
    <n v="4"/>
    <d v="2025-03-26T00:00:00"/>
    <x v="41"/>
    <x v="36"/>
  </r>
  <r>
    <n v="2024"/>
    <n v="12"/>
    <n v="27"/>
    <x v="21"/>
    <s v="Incendio"/>
    <n v="21"/>
    <s v="6f4b6612125fb3a0daecd2799dfd6c9c299424fd920f9b308110a2c1fbd8f443"/>
    <s v="866d562d83a77144c090ae01fef5e5dc5d322dfdcb968ee04e0fa262fe1b2619"/>
    <x v="23"/>
    <n v="430754.50708999997"/>
    <n v="330875.61916"/>
    <n v="430754.50708999997"/>
    <n v="330875.61916"/>
    <n v="203537.73104000001"/>
    <n v="130905.1035"/>
    <n v="203537.73104000001"/>
    <n v="130905.1035"/>
    <n v="0"/>
    <n v="0"/>
    <n v="137.94900000000001"/>
    <n v="132.37299999999999"/>
    <n v="0"/>
    <n v="0"/>
    <n v="93653.683380000002"/>
    <n v="78665.041670000006"/>
    <n v="202449.78993999999"/>
    <n v="137852.29863999999"/>
    <n v="0"/>
    <n v="0"/>
    <n v="0"/>
    <n v="0"/>
    <n v="0"/>
    <n v="0"/>
    <s v="Incendio"/>
    <s v="Daños Sin Autos"/>
    <s v="Incendio"/>
    <x v="41"/>
    <x v="3"/>
    <n v="12904627.523799999"/>
    <n v="11666681.303610001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1.4741374478981835"/>
    <n v="1.1626846328118972"/>
    <n v="99878.887929999968"/>
    <n v="30.186233782822789"/>
    <m/>
    <m/>
    <n v="3.3379848143277253"/>
    <n v="2.8360731775335095"/>
    <n v="4.706519945189485E-2"/>
    <n v="4.9136919883034834E-2"/>
    <n v="4.2148469968629546E-2"/>
    <n v="4.4242630193512281E-2"/>
    <m/>
    <m/>
    <m/>
    <n v="0"/>
    <m/>
    <n v="0"/>
    <m/>
    <n v="0"/>
    <m/>
    <n v="55.484947185424296"/>
    <n v="47.251445472971852"/>
    <n v="39.563236430756419"/>
    <n v="1.138403261974686"/>
    <n v="19.053751694275299"/>
    <n v="46.859930474351927"/>
    <n v="46.260202792878239"/>
    <n v="57.064729747766506"/>
    <s v="Resto"/>
    <n v="2023"/>
    <n v="4"/>
    <d v="2025-03-26T00:00:00"/>
    <x v="41"/>
    <x v="23"/>
  </r>
  <r>
    <n v="2024"/>
    <n v="12"/>
    <n v="25"/>
    <x v="36"/>
    <s v="Incendio"/>
    <n v="25"/>
    <s v="b7a56873cd771f2c446d369b649430b65a756ba278ff97ec81bb6f55b2e73569"/>
    <s v="866d562d83a77144c090ae01fef5e5dc5d322dfdcb968ee04e0fa262fe1b2619"/>
    <x v="35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Incendio"/>
    <s v="Daños Sin Autos"/>
    <s v="Incendio"/>
    <x v="41"/>
    <x v="3"/>
    <n v="0"/>
    <n v="0"/>
    <n v="915229324.65265"/>
    <n v="785024033.86473012"/>
    <n v="876641246.77607977"/>
    <n v="747866068.79561019"/>
    <n v="29220783.15724"/>
    <n v="28457899.057269998"/>
    <n v="17879229.429380003"/>
    <n v="9372605.7194499969"/>
    <m/>
    <m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41"/>
    <x v="35"/>
  </r>
  <r>
    <n v="2024"/>
    <n v="12"/>
    <n v="76"/>
    <x v="42"/>
    <s v="Incendio"/>
    <n v="48"/>
    <s v="98010bd9270f9b100b6214a21754fd33bdc8d41b2bc9f9dd16ff54d3c34ffd71"/>
    <s v="866d562d83a77144c090ae01fef5e5dc5d322dfdcb968ee04e0fa262fe1b2619"/>
    <x v="27"/>
    <n v="360388.33772000001"/>
    <n v="194512.99666"/>
    <n v="360388.33772000001"/>
    <n v="194512.99666"/>
    <n v="345039.30002999993"/>
    <n v="52111.265459999995"/>
    <n v="345039.30002999993"/>
    <n v="52111.265459999995"/>
    <n v="0"/>
    <n v="0"/>
    <n v="137.94900000000001"/>
    <n v="132.37299999999999"/>
    <n v="0"/>
    <n v="0"/>
    <n v="-82.651789999999991"/>
    <n v="-217.40083999999999"/>
    <n v="-782.22097999999994"/>
    <n v="-2515.7826600000003"/>
    <n v="0"/>
    <n v="0"/>
    <n v="0"/>
    <n v="0"/>
    <n v="0"/>
    <n v="0"/>
    <s v="Incendio"/>
    <s v="Daños Sin Autos"/>
    <s v="Incendio"/>
    <x v="41"/>
    <x v="3"/>
    <n v="2468439.5406499999"/>
    <n v="1842535.70578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1.2333288118279164"/>
    <n v="0.6835114435839168"/>
    <n v="165875.34106000001"/>
    <n v="85.277253401191828"/>
    <m/>
    <m/>
    <n v="14.599844629984377"/>
    <n v="10.556810163831093"/>
    <n v="3.9376834637239733E-2"/>
    <n v="4.1110127893862827E-2"/>
    <n v="2.4777967077313348E-2"/>
    <n v="2.6009068304603065E-2"/>
    <m/>
    <m/>
    <m/>
    <n v="0"/>
    <m/>
    <n v="0"/>
    <m/>
    <n v="0"/>
    <m/>
    <n v="562.12036300451791"/>
    <n v="95.740972699864287"/>
    <n v="26.79063422743322"/>
    <n v="1.9298331697842352"/>
    <n v="-61.981844228384773"/>
    <n v="-68.907450057708886"/>
    <n v="10.566296751590579"/>
    <n v="8.6414793875715787"/>
    <s v="Resto"/>
    <n v="2023"/>
    <n v="4"/>
    <d v="2025-03-26T00:00:00"/>
    <x v="41"/>
    <x v="27"/>
  </r>
  <r>
    <n v="2024"/>
    <n v="12"/>
    <n v="61"/>
    <x v="2"/>
    <s v="Incendio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521721.9471099998"/>
    <n v="1304115.65524"/>
    <n v="3138762.3692800002"/>
    <n v="2609350.6101199999"/>
    <n v="0"/>
    <n v="0"/>
    <n v="0"/>
    <n v="0"/>
    <n v="0"/>
    <n v="0"/>
    <s v="Incendio"/>
    <s v="Daños Sin Autos"/>
    <s v="Incendio"/>
    <x v="41"/>
    <x v="3"/>
    <n v="0"/>
    <n v="0"/>
    <n v="915229324.65265"/>
    <n v="785024033.86473012"/>
    <n v="876641246.77607977"/>
    <n v="747866068.79561019"/>
    <n v="29220783.15724"/>
    <n v="28457899.057269998"/>
    <n v="17879229.429380003"/>
    <n v="9372605.7194499969"/>
    <m/>
    <m/>
    <m/>
    <m/>
    <m/>
    <m/>
    <m/>
    <m/>
    <m/>
    <m/>
    <m/>
    <m/>
    <m/>
    <m/>
    <m/>
    <m/>
    <m/>
    <n v="0"/>
    <m/>
    <n v="0"/>
    <m/>
    <n v="0"/>
    <m/>
    <m/>
    <m/>
    <m/>
    <m/>
    <n v="16.686119133348875"/>
    <n v="20.28902352588231"/>
    <n v="48.481591406968064"/>
    <n v="49.978552141753987"/>
    <m/>
    <n v="2023"/>
    <n v="4"/>
    <d v="2025-03-26T00:00:00"/>
    <x v="41"/>
    <x v="2"/>
  </r>
  <r>
    <n v="2024"/>
    <n v="12"/>
    <n v="37"/>
    <x v="35"/>
    <s v="Incendio"/>
    <n v="25"/>
    <s v="b7a56873cd771f2c446d369b649430b65a756ba278ff97ec81bb6f55b2e73569"/>
    <s v="866d562d83a77144c090ae01fef5e5dc5d322dfdcb968ee04e0fa262fe1b2619"/>
    <x v="4"/>
    <n v="2389764.1283"/>
    <n v="2153004.8524199999"/>
    <n v="2389764.1283"/>
    <n v="2153004.8524199999"/>
    <n v="308431.70095999993"/>
    <n v="387197.84482000006"/>
    <n v="308431.70095999993"/>
    <n v="387197.84482000006"/>
    <n v="0"/>
    <n v="0"/>
    <n v="137.94900000000001"/>
    <n v="132.37299999999999"/>
    <n v="0"/>
    <n v="0"/>
    <n v="253503.78774"/>
    <n v="170677.28005999999"/>
    <n v="304390.60335000005"/>
    <n v="243787.82902"/>
    <n v="0"/>
    <n v="0"/>
    <n v="0"/>
    <n v="0"/>
    <n v="0"/>
    <n v="0"/>
    <s v="Incendio"/>
    <s v="Daños Sin Autos"/>
    <s v="Incendio"/>
    <x v="41"/>
    <x v="3"/>
    <n v="13491623.877"/>
    <n v="11092660.54903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8.1783028040023318"/>
    <n v="7.5655790615013183"/>
    <n v="236759.27588000009"/>
    <n v="10.996690305359991"/>
    <m/>
    <m/>
    <n v="17.71294656660254"/>
    <n v="19.409273752709126"/>
    <n v="0.26111096573604314"/>
    <n v="0.27260457308945407"/>
    <n v="0.27425973722366193"/>
    <n v="0.28788642007616078"/>
    <m/>
    <m/>
    <m/>
    <n v="0"/>
    <m/>
    <n v="0"/>
    <m/>
    <n v="0"/>
    <m/>
    <n v="-20.342609059876558"/>
    <n v="12.906365833661088"/>
    <n v="17.984067448096351"/>
    <n v="1.7250838587773265"/>
    <n v="48.528138983046333"/>
    <n v="24.858818659494396"/>
    <n v="83.28239602341192"/>
    <n v="70.010582868760793"/>
    <s v="Grandes"/>
    <n v="2023"/>
    <n v="4"/>
    <d v="2025-03-26T00:00:00"/>
    <x v="41"/>
    <x v="4"/>
  </r>
  <r>
    <n v="2024"/>
    <n v="12"/>
    <n v="80"/>
    <x v="30"/>
    <s v="Incendio"/>
    <n v="52"/>
    <s v="41cfc0d1f2d127b04555b7246d84019b4d27710a3f3aff6e7764375b1e06e05d"/>
    <s v="866d562d83a77144c090ae01fef5e5dc5d322dfdcb968ee04e0fa262fe1b2619"/>
    <x v="31"/>
    <n v="124174.52737000001"/>
    <n v="101805.93253000001"/>
    <n v="124174.52737000001"/>
    <n v="101805.93253000001"/>
    <n v="284062.47010999999"/>
    <n v="26058.035960000001"/>
    <n v="284062.47010999999"/>
    <n v="26058.035960000001"/>
    <n v="0"/>
    <n v="0"/>
    <n v="137.94900000000001"/>
    <n v="132.37299999999999"/>
    <n v="0"/>
    <n v="0"/>
    <n v="42096.267009999996"/>
    <n v="4052.3969700000002"/>
    <n v="17966.374969999997"/>
    <n v="16063.08655"/>
    <n v="0"/>
    <n v="0"/>
    <n v="0"/>
    <n v="0"/>
    <n v="0"/>
    <n v="0"/>
    <s v="Incendio"/>
    <s v="Daños Sin Autos"/>
    <s v="Incendio"/>
    <x v="41"/>
    <x v="3"/>
    <n v="1104243.47276"/>
    <n v="1122680.13815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0.42495276975228308"/>
    <n v="0.35774226454708064"/>
    <n v="22368.594840000005"/>
    <n v="21.971798974886326"/>
    <m/>
    <m/>
    <n v="11.245212711978468"/>
    <n v="9.0681155807886782"/>
    <n v="1.356758618034087E-2"/>
    <n v="1.4164805480766738E-2"/>
    <n v="1.2968511553563785E-2"/>
    <n v="1.3612856202174254E-2"/>
    <m/>
    <m/>
    <m/>
    <n v="0"/>
    <m/>
    <n v="0"/>
    <m/>
    <n v="0"/>
    <m/>
    <n v="990.11466000755331"/>
    <n v="228.76066140649405"/>
    <n v="25.595793204213578"/>
    <n v="1.5887847473069223"/>
    <n v="938.79919271581116"/>
    <n v="11.848833747334808"/>
    <n v="234.3058467848509"/>
    <n v="25.228009308086559"/>
    <s v="Resto"/>
    <n v="2023"/>
    <n v="4"/>
    <d v="2025-03-26T00:00:00"/>
    <x v="41"/>
    <x v="31"/>
  </r>
  <r>
    <n v="2024"/>
    <n v="12"/>
    <n v="23"/>
    <x v="16"/>
    <s v="Incendio"/>
    <n v="17"/>
    <s v="4523540f1504cd17100c4835e85b7eefd49911580f8efff0599a8f283be6b9e3"/>
    <s v="866d562d83a77144c090ae01fef5e5dc5d322dfdcb968ee04e0fa262fe1b2619"/>
    <x v="10"/>
    <n v="1069539.46801"/>
    <n v="763198.52973000007"/>
    <n v="1069539.46801"/>
    <n v="763198.52973000007"/>
    <n v="667169.33993999998"/>
    <n v="383729.14610999986"/>
    <n v="667169.33993999998"/>
    <n v="383729.14610999986"/>
    <n v="0"/>
    <n v="0"/>
    <n v="137.94900000000001"/>
    <n v="132.37299999999999"/>
    <n v="0"/>
    <n v="0"/>
    <n v="125104.21362000001"/>
    <n v="129564.12850000001"/>
    <n v="183921.06628999999"/>
    <n v="167906.92102000001"/>
    <n v="0"/>
    <n v="0"/>
    <n v="0"/>
    <n v="0"/>
    <n v="0"/>
    <n v="0"/>
    <s v="Incendio"/>
    <s v="Daños Sin Autos"/>
    <s v="Incendio"/>
    <x v="41"/>
    <x v="3"/>
    <n v="22633209.318060003"/>
    <n v="19354152.859979998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3.6602012418856114"/>
    <n v="2.6818512785996744"/>
    <n v="306340.93827999989"/>
    <n v="40.139089155265452"/>
    <m/>
    <m/>
    <n v="4.7255316423754756"/>
    <n v="3.9433321378179342"/>
    <n v="0.11686027088521383"/>
    <n v="0.12200423741676759"/>
    <n v="9.7219766122664864E-2"/>
    <n v="0.10205016132889699"/>
    <m/>
    <m/>
    <m/>
    <n v="0"/>
    <m/>
    <n v="0"/>
    <m/>
    <n v="0"/>
    <m/>
    <n v="73.864650809909847"/>
    <n v="62.379122967883035"/>
    <n v="50.279073027794396"/>
    <n v="3.7315329644110697"/>
    <n v="-3.4422451118482189"/>
    <n v="9.5375135061243057"/>
    <n v="68.020600436678777"/>
    <n v="77.16425726403925"/>
    <s v="Medianas"/>
    <n v="2023"/>
    <n v="4"/>
    <d v="2025-03-26T00:00:00"/>
    <x v="41"/>
    <x v="10"/>
  </r>
  <r>
    <n v="2024"/>
    <n v="12"/>
    <n v="1"/>
    <x v="14"/>
    <s v="Incendio"/>
    <n v="30"/>
    <s v="624b60c58c9d8bfb6ff1886c2fd605d2adeb6ea4da576068201b6c6958ce93f4"/>
    <s v="866d562d83a77144c090ae01fef5e5dc5d322dfdcb968ee04e0fa262fe1b2619"/>
    <x v="8"/>
    <n v="1778533.0751099999"/>
    <n v="1420620.94679"/>
    <n v="1778533.0751099999"/>
    <n v="1420620.94679"/>
    <n v="464044.86050000007"/>
    <n v="244380.82112000001"/>
    <n v="464044.86050000007"/>
    <n v="244380.82112000001"/>
    <n v="0"/>
    <n v="0"/>
    <n v="137.94900000000001"/>
    <n v="132.37299999999999"/>
    <n v="0"/>
    <n v="0"/>
    <n v="143777.51738999999"/>
    <n v="46787.187210000004"/>
    <n v="859496.64804"/>
    <n v="763305.52095999999"/>
    <n v="0"/>
    <n v="0"/>
    <n v="0"/>
    <n v="0"/>
    <n v="0"/>
    <n v="0"/>
    <s v="Incendio"/>
    <s v="Daños Sin Autos"/>
    <s v="Incendio"/>
    <x v="41"/>
    <x v="3"/>
    <n v="45393489.003809996"/>
    <n v="37616661.60249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6.0865345926545942"/>
    <n v="4.9920092271431429"/>
    <n v="357912.1283199999"/>
    <n v="25.194062436480991"/>
    <m/>
    <m/>
    <n v="3.9180356349359324"/>
    <n v="3.7765736943970682"/>
    <n v="0.19432649579765082"/>
    <n v="0.20288037799392869"/>
    <n v="0.18096528074384935"/>
    <n v="0.18995659865647038"/>
    <m/>
    <m/>
    <m/>
    <n v="0"/>
    <m/>
    <n v="0"/>
    <m/>
    <n v="0"/>
    <m/>
    <n v="89.885956832977868"/>
    <n v="26.091438331631789"/>
    <n v="17.202394605837458"/>
    <n v="2.595441052607443"/>
    <n v="207.30104963281462"/>
    <n v="12.601916852248319"/>
    <n v="16.728106819016791"/>
    <n v="6.1295491680914784"/>
    <s v="Medianas"/>
    <n v="2023"/>
    <n v="4"/>
    <d v="2025-03-26T00:00:00"/>
    <x v="41"/>
    <x v="8"/>
  </r>
  <r>
    <n v="2024"/>
    <n v="12"/>
    <n v="150.1"/>
    <x v="32"/>
    <s v="Incendio"/>
    <n v="150.1"/>
    <m/>
    <m/>
    <x v="21"/>
    <n v="3397584.5793500002"/>
    <n v="4193147.2501500007"/>
    <n v="3397584.5793500002"/>
    <n v="4193147.2501500007"/>
    <n v="3031828.1173300003"/>
    <n v="1380857.9589600002"/>
    <n v="3031828.1173300003"/>
    <n v="1380857.9589600002"/>
    <n v="0"/>
    <n v="0"/>
    <n v="0"/>
    <n v="0"/>
    <n v="-733.17475000000002"/>
    <n v="556.88492000000008"/>
    <n v="650244.18689999997"/>
    <n v="364372.30760000012"/>
    <n v="1331728.3946099998"/>
    <n v="896605.47031"/>
    <n v="0"/>
    <n v="0"/>
    <n v="0"/>
    <n v="0"/>
    <n v="0"/>
    <n v="0"/>
    <s v="Incendio"/>
    <s v="Daños Sin Autos"/>
    <s v="Incendio"/>
    <x v="41"/>
    <x v="3"/>
    <n v="124894837.61792001"/>
    <n v="100214327.02184001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11.627287882967588"/>
    <n v="14.734563650364759"/>
    <n v="-795562.67080000043"/>
    <n v="-18.972924711183015"/>
    <m/>
    <m/>
    <n v="2.7203562966661101"/>
    <n v="4.1841794230042337"/>
    <n v="0.37122767899066822"/>
    <n v="0.3875684143137112"/>
    <n v="0.53414253185432214"/>
    <n v="0.56068157456358358"/>
    <m/>
    <m/>
    <m/>
    <n v="0"/>
    <m/>
    <n v="0"/>
    <m/>
    <n v="0"/>
    <m/>
    <n v="119.56118641003717"/>
    <n v="89.234809215846695"/>
    <n v="32.93130139683511"/>
    <n v="16.957263898342038"/>
    <n v="78.455983985979444"/>
    <n v="48.530032294979939"/>
    <n v="48.827087379962762"/>
    <n v="40.639090398814872"/>
    <s v="Resto"/>
    <n v="2023"/>
    <n v="4"/>
    <d v="2025-03-26T00:00:00"/>
    <x v="41"/>
    <x v="21"/>
  </r>
  <r>
    <n v="2024"/>
    <n v="12"/>
    <n v="94"/>
    <x v="19"/>
    <s v="Incendio"/>
    <n v="7"/>
    <s v="7902699be42c8a8e46fbbb4501726517e86b22c56a189f7625a6da49081b2451"/>
    <s v="866d562d83a77144c090ae01fef5e5dc5d322dfdcb968ee04e0fa262fe1b2619"/>
    <x v="11"/>
    <n v="611644.47807000007"/>
    <n v="796658.98829000001"/>
    <n v="611644.47807000007"/>
    <n v="796658.98829000001"/>
    <n v="262275.94709999999"/>
    <n v="88517.807039999971"/>
    <n v="262275.94709999999"/>
    <n v="88517.807039999971"/>
    <n v="0"/>
    <n v="0"/>
    <n v="137.94900000000001"/>
    <n v="132.37299999999999"/>
    <n v="0"/>
    <n v="0"/>
    <n v="46752.15885"/>
    <n v="18412.488870000001"/>
    <n v="57127.453500000003"/>
    <n v="48872.84143"/>
    <n v="0"/>
    <n v="0"/>
    <n v="0"/>
    <n v="0"/>
    <n v="0"/>
    <n v="0"/>
    <s v="Incendio"/>
    <s v="Daños Sin Autos"/>
    <s v="Incendio"/>
    <x v="41"/>
    <x v="3"/>
    <n v="7555571.8099100003"/>
    <n v="8049984.2732899999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2.0931830429686946"/>
    <n v="2.7994300868337696"/>
    <n v="-185014.51021999994"/>
    <n v="-23.223802522723926"/>
    <m/>
    <m/>
    <n v="8.0952771472274012"/>
    <n v="9.8964042816000219"/>
    <n v="6.6829641664085976E-2"/>
    <n v="6.9771355194542001E-2"/>
    <n v="0.10148211442240693"/>
    <n v="0.10652428576856919"/>
    <m/>
    <m/>
    <m/>
    <n v="0"/>
    <m/>
    <n v="0"/>
    <m/>
    <n v="0"/>
    <m/>
    <n v="196.29738452680047"/>
    <n v="42.880456949042163"/>
    <n v="11.111128894685576"/>
    <n v="1.4669309331028306"/>
    <n v="153.91547650124932"/>
    <n v="16.889977804591094"/>
    <n v="81.838338636956749"/>
    <n v="37.674275387429631"/>
    <s v="Medianas"/>
    <n v="2023"/>
    <n v="4"/>
    <d v="2025-03-26T00:00:00"/>
    <x v="41"/>
    <x v="11"/>
  </r>
  <r>
    <n v="2024"/>
    <n v="12"/>
    <n v="127"/>
    <x v="5"/>
    <s v="Incendio"/>
    <n v="263"/>
    <s v="4be84111a613654b362415e563cb7607df7b203b5d303802a8a546061bbc7847"/>
    <s v="866d562d83a77144c090ae01fef5e5dc5d322dfdcb968ee04e0fa262fe1b2619"/>
    <x v="19"/>
    <n v="542009.3695700001"/>
    <n v="316735.65925999999"/>
    <n v="542009.3695700001"/>
    <n v="316735.65925999999"/>
    <n v="144779.63857000001"/>
    <n v="56979.436989999995"/>
    <n v="144779.63857000001"/>
    <n v="56979.436989999995"/>
    <n v="0"/>
    <n v="0"/>
    <n v="137.94900000000001"/>
    <n v="132.37299999999999"/>
    <n v="0"/>
    <n v="0"/>
    <n v="3087.0637700000002"/>
    <n v="-139.62419"/>
    <n v="-7217.3897800000004"/>
    <n v="-3500.1614500000001"/>
    <n v="0"/>
    <n v="0"/>
    <n v="0"/>
    <n v="0"/>
    <n v="0"/>
    <n v="0"/>
    <s v="Incendio"/>
    <s v="Daños Sin Autos"/>
    <s v="Incendio"/>
    <x v="41"/>
    <x v="3"/>
    <n v="1641104.9195699999"/>
    <n v="952812.23949000007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1.8548762593165031"/>
    <n v="1.1129973390607171"/>
    <n v="225273.71031000011"/>
    <n v="71.123570625522419"/>
    <m/>
    <m/>
    <n v="33.027100406963413"/>
    <n v="33.242190447672584"/>
    <n v="5.9221154192770728E-2"/>
    <n v="6.1827956597215121E-2"/>
    <n v="4.0347256338215204E-2"/>
    <n v="4.2351922687184115E-2"/>
    <m/>
    <m/>
    <m/>
    <n v="0"/>
    <m/>
    <n v="0"/>
    <m/>
    <n v="0"/>
    <m/>
    <n v="154.09103041051307"/>
    <n v="26.711648672210238"/>
    <n v="17.989587002335934"/>
    <n v="0.80976442045142727"/>
    <n v="-2310.9806115974602"/>
    <n v="106.20162478505097"/>
    <n v="-42.772579341003805"/>
    <n v="3.9890785609332386"/>
    <s v="Resto"/>
    <n v="2023"/>
    <n v="4"/>
    <d v="2025-03-26T00:00:00"/>
    <x v="41"/>
    <x v="19"/>
  </r>
  <r>
    <n v="2024"/>
    <n v="12"/>
    <n v="12"/>
    <x v="31"/>
    <s v="Incendio"/>
    <n v="12"/>
    <s v="6b51d431df5d7f141cbececcf79edf3dd861c3b4069f0b11661a3eefacbba918"/>
    <s v="866d562d83a77144c090ae01fef5e5dc5d322dfdcb968ee04e0fa262fe1b2619"/>
    <x v="15"/>
    <n v="1978526.0408800002"/>
    <n v="2073411.7589799999"/>
    <n v="1978526.0408800002"/>
    <n v="2073411.7589799999"/>
    <n v="153026.41564000002"/>
    <n v="76103.829679999995"/>
    <n v="153026.41564000002"/>
    <n v="76103.829679999995"/>
    <n v="0"/>
    <n v="0"/>
    <n v="137.94900000000001"/>
    <n v="132.37299999999999"/>
    <n v="0"/>
    <n v="0"/>
    <n v="29376.155269999999"/>
    <n v="16564.593789999999"/>
    <n v="117034.15362000001"/>
    <n v="108680.97919"/>
    <n v="0"/>
    <n v="0"/>
    <n v="0"/>
    <n v="0"/>
    <n v="0"/>
    <n v="0"/>
    <s v="Incendio"/>
    <s v="Daños Sin Autos"/>
    <s v="Incendio"/>
    <x v="41"/>
    <x v="3"/>
    <n v="6593607.79947"/>
    <n v="7470400.8941500001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6.7709548721995265"/>
    <n v="7.2858918882499717"/>
    <n v="-94885.718099999707"/>
    <n v="-4.5763084775152452"/>
    <m/>
    <m/>
    <n v="30.006729260406356"/>
    <n v="27.755026649288244"/>
    <n v="0.21617817388345759"/>
    <n v="0.22569392532648816"/>
    <n v="0.2641208000693232"/>
    <n v="0.27724372658316954"/>
    <m/>
    <m/>
    <m/>
    <n v="0"/>
    <m/>
    <n v="0"/>
    <m/>
    <n v="0"/>
    <m/>
    <n v="101.07584110213996"/>
    <n v="7.7343644954977488"/>
    <n v="3.6704638791784769"/>
    <n v="0.85588932254842998"/>
    <n v="77.343046514876249"/>
    <n v="7.6859580142323747"/>
    <n v="25.100497898572314"/>
    <n v="15.241483756822968"/>
    <s v="Medianas"/>
    <n v="2023"/>
    <n v="4"/>
    <d v="2025-03-26T00:00:00"/>
    <x v="41"/>
    <x v="15"/>
  </r>
  <r>
    <n v="2024"/>
    <n v="12"/>
    <n v="48"/>
    <x v="3"/>
    <s v="Incendio"/>
    <n v="36"/>
    <s v="76a50887d8f1c2e9301755428990ad81479ee21c25b43215cf524541e0503269"/>
    <s v="866d562d83a77144c090ae01fef5e5dc5d322dfdcb968ee04e0fa262fe1b2619"/>
    <x v="9"/>
    <n v="2041358.06892"/>
    <n v="1800841.3832699999"/>
    <n v="2041358.06892"/>
    <n v="1800841.3832699999"/>
    <n v="1235015.9754200003"/>
    <n v="1045366.7903599996"/>
    <n v="1235015.9754200003"/>
    <n v="1045366.7903599996"/>
    <n v="0"/>
    <n v="0"/>
    <n v="137.94900000000001"/>
    <n v="132.37299999999999"/>
    <n v="0"/>
    <n v="0"/>
    <n v="974446.48074000003"/>
    <n v="533273.71300999995"/>
    <n v="1263113.9121600001"/>
    <n v="1068686.8438300001"/>
    <n v="0"/>
    <n v="0"/>
    <n v="0"/>
    <n v="0"/>
    <n v="0"/>
    <n v="0"/>
    <s v="Incendio"/>
    <s v="Daños Sin Autos"/>
    <s v="Incendio"/>
    <x v="41"/>
    <x v="3"/>
    <n v="61783494.341970004"/>
    <n v="54332276.383280002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6.9859800058583135"/>
    <n v="6.3280897147252615"/>
    <n v="240516.68565000012"/>
    <n v="13.355795123569724"/>
    <m/>
    <m/>
    <n v="3.3040508483077007"/>
    <n v="3.3144964708752451"/>
    <n v="0.22304334159034306"/>
    <n v="0.23286128463921382"/>
    <n v="0.22939952225466623"/>
    <n v="0.24079731096373153"/>
    <m/>
    <m/>
    <m/>
    <n v="0"/>
    <m/>
    <n v="0"/>
    <m/>
    <n v="0"/>
    <m/>
    <n v="18.141879654957282"/>
    <n v="60.499722915999612"/>
    <n v="58.048798748827281"/>
    <n v="6.9075458777354406"/>
    <n v="82.729142083500221"/>
    <n v="18.19308148617278"/>
    <n v="77.14636592622422"/>
    <n v="49.899904362893956"/>
    <s v="Grandes"/>
    <n v="2023"/>
    <n v="4"/>
    <d v="2025-03-26T00:00:00"/>
    <x v="41"/>
    <x v="9"/>
  </r>
  <r>
    <n v="2024"/>
    <n v="12"/>
    <n v="103"/>
    <x v="18"/>
    <s v="Incendio"/>
    <n v="205"/>
    <s v="f8809aff4d69bece79dabe35be0c708b890d7eafb841f121330667b77d2e2590"/>
    <s v="866d562d83a77144c090ae01fef5e5dc5d322dfdcb968ee04e0fa262fe1b2619"/>
    <x v="22"/>
    <n v="483596.07047999999"/>
    <n v="399614.81968999997"/>
    <n v="483596.07047999999"/>
    <n v="399614.81968999997"/>
    <n v="92994.229649999994"/>
    <n v="84636.199699999997"/>
    <n v="92994.229649999994"/>
    <n v="84636.199699999997"/>
    <n v="0"/>
    <n v="0"/>
    <n v="137.94900000000001"/>
    <n v="132.37299999999999"/>
    <n v="0"/>
    <n v="0"/>
    <n v="4301.7887000000001"/>
    <n v="8917.2094199999992"/>
    <n v="1767.82752"/>
    <n v="3920.40254"/>
    <n v="0"/>
    <n v="0"/>
    <n v="0"/>
    <n v="0"/>
    <n v="0"/>
    <n v="0"/>
    <s v="Incendio"/>
    <s v="Daños Sin Autos"/>
    <s v="Incendio"/>
    <x v="41"/>
    <x v="3"/>
    <n v="2277640.2283600001"/>
    <n v="1936052.42652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1.6549729960272468"/>
    <n v="1.4042316296287247"/>
    <n v="83981.25079000002"/>
    <n v="21.015549637310315"/>
    <m/>
    <m/>
    <n v="21.232329165006458"/>
    <n v="20.640702401241086"/>
    <n v="5.2838786679342421E-2"/>
    <n v="5.5164649422835652E-2"/>
    <n v="5.0904787936576573E-2"/>
    <n v="5.3434008623168813E-2"/>
    <m/>
    <m/>
    <m/>
    <n v="0"/>
    <m/>
    <n v="0"/>
    <m/>
    <n v="0"/>
    <m/>
    <n v="9.8752424844519524"/>
    <n v="19.229732275884146"/>
    <n v="21.179444687676067"/>
    <n v="0.52012437122814381"/>
    <n v="-51.758577180527851"/>
    <n v="-54.906989729682195"/>
    <n v="243.33757967519364"/>
    <n v="227.45647491596611"/>
    <s v="Resto"/>
    <n v="2023"/>
    <n v="4"/>
    <d v="2025-03-26T00:00:00"/>
    <x v="41"/>
    <x v="22"/>
  </r>
  <r>
    <n v="2024"/>
    <n v="12"/>
    <n v="126"/>
    <x v="41"/>
    <s v="Incendio"/>
    <n v="239"/>
    <s v="79bf08685d3138f9b109c3546780f056bc954fd69377b84a2cf23622e464897b"/>
    <s v="866d562d83a77144c090ae01fef5e5dc5d322dfdcb968ee04e0fa262fe1b2619"/>
    <x v="30"/>
    <n v="28445.004579999997"/>
    <n v="23406.585440000003"/>
    <n v="28445.004579999997"/>
    <n v="23406.585440000003"/>
    <n v="17413.965830000001"/>
    <n v="-14095.878279999997"/>
    <n v="17413.965830000001"/>
    <n v="-14095.878279999997"/>
    <n v="0"/>
    <n v="0"/>
    <n v="137.94900000000001"/>
    <n v="132.37299999999999"/>
    <n v="0"/>
    <n v="0"/>
    <n v="957.36419999999998"/>
    <n v="326.41976"/>
    <n v="1428.1064899999999"/>
    <n v="975.46206999999993"/>
    <n v="0"/>
    <n v="0"/>
    <n v="0"/>
    <n v="0"/>
    <n v="0"/>
    <n v="0"/>
    <s v="Incendio"/>
    <s v="Daños Sin Autos"/>
    <s v="Incendio"/>
    <x v="41"/>
    <x v="3"/>
    <n v="903982.36939999997"/>
    <n v="772546.67227999994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9.7345113671096842E-2"/>
    <n v="8.2249871618756895E-2"/>
    <n v="5038.4191399999945"/>
    <n v="21.525647783677737"/>
    <m/>
    <m/>
    <n v="3.1466326714844888"/>
    <n v="3.0297956459925794"/>
    <n v="3.1079647268508919E-3"/>
    <n v="3.2447714141456197E-3"/>
    <n v="2.9816393422718141E-3"/>
    <n v="3.1297830476110233E-3"/>
    <m/>
    <m/>
    <m/>
    <n v="0"/>
    <m/>
    <n v="0"/>
    <m/>
    <n v="0"/>
    <m/>
    <n v="-223.53941687129839"/>
    <n v="61.219768065159521"/>
    <n v="-60.221847890343106"/>
    <n v="9.7397742440647583E-2"/>
    <n v="193.29235460500308"/>
    <n v="46.403077466661522"/>
    <n v="67.037311762374259"/>
    <n v="33.463090984152771"/>
    <s v="Resto"/>
    <n v="2023"/>
    <n v="4"/>
    <d v="2025-03-26T00:00:00"/>
    <x v="41"/>
    <x v="30"/>
  </r>
  <r>
    <n v="2024"/>
    <n v="12"/>
    <n v="3"/>
    <x v="40"/>
    <s v="Incendio"/>
    <n v="3"/>
    <s v="4e07408562bedb8b60ce05c1decfe3ad16b72230967de01f640b7e4729b49fce"/>
    <s v="866d562d83a77144c090ae01fef5e5dc5d322dfdcb968ee04e0fa262fe1b2619"/>
    <x v="17"/>
    <n v="875831.71155000001"/>
    <n v="848364.14849000005"/>
    <n v="875831.71155000001"/>
    <n v="848364.14849000005"/>
    <n v="312021.42044000007"/>
    <n v="207942.57407999993"/>
    <n v="312021.42044000007"/>
    <n v="207942.57407999993"/>
    <n v="0"/>
    <n v="0"/>
    <n v="137.94900000000001"/>
    <n v="132.37299999999999"/>
    <n v="0"/>
    <n v="0"/>
    <n v="129186.61264000001"/>
    <n v="166214.88908000002"/>
    <n v="310009.92138000001"/>
    <n v="247755.77030999999"/>
    <n v="0"/>
    <n v="0"/>
    <n v="0"/>
    <n v="0"/>
    <n v="0"/>
    <n v="0"/>
    <s v="Incendio"/>
    <s v="Daños Sin Autos"/>
    <s v="Incendio"/>
    <x v="41"/>
    <x v="3"/>
    <n v="25277015.57071"/>
    <n v="21222664.481219999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2.9972903424150568"/>
    <n v="2.9811200987912447"/>
    <n v="27467.563059999957"/>
    <n v="3.2377090791601004"/>
    <m/>
    <m/>
    <n v="3.4649332279752163"/>
    <n v="3.9974440968084854"/>
    <n v="9.5695328805422364E-2"/>
    <n v="9.9907654901128962E-2"/>
    <n v="0.1080685573807775"/>
    <n v="0.11343797825407904"/>
    <m/>
    <m/>
    <m/>
    <n v="0"/>
    <m/>
    <n v="0"/>
    <m/>
    <n v="0"/>
    <m/>
    <n v="50.051725492230759"/>
    <n v="35.625727674075797"/>
    <n v="24.511004437200238"/>
    <n v="1.7451614549297723"/>
    <n v="-22.277352314796616"/>
    <n v="25.127225489886929"/>
    <n v="41.671767169556901"/>
    <n v="67.08820096178853"/>
    <s v="Medianas"/>
    <n v="2023"/>
    <n v="4"/>
    <d v="2025-03-26T00:00:00"/>
    <x v="41"/>
    <x v="17"/>
  </r>
  <r>
    <n v="2024"/>
    <n v="12"/>
    <n v="50"/>
    <x v="56"/>
    <s v="Incendio"/>
    <n v="38"/>
    <s v="aea92132c4cbeb263e6ac2bf6c183b5d81737f179f21efdc5863739672f0f470"/>
    <s v="866d562d83a77144c090ae01fef5e5dc5d322dfdcb968ee04e0fa262fe1b2619"/>
    <x v="35"/>
    <n v="0"/>
    <n v="1145.9863700000001"/>
    <n v="0"/>
    <n v="1145.9863700000001"/>
    <n v="-144.08918"/>
    <n v="-554.8437100000001"/>
    <n v="-144.08918"/>
    <n v="-554.8437100000001"/>
    <n v="0"/>
    <n v="0"/>
    <n v="137.94900000000001"/>
    <n v="132.37299999999999"/>
    <n v="0"/>
    <n v="0"/>
    <n v="166.94965999999999"/>
    <n v="-149.88357999999999"/>
    <n v="0"/>
    <n v="143.37357999999998"/>
    <n v="0"/>
    <n v="0"/>
    <n v="0"/>
    <n v="0"/>
    <n v="0"/>
    <n v="0"/>
    <s v="Incendio"/>
    <s v="Daños Sin Autos"/>
    <s v="Incendio"/>
    <x v="41"/>
    <x v="3"/>
    <n v="56200364.244449995"/>
    <n v="33772004.557349995"/>
    <n v="915229324.65265"/>
    <n v="785024033.86473012"/>
    <n v="876641246.77607977"/>
    <n v="747866068.79561019"/>
    <n v="29220783.15724"/>
    <n v="28457899.057269998"/>
    <n v="17879229.429380003"/>
    <n v="9372605.7194499969"/>
    <m/>
    <m/>
    <m/>
    <n v="4.0269535277139184E-3"/>
    <m/>
    <m/>
    <m/>
    <m/>
    <m/>
    <n v="3.3933027814619095E-3"/>
    <m/>
    <m/>
    <n v="1.4598105542810278E-4"/>
    <n v="1.5323417090516445E-4"/>
    <m/>
    <m/>
    <m/>
    <n v="0"/>
    <m/>
    <n v="0"/>
    <m/>
    <n v="0"/>
    <m/>
    <n v="-74.030672529386706"/>
    <m/>
    <n v="-48.416257341699456"/>
    <n v="-8.0590262890874805E-4"/>
    <n v="-211.38622389457203"/>
    <m/>
    <m/>
    <n v="-104.54058551094283"/>
    <s v="Resto"/>
    <n v="2023"/>
    <n v="4"/>
    <d v="2025-03-26T00:00:00"/>
    <x v="41"/>
    <x v="35"/>
  </r>
  <r>
    <n v="2024"/>
    <n v="12"/>
    <n v="109"/>
    <x v="68"/>
    <s v="Incendio"/>
    <n v="228"/>
    <s v="9d693eeee1d1899cbc50b6d45df953d3835acf28ee869879b45565fccc814765"/>
    <s v="866d562d83a77144c090ae01fef5e5dc5d322dfdcb968ee04e0fa262fe1b2619"/>
    <x v="6"/>
    <n v="2114363.8094899999"/>
    <n v="1876835.8993800001"/>
    <n v="2114363.8094899999"/>
    <n v="1876835.8993800001"/>
    <n v="3805814.2520800005"/>
    <n v="242168.40396999998"/>
    <n v="3805814.2520800005"/>
    <n v="242168.40396999998"/>
    <n v="0"/>
    <n v="0"/>
    <n v="137.94900000000001"/>
    <n v="132.37299999999999"/>
    <n v="0"/>
    <n v="0"/>
    <n v="12937.051619999998"/>
    <n v="5352.5895599999994"/>
    <n v="23893.923750000002"/>
    <n v="-24216.314640000001"/>
    <n v="0"/>
    <n v="0"/>
    <n v="0"/>
    <n v="0"/>
    <n v="0"/>
    <n v="0"/>
    <s v="Incendio"/>
    <s v="Daños Sin Autos"/>
    <s v="Incendio"/>
    <x v="41"/>
    <x v="3"/>
    <n v="4465205.7030500006"/>
    <n v="3855035.1309799999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7.2358218399294554"/>
    <n v="6.5951316209357849"/>
    <n v="237527.91010999982"/>
    <n v="12.655763361541927"/>
    <m/>
    <m/>
    <n v="47.351991153414588"/>
    <n v="48.685312470884909"/>
    <n v="0.23102011184928414"/>
    <n v="0.24118917713098104"/>
    <n v="0.23908005594939574"/>
    <n v="0.25095882507445788"/>
    <m/>
    <m/>
    <m/>
    <n v="0"/>
    <m/>
    <n v="0"/>
    <m/>
    <n v="0"/>
    <m/>
    <n v="1471.5568958167919"/>
    <n v="179.99807956408367"/>
    <n v="12.903014272584976"/>
    <n v="21.286231977235577"/>
    <n v="141.69706036642197"/>
    <n v="-198.66870374459259"/>
    <n v="54.143688392744608"/>
    <n v="-22.103237588260868"/>
    <s v="Grandes"/>
    <n v="2023"/>
    <n v="4"/>
    <d v="2025-03-26T00:00:00"/>
    <x v="41"/>
    <x v="6"/>
  </r>
  <r>
    <n v="2024"/>
    <n v="12"/>
    <n v="107"/>
    <x v="28"/>
    <s v="Incendio"/>
    <n v="70"/>
    <s v="ff5a1ae012afa5d4c889c50ad427aaf545d31a4fac04ffc1c4d03d403ba4250a"/>
    <s v="866d562d83a77144c090ae01fef5e5dc5d322dfdcb968ee04e0fa262fe1b2619"/>
    <x v="34"/>
    <n v="25202.85729"/>
    <n v="20419.293320000001"/>
    <n v="25202.85729"/>
    <n v="20419.293320000001"/>
    <n v="6783.8472199999997"/>
    <n v="7534.3881400000009"/>
    <n v="6783.8472199999997"/>
    <n v="7534.3881400000009"/>
    <n v="0"/>
    <n v="0"/>
    <n v="137.94900000000001"/>
    <n v="132.37299999999999"/>
    <n v="0"/>
    <n v="0"/>
    <n v="181.70157"/>
    <n v="2205.3034700000003"/>
    <n v="9228.8251300000011"/>
    <n v="4955.4967300000008"/>
    <n v="0"/>
    <n v="0"/>
    <n v="0"/>
    <n v="0"/>
    <n v="0"/>
    <n v="0"/>
    <s v="Incendio"/>
    <s v="Daños Sin Autos"/>
    <s v="Incendio"/>
    <x v="41"/>
    <x v="3"/>
    <n v="1973163.2505099999"/>
    <n v="1477029.9641500001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8.6249766662244709E-2"/>
    <n v="7.1752638094988205E-2"/>
    <n v="4783.5639699999992"/>
    <n v="23.426687177830296"/>
    <m/>
    <m/>
    <n v="1.2772819118481891"/>
    <n v="1.3824562680250618"/>
    <n v="2.7537204732338582E-3"/>
    <n v="2.8749340032408447E-3"/>
    <n v="2.6011042260036732E-3"/>
    <n v="2.7303409222568351E-3"/>
    <m/>
    <m/>
    <m/>
    <n v="0"/>
    <m/>
    <n v="0"/>
    <m/>
    <n v="0"/>
    <m/>
    <n v="-9.9615377659585391"/>
    <n v="26.916976682210148"/>
    <n v="36.898378518419761"/>
    <n v="3.7942615182578611E-2"/>
    <n v="-91.760699945753956"/>
    <n v="86.23410795793221"/>
    <n v="1.9688483359528126"/>
    <n v="44.502167797818323"/>
    <s v="Resto"/>
    <n v="2023"/>
    <n v="4"/>
    <d v="2025-03-26T00:00:00"/>
    <x v="41"/>
    <x v="34"/>
  </r>
  <r>
    <n v="2024"/>
    <n v="12"/>
    <n v="105"/>
    <x v="80"/>
    <s v="Incendio"/>
    <n v="226"/>
    <s v="8f1f64db81c40ea10e1e9080c9ae60a7acb8925968c431ee16784dea9841c66f"/>
    <s v="866d562d83a77144c090ae01fef5e5dc5d322dfdcb968ee04e0fa262fe1b2619"/>
    <x v="32"/>
    <n v="37551.406969999996"/>
    <n v="47268.863360000003"/>
    <n v="37551.406969999996"/>
    <n v="47268.863360000003"/>
    <n v="18328.350880000002"/>
    <n v="5064.5940700000001"/>
    <n v="18328.350880000002"/>
    <n v="5064.5940700000001"/>
    <n v="0"/>
    <n v="0"/>
    <n v="137.94900000000001"/>
    <n v="132.37299999999999"/>
    <n v="0"/>
    <n v="0"/>
    <n v="17302.30356"/>
    <n v="7298.6250300000002"/>
    <n v="36848.066590000002"/>
    <n v="37138.041369999999"/>
    <n v="0"/>
    <n v="0"/>
    <n v="0"/>
    <n v="0"/>
    <n v="0"/>
    <n v="0"/>
    <s v="Incendio"/>
    <s v="Daños Sin Autos"/>
    <s v="Incendio"/>
    <x v="41"/>
    <x v="3"/>
    <n v="2332898.1774400002"/>
    <n v="2438887.2784099998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0.12850924209639444"/>
    <n v="0.16610102968203641"/>
    <n v="-9717.4563900000066"/>
    <n v="-20.557838076180911"/>
    <m/>
    <m/>
    <n v="1.6096462045851885"/>
    <n v="1.9381323515212361"/>
    <n v="4.1029505893784152E-3"/>
    <n v="4.2835546591149321E-3"/>
    <n v="6.0213269047690136E-3"/>
    <n v="6.3204984598543758E-3"/>
    <m/>
    <m/>
    <m/>
    <n v="0"/>
    <m/>
    <n v="0"/>
    <m/>
    <n v="0"/>
    <m/>
    <n v="261.89180468712277"/>
    <n v="48.808692826456841"/>
    <n v="10.714440140919013"/>
    <n v="0.10251197319433678"/>
    <n v="137.06250819683498"/>
    <n v="-0.78080256605626008"/>
    <n v="46.955797579609182"/>
    <n v="19.652692389684848"/>
    <s v="Resto"/>
    <n v="2023"/>
    <n v="4"/>
    <d v="2025-03-26T00:00:00"/>
    <x v="41"/>
    <x v="32"/>
  </r>
  <r>
    <n v="2024"/>
    <n v="12"/>
    <n v="9"/>
    <x v="8"/>
    <s v="Incendio"/>
    <n v="9"/>
    <s v="19581e27de7ced00ff1ce50b2047e7a567c76b1cbaebabe5ef03f7c3017bb5b7"/>
    <s v="866d562d83a77144c090ae01fef5e5dc5d322dfdcb968ee04e0fa262fe1b2619"/>
    <x v="25"/>
    <n v="164111.63503"/>
    <n v="132226.21046"/>
    <n v="164111.63503"/>
    <n v="132226.21046"/>
    <n v="41269.62083"/>
    <n v="45974.024489999996"/>
    <n v="41269.62083"/>
    <n v="45974.024489999996"/>
    <n v="0"/>
    <n v="0"/>
    <n v="137.94900000000001"/>
    <n v="132.37299999999999"/>
    <n v="0"/>
    <n v="0"/>
    <n v="20490.083079999997"/>
    <n v="-12513.13356"/>
    <n v="50560.08556"/>
    <n v="22821.730929999998"/>
    <n v="0"/>
    <n v="0"/>
    <n v="0"/>
    <n v="0"/>
    <n v="0"/>
    <n v="0"/>
    <s v="Incendio"/>
    <s v="Daños Sin Autos"/>
    <s v="Incendio"/>
    <x v="41"/>
    <x v="3"/>
    <n v="3641209.24174"/>
    <n v="3056102.5559399999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0.56162640866570424"/>
    <n v="0.46463799099821756"/>
    <n v="31885.424570000003"/>
    <n v="24.11429962264986"/>
    <m/>
    <m/>
    <n v="4.507064113447572"/>
    <n v="4.3266287056695223"/>
    <n v="1.7931203755111761E-2"/>
    <n v="1.8720501189458519E-2"/>
    <n v="1.6843587553497033E-2"/>
    <n v="1.7680466593830328E-2"/>
    <m/>
    <m/>
    <m/>
    <n v="0"/>
    <m/>
    <n v="0"/>
    <m/>
    <n v="0"/>
    <m/>
    <n v="-10.23274275460324"/>
    <n v="25.147285152850873"/>
    <n v="34.769221873682667"/>
    <n v="0.23082438196236682"/>
    <n v="-263.74861645766686"/>
    <n v="121.54360558837772"/>
    <n v="40.526203334217605"/>
    <n v="-54.829905752464327"/>
    <s v="Resto"/>
    <n v="2023"/>
    <n v="4"/>
    <d v="2025-03-26T00:00:00"/>
    <x v="41"/>
    <x v="25"/>
  </r>
  <r>
    <n v="2024"/>
    <n v="12"/>
    <n v="92"/>
    <x v="22"/>
    <s v="Incendio"/>
    <n v="219"/>
    <s v="314f04b30f62e0056bd059354a5536fb2e302107eed143b5fa2aa0bbba07f608"/>
    <s v="866d562d83a77144c090ae01fef5e5dc5d322dfdcb968ee04e0fa262fe1b2619"/>
    <x v="13"/>
    <n v="1927973.73169"/>
    <n v="1721039.05479"/>
    <n v="1927973.73169"/>
    <n v="1721039.05479"/>
    <n v="108013.59565999999"/>
    <n v="277617.17780000006"/>
    <n v="108013.59565999999"/>
    <n v="277617.17780000006"/>
    <n v="0"/>
    <n v="0"/>
    <n v="137.94900000000001"/>
    <n v="132.37299999999999"/>
    <n v="0"/>
    <n v="0"/>
    <n v="50131.725810000004"/>
    <n v="22827.387640000001"/>
    <n v="373856.37968999997"/>
    <n v="172259.85536000002"/>
    <n v="0"/>
    <n v="0"/>
    <n v="0"/>
    <n v="0"/>
    <n v="0"/>
    <n v="0"/>
    <s v="Incendio"/>
    <s v="Daños Sin Autos"/>
    <s v="Incendio"/>
    <x v="41"/>
    <x v="3"/>
    <n v="12045333.467219999"/>
    <n v="12495032.84175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6.5979536596106199"/>
    <n v="6.0476672973169983"/>
    <n v="206934.67690000008"/>
    <n v="12.023822255750627"/>
    <m/>
    <m/>
    <n v="16.005980547875744"/>
    <n v="13.773785764207394"/>
    <n v="0.2106547156825104"/>
    <n v="0.21992733501649411"/>
    <n v="0.21923393177113318"/>
    <n v="0.23012663986235155"/>
    <m/>
    <m/>
    <m/>
    <n v="0"/>
    <m/>
    <n v="0"/>
    <m/>
    <n v="0"/>
    <m/>
    <n v="-61.092610869412866"/>
    <n v="5.6024412513815074"/>
    <n v="16.130788957248544"/>
    <n v="0.60412892002217333"/>
    <n v="119.6121895356748"/>
    <n v="117.03047347200557"/>
    <n v="13.409354108540025"/>
    <n v="13.25171647932353"/>
    <s v="Medianas"/>
    <n v="2023"/>
    <n v="4"/>
    <d v="2025-03-26T00:00:00"/>
    <x v="41"/>
    <x v="13"/>
  </r>
  <r>
    <n v="2024"/>
    <n v="12"/>
    <n v="81"/>
    <x v="34"/>
    <s v="Incendio"/>
    <n v="53"/>
    <s v="2858dcd1057d3eae7f7d5f782167e24b61153c01551450a628cee722509f6529"/>
    <s v="866d562d83a77144c090ae01fef5e5dc5d322dfdcb968ee04e0fa262fe1b2619"/>
    <x v="26"/>
    <n v="200574.72824999999"/>
    <n v="220924.09481000001"/>
    <n v="200574.72824999999"/>
    <n v="220924.09481000001"/>
    <n v="76760.373200000002"/>
    <n v="212668.02574000001"/>
    <n v="76760.373200000002"/>
    <n v="212668.02574000001"/>
    <n v="0"/>
    <n v="0"/>
    <n v="137.94900000000001"/>
    <n v="132.37299999999999"/>
    <n v="0"/>
    <n v="0"/>
    <n v="12702.74877"/>
    <n v="25820.266520000001"/>
    <n v="103825.76023"/>
    <n v="103083.96644"/>
    <n v="0"/>
    <n v="0"/>
    <n v="0"/>
    <n v="0"/>
    <n v="0"/>
    <n v="0"/>
    <s v="Incendio"/>
    <s v="Daños Sin Autos"/>
    <s v="Incendio"/>
    <x v="41"/>
    <x v="3"/>
    <n v="1804855.7942300001"/>
    <n v="1678335.85387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0.68641119976383602"/>
    <n v="0.77631906123991123"/>
    <n v="-20349.366560000024"/>
    <n v="-9.2110218115869067"/>
    <m/>
    <m/>
    <n v="11.113061159302788"/>
    <n v="13.163282801864773"/>
    <n v="2.1915242753625993E-2"/>
    <n v="2.2879909995979546E-2"/>
    <n v="2.8142335174424493E-2"/>
    <n v="2.9540596107774209E-2"/>
    <m/>
    <m/>
    <m/>
    <n v="0"/>
    <m/>
    <n v="0"/>
    <m/>
    <n v="0"/>
    <m/>
    <n v="-63.906011290176565"/>
    <n v="38.270211740895135"/>
    <n v="96.262938600200926"/>
    <n v="0.42932707756333"/>
    <n v="-50.803184931648026"/>
    <n v="0.71960152060286386"/>
    <n v="12.234679275991081"/>
    <n v="25.047800750884647"/>
    <s v="Resto"/>
    <n v="2023"/>
    <n v="4"/>
    <d v="2025-03-26T00:00:00"/>
    <x v="41"/>
    <x v="26"/>
  </r>
  <r>
    <n v="2024"/>
    <n v="12"/>
    <n v="41"/>
    <x v="7"/>
    <s v="Incendio"/>
    <n v="29"/>
    <s v="35135aaa6cc23891b40cb3f378c53a17a1127210ce60e125ccf03efcfdaec458"/>
    <s v="866d562d83a77144c090ae01fef5e5dc5d322dfdcb968ee04e0fa262fe1b2619"/>
    <x v="0"/>
    <n v="4582346.3733900003"/>
    <n v="4265707.3165300004"/>
    <n v="4582346.3733900003"/>
    <n v="4265707.3165300004"/>
    <n v="3812455.2116400003"/>
    <n v="2971611.3747200002"/>
    <n v="3812455.2116400003"/>
    <n v="2971611.3747200002"/>
    <n v="0"/>
    <n v="0"/>
    <n v="137.94900000000001"/>
    <n v="132.37299999999999"/>
    <n v="8.9851600000000005"/>
    <n v="26.053540000000002"/>
    <n v="245006.07551"/>
    <n v="202904.21068000002"/>
    <n v="218622.65982"/>
    <n v="224274.66249000002"/>
    <n v="0"/>
    <n v="0"/>
    <n v="0"/>
    <n v="0"/>
    <n v="0"/>
    <n v="0"/>
    <s v="Incendio"/>
    <s v="Daños Sin Autos"/>
    <s v="Incendio"/>
    <x v="41"/>
    <x v="3"/>
    <n v="31887947.205630001"/>
    <n v="27302085.109419998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15.681805476369096"/>
    <n v="14.989537027823078"/>
    <n v="316639.0568599999"/>
    <n v="7.4228969163682379"/>
    <m/>
    <m/>
    <n v="14.37015165586125"/>
    <n v="15.624108193326999"/>
    <n v="0.50067739854479676"/>
    <n v="0.52271626394970072"/>
    <n v="0.54338556942385763"/>
    <n v="0.57038385541406444"/>
    <m/>
    <m/>
    <m/>
    <n v="0"/>
    <m/>
    <n v="0"/>
    <m/>
    <n v="0"/>
    <m/>
    <n v="28.295888354486753"/>
    <n v="83.198756728194738"/>
    <n v="69.662805115689451"/>
    <n v="21.323375409989382"/>
    <n v="20.749625987998233"/>
    <n v="-2.5201253709397631"/>
    <n v="112.06801514157885"/>
    <n v="90.471303546849441"/>
    <s v="Grandes"/>
    <n v="2023"/>
    <n v="4"/>
    <d v="2025-03-26T00:00:00"/>
    <x v="41"/>
    <x v="0"/>
  </r>
  <r>
    <n v="2024"/>
    <n v="12"/>
    <n v="43"/>
    <x v="9"/>
    <s v="Incendio"/>
    <n v="31"/>
    <s v="eb1e33e8a81b697b75855af6bfcdbcbf7cbbde9f94962ceaec1ed8af21f5a50f"/>
    <s v="866d562d83a77144c090ae01fef5e5dc5d322dfdcb968ee04e0fa262fe1b2619"/>
    <x v="16"/>
    <n v="1353069.5573499999"/>
    <n v="1678209.91607"/>
    <n v="1353069.5573499999"/>
    <n v="1678209.91607"/>
    <n v="622933.45509000076"/>
    <n v="465649.80158999999"/>
    <n v="622933.45509000076"/>
    <n v="465649.80158999999"/>
    <n v="0"/>
    <n v="0"/>
    <n v="137.94900000000001"/>
    <n v="132.37299999999999"/>
    <n v="0"/>
    <n v="0"/>
    <n v="309890.48957999999"/>
    <n v="184091.42621999999"/>
    <n v="619402.04775999999"/>
    <n v="618562.50628999993"/>
    <n v="0"/>
    <n v="0"/>
    <n v="0"/>
    <n v="0"/>
    <n v="0"/>
    <n v="0"/>
    <s v="Incendio"/>
    <s v="Daños Sin Autos"/>
    <s v="Incendio"/>
    <x v="41"/>
    <x v="3"/>
    <n v="116483297.66436"/>
    <n v="99677568.474130005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4.6305040835798108"/>
    <n v="5.897167295072248"/>
    <n v="-325140.35872000013"/>
    <n v="-19.374236536595358"/>
    <m/>
    <m/>
    <n v="1.1615996322913118"/>
    <n v="1.6836384973671958"/>
    <n v="0.14783940165635753"/>
    <n v="0.15434701051610614"/>
    <n v="0.2137781575690175"/>
    <n v="0.22439979377225236"/>
    <m/>
    <m/>
    <m/>
    <n v="0"/>
    <m/>
    <n v="0"/>
    <m/>
    <n v="0"/>
    <m/>
    <n v="33.777240527740517"/>
    <n v="46.038538943261877"/>
    <n v="27.746815051626545"/>
    <n v="3.4841180239365728"/>
    <n v="68.335101717155894"/>
    <n v="0.13572459718507179"/>
    <n v="50.030588484601424"/>
    <n v="29.761167925314346"/>
    <s v="Medianas"/>
    <n v="2023"/>
    <n v="4"/>
    <d v="2025-03-26T00:00:00"/>
    <x v="41"/>
    <x v="16"/>
  </r>
  <r>
    <n v="2024"/>
    <n v="12"/>
    <n v="8"/>
    <x v="20"/>
    <s v="Incendio"/>
    <n v="8"/>
    <s v="2c624232cdd221771294dfbb310aca000a0df6ac8b66b696d90ef06fdefb64a3"/>
    <s v="866d562d83a77144c090ae01fef5e5dc5d322dfdcb968ee04e0fa262fe1b2619"/>
    <x v="24"/>
    <n v="151053.86139999999"/>
    <n v="175879.95875999998"/>
    <n v="151053.86139999999"/>
    <n v="175879.95875999998"/>
    <n v="138357.77844999998"/>
    <n v="-25460.157310000002"/>
    <n v="138357.77844999998"/>
    <n v="-25460.157310000002"/>
    <n v="0"/>
    <n v="0"/>
    <n v="137.94900000000001"/>
    <n v="132.37299999999999"/>
    <n v="0"/>
    <n v="0"/>
    <n v="27516.357059999998"/>
    <n v="-1839.8073700000002"/>
    <n v="59834.576280000001"/>
    <n v="63391.829229999996"/>
    <n v="0"/>
    <n v="0"/>
    <n v="0"/>
    <n v="0"/>
    <n v="0"/>
    <n v="0"/>
    <s v="Incendio"/>
    <s v="Daños Sin Autos"/>
    <s v="Incendio"/>
    <x v="41"/>
    <x v="3"/>
    <n v="2563341.60146"/>
    <n v="2109928.1285699997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0.51693981159630065"/>
    <n v="0.61803564067063066"/>
    <n v="-24826.097359999985"/>
    <n v="-14.115364556047494"/>
    <m/>
    <m/>
    <n v="5.8928494475322521"/>
    <n v="8.3358270065436937"/>
    <n v="1.6504482246275085E-2"/>
    <n v="1.7230978117389866E-2"/>
    <n v="2.2404404345957439E-2"/>
    <n v="2.3517574349006535E-2"/>
    <m/>
    <m/>
    <m/>
    <n v="0"/>
    <m/>
    <n v="0"/>
    <m/>
    <n v="0"/>
    <m/>
    <n v="-643.42860794366391"/>
    <n v="91.594996094551988"/>
    <n v="-14.475871776125498"/>
    <n v="0.7738464288770962"/>
    <n v="-1595.6107638594792"/>
    <n v="-5.611532264029595"/>
    <n v="45.987385172137465"/>
    <n v="-2.9022784045634022"/>
    <s v="Resto"/>
    <n v="2023"/>
    <n v="4"/>
    <d v="2025-03-26T00:00:00"/>
    <x v="41"/>
    <x v="24"/>
  </r>
  <r>
    <n v="2024"/>
    <n v="12"/>
    <n v="16"/>
    <x v="24"/>
    <s v="Incendio"/>
    <n v="14"/>
    <s v="8527a891e224136950ff32ca212b45bc93f69fbb801c3b1ebedac52775f99e61"/>
    <s v="866d562d83a77144c090ae01fef5e5dc5d322dfdcb968ee04e0fa262fe1b2619"/>
    <x v="29"/>
    <n v="193302.21054"/>
    <n v="156978.37097999998"/>
    <n v="193302.21054"/>
    <n v="156978.37097999998"/>
    <n v="33191.672230000004"/>
    <n v="11997.009309999999"/>
    <n v="33191.672230000004"/>
    <n v="11997.009309999999"/>
    <n v="0"/>
    <n v="0"/>
    <n v="137.94900000000001"/>
    <n v="132.37299999999999"/>
    <n v="0"/>
    <n v="0"/>
    <n v="5321.0620599999993"/>
    <n v="3288.1300099999999"/>
    <n v="26132.494859999999"/>
    <n v="7812.6211499999999"/>
    <n v="0"/>
    <n v="0"/>
    <n v="0"/>
    <n v="0"/>
    <n v="0"/>
    <n v="0"/>
    <s v="Incendio"/>
    <s v="Daños Sin Autos"/>
    <s v="Incendio"/>
    <x v="41"/>
    <x v="3"/>
    <n v="4664109.4979099995"/>
    <n v="3803565.6865300001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0.66152303139796498"/>
    <n v="0.55161616345637254"/>
    <n v="36323.839560000022"/>
    <n v="23.139391327119775"/>
    <m/>
    <m/>
    <n v="4.1444612444587605"/>
    <n v="4.1271371107359958"/>
    <n v="2.1120631226863553E-2"/>
    <n v="2.205032118336717E-2"/>
    <n v="1.999663248616531E-2"/>
    <n v="2.0990171573474842E-2"/>
    <m/>
    <m/>
    <m/>
    <n v="0"/>
    <m/>
    <n v="0"/>
    <m/>
    <n v="0"/>
    <m/>
    <n v="176.66622049158022"/>
    <n v="17.170870492001775"/>
    <n v="7.6424600631946253"/>
    <n v="0.18564375137699091"/>
    <n v="61.826388975416435"/>
    <n v="234.49074719308513"/>
    <n v="20.361860161100591"/>
    <n v="42.087411470092853"/>
    <s v="Resto"/>
    <n v="2023"/>
    <n v="4"/>
    <d v="2025-03-26T00:00:00"/>
    <x v="41"/>
    <x v="29"/>
  </r>
  <r>
    <n v="2024"/>
    <n v="12"/>
    <n v="79"/>
    <x v="59"/>
    <s v="Incendio"/>
    <n v="51"/>
    <s v="031b4af5197ec30a926f48cf40e11a7dbc470048a21e4003b7a3c07c5dab1baa"/>
    <s v="866d562d83a77144c090ae01fef5e5dc5d322dfdcb968ee04e0fa262fe1b2619"/>
    <x v="18"/>
    <n v="1153669.47539"/>
    <n v="950548.82030999998"/>
    <n v="1153669.47539"/>
    <n v="950548.82030999998"/>
    <n v="159394.03692000001"/>
    <n v="170268.18206999998"/>
    <n v="159394.03692000001"/>
    <n v="170268.18206999998"/>
    <n v="0"/>
    <n v="0"/>
    <n v="137.94900000000001"/>
    <n v="132.37299999999999"/>
    <n v="0"/>
    <n v="0"/>
    <n v="129689.04831999999"/>
    <n v="148874.02617"/>
    <n v="990310.56215999997"/>
    <n v="793647.77439000004"/>
    <n v="0"/>
    <n v="0"/>
    <n v="0"/>
    <n v="0"/>
    <n v="0"/>
    <n v="0"/>
    <s v="Incendio"/>
    <s v="Daños Sin Autos"/>
    <s v="Incendio"/>
    <x v="41"/>
    <x v="3"/>
    <n v="77118417.460149989"/>
    <n v="65800436.183449998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3.9481127839113261"/>
    <n v="3.3401932391322053"/>
    <n v="203120.65508000006"/>
    <n v="21.368776725613813"/>
    <m/>
    <m/>
    <n v="1.4959714078496811"/>
    <n v="1.4445934942739487"/>
    <n v="0.12605250337972326"/>
    <n v="0.13160109447652779"/>
    <n v="0.12108531450054839"/>
    <n v="0.12710147711886396"/>
    <m/>
    <m/>
    <m/>
    <n v="0"/>
    <m/>
    <n v="0"/>
    <m/>
    <n v="0"/>
    <m/>
    <n v="-6.3864810311590858"/>
    <n v="13.816265431320055"/>
    <n v="17.912618313962124"/>
    <n v="0.8915039518318173"/>
    <n v="-12.88671929117614"/>
    <n v="24.77960552729521"/>
    <n v="13.095795730697935"/>
    <n v="18.758198658646151"/>
    <s v="Medianas"/>
    <n v="2023"/>
    <n v="4"/>
    <d v="2025-03-26T00:00:00"/>
    <x v="41"/>
    <x v="18"/>
  </r>
  <r>
    <n v="2024"/>
    <n v="12"/>
    <n v="22"/>
    <x v="15"/>
    <s v="Incendio"/>
    <n v="16"/>
    <s v="b17ef6d19c7a5b1ee83b907c595526dcb1eb06db8227d650d5dda0a9f4ce8cd9"/>
    <s v="866d562d83a77144c090ae01fef5e5dc5d322dfdcb968ee04e0fa262fe1b2619"/>
    <x v="5"/>
    <n v="2224761.0123800002"/>
    <n v="1988253.6335499999"/>
    <n v="2224761.0123800002"/>
    <n v="1988253.6335499999"/>
    <n v="2591547.8355900003"/>
    <n v="1039233.3379600001"/>
    <n v="2591547.8355900003"/>
    <n v="1039233.3379600001"/>
    <n v="0"/>
    <n v="0"/>
    <n v="137.94900000000001"/>
    <n v="132.37299999999999"/>
    <n v="0"/>
    <n v="0"/>
    <n v="359186.39604000002"/>
    <n v="252827.08040000001"/>
    <n v="406594.92443999997"/>
    <n v="312476.33805999998"/>
    <n v="0"/>
    <n v="0"/>
    <n v="0"/>
    <n v="0"/>
    <n v="0"/>
    <n v="0"/>
    <s v="Incendio"/>
    <s v="Daños Sin Autos"/>
    <s v="Incendio"/>
    <x v="41"/>
    <x v="3"/>
    <n v="30790952.222909998"/>
    <n v="26673376.957529999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7.6136255500351773"/>
    <n v="6.9866493993416237"/>
    <n v="236507.37883000029"/>
    <n v="11.895231817467856"/>
    <m/>
    <m/>
    <n v="7.2253725583863808"/>
    <n v="7.4540754127823625"/>
    <n v="0.2430823567879391"/>
    <n v="0.25378237911594298"/>
    <n v="0.25327296334631733"/>
    <n v="0.26585691161947667"/>
    <m/>
    <m/>
    <m/>
    <n v="0"/>
    <m/>
    <n v="0"/>
    <m/>
    <n v="0"/>
    <m/>
    <n v="149.37112205014236"/>
    <n v="116.48657186857206"/>
    <n v="52.268650257888027"/>
    <n v="14.494740088358871"/>
    <n v="42.068007695903461"/>
    <n v="30.12022829131076"/>
    <n v="88.340108164090992"/>
    <n v="80.91079214818933"/>
    <s v="Grandes"/>
    <n v="2023"/>
    <n v="4"/>
    <d v="2025-03-26T00:00:00"/>
    <x v="41"/>
    <x v="5"/>
  </r>
  <r>
    <n v="2024"/>
    <n v="12"/>
    <n v="15.1"/>
    <x v="13"/>
    <s v="Incendio"/>
    <n v="15.1"/>
    <m/>
    <m/>
    <x v="7"/>
    <n v="12470605.185409997"/>
    <n v="12180108.721970001"/>
    <n v="12470605.185409997"/>
    <n v="12180108.721970001"/>
    <n v="3094136.3363600005"/>
    <n v="2306170.0086599998"/>
    <n v="3094136.3363600005"/>
    <n v="2306170.0086599998"/>
    <n v="0"/>
    <n v="0"/>
    <n v="0"/>
    <n v="0"/>
    <n v="0"/>
    <n v="0"/>
    <n v="913902.85363000003"/>
    <n v="963363.73717999994"/>
    <n v="3928551.8919600002"/>
    <n v="3198369.7216299996"/>
    <n v="0"/>
    <n v="0"/>
    <n v="0"/>
    <n v="0"/>
    <n v="0"/>
    <n v="0"/>
    <s v="Incendio"/>
    <s v="Daños Sin Autos"/>
    <s v="Incendio"/>
    <x v="41"/>
    <x v="3"/>
    <n v="345968631.87440997"/>
    <n v="301599913.57852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42.677176440838032"/>
    <n v="42.800449525308196"/>
    <n v="290496.46343999542"/>
    <n v="2.38500714624994"/>
    <m/>
    <m/>
    <n v="3.6045479377266059"/>
    <n v="4.0384987440651141"/>
    <n v="1.3625661732531209"/>
    <n v="1.4225437408143493"/>
    <n v="1.5515587034968146"/>
    <n v="1.6286483944358214"/>
    <m/>
    <m/>
    <m/>
    <n v="0"/>
    <m/>
    <n v="0"/>
    <m/>
    <n v="0"/>
    <m/>
    <n v="34.167746729038797"/>
    <n v="24.811436897865953"/>
    <n v="18.933903311554364"/>
    <n v="17.305758889561361"/>
    <n v="-5.1341857328763396"/>
    <n v="22.829823750265945"/>
    <n v="23.263097415115048"/>
    <n v="30.120462017412937"/>
    <s v="Resto"/>
    <n v="2023"/>
    <n v="4"/>
    <d v="2025-03-26T00:00:00"/>
    <x v="41"/>
    <x v="7"/>
  </r>
  <r>
    <n v="2024"/>
    <n v="12"/>
    <n v="39"/>
    <x v="17"/>
    <s v="Incendio"/>
    <n v="27"/>
    <s v="670671cd97404156226e507973f2ab8330d3022ca96e0c93bdbdb320c41adcaf"/>
    <s v="866d562d83a77144c090ae01fef5e5dc5d322dfdcb968ee04e0fa262fe1b2619"/>
    <x v="14"/>
    <n v="963368.00777999999"/>
    <n v="1156276.0932100001"/>
    <n v="963368.00777999999"/>
    <n v="1156276.0932100001"/>
    <n v="329500.00120000006"/>
    <n v="307350.60384999996"/>
    <n v="329500.00120000006"/>
    <n v="307350.60384999996"/>
    <n v="0"/>
    <n v="0"/>
    <n v="137.94900000000001"/>
    <n v="132.37299999999999"/>
    <n v="0"/>
    <n v="0"/>
    <n v="-28841.73069"/>
    <n v="56957.115189999997"/>
    <n v="250161.50053999998"/>
    <n v="113440.19687"/>
    <n v="0"/>
    <n v="0"/>
    <n v="0"/>
    <n v="0"/>
    <n v="0"/>
    <n v="0"/>
    <s v="Incendio"/>
    <s v="Daños Sin Autos"/>
    <s v="Incendio"/>
    <x v="41"/>
    <x v="3"/>
    <n v="26393187.39869"/>
    <n v="23324255.28929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3.2968589602681728"/>
    <n v="4.0631112327830534"/>
    <n v="-192908.08543000009"/>
    <n v="-16.683566023963849"/>
    <m/>
    <m/>
    <n v="3.6500631516291051"/>
    <n v="4.957397691239203"/>
    <n v="0.10525974002697298"/>
    <n v="0.10989307328657703"/>
    <n v="0.14729180806319639"/>
    <n v="0.15461004870459061"/>
    <m/>
    <m/>
    <m/>
    <n v="0"/>
    <m/>
    <n v="0"/>
    <m/>
    <n v="0"/>
    <m/>
    <n v="7.2065572907772601"/>
    <n v="34.202921265706642"/>
    <n v="26.581073988717304"/>
    <n v="1.8429205939857223"/>
    <n v="-150.63762550787291"/>
    <n v="120.5228018307123"/>
    <n v="-11.529244359240764"/>
    <n v="50.208935422839239"/>
    <s v="Medianas"/>
    <n v="2023"/>
    <n v="4"/>
    <d v="2025-03-26T00:00:00"/>
    <x v="41"/>
    <x v="14"/>
  </r>
  <r>
    <n v="2024"/>
    <n v="12"/>
    <n v="10"/>
    <x v="4"/>
    <s v="Incendio"/>
    <n v="10"/>
    <s v="4a44dc15364204a80fe80e9039455cc1608281820fe2b24f1e5233ade6af1dd5"/>
    <s v="866d562d83a77144c090ae01fef5e5dc5d322dfdcb968ee04e0fa262fe1b2619"/>
    <x v="12"/>
    <n v="758449.63958000008"/>
    <n v="771780.46531"/>
    <n v="758449.63958000008"/>
    <n v="771780.46531"/>
    <n v="15757.263870000006"/>
    <n v="84610.06531999998"/>
    <n v="15757.263870000006"/>
    <n v="84610.06531999998"/>
    <n v="0"/>
    <n v="0"/>
    <n v="137.94900000000001"/>
    <n v="132.37299999999999"/>
    <n v="0"/>
    <n v="0"/>
    <n v="-21163.337159999999"/>
    <n v="173070.49450999999"/>
    <n v="167232.15897999998"/>
    <n v="163937.35581000001"/>
    <n v="0"/>
    <n v="0"/>
    <n v="0"/>
    <n v="0"/>
    <n v="0"/>
    <n v="0"/>
    <s v="Incendio"/>
    <s v="Daños Sin Autos"/>
    <s v="Incendio"/>
    <x v="41"/>
    <x v="3"/>
    <n v="6475502.38203"/>
    <n v="6588756.6787700001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2.595582861344631"/>
    <n v="2.7120078813858783"/>
    <n v="-13330.825729999924"/>
    <n v="-1.7272820872248129"/>
    <m/>
    <m/>
    <n v="11.712599190523875"/>
    <n v="11.713597920481671"/>
    <n v="8.2869901471726626E-2"/>
    <n v="8.6517676685789191E-2"/>
    <n v="9.8312972853897077E-2"/>
    <n v="0.10319768438657771"/>
    <m/>
    <m/>
    <m/>
    <n v="0"/>
    <m/>
    <n v="0"/>
    <m/>
    <n v="0"/>
    <m/>
    <n v="-81.376608314382977"/>
    <n v="2.0775623123409708"/>
    <n v="10.962970575578741"/>
    <n v="8.8131672185530086E-2"/>
    <n v="-112.22816010315218"/>
    <n v="2.009794017794575"/>
    <n v="-12.655064246662636"/>
    <n v="105.57111504871722"/>
    <s v="Medianas"/>
    <n v="2023"/>
    <n v="4"/>
    <d v="2025-03-26T00:00:00"/>
    <x v="41"/>
    <x v="12"/>
  </r>
  <r>
    <n v="2024"/>
    <n v="12"/>
    <n v="5.0999999999999996"/>
    <x v="6"/>
    <s v="Incendio"/>
    <n v="5.0999999999999996"/>
    <m/>
    <m/>
    <x v="3"/>
    <n v="13352593.392479999"/>
    <n v="12084643.08515"/>
    <n v="13352593.392479999"/>
    <n v="12084643.08515"/>
    <n v="11753264.975690002"/>
    <n v="5685577.7518300004"/>
    <n v="11753264.975690002"/>
    <n v="5685577.7518300004"/>
    <n v="0"/>
    <n v="0"/>
    <n v="0"/>
    <n v="0"/>
    <n v="8.9851600000000005"/>
    <n v="26.053540000000002"/>
    <n v="1845079.79165"/>
    <n v="1165034.87371"/>
    <n v="2216616.0235199998"/>
    <n v="1825009.3587600002"/>
    <n v="0"/>
    <n v="0"/>
    <n v="0"/>
    <n v="0"/>
    <n v="0"/>
    <n v="0"/>
    <s v="Incendio"/>
    <s v="Daños Sin Autos"/>
    <s v="Incendio"/>
    <x v="41"/>
    <x v="3"/>
    <n v="142419223.35056001"/>
    <n v="123255434.13023999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45.695535676194368"/>
    <n v="42.464986824327063"/>
    <n v="1267950.3073299993"/>
    <n v="10.492244565237495"/>
    <m/>
    <m/>
    <n v="9.3755555453445005"/>
    <n v="9.8045519618879862"/>
    <n v="1.4589341745084061"/>
    <n v="1.5231536779252925"/>
    <n v="1.5393978481978987"/>
    <n v="1.6158833231478911"/>
    <m/>
    <m/>
    <m/>
    <n v="0"/>
    <m/>
    <n v="0"/>
    <m/>
    <n v="0"/>
    <m/>
    <n v="106.72067973931081"/>
    <n v="88.022338659014977"/>
    <n v="47.047957575318236"/>
    <n v="65.736977212096605"/>
    <n v="58.371207015840511"/>
    <n v="21.457789401478799"/>
    <n v="83.238584043076713"/>
    <n v="63.837199963817234"/>
    <m/>
    <n v="2023"/>
    <n v="4"/>
    <d v="2025-03-26T00:00:00"/>
    <x v="41"/>
    <x v="3"/>
  </r>
  <r>
    <n v="2024"/>
    <n v="12"/>
    <n v="18"/>
    <x v="64"/>
    <s v="Incendio"/>
    <n v="5"/>
    <s v="ef2d127de37b942baad06145e54b0c619a1f22327b2ebbcfbec78f5564afe39d"/>
    <s v="866d562d83a77144c090ae01fef5e5dc5d322dfdcb968ee04e0fa262fe1b2619"/>
    <x v="20"/>
    <n v="355261.11375000002"/>
    <n v="307063.62875999999"/>
    <n v="355261.11375000002"/>
    <n v="307063.62875999999"/>
    <n v="66534.163529999991"/>
    <n v="72629.712760000024"/>
    <n v="66534.163529999991"/>
    <n v="72629.712760000024"/>
    <n v="0"/>
    <n v="0"/>
    <n v="137.94900000000001"/>
    <n v="132.37299999999999"/>
    <n v="0"/>
    <n v="0"/>
    <n v="48923.354570000003"/>
    <n v="60091.865729999998"/>
    <n v="311953.57399"/>
    <n v="277853.44591000001"/>
    <n v="0"/>
    <n v="0"/>
    <n v="0"/>
    <n v="0"/>
    <n v="0"/>
    <n v="0"/>
    <s v="Incendio"/>
    <s v="Daños Sin Autos"/>
    <s v="Incendio"/>
    <x v="41"/>
    <x v="3"/>
    <n v="21640816.292180002"/>
    <n v="22099973.424029998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1.2157823143832385"/>
    <n v="1.0790101832255812"/>
    <n v="48197.484990000026"/>
    <n v="15.696253309007503"/>
    <m/>
    <m/>
    <n v="1.6416252924727939"/>
    <n v="1.3894298552690567"/>
    <n v="3.8816622695610148E-2"/>
    <n v="4.0525256489641795E-2"/>
    <n v="3.9115188263511312E-2"/>
    <n v="4.1058638915722714E-2"/>
    <m/>
    <m/>
    <m/>
    <n v="0"/>
    <m/>
    <n v="0"/>
    <m/>
    <n v="0"/>
    <m/>
    <n v="-8.392638492378957"/>
    <n v="18.728242679783015"/>
    <n v="23.652984579546928"/>
    <n v="0.37213104621090592"/>
    <n v="-18.585728741027051"/>
    <n v="12.27270295976297"/>
    <n v="15.682895997712881"/>
    <n v="21.627180304779973"/>
    <s v="Resto"/>
    <n v="2023"/>
    <n v="4"/>
    <d v="2025-03-26T00:00:00"/>
    <x v="41"/>
    <x v="20"/>
  </r>
  <r>
    <n v="2024"/>
    <n v="12"/>
    <n v="74"/>
    <x v="0"/>
    <s v="Incendio"/>
    <n v="46"/>
    <s v="25fc0e7096fc653718202dc30b0c580b8ab87eac11a700cba03a7c021bc35b0c"/>
    <s v="866d562d83a77144c090ae01fef5e5dc5d322dfdcb968ee04e0fa262fe1b2619"/>
    <x v="33"/>
    <n v="137055.90338999999"/>
    <n v="1623512.95153"/>
    <n v="137055.90338999999"/>
    <n v="1623512.95153"/>
    <n v="1549715.51721"/>
    <n v="699226.14500000002"/>
    <n v="1549715.51721"/>
    <n v="699226.14500000002"/>
    <n v="0"/>
    <n v="0"/>
    <n v="137.94900000000001"/>
    <n v="132.37299999999999"/>
    <n v="-733.17475000000002"/>
    <n v="556.88492000000008"/>
    <n v="372319.40735000005"/>
    <n v="187748.03813"/>
    <n v="510641.88665"/>
    <n v="225430.18938999998"/>
    <n v="0"/>
    <n v="0"/>
    <n v="0"/>
    <n v="0"/>
    <n v="0"/>
    <n v="0"/>
    <s v="Incendio"/>
    <s v="Daños Sin Autos"/>
    <s v="Incendio"/>
    <x v="41"/>
    <x v="3"/>
    <n v="6440067.6368000004"/>
    <n v="9462507.85207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0.46903569508212106"/>
    <n v="5.7049641938175659"/>
    <n v="-1486457.0481400001"/>
    <n v="-91.55806528917195"/>
    <m/>
    <m/>
    <n v="2.1281749062204196"/>
    <n v="17.157322106473533"/>
    <n v="1.497503409235885E-2"/>
    <n v="1.563420656899665E-2"/>
    <n v="0.20681060470688117"/>
    <n v="0.21708605581538981"/>
    <m/>
    <m/>
    <m/>
    <n v="0"/>
    <m/>
    <n v="0"/>
    <m/>
    <n v="0"/>
    <m/>
    <n v="121.63294783692619"/>
    <n v="1130.7178157807625"/>
    <n v="43.068713701424358"/>
    <n v="8.6676862855366306"/>
    <n v="98.308014857763595"/>
    <n v="126.51885625069342"/>
    <n v="72.912038178566448"/>
    <n v="83.284336777622585"/>
    <s v="Resto"/>
    <n v="2023"/>
    <n v="4"/>
    <d v="2025-03-26T00:00:00"/>
    <x v="41"/>
    <x v="33"/>
  </r>
  <r>
    <n v="2024"/>
    <n v="12"/>
    <n v="93"/>
    <x v="43"/>
    <s v="Incendio"/>
    <n v="220"/>
    <s v="36790ecd55c2030dc553685bef719df653f413a20cdad1bfd1dc934c76686ddd"/>
    <s v="866d562d83a77144c090ae01fef5e5dc5d322dfdcb968ee04e0fa262fe1b2619"/>
    <x v="28"/>
    <n v="163119.41305999999"/>
    <n v="140019.60886000001"/>
    <n v="163119.41305999999"/>
    <n v="140019.60886000001"/>
    <n v="13201.04773"/>
    <n v="15176.570810000001"/>
    <n v="13201.04773"/>
    <n v="15176.570810000001"/>
    <n v="0"/>
    <n v="0"/>
    <n v="137.94900000000001"/>
    <n v="132.37299999999999"/>
    <n v="0"/>
    <n v="0"/>
    <n v="1306.0790200000001"/>
    <n v="816.64149999999995"/>
    <n v="6748.5011299999996"/>
    <n v="991.82869999999991"/>
    <n v="0"/>
    <n v="0"/>
    <n v="0"/>
    <n v="0"/>
    <n v="0"/>
    <n v="0"/>
    <s v="Incendio"/>
    <s v="Daños Sin Autos"/>
    <s v="Incendio"/>
    <x v="41"/>
    <x v="3"/>
    <n v="790543.25459999999"/>
    <n v="654697.32048999995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0.55823080504803002"/>
    <n v="0.49202370343017254"/>
    <n v="23099.804199999984"/>
    <n v="16.497549441876068"/>
    <m/>
    <m/>
    <n v="20.633837821124075"/>
    <n v="21.38692254845401"/>
    <n v="1.7822791366732864E-2"/>
    <n v="1.8607316694244657E-2"/>
    <n v="1.7836346763891207E-2"/>
    <n v="1.8722551363440317E-2"/>
    <m/>
    <m/>
    <m/>
    <n v="0"/>
    <m/>
    <n v="0"/>
    <m/>
    <n v="0"/>
    <m/>
    <n v="-13.016926581980615"/>
    <n v="8.0928734859683917"/>
    <n v="10.838889590938971"/>
    <n v="7.3834545175125998E-2"/>
    <n v="59.932971811988509"/>
    <n v="580.4099467982727"/>
    <n v="19.353616378515746"/>
    <n v="82.336949918872079"/>
    <s v="Resto"/>
    <n v="2023"/>
    <n v="4"/>
    <d v="2025-03-26T00:00:00"/>
    <x v="41"/>
    <x v="28"/>
  </r>
  <r>
    <n v="2024"/>
    <n v="12"/>
    <n v="201.1"/>
    <x v="1"/>
    <s v="Incendio"/>
    <n v="201.1"/>
    <m/>
    <m/>
    <x v="1"/>
    <n v="29220783.15724"/>
    <n v="28457899.057270002"/>
    <n v="29220783.15724"/>
    <n v="28457899.057270002"/>
    <n v="17879229.42938"/>
    <n v="9372605.7194500007"/>
    <n v="17879229.42938"/>
    <n v="9372605.7194500007"/>
    <n v="0"/>
    <n v="0"/>
    <n v="0"/>
    <n v="0"/>
    <n v="-724.18959000000007"/>
    <n v="582.93846000000008"/>
    <n v="3409226.8321799999"/>
    <n v="2492770.9184900001"/>
    <n v="7476896.3100899998"/>
    <n v="5919984.5507000005"/>
    <n v="0"/>
    <n v="0"/>
    <n v="0"/>
    <n v="0"/>
    <n v="0"/>
    <n v="0"/>
    <s v="Incendio"/>
    <s v="Daños Sin Autos"/>
    <s v="Incendio"/>
    <x v="41"/>
    <x v="3"/>
    <n v="613282692.84289014"/>
    <n v="525069674.7306"/>
    <n v="915229324.65265"/>
    <n v="785024033.86473012"/>
    <n v="876641246.77607977"/>
    <n v="747866068.79561019"/>
    <n v="29220783.15724"/>
    <n v="28457899.057269998"/>
    <n v="17879229.429380003"/>
    <n v="9372605.7194499969"/>
    <m/>
    <m/>
    <n v="100"/>
    <n v="100.00000000000003"/>
    <n v="762884.099969998"/>
    <n v="2.6807463841049373"/>
    <m/>
    <m/>
    <n v="4.7646515217617171"/>
    <n v="5.4198329149119173"/>
    <n v="3.1927280267521958"/>
    <n v="3.3332658330533533"/>
    <n v="3.6250990835490353"/>
    <n v="3.8052132921472963"/>
    <m/>
    <m/>
    <m/>
    <n v="0"/>
    <m/>
    <n v="0"/>
    <m/>
    <n v="0"/>
    <m/>
    <n v="90.760498889621275"/>
    <n v="61.186688026703642"/>
    <n v="32.934988280716482"/>
    <n v="99.999999999999972"/>
    <n v="36.764546107796562"/>
    <n v="26.299253757442731"/>
    <n v="45.596818396147626"/>
    <n v="42.107726754037657"/>
    <m/>
    <n v="2023"/>
    <n v="4"/>
    <d v="2025-03-26T00:00:00"/>
    <x v="41"/>
    <x v="1"/>
  </r>
  <r>
    <n v="2024"/>
    <n v="12"/>
    <n v="81"/>
    <x v="34"/>
    <s v="Diversos"/>
    <n v="53"/>
    <s v="2858dcd1057d3eae7f7d5f782167e24b61153c01551450a628cee722509f6529"/>
    <s v="866d562d83a77144c090ae01fef5e5dc5d322dfdcb968ee04e0fa262fe1b2619"/>
    <x v="28"/>
    <n v="155398.54266000001"/>
    <n v="145957.22843000002"/>
    <n v="155398.54266000001"/>
    <n v="145957.22843000002"/>
    <n v="7515.3764900000024"/>
    <n v="102524.82114"/>
    <n v="7515.3764900000024"/>
    <n v="102524.82114"/>
    <n v="0"/>
    <n v="0"/>
    <n v="137.94900000000001"/>
    <n v="132.37299999999999"/>
    <n v="0"/>
    <n v="0"/>
    <n v="7388.1591799999997"/>
    <n v="59926.192040000002"/>
    <n v="170009.94175999999"/>
    <n v="134688.53780000002"/>
    <n v="0"/>
    <n v="0"/>
    <n v="0"/>
    <n v="0"/>
    <n v="0"/>
    <n v="0"/>
    <s v="Diversos"/>
    <s v="Daños Sin Autos"/>
    <s v="Diversos"/>
    <x v="40"/>
    <x v="3"/>
    <n v="1804855.7942300001"/>
    <n v="1678335.85387"/>
    <n v="915229324.65265"/>
    <n v="785024033.86473012"/>
    <n v="876641246.77607977"/>
    <n v="747866068.79561019"/>
    <n v="33101301.12385001"/>
    <n v="33485235.759709999"/>
    <n v="8675799.5556699988"/>
    <n v="10411606.719040003"/>
    <n v="155398.54266000001"/>
    <n v="145957.22843000002"/>
    <n v="0.46946354790879474"/>
    <n v="0.43588532413923819"/>
    <n v="9441.314229999989"/>
    <n v="6.4685485820443533"/>
    <n v="100"/>
    <n v="100"/>
    <n v="8.6100254190278509"/>
    <n v="8.6965447406395882"/>
    <n v="1.6979191823751631E-2"/>
    <n v="1.7726583506250809E-2"/>
    <n v="1.8592708265432592E-2"/>
    <n v="1.9516492928346736E-2"/>
    <m/>
    <m/>
    <m/>
    <n v="0"/>
    <m/>
    <n v="0"/>
    <m/>
    <n v="0"/>
    <m/>
    <n v="-92.669700462351855"/>
    <n v="4.8361949612636099"/>
    <n v="70.243058355393558"/>
    <n v="8.6624598018615925E-2"/>
    <n v="-87.671235350531717"/>
    <n v="26.224506210356946"/>
    <n v="4.3457218463316298"/>
    <n v="44.492421566699939"/>
    <s v="Resto"/>
    <n v="2023"/>
    <n v="4"/>
    <d v="2025-03-26T00:00:00"/>
    <x v="40"/>
    <x v="28"/>
  </r>
  <r>
    <n v="2024"/>
    <n v="12"/>
    <n v="23"/>
    <x v="16"/>
    <s v="Diversos"/>
    <n v="17"/>
    <s v="4523540f1504cd17100c4835e85b7eefd49911580f8efff0599a8f283be6b9e3"/>
    <s v="866d562d83a77144c090ae01fef5e5dc5d322dfdcb968ee04e0fa262fe1b2619"/>
    <x v="9"/>
    <n v="2498846.6849000002"/>
    <n v="1883503.21346"/>
    <n v="2498846.6849000002"/>
    <n v="1883503.21346"/>
    <n v="283214.59122999996"/>
    <n v="339562.55281000008"/>
    <n v="283214.59122999996"/>
    <n v="339562.55281000008"/>
    <n v="0"/>
    <n v="0"/>
    <n v="137.94900000000001"/>
    <n v="132.37299999999999"/>
    <n v="0"/>
    <n v="7244.5509699999993"/>
    <n v="51838.2935"/>
    <n v="98996.374760000006"/>
    <n v="146944.33256000001"/>
    <n v="162262.93258000002"/>
    <n v="0"/>
    <n v="0"/>
    <n v="0"/>
    <n v="0"/>
    <n v="0"/>
    <n v="0"/>
    <s v="Diversos"/>
    <s v="Daños Sin Autos"/>
    <s v="Diversos"/>
    <x v="40"/>
    <x v="3"/>
    <n v="22633209.318060003"/>
    <n v="19354152.859979998"/>
    <n v="915229324.65265"/>
    <n v="785024033.86473012"/>
    <n v="876641246.77607977"/>
    <n v="747866068.79561019"/>
    <n v="33101301.12385001"/>
    <n v="33485235.759709999"/>
    <n v="8675799.5556699988"/>
    <n v="10411606.719040003"/>
    <n v="2498846.6849000002"/>
    <n v="1883503.21346"/>
    <n v="7.5490890087687266"/>
    <n v="5.6248766679620124"/>
    <n v="615343.47144000023"/>
    <n v="32.67015776997868"/>
    <n v="100"/>
    <n v="100"/>
    <n v="11.040620222188569"/>
    <n v="9.7317781206257692"/>
    <n v="0.27302956948504337"/>
    <n v="0.28504781107319715"/>
    <n v="0.2399293693197363"/>
    <n v="0.25185033685152475"/>
    <m/>
    <m/>
    <m/>
    <n v="0"/>
    <m/>
    <n v="0"/>
    <m/>
    <n v="0"/>
    <m/>
    <n v="-16.594280233111935"/>
    <n v="11.333812231915049"/>
    <n v="18.028243879989077"/>
    <n v="3.2644206382673673"/>
    <n v="-47.636169884328403"/>
    <n v="-9.4406034554118108"/>
    <n v="35.277504478666096"/>
    <n v="61.009851841049468"/>
    <s v="Grandes"/>
    <n v="2023"/>
    <n v="4"/>
    <d v="2025-03-26T00:00:00"/>
    <x v="40"/>
    <x v="9"/>
  </r>
  <r>
    <n v="2024"/>
    <n v="12"/>
    <n v="127"/>
    <x v="5"/>
    <s v="Diversos"/>
    <n v="263"/>
    <s v="4be84111a613654b362415e563cb7607df7b203b5d303802a8a546061bbc7847"/>
    <s v="866d562d83a77144c090ae01fef5e5dc5d322dfdcb968ee04e0fa262fe1b2619"/>
    <x v="27"/>
    <n v="355342.81964999996"/>
    <n v="166974.33869"/>
    <n v="355342.81964999996"/>
    <n v="166974.33869"/>
    <n v="84589.682690000001"/>
    <n v="62399.763630000001"/>
    <n v="84589.682690000001"/>
    <n v="62399.763630000001"/>
    <n v="0"/>
    <n v="0"/>
    <n v="137.94900000000001"/>
    <n v="132.37299999999999"/>
    <n v="0"/>
    <n v="0"/>
    <n v="3697.1322200000004"/>
    <n v="-1.7815699999999999"/>
    <n v="-7382.3525499999996"/>
    <n v="-3393.3149100000001"/>
    <n v="0"/>
    <n v="0"/>
    <n v="0"/>
    <n v="0"/>
    <n v="0"/>
    <n v="0"/>
    <s v="Diversos"/>
    <s v="Daños Sin Autos"/>
    <s v="Diversos"/>
    <x v="40"/>
    <x v="3"/>
    <n v="1641104.9195699999"/>
    <n v="952812.23949000007"/>
    <n v="915229324.65265"/>
    <n v="785024033.86473012"/>
    <n v="876641246.77607977"/>
    <n v="747866068.79561019"/>
    <n v="33101301.12385001"/>
    <n v="33485235.759709999"/>
    <n v="8675799.5556699988"/>
    <n v="10411606.719040003"/>
    <n v="355342.81964999996"/>
    <n v="166974.33869"/>
    <n v="1.0735010636605153"/>
    <n v="0.49865062885687172"/>
    <n v="188368.48095999996"/>
    <n v="112.81283246147167"/>
    <n v="100"/>
    <n v="100"/>
    <n v="21.652657024701771"/>
    <n v="17.524369626000425"/>
    <n v="3.8825550064718536E-2"/>
    <n v="4.053457682453368E-2"/>
    <n v="2.1269965184119683E-2"/>
    <n v="2.2326770214204442E-2"/>
    <m/>
    <m/>
    <m/>
    <n v="0"/>
    <m/>
    <n v="0"/>
    <m/>
    <n v="0"/>
    <m/>
    <n v="35.56090242837351"/>
    <n v="23.805091312473355"/>
    <n v="37.370870350233702"/>
    <n v="0.97500734251884713"/>
    <n v="-207621.01910112993"/>
    <n v="117.55577498110834"/>
    <n v="-50.080678143717215"/>
    <n v="5.2502347917953773E-2"/>
    <s v="Resto"/>
    <n v="2023"/>
    <n v="4"/>
    <d v="2025-03-26T00:00:00"/>
    <x v="40"/>
    <x v="27"/>
  </r>
  <r>
    <n v="2024"/>
    <n v="12"/>
    <n v="10"/>
    <x v="4"/>
    <s v="Diversos"/>
    <n v="10"/>
    <s v="4a44dc15364204a80fe80e9039455cc1608281820fe2b24f1e5233ade6af1dd5"/>
    <s v="866d562d83a77144c090ae01fef5e5dc5d322dfdcb968ee04e0fa262fe1b2619"/>
    <x v="22"/>
    <n v="521077.95030000003"/>
    <n v="580459.54301999998"/>
    <n v="521077.95030000003"/>
    <n v="580459.54301999998"/>
    <n v="221971.93275000004"/>
    <n v="237581.94899"/>
    <n v="221971.93275000004"/>
    <n v="237581.94899"/>
    <n v="0"/>
    <n v="0"/>
    <n v="137.94900000000001"/>
    <n v="132.37299999999999"/>
    <n v="0"/>
    <n v="0"/>
    <n v="62342.199820000002"/>
    <n v="183169.46386000002"/>
    <n v="269511.29691999999"/>
    <n v="321154.04112000001"/>
    <n v="0"/>
    <n v="0"/>
    <n v="0"/>
    <n v="0"/>
    <n v="0"/>
    <n v="0"/>
    <s v="Diversos"/>
    <s v="Daños Sin Autos"/>
    <s v="Diversos"/>
    <x v="40"/>
    <x v="3"/>
    <n v="6475502.38203"/>
    <n v="6588756.6787700001"/>
    <n v="915229324.65265"/>
    <n v="785024033.86473012"/>
    <n v="876641246.77607977"/>
    <n v="747866068.79561019"/>
    <n v="33101301.12385001"/>
    <n v="33485235.759709999"/>
    <n v="8675799.5556699988"/>
    <n v="10411606.719040003"/>
    <n v="521077.95030000003"/>
    <n v="580459.54301999998"/>
    <n v="1.574191746573234"/>
    <n v="1.7334790388975512"/>
    <n v="-59381.592719999957"/>
    <n v="-10.230100173915812"/>
    <n v="100"/>
    <n v="100"/>
    <n v="8.0469115685298789"/>
    <n v="8.8098494347246277"/>
    <n v="5.6934140577036337E-2"/>
    <n v="5.9440272998368154E-2"/>
    <n v="7.3941627005017357E-2"/>
    <n v="7.7615440416329146E-2"/>
    <m/>
    <m/>
    <m/>
    <n v="0"/>
    <m/>
    <n v="0"/>
    <m/>
    <n v="0"/>
    <m/>
    <n v="-6.5703713208687393"/>
    <n v="42.598604032698795"/>
    <n v="40.929975542122158"/>
    <n v="2.5585184549927975"/>
    <n v="-65.964741880966926"/>
    <n v="-16.080365677448714"/>
    <n v="23.131572046312129"/>
    <n v="57.034768493402922"/>
    <s v="Resto"/>
    <n v="2023"/>
    <n v="4"/>
    <d v="2025-03-26T00:00:00"/>
    <x v="40"/>
    <x v="22"/>
  </r>
  <r>
    <n v="2024"/>
    <n v="12"/>
    <n v="126"/>
    <x v="41"/>
    <s v="Diversos"/>
    <n v="239"/>
    <s v="79bf08685d3138f9b109c3546780f056bc954fd69377b84a2cf23622e464897b"/>
    <s v="866d562d83a77144c090ae01fef5e5dc5d322dfdcb968ee04e0fa262fe1b2619"/>
    <x v="29"/>
    <n v="253620.55851"/>
    <n v="227141.19152000002"/>
    <n v="253620.55851"/>
    <n v="227141.19152000002"/>
    <n v="61100.871290000003"/>
    <n v="67290.203659999999"/>
    <n v="61100.871290000003"/>
    <n v="67290.203659999999"/>
    <n v="0"/>
    <n v="0"/>
    <n v="137.94900000000001"/>
    <n v="132.37299999999999"/>
    <n v="62.220419999999997"/>
    <n v="193.75923"/>
    <n v="2783.2947200000003"/>
    <n v="2733.7464"/>
    <n v="10013.79377"/>
    <n v="8003.9805400000005"/>
    <n v="0"/>
    <n v="0"/>
    <n v="0"/>
    <n v="0"/>
    <n v="0"/>
    <n v="0"/>
    <s v="Diversos"/>
    <s v="Daños Sin Autos"/>
    <s v="Diversos"/>
    <x v="40"/>
    <x v="3"/>
    <n v="903982.36939999997"/>
    <n v="772546.67227999994"/>
    <n v="915229324.65265"/>
    <n v="785024033.86473012"/>
    <n v="876641246.77607977"/>
    <n v="747866068.79561019"/>
    <n v="33101301.12385001"/>
    <n v="33485235.759709999"/>
    <n v="8675799.5556699988"/>
    <n v="10411606.719040003"/>
    <n v="253620.55851"/>
    <n v="227141.19152000002"/>
    <n v="0.76619513402529782"/>
    <n v="0.67833236459783308"/>
    <n v="26479.36698999998"/>
    <n v="11.657668436448464"/>
    <n v="100"/>
    <n v="100"/>
    <n v="28.055918687699133"/>
    <n v="29.401614125091395"/>
    <n v="2.7711148635480475E-2"/>
    <n v="2.8930940614842211E-2"/>
    <n v="2.8934297769428474E-2"/>
    <n v="3.0371907617870161E-2"/>
    <m/>
    <m/>
    <m/>
    <n v="0"/>
    <m/>
    <n v="0"/>
    <m/>
    <n v="0"/>
    <m/>
    <n v="-9.1979694418419236"/>
    <n v="24.091450491617326"/>
    <n v="29.624835200389015"/>
    <n v="0.7042678994360585"/>
    <n v="1.8124695107051725"/>
    <n v="25.110171369806956"/>
    <n v="27.79460795706002"/>
    <n v="34.154835663805848"/>
    <s v="Resto"/>
    <n v="2023"/>
    <n v="4"/>
    <d v="2025-03-26T00:00:00"/>
    <x v="40"/>
    <x v="29"/>
  </r>
  <r>
    <n v="2024"/>
    <n v="12"/>
    <n v="27"/>
    <x v="21"/>
    <s v="Diversos"/>
    <n v="21"/>
    <s v="6f4b6612125fb3a0daecd2799dfd6c9c299424fd920f9b308110a2c1fbd8f443"/>
    <s v="866d562d83a77144c090ae01fef5e5dc5d322dfdcb968ee04e0fa262fe1b2619"/>
    <x v="11"/>
    <n v="700977.71413999994"/>
    <n v="581834.04171999998"/>
    <n v="700977.71413999994"/>
    <n v="581834.04171999998"/>
    <n v="207639.43160999997"/>
    <n v="164490.46279000005"/>
    <n v="207639.43160999997"/>
    <n v="164490.46279000005"/>
    <n v="0"/>
    <n v="0"/>
    <n v="137.94900000000001"/>
    <n v="132.37299999999999"/>
    <n v="0"/>
    <n v="0"/>
    <n v="205203.25772999998"/>
    <n v="163626.97827000002"/>
    <n v="665196.39677999995"/>
    <n v="566878.93527000002"/>
    <n v="0"/>
    <n v="0"/>
    <n v="0"/>
    <n v="0"/>
    <n v="0"/>
    <n v="0"/>
    <s v="Diversos"/>
    <s v="Daños Sin Autos"/>
    <s v="Diversos"/>
    <x v="40"/>
    <x v="3"/>
    <n v="12904627.523799999"/>
    <n v="11666681.303610001"/>
    <n v="915229324.65265"/>
    <n v="785024033.86473012"/>
    <n v="876641246.77607977"/>
    <n v="747866068.79561019"/>
    <n v="33101301.12385001"/>
    <n v="33485235.759709999"/>
    <n v="8675799.5556699988"/>
    <n v="10411606.719040003"/>
    <n v="700977.71413999994"/>
    <n v="581834.04171999998"/>
    <n v="2.1176742011356597"/>
    <n v="1.7375838291694887"/>
    <n v="119143.67241999996"/>
    <n v="20.477260503319993"/>
    <n v="100"/>
    <n v="100"/>
    <n v="5.4319871910071562"/>
    <n v="4.9871426721835981"/>
    <n v="7.6590390545674084E-2"/>
    <n v="7.996175364984287E-2"/>
    <n v="7.4116717020189682E-2"/>
    <n v="7.7799229834963096E-2"/>
    <m/>
    <m/>
    <m/>
    <n v="0"/>
    <m/>
    <n v="0"/>
    <m/>
    <n v="0"/>
    <m/>
    <n v="26.231897028028239"/>
    <n v="29.621402709605977"/>
    <n v="28.27102764625775"/>
    <n v="2.393317529728991"/>
    <n v="25.409183680820146"/>
    <n v="17.34364348239048"/>
    <n v="30.848522139224205"/>
    <n v="28.864536691959771"/>
    <s v="Medianas"/>
    <n v="2023"/>
    <n v="4"/>
    <d v="2025-03-26T00:00:00"/>
    <x v="40"/>
    <x v="11"/>
  </r>
  <r>
    <n v="2024"/>
    <n v="12"/>
    <n v="76"/>
    <x v="42"/>
    <s v="Diversos"/>
    <n v="48"/>
    <s v="98010bd9270f9b100b6214a21754fd33bdc8d41b2bc9f9dd16ff54d3c34ffd71"/>
    <s v="866d562d83a77144c090ae01fef5e5dc5d322dfdcb968ee04e0fa262fe1b2619"/>
    <x v="36"/>
    <n v="55998.73431"/>
    <n v="183775.69412999999"/>
    <n v="55998.73431"/>
    <n v="183775.69412999999"/>
    <n v="59030.454539999999"/>
    <n v="73689.147320000004"/>
    <n v="59030.454539999999"/>
    <n v="73689.147320000004"/>
    <n v="0"/>
    <n v="0"/>
    <n v="137.94900000000001"/>
    <n v="132.37299999999999"/>
    <n v="0"/>
    <n v="0"/>
    <n v="-432.22406000000001"/>
    <n v="-910.57402000000002"/>
    <n v="485.75612000000001"/>
    <n v="369.92473999999999"/>
    <n v="0"/>
    <n v="0"/>
    <n v="0"/>
    <n v="0"/>
    <n v="0"/>
    <n v="0"/>
    <s v="Diversos"/>
    <s v="Daños Sin Autos"/>
    <s v="Diversos"/>
    <x v="40"/>
    <x v="3"/>
    <n v="2468439.5406499999"/>
    <n v="1842535.70578"/>
    <n v="915229324.65265"/>
    <n v="785024033.86473012"/>
    <n v="876641246.77607977"/>
    <n v="747866068.79561019"/>
    <n v="33101301.12385001"/>
    <n v="33485235.759709999"/>
    <n v="8675799.5556699988"/>
    <n v="10411606.719040003"/>
    <n v="55998.73431"/>
    <n v="183775.69412999999"/>
    <n v="0.16917381616051347"/>
    <n v="0.5488260421660881"/>
    <n v="-127776.95981999999"/>
    <n v="-69.528759189238926"/>
    <n v="100"/>
    <n v="100"/>
    <n v="2.2685884498209821"/>
    <n v="9.9740641960695289"/>
    <n v="6.1185467731000396E-3"/>
    <n v="6.3878735475817443E-3"/>
    <n v="2.3410199713919451E-2"/>
    <n v="2.4573342981846845E-2"/>
    <m/>
    <m/>
    <m/>
    <n v="0"/>
    <m/>
    <n v="0"/>
    <m/>
    <n v="0"/>
    <m/>
    <n v="-19.892607409804409"/>
    <n v="105.41390848803276"/>
    <n v="40.097330427098527"/>
    <n v="0.68040362344956573"/>
    <n v="-52.532792446681057"/>
    <n v="31.312147438422212"/>
    <n v="-88.979642706302911"/>
    <n v="-246.15115496195256"/>
    <s v="Resto"/>
    <n v="2023"/>
    <n v="4"/>
    <d v="2025-03-26T00:00:00"/>
    <x v="40"/>
    <x v="36"/>
  </r>
  <r>
    <n v="2024"/>
    <n v="12"/>
    <n v="3"/>
    <x v="40"/>
    <s v="Diversos"/>
    <n v="3"/>
    <s v="4e07408562bedb8b60ce05c1decfe3ad16b72230967de01f640b7e4729b49fce"/>
    <s v="866d562d83a77144c090ae01fef5e5dc5d322dfdcb968ee04e0fa262fe1b2619"/>
    <x v="0"/>
    <n v="4262070.0739599997"/>
    <n v="4179524.1461100001"/>
    <n v="4262070.0739599997"/>
    <n v="4179524.1461100001"/>
    <n v="1701712.0525300002"/>
    <n v="854606.71557000012"/>
    <n v="1701712.0525300002"/>
    <n v="854606.71557000012"/>
    <n v="0"/>
    <n v="0"/>
    <n v="137.94900000000001"/>
    <n v="132.37299999999999"/>
    <n v="0"/>
    <n v="0"/>
    <n v="37929.794710000002"/>
    <n v="24755.70752"/>
    <n v="80384.674980000011"/>
    <n v="76298.317779999998"/>
    <n v="0"/>
    <n v="0"/>
    <n v="0"/>
    <n v="0"/>
    <n v="0"/>
    <n v="0"/>
    <s v="Diversos"/>
    <s v="Daños Sin Autos"/>
    <s v="Diversos"/>
    <x v="40"/>
    <x v="3"/>
    <n v="25277015.57071"/>
    <n v="21222664.481219999"/>
    <n v="915229324.65265"/>
    <n v="785024033.86473012"/>
    <n v="876641246.77607977"/>
    <n v="747866068.79561019"/>
    <n v="33101301.12385001"/>
    <n v="33485235.759709999"/>
    <n v="8675799.5556699988"/>
    <n v="10411606.719040003"/>
    <n v="4262070.0739599997"/>
    <n v="4179524.1461100001"/>
    <n v="12.8758384995601"/>
    <n v="12.481692457243721"/>
    <n v="82545.927849999629"/>
    <n v="1.9750077990774884"/>
    <n v="100"/>
    <n v="100"/>
    <n v="16.861444983634527"/>
    <n v="19.693682429972323"/>
    <n v="0.46568329479363552"/>
    <n v="0.48618178640739446"/>
    <n v="0.53240715771896818"/>
    <n v="0.55885997780870744"/>
    <m/>
    <m/>
    <m/>
    <n v="0"/>
    <m/>
    <n v="0"/>
    <m/>
    <n v="0"/>
    <m/>
    <n v="99.122242023923633"/>
    <n v="39.926890525028263"/>
    <n v="20.447464488640566"/>
    <n v="19.614469440085898"/>
    <n v="53.21636305226474"/>
    <n v="5.3557631660801297"/>
    <n v="47.185355566141268"/>
    <n v="32.445941457557517"/>
    <s v="Grandes"/>
    <n v="2023"/>
    <n v="4"/>
    <d v="2025-03-26T00:00:00"/>
    <x v="40"/>
    <x v="0"/>
  </r>
  <r>
    <n v="2024"/>
    <n v="12"/>
    <n v="93"/>
    <x v="43"/>
    <s v="Diversos"/>
    <n v="220"/>
    <s v="36790ecd55c2030dc553685bef719df653f413a20cdad1bfd1dc934c76686ddd"/>
    <s v="866d562d83a77144c090ae01fef5e5dc5d322dfdcb968ee04e0fa262fe1b2619"/>
    <x v="31"/>
    <n v="99106.62748000001"/>
    <n v="89126.057379999998"/>
    <n v="99106.62748000001"/>
    <n v="89126.057379999998"/>
    <n v="14516.276749999999"/>
    <n v="22490.02274"/>
    <n v="14516.276749999999"/>
    <n v="22490.02274"/>
    <n v="0"/>
    <n v="0"/>
    <n v="137.94900000000001"/>
    <n v="132.37299999999999"/>
    <n v="0"/>
    <n v="0"/>
    <n v="7485.3145000000004"/>
    <n v="9273.8490099999999"/>
    <n v="10568.738599999999"/>
    <n v="1485.60933"/>
    <n v="0"/>
    <n v="0"/>
    <n v="0"/>
    <n v="0"/>
    <n v="0"/>
    <n v="0"/>
    <s v="Diversos"/>
    <s v="Daños Sin Autos"/>
    <s v="Diversos"/>
    <x v="40"/>
    <x v="3"/>
    <n v="790543.25459999999"/>
    <n v="654697.32048999995"/>
    <n v="915229324.65265"/>
    <n v="785024033.86473012"/>
    <n v="876641246.77607977"/>
    <n v="747866068.79561019"/>
    <n v="33101301.12385001"/>
    <n v="33485235.759709999"/>
    <n v="8675799.5556699988"/>
    <n v="10411606.719040003"/>
    <n v="99106.62748000001"/>
    <n v="89126.057379999998"/>
    <n v="0.29940402375480074"/>
    <n v="0.26616523777693685"/>
    <n v="9980.5701000000117"/>
    <n v="11.198262767808309"/>
    <n v="100"/>
    <n v="100"/>
    <n v="12.536521803623016"/>
    <n v="13.613322460720431"/>
    <n v="1.0828611454032374E-2"/>
    <n v="1.1305266304143545E-2"/>
    <n v="1.1353290286059902E-2"/>
    <n v="1.1917382148856109E-2"/>
    <m/>
    <m/>
    <m/>
    <n v="0"/>
    <m/>
    <n v="0"/>
    <m/>
    <n v="0"/>
    <m/>
    <n v="-35.454592830705167"/>
    <n v="14.6471301860508"/>
    <n v="25.233947737765401"/>
    <n v="0.167319180864581"/>
    <n v="-19.285784231244453"/>
    <n v="611.40766193222532"/>
    <n v="70.825050966820214"/>
    <n v="624.24547441419213"/>
    <s v="Resto"/>
    <n v="2023"/>
    <n v="4"/>
    <d v="2025-03-26T00:00:00"/>
    <x v="40"/>
    <x v="31"/>
  </r>
  <r>
    <n v="2024"/>
    <n v="12"/>
    <n v="79"/>
    <x v="59"/>
    <s v="Diversos"/>
    <n v="51"/>
    <s v="031b4af5197ec30a926f48cf40e11a7dbc470048a21e4003b7a3c07c5dab1baa"/>
    <s v="866d562d83a77144c090ae01fef5e5dc5d322dfdcb968ee04e0fa262fe1b2619"/>
    <x v="4"/>
    <n v="2981717.4028099999"/>
    <n v="2485157.1455199998"/>
    <n v="2981717.4028099999"/>
    <n v="2485157.1455199998"/>
    <n v="339117.51526000001"/>
    <n v="384351.75344999996"/>
    <n v="339117.51526000001"/>
    <n v="384351.75344999996"/>
    <n v="0"/>
    <n v="0"/>
    <n v="137.94900000000001"/>
    <n v="132.37299999999999"/>
    <n v="0"/>
    <n v="0"/>
    <n v="270192.26363999996"/>
    <n v="307450.50779"/>
    <n v="2846982.5050599999"/>
    <n v="2374218.4923899998"/>
    <n v="0"/>
    <n v="0"/>
    <n v="0"/>
    <n v="0"/>
    <n v="0"/>
    <n v="0"/>
    <s v="Diversos"/>
    <s v="Daños Sin Autos"/>
    <s v="Diversos"/>
    <x v="40"/>
    <x v="3"/>
    <n v="77118417.460149989"/>
    <n v="65800436.183449998"/>
    <n v="915229324.65265"/>
    <n v="785024033.86473012"/>
    <n v="876641246.77607977"/>
    <n v="747866068.79561019"/>
    <n v="33101301.12385001"/>
    <n v="33485235.759709999"/>
    <n v="8675799.5556699988"/>
    <n v="10411606.719040003"/>
    <n v="2981717.4028099999"/>
    <n v="2485157.1455199998"/>
    <n v="9.0078555874700204"/>
    <n v="7.4216504352947785"/>
    <n v="496560.2572900001"/>
    <n v="19.981040562571707"/>
    <n v="100"/>
    <n v="100"/>
    <n v="3.8664141472440954"/>
    <n v="3.776809531461832"/>
    <n v="0.32578910252265231"/>
    <n v="0.34012971825995075"/>
    <n v="0.31657083583611972"/>
    <n v="0.33229975916973803"/>
    <m/>
    <m/>
    <m/>
    <n v="0"/>
    <m/>
    <n v="0"/>
    <m/>
    <n v="0"/>
    <m/>
    <n v="-11.768968863539852"/>
    <n v="11.373227890088186"/>
    <n v="15.465893339697734"/>
    <n v="3.908775359365841"/>
    <n v="-12.118452630902398"/>
    <n v="19.912405458273284"/>
    <n v="9.4904785385853874"/>
    <n v="12.949545662097254"/>
    <s v="Grandes"/>
    <n v="2023"/>
    <n v="4"/>
    <d v="2025-03-26T00:00:00"/>
    <x v="40"/>
    <x v="4"/>
  </r>
  <r>
    <n v="2024"/>
    <n v="12"/>
    <n v="18"/>
    <x v="64"/>
    <s v="Diversos"/>
    <n v="5"/>
    <s v="ef2d127de37b942baad06145e54b0c619a1f22327b2ebbcfbec78f5564afe39d"/>
    <s v="866d562d83a77144c090ae01fef5e5dc5d322dfdcb968ee04e0fa262fe1b2619"/>
    <x v="5"/>
    <n v="2672012.10733"/>
    <n v="2457742.2294200002"/>
    <n v="2672012.10733"/>
    <n v="2457742.2294200002"/>
    <n v="113487.65045000002"/>
    <n v="158830.57042"/>
    <n v="113487.65045000002"/>
    <n v="158830.57042"/>
    <n v="0"/>
    <n v="0"/>
    <n v="137.94900000000001"/>
    <n v="132.37299999999999"/>
    <n v="0"/>
    <n v="0"/>
    <n v="113673.62025000001"/>
    <n v="159869.90656"/>
    <n v="2650053.93499"/>
    <n v="2429998.2675100002"/>
    <n v="0"/>
    <n v="0"/>
    <n v="0"/>
    <n v="0"/>
    <n v="0"/>
    <n v="0"/>
    <s v="Diversos"/>
    <s v="Daños Sin Autos"/>
    <s v="Diversos"/>
    <x v="40"/>
    <x v="3"/>
    <n v="21640816.292180002"/>
    <n v="22099973.424029998"/>
    <n v="915229324.65265"/>
    <n v="785024033.86473012"/>
    <n v="876641246.77607977"/>
    <n v="747866068.79561019"/>
    <n v="33101301.12385001"/>
    <n v="33485235.759709999"/>
    <n v="8675799.5556699988"/>
    <n v="10411606.719040003"/>
    <n v="2672012.10733"/>
    <n v="2457742.2294200002"/>
    <n v="8.0722268207299361"/>
    <n v="7.3397787820780325"/>
    <n v="214269.87790999981"/>
    <n v="8.7181591033069772"/>
    <n v="100"/>
    <n v="100"/>
    <n v="12.347094819595796"/>
    <n v="11.121018936374012"/>
    <n v="0.2919500102713698"/>
    <n v="0.304801093623708"/>
    <n v="0.31307859675586713"/>
    <n v="0.32863400707268814"/>
    <m/>
    <m/>
    <m/>
    <n v="0"/>
    <m/>
    <n v="0"/>
    <m/>
    <n v="0"/>
    <m/>
    <n v="-28.547980310149658"/>
    <n v="4.2472730620746404"/>
    <n v="6.462458451449657"/>
    <n v="1.3080944265918533"/>
    <n v="-28.896173960458459"/>
    <n v="9.055795241594522"/>
    <n v="4.2894832723632454"/>
    <n v="6.5790131909771858"/>
    <s v="Grandes"/>
    <n v="2023"/>
    <n v="4"/>
    <d v="2025-03-26T00:00:00"/>
    <x v="40"/>
    <x v="5"/>
  </r>
  <r>
    <n v="2024"/>
    <n v="12"/>
    <n v="94"/>
    <x v="19"/>
    <s v="Diversos"/>
    <n v="7"/>
    <s v="7902699be42c8a8e46fbbb4501726517e86b22c56a189f7625a6da49081b2451"/>
    <s v="866d562d83a77144c090ae01fef5e5dc5d322dfdcb968ee04e0fa262fe1b2619"/>
    <x v="23"/>
    <n v="461166.26509"/>
    <n v="845781.02276999992"/>
    <n v="461166.26509"/>
    <n v="845781.02276999992"/>
    <n v="329304.60152000003"/>
    <n v="798428.3345199998"/>
    <n v="329304.60152000003"/>
    <n v="798428.3345199998"/>
    <n v="0"/>
    <n v="0"/>
    <n v="137.94900000000001"/>
    <n v="132.37299999999999"/>
    <n v="0"/>
    <n v="0"/>
    <n v="90782.540239999988"/>
    <n v="119058.03499"/>
    <n v="227470.68591"/>
    <n v="202768.20355999999"/>
    <n v="0"/>
    <n v="0"/>
    <n v="0"/>
    <n v="0"/>
    <n v="0"/>
    <n v="0"/>
    <s v="Diversos"/>
    <s v="Daños Sin Autos"/>
    <s v="Diversos"/>
    <x v="40"/>
    <x v="3"/>
    <n v="7555571.8099100003"/>
    <n v="8049984.2732899999"/>
    <n v="915229324.65265"/>
    <n v="785024033.86473012"/>
    <n v="876641246.77607977"/>
    <n v="747866068.79561019"/>
    <n v="33101301.12385001"/>
    <n v="33485235.759709999"/>
    <n v="8675799.5556699988"/>
    <n v="10411606.719040003"/>
    <n v="461166.26509"/>
    <n v="845781.02276999992"/>
    <n v="1.3931967911609444"/>
    <n v="2.5258326649969653"/>
    <n v="-384614.75767999992"/>
    <n v="-45.474507860244493"/>
    <n v="100"/>
    <n v="100"/>
    <n v="6.1036580247325221"/>
    <n v="10.506617082176389"/>
    <n v="5.0388056049779972E-2"/>
    <n v="5.260604229905641E-2"/>
    <n v="0.10773950685384226"/>
    <n v="0.11309257874636235"/>
    <m/>
    <m/>
    <m/>
    <n v="0"/>
    <m/>
    <n v="0"/>
    <m/>
    <n v="0"/>
    <m/>
    <n v="-58.755897394601888"/>
    <n v="71.406914696098553"/>
    <n v="94.401306369476544"/>
    <n v="3.7956686228969603"/>
    <n v="-23.749337667445079"/>
    <n v="12.182621296780605"/>
    <n v="39.909555763997915"/>
    <n v="58.716323811967982"/>
    <s v="Resto"/>
    <n v="2023"/>
    <n v="4"/>
    <d v="2025-03-26T00:00:00"/>
    <x v="40"/>
    <x v="23"/>
  </r>
  <r>
    <n v="2024"/>
    <n v="12"/>
    <n v="39"/>
    <x v="17"/>
    <s v="Diversos"/>
    <n v="27"/>
    <s v="670671cd97404156226e507973f2ab8330d3022ca96e0c93bdbdb320c41adcaf"/>
    <s v="866d562d83a77144c090ae01fef5e5dc5d322dfdcb968ee04e0fa262fe1b2619"/>
    <x v="14"/>
    <n v="1288810.84442"/>
    <n v="1025520.1620499999"/>
    <n v="1288810.84442"/>
    <n v="1025520.1620499999"/>
    <n v="413786.52813999995"/>
    <n v="373848.36222999997"/>
    <n v="413786.52813999995"/>
    <n v="373848.36222999997"/>
    <n v="0"/>
    <n v="0"/>
    <n v="137.94900000000001"/>
    <n v="132.37299999999999"/>
    <n v="-19693.991060000004"/>
    <n v="19567.298160000002"/>
    <n v="11186.033730000001"/>
    <n v="98153.401900000012"/>
    <n v="252679.19072000001"/>
    <n v="240420.86963"/>
    <n v="0"/>
    <n v="0"/>
    <n v="0"/>
    <n v="0"/>
    <n v="0"/>
    <n v="0"/>
    <s v="Diversos"/>
    <s v="Daños Sin Autos"/>
    <s v="Diversos"/>
    <x v="40"/>
    <x v="3"/>
    <n v="26393187.39869"/>
    <n v="23324255.28929"/>
    <n v="915229324.65265"/>
    <n v="785024033.86473012"/>
    <n v="876641246.77607977"/>
    <n v="747866068.79561019"/>
    <n v="33101301.12385001"/>
    <n v="33485235.759709999"/>
    <n v="8675799.5556699988"/>
    <n v="10411606.719040003"/>
    <n v="1288810.84442"/>
    <n v="1025520.1620499999"/>
    <n v="3.8935353012192966"/>
    <n v="3.0626039768963587"/>
    <n v="263290.68237000005"/>
    <n v="25.67386699094105"/>
    <n v="100"/>
    <n v="100"/>
    <n v="4.8831193631579675"/>
    <n v="4.3967970223722297"/>
    <n v="0.14081835117216471"/>
    <n v="0.14701690676313803"/>
    <n v="0.13063551150164027"/>
    <n v="0.13712617871559993"/>
    <m/>
    <m/>
    <m/>
    <n v="0"/>
    <m/>
    <n v="0"/>
    <m/>
    <n v="0"/>
    <m/>
    <n v="10.682985387917544"/>
    <n v="32.106071261854972"/>
    <n v="36.45451118997822"/>
    <n v="4.7694339349918833"/>
    <n v="-88.603519069673737"/>
    <n v="5.0986926005488487"/>
    <n v="4.42697069676605"/>
    <n v="40.825657960165834"/>
    <s v="Medianas"/>
    <n v="2023"/>
    <n v="4"/>
    <d v="2025-03-26T00:00:00"/>
    <x v="40"/>
    <x v="14"/>
  </r>
  <r>
    <n v="2024"/>
    <n v="12"/>
    <n v="8"/>
    <x v="20"/>
    <s v="Diversos"/>
    <n v="8"/>
    <s v="2c624232cdd221771294dfbb310aca000a0df6ac8b66b696d90ef06fdefb64a3"/>
    <s v="866d562d83a77144c090ae01fef5e5dc5d322dfdcb968ee04e0fa262fe1b2619"/>
    <x v="33"/>
    <n v="99348.095540000009"/>
    <n v="104848.14836000001"/>
    <n v="99348.095540000009"/>
    <n v="104848.14836000001"/>
    <n v="24069.724269999995"/>
    <n v="32422.581940000004"/>
    <n v="24069.724269999995"/>
    <n v="32422.581940000004"/>
    <n v="0"/>
    <n v="0"/>
    <n v="137.94900000000001"/>
    <n v="132.37299999999999"/>
    <n v="0"/>
    <n v="0"/>
    <n v="17757.0753"/>
    <n v="19175.437899999997"/>
    <n v="55850.38652"/>
    <n v="55026.763930000001"/>
    <n v="0"/>
    <n v="0"/>
    <n v="0"/>
    <n v="0"/>
    <n v="0"/>
    <n v="0"/>
    <s v="Diversos"/>
    <s v="Daños Sin Autos"/>
    <s v="Diversos"/>
    <x v="40"/>
    <x v="3"/>
    <n v="2563341.60146"/>
    <n v="2109928.1285699997"/>
    <n v="915229324.65265"/>
    <n v="785024033.86473012"/>
    <n v="876641246.77607977"/>
    <n v="747866068.79561019"/>
    <n v="33101301.12385001"/>
    <n v="33485235.759709999"/>
    <n v="8675799.5556699988"/>
    <n v="10411606.719040003"/>
    <n v="99348.095540000009"/>
    <n v="104848.14836000001"/>
    <n v="0.3001335058349659"/>
    <n v="0.31311754563232036"/>
    <n v="-5500.0528199999972"/>
    <n v="-5.2457319523806607"/>
    <n v="100"/>
    <n v="100"/>
    <n v="3.8757259462966003"/>
    <n v="4.9692758222556455"/>
    <n v="1.0854994793540388E-2"/>
    <n v="1.1332810988002311E-2"/>
    <n v="1.3356043106581717E-2"/>
    <n v="1.4019642384478165E-2"/>
    <m/>
    <m/>
    <m/>
    <n v="0"/>
    <m/>
    <n v="0"/>
    <m/>
    <n v="0"/>
    <m/>
    <n v="-25.762469150228352"/>
    <n v="24.227665501961159"/>
    <n v="30.923371034341841"/>
    <n v="0.27743522790668235"/>
    <n v="-7.396767716058239"/>
    <n v="1.4967672659212505"/>
    <n v="31.794006105295619"/>
    <n v="34.847475174795356"/>
    <s v="Resto"/>
    <n v="2023"/>
    <n v="4"/>
    <d v="2025-03-26T00:00:00"/>
    <x v="40"/>
    <x v="33"/>
  </r>
  <r>
    <n v="2024"/>
    <n v="12"/>
    <n v="201.1"/>
    <x v="1"/>
    <s v="Diversos"/>
    <n v="201.1"/>
    <m/>
    <m/>
    <x v="1"/>
    <n v="33101301.12385001"/>
    <n v="33485235.759709995"/>
    <n v="33101301.12385001"/>
    <n v="33485235.759709995"/>
    <n v="8675799.5556699988"/>
    <n v="10411606.719040005"/>
    <n v="8675799.5556699988"/>
    <n v="10411606.719040005"/>
    <n v="0"/>
    <n v="0"/>
    <n v="0"/>
    <n v="0"/>
    <n v="116702.90407999999"/>
    <n v="378402.01440000004"/>
    <n v="2866340.5933200005"/>
    <n v="3701593.1646800004"/>
    <n v="14176491.213530002"/>
    <n v="12373003.544709999"/>
    <n v="0"/>
    <n v="0"/>
    <n v="0"/>
    <n v="0"/>
    <n v="0"/>
    <n v="0"/>
    <s v="Diversos"/>
    <s v="Daños Sin Autos"/>
    <s v="Diversos"/>
    <x v="40"/>
    <x v="3"/>
    <n v="613501977.83584011"/>
    <n v="525269965.13280004"/>
    <n v="915229324.65265"/>
    <n v="785024033.86473012"/>
    <n v="876641246.77607977"/>
    <n v="747866068.79561019"/>
    <n v="33101301.12385001"/>
    <n v="33485235.759709999"/>
    <n v="8675799.5556699988"/>
    <n v="10411606.719040003"/>
    <n v="33101301.12385001"/>
    <n v="33485235.759709995"/>
    <n v="100"/>
    <n v="99.999999999999986"/>
    <n v="-383934.6358599849"/>
    <n v="-1.1465788642346708"/>
    <n v="100"/>
    <n v="100"/>
    <n v="5.3954677115494487"/>
    <n v="6.3748620675930274"/>
    <n v="3.6167220861736147"/>
    <n v="3.7759233033561634"/>
    <n v="4.2655045342828242"/>
    <n v="4.4774374927366063"/>
    <m/>
    <m/>
    <m/>
    <n v="0"/>
    <m/>
    <n v="0"/>
    <m/>
    <n v="0"/>
    <m/>
    <n v="-16.671847201025038"/>
    <n v="26.209844510972857"/>
    <n v="31.09312651627625"/>
    <n v="100"/>
    <n v="-22.564677807648991"/>
    <n v="14.575989268111655"/>
    <n v="20.218970619361535"/>
    <n v="29.916690408309094"/>
    <m/>
    <n v="2023"/>
    <n v="4"/>
    <d v="2025-03-26T00:00:00"/>
    <x v="40"/>
    <x v="1"/>
  </r>
  <r>
    <n v="2024"/>
    <n v="12"/>
    <n v="22"/>
    <x v="15"/>
    <s v="Diversos"/>
    <n v="16"/>
    <s v="b17ef6d19c7a5b1ee83b907c595526dcb1eb06db8227d650d5dda0a9f4ce8cd9"/>
    <s v="866d562d83a77144c090ae01fef5e5dc5d322dfdcb968ee04e0fa262fe1b2619"/>
    <x v="6"/>
    <n v="2623649.8861400001"/>
    <n v="2498330.2118899999"/>
    <n v="2623649.8861400001"/>
    <n v="2498330.2118899999"/>
    <n v="594289.43726000015"/>
    <n v="489799.32209999999"/>
    <n v="594289.43726000015"/>
    <n v="489799.32209999999"/>
    <n v="0"/>
    <n v="0"/>
    <n v="137.94900000000001"/>
    <n v="132.37299999999999"/>
    <n v="0"/>
    <n v="0"/>
    <n v="203056.40909"/>
    <n v="203038.97965999998"/>
    <n v="552521.95610000007"/>
    <n v="473154.34957999998"/>
    <n v="0"/>
    <n v="0"/>
    <n v="0"/>
    <n v="0"/>
    <n v="0"/>
    <n v="0"/>
    <s v="Diversos"/>
    <s v="Daños Sin Autos"/>
    <s v="Diversos"/>
    <x v="40"/>
    <x v="3"/>
    <n v="30790952.222909998"/>
    <n v="26673376.957529999"/>
    <n v="915229324.65265"/>
    <n v="785024033.86473012"/>
    <n v="876641246.77607977"/>
    <n v="747866068.79561019"/>
    <n v="33101301.12385001"/>
    <n v="33485235.759709999"/>
    <n v="8675799.5556699988"/>
    <n v="10411606.719040003"/>
    <n v="2623649.8861400001"/>
    <n v="2498330.2118899999"/>
    <n v="7.9261231343248282"/>
    <n v="7.4609903595065408"/>
    <n v="125319.67425000016"/>
    <n v="5.0161373245851015"/>
    <n v="100"/>
    <n v="100"/>
    <n v="8.5208468615916146"/>
    <n v="9.3663813767109509"/>
    <n v="0.28666584597644246"/>
    <n v="0.29928433048167513"/>
    <n v="0.31824888208715596"/>
    <n v="0.33406117968600962"/>
    <m/>
    <m/>
    <m/>
    <n v="0"/>
    <m/>
    <n v="0"/>
    <m/>
    <n v="0"/>
    <m/>
    <n v="21.333250260943991"/>
    <n v="22.65124780556518"/>
    <n v="19.605067407381039"/>
    <n v="6.8499673539784238"/>
    <n v="8.5842777722833219E-3"/>
    <n v="16.774147081275181"/>
    <n v="36.750830776623317"/>
    <n v="42.911785517818764"/>
    <s v="Grandes"/>
    <n v="2023"/>
    <n v="4"/>
    <d v="2025-03-26T00:00:00"/>
    <x v="40"/>
    <x v="6"/>
  </r>
  <r>
    <n v="2024"/>
    <n v="12"/>
    <n v="15.1"/>
    <x v="13"/>
    <s v="Diversos"/>
    <n v="15.1"/>
    <m/>
    <m/>
    <x v="7"/>
    <n v="14286570.082109999"/>
    <n v="13215149.41182"/>
    <n v="14286570.082109999"/>
    <n v="13215149.41182"/>
    <n v="3872835.21844"/>
    <n v="5368231.0092500001"/>
    <n v="3872835.21844"/>
    <n v="5368231.0092500001"/>
    <n v="0"/>
    <n v="0"/>
    <n v="0"/>
    <n v="0"/>
    <n v="97731.267529999997"/>
    <n v="368724.52523000003"/>
    <n v="1423537.13503"/>
    <n v="2239715.0204500002"/>
    <n v="6242874.7328399997"/>
    <n v="5536397.1658800002"/>
    <n v="0"/>
    <n v="0"/>
    <n v="0"/>
    <n v="0"/>
    <n v="0"/>
    <n v="0"/>
    <s v="Diversos"/>
    <s v="Daños Sin Autos"/>
    <s v="Diversos"/>
    <x v="40"/>
    <x v="3"/>
    <n v="327181104.36296999"/>
    <n v="283801143.96239001"/>
    <n v="915229324.65265"/>
    <n v="785024033.86473012"/>
    <n v="876641246.77607977"/>
    <n v="747866068.79561019"/>
    <n v="33101301.12385001"/>
    <n v="33485235.759709999"/>
    <n v="8675799.5556699988"/>
    <n v="10411606.719040003"/>
    <n v="14286570.082109999"/>
    <n v="13215149.41182"/>
    <n v="43.16014657144791"/>
    <n v="39.46560062067919"/>
    <n v="1071420.6702899989"/>
    <n v="8.1075184010533476"/>
    <n v="100"/>
    <n v="100"/>
    <n v="4.3665633166457818"/>
    <n v="4.6564820801325961"/>
    <n v="1.5609825534744608"/>
    <n v="1.6296940321539781"/>
    <n v="1.6834069839570216"/>
    <n v="1.7670475989239813"/>
    <m/>
    <m/>
    <m/>
    <n v="0"/>
    <m/>
    <n v="0"/>
    <m/>
    <n v="0"/>
    <m/>
    <n v="-27.856397912706875"/>
    <n v="27.108222590736887"/>
    <n v="40.621795803901421"/>
    <n v="44.639519315645551"/>
    <n v="-36.441148894738177"/>
    <n v="12.760601268166184"/>
    <n v="22.802590087890593"/>
    <n v="40.454377699870122"/>
    <s v="Resto"/>
    <n v="2023"/>
    <n v="4"/>
    <d v="2025-03-26T00:00:00"/>
    <x v="40"/>
    <x v="7"/>
  </r>
  <r>
    <n v="2024"/>
    <n v="12"/>
    <n v="37"/>
    <x v="35"/>
    <s v="Diversos"/>
    <n v="25"/>
    <s v="b7a56873cd771f2c446d369b649430b65a756ba278ff97ec81bb6f55b2e73569"/>
    <s v="866d562d83a77144c090ae01fef5e5dc5d322dfdcb968ee04e0fa262fe1b2619"/>
    <x v="17"/>
    <n v="1070786.3780799999"/>
    <n v="897930.75482000003"/>
    <n v="1070786.3780799999"/>
    <n v="897930.75482000003"/>
    <n v="209897.56217999995"/>
    <n v="253611.99883000003"/>
    <n v="209897.56217999995"/>
    <n v="253611.99883000003"/>
    <n v="0"/>
    <n v="0"/>
    <n v="137.94900000000001"/>
    <n v="132.37299999999999"/>
    <n v="0"/>
    <n v="0"/>
    <n v="226851.81479"/>
    <n v="128146.12368999999"/>
    <n v="708275.52463"/>
    <n v="532596.60663000005"/>
    <n v="0"/>
    <n v="0"/>
    <n v="0"/>
    <n v="0"/>
    <n v="0"/>
    <n v="0"/>
    <s v="Diversos"/>
    <s v="Daños Sin Autos"/>
    <s v="Diversos"/>
    <x v="40"/>
    <x v="3"/>
    <n v="13491623.877"/>
    <n v="11092660.54903"/>
    <n v="915229324.65265"/>
    <n v="785024033.86473012"/>
    <n v="876641246.77607977"/>
    <n v="747866068.79561019"/>
    <n v="33101301.12385001"/>
    <n v="33485235.759709999"/>
    <n v="8675799.5556699988"/>
    <n v="10411606.719040003"/>
    <n v="1070786.3780799999"/>
    <n v="897930.75482000003"/>
    <n v="3.2348770039993422"/>
    <n v="2.681572145000112"/>
    <n v="172855.62325999991"/>
    <n v="19.250440229620015"/>
    <n v="100"/>
    <n v="100"/>
    <n v="7.9366752871419362"/>
    <n v="8.0948186492420859"/>
    <n v="0.11699651106419555"/>
    <n v="0.12214647462892088"/>
    <n v="0.114382581435045"/>
    <n v="0.12006571661501628"/>
    <m/>
    <m/>
    <m/>
    <n v="0"/>
    <m/>
    <n v="0"/>
    <m/>
    <n v="0"/>
    <m/>
    <n v="-17.236738345058555"/>
    <n v="19.602188305417368"/>
    <n v="28.244048604932715"/>
    <n v="2.4193454543659105"/>
    <n v="77.025889084854612"/>
    <n v="32.985361869202777"/>
    <n v="32.028752498331265"/>
    <n v="24.060634651963589"/>
    <s v="Medianas"/>
    <n v="2023"/>
    <n v="4"/>
    <d v="2025-03-26T00:00:00"/>
    <x v="40"/>
    <x v="17"/>
  </r>
  <r>
    <n v="2024"/>
    <n v="12"/>
    <n v="103"/>
    <x v="18"/>
    <s v="Diversos"/>
    <n v="205"/>
    <s v="f8809aff4d69bece79dabe35be0c708b890d7eafb841f121330667b77d2e2590"/>
    <s v="866d562d83a77144c090ae01fef5e5dc5d322dfdcb968ee04e0fa262fe1b2619"/>
    <x v="19"/>
    <n v="575366.89697"/>
    <n v="493653.65733999998"/>
    <n v="575366.89697"/>
    <n v="493653.65733999998"/>
    <n v="-96055.945540000015"/>
    <n v="333438.53610999999"/>
    <n v="-96055.945540000015"/>
    <n v="333438.53610999999"/>
    <n v="0"/>
    <n v="0"/>
    <n v="137.94900000000001"/>
    <n v="132.37299999999999"/>
    <n v="6346.915"/>
    <n v="329.49059"/>
    <n v="5954.5670199999995"/>
    <n v="7364.6603099999993"/>
    <n v="41884.342280000004"/>
    <n v="33285.418570000002"/>
    <n v="0"/>
    <n v="0"/>
    <n v="0"/>
    <n v="0"/>
    <n v="0"/>
    <n v="0"/>
    <s v="Diversos"/>
    <s v="Daños Sin Autos"/>
    <s v="Diversos"/>
    <x v="40"/>
    <x v="3"/>
    <n v="2277640.2283600001"/>
    <n v="1936052.42652"/>
    <n v="915229324.65265"/>
    <n v="785024033.86473012"/>
    <n v="876641246.77607977"/>
    <n v="747866068.79561019"/>
    <n v="33101301.12385001"/>
    <n v="33485235.759709999"/>
    <n v="8675799.5556699988"/>
    <n v="10411606.719040003"/>
    <n v="575366.89697"/>
    <n v="493653.65733999998"/>
    <n v="1.7382002442056246"/>
    <n v="1.4742427405393168"/>
    <n v="81713.239630000025"/>
    <n v="16.552746731443889"/>
    <n v="100"/>
    <n v="100"/>
    <n v="25.261535593103268"/>
    <n v="25.497948845699835"/>
    <n v="6.2865872134108533E-2"/>
    <n v="6.5633108079953914E-2"/>
    <n v="6.2883890944039927E-2"/>
    <n v="6.6008297198855023E-2"/>
    <m/>
    <m/>
    <m/>
    <n v="0"/>
    <m/>
    <n v="0"/>
    <m/>
    <n v="0"/>
    <m/>
    <n v="-128.80769171452684"/>
    <n v="-16.694729232051809"/>
    <n v="67.545035097419898"/>
    <n v="-1.107171101909834"/>
    <n v="-19.146752608335849"/>
    <n v="25.833905894607479"/>
    <n v="14.216689807836225"/>
    <n v="22.125785483249818"/>
    <s v="Resto"/>
    <n v="2023"/>
    <n v="4"/>
    <d v="2025-03-26T00:00:00"/>
    <x v="40"/>
    <x v="19"/>
  </r>
  <r>
    <n v="2024"/>
    <n v="12"/>
    <n v="48"/>
    <x v="3"/>
    <s v="Diversos"/>
    <n v="36"/>
    <s v="76a50887d8f1c2e9301755428990ad81479ee21c25b43215cf524541e0503269"/>
    <s v="866d562d83a77144c090ae01fef5e5dc5d322dfdcb968ee04e0fa262fe1b2619"/>
    <x v="13"/>
    <n v="2097767.4767800001"/>
    <n v="2146599.44569"/>
    <n v="2097767.4767800001"/>
    <n v="2146599.44569"/>
    <n v="488660.20078000001"/>
    <n v="2044586.4070899996"/>
    <n v="488660.20078000001"/>
    <n v="2044586.4070899996"/>
    <n v="0"/>
    <n v="0"/>
    <n v="137.94900000000001"/>
    <n v="132.37299999999999"/>
    <n v="0"/>
    <n v="0"/>
    <n v="216889.92125000001"/>
    <n v="736676.91286000004"/>
    <n v="1098897.2993099999"/>
    <n v="1072986.74126"/>
    <n v="0"/>
    <n v="0"/>
    <n v="0"/>
    <n v="0"/>
    <n v="0"/>
    <n v="0"/>
    <s v="Diversos"/>
    <s v="Daños Sin Autos"/>
    <s v="Diversos"/>
    <x v="40"/>
    <x v="3"/>
    <n v="61783494.341970004"/>
    <n v="54332276.383280002"/>
    <n v="915229324.65265"/>
    <n v="785024033.86473012"/>
    <n v="876641246.77607977"/>
    <n v="747866068.79561019"/>
    <n v="33101301.12385001"/>
    <n v="33485235.759709999"/>
    <n v="8675799.5556699988"/>
    <n v="10411606.719040003"/>
    <n v="2097767.4767800001"/>
    <n v="2146599.44569"/>
    <n v="6.3374169762424399"/>
    <n v="6.4105848353405488"/>
    <n v="-48831.968909999821"/>
    <n v="-2.2748523954036259"/>
    <n v="100"/>
    <n v="100"/>
    <n v="3.3953525923427263"/>
    <n v="3.9508733824202253"/>
    <n v="0.22920675947267641"/>
    <n v="0.23929600443678783"/>
    <n v="0.2734437868254983"/>
    <n v="0.28702992892122509"/>
    <m/>
    <m/>
    <m/>
    <n v="0"/>
    <m/>
    <n v="0"/>
    <m/>
    <n v="0"/>
    <m/>
    <n v="-76.09980194109302"/>
    <n v="23.294297684988248"/>
    <n v="95.247691002398"/>
    <n v="5.632451483513587"/>
    <n v="-70.558338742018066"/>
    <n v="2.4148069173318243"/>
    <n v="19.73705107712847"/>
    <n v="68.656665039022386"/>
    <s v="Medianas"/>
    <n v="2023"/>
    <n v="4"/>
    <d v="2025-03-26T00:00:00"/>
    <x v="40"/>
    <x v="13"/>
  </r>
  <r>
    <n v="2024"/>
    <n v="12"/>
    <n v="25"/>
    <x v="36"/>
    <s v="Diversos"/>
    <n v="25"/>
    <s v="b7a56873cd771f2c446d369b649430b65a756ba278ff97ec81bb6f55b2e73569"/>
    <s v="866d562d83a77144c090ae01fef5e5dc5d322dfdcb968ee04e0fa262fe1b2619"/>
    <x v="42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Diversos"/>
    <s v="Daños Sin Autos"/>
    <s v="Diversos"/>
    <x v="40"/>
    <x v="3"/>
    <n v="0"/>
    <n v="0"/>
    <n v="915229324.65265"/>
    <n v="785024033.86473012"/>
    <n v="876641246.77607977"/>
    <n v="747866068.79561019"/>
    <n v="33101301.12385001"/>
    <n v="33485235.759709999"/>
    <n v="8675799.5556699988"/>
    <n v="10411606.71904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40"/>
    <x v="42"/>
  </r>
  <r>
    <n v="2024"/>
    <n v="12"/>
    <n v="74"/>
    <x v="0"/>
    <s v="Diversos"/>
    <n v="46"/>
    <s v="25fc0e7096fc653718202dc30b0c580b8ab87eac11a700cba03a7c021bc35b0c"/>
    <s v="866d562d83a77144c090ae01fef5e5dc5d322dfdcb968ee04e0fa262fe1b2619"/>
    <x v="34"/>
    <n v="58578.280049999994"/>
    <n v="1939159.7688"/>
    <n v="58578.280049999994"/>
    <n v="1939159.7688"/>
    <n v="794941.87878999999"/>
    <n v="893391.26728000003"/>
    <n v="794941.87878999999"/>
    <n v="893391.26728000003"/>
    <n v="0"/>
    <n v="0"/>
    <n v="137.94900000000001"/>
    <n v="132.37299999999999"/>
    <n v="-119.95139"/>
    <n v="-62.331949999999999"/>
    <n v="363598.92151000001"/>
    <n v="170030.30531999998"/>
    <n v="345959.96604999999"/>
    <n v="173885.44443999999"/>
    <n v="0"/>
    <n v="0"/>
    <n v="0"/>
    <n v="0"/>
    <n v="0"/>
    <n v="0"/>
    <s v="Diversos"/>
    <s v="Daños Sin Autos"/>
    <s v="Diversos"/>
    <x v="40"/>
    <x v="3"/>
    <n v="6440067.6368000004"/>
    <n v="9462507.85207"/>
    <n v="915229324.65265"/>
    <n v="785024033.86473012"/>
    <n v="876641246.77607977"/>
    <n v="747866068.79561019"/>
    <n v="33101301.12385001"/>
    <n v="33485235.759709999"/>
    <n v="8675799.5556699988"/>
    <n v="10411606.719040003"/>
    <n v="58578.280049999994"/>
    <n v="1939159.7688"/>
    <n v="0.17696669937784837"/>
    <n v="5.7910888927747362"/>
    <n v="-1880581.48875"/>
    <n v="-96.979192689922101"/>
    <n v="100"/>
    <n v="100"/>
    <n v="0.90959106881534102"/>
    <n v="20.493084910632788"/>
    <n v="6.4003937015711075E-3"/>
    <n v="6.6821268409884248E-3"/>
    <n v="0.24701915930565541"/>
    <n v="0.2592923853228013"/>
    <m/>
    <m/>
    <m/>
    <n v="0"/>
    <m/>
    <n v="0"/>
    <m/>
    <n v="0"/>
    <m/>
    <n v="-11.019739289565356"/>
    <n v="1357.0590978626728"/>
    <n v="46.071050031780139"/>
    <n v="9.162750633980151"/>
    <n v="113.84359736677561"/>
    <n v="98.958554101045038"/>
    <n v="105.09855393425802"/>
    <n v="97.782943171341614"/>
    <s v="Resto"/>
    <n v="2023"/>
    <n v="4"/>
    <d v="2025-03-26T00:00:00"/>
    <x v="40"/>
    <x v="34"/>
  </r>
  <r>
    <n v="2024"/>
    <n v="12"/>
    <n v="61"/>
    <x v="2"/>
    <s v="Divers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91061.87570999999"/>
    <n v="406693.95986"/>
    <n v="1062791.64161"/>
    <n v="777938.99257"/>
    <n v="0"/>
    <n v="0"/>
    <n v="0"/>
    <n v="0"/>
    <n v="0"/>
    <n v="0"/>
    <s v="Diversos"/>
    <s v="Daños Sin Autos"/>
    <s v="Diversos"/>
    <x v="40"/>
    <x v="3"/>
    <n v="0"/>
    <n v="0"/>
    <n v="915229324.65265"/>
    <n v="785024033.86473012"/>
    <n v="876641246.77607977"/>
    <n v="747866068.79561019"/>
    <n v="33101301.12385001"/>
    <n v="33485235.759709999"/>
    <n v="8675799.5556699988"/>
    <n v="10411606.71904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0.744816539454568"/>
    <n v="36.616322328690657"/>
    <n v="46.204905692154391"/>
    <n v="52.278387347116443"/>
    <m/>
    <n v="2023"/>
    <n v="4"/>
    <d v="2025-03-26T00:00:00"/>
    <x v="40"/>
    <x v="2"/>
  </r>
  <r>
    <n v="2024"/>
    <n v="12"/>
    <n v="92"/>
    <x v="22"/>
    <s v="Diversos"/>
    <n v="219"/>
    <s v="314f04b30f62e0056bd059354a5536fb2e302107eed143b5fa2aa0bbba07f608"/>
    <s v="866d562d83a77144c090ae01fef5e5dc5d322dfdcb968ee04e0fa262fe1b2619"/>
    <x v="15"/>
    <n v="2189060.7166300002"/>
    <n v="2267176.2045500004"/>
    <n v="2189060.7166300002"/>
    <n v="2267176.2045500004"/>
    <n v="712337.28236999991"/>
    <n v="785661.53991000017"/>
    <n v="712337.28236999991"/>
    <n v="785661.53991000017"/>
    <n v="0"/>
    <n v="0"/>
    <n v="137.94900000000001"/>
    <n v="132.37299999999999"/>
    <n v="0"/>
    <n v="0"/>
    <n v="78869.523589999997"/>
    <n v="135124.84015999999"/>
    <n v="266124.17306"/>
    <n v="192037.60180999999"/>
    <n v="0"/>
    <n v="0"/>
    <n v="0"/>
    <n v="0"/>
    <n v="0"/>
    <n v="0"/>
    <s v="Diversos"/>
    <s v="Daños Sin Autos"/>
    <s v="Diversos"/>
    <x v="40"/>
    <x v="3"/>
    <n v="12045333.467219999"/>
    <n v="12495032.84175"/>
    <n v="915229324.65265"/>
    <n v="785024033.86473012"/>
    <n v="876641246.77607977"/>
    <n v="747866068.79561019"/>
    <n v="33101301.12385001"/>
    <n v="33485235.759709999"/>
    <n v="8675799.5556699988"/>
    <n v="10411606.719040003"/>
    <n v="2189060.7166300002"/>
    <n v="2267176.2045500004"/>
    <n v="6.6132165271677108"/>
    <n v="6.7706741586628008"/>
    <n v="-78115.487920000218"/>
    <n v="-3.4454969915099665"/>
    <n v="100"/>
    <n v="100"/>
    <n v="18.173516927424878"/>
    <n v="18.144619812239483"/>
    <n v="0.23918166274455832"/>
    <n v="0.2497099839507268"/>
    <n v="0.28880341323927727"/>
    <n v="0.30315270329099708"/>
    <m/>
    <m/>
    <m/>
    <n v="0"/>
    <m/>
    <n v="0"/>
    <m/>
    <n v="0"/>
    <m/>
    <n v="-9.3328047531001435"/>
    <n v="32.540773170815655"/>
    <n v="34.653748497062317"/>
    <n v="8.2106240214420083"/>
    <n v="-41.632105912864446"/>
    <n v="38.579200402273564"/>
    <n v="29.636362109885518"/>
    <n v="70.363740687457181"/>
    <s v="Medianas"/>
    <n v="2023"/>
    <n v="4"/>
    <d v="2025-03-26T00:00:00"/>
    <x v="40"/>
    <x v="15"/>
  </r>
  <r>
    <n v="2024"/>
    <n v="12"/>
    <n v="9"/>
    <x v="8"/>
    <s v="Diversos"/>
    <n v="9"/>
    <s v="19581e27de7ced00ff1ce50b2047e7a567c76b1cbaebabe5ef03f7c3017bb5b7"/>
    <s v="866d562d83a77144c090ae01fef5e5dc5d322dfdcb968ee04e0fa262fe1b2619"/>
    <x v="20"/>
    <n v="330047.59337000002"/>
    <n v="117261.85421999999"/>
    <n v="330047.59337000002"/>
    <n v="117261.85421999999"/>
    <n v="39131.162400000001"/>
    <n v="34514.286900000006"/>
    <n v="39131.162400000001"/>
    <n v="34514.286900000006"/>
    <n v="0"/>
    <n v="0"/>
    <n v="137.94900000000001"/>
    <n v="132.37299999999999"/>
    <n v="0"/>
    <n v="0"/>
    <n v="36047.468679999998"/>
    <n v="22432.936129999998"/>
    <n v="118109.46817000001"/>
    <n v="65109.051060000005"/>
    <n v="0"/>
    <n v="0"/>
    <n v="0"/>
    <n v="0"/>
    <n v="0"/>
    <n v="0"/>
    <s v="Diversos"/>
    <s v="Daños Sin Autos"/>
    <s v="Diversos"/>
    <x v="40"/>
    <x v="3"/>
    <n v="3641209.24174"/>
    <n v="3056102.5559399999"/>
    <n v="915229324.65265"/>
    <n v="785024033.86473012"/>
    <n v="876641246.77607977"/>
    <n v="747866068.79561019"/>
    <n v="33101301.12385001"/>
    <n v="33485235.759709999"/>
    <n v="8675799.5556699988"/>
    <n v="10411606.719040003"/>
    <n v="330047.59337000002"/>
    <n v="117261.85421999999"/>
    <n v="0.9970834443489458"/>
    <n v="0.35018972260333142"/>
    <n v="212785.73915000004"/>
    <n v="181.46202835133715"/>
    <n v="100"/>
    <n v="100"/>
    <n v="9.0642303547566083"/>
    <n v="3.8369737950084088"/>
    <n v="3.6061737149348932E-2"/>
    <n v="3.7649106129078132E-2"/>
    <n v="1.4937358496237547E-2"/>
    <n v="1.5679525935551886E-2"/>
    <m/>
    <m/>
    <m/>
    <n v="0"/>
    <m/>
    <n v="0"/>
    <m/>
    <n v="0"/>
    <m/>
    <n v="13.376708356677636"/>
    <n v="11.856218068565642"/>
    <n v="29.433516235592073"/>
    <n v="0.45103811065374544"/>
    <n v="60.689926949834373"/>
    <n v="81.402533514362659"/>
    <n v="30.520388617883992"/>
    <n v="34.454404978698513"/>
    <s v="Resto"/>
    <n v="2023"/>
    <n v="4"/>
    <d v="2025-03-26T00:00:00"/>
    <x v="40"/>
    <x v="20"/>
  </r>
  <r>
    <n v="2024"/>
    <n v="12"/>
    <n v="16"/>
    <x v="24"/>
    <s v="Diversos"/>
    <n v="14"/>
    <s v="8527a891e224136950ff32ca212b45bc93f69fbb801c3b1ebedac52775f99e61"/>
    <s v="866d562d83a77144c090ae01fef5e5dc5d322dfdcb968ee04e0fa262fe1b2619"/>
    <x v="25"/>
    <n v="159827.94859000001"/>
    <n v="98412.513400000011"/>
    <n v="159827.94859000001"/>
    <n v="98412.513400000011"/>
    <n v="28619.707210000004"/>
    <n v="1488.0200600000001"/>
    <n v="28619.707210000004"/>
    <n v="1488.0200600000001"/>
    <n v="0"/>
    <n v="0"/>
    <n v="137.94900000000001"/>
    <n v="132.37299999999999"/>
    <n v="0"/>
    <n v="0"/>
    <n v="19174.86894"/>
    <n v="-55.636800000000001"/>
    <n v="36833.955150000002"/>
    <n v="23464.070399999997"/>
    <n v="0"/>
    <n v="0"/>
    <n v="0"/>
    <n v="0"/>
    <n v="0"/>
    <n v="0"/>
    <s v="Diversos"/>
    <s v="Daños Sin Autos"/>
    <s v="Diversos"/>
    <x v="40"/>
    <x v="3"/>
    <n v="4664109.4979099995"/>
    <n v="3803565.6865300001"/>
    <n v="915229324.65265"/>
    <n v="785024033.86473012"/>
    <n v="876641246.77607977"/>
    <n v="747866068.79561019"/>
    <n v="33101301.12385001"/>
    <n v="33485235.759709999"/>
    <n v="8675799.5556699988"/>
    <n v="10411606.719040003"/>
    <n v="159827.94859000001"/>
    <n v="98412.513400000011"/>
    <n v="0.48284491292954479"/>
    <n v="0.29389822459727638"/>
    <n v="61415.435190000004"/>
    <n v="62.406124046822683"/>
    <n v="100"/>
    <n v="100"/>
    <n v="3.4267623575651336"/>
    <n v="2.5873751503364186"/>
    <n v="1.7463158607888607E-2"/>
    <n v="1.8231853586376461E-2"/>
    <n v="1.2536242096373546E-2"/>
    <n v="1.3159109298605694E-2"/>
    <m/>
    <m/>
    <m/>
    <n v="0"/>
    <m/>
    <n v="0"/>
    <m/>
    <n v="0"/>
    <m/>
    <n v="1823.3414911086616"/>
    <n v="17.906572325105007"/>
    <n v="1.5120232261032771"/>
    <n v="0.32987976527530333"/>
    <n v="-34564.363406953671"/>
    <n v="56.980244783104659"/>
    <n v="52.057588879373981"/>
    <n v="-0.23711486989060521"/>
    <s v="Resto"/>
    <n v="2023"/>
    <n v="4"/>
    <d v="2025-03-26T00:00:00"/>
    <x v="40"/>
    <x v="25"/>
  </r>
  <r>
    <n v="2024"/>
    <n v="12"/>
    <n v="5.0999999999999996"/>
    <x v="6"/>
    <s v="Diversos"/>
    <n v="5.0999999999999996"/>
    <m/>
    <m/>
    <x v="3"/>
    <n v="15038296.155140001"/>
    <n v="13504256.946400002"/>
    <n v="15038296.155140001"/>
    <n v="13504256.946400002"/>
    <n v="3031821.2467300002"/>
    <n v="2227150.9143500002"/>
    <n v="3031821.2467300002"/>
    <n v="2227150.9143500002"/>
    <n v="0"/>
    <n v="0"/>
    <n v="0"/>
    <n v="0"/>
    <n v="0"/>
    <n v="7244.5509699999993"/>
    <n v="676690.38118999999"/>
    <n v="794111.47629000002"/>
    <n v="6276887.4036899991"/>
    <n v="5515932.35984"/>
    <n v="0"/>
    <n v="0"/>
    <n v="0"/>
    <n v="0"/>
    <n v="0"/>
    <n v="0"/>
    <s v="Diversos"/>
    <s v="Daños Sin Autos"/>
    <s v="Diversos"/>
    <x v="40"/>
    <x v="3"/>
    <n v="177460410.86400998"/>
    <n v="155150603.90620998"/>
    <n v="915229324.65265"/>
    <n v="785024033.86473012"/>
    <n v="876641246.77607977"/>
    <n v="747866068.79561019"/>
    <n v="33101301.12385001"/>
    <n v="33485235.759709999"/>
    <n v="8675799.5556699988"/>
    <n v="10411606.719040003"/>
    <n v="15038296.155140001"/>
    <n v="13504256.946400002"/>
    <n v="45.431133050853617"/>
    <n v="40.328988702085091"/>
    <n v="1534039.2087399997"/>
    <n v="11.359671360140599"/>
    <n v="100"/>
    <n v="100"/>
    <n v="8.4741695806531325"/>
    <n v="8.7039667306505972"/>
    <n v="1.6431178230491437"/>
    <n v="1.7154447398459258"/>
    <n v="1.7202348417178475"/>
    <n v="1.8057052605886681"/>
    <m/>
    <m/>
    <m/>
    <n v="0"/>
    <m/>
    <n v="0"/>
    <m/>
    <n v="0"/>
    <m/>
    <n v="36.130031745731308"/>
    <n v="20.160669902046994"/>
    <n v="16.492213701130144"/>
    <n v="34.945727218289385"/>
    <n v="-14.786475023453672"/>
    <n v="13.795583306827798"/>
    <n v="10.780667832151863"/>
    <n v="14.396686262357189"/>
    <m/>
    <n v="2023"/>
    <n v="4"/>
    <d v="2025-03-26T00:00:00"/>
    <x v="40"/>
    <x v="3"/>
  </r>
  <r>
    <n v="2024"/>
    <n v="12"/>
    <n v="50"/>
    <x v="56"/>
    <s v="Diversos"/>
    <n v="38"/>
    <s v="aea92132c4cbeb263e6ac2bf6c183b5d81737f179f21efdc5863739672f0f470"/>
    <s v="866d562d83a77144c090ae01fef5e5dc5d322dfdcb968ee04e0fa262fe1b2619"/>
    <x v="42"/>
    <n v="0"/>
    <n v="-8076.2680899999996"/>
    <n v="0"/>
    <n v="-8076.2680899999996"/>
    <n v="-415.16719000000001"/>
    <n v="-718.84210000000007"/>
    <n v="-415.16719000000001"/>
    <n v="-718.84210000000007"/>
    <n v="0"/>
    <n v="0"/>
    <n v="137.94900000000001"/>
    <n v="132.37299999999999"/>
    <n v="0"/>
    <n v="0"/>
    <n v="63.521709999999999"/>
    <n v="77.411490000000001"/>
    <n v="0"/>
    <n v="359.79318000000001"/>
    <n v="0"/>
    <n v="0"/>
    <n v="0"/>
    <n v="0"/>
    <n v="0"/>
    <n v="0"/>
    <s v="Diversos"/>
    <s v="Daños Sin Autos"/>
    <s v="Diversos"/>
    <x v="40"/>
    <x v="3"/>
    <n v="56200364.244449995"/>
    <n v="33772004.557349995"/>
    <n v="915229324.65265"/>
    <n v="785024033.86473012"/>
    <n v="876641246.77607977"/>
    <n v="747866068.79561019"/>
    <n v="33101301.12385001"/>
    <n v="33485235.759709999"/>
    <n v="8675799.5556699988"/>
    <n v="10411606.719040003"/>
    <n v="0"/>
    <n v="-8076.2680899999996"/>
    <m/>
    <n v="-2.4118892720228362E-2"/>
    <m/>
    <m/>
    <m/>
    <n v="100"/>
    <m/>
    <n v="-2.3914091555581989E-2"/>
    <m/>
    <m/>
    <n v="-1.0287924626001511E-3"/>
    <n v="-1.0799083454884251E-3"/>
    <m/>
    <m/>
    <m/>
    <n v="0"/>
    <m/>
    <n v="0"/>
    <m/>
    <n v="0"/>
    <m/>
    <n v="-42.24500902214826"/>
    <m/>
    <n v="8.9006715971955828"/>
    <n v="-4.7853478787286043E-3"/>
    <n v="-17.942788596369873"/>
    <m/>
    <m/>
    <n v="21.515552351492598"/>
    <s v="Resto"/>
    <n v="2023"/>
    <n v="4"/>
    <d v="2025-03-26T00:00:00"/>
    <x v="40"/>
    <x v="42"/>
  </r>
  <r>
    <n v="2024"/>
    <n v="12"/>
    <n v="1"/>
    <x v="14"/>
    <s v="Diversos"/>
    <n v="30"/>
    <s v="624b60c58c9d8bfb6ff1886c2fd605d2adeb6ea4da576068201b6c6958ce93f4"/>
    <s v="866d562d83a77144c090ae01fef5e5dc5d322dfdcb968ee04e0fa262fe1b2619"/>
    <x v="18"/>
    <n v="1424113.06342"/>
    <n v="1284624.9456"/>
    <n v="1424113.06342"/>
    <n v="1284624.9456"/>
    <n v="262168.58564999996"/>
    <n v="412672.11627000017"/>
    <n v="262168.58564999996"/>
    <n v="412672.11627000017"/>
    <n v="0"/>
    <n v="0"/>
    <n v="137.94900000000001"/>
    <n v="132.37299999999999"/>
    <n v="0"/>
    <n v="0"/>
    <n v="114021.82687"/>
    <n v="193666.64175000001"/>
    <n v="1055116.4620000001"/>
    <n v="923648.12526999996"/>
    <n v="0"/>
    <n v="0"/>
    <n v="0"/>
    <n v="0"/>
    <n v="0"/>
    <n v="0"/>
    <s v="Diversos"/>
    <s v="Daños Sin Autos"/>
    <s v="Diversos"/>
    <x v="40"/>
    <x v="3"/>
    <n v="45393489.003809996"/>
    <n v="37616661.60249"/>
    <n v="915229324.65265"/>
    <n v="785024033.86473012"/>
    <n v="876641246.77607977"/>
    <n v="747866068.79561019"/>
    <n v="33101301.12385001"/>
    <n v="33485235.759709999"/>
    <n v="8675799.5556699988"/>
    <n v="10411606.719040003"/>
    <n v="1424113.06342"/>
    <n v="1284624.9456"/>
    <n v="4.3022872668709207"/>
    <n v="3.8363921186593002"/>
    <n v="139488.11782000004"/>
    <n v="10.858275662306283"/>
    <n v="100"/>
    <n v="100"/>
    <n v="3.1372628424760878"/>
    <n v="3.4150424064079239"/>
    <n v="0.15560177379155576"/>
    <n v="0.16245106748710408"/>
    <n v="0.16364147977428134"/>
    <n v="0.17177205908924376"/>
    <m/>
    <m/>
    <m/>
    <n v="0"/>
    <m/>
    <n v="0"/>
    <m/>
    <n v="0"/>
    <m/>
    <n v="-36.470487024989552"/>
    <n v="18.409253617855558"/>
    <n v="32.123937627356021"/>
    <n v="3.0218377449564495"/>
    <n v="-41.124694557781268"/>
    <n v="14.233595363122653"/>
    <n v="10.806563159280895"/>
    <n v="20.967578069125356"/>
    <s v="Medianas"/>
    <n v="2023"/>
    <n v="4"/>
    <d v="2025-03-26T00:00:00"/>
    <x v="40"/>
    <x v="18"/>
  </r>
  <r>
    <n v="2024"/>
    <n v="12"/>
    <n v="107"/>
    <x v="28"/>
    <s v="Diversos"/>
    <n v="70"/>
    <s v="ff5a1ae012afa5d4c889c50ad427aaf545d31a4fac04ffc1c4d03d403ba4250a"/>
    <s v="866d562d83a77144c090ae01fef5e5dc5d322dfdcb968ee04e0fa262fe1b2619"/>
    <x v="35"/>
    <n v="54987.81553"/>
    <n v="51498.675900000002"/>
    <n v="54987.81553"/>
    <n v="51498.675900000002"/>
    <n v="12414.494239999998"/>
    <n v="24605.12919"/>
    <n v="12414.494239999998"/>
    <n v="24605.12919"/>
    <n v="0"/>
    <n v="0"/>
    <n v="137.94900000000001"/>
    <n v="132.37299999999999"/>
    <n v="0"/>
    <n v="0"/>
    <n v="668.68322999999998"/>
    <n v="9890.3330000000005"/>
    <n v="18575.418819999999"/>
    <n v="14458.548359999999"/>
    <n v="0"/>
    <n v="0"/>
    <n v="0"/>
    <n v="0"/>
    <n v="0"/>
    <n v="0"/>
    <s v="Diversos"/>
    <s v="Daños Sin Autos"/>
    <s v="Diversos"/>
    <x v="40"/>
    <x v="3"/>
    <n v="1973163.2505099999"/>
    <n v="1477029.9641500001"/>
    <n v="915229324.65265"/>
    <n v="785024033.86473012"/>
    <n v="876641246.77607977"/>
    <n v="747866068.79561019"/>
    <n v="33101301.12385001"/>
    <n v="33485235.759709999"/>
    <n v="8675799.5556699988"/>
    <n v="10411606.719040003"/>
    <n v="54987.81553"/>
    <n v="51498.675900000002"/>
    <n v="0.16611980092341572"/>
    <n v="0.1537951719066708"/>
    <n v="3489.1396299999979"/>
    <n v="6.7752026028304213"/>
    <n v="100"/>
    <n v="100"/>
    <n v="2.7867849006303658"/>
    <n v="3.4866371806909422"/>
    <n v="6.008091529504816E-3"/>
    <n v="6.2725562745561203E-3"/>
    <n v="6.5601400311871075E-3"/>
    <n v="6.8860826889679963E-3"/>
    <m/>
    <m/>
    <m/>
    <n v="0"/>
    <m/>
    <n v="0"/>
    <m/>
    <n v="0"/>
    <m/>
    <n v="-49.545096292176808"/>
    <n v="22.576809281006909"/>
    <n v="47.77817829292966"/>
    <n v="0.14309337324289156"/>
    <n v="-93.239022083482936"/>
    <n v="28.473608535898688"/>
    <n v="3.5998285501914729"/>
    <n v="68.404744056892326"/>
    <s v="Resto"/>
    <n v="2023"/>
    <n v="4"/>
    <d v="2025-03-26T00:00:00"/>
    <x v="40"/>
    <x v="35"/>
  </r>
  <r>
    <n v="2024"/>
    <n v="12"/>
    <n v="109"/>
    <x v="68"/>
    <s v="Diversos"/>
    <n v="228"/>
    <s v="9d693eeee1d1899cbc50b6d45df953d3835acf28ee869879b45565fccc814765"/>
    <s v="866d562d83a77144c090ae01fef5e5dc5d322dfdcb968ee04e0fa262fe1b2619"/>
    <x v="10"/>
    <n v="1358732.1858299999"/>
    <n v="1166637.8831199999"/>
    <n v="1358732.1858299999"/>
    <n v="1166637.8831199999"/>
    <n v="677088.22433"/>
    <n v="233113.66255000004"/>
    <n v="677088.22433"/>
    <n v="233113.66255000004"/>
    <n v="0"/>
    <n v="0"/>
    <n v="137.94900000000001"/>
    <n v="132.37299999999999"/>
    <n v="0"/>
    <n v="0"/>
    <n v="-5072.46065"/>
    <n v="4442.4050700000007"/>
    <n v="-1741.19174"/>
    <n v="-16255.64516"/>
    <n v="0"/>
    <n v="0"/>
    <n v="0"/>
    <n v="0"/>
    <n v="0"/>
    <n v="0"/>
    <s v="Diversos"/>
    <s v="Daños Sin Autos"/>
    <s v="Diversos"/>
    <x v="40"/>
    <x v="3"/>
    <n v="4465205.7030500006"/>
    <n v="3855035.1309799999"/>
    <n v="915229324.65265"/>
    <n v="785024033.86473012"/>
    <n v="876641246.77607977"/>
    <n v="747866068.79561019"/>
    <n v="33101301.12385001"/>
    <n v="33485235.759709999"/>
    <n v="8675799.5556699988"/>
    <n v="10411606.719040003"/>
    <n v="1358732.1858299999"/>
    <n v="1166637.8831199999"/>
    <n v="4.1047697211243817"/>
    <n v="3.4840366407804071"/>
    <n v="192094.30270999996"/>
    <n v="16.465632180250502"/>
    <n v="100"/>
    <n v="100"/>
    <n v="30.429330162816576"/>
    <n v="30.26270431998438"/>
    <n v="0.1484581130904726"/>
    <n v="0.15499295644904335"/>
    <n v="0.14861174088856327"/>
    <n v="0.15599556281498297"/>
    <m/>
    <m/>
    <m/>
    <n v="0"/>
    <m/>
    <n v="0"/>
    <m/>
    <n v="0"/>
    <m/>
    <n v="190.45411449651638"/>
    <n v="49.832353379955563"/>
    <n v="19.981664055565567"/>
    <n v="7.8043322691508532"/>
    <n v="-214.18275843990068"/>
    <n v="-89.288694955740539"/>
    <n v="291.3211987784872"/>
    <n v="-27.328383624732126"/>
    <s v="Medianas"/>
    <n v="2023"/>
    <n v="4"/>
    <d v="2025-03-26T00:00:00"/>
    <x v="40"/>
    <x v="10"/>
  </r>
  <r>
    <n v="2024"/>
    <n v="12"/>
    <n v="12"/>
    <x v="31"/>
    <s v="Diversos"/>
    <n v="12"/>
    <s v="6b51d431df5d7f141cbececcf79edf3dd861c3b4069f0b11661a3eefacbba918"/>
    <s v="866d562d83a77144c090ae01fef5e5dc5d322dfdcb968ee04e0fa262fe1b2619"/>
    <x v="26"/>
    <n v="303512.55787000002"/>
    <n v="1450973.9294200002"/>
    <n v="303512.55787000002"/>
    <n v="1450973.9294200002"/>
    <n v="132441.99388999998"/>
    <n v="76720.927080000023"/>
    <n v="132441.99388999998"/>
    <n v="76720.927080000023"/>
    <n v="0"/>
    <n v="0"/>
    <n v="137.94900000000001"/>
    <n v="132.37299999999999"/>
    <n v="12429.460650000001"/>
    <n v="435.10663999999997"/>
    <n v="108359.36352"/>
    <n v="29634.140460000002"/>
    <n v="132907.91016999999"/>
    <n v="115460.61581"/>
    <n v="0"/>
    <n v="0"/>
    <n v="0"/>
    <n v="0"/>
    <n v="0"/>
    <n v="0"/>
    <s v="Diversos"/>
    <s v="Daños Sin Autos"/>
    <s v="Diversos"/>
    <x v="40"/>
    <x v="3"/>
    <n v="6593607.79947"/>
    <n v="7470400.8941500001"/>
    <n v="915229324.65265"/>
    <n v="785024033.86473012"/>
    <n v="876641246.77607977"/>
    <n v="747866068.79561019"/>
    <n v="33101301.12385001"/>
    <n v="33485235.759709999"/>
    <n v="8675799.5556699988"/>
    <n v="10411606.719040003"/>
    <n v="303512.55787000002"/>
    <n v="1450973.9294200002"/>
    <n v="0.91692032507844357"/>
    <n v="4.3331751934858307"/>
    <n v="-1147461.3715500003"/>
    <n v="-79.082149464165525"/>
    <n v="100"/>
    <n v="100"/>
    <n v="4.6031333239807894"/>
    <n v="19.422972742416597"/>
    <n v="3.316245990972698E-2"/>
    <n v="3.4622208227846042E-2"/>
    <n v="0.18483178435655664"/>
    <n v="0.19401521073909658"/>
    <m/>
    <m/>
    <m/>
    <n v="0"/>
    <m/>
    <n v="0"/>
    <m/>
    <n v="0"/>
    <m/>
    <n v="72.628250114727294"/>
    <n v="43.636413207893469"/>
    <n v="5.2875469038005241"/>
    <n v="1.5265681628553023"/>
    <n v="265.65718403833193"/>
    <n v="15.11103525440307"/>
    <n v="81.529657174956398"/>
    <n v="25.666016287982934"/>
    <s v="Resto"/>
    <n v="2023"/>
    <n v="4"/>
    <d v="2025-03-26T00:00:00"/>
    <x v="40"/>
    <x v="26"/>
  </r>
  <r>
    <n v="2024"/>
    <n v="12"/>
    <n v="125"/>
    <x v="67"/>
    <s v="Diversos"/>
    <n v="238"/>
    <s v="8ae4c23b80d1e7c8ff79e515fe791ebd68190bae842dda7af193db125f700452"/>
    <s v="866d562d83a77144c090ae01fef5e5dc5d322dfdcb968ee04e0fa262fe1b2619"/>
    <x v="24"/>
    <n v="120084.21832"/>
    <n v="125017.16394"/>
    <n v="120084.21832"/>
    <n v="125017.16394"/>
    <n v="34744.51655"/>
    <n v="41081.024429999998"/>
    <n v="34744.51655"/>
    <n v="41081.024429999998"/>
    <n v="0"/>
    <n v="0"/>
    <n v="137.94900000000001"/>
    <n v="132.37299999999999"/>
    <n v="0"/>
    <n v="0"/>
    <n v="21946.26511"/>
    <n v="23753.87515"/>
    <n v="83529.329849999995"/>
    <n v="64114.165569999997"/>
    <n v="0"/>
    <n v="0"/>
    <n v="0"/>
    <n v="0"/>
    <n v="0"/>
    <n v="0"/>
    <s v="Diversos"/>
    <s v="Daños Sin Autos"/>
    <s v="Diversos"/>
    <x v="40"/>
    <x v="3"/>
    <n v="122106.19086"/>
    <n v="126647.97767000001"/>
    <n v="915229324.65265"/>
    <n v="785024033.86473012"/>
    <n v="876641246.77607977"/>
    <n v="747866068.79561019"/>
    <n v="33101301.12385001"/>
    <n v="33485235.759709999"/>
    <n v="8675799.5556699988"/>
    <n v="10411606.719040003"/>
    <n v="120084.21832"/>
    <n v="125017.16394"/>
    <n v="0.36277793996888363"/>
    <n v="0.37335010820029157"/>
    <n v="-4932.9456199999986"/>
    <n v="-3.9458146901872548"/>
    <n v="100"/>
    <n v="100"/>
    <n v="98.344086793831536"/>
    <n v="98.712325486752476"/>
    <n v="1.3120669878620273E-2"/>
    <n v="1.3698216774720511E-2"/>
    <n v="1.5925265794033267E-2"/>
    <n v="1.6716517723732546E-2"/>
    <m/>
    <m/>
    <m/>
    <n v="0"/>
    <m/>
    <n v="0"/>
    <m/>
    <n v="0"/>
    <m/>
    <n v="-15.424415451949326"/>
    <n v="28.933457731650414"/>
    <n v="32.860307445237027"/>
    <n v="0.40047624806284277"/>
    <n v="-7.6097480035799521"/>
    <n v="30.282175721061954"/>
    <n v="26.273723432727863"/>
    <n v="37.049339937311451"/>
    <s v="Resto"/>
    <n v="2023"/>
    <n v="4"/>
    <d v="2025-03-26T00:00:00"/>
    <x v="40"/>
    <x v="24"/>
  </r>
  <r>
    <n v="2024"/>
    <n v="12"/>
    <n v="128"/>
    <x v="65"/>
    <s v="Diversos"/>
    <n v="267"/>
    <s v="8acc23987b8960d83c44541f9f0eb46454cea080ea94d916f56fccf033db866f"/>
    <s v="866d562d83a77144c090ae01fef5e5dc5d322dfdcb968ee04e0fa262fe1b2619"/>
    <x v="32"/>
    <n v="97063.647129999998"/>
    <n v="73445.143909999999"/>
    <n v="97063.647129999998"/>
    <n v="73445.143909999999"/>
    <n v="4489.2006600000004"/>
    <n v="4191.7193500000012"/>
    <n v="4489.2006600000004"/>
    <n v="4191.7193500000012"/>
    <n v="0"/>
    <n v="0"/>
    <n v="137.94900000000001"/>
    <n v="132.37299999999999"/>
    <n v="0"/>
    <n v="0"/>
    <n v="4320.4113099999995"/>
    <n v="3280.8552500000001"/>
    <n v="99152.860180000003"/>
    <n v="65756.979560000007"/>
    <n v="0"/>
    <n v="0"/>
    <n v="0"/>
    <n v="0"/>
    <n v="0"/>
    <n v="0"/>
    <s v="Diversos"/>
    <s v="Daños Sin Autos"/>
    <s v="Diversos"/>
    <x v="40"/>
    <x v="3"/>
    <n v="97178.802089999997"/>
    <n v="73642.424530000004"/>
    <n v="915229324.65265"/>
    <n v="785024033.86473012"/>
    <n v="876641246.77607977"/>
    <n v="747866068.79561019"/>
    <n v="33101301.12385001"/>
    <n v="33485235.759709999"/>
    <n v="8675799.5556699988"/>
    <n v="10411606.719040003"/>
    <n v="97063.647129999998"/>
    <n v="73445.143909999999"/>
    <n v="0.2932321202928912"/>
    <n v="0.21933590205857365"/>
    <n v="23618.503219999999"/>
    <n v="32.158018845932432"/>
    <n v="100"/>
    <n v="100"/>
    <n v="99.881501976230012"/>
    <n v="99.732110096511505"/>
    <n v="1.0605390858388178E-2"/>
    <n v="1.1072219963064655E-2"/>
    <n v="9.3557828476185934E-3"/>
    <n v="9.8206279138026206E-3"/>
    <m/>
    <m/>
    <m/>
    <n v="0"/>
    <m/>
    <n v="0"/>
    <m/>
    <n v="0"/>
    <m/>
    <n v="7.0968804244969208"/>
    <n v="4.6250071914024531"/>
    <n v="5.7072791022597116"/>
    <n v="5.1743941652802709E-2"/>
    <n v="31.685520414227341"/>
    <n v="50.786822696939574"/>
    <n v="4.3573239361495135"/>
    <n v="4.9893642803443869"/>
    <s v="Resto"/>
    <n v="2023"/>
    <n v="4"/>
    <d v="2025-03-26T00:00:00"/>
    <x v="40"/>
    <x v="32"/>
  </r>
  <r>
    <n v="2024"/>
    <n v="12"/>
    <n v="80"/>
    <x v="30"/>
    <s v="Diversos"/>
    <n v="52"/>
    <s v="41cfc0d1f2d127b04555b7246d84019b4d27710a3f3aff6e7764375b1e06e05d"/>
    <s v="866d562d83a77144c090ae01fef5e5dc5d322dfdcb968ee04e0fa262fe1b2619"/>
    <x v="30"/>
    <n v="61660.969170000004"/>
    <n v="65658.915680000006"/>
    <n v="61660.969170000004"/>
    <n v="65658.915680000006"/>
    <n v="17997.095670000006"/>
    <n v="8804.1561499999989"/>
    <n v="17997.095670000006"/>
    <n v="8804.1561499999989"/>
    <n v="0"/>
    <n v="0"/>
    <n v="137.94900000000001"/>
    <n v="132.37299999999999"/>
    <n v="0"/>
    <n v="0"/>
    <n v="15213.452240000001"/>
    <n v="7461.08583"/>
    <n v="30332.562379999999"/>
    <n v="31596.964210000002"/>
    <n v="0"/>
    <n v="0"/>
    <n v="0"/>
    <n v="0"/>
    <n v="0"/>
    <n v="0"/>
    <s v="Diversos"/>
    <s v="Daños Sin Autos"/>
    <s v="Diversos"/>
    <x v="40"/>
    <x v="3"/>
    <n v="1104243.47276"/>
    <n v="1122680.13815"/>
    <n v="915229324.65265"/>
    <n v="785024033.86473012"/>
    <n v="876641246.77607977"/>
    <n v="747866068.79561019"/>
    <n v="33101301.12385001"/>
    <n v="33485235.759709999"/>
    <n v="8675799.5556699988"/>
    <n v="10411606.719040003"/>
    <n v="61660.969170000004"/>
    <n v="65658.915680000006"/>
    <n v="0.18627959347970255"/>
    <n v="0.19608318170780786"/>
    <n v="-3997.9465100000016"/>
    <n v="-6.0889621288975899"/>
    <n v="100"/>
    <n v="100"/>
    <n v="5.5840012362383789"/>
    <n v="5.8484080593244974"/>
    <n v="6.7372151994148271E-3"/>
    <n v="7.033774579597217E-3"/>
    <n v="8.3639370067125733E-3"/>
    <n v="8.7795018947362368E-3"/>
    <m/>
    <m/>
    <m/>
    <n v="0"/>
    <m/>
    <n v="0"/>
    <m/>
    <n v="0"/>
    <m/>
    <n v="104.41590725307623"/>
    <n v="29.187176121708053"/>
    <n v="13.40892711799958"/>
    <n v="0.20744019677400397"/>
    <n v="103.90399717463109"/>
    <n v="-4.0016560502348364"/>
    <n v="50.155512908566877"/>
    <n v="23.613299620849869"/>
    <s v="Resto"/>
    <n v="2023"/>
    <n v="4"/>
    <d v="2025-03-26T00:00:00"/>
    <x v="40"/>
    <x v="30"/>
  </r>
  <r>
    <n v="2024"/>
    <n v="12"/>
    <n v="150.1"/>
    <x v="32"/>
    <s v="Diversos"/>
    <n v="150.1"/>
    <m/>
    <m/>
    <x v="21"/>
    <n v="3776434.8866000003"/>
    <n v="6765829.4014900001"/>
    <n v="3776434.8866000003"/>
    <n v="6765829.4014900001"/>
    <n v="1771143.0904999997"/>
    <n v="2816224.7954400005"/>
    <n v="1771143.0904999997"/>
    <n v="2816224.7954400005"/>
    <n v="0"/>
    <n v="0"/>
    <n v="0"/>
    <n v="0"/>
    <n v="18971.636549999999"/>
    <n v="2432.9381999999996"/>
    <n v="766113.07709999988"/>
    <n v="667766.66793999984"/>
    <n v="1656729.0769999998"/>
    <n v="1320674.01899"/>
    <n v="0"/>
    <n v="0"/>
    <n v="0"/>
    <n v="0"/>
    <n v="0"/>
    <n v="0"/>
    <s v="Diversos"/>
    <s v="Daños Sin Autos"/>
    <s v="Diversos"/>
    <x v="40"/>
    <x v="3"/>
    <n v="108860462.60885997"/>
    <n v="86318217.264200017"/>
    <n v="915229324.65265"/>
    <n v="785024033.86473012"/>
    <n v="876641246.77607977"/>
    <n v="747866068.79561019"/>
    <n v="33101301.12385001"/>
    <n v="33485235.759709999"/>
    <n v="8675799.5556699988"/>
    <n v="10411606.719040003"/>
    <n v="3776434.8866000003"/>
    <n v="6765829.4014900001"/>
    <n v="11.408720377698444"/>
    <n v="20.205410677235726"/>
    <n v="-2989394.5148899998"/>
    <n v="-44.183711079556076"/>
    <n v="100"/>
    <n v="100"/>
    <n v="3.4690601124568827"/>
    <n v="7.8382404270252337"/>
    <n v="0.41262170965000949"/>
    <n v="0.43078453135625894"/>
    <n v="0.86186270860795589"/>
    <n v="0.90468463322395798"/>
    <m/>
    <m/>
    <m/>
    <n v="0"/>
    <m/>
    <n v="0"/>
    <m/>
    <n v="0"/>
    <m/>
    <n v="-37.10931409425077"/>
    <n v="46.89987100756278"/>
    <n v="41.624235970534514"/>
    <n v="20.414753466065079"/>
    <n v="14.72766070570577"/>
    <n v="25.445723409248377"/>
    <n v="46.242508068203598"/>
    <n v="50.562565654973788"/>
    <s v="Resto"/>
    <n v="2023"/>
    <n v="4"/>
    <d v="2025-03-26T00:00:00"/>
    <x v="40"/>
    <x v="21"/>
  </r>
  <r>
    <n v="2024"/>
    <n v="12"/>
    <n v="41"/>
    <x v="7"/>
    <s v="Diversos"/>
    <n v="29"/>
    <s v="35135aaa6cc23891b40cb3f378c53a17a1127210ce60e125ccf03efcfdaec458"/>
    <s v="866d562d83a77144c090ae01fef5e5dc5d322dfdcb968ee04e0fa262fe1b2619"/>
    <x v="8"/>
    <n v="1645809.7135899998"/>
    <n v="1819903.43557"/>
    <n v="1645809.7135899998"/>
    <n v="1819903.43557"/>
    <n v="516554.84184999997"/>
    <n v="596324.23447999998"/>
    <n v="516554.84184999997"/>
    <n v="596324.23447999998"/>
    <n v="0"/>
    <n v="0"/>
    <n v="137.94900000000001"/>
    <n v="132.37299999999999"/>
    <n v="117425.25859"/>
    <n v="349157.22707000002"/>
    <n v="330602.75031999999"/>
    <n v="556555.05125000002"/>
    <n v="715452.48103000002"/>
    <n v="897661.49476000003"/>
    <n v="0"/>
    <n v="0"/>
    <n v="0"/>
    <n v="0"/>
    <n v="0"/>
    <n v="0"/>
    <s v="Diversos"/>
    <s v="Daños Sin Autos"/>
    <s v="Diversos"/>
    <x v="40"/>
    <x v="3"/>
    <n v="31887947.205630001"/>
    <n v="27302085.109419998"/>
    <n v="915229324.65265"/>
    <n v="785024033.86473012"/>
    <n v="876641246.77607977"/>
    <n v="747866068.79561019"/>
    <n v="33101301.12385001"/>
    <n v="33485235.759709999"/>
    <n v="8675799.5556699988"/>
    <n v="10411606.719040003"/>
    <n v="1645809.7135899998"/>
    <n v="1819903.43557"/>
    <n v="4.9720393389738025"/>
    <n v="5.4349428764056622"/>
    <n v="-174093.72198000015"/>
    <n v="-9.5660966717980518"/>
    <n v="100"/>
    <n v="100"/>
    <n v="5.1612281686775452"/>
    <n v="6.6658038324775477"/>
    <n v="0.17982484490590611"/>
    <n v="0.18774039205234755"/>
    <n v="0.23182773482876487"/>
    <n v="0.24334617005700451"/>
    <m/>
    <m/>
    <m/>
    <n v="0"/>
    <m/>
    <n v="0"/>
    <m/>
    <n v="0"/>
    <m/>
    <n v="-13.376849039106997"/>
    <n v="31.386061072834504"/>
    <n v="32.766806349438497"/>
    <n v="5.9539739079426948"/>
    <n v="-40.598373947468517"/>
    <n v="-20.298187545486247"/>
    <n v="46.208904027287495"/>
    <n v="62.000548591961305"/>
    <s v="Medianas"/>
    <n v="2023"/>
    <n v="4"/>
    <d v="2025-03-26T00:00:00"/>
    <x v="40"/>
    <x v="8"/>
  </r>
  <r>
    <n v="2024"/>
    <n v="12"/>
    <n v="43"/>
    <x v="9"/>
    <s v="Diversos"/>
    <n v="31"/>
    <s v="eb1e33e8a81b697b75855af6bfcdbcbf7cbbde9f94962ceaec1ed8af21f5a50f"/>
    <s v="866d562d83a77144c090ae01fef5e5dc5d322dfdcb968ee04e0fa262fe1b2619"/>
    <x v="16"/>
    <n v="1523338.7320099999"/>
    <n v="1171765.84519"/>
    <n v="1523338.7320099999"/>
    <n v="1171765.84519"/>
    <n v="273358.21941000002"/>
    <n v="409171.84637999994"/>
    <n v="273358.21941000002"/>
    <n v="409171.84637999994"/>
    <n v="0"/>
    <n v="0"/>
    <n v="137.94900000000001"/>
    <n v="132.37299999999999"/>
    <n v="0"/>
    <n v="0"/>
    <n v="126684.87276"/>
    <n v="192710.77481999999"/>
    <n v="544756.43562"/>
    <n v="426366.95421"/>
    <n v="0"/>
    <n v="0"/>
    <n v="0"/>
    <n v="0"/>
    <n v="0"/>
    <n v="0"/>
    <s v="Diversos"/>
    <s v="Daños Sin Autos"/>
    <s v="Diversos"/>
    <x v="40"/>
    <x v="3"/>
    <n v="116483297.66436"/>
    <n v="99677568.474130005"/>
    <n v="915229324.65265"/>
    <n v="785024033.86473012"/>
    <n v="876641246.77607977"/>
    <n v="747866068.79561019"/>
    <n v="33101301.12385001"/>
    <n v="33485235.759709999"/>
    <n v="8675799.5556699988"/>
    <n v="10411606.719040003"/>
    <n v="1523338.7320099999"/>
    <n v="1171765.84519"/>
    <n v="4.6020509173049104"/>
    <n v="3.4993507395276833"/>
    <n v="351572.8868199999"/>
    <n v="30.003681047982145"/>
    <n v="100"/>
    <n v="100"/>
    <n v="1.3077743870193423"/>
    <n v="1.1755562090121776"/>
    <n v="0.16644339194312213"/>
    <n v="0.17376991301883221"/>
    <n v="0.14926496446501286"/>
    <n v="0.15668124201396821"/>
    <m/>
    <m/>
    <m/>
    <n v="0"/>
    <m/>
    <n v="0"/>
    <m/>
    <n v="0"/>
    <m/>
    <n v="-33.192319601546863"/>
    <n v="17.944677284566382"/>
    <n v="34.919250126603011"/>
    <n v="3.1508129902718758"/>
    <n v="-34.261655645186927"/>
    <n v="27.767039692219964"/>
    <n v="23.255323751396713"/>
    <n v="45.198337468968916"/>
    <s v="Medianas"/>
    <n v="2023"/>
    <n v="4"/>
    <d v="2025-03-26T00:00:00"/>
    <x v="40"/>
    <x v="16"/>
  </r>
  <r>
    <n v="2024"/>
    <n v="12"/>
    <n v="13"/>
    <x v="23"/>
    <s v="Diversos"/>
    <n v="13"/>
    <s v="3fdba35f04dc8c462986c992bcf875546257113072a909c162f7e470e581e278"/>
    <s v="866d562d83a77144c090ae01fef5e5dc5d322dfdcb968ee04e0fa262fe1b2619"/>
    <x v="37"/>
    <n v="14245.36606"/>
    <n v="14760.82267"/>
    <n v="14245.36606"/>
    <n v="14760.82267"/>
    <n v="735.23352"/>
    <n v="1881.7470499999999"/>
    <n v="735.23352"/>
    <n v="1881.7470499999999"/>
    <n v="0"/>
    <n v="0"/>
    <n v="137.94900000000001"/>
    <n v="132.37299999999999"/>
    <n v="252.99187000000001"/>
    <n v="1536.9136899999999"/>
    <n v="-1037.9380899999999"/>
    <n v="1472.3331899999998"/>
    <n v="12915.016900000001"/>
    <n v="13079.221720000001"/>
    <n v="0"/>
    <n v="0"/>
    <n v="0"/>
    <n v="0"/>
    <n v="0"/>
    <n v="0"/>
    <s v="Diversos"/>
    <s v="Daños Sin Autos"/>
    <s v="Diversos"/>
    <x v="40"/>
    <x v="3"/>
    <n v="1543430.5720599999"/>
    <n v="1367985.9146"/>
    <n v="915229324.65265"/>
    <n v="785024033.86473012"/>
    <n v="876641246.77607977"/>
    <n v="747866068.79561019"/>
    <n v="33101301.12385001"/>
    <n v="33485235.759709999"/>
    <n v="8675799.5556699988"/>
    <n v="10411606.719040003"/>
    <n v="14245.36606"/>
    <n v="14760.82267"/>
    <n v="4.3035668014076912E-2"/>
    <n v="4.4081585018315654E-2"/>
    <n v="-515.45660999999927"/>
    <n v="-3.492058820323185"/>
    <n v="100"/>
    <n v="100"/>
    <n v="0.92296772643209124"/>
    <n v="1.0790186150649128"/>
    <n v="1.5564805099974738E-3"/>
    <n v="1.6249938172985248E-3"/>
    <n v="1.8803020077399926E-3"/>
    <n v="1.9737254150026286E-3"/>
    <m/>
    <m/>
    <m/>
    <n v="0"/>
    <m/>
    <n v="0"/>
    <m/>
    <n v="0"/>
    <m/>
    <n v="-60.928142812818542"/>
    <n v="5.1612118418247235"/>
    <n v="12.748253211011578"/>
    <n v="8.4745332724923787E-3"/>
    <n v="-170.49614156969457"/>
    <n v="-1.2554632340921912"/>
    <n v="-8.0366762044268008"/>
    <n v="11.257039765207066"/>
    <s v="Resto"/>
    <n v="2023"/>
    <n v="4"/>
    <d v="2025-03-26T00:00:00"/>
    <x v="40"/>
    <x v="37"/>
  </r>
  <r>
    <n v="2024"/>
    <n v="12"/>
    <n v="105"/>
    <x v="80"/>
    <s v="Diversos"/>
    <n v="226"/>
    <s v="8f1f64db81c40ea10e1e9080c9ae60a7acb8925968c431ee16784dea9841c66f"/>
    <s v="866d562d83a77144c090ae01fef5e5dc5d322dfdcb968ee04e0fa262fe1b2619"/>
    <x v="12"/>
    <n v="987173.25721000007"/>
    <n v="853156.69351000001"/>
    <n v="987173.25721000007"/>
    <n v="853156.69351000001"/>
    <n v="111344.34212"/>
    <n v="94750.378719999993"/>
    <n v="111344.34212"/>
    <n v="94750.378719999993"/>
    <n v="0"/>
    <n v="0"/>
    <n v="137.94900000000001"/>
    <n v="132.37299999999999"/>
    <n v="0"/>
    <n v="0"/>
    <n v="118299.59464"/>
    <n v="30611.89068"/>
    <n v="938117.96142999991"/>
    <n v="700055.48220000009"/>
    <n v="0"/>
    <n v="0"/>
    <n v="0"/>
    <n v="0"/>
    <n v="0"/>
    <n v="0"/>
    <s v="Diversos"/>
    <s v="Daños Sin Autos"/>
    <s v="Diversos"/>
    <x v="40"/>
    <x v="3"/>
    <n v="2332898.1774400002"/>
    <n v="2438887.2784099998"/>
    <n v="915229324.65265"/>
    <n v="785024033.86473012"/>
    <n v="876641246.77607977"/>
    <n v="747866068.79561019"/>
    <n v="33101301.12385001"/>
    <n v="33485235.759709999"/>
    <n v="8675799.5556699988"/>
    <n v="10411606.719040003"/>
    <n v="987173.25721000007"/>
    <n v="853156.69351000001"/>
    <n v="2.9822793174094482"/>
    <n v="2.5478593002368299"/>
    <n v="134016.56370000006"/>
    <n v="15.708317677100814"/>
    <n v="100"/>
    <n v="100"/>
    <n v="42.315316920229755"/>
    <n v="34.981390942602488"/>
    <n v="0.10786075474413523"/>
    <n v="0.11260857971723448"/>
    <n v="0.10867905397874865"/>
    <n v="0.11407880757098039"/>
    <m/>
    <m/>
    <m/>
    <n v="0"/>
    <m/>
    <n v="0"/>
    <m/>
    <n v="0"/>
    <m/>
    <n v="17.513347834774763"/>
    <n v="11.279108434793617"/>
    <n v="11.105858916746506"/>
    <n v="1.2833899792812964"/>
    <n v="286.44981414784013"/>
    <n v="34.006230260759153"/>
    <n v="12.61031122990893"/>
    <n v="4.372780652156143"/>
    <s v="Medianas"/>
    <n v="2023"/>
    <n v="4"/>
    <d v="2025-03-26T00:00:00"/>
    <x v="40"/>
    <x v="12"/>
  </r>
  <r>
    <n v="2024"/>
    <n v="12"/>
    <n v="103"/>
    <x v="18"/>
    <s v="Riesgos Catastroficos"/>
    <n v="205"/>
    <s v="f8809aff4d69bece79dabe35be0c708b890d7eafb841f121330667b77d2e2590"/>
    <s v="866d562d83a77144c090ae01fef5e5dc5d322dfdcb968ee04e0fa262fe1b2619"/>
    <x v="23"/>
    <n v="540793.89546999999"/>
    <n v="500623.04118"/>
    <n v="540793.89546999999"/>
    <n v="500623.04118"/>
    <n v="-462677.46907000005"/>
    <n v="452129.98191999999"/>
    <n v="-462677.46907000005"/>
    <n v="452129.98191999999"/>
    <n v="0"/>
    <n v="0"/>
    <n v="137.94900000000001"/>
    <n v="132.37299999999999"/>
    <n v="0"/>
    <n v="0"/>
    <n v="-263.92035999999996"/>
    <n v="-2636.1721899999998"/>
    <n v="1090.61805"/>
    <n v="956.38846000000001"/>
    <n v="0"/>
    <n v="0"/>
    <n v="0"/>
    <n v="0"/>
    <n v="0"/>
    <n v="0"/>
    <s v="Riesgos Catastroficos"/>
    <s v="Daños Sin Autos"/>
    <s v="Riesgos Catastroficos"/>
    <x v="39"/>
    <x v="3"/>
    <n v="2277640.2283600001"/>
    <n v="1936052.42652"/>
    <n v="915229324.65265"/>
    <n v="785024033.86473012"/>
    <n v="876641246.77607977"/>
    <n v="747866068.79561019"/>
    <n v="34998585.621450007"/>
    <n v="30295290.984420002"/>
    <n v="6399232.725469999"/>
    <n v="37900747.73929999"/>
    <n v="540793.89546999999"/>
    <n v="500623.04118"/>
    <n v="1.5451878579303417"/>
    <n v="1.6524780746864458"/>
    <n v="40170.854289999988"/>
    <n v="8.0241720787191042"/>
    <n v="100"/>
    <n v="100"/>
    <n v="23.743604838741149"/>
    <n v="25.857927932243857"/>
    <n v="5.9088348778077386E-2"/>
    <n v="6.1689305341131734E-2"/>
    <n v="6.3771683360494907E-2"/>
    <n v="6.694019986576219E-2"/>
    <m/>
    <m/>
    <m/>
    <n v="0"/>
    <m/>
    <n v="0"/>
    <m/>
    <n v="0"/>
    <m/>
    <n v="-202.33284399880085"/>
    <n v="-85.555231474625003"/>
    <n v="90.313458376646267"/>
    <n v="-7.2302022589125032"/>
    <n v="-89.98850071322542"/>
    <n v="14.035049105464958"/>
    <n v="-24.199155698917689"/>
    <n v="-275.63822654238214"/>
    <s v="Resto"/>
    <n v="2023"/>
    <n v="4"/>
    <d v="2025-03-26T00:00:00"/>
    <x v="39"/>
    <x v="23"/>
  </r>
  <r>
    <n v="2024"/>
    <n v="12"/>
    <n v="92"/>
    <x v="22"/>
    <s v="Riesgos Catastroficos"/>
    <n v="219"/>
    <s v="314f04b30f62e0056bd059354a5536fb2e302107eed143b5fa2aa0bbba07f608"/>
    <s v="866d562d83a77144c090ae01fef5e5dc5d322dfdcb968ee04e0fa262fe1b2619"/>
    <x v="8"/>
    <n v="1482651.1750099999"/>
    <n v="1548752.9726099998"/>
    <n v="1482651.1750099999"/>
    <n v="1548752.9726099998"/>
    <n v="-228191.49484000003"/>
    <n v="1620208.1860699998"/>
    <n v="-228191.49484000003"/>
    <n v="1620208.1860699998"/>
    <n v="0"/>
    <n v="0"/>
    <n v="137.94900000000001"/>
    <n v="132.37299999999999"/>
    <n v="0"/>
    <n v="0"/>
    <n v="51018.858130000001"/>
    <n v="-2764.4481600000004"/>
    <n v="244424.16555000001"/>
    <n v="186851.90515000001"/>
    <n v="0"/>
    <n v="0"/>
    <n v="0"/>
    <n v="0"/>
    <n v="0"/>
    <n v="0"/>
    <s v="Riesgos Catastroficos"/>
    <s v="Daños Sin Autos"/>
    <s v="Riesgos Catastroficos"/>
    <x v="39"/>
    <x v="3"/>
    <n v="12045333.467219999"/>
    <n v="12495032.84175"/>
    <n v="915229324.65265"/>
    <n v="785024033.86473012"/>
    <n v="876641246.77607977"/>
    <n v="747866068.79561019"/>
    <n v="34998585.621450007"/>
    <n v="30295290.984420002"/>
    <n v="6399232.725469999"/>
    <n v="37900747.73929999"/>
    <n v="1482651.1750099999"/>
    <n v="1548752.9726099998"/>
    <n v="4.2363174073563403"/>
    <n v="5.1121904503458282"/>
    <n v="-66101.797599999933"/>
    <n v="-4.2680659065082116"/>
    <n v="100"/>
    <n v="100"/>
    <n v="12.308925934220634"/>
    <n v="12.394949194812106"/>
    <n v="0.16199777859747874"/>
    <n v="0.16912861224161779"/>
    <n v="0.19728733208146215"/>
    <n v="0.20708961634055226"/>
    <m/>
    <m/>
    <m/>
    <n v="0"/>
    <m/>
    <n v="0"/>
    <m/>
    <n v="0"/>
    <m/>
    <n v="-114.08408479860262"/>
    <n v="-15.390774221621006"/>
    <n v="104.61372566985823"/>
    <n v="-3.5659196130148598"/>
    <n v="-1945.5349920542549"/>
    <n v="30.811706390567672"/>
    <n v="20.873082665618618"/>
    <n v="-1.4794862047463584"/>
    <s v="Medianas"/>
    <n v="2023"/>
    <n v="4"/>
    <d v="2025-03-26T00:00:00"/>
    <x v="39"/>
    <x v="8"/>
  </r>
  <r>
    <n v="2024"/>
    <n v="12"/>
    <n v="15.1"/>
    <x v="13"/>
    <s v="Riesgos Catastroficos"/>
    <n v="15.1"/>
    <m/>
    <m/>
    <x v="7"/>
    <n v="12015455.861530002"/>
    <n v="10120187.113360001"/>
    <n v="12015455.861530002"/>
    <n v="10120187.113360001"/>
    <n v="654835.39478999993"/>
    <n v="9977381.9533200003"/>
    <n v="654835.39478999993"/>
    <n v="9977381.9533200003"/>
    <n v="0"/>
    <n v="0"/>
    <n v="0"/>
    <n v="0"/>
    <n v="0"/>
    <n v="0"/>
    <n v="324803.97006999998"/>
    <n v="307822.16863000003"/>
    <n v="1082415.4241699998"/>
    <n v="918948.76538999996"/>
    <n v="0"/>
    <n v="0"/>
    <n v="0"/>
    <n v="0"/>
    <n v="0"/>
    <n v="0"/>
    <s v="Riesgos Catastroficos"/>
    <s v="Daños Sin Autos"/>
    <s v="Riesgos Catastroficos"/>
    <x v="39"/>
    <x v="3"/>
    <n v="271608210.06449002"/>
    <n v="238828276.77160999"/>
    <n v="915229324.65265"/>
    <n v="785024033.86473012"/>
    <n v="876641246.77607977"/>
    <n v="747866068.79561019"/>
    <n v="34998585.621450007"/>
    <n v="30295290.984420002"/>
    <n v="6399232.725469999"/>
    <n v="37900747.73929999"/>
    <n v="12015455.861530002"/>
    <n v="10120187.113360001"/>
    <n v="34.331261244357094"/>
    <n v="33.405149066118966"/>
    <n v="1895268.7481700014"/>
    <n v="18.727605793651712"/>
    <n v="100"/>
    <n v="100"/>
    <n v="4.4238190954084491"/>
    <n v="4.2374325394634376"/>
    <n v="1.3128355416376258"/>
    <n v="1.3706240615209275"/>
    <n v="1.2891563413081237"/>
    <n v="1.3532084868695682"/>
    <m/>
    <m/>
    <m/>
    <n v="0"/>
    <m/>
    <n v="0"/>
    <m/>
    <n v="0"/>
    <m/>
    <n v="-93.436801378821613"/>
    <n v="5.4499421606348912"/>
    <n v="98.588907908120802"/>
    <n v="10.233029847213515"/>
    <n v="5.5167571314241437"/>
    <n v="17.788440981323372"/>
    <n v="30.007330163376128"/>
    <n v="33.497206832783647"/>
    <s v="Resto"/>
    <n v="2023"/>
    <n v="4"/>
    <d v="2025-03-26T00:00:00"/>
    <x v="39"/>
    <x v="7"/>
  </r>
  <r>
    <n v="2024"/>
    <n v="12"/>
    <n v="61"/>
    <x v="2"/>
    <s v="Riesgos Catastrof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721274.32036999997"/>
    <n v="470975.72094999999"/>
    <n v="2726809.3097399999"/>
    <n v="2217374.676"/>
    <n v="0"/>
    <n v="0"/>
    <n v="0"/>
    <n v="0"/>
    <n v="0"/>
    <n v="0"/>
    <s v="Riesgos Catastroficos"/>
    <s v="Daños Sin Autos"/>
    <s v="Riesgos Catastroficos"/>
    <x v="39"/>
    <x v="3"/>
    <n v="0"/>
    <n v="0"/>
    <n v="915229324.65265"/>
    <n v="785024033.86473012"/>
    <n v="876641246.77607977"/>
    <n v="747866068.79561019"/>
    <n v="34998585.621450007"/>
    <n v="30295290.984420002"/>
    <n v="6399232.725469999"/>
    <n v="37900747.7392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3.144692663801308"/>
    <n v="22.974675378677411"/>
    <n v="26.451219665183451"/>
    <n v="21.240240814854509"/>
    <m/>
    <n v="2023"/>
    <n v="4"/>
    <d v="2025-03-26T00:00:00"/>
    <x v="39"/>
    <x v="2"/>
  </r>
  <r>
    <n v="2024"/>
    <n v="12"/>
    <n v="10"/>
    <x v="4"/>
    <s v="Riesgos Catastroficos"/>
    <n v="10"/>
    <s v="4a44dc15364204a80fe80e9039455cc1608281820fe2b24f1e5233ade6af1dd5"/>
    <s v="866d562d83a77144c090ae01fef5e5dc5d322dfdcb968ee04e0fa262fe1b2619"/>
    <x v="22"/>
    <n v="561397.63309000002"/>
    <n v="667197.50014000002"/>
    <n v="561397.63309000002"/>
    <n v="667197.50014000002"/>
    <n v="-212820.30992999996"/>
    <n v="1054263.6404599999"/>
    <n v="-212820.30992999996"/>
    <n v="1054263.6404599999"/>
    <n v="0"/>
    <n v="0"/>
    <n v="137.94900000000001"/>
    <n v="132.37299999999999"/>
    <n v="0"/>
    <n v="0"/>
    <n v="3803.8520699999999"/>
    <n v="-76697.451700000005"/>
    <n v="33992.340080000002"/>
    <n v="52376.042329999997"/>
    <n v="0"/>
    <n v="0"/>
    <n v="0"/>
    <n v="0"/>
    <n v="0"/>
    <n v="0"/>
    <s v="Riesgos Catastroficos"/>
    <s v="Daños Sin Autos"/>
    <s v="Riesgos Catastroficos"/>
    <x v="39"/>
    <x v="3"/>
    <n v="6475502.38203"/>
    <n v="6588756.6787700001"/>
    <n v="915229324.65265"/>
    <n v="785024033.86473012"/>
    <n v="876641246.77607977"/>
    <n v="747866068.79561019"/>
    <n v="34998585.621450007"/>
    <n v="30295290.984420002"/>
    <n v="6399232.725469999"/>
    <n v="37900747.73929999"/>
    <n v="561397.63309000002"/>
    <n v="667197.50014000002"/>
    <n v="1.6040580586946045"/>
    <n v="2.2023142160381313"/>
    <n v="-105799.86705"/>
    <n v="-15.857353636337024"/>
    <n v="100"/>
    <n v="100"/>
    <n v="8.6695610621334982"/>
    <n v="10.126303529918083"/>
    <n v="6.1339559164918914E-2"/>
    <n v="6.4039609721147167E-2"/>
    <n v="8.4990710011174878E-2"/>
    <n v="8.9213500649184194E-2"/>
    <m/>
    <m/>
    <m/>
    <n v="0"/>
    <m/>
    <n v="0"/>
    <m/>
    <n v="0"/>
    <m/>
    <n v="-120.18663091113922"/>
    <n v="-37.909014464241928"/>
    <n v="158.01372760521144"/>
    <n v="-3.3257160515969377"/>
    <n v="-104.95955469925997"/>
    <n v="-35.099448969763337"/>
    <n v="11.190321293114105"/>
    <n v="-146.43613432408804"/>
    <s v="Resto"/>
    <n v="2023"/>
    <n v="4"/>
    <d v="2025-03-26T00:00:00"/>
    <x v="39"/>
    <x v="22"/>
  </r>
  <r>
    <n v="2024"/>
    <n v="12"/>
    <n v="125"/>
    <x v="67"/>
    <s v="Riesgos Catastroficos"/>
    <n v="238"/>
    <s v="8ae4c23b80d1e7c8ff79e515fe791ebd68190bae842dda7af193db125f700452"/>
    <s v="866d562d83a77144c090ae01fef5e5dc5d322dfdcb968ee04e0fa262fe1b2619"/>
    <x v="36"/>
    <n v="0"/>
    <n v="0"/>
    <n v="0"/>
    <n v="0"/>
    <n v="3.0899999999999999E-3"/>
    <n v="6.2500000000000003E-3"/>
    <n v="3.0899999999999999E-3"/>
    <n v="6.2500000000000003E-3"/>
    <n v="0"/>
    <n v="0"/>
    <n v="0"/>
    <n v="0"/>
    <n v="0"/>
    <n v="0"/>
    <n v="3.0899999999999999E-3"/>
    <n v="6.2500000000000003E-3"/>
    <n v="0"/>
    <n v="0"/>
    <n v="0"/>
    <n v="0"/>
    <n v="0"/>
    <n v="0"/>
    <n v="0"/>
    <n v="0"/>
    <s v="Riesgos Catastroficos"/>
    <s v="Daños Sin Autos"/>
    <s v="Riesgos Catastroficos"/>
    <x v="39"/>
    <x v="3"/>
    <n v="122106.19086"/>
    <n v="126647.97767000001"/>
    <n v="915229324.65265"/>
    <n v="785024033.86473012"/>
    <n v="876641246.77607977"/>
    <n v="747866068.79561019"/>
    <n v="34998585.621450007"/>
    <n v="30295290.984420002"/>
    <n v="6399232.725469999"/>
    <n v="37900747.73929999"/>
    <n v="0"/>
    <n v="0"/>
    <m/>
    <m/>
    <m/>
    <m/>
    <m/>
    <m/>
    <m/>
    <m/>
    <m/>
    <m/>
    <m/>
    <m/>
    <m/>
    <m/>
    <m/>
    <n v="0"/>
    <m/>
    <n v="0"/>
    <m/>
    <n v="0"/>
    <m/>
    <n v="-50.56"/>
    <m/>
    <m/>
    <n v="4.8287038971114327E-8"/>
    <n v="-50.56"/>
    <m/>
    <m/>
    <m/>
    <s v="Resto"/>
    <n v="2023"/>
    <n v="4"/>
    <d v="2025-03-26T00:00:00"/>
    <x v="39"/>
    <x v="36"/>
  </r>
  <r>
    <n v="2024"/>
    <n v="12"/>
    <n v="39"/>
    <x v="17"/>
    <s v="Riesgos Catastroficos"/>
    <n v="27"/>
    <s v="670671cd97404156226e507973f2ab8330d3022ca96e0c93bdbdb320c41adcaf"/>
    <s v="866d562d83a77144c090ae01fef5e5dc5d322dfdcb968ee04e0fa262fe1b2619"/>
    <x v="18"/>
    <n v="1177505.89704"/>
    <n v="1209963.2390000001"/>
    <n v="1177505.89704"/>
    <n v="1209963.2390000001"/>
    <n v="167144.43092000001"/>
    <n v="888425.59509999992"/>
    <n v="167144.43092000001"/>
    <n v="888425.59509999992"/>
    <n v="0"/>
    <n v="0"/>
    <n v="137.94900000000001"/>
    <n v="132.37299999999999"/>
    <n v="0"/>
    <n v="0"/>
    <n v="33184.964950000001"/>
    <n v="52439.998409999993"/>
    <n v="229342.79801"/>
    <n v="169475.19003"/>
    <n v="0"/>
    <n v="0"/>
    <n v="0"/>
    <n v="0"/>
    <n v="0"/>
    <n v="0"/>
    <s v="Riesgos Catastroficos"/>
    <s v="Daños Sin Autos"/>
    <s v="Riesgos Catastroficos"/>
    <x v="39"/>
    <x v="3"/>
    <n v="26393187.39869"/>
    <n v="23324255.28929"/>
    <n v="915229324.65265"/>
    <n v="785024033.86473012"/>
    <n v="876641246.77607977"/>
    <n v="747866068.79561019"/>
    <n v="34998585.621450007"/>
    <n v="30295290.984420002"/>
    <n v="6399232.725469999"/>
    <n v="37900747.73929999"/>
    <n v="1177505.89704"/>
    <n v="1209963.2390000001"/>
    <n v="3.3644385226765494"/>
    <n v="3.9938987205049439"/>
    <n v="-32457.341960000107"/>
    <n v="-2.6825064525782705"/>
    <n v="100"/>
    <n v="100"/>
    <n v="4.4614008882399876"/>
    <n v="5.1875750114756691"/>
    <n v="0.12865692404325985"/>
    <n v="0.13432015677683143"/>
    <n v="0.15413072553247364"/>
    <n v="0.16178875997791523"/>
    <m/>
    <m/>
    <m/>
    <n v="0"/>
    <m/>
    <n v="0"/>
    <m/>
    <n v="0"/>
    <m/>
    <n v="-81.186445793337768"/>
    <n v="14.194785040156969"/>
    <n v="73.425833650471745"/>
    <n v="2.6119448704332582"/>
    <n v="-36.718219000418905"/>
    <n v="35.325293318392156"/>
    <n v="14.469591039241198"/>
    <n v="30.942581271463521"/>
    <s v="Medianas"/>
    <n v="2023"/>
    <n v="4"/>
    <d v="2025-03-26T00:00:00"/>
    <x v="39"/>
    <x v="18"/>
  </r>
  <r>
    <n v="2024"/>
    <n v="12"/>
    <n v="27"/>
    <x v="21"/>
    <s v="Riesgos Catastroficos"/>
    <n v="21"/>
    <s v="6f4b6612125fb3a0daecd2799dfd6c9c299424fd920f9b308110a2c1fbd8f443"/>
    <s v="866d562d83a77144c090ae01fef5e5dc5d322dfdcb968ee04e0fa262fe1b2619"/>
    <x v="20"/>
    <n v="433800.87235000002"/>
    <n v="390063.19983"/>
    <n v="433800.87235000002"/>
    <n v="390063.19983"/>
    <n v="36987.493649999997"/>
    <n v="401304.39792999992"/>
    <n v="36987.493649999997"/>
    <n v="401304.39792999992"/>
    <n v="0"/>
    <n v="0"/>
    <n v="137.94900000000001"/>
    <n v="132.37299999999999"/>
    <n v="0"/>
    <n v="0"/>
    <n v="24292.373420000004"/>
    <n v="13359.83799"/>
    <n v="182369.56781000001"/>
    <n v="139970.71445"/>
    <n v="0"/>
    <n v="0"/>
    <n v="0"/>
    <n v="0"/>
    <n v="0"/>
    <n v="0"/>
    <s v="Riesgos Catastroficos"/>
    <s v="Daños Sin Autos"/>
    <s v="Riesgos Catastroficos"/>
    <x v="39"/>
    <x v="3"/>
    <n v="12904627.523799999"/>
    <n v="11666681.303610001"/>
    <n v="915229324.65265"/>
    <n v="785024033.86473012"/>
    <n v="876641246.77607977"/>
    <n v="747866068.79561019"/>
    <n v="34998585.621450007"/>
    <n v="30295290.984420002"/>
    <n v="6399232.725469999"/>
    <n v="37900747.73929999"/>
    <n v="433800.87235000002"/>
    <n v="390063.19983"/>
    <n v="1.2394811523015696"/>
    <n v="1.2875373932886081"/>
    <n v="43737.672520000022"/>
    <n v="11.212970754242413"/>
    <n v="100"/>
    <n v="100"/>
    <n v="3.3615915806166532"/>
    <n v="3.343394661079012"/>
    <n v="4.7398052123672631E-2"/>
    <n v="4.9484424095413995E-2"/>
    <n v="4.9688058327296128E-2"/>
    <n v="5.2156825413696262E-2"/>
    <m/>
    <m/>
    <m/>
    <n v="0"/>
    <m/>
    <n v="0"/>
    <m/>
    <n v="0"/>
    <m/>
    <n v="-90.783182581405015"/>
    <n v="8.5263760419913766"/>
    <n v="102.88189147422754"/>
    <n v="0.57799888262828281"/>
    <n v="81.83134734255863"/>
    <n v="30.291231652708063"/>
    <n v="13.320409601073782"/>
    <n v="9.5447380135880984"/>
    <s v="Resto"/>
    <n v="2023"/>
    <n v="4"/>
    <d v="2025-03-26T00:00:00"/>
    <x v="39"/>
    <x v="20"/>
  </r>
  <r>
    <n v="2024"/>
    <n v="12"/>
    <n v="94"/>
    <x v="19"/>
    <s v="Riesgos Catastroficos"/>
    <n v="7"/>
    <s v="7902699be42c8a8e46fbbb4501726517e86b22c56a189f7625a6da49081b2451"/>
    <s v="866d562d83a77144c090ae01fef5e5dc5d322dfdcb968ee04e0fa262fe1b2619"/>
    <x v="29"/>
    <n v="327513.74623000005"/>
    <n v="493001.12116000004"/>
    <n v="327513.74623000005"/>
    <n v="493001.12116000004"/>
    <n v="37000.207159999998"/>
    <n v="98771.900609999997"/>
    <n v="37000.207159999998"/>
    <n v="98771.900609999997"/>
    <n v="0"/>
    <n v="0"/>
    <n v="137.94900000000001"/>
    <n v="132.37299999999999"/>
    <n v="0"/>
    <n v="0"/>
    <n v="31217.083429999999"/>
    <n v="26323.541699999998"/>
    <n v="68617.909750000006"/>
    <n v="69811.313120000006"/>
    <n v="0"/>
    <n v="0"/>
    <n v="0"/>
    <n v="0"/>
    <n v="0"/>
    <n v="0"/>
    <s v="Riesgos Catastroficos"/>
    <s v="Daños Sin Autos"/>
    <s v="Riesgos Catastroficos"/>
    <x v="39"/>
    <x v="3"/>
    <n v="7555571.8099100003"/>
    <n v="8049984.2732899999"/>
    <n v="915229324.65265"/>
    <n v="785024033.86473012"/>
    <n v="876641246.77607977"/>
    <n v="747866068.79561019"/>
    <n v="34998585.621450007"/>
    <n v="30295290.984420002"/>
    <n v="6399232.725469999"/>
    <n v="37900747.73929999"/>
    <n v="327513.74623000005"/>
    <n v="493001.12116000004"/>
    <n v="0.93579137675001567"/>
    <n v="1.6273193131352868"/>
    <n v="-165487.37492999999"/>
    <n v="-33.56734251245085"/>
    <n v="100"/>
    <n v="100"/>
    <n v="4.3347314335683782"/>
    <n v="6.1242494944466799"/>
    <n v="3.5784883351972892E-2"/>
    <n v="3.7360065754886478E-2"/>
    <n v="6.2800767860943033E-2"/>
    <n v="6.5921044118761318E-2"/>
    <m/>
    <m/>
    <m/>
    <n v="0"/>
    <m/>
    <n v="0"/>
    <m/>
    <n v="0"/>
    <m/>
    <n v="-62.539743660400951"/>
    <n v="11.297298994594323"/>
    <n v="20.034822715533799"/>
    <n v="0.57819755504020176"/>
    <n v="18.589982251514424"/>
    <n v="-1.7094698791134788"/>
    <n v="45.494075152879446"/>
    <n v="37.706698991253688"/>
    <s v="Resto"/>
    <n v="2023"/>
    <n v="4"/>
    <d v="2025-03-26T00:00:00"/>
    <x v="39"/>
    <x v="29"/>
  </r>
  <r>
    <n v="2024"/>
    <n v="12"/>
    <n v="201.1"/>
    <x v="1"/>
    <s v="Riesgos Catastroficos"/>
    <n v="201.1"/>
    <m/>
    <m/>
    <x v="1"/>
    <n v="34998585.62145"/>
    <n v="30295290.984420002"/>
    <n v="34998585.62145"/>
    <n v="30295290.984420002"/>
    <n v="6399232.7254699999"/>
    <n v="37900747.739300005"/>
    <n v="6399232.7254699999"/>
    <n v="37900747.739300005"/>
    <n v="0"/>
    <n v="0"/>
    <n v="0"/>
    <n v="0"/>
    <n v="-462.21203000000003"/>
    <n v="370.60156999999998"/>
    <n v="1774632.74899"/>
    <n v="1901220.4366499998"/>
    <n v="6502379.8809599997"/>
    <n v="5443119.0500799995"/>
    <n v="0"/>
    <n v="0"/>
    <n v="0"/>
    <n v="0"/>
    <n v="0"/>
    <n v="0"/>
    <s v="Riesgos Catastroficos"/>
    <s v="Daños Sin Autos"/>
    <s v="Riesgos Catastroficos"/>
    <x v="39"/>
    <x v="3"/>
    <n v="611861368.46169007"/>
    <n v="523828336.79367"/>
    <n v="915229324.65265"/>
    <n v="785024033.86473012"/>
    <n v="876641246.77607977"/>
    <n v="747866068.79561019"/>
    <n v="34998585.621450007"/>
    <n v="30295290.984420002"/>
    <n v="6399232.725469999"/>
    <n v="37900747.73929999"/>
    <n v="34998585.62145"/>
    <n v="30295290.984420002"/>
    <n v="99.999999999999972"/>
    <n v="100"/>
    <n v="4703294.637029998"/>
    <n v="15.52483730705465"/>
    <n v="100"/>
    <n v="100"/>
    <n v="5.7200188515646309"/>
    <n v="5.783438744428401"/>
    <n v="3.824023627600956"/>
    <n v="3.9923498637738266"/>
    <n v="3.859154583493972"/>
    <n v="4.0508979145435227"/>
    <m/>
    <m/>
    <m/>
    <n v="0"/>
    <m/>
    <n v="0"/>
    <m/>
    <n v="0"/>
    <m/>
    <n v="-83.115814048084033"/>
    <n v="18.284260954671339"/>
    <n v="125.10441889728429"/>
    <n v="100.00000000000003"/>
    <n v="-6.6582330601837381"/>
    <n v="19.460548651134712"/>
    <n v="27.292049703008068"/>
    <n v="34.928878445568024"/>
    <m/>
    <n v="2023"/>
    <n v="4"/>
    <d v="2025-03-26T00:00:00"/>
    <x v="39"/>
    <x v="1"/>
  </r>
  <r>
    <n v="2024"/>
    <n v="12"/>
    <n v="43"/>
    <x v="9"/>
    <s v="Riesgos Catastroficos"/>
    <n v="31"/>
    <s v="eb1e33e8a81b697b75855af6bfcdbcbf7cbbde9f94962ceaec1ed8af21f5a50f"/>
    <s v="866d562d83a77144c090ae01fef5e5dc5d322dfdcb968ee04e0fa262fe1b2619"/>
    <x v="16"/>
    <n v="1196945.5187300001"/>
    <n v="1077534.63806"/>
    <n v="1196945.5187300001"/>
    <n v="1077534.63806"/>
    <n v="91101.087989999985"/>
    <n v="1072635.3368100002"/>
    <n v="91101.087989999985"/>
    <n v="1072635.3368100002"/>
    <n v="0"/>
    <n v="0"/>
    <n v="137.94900000000001"/>
    <n v="132.37299999999999"/>
    <n v="0"/>
    <n v="0"/>
    <n v="43791.81495"/>
    <n v="89367.944860000003"/>
    <n v="146545.92663"/>
    <n v="143605.90325999999"/>
    <n v="0"/>
    <n v="0"/>
    <n v="0"/>
    <n v="0"/>
    <n v="0"/>
    <n v="0"/>
    <s v="Riesgos Catastroficos"/>
    <s v="Daños Sin Autos"/>
    <s v="Riesgos Catastroficos"/>
    <x v="39"/>
    <x v="3"/>
    <n v="116483297.66436"/>
    <n v="99677568.474130005"/>
    <n v="915229324.65265"/>
    <n v="785024033.86473012"/>
    <n v="876641246.77607977"/>
    <n v="747866068.79561019"/>
    <n v="34998585.621450007"/>
    <n v="30295290.984420002"/>
    <n v="6399232.725469999"/>
    <n v="37900747.73929999"/>
    <n v="1196945.5187300001"/>
    <n v="1077534.63806"/>
    <n v="3.4199825435128832"/>
    <n v="3.5567726965030482"/>
    <n v="119410.8806700001"/>
    <n v="11.081860058344684"/>
    <n v="100"/>
    <n v="100"/>
    <n v="1.0275683662209929"/>
    <n v="1.0810201879469601"/>
    <n v="0.13078094052376082"/>
    <n v="0.13653766841702528"/>
    <n v="0.13726135654155949"/>
    <n v="0.14408123098769537"/>
    <m/>
    <m/>
    <m/>
    <n v="0"/>
    <m/>
    <n v="0"/>
    <m/>
    <n v="0"/>
    <m/>
    <n v="-91.506797803162712"/>
    <n v="7.6111307126711454"/>
    <n v="99.545323085036003"/>
    <n v="1.4236251734899821"/>
    <n v="-50.99829696363458"/>
    <n v="2.0472858728356469"/>
    <n v="29.882655872493697"/>
    <n v="62.231386615213445"/>
    <s v="Medianas"/>
    <n v="2023"/>
    <n v="4"/>
    <d v="2025-03-26T00:00:00"/>
    <x v="39"/>
    <x v="16"/>
  </r>
  <r>
    <n v="2024"/>
    <n v="12"/>
    <n v="16"/>
    <x v="24"/>
    <s v="Riesgos Catastroficos"/>
    <n v="14"/>
    <s v="8527a891e224136950ff32ca212b45bc93f69fbb801c3b1ebedac52775f99e61"/>
    <s v="866d562d83a77144c090ae01fef5e5dc5d322dfdcb968ee04e0fa262fe1b2619"/>
    <x v="26"/>
    <n v="401944.24110000004"/>
    <n v="330082.41518000001"/>
    <n v="401944.24110000004"/>
    <n v="330082.41518000001"/>
    <n v="186045.74979"/>
    <n v="33814.264909999998"/>
    <n v="186045.74979"/>
    <n v="33814.264909999998"/>
    <n v="0"/>
    <n v="0"/>
    <n v="137.94900000000001"/>
    <n v="132.37299999999999"/>
    <n v="0"/>
    <n v="0"/>
    <n v="8343.50173"/>
    <n v="14245.29306"/>
    <n v="20182.293379999999"/>
    <n v="21665.55184"/>
    <n v="0"/>
    <n v="0"/>
    <n v="0"/>
    <n v="0"/>
    <n v="0"/>
    <n v="0"/>
    <s v="Riesgos Catastroficos"/>
    <s v="Daños Sin Autos"/>
    <s v="Riesgos Catastroficos"/>
    <x v="39"/>
    <x v="3"/>
    <n v="4664109.4979099995"/>
    <n v="3803565.6865300001"/>
    <n v="915229324.65265"/>
    <n v="785024033.86473012"/>
    <n v="876641246.77607977"/>
    <n v="747866068.79561019"/>
    <n v="34998585.621450007"/>
    <n v="30295290.984420002"/>
    <n v="6399232.725469999"/>
    <n v="37900747.73929999"/>
    <n v="401944.24110000004"/>
    <n v="330082.41518000001"/>
    <n v="1.1484585275744845"/>
    <n v="1.0895502385164477"/>
    <n v="71861.825920000032"/>
    <n v="21.77087376218223"/>
    <n v="100"/>
    <n v="100"/>
    <n v="8.6178131383946361"/>
    <n v="8.6782362231565617"/>
    <n v="4.3917325447646344E-2"/>
    <n v="4.5850482461118842E-2"/>
    <n v="4.2047427969176994E-2"/>
    <n v="4.4136567889966762E-2"/>
    <m/>
    <m/>
    <m/>
    <n v="0"/>
    <m/>
    <n v="0"/>
    <m/>
    <n v="0"/>
    <m/>
    <n v="450.19900709117621"/>
    <n v="46.286457365541288"/>
    <n v="10.244188528359032"/>
    <n v="2.907313388517772"/>
    <n v="-41.429764239613334"/>
    <n v="-6.8461605361075373"/>
    <n v="41.340701836532318"/>
    <n v="65.750889546693401"/>
    <s v="Resto"/>
    <n v="2023"/>
    <n v="4"/>
    <d v="2025-03-26T00:00:00"/>
    <x v="39"/>
    <x v="26"/>
  </r>
  <r>
    <n v="2024"/>
    <n v="12"/>
    <n v="81"/>
    <x v="34"/>
    <s v="Riesgos Catastroficos"/>
    <n v="53"/>
    <s v="2858dcd1057d3eae7f7d5f782167e24b61153c01551450a628cee722509f6529"/>
    <s v="866d562d83a77144c090ae01fef5e5dc5d322dfdcb968ee04e0fa262fe1b2619"/>
    <x v="24"/>
    <n v="248254.38881999999"/>
    <n v="269441.75494999997"/>
    <n v="248254.38881999999"/>
    <n v="269441.75494999997"/>
    <n v="6963.2001899999996"/>
    <n v="1295873.9820099999"/>
    <n v="6963.2001899999996"/>
    <n v="1295873.9820099999"/>
    <n v="0"/>
    <n v="0"/>
    <n v="137.94900000000001"/>
    <n v="132.37299999999999"/>
    <n v="0"/>
    <n v="0"/>
    <n v="9075.7849200000001"/>
    <n v="15596.097589999999"/>
    <n v="25463.965670000001"/>
    <n v="23491.346289999998"/>
    <n v="0"/>
    <n v="0"/>
    <n v="0"/>
    <n v="0"/>
    <n v="0"/>
    <n v="0"/>
    <s v="Riesgos Catastroficos"/>
    <s v="Daños Sin Autos"/>
    <s v="Riesgos Catastroficos"/>
    <x v="39"/>
    <x v="3"/>
    <n v="1804855.7942300001"/>
    <n v="1678335.85387"/>
    <n v="915229324.65265"/>
    <n v="785024033.86473012"/>
    <n v="876641246.77607977"/>
    <n v="747866068.79561019"/>
    <n v="34998585.621450007"/>
    <n v="30295290.984420002"/>
    <n v="6399232.725469999"/>
    <n v="37900747.73929999"/>
    <n v="248254.38881999999"/>
    <n v="269441.75494999997"/>
    <n v="0.70932691825080307"/>
    <n v="0.88938493803728813"/>
    <n v="-21187.36612999998"/>
    <n v="-7.86343086799286"/>
    <n v="100"/>
    <n v="100"/>
    <n v="13.754804656064612"/>
    <n v="16.054102301914497"/>
    <n v="2.7124828950844431E-2"/>
    <n v="2.8318812254497023E-2"/>
    <n v="3.4322739601171028E-2"/>
    <n v="3.6028075907216711E-2"/>
    <m/>
    <m/>
    <m/>
    <n v="0"/>
    <m/>
    <n v="0"/>
    <m/>
    <n v="0"/>
    <m/>
    <n v="-99.462663786242587"/>
    <n v="2.8048648900417854"/>
    <n v="480.94772180001348"/>
    <n v="0.10881304820006493"/>
    <n v="-41.807334382036267"/>
    <n v="8.3972172375651688"/>
    <n v="35.641679059803728"/>
    <n v="66.390820676970236"/>
    <s v="Resto"/>
    <n v="2023"/>
    <n v="4"/>
    <d v="2025-03-26T00:00:00"/>
    <x v="39"/>
    <x v="24"/>
  </r>
  <r>
    <n v="2024"/>
    <n v="12"/>
    <n v="79"/>
    <x v="59"/>
    <s v="Riesgos Catastroficos"/>
    <n v="51"/>
    <s v="031b4af5197ec30a926f48cf40e11a7dbc470048a21e4003b7a3c07c5dab1baa"/>
    <s v="866d562d83a77144c090ae01fef5e5dc5d322dfdcb968ee04e0fa262fe1b2619"/>
    <x v="9"/>
    <n v="2178786.9868100001"/>
    <n v="1742751.11304"/>
    <n v="2178786.9868100001"/>
    <n v="1742751.11304"/>
    <n v="240372.60636999999"/>
    <n v="360631.40674999997"/>
    <n v="240372.60636999999"/>
    <n v="360631.40674999997"/>
    <n v="0"/>
    <n v="0"/>
    <n v="137.94900000000001"/>
    <n v="132.37299999999999"/>
    <n v="0"/>
    <n v="0"/>
    <n v="142408.21288000001"/>
    <n v="124892.70278000001"/>
    <n v="2031518.56706"/>
    <n v="1625949.8813"/>
    <n v="0"/>
    <n v="0"/>
    <n v="0"/>
    <n v="0"/>
    <n v="0"/>
    <n v="0"/>
    <s v="Riesgos Catastroficos"/>
    <s v="Daños Sin Autos"/>
    <s v="Riesgos Catastroficos"/>
    <x v="39"/>
    <x v="3"/>
    <n v="77118417.460149989"/>
    <n v="65800436.183449998"/>
    <n v="915229324.65265"/>
    <n v="785024033.86473012"/>
    <n v="876641246.77607977"/>
    <n v="747866068.79561019"/>
    <n v="34998585.621450007"/>
    <n v="30295290.984420002"/>
    <n v="6399232.725469999"/>
    <n v="37900747.73929999"/>
    <n v="2178786.9868100001"/>
    <n v="1742751.11304"/>
    <n v="6.225357248364519"/>
    <n v="5.7525478594552757"/>
    <n v="436035.87377000018"/>
    <n v="25.019973908345005"/>
    <n v="100"/>
    <n v="100"/>
    <n v="2.8252485704026045"/>
    <n v="2.6485403655703021"/>
    <n v="0.23805913208002796"/>
    <n v="0.24853804162451495"/>
    <n v="0.22199971438585261"/>
    <n v="0.23302984127179183"/>
    <m/>
    <m/>
    <m/>
    <n v="0"/>
    <m/>
    <n v="0"/>
    <m/>
    <n v="0"/>
    <m/>
    <n v="-33.346735234118654"/>
    <n v="11.032405087104623"/>
    <n v="20.693224870241277"/>
    <n v="3.7562723014163475"/>
    <n v="14.024446352845587"/>
    <n v="24.943492442444448"/>
    <n v="7.0099390273401339"/>
    <n v="7.6812147912052628"/>
    <s v="Grandes"/>
    <n v="2023"/>
    <n v="4"/>
    <d v="2025-03-26T00:00:00"/>
    <x v="39"/>
    <x v="9"/>
  </r>
  <r>
    <n v="2024"/>
    <n v="12"/>
    <n v="22"/>
    <x v="15"/>
    <s v="Riesgos Catastroficos"/>
    <n v="16"/>
    <s v="b17ef6d19c7a5b1ee83b907c595526dcb1eb06db8227d650d5dda0a9f4ce8cd9"/>
    <s v="866d562d83a77144c090ae01fef5e5dc5d322dfdcb968ee04e0fa262fe1b2619"/>
    <x v="4"/>
    <n v="4003623.73789"/>
    <n v="3234042.9304299997"/>
    <n v="4003623.73789"/>
    <n v="3234042.9304299997"/>
    <n v="48131.460390000007"/>
    <n v="9380551.9858100042"/>
    <n v="48131.460390000007"/>
    <n v="9380551.9858100042"/>
    <n v="0"/>
    <n v="0"/>
    <n v="137.94900000000001"/>
    <n v="132.37299999999999"/>
    <n v="0"/>
    <n v="0"/>
    <n v="240266.97402000002"/>
    <n v="168686.40784999999"/>
    <n v="483448.66566"/>
    <n v="382391.70626999997"/>
    <n v="0"/>
    <n v="0"/>
    <n v="0"/>
    <n v="0"/>
    <n v="0"/>
    <n v="0"/>
    <s v="Riesgos Catastroficos"/>
    <s v="Daños Sin Autos"/>
    <s v="Riesgos Catastroficos"/>
    <x v="39"/>
    <x v="3"/>
    <n v="30790952.222909998"/>
    <n v="26673376.957529999"/>
    <n v="915229324.65265"/>
    <n v="785024033.86473012"/>
    <n v="876641246.77607977"/>
    <n v="747866068.79561019"/>
    <n v="34998585.621450007"/>
    <n v="30295290.984420002"/>
    <n v="6399232.725469999"/>
    <n v="37900747.73929999"/>
    <n v="4003623.73789"/>
    <n v="3234042.9304299997"/>
    <n v="11.439387240369653"/>
    <n v="10.675068056263843"/>
    <n v="769580.80746000027"/>
    <n v="23.796245875983992"/>
    <n v="100"/>
    <n v="100"/>
    <n v="13.002597999912147"/>
    <n v="12.12461000187311"/>
    <n v="0.43744487092450457"/>
    <n v="0.45670036090745852"/>
    <n v="0.41196737818440693"/>
    <n v="0.43243610926729387"/>
    <m/>
    <m/>
    <m/>
    <n v="0"/>
    <m/>
    <n v="0"/>
    <m/>
    <n v="0"/>
    <m/>
    <n v="-99.486901618766055"/>
    <n v="1.2021973976846878"/>
    <n v="290.05650783252781"/>
    <n v="0.75214424064355212"/>
    <n v="42.434104254357699"/>
    <n v="26.427602307526389"/>
    <n v="49.698549419303831"/>
    <n v="44.113511115456447"/>
    <s v="Grandes"/>
    <n v="2023"/>
    <n v="4"/>
    <d v="2025-03-26T00:00:00"/>
    <x v="39"/>
    <x v="4"/>
  </r>
  <r>
    <n v="2024"/>
    <n v="12"/>
    <n v="8"/>
    <x v="20"/>
    <s v="Riesgos Catastroficos"/>
    <n v="8"/>
    <s v="2c624232cdd221771294dfbb310aca000a0df6ac8b66b696d90ef06fdefb64a3"/>
    <s v="866d562d83a77144c090ae01fef5e5dc5d322dfdcb968ee04e0fa262fe1b2619"/>
    <x v="32"/>
    <n v="128932.56982999999"/>
    <n v="87432.401969999992"/>
    <n v="128932.56982999999"/>
    <n v="87432.401969999992"/>
    <n v="3838.8830700000003"/>
    <n v="7535.005000000001"/>
    <n v="3838.8830700000003"/>
    <n v="7535.005000000001"/>
    <n v="0"/>
    <n v="0"/>
    <n v="137.94900000000001"/>
    <n v="132.37299999999999"/>
    <n v="0"/>
    <n v="0"/>
    <n v="3245.5097799999999"/>
    <n v="9860.03262"/>
    <n v="47445.731749999999"/>
    <n v="33752.58653"/>
    <n v="0"/>
    <n v="0"/>
    <n v="0"/>
    <n v="0"/>
    <n v="0"/>
    <n v="0"/>
    <s v="Riesgos Catastroficos"/>
    <s v="Daños Sin Autos"/>
    <s v="Riesgos Catastroficos"/>
    <x v="39"/>
    <x v="3"/>
    <n v="2563341.60146"/>
    <n v="2109928.1285699997"/>
    <n v="915229324.65265"/>
    <n v="785024033.86473012"/>
    <n v="876641246.77607977"/>
    <n v="747866068.79561019"/>
    <n v="34998585.621450007"/>
    <n v="30295290.984420002"/>
    <n v="6399232.725469999"/>
    <n v="37900747.73929999"/>
    <n v="128932.56982999999"/>
    <n v="87432.401969999992"/>
    <n v="0.36839365803108209"/>
    <n v="0.28860063438560124"/>
    <n v="41500.167860000001"/>
    <n v="47.46543263702128"/>
    <n v="100"/>
    <n v="100"/>
    <n v="5.0298629631167371"/>
    <n v="4.1438568824264719"/>
    <n v="1.4087460525692048E-2"/>
    <n v="1.4707563704555325E-2"/>
    <n v="1.1137544609884611E-2"/>
    <n v="1.1690917079685699E-2"/>
    <m/>
    <m/>
    <m/>
    <n v="0"/>
    <m/>
    <n v="0"/>
    <m/>
    <n v="0"/>
    <m/>
    <n v="-49.052680522441591"/>
    <n v="2.9774346971146541"/>
    <n v="8.6180921834738449"/>
    <n v="5.9989739937424284E-2"/>
    <n v="-67.084188206265793"/>
    <n v="40.569172996058377"/>
    <n v="6.8404673303410473"/>
    <n v="29.212672668022638"/>
    <s v="Resto"/>
    <n v="2023"/>
    <n v="4"/>
    <d v="2025-03-26T00:00:00"/>
    <x v="39"/>
    <x v="32"/>
  </r>
  <r>
    <n v="2024"/>
    <n v="12"/>
    <n v="74"/>
    <x v="0"/>
    <s v="Riesgos Catastroficos"/>
    <n v="46"/>
    <s v="25fc0e7096fc653718202dc30b0c580b8ab87eac11a700cba03a7c021bc35b0c"/>
    <s v="866d562d83a77144c090ae01fef5e5dc5d322dfdcb968ee04e0fa262fe1b2619"/>
    <x v="0"/>
    <n v="5603550.1780600008"/>
    <n v="4534570.1661899993"/>
    <n v="5603550.1780600008"/>
    <n v="4534570.1661899993"/>
    <n v="4603862.9750399999"/>
    <n v="3602403.2763600005"/>
    <n v="4603862.9750399999"/>
    <n v="3602403.2763600005"/>
    <n v="0"/>
    <n v="0"/>
    <n v="137.94900000000001"/>
    <n v="132.37299999999999"/>
    <n v="-468.13483000000002"/>
    <n v="338.78868"/>
    <n v="710766.98142999993"/>
    <n v="814163.14648"/>
    <n v="1440022.0870999999"/>
    <n v="1464585.81779"/>
    <n v="0"/>
    <n v="0"/>
    <n v="0"/>
    <n v="0"/>
    <n v="0"/>
    <n v="0"/>
    <s v="Riesgos Catastroficos"/>
    <s v="Daños Sin Autos"/>
    <s v="Riesgos Catastroficos"/>
    <x v="39"/>
    <x v="3"/>
    <n v="6440067.6368000004"/>
    <n v="9462507.85207"/>
    <n v="915229324.65265"/>
    <n v="785024033.86473012"/>
    <n v="876641246.77607977"/>
    <n v="747866068.79561019"/>
    <n v="34998585.621450007"/>
    <n v="30295290.984420002"/>
    <n v="6399232.725469999"/>
    <n v="37900747.73929999"/>
    <n v="5603550.1780600008"/>
    <n v="4534570.1661899993"/>
    <n v="16.010790374984996"/>
    <n v="14.967904313980673"/>
    <n v="1068980.0118700014"/>
    <n v="23.574009722914301"/>
    <n v="100"/>
    <n v="100"/>
    <n v="87.010734887938909"/>
    <n v="47.921441515084453"/>
    <n v="0.6122564069050862"/>
    <n v="0.63920676772482665"/>
    <n v="0.57763456538597702"/>
    <n v="0.60633452370591301"/>
    <m/>
    <m/>
    <m/>
    <n v="0"/>
    <m/>
    <n v="0"/>
    <m/>
    <n v="0"/>
    <m/>
    <n v="27.799766485109089"/>
    <n v="82.159752812883681"/>
    <n v="79.443103631292644"/>
    <n v="71.943984107905123"/>
    <n v="-12.699686235741448"/>
    <n v="-1.677179335729595"/>
    <n v="49.358061087895102"/>
    <n v="55.589992514644095"/>
    <s v="Grandes"/>
    <n v="2023"/>
    <n v="4"/>
    <d v="2025-03-26T00:00:00"/>
    <x v="39"/>
    <x v="0"/>
  </r>
  <r>
    <n v="2024"/>
    <n v="12"/>
    <n v="23"/>
    <x v="16"/>
    <s v="Riesgos Catastroficos"/>
    <n v="17"/>
    <s v="4523540f1504cd17100c4835e85b7eefd49911580f8efff0599a8f283be6b9e3"/>
    <s v="866d562d83a77144c090ae01fef5e5dc5d322dfdcb968ee04e0fa262fe1b2619"/>
    <x v="15"/>
    <n v="1817135.1156900001"/>
    <n v="1296131.6037000001"/>
    <n v="1817135.1156900001"/>
    <n v="1296131.6037000001"/>
    <n v="-501065.79501000006"/>
    <n v="3476845.1185400006"/>
    <n v="-501065.79501000006"/>
    <n v="3476845.1185400006"/>
    <n v="0"/>
    <n v="0"/>
    <n v="137.94900000000001"/>
    <n v="132.37299999999999"/>
    <n v="0"/>
    <n v="0"/>
    <n v="54331.395270000001"/>
    <n v="67028.97378"/>
    <n v="113286.69584"/>
    <n v="97933.547860000006"/>
    <n v="0"/>
    <n v="0"/>
    <n v="0"/>
    <n v="0"/>
    <n v="0"/>
    <n v="0"/>
    <s v="Riesgos Catastroficos"/>
    <s v="Daños Sin Autos"/>
    <s v="Riesgos Catastroficos"/>
    <x v="39"/>
    <x v="3"/>
    <n v="22633209.318060003"/>
    <n v="19354152.859979998"/>
    <n v="915229324.65265"/>
    <n v="785024033.86473012"/>
    <n v="876641246.77607977"/>
    <n v="747866068.79561019"/>
    <n v="34998585.621450007"/>
    <n v="30295290.984420002"/>
    <n v="6399232.725469999"/>
    <n v="37900747.73929999"/>
    <n v="1817135.1156900001"/>
    <n v="1296131.6037000001"/>
    <n v="5.1920244301995755"/>
    <n v="4.2783269662818668"/>
    <n v="521003.51199000003"/>
    <n v="40.196806443320888"/>
    <n v="100"/>
    <n v="100"/>
    <n v="8.0286232948856728"/>
    <n v="6.6969172615150026"/>
    <n v="0.19854424096164572"/>
    <n v="0.20728378026617661"/>
    <n v="0.16510725121612524"/>
    <n v="0.17331065785446531"/>
    <m/>
    <m/>
    <m/>
    <n v="0"/>
    <m/>
    <n v="0"/>
    <m/>
    <n v="0"/>
    <m/>
    <n v="-114.41150749966131"/>
    <n v="-27.574492985335109"/>
    <n v="268.24784679386181"/>
    <n v="-7.8300917704661019"/>
    <n v="-18.943417740029133"/>
    <n v="15.677107911936305"/>
    <n v="47.959201976139127"/>
    <n v="68.44332227789873"/>
    <s v="Medianas"/>
    <n v="2023"/>
    <n v="4"/>
    <d v="2025-03-26T00:00:00"/>
    <x v="39"/>
    <x v="15"/>
  </r>
  <r>
    <n v="2024"/>
    <n v="12"/>
    <n v="3"/>
    <x v="40"/>
    <s v="Riesgos Catastroficos"/>
    <n v="3"/>
    <s v="4e07408562bedb8b60ce05c1decfe3ad16b72230967de01f640b7e4729b49fce"/>
    <s v="866d562d83a77144c090ae01fef5e5dc5d322dfdcb968ee04e0fa262fe1b2619"/>
    <x v="27"/>
    <n v="439120.17191999999"/>
    <n v="430147.55855000002"/>
    <n v="439120.17191999999"/>
    <n v="430147.55855000002"/>
    <n v="50290.598149999998"/>
    <n v="262279.73703000002"/>
    <n v="50290.598149999998"/>
    <n v="262279.73703000002"/>
    <n v="0"/>
    <n v="0"/>
    <n v="137.94900000000001"/>
    <n v="132.37299999999999"/>
    <n v="0"/>
    <n v="0"/>
    <n v="2669.2355200000002"/>
    <n v="17022.219129999998"/>
    <n v="18437.039370000002"/>
    <n v="18507.966629999999"/>
    <n v="0"/>
    <n v="0"/>
    <n v="0"/>
    <n v="0"/>
    <n v="0"/>
    <n v="0"/>
    <s v="Riesgos Catastroficos"/>
    <s v="Daños Sin Autos"/>
    <s v="Riesgos Catastroficos"/>
    <x v="39"/>
    <x v="3"/>
    <n v="25277015.57071"/>
    <n v="21222664.481219999"/>
    <n v="915229324.65265"/>
    <n v="785024033.86473012"/>
    <n v="876641246.77607977"/>
    <n v="747866068.79561019"/>
    <n v="34998585.621450007"/>
    <n v="30295290.984420002"/>
    <n v="6399232.725469999"/>
    <n v="37900747.73929999"/>
    <n v="439120.17191999999"/>
    <n v="430147.55855000002"/>
    <n v="1.2546797652613457"/>
    <n v="1.4198495692654431"/>
    <n v="8972.6133699999773"/>
    <n v="2.0859384626629174"/>
    <n v="100"/>
    <n v="100"/>
    <n v="1.7372310852584789"/>
    <n v="2.0268310745365592"/>
    <n v="4.7979250674322078E-2"/>
    <n v="5.009120589920911E-2"/>
    <n v="5.4794189731026767E-2"/>
    <n v="5.7516656591029031E-2"/>
    <m/>
    <m/>
    <m/>
    <n v="0"/>
    <m/>
    <n v="0"/>
    <m/>
    <n v="0"/>
    <m/>
    <n v="-80.825587702854961"/>
    <n v="11.452582087065238"/>
    <n v="60.974363754179684"/>
    <n v="0.78588481318760517"/>
    <n v="-84.319109631859149"/>
    <n v="-0.38322556668666241"/>
    <n v="14.477571297826"/>
    <n v="91.972389351557837"/>
    <s v="Resto"/>
    <n v="2023"/>
    <n v="4"/>
    <d v="2025-03-26T00:00:00"/>
    <x v="39"/>
    <x v="27"/>
  </r>
  <r>
    <n v="2024"/>
    <n v="12"/>
    <n v="93"/>
    <x v="43"/>
    <s v="Riesgos Catastroficos"/>
    <n v="220"/>
    <s v="36790ecd55c2030dc553685bef719df653f413a20cdad1bfd1dc934c76686ddd"/>
    <s v="866d562d83a77144c090ae01fef5e5dc5d322dfdcb968ee04e0fa262fe1b2619"/>
    <x v="33"/>
    <n v="199443.0362"/>
    <n v="234047.51419999998"/>
    <n v="199443.0362"/>
    <n v="234047.51419999998"/>
    <n v="15280.252090000002"/>
    <n v="-5847.5649599999997"/>
    <n v="15280.252090000002"/>
    <n v="-5847.5649599999997"/>
    <n v="0"/>
    <n v="0"/>
    <n v="137.94900000000001"/>
    <n v="132.37299999999999"/>
    <n v="0"/>
    <n v="0"/>
    <n v="-229.74889000000002"/>
    <n v="1934.5438799999999"/>
    <n v="6141.7020199999997"/>
    <n v="-14671.716199999999"/>
    <n v="0"/>
    <n v="0"/>
    <n v="0"/>
    <n v="0"/>
    <n v="0"/>
    <n v="0"/>
    <s v="Riesgos Catastroficos"/>
    <s v="Daños Sin Autos"/>
    <s v="Riesgos Catastroficos"/>
    <x v="39"/>
    <x v="3"/>
    <n v="790543.25459999999"/>
    <n v="654697.32048999995"/>
    <n v="915229324.65265"/>
    <n v="785024033.86473012"/>
    <n v="876641246.77607977"/>
    <n v="747866068.79561019"/>
    <n v="34998585.621450007"/>
    <n v="30295290.984420002"/>
    <n v="6399232.725469999"/>
    <n v="37900747.73929999"/>
    <n v="199443.0362"/>
    <n v="234047.51419999998"/>
    <n v="0.56986027480426216"/>
    <n v="0.77255410525802148"/>
    <n v="-34604.477999999974"/>
    <n v="-14.78523628771784"/>
    <n v="100"/>
    <n v="100"/>
    <n v="25.228605144561563"/>
    <n v="35.748964731493032"/>
    <n v="2.1791591552826728E-2"/>
    <n v="2.2750815904849123E-2"/>
    <n v="2.9814057163035777E-2"/>
    <n v="3.1295378138617561E-2"/>
    <m/>
    <m/>
    <m/>
    <n v="0"/>
    <m/>
    <n v="0"/>
    <m/>
    <n v="0"/>
    <m/>
    <n v="-361.30965956810854"/>
    <n v="7.6614618294704853"/>
    <n v="-2.4984520685842857"/>
    <n v="0.23878256574701656"/>
    <n v="-111.87612710030646"/>
    <n v="-141.86082893288244"/>
    <n v="-3.7408016418224084"/>
    <n v="-13.18553231011925"/>
    <s v="Resto"/>
    <n v="2023"/>
    <n v="4"/>
    <d v="2025-03-26T00:00:00"/>
    <x v="39"/>
    <x v="33"/>
  </r>
  <r>
    <n v="2024"/>
    <n v="12"/>
    <n v="41"/>
    <x v="7"/>
    <s v="Riesgos Catastroficos"/>
    <n v="29"/>
    <s v="35135aaa6cc23891b40cb3f378c53a17a1127210ce60e125ccf03efcfdaec458"/>
    <s v="866d562d83a77144c090ae01fef5e5dc5d322dfdcb968ee04e0fa262fe1b2619"/>
    <x v="6"/>
    <n v="2940228.5083400002"/>
    <n v="2769729.6419199998"/>
    <n v="2940228.5083400002"/>
    <n v="2769729.6419199998"/>
    <n v="472067.36657999997"/>
    <n v="2037090.0031099999"/>
    <n v="472067.36657999997"/>
    <n v="2037090.0031099999"/>
    <n v="0"/>
    <n v="0"/>
    <n v="137.94900000000001"/>
    <n v="132.37299999999999"/>
    <n v="5.9228000000000005"/>
    <n v="31.812889999999996"/>
    <n v="53590.582700000006"/>
    <n v="199186.46634000001"/>
    <n v="380836.78899999999"/>
    <n v="341552.07442999998"/>
    <n v="0"/>
    <n v="0"/>
    <n v="0"/>
    <n v="0"/>
    <n v="0"/>
    <n v="0"/>
    <s v="Riesgos Catastroficos"/>
    <s v="Daños Sin Autos"/>
    <s v="Riesgos Catastroficos"/>
    <x v="39"/>
    <x v="3"/>
    <n v="31887947.205630001"/>
    <n v="27302085.109419998"/>
    <n v="915229324.65265"/>
    <n v="785024033.86473012"/>
    <n v="876641246.77607977"/>
    <n v="747866068.79561019"/>
    <n v="34998585.621450007"/>
    <n v="30295290.984420002"/>
    <n v="6399232.725469999"/>
    <n v="37900747.73929999"/>
    <n v="2940228.5083400002"/>
    <n v="2769729.6419199998"/>
    <n v="8.4009923719259856"/>
    <n v="9.1424427754940272"/>
    <n v="170498.86642000033"/>
    <n v="6.1557945526339974"/>
    <n v="100"/>
    <n v="100"/>
    <n v="9.2205010544576105"/>
    <n v="10.14475499149464"/>
    <n v="0.3212559332554038"/>
    <n v="0.3353970075162368"/>
    <n v="0.35282099941379125"/>
    <n v="0.37035102373082252"/>
    <m/>
    <m/>
    <m/>
    <n v="0"/>
    <m/>
    <n v="0"/>
    <m/>
    <n v="0"/>
    <m/>
    <n v="-76.826386371770482"/>
    <n v="16.055465255199525"/>
    <n v="73.54833382574742"/>
    <n v="7.3769369990419973"/>
    <n v="-73.095269129116474"/>
    <n v="11.50182285836221"/>
    <n v="14.071797748510059"/>
    <n v="58.318037351233428"/>
    <s v="Grandes"/>
    <n v="2023"/>
    <n v="4"/>
    <d v="2025-03-26T00:00:00"/>
    <x v="39"/>
    <x v="6"/>
  </r>
  <r>
    <n v="2024"/>
    <n v="12"/>
    <n v="5.0999999999999996"/>
    <x v="6"/>
    <s v="Riesgos Catastroficos"/>
    <n v="5.0999999999999996"/>
    <m/>
    <m/>
    <x v="3"/>
    <n v="18260554.106630001"/>
    <n v="15590860.965020001"/>
    <n v="18260554.106630001"/>
    <n v="15590860.965020001"/>
    <n v="5839737.6483500004"/>
    <n v="23622140.342580002"/>
    <n v="5839737.6483500004"/>
    <n v="23622140.342580002"/>
    <n v="0"/>
    <n v="0"/>
    <n v="0"/>
    <n v="0"/>
    <n v="-462.21203000000003"/>
    <n v="370.60156999999998"/>
    <n v="1363161.10772"/>
    <n v="1512129.4586199999"/>
    <n v="4968906.90876"/>
    <n v="4138984.3421199997"/>
    <n v="0"/>
    <n v="0"/>
    <n v="0"/>
    <n v="0"/>
    <n v="0"/>
    <n v="0"/>
    <s v="Riesgos Catastroficos"/>
    <s v="Daños Sin Autos"/>
    <s v="Riesgos Catastroficos"/>
    <x v="39"/>
    <x v="3"/>
    <n v="208020878.86746001"/>
    <n v="183570682.48575002"/>
    <n v="915229324.65265"/>
    <n v="785024033.86473012"/>
    <n v="876641246.77607977"/>
    <n v="747866068.79561019"/>
    <n v="34998585.621450007"/>
    <n v="30295290.984420002"/>
    <n v="6399232.725469999"/>
    <n v="37900747.73929999"/>
    <n v="18260554.106630001"/>
    <n v="15590860.965020001"/>
    <n v="52.17512017239472"/>
    <n v="51.462984702929347"/>
    <n v="2669693.1416100003"/>
    <n v="17.123449100083587"/>
    <n v="100"/>
    <n v="100"/>
    <n v="8.7782313996782353"/>
    <n v="8.4931105304520873"/>
    <n v="1.9951889231215671"/>
    <n v="2.0830133391264316"/>
    <n v="1.9860361329658998"/>
    <n v="2.0847129740928176"/>
    <m/>
    <m/>
    <m/>
    <n v="0"/>
    <m/>
    <n v="0"/>
    <m/>
    <n v="0"/>
    <m/>
    <n v="-75.278541386770087"/>
    <n v="31.980068152640129"/>
    <n v="151.51273810714596"/>
    <n v="91.256841232025891"/>
    <n v="-9.8515606617406668"/>
    <n v="20.051357967083085"/>
    <n v="27.433822624384391"/>
    <n v="36.533828921070111"/>
    <m/>
    <n v="2023"/>
    <n v="4"/>
    <d v="2025-03-26T00:00:00"/>
    <x v="39"/>
    <x v="3"/>
  </r>
  <r>
    <n v="2024"/>
    <n v="12"/>
    <n v="1"/>
    <x v="14"/>
    <s v="Riesgos Catastroficos"/>
    <n v="30"/>
    <s v="624b60c58c9d8bfb6ff1886c2fd605d2adeb6ea4da576068201b6c6958ce93f4"/>
    <s v="866d562d83a77144c090ae01fef5e5dc5d322dfdcb968ee04e0fa262fe1b2619"/>
    <x v="13"/>
    <n v="1766777.8404399999"/>
    <n v="1254093.4926300002"/>
    <n v="1766777.8404399999"/>
    <n v="1254093.4926300002"/>
    <n v="912676.27271000005"/>
    <n v="214832.12148"/>
    <n v="912676.27271000005"/>
    <n v="214832.12148"/>
    <n v="0"/>
    <n v="0"/>
    <n v="137.94900000000001"/>
    <n v="132.37299999999999"/>
    <n v="0"/>
    <n v="0"/>
    <n v="137045.77218"/>
    <n v="103550.75272"/>
    <n v="86120.211469999995"/>
    <n v="100137.05472"/>
    <n v="0"/>
    <n v="0"/>
    <n v="0"/>
    <n v="0"/>
    <n v="0"/>
    <n v="0"/>
    <s v="Riesgos Catastroficos"/>
    <s v="Daños Sin Autos"/>
    <s v="Riesgos Catastroficos"/>
    <x v="39"/>
    <x v="3"/>
    <n v="45393489.003809996"/>
    <n v="37616661.60249"/>
    <n v="915229324.65265"/>
    <n v="785024033.86473012"/>
    <n v="876641246.77607977"/>
    <n v="747866068.79561019"/>
    <n v="34998585.621450007"/>
    <n v="30295290.984420002"/>
    <n v="6399232.725469999"/>
    <n v="37900747.73929999"/>
    <n v="1766777.8404399999"/>
    <n v="1254093.4926300002"/>
    <n v="5.0481406864544072"/>
    <n v="4.1395657604838476"/>
    <n v="512684.34780999972"/>
    <n v="40.880871388211482"/>
    <n v="100"/>
    <n v="100"/>
    <n v="3.8921393336645913"/>
    <n v="3.3338776999471604"/>
    <n v="0.19304209260455368"/>
    <n v="0.2015394378187737"/>
    <n v="0.15975224178245948"/>
    <n v="0.1676895830625979"/>
    <m/>
    <m/>
    <m/>
    <n v="0"/>
    <m/>
    <n v="0"/>
    <m/>
    <n v="0"/>
    <m/>
    <n v="324.83231391212905"/>
    <n v="51.657670354451938"/>
    <n v="17.130470953123965"/>
    <n v="14.262276617591954"/>
    <n v="32.346476080738995"/>
    <n v="-13.997658797927947"/>
    <n v="159.13311154343825"/>
    <n v="103.40902576927719"/>
    <s v="Medianas"/>
    <n v="2023"/>
    <n v="4"/>
    <d v="2025-03-26T00:00:00"/>
    <x v="39"/>
    <x v="13"/>
  </r>
  <r>
    <n v="2024"/>
    <n v="12"/>
    <n v="9"/>
    <x v="8"/>
    <s v="Riesgos Catastroficos"/>
    <n v="9"/>
    <s v="19581e27de7ced00ff1ce50b2047e7a567c76b1cbaebabe5ef03f7c3017bb5b7"/>
    <s v="866d562d83a77144c090ae01fef5e5dc5d322dfdcb968ee04e0fa262fe1b2619"/>
    <x v="31"/>
    <n v="139405.49182"/>
    <n v="110742.56822"/>
    <n v="139405.49182"/>
    <n v="110742.56822"/>
    <n v="18663.313529999996"/>
    <n v="53418.694589999992"/>
    <n v="18663.313529999996"/>
    <n v="53418.694589999992"/>
    <n v="0"/>
    <n v="0"/>
    <n v="137.94900000000001"/>
    <n v="132.37299999999999"/>
    <n v="0"/>
    <n v="0"/>
    <n v="1909.51882"/>
    <n v="44371.889689999996"/>
    <n v="30043.352469999998"/>
    <n v="19212.409230000001"/>
    <n v="0"/>
    <n v="0"/>
    <n v="0"/>
    <n v="0"/>
    <n v="0"/>
    <n v="0"/>
    <s v="Riesgos Catastroficos"/>
    <s v="Daños Sin Autos"/>
    <s v="Riesgos Catastroficos"/>
    <x v="39"/>
    <x v="3"/>
    <n v="3641209.24174"/>
    <n v="3056102.5559399999"/>
    <n v="915229324.65265"/>
    <n v="785024033.86473012"/>
    <n v="876641246.77607977"/>
    <n v="747866068.79561019"/>
    <n v="34998585.621450007"/>
    <n v="30295290.984420002"/>
    <n v="6399232.725469999"/>
    <n v="37900747.73929999"/>
    <n v="139405.49182"/>
    <n v="110742.56822"/>
    <n v="0.39831750153515022"/>
    <n v="0.36554383411254154"/>
    <n v="28662.923599999995"/>
    <n v="25.882480477659264"/>
    <n v="100"/>
    <n v="100"/>
    <n v="3.8285493242729229"/>
    <n v="3.6236535323317267"/>
    <n v="1.523175537157395E-2"/>
    <n v="1.5902228229925885E-2"/>
    <n v="1.4106901628833747E-2"/>
    <n v="1.4807807552807379E-2"/>
    <m/>
    <m/>
    <m/>
    <n v="0"/>
    <m/>
    <n v="0"/>
    <m/>
    <n v="0"/>
    <m/>
    <n v="-65.062205893938525"/>
    <n v="13.387789308973577"/>
    <n v="48.236821168783969"/>
    <n v="0.2916492387550923"/>
    <n v="-95.696557362463778"/>
    <n v="56.374726929549148"/>
    <n v="6.3558779663713079"/>
    <n v="230.95432310859638"/>
    <s v="Resto"/>
    <n v="2023"/>
    <n v="4"/>
    <d v="2025-03-26T00:00:00"/>
    <x v="39"/>
    <x v="31"/>
  </r>
  <r>
    <n v="2024"/>
    <n v="12"/>
    <n v="150.1"/>
    <x v="32"/>
    <s v="Riesgos Catastroficos"/>
    <n v="150.1"/>
    <m/>
    <m/>
    <x v="21"/>
    <n v="4722575.6532899998"/>
    <n v="4584242.9060399998"/>
    <n v="4722575.6532899998"/>
    <n v="4584242.9060399998"/>
    <n v="-95340.317670000019"/>
    <n v="4301225.4433999993"/>
    <n v="-95340.317670000019"/>
    <n v="4301225.4433999993"/>
    <n v="0"/>
    <n v="0"/>
    <n v="0"/>
    <n v="0"/>
    <n v="0"/>
    <n v="0"/>
    <n v="86667.671199999997"/>
    <n v="81268.809399999998"/>
    <n v="451057.54803000001"/>
    <n v="385185.94257000001"/>
    <n v="0"/>
    <n v="0"/>
    <n v="0"/>
    <n v="0"/>
    <n v="0"/>
    <n v="0"/>
    <s v="Riesgos Catastroficos"/>
    <s v="Daños Sin Autos"/>
    <s v="Riesgos Catastroficos"/>
    <x v="39"/>
    <x v="3"/>
    <n v="132232279.52973999"/>
    <n v="101429377.53630999"/>
    <n v="915229324.65265"/>
    <n v="785024033.86473012"/>
    <n v="876641246.77607977"/>
    <n v="747866068.79561019"/>
    <n v="34998585.621450007"/>
    <n v="30295290.984420002"/>
    <n v="6399232.725469999"/>
    <n v="37900747.73929999"/>
    <n v="4722575.6532899998"/>
    <n v="4584242.9060399998"/>
    <n v="13.493618583248168"/>
    <n v="15.131866230951681"/>
    <n v="138332.74725000001"/>
    <n v="3.0175701873855543"/>
    <n v="100"/>
    <n v="100"/>
    <n v="3.5714242166020127"/>
    <n v="4.5196401845204255"/>
    <n v="0.5159991628417635"/>
    <n v="0.53871246312646826"/>
    <n v="0.5839621092199484"/>
    <n v="0.61297645358113728"/>
    <m/>
    <m/>
    <m/>
    <n v="0"/>
    <m/>
    <n v="0"/>
    <m/>
    <n v="0"/>
    <m/>
    <n v="-102.21658499245359"/>
    <n v="-2.018820335966049"/>
    <n v="93.826298727165863"/>
    <n v="-1.4898710792393886"/>
    <n v="6.6432150782806954"/>
    <n v="17.101248560759498"/>
    <n v="19.214326770169844"/>
    <n v="21.098591723718211"/>
    <s v="Resto"/>
    <n v="2023"/>
    <n v="4"/>
    <d v="2025-03-26T00:00:00"/>
    <x v="39"/>
    <x v="21"/>
  </r>
  <r>
    <n v="2024"/>
    <n v="12"/>
    <n v="37"/>
    <x v="35"/>
    <s v="Riesgos Catastroficos"/>
    <n v="25"/>
    <s v="b7a56873cd771f2c446d369b649430b65a756ba278ff97ec81bb6f55b2e73569"/>
    <s v="866d562d83a77144c090ae01fef5e5dc5d322dfdcb968ee04e0fa262fe1b2619"/>
    <x v="10"/>
    <n v="1166985.4617300001"/>
    <n v="1124288.29174"/>
    <n v="1166985.4617300001"/>
    <n v="1124288.29174"/>
    <n v="62169.138160000002"/>
    <n v="708101.70325999986"/>
    <n v="62169.138160000002"/>
    <n v="708101.70325999986"/>
    <n v="0"/>
    <n v="0"/>
    <n v="137.94900000000001"/>
    <n v="132.37299999999999"/>
    <n v="0"/>
    <n v="0"/>
    <n v="3539.1453700000002"/>
    <n v="5748.9230199999993"/>
    <n v="252177.58191000001"/>
    <n v="207911.35205000002"/>
    <n v="0"/>
    <n v="0"/>
    <n v="0"/>
    <n v="0"/>
    <n v="0"/>
    <n v="0"/>
    <s v="Riesgos Catastroficos"/>
    <s v="Daños Sin Autos"/>
    <s v="Riesgos Catastroficos"/>
    <x v="39"/>
    <x v="3"/>
    <n v="13491623.877"/>
    <n v="11092660.54903"/>
    <n v="915229324.65265"/>
    <n v="785024033.86473012"/>
    <n v="876641246.77607977"/>
    <n v="747866068.79561019"/>
    <n v="34998585.621450007"/>
    <n v="30295290.984420002"/>
    <n v="6399232.725469999"/>
    <n v="37900747.73929999"/>
    <n v="1166985.4617300001"/>
    <n v="1124288.29174"/>
    <n v="3.3343789213435402"/>
    <n v="3.7110991682442966"/>
    <n v="42697.169990000082"/>
    <n v="3.7977065405457422"/>
    <n v="100"/>
    <n v="100"/>
    <n v="8.6497034928421908"/>
    <n v="10.135425011615574"/>
    <n v="0.12750743778592291"/>
    <n v="0.13312007232396206"/>
    <n v="0.14321705364930643"/>
    <n v="0.15033283881305023"/>
    <m/>
    <m/>
    <m/>
    <n v="0"/>
    <m/>
    <n v="0"/>
    <m/>
    <n v="0"/>
    <m/>
    <n v="-91.220309473373376"/>
    <n v="5.3273275630903942"/>
    <n v="62.982218036275128"/>
    <n v="0.97150925473544048"/>
    <n v="-38.438115144564918"/>
    <n v="21.290915298051893"/>
    <n v="1.4034337799555436"/>
    <n v="2.7650837548386762"/>
    <s v="Medianas"/>
    <n v="2023"/>
    <n v="4"/>
    <d v="2025-03-26T00:00:00"/>
    <x v="39"/>
    <x v="10"/>
  </r>
  <r>
    <n v="2024"/>
    <n v="12"/>
    <n v="80"/>
    <x v="30"/>
    <s v="Riesgos Catastroficos"/>
    <n v="52"/>
    <s v="41cfc0d1f2d127b04555b7246d84019b4d27710a3f3aff6e7764375b1e06e05d"/>
    <s v="866d562d83a77144c090ae01fef5e5dc5d322dfdcb968ee04e0fa262fe1b2619"/>
    <x v="25"/>
    <n v="285368.58023000002"/>
    <n v="258723.30708"/>
    <n v="285368.58023000002"/>
    <n v="258723.30708"/>
    <n v="-8105.6345899999997"/>
    <n v="341750.78781000007"/>
    <n v="-8105.6345899999997"/>
    <n v="341750.78781000007"/>
    <n v="0"/>
    <n v="0"/>
    <n v="137.94900000000001"/>
    <n v="132.37299999999999"/>
    <n v="0"/>
    <n v="0"/>
    <n v="-272.27663000000001"/>
    <n v="5796.0526300000001"/>
    <n v="-5.6500000000000005E-3"/>
    <n v="-1.6100000000000001E-3"/>
    <n v="0"/>
    <n v="0"/>
    <n v="0"/>
    <n v="0"/>
    <n v="0"/>
    <n v="0"/>
    <s v="Riesgos Catastroficos"/>
    <s v="Daños Sin Autos"/>
    <s v="Riesgos Catastroficos"/>
    <x v="39"/>
    <x v="3"/>
    <n v="1104243.47276"/>
    <n v="1122680.13815"/>
    <n v="915229324.65265"/>
    <n v="785024033.86473012"/>
    <n v="876641246.77607977"/>
    <n v="747866068.79561019"/>
    <n v="34998585.621450007"/>
    <n v="30295290.984420002"/>
    <n v="6399232.725469999"/>
    <n v="37900747.73929999"/>
    <n v="285368.58023000002"/>
    <n v="258723.30708"/>
    <n v="0.81537175049469068"/>
    <n v="0.85400502412422441"/>
    <n v="26645.273150000023"/>
    <n v="10.298752536338384"/>
    <n v="100"/>
    <n v="100"/>
    <n v="25.842903967250614"/>
    <n v="23.045148683785861"/>
    <n v="3.1180008391700494E-2"/>
    <n v="3.2552492970125052E-2"/>
    <n v="3.2957374031758802E-2"/>
    <n v="3.4594871712345113E-2"/>
    <m/>
    <m/>
    <m/>
    <n v="0"/>
    <m/>
    <n v="0"/>
    <m/>
    <n v="0"/>
    <m/>
    <n v="-102.37179689970645"/>
    <n v="-2.8404089137868853"/>
    <n v="132.09122582231336"/>
    <n v="-0.12666572599771597"/>
    <n v="-104.69762176745452"/>
    <n v="250.93167701863356"/>
    <n v="4819055.3982300879"/>
    <n v="-360003268.94409937"/>
    <s v="Resto"/>
    <n v="2023"/>
    <n v="4"/>
    <d v="2025-03-26T00:00:00"/>
    <x v="39"/>
    <x v="25"/>
  </r>
  <r>
    <n v="2024"/>
    <n v="12"/>
    <n v="105"/>
    <x v="80"/>
    <s v="Riesgos Catastroficos"/>
    <n v="226"/>
    <s v="8f1f64db81c40ea10e1e9080c9ae60a7acb8925968c431ee16784dea9841c66f"/>
    <s v="866d562d83a77144c090ae01fef5e5dc5d322dfdcb968ee04e0fa262fe1b2619"/>
    <x v="28"/>
    <n v="282168.6778"/>
    <n v="353840.83773999999"/>
    <n v="282168.6778"/>
    <n v="353840.83773999999"/>
    <n v="208022.63909000004"/>
    <n v="173070.62834"/>
    <n v="208022.63909000004"/>
    <n v="173070.62834"/>
    <n v="0"/>
    <n v="0"/>
    <n v="137.94900000000001"/>
    <n v="132.37299999999999"/>
    <n v="0"/>
    <n v="0"/>
    <n v="391.50365000000005"/>
    <n v="9962.6841899999999"/>
    <n v="14302.92115"/>
    <n v="17963.110210000003"/>
    <n v="0"/>
    <n v="0"/>
    <n v="0"/>
    <n v="0"/>
    <n v="0"/>
    <n v="0"/>
    <s v="Riesgos Catastroficos"/>
    <s v="Daños Sin Autos"/>
    <s v="Riesgos Catastroficos"/>
    <x v="39"/>
    <x v="3"/>
    <n v="2332898.1774400002"/>
    <n v="2438887.2784099998"/>
    <n v="915229324.65265"/>
    <n v="785024033.86473012"/>
    <n v="876641246.77607977"/>
    <n v="747866068.79561019"/>
    <n v="34998585.621450007"/>
    <n v="30295290.984420002"/>
    <n v="6399232.725469999"/>
    <n v="37900747.73929999"/>
    <n v="282168.6778"/>
    <n v="353840.83773999999"/>
    <n v="0.80622880264928154"/>
    <n v="1.1679730619586066"/>
    <n v="-71672.159939999983"/>
    <n v="-20.25547994905671"/>
    <n v="100"/>
    <n v="100"/>
    <n v="12.095199033060117"/>
    <n v="14.508289943218772"/>
    <n v="3.083037990583282E-2"/>
    <n v="3.2187474504273957E-2"/>
    <n v="4.5073885954550454E-2"/>
    <n v="4.7313396409311322E-2"/>
    <m/>
    <m/>
    <m/>
    <n v="0"/>
    <m/>
    <n v="0"/>
    <m/>
    <n v="0"/>
    <m/>
    <n v="20.19522959224269"/>
    <n v="73.722796134532558"/>
    <n v="48.911999373902454"/>
    <n v="3.2507434565090234"/>
    <n v="-96.070299504294525"/>
    <n v="-20.376143202430431"/>
    <n v="2.7372286115133906"/>
    <n v="55.461910958235997"/>
    <s v="Resto"/>
    <n v="2023"/>
    <n v="4"/>
    <d v="2025-03-26T00:00:00"/>
    <x v="39"/>
    <x v="28"/>
  </r>
  <r>
    <n v="2024"/>
    <n v="12"/>
    <n v="12"/>
    <x v="31"/>
    <s v="Riesgos Catastroficos"/>
    <n v="12"/>
    <s v="6b51d431df5d7f141cbececcf79edf3dd861c3b4069f0b11661a3eefacbba918"/>
    <s v="866d562d83a77144c090ae01fef5e5dc5d322dfdcb968ee04e0fa262fe1b2619"/>
    <x v="12"/>
    <n v="808601.40185999998"/>
    <n v="602531.71510999999"/>
    <n v="808601.40185999998"/>
    <n v="602531.71510999999"/>
    <n v="20883.940569999999"/>
    <n v="1120908.7244499999"/>
    <n v="20883.940569999999"/>
    <n v="1120908.7244499999"/>
    <n v="0"/>
    <n v="0"/>
    <n v="137.94900000000001"/>
    <n v="132.37299999999999"/>
    <n v="0"/>
    <n v="0"/>
    <n v="-2008.89545"/>
    <n v="1332.0169799999999"/>
    <n v="1443.0270500000001"/>
    <n v="10154.521189999999"/>
    <n v="0"/>
    <n v="0"/>
    <n v="0"/>
    <n v="0"/>
    <n v="0"/>
    <n v="0"/>
    <s v="Riesgos Catastroficos"/>
    <s v="Daños Sin Autos"/>
    <s v="Riesgos Catastroficos"/>
    <x v="39"/>
    <x v="3"/>
    <n v="6593607.79947"/>
    <n v="7470400.8941500001"/>
    <n v="915229324.65265"/>
    <n v="785024033.86473012"/>
    <n v="876641246.77607977"/>
    <n v="747866068.79561019"/>
    <n v="34998585.621450007"/>
    <n v="30295290.984420002"/>
    <n v="6399232.725469999"/>
    <n v="37900747.73929999"/>
    <n v="808601.40185999998"/>
    <n v="602531.71510999999"/>
    <n v="2.3103830840650392"/>
    <n v="1.9888626104296696"/>
    <n v="206069.68674999999"/>
    <n v="34.200637341119759"/>
    <n v="100"/>
    <n v="100"/>
    <n v="12.263413694775661"/>
    <n v="8.0655874249243684"/>
    <n v="8.8349595022742783E-2"/>
    <n v="9.2238575909324147E-2"/>
    <n v="7.6753282589794442E-2"/>
    <n v="8.0566794009031356E-2"/>
    <m/>
    <m/>
    <m/>
    <n v="0"/>
    <m/>
    <n v="0"/>
    <m/>
    <n v="0"/>
    <m/>
    <n v="-98.136874117002947"/>
    <n v="2.5827237650047774"/>
    <n v="186.03314918375099"/>
    <n v="0.32635069649644838"/>
    <n v="-250.81605416171197"/>
    <n v="-85.789314700322166"/>
    <n v="-139.21398424236051"/>
    <n v="13.117476984653376"/>
    <s v="Medianas"/>
    <n v="2023"/>
    <n v="4"/>
    <d v="2025-03-26T00:00:00"/>
    <x v="39"/>
    <x v="12"/>
  </r>
  <r>
    <n v="2024"/>
    <n v="12"/>
    <n v="48"/>
    <x v="3"/>
    <s v="Riesgos Catastroficos"/>
    <n v="36"/>
    <s v="76a50887d8f1c2e9301755428990ad81479ee21c25b43215cf524541e0503269"/>
    <s v="866d562d83a77144c090ae01fef5e5dc5d322dfdcb968ee04e0fa262fe1b2619"/>
    <x v="5"/>
    <n v="3534364.6955300001"/>
    <n v="3309767.11344"/>
    <n v="3534364.6955300001"/>
    <n v="3309767.11344"/>
    <n v="475303.23997"/>
    <n v="8241463.6705499981"/>
    <n v="475303.23997"/>
    <n v="8241463.6705499981"/>
    <n v="0"/>
    <n v="0"/>
    <n v="137.94900000000001"/>
    <n v="132.37299999999999"/>
    <n v="0"/>
    <n v="0"/>
    <n v="216128.35668999999"/>
    <n v="205200.73517"/>
    <n v="633080.79994000006"/>
    <n v="324504.86232999997"/>
    <n v="0"/>
    <n v="0"/>
    <n v="0"/>
    <n v="0"/>
    <n v="0"/>
    <n v="0"/>
    <s v="Riesgos Catastroficos"/>
    <s v="Daños Sin Autos"/>
    <s v="Riesgos Catastroficos"/>
    <x v="39"/>
    <x v="3"/>
    <n v="61783494.341970004"/>
    <n v="54332276.383280002"/>
    <n v="915229324.65265"/>
    <n v="785024033.86473012"/>
    <n v="876641246.77607977"/>
    <n v="747866068.79561019"/>
    <n v="34998585.621450007"/>
    <n v="30295290.984420002"/>
    <n v="6399232.725469999"/>
    <n v="37900747.73929999"/>
    <n v="3534364.6955300001"/>
    <n v="3309767.11344"/>
    <n v="10.098592936749567"/>
    <n v="10.925021697735527"/>
    <n v="224597.58209000016"/>
    <n v="6.7859028865799864"/>
    <n v="100"/>
    <n v="100"/>
    <n v="5.7205645831027061"/>
    <n v="6.0917144168443755"/>
    <n v="0.38617257995654486"/>
    <n v="0.40317116135339481"/>
    <n v="0.42161347559587148"/>
    <n v="0.44256147611699581"/>
    <m/>
    <m/>
    <m/>
    <n v="0"/>
    <m/>
    <n v="0"/>
    <m/>
    <n v="0"/>
    <m/>
    <n v="-94.232781227096268"/>
    <n v="13.448053070786045"/>
    <n v="249.00433740742108"/>
    <n v="7.4275035830188658"/>
    <n v="5.3253325388658679"/>
    <n v="95.091314008170016"/>
    <n v="34.139142540807342"/>
    <n v="63.235026340321653"/>
    <s v="Grandes"/>
    <n v="2023"/>
    <n v="4"/>
    <d v="2025-03-26T00:00:00"/>
    <x v="39"/>
    <x v="5"/>
  </r>
  <r>
    <n v="2024"/>
    <n v="12"/>
    <n v="50"/>
    <x v="56"/>
    <s v="Riesgos Catastroficos"/>
    <n v="38"/>
    <s v="aea92132c4cbeb263e6ac2bf6c183b5d81737f179f21efdc5863739672f0f470"/>
    <s v="866d562d83a77144c090ae01fef5e5dc5d322dfdcb968ee04e0fa262fe1b2619"/>
    <x v="36"/>
    <n v="0"/>
    <n v="-249.93945000000002"/>
    <n v="0"/>
    <n v="-249.93945000000002"/>
    <n v="859.37858000000006"/>
    <n v="-1244.8239599999999"/>
    <n v="859.37858000000006"/>
    <n v="-1244.8239599999999"/>
    <n v="0"/>
    <n v="0"/>
    <n v="137.94900000000001"/>
    <n v="132.37299999999999"/>
    <n v="0"/>
    <n v="0"/>
    <n v="963.59527000000003"/>
    <n v="317.11750000000001"/>
    <n v="0"/>
    <n v="0"/>
    <n v="0"/>
    <n v="0"/>
    <n v="0"/>
    <n v="0"/>
    <n v="0"/>
    <n v="0"/>
    <s v="Riesgos Catastroficos"/>
    <s v="Daños Sin Autos"/>
    <s v="Riesgos Catastroficos"/>
    <x v="39"/>
    <x v="3"/>
    <n v="56200364.244449995"/>
    <n v="33772004.557349995"/>
    <n v="915229324.65265"/>
    <n v="785024033.86473012"/>
    <n v="876641246.77607977"/>
    <n v="747866068.79561019"/>
    <n v="34998585.621450007"/>
    <n v="30295290.984420002"/>
    <n v="6399232.725469999"/>
    <n v="37900747.73929999"/>
    <n v="0"/>
    <n v="-249.93945000000002"/>
    <m/>
    <n v="-8.2501089073063101E-4"/>
    <m/>
    <m/>
    <m/>
    <n v="100"/>
    <m/>
    <n v="-7.4007881165467947E-4"/>
    <m/>
    <m/>
    <n v="-3.1838445603955592E-5"/>
    <n v="-3.3420348967364075E-5"/>
    <m/>
    <m/>
    <m/>
    <n v="0"/>
    <m/>
    <n v="0"/>
    <m/>
    <n v="0"/>
    <m/>
    <n v="-169.03615351362612"/>
    <m/>
    <n v="498.05021176128849"/>
    <n v="1.3429400318252715E-2"/>
    <n v="203.86064156030494"/>
    <m/>
    <m/>
    <m/>
    <s v="Resto"/>
    <n v="2023"/>
    <n v="4"/>
    <d v="2025-03-26T00:00:00"/>
    <x v="39"/>
    <x v="36"/>
  </r>
  <r>
    <n v="2024"/>
    <n v="12"/>
    <n v="126"/>
    <x v="41"/>
    <s v="Riesgos Catastroficos"/>
    <n v="239"/>
    <s v="79bf08685d3138f9b109c3546780f056bc954fd69377b84a2cf23622e464897b"/>
    <s v="866d562d83a77144c090ae01fef5e5dc5d322dfdcb968ee04e0fa262fe1b2619"/>
    <x v="30"/>
    <n v="30370.273069999999"/>
    <n v="27690.07127"/>
    <n v="30370.273069999999"/>
    <n v="27690.07127"/>
    <n v="3020.2332199999996"/>
    <n v="1941.95192"/>
    <n v="3020.2332199999996"/>
    <n v="1941.95192"/>
    <n v="0"/>
    <n v="0"/>
    <n v="137.94900000000001"/>
    <n v="132.37299999999999"/>
    <n v="0"/>
    <n v="0"/>
    <n v="62.088269999999994"/>
    <n v="105.34591"/>
    <n v="155.6088"/>
    <n v="-339.59557000000001"/>
    <n v="0"/>
    <n v="0"/>
    <n v="0"/>
    <n v="0"/>
    <n v="0"/>
    <n v="0"/>
    <s v="Riesgos Catastroficos"/>
    <s v="Daños Sin Autos"/>
    <s v="Riesgos Catastroficos"/>
    <x v="39"/>
    <x v="3"/>
    <n v="903982.36939999997"/>
    <n v="772546.67227999994"/>
    <n v="915229324.65265"/>
    <n v="785024033.86473012"/>
    <n v="876641246.77607977"/>
    <n v="747866068.79561019"/>
    <n v="34998585.621450007"/>
    <n v="30295290.984420002"/>
    <n v="6399232.725469999"/>
    <n v="37900747.73929999"/>
    <n v="30370.273069999999"/>
    <n v="27690.07127"/>
    <n v="8.6775715448874025E-2"/>
    <n v="9.1400578671583674E-2"/>
    <n v="2680.2017999999989"/>
    <n v="9.679288196357172"/>
    <n v="100"/>
    <n v="100"/>
    <n v="3.3596090032328454"/>
    <n v="3.5842586944655275"/>
    <n v="3.3183238617847171E-3"/>
    <n v="3.4643901575118867E-3"/>
    <n v="3.5272896211444348E-3"/>
    <n v="3.7025441352878954E-3"/>
    <m/>
    <m/>
    <m/>
    <n v="0"/>
    <m/>
    <n v="0"/>
    <m/>
    <n v="0"/>
    <m/>
    <n v="55.52564349790903"/>
    <n v="9.9447022193007886"/>
    <n v="7.0131705370652151"/>
    <n v="4.7196802328800677E-2"/>
    <n v="-41.062476939066748"/>
    <n v="-145.82179914773329"/>
    <n v="39.900230578219222"/>
    <n v="-31.020990644842627"/>
    <s v="Resto"/>
    <n v="2023"/>
    <n v="4"/>
    <d v="2025-03-26T00:00:00"/>
    <x v="39"/>
    <x v="30"/>
  </r>
  <r>
    <n v="2024"/>
    <n v="12"/>
    <n v="76"/>
    <x v="42"/>
    <s v="Riesgos Catastroficos"/>
    <n v="48"/>
    <s v="98010bd9270f9b100b6214a21754fd33bdc8d41b2bc9f9dd16ff54d3c34ffd71"/>
    <s v="866d562d83a77144c090ae01fef5e5dc5d322dfdcb968ee04e0fa262fe1b2619"/>
    <x v="11"/>
    <n v="713591.16396000003"/>
    <n v="386721.17449"/>
    <n v="713591.16396000003"/>
    <n v="386721.17449"/>
    <n v="140301.55356999999"/>
    <n v="353473.10443000001"/>
    <n v="140301.55356999999"/>
    <n v="353473.10443000001"/>
    <n v="0"/>
    <n v="0"/>
    <n v="137.94900000000001"/>
    <n v="132.37299999999999"/>
    <n v="0"/>
    <n v="0"/>
    <n v="-195.27086"/>
    <n v="-732.86592000000007"/>
    <n v="2.0000000000000002E-5"/>
    <n v="0"/>
    <n v="0"/>
    <n v="0"/>
    <n v="0"/>
    <n v="0"/>
    <n v="0"/>
    <n v="0"/>
    <s v="Riesgos Catastroficos"/>
    <s v="Daños Sin Autos"/>
    <s v="Riesgos Catastroficos"/>
    <x v="39"/>
    <x v="3"/>
    <n v="2468439.5406499999"/>
    <n v="1842535.70578"/>
    <n v="915229324.65265"/>
    <n v="785024033.86473012"/>
    <n v="876641246.77607977"/>
    <n v="747866068.79561019"/>
    <n v="34998585.621450007"/>
    <n v="30295290.984420002"/>
    <n v="6399232.725469999"/>
    <n v="37900747.73929999"/>
    <n v="713591.16396000003"/>
    <n v="386721.17449"/>
    <n v="2.038914291218251"/>
    <n v="1.2765058922486654"/>
    <n v="326869.98947000003"/>
    <n v="84.523426962867873"/>
    <n v="100"/>
    <n v="100"/>
    <n v="28.908593960218859"/>
    <n v="20.988530820697964"/>
    <n v="7.7968564242718488E-2"/>
    <n v="8.1400591927916946E-2"/>
    <n v="4.9262335649284984E-2"/>
    <n v="5.170995056812637E-2"/>
    <m/>
    <m/>
    <m/>
    <n v="0"/>
    <m/>
    <n v="0"/>
    <m/>
    <n v="0"/>
    <m/>
    <n v="-60.307714558298287"/>
    <n v="19.661335601664558"/>
    <n v="91.402573157819234"/>
    <n v="2.1924746229587297"/>
    <n v="-73.355172525964917"/>
    <m/>
    <n v="-976354300"/>
    <m/>
    <s v="Medianas"/>
    <n v="2023"/>
    <n v="4"/>
    <d v="2025-03-26T00:00:00"/>
    <x v="39"/>
    <x v="11"/>
  </r>
  <r>
    <n v="2024"/>
    <n v="12"/>
    <n v="107"/>
    <x v="28"/>
    <s v="Riesgos Catastroficos"/>
    <n v="70"/>
    <s v="ff5a1ae012afa5d4c889c50ad427aaf545d31a4fac04ffc1c4d03d403ba4250a"/>
    <s v="866d562d83a77144c090ae01fef5e5dc5d322dfdcb968ee04e0fa262fe1b2619"/>
    <x v="34"/>
    <n v="16050.59477"/>
    <n v="14519.037480000001"/>
    <n v="16050.59477"/>
    <n v="14519.037480000001"/>
    <n v="16222.178690000001"/>
    <n v="1777.33608"/>
    <n v="16222.178690000001"/>
    <n v="1777.33608"/>
    <n v="0"/>
    <n v="0"/>
    <n v="137.94900000000001"/>
    <n v="132.37299999999999"/>
    <n v="0"/>
    <n v="0"/>
    <n v="814.1232"/>
    <n v="1106.18058"/>
    <n v="2585.8694599999999"/>
    <n v="2439.7305200000001"/>
    <n v="0"/>
    <n v="0"/>
    <n v="0"/>
    <n v="0"/>
    <n v="0"/>
    <n v="0"/>
    <s v="Riesgos Catastroficos"/>
    <s v="Daños Sin Autos"/>
    <s v="Riesgos Catastroficos"/>
    <x v="39"/>
    <x v="3"/>
    <n v="1973163.2505099999"/>
    <n v="1477029.9641500001"/>
    <n v="915229324.65265"/>
    <n v="785024033.86473012"/>
    <n v="876641246.77607977"/>
    <n v="747866068.79561019"/>
    <n v="34998585.621450007"/>
    <n v="30295290.984420002"/>
    <n v="6399232.725469999"/>
    <n v="37900747.73929999"/>
    <n v="16050.59477"/>
    <n v="14519.037480000001"/>
    <n v="4.5860695468113083E-2"/>
    <n v="4.7925063626115108E-2"/>
    <n v="1531.5572899999988"/>
    <n v="10.548614480193486"/>
    <n v="100"/>
    <n v="100"/>
    <n v="0.81344484628179803"/>
    <n v="0.98298868895022073"/>
    <n v="1.7537238304827655E-3"/>
    <n v="1.8309194130469429E-3"/>
    <n v="1.8495022895696235E-3"/>
    <n v="1.9413954029739535E-3"/>
    <m/>
    <m/>
    <m/>
    <n v="0"/>
    <m/>
    <n v="0"/>
    <m/>
    <n v="0"/>
    <m/>
    <n v="812.72432223398073"/>
    <n v="101.06901907660585"/>
    <n v="12.241418086069986"/>
    <n v="0.25350193352764089"/>
    <n v="-26.40232393159533"/>
    <n v="5.989962366827295"/>
    <n v="31.483538229342795"/>
    <n v="45.34027717126726"/>
    <s v="Resto"/>
    <n v="2023"/>
    <n v="4"/>
    <d v="2025-03-26T00:00:00"/>
    <x v="39"/>
    <x v="34"/>
  </r>
  <r>
    <n v="2024"/>
    <n v="12"/>
    <n v="109"/>
    <x v="68"/>
    <s v="Riesgos Catastroficos"/>
    <n v="228"/>
    <s v="9d693eeee1d1899cbc50b6d45df953d3835acf28ee869879b45565fccc814765"/>
    <s v="866d562d83a77144c090ae01fef5e5dc5d322dfdcb968ee04e0fa262fe1b2619"/>
    <x v="14"/>
    <n v="983050.07510000002"/>
    <n v="805039.86566000001"/>
    <n v="983050.07510000002"/>
    <n v="805039.86566000001"/>
    <n v="110.17169000000001"/>
    <n v="-14648.653889999998"/>
    <n v="110.17169000000001"/>
    <n v="-14648.653889999998"/>
    <n v="0"/>
    <n v="0"/>
    <n v="137.94900000000001"/>
    <n v="132.37299999999999"/>
    <n v="0"/>
    <n v="0"/>
    <n v="-0.14094999999999999"/>
    <n v="-13986.40796"/>
    <n v="-511.89053000000001"/>
    <n v="-5106.0934800000005"/>
    <n v="0"/>
    <n v="0"/>
    <n v="0"/>
    <n v="0"/>
    <n v="0"/>
    <n v="0"/>
    <s v="Riesgos Catastroficos"/>
    <s v="Daños Sin Autos"/>
    <s v="Riesgos Catastroficos"/>
    <x v="39"/>
    <x v="3"/>
    <n v="4465205.7030500006"/>
    <n v="3855035.1309799999"/>
    <n v="915229324.65265"/>
    <n v="785024033.86473012"/>
    <n v="876641246.77607977"/>
    <n v="747866068.79561019"/>
    <n v="34998585.621450007"/>
    <n v="30295290.984420002"/>
    <n v="6399232.725469999"/>
    <n v="37900747.73929999"/>
    <n v="983050.07510000002"/>
    <n v="805039.86566000001"/>
    <n v="2.8088280073166905"/>
    <n v="2.6573102271043014"/>
    <n v="178010.20944000001"/>
    <n v="22.111974454092518"/>
    <n v="100"/>
    <n v="100"/>
    <n v="22.015784724733251"/>
    <n v="20.882815287220183"/>
    <n v="0.1074102466584634"/>
    <n v="0.11213824112374902"/>
    <n v="0.10254970942694971"/>
    <n v="0.10764492457271989"/>
    <m/>
    <m/>
    <m/>
    <n v="0"/>
    <m/>
    <n v="0"/>
    <m/>
    <n v="0"/>
    <m/>
    <n v="-100.75209429362798"/>
    <n v="1.1207128994806585E-2"/>
    <n v="-1.8196184456021336"/>
    <n v="1.7216390577810769E-3"/>
    <n v="-99.998992235887854"/>
    <n v="-89.974908763323299"/>
    <n v="2.7535184133998337E-2"/>
    <n v="273.91601847446003"/>
    <s v="Medianas"/>
    <n v="2023"/>
    <n v="4"/>
    <d v="2025-03-26T00:00:00"/>
    <x v="39"/>
    <x v="14"/>
  </r>
  <r>
    <n v="2024"/>
    <n v="12"/>
    <n v="25"/>
    <x v="36"/>
    <s v="Riesgos Catastroficos"/>
    <n v="25"/>
    <s v="b7a56873cd771f2c446d369b649430b65a756ba278ff97ec81bb6f55b2e73569"/>
    <s v="866d562d83a77144c090ae01fef5e5dc5d322dfdcb968ee04e0fa262fe1b2619"/>
    <x v="36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Riesgos Catastroficos"/>
    <s v="Daños Sin Autos"/>
    <s v="Riesgos Catastroficos"/>
    <x v="39"/>
    <x v="3"/>
    <n v="0"/>
    <n v="0"/>
    <n v="915229324.65265"/>
    <n v="785024033.86473012"/>
    <n v="876641246.77607977"/>
    <n v="747866068.79561019"/>
    <n v="34998585.621450007"/>
    <n v="30295290.984420002"/>
    <n v="6399232.725469999"/>
    <n v="37900747.7392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39"/>
    <x v="36"/>
  </r>
  <r>
    <n v="2024"/>
    <n v="12"/>
    <n v="18"/>
    <x v="64"/>
    <s v="Riesgos Catastroficos"/>
    <n v="5"/>
    <s v="ef2d127de37b942baad06145e54b0c619a1f22327b2ebbcfbec78f5564afe39d"/>
    <s v="866d562d83a77144c090ae01fef5e5dc5d322dfdcb968ee04e0fa262fe1b2619"/>
    <x v="17"/>
    <n v="902212.21197000006"/>
    <n v="815130.12036000006"/>
    <n v="902212.21197000006"/>
    <n v="815130.12036000006"/>
    <n v="-10293.910969999997"/>
    <n v="536600.71706999978"/>
    <n v="-10293.910969999997"/>
    <n v="536600.71706999978"/>
    <n v="0"/>
    <n v="0"/>
    <n v="137.94900000000001"/>
    <n v="132.37299999999999"/>
    <n v="0"/>
    <n v="0"/>
    <n v="4096.3264799999997"/>
    <n v="5837.2809000000007"/>
    <n v="9586.9082200000012"/>
    <n v="7985.3846100000001"/>
    <n v="0"/>
    <n v="0"/>
    <n v="0"/>
    <n v="0"/>
    <n v="0"/>
    <n v="0"/>
    <s v="Riesgos Catastroficos"/>
    <s v="Daños Sin Autos"/>
    <s v="Riesgos Catastroficos"/>
    <x v="39"/>
    <x v="3"/>
    <n v="21640816.292180002"/>
    <n v="22099973.424029998"/>
    <n v="915229324.65265"/>
    <n v="785024033.86473012"/>
    <n v="876641246.77607977"/>
    <n v="747866068.79561019"/>
    <n v="34998585.621450007"/>
    <n v="30295290.984420002"/>
    <n v="6399232.725469999"/>
    <n v="37900747.73929999"/>
    <n v="902212.21197000006"/>
    <n v="815130.12036000006"/>
    <n v="2.5778533502138163"/>
    <n v="2.6906165739724965"/>
    <n v="87082.091610000003"/>
    <n v="10.683213567367677"/>
    <n v="100"/>
    <n v="100"/>
    <n v="4.1690304089685295"/>
    <n v="3.6883760207316962"/>
    <n v="9.8577721197079179E-2"/>
    <n v="0.10291692471555036"/>
    <n v="0.10383505283870807"/>
    <n v="0.10899413068341424"/>
    <m/>
    <m/>
    <m/>
    <n v="0"/>
    <m/>
    <n v="0"/>
    <m/>
    <n v="0"/>
    <m/>
    <n v="-101.91835579836864"/>
    <n v="-1.1409633823868353"/>
    <n v="65.830068558012726"/>
    <n v="-0.16086164406911688"/>
    <n v="-29.824749739215061"/>
    <n v="20.055685332857131"/>
    <n v="42.728337290789241"/>
    <n v="73.099558569665447"/>
    <s v="Medianas"/>
    <n v="2023"/>
    <n v="4"/>
    <d v="2025-03-26T00:00:00"/>
    <x v="39"/>
    <x v="17"/>
  </r>
  <r>
    <n v="2024"/>
    <n v="12"/>
    <n v="127"/>
    <x v="5"/>
    <s v="Riesgos Catastroficos"/>
    <n v="263"/>
    <s v="4be84111a613654b362415e563cb7607df7b203b5d303802a8a546061bbc7847"/>
    <s v="866d562d83a77144c090ae01fef5e5dc5d322dfdcb968ee04e0fa262fe1b2619"/>
    <x v="19"/>
    <n v="688011.48059000005"/>
    <n v="416940.51654000004"/>
    <n v="688011.48059000005"/>
    <n v="416940.51654000004"/>
    <n v="5068.9656200000009"/>
    <n v="130385.51746000002"/>
    <n v="5068.9656200000009"/>
    <n v="130385.51746000002"/>
    <n v="0"/>
    <n v="0"/>
    <n v="137.94900000000001"/>
    <n v="132.37299999999999"/>
    <n v="0"/>
    <n v="0"/>
    <n v="645.44391000000007"/>
    <n v="601.59056999999996"/>
    <n v="228.63392000000002"/>
    <n v="50.096339999999998"/>
    <n v="0"/>
    <n v="0"/>
    <n v="0"/>
    <n v="0"/>
    <n v="0"/>
    <n v="0"/>
    <s v="Riesgos Catastroficos"/>
    <s v="Daños Sin Autos"/>
    <s v="Riesgos Catastroficos"/>
    <x v="39"/>
    <x v="3"/>
    <n v="1641104.9195699999"/>
    <n v="952812.23949000007"/>
    <n v="915229324.65265"/>
    <n v="785024033.86473012"/>
    <n v="876641246.77607977"/>
    <n v="747866068.79561019"/>
    <n v="34998585.621450007"/>
    <n v="30295290.984420002"/>
    <n v="6399232.725469999"/>
    <n v="37900747.73929999"/>
    <n v="688011.48059000005"/>
    <n v="416940.51654000004"/>
    <n v="1.9658265280535512"/>
    <n v="1.3762551967380692"/>
    <n v="271070.96405000001"/>
    <n v="65.01430139231725"/>
    <n v="100"/>
    <n v="100"/>
    <n v="41.923674250533104"/>
    <n v="43.75893793757001"/>
    <n v="7.5173670910415352E-2"/>
    <n v="7.8482672714775728E-2"/>
    <n v="5.3111815505491176E-2"/>
    <n v="5.5750693063459311E-2"/>
    <m/>
    <m/>
    <m/>
    <n v="0"/>
    <m/>
    <n v="0"/>
    <m/>
    <n v="0"/>
    <m/>
    <n v="-96.112324651735136"/>
    <n v="0.73675596454482717"/>
    <n v="31.271971009680279"/>
    <n v="7.9212084283552989E-2"/>
    <n v="7.2895657257393776"/>
    <n v="356.38847069466556"/>
    <n v="282.30452856688981"/>
    <n v="1200.8673088692706"/>
    <s v="Resto"/>
    <n v="2023"/>
    <n v="4"/>
    <d v="2025-03-26T00:00:00"/>
    <x v="39"/>
    <x v="19"/>
  </r>
  <r>
    <n v="2024"/>
    <n v="12"/>
    <n v="906"/>
    <x v="11"/>
    <s v="Pensiones Total"/>
    <n v="256"/>
    <s v="51e8ea280b44e16934d4d611901f3d3afc41789840acdff81942c2f65009cd52"/>
    <s v="866d562d83a77144c090ae01fef5e5dc5d322dfdcb968ee04e0fa262fe1b2619"/>
    <x v="5"/>
    <n v="10175274.549889999"/>
    <n v="7376094.61314"/>
    <n v="10175274.549889999"/>
    <n v="7376094.61314"/>
    <n v="6419910.3724000007"/>
    <n v="5650443.31776"/>
    <n v="6419910.3724000007"/>
    <n v="5650443.31776"/>
    <n v="0"/>
    <n v="0"/>
    <n v="137.94900000000001"/>
    <n v="132.37299999999999"/>
    <n v="0"/>
    <n v="0"/>
    <n v="6419910.3723999998"/>
    <n v="5650443.31776"/>
    <n v="-1768992.3195999998"/>
    <n v="-1611256.7447200001"/>
    <n v="0"/>
    <n v="0"/>
    <n v="0"/>
    <n v="0"/>
    <n v="10196875.34355"/>
    <n v="7378631.2091000006"/>
    <s v="Pensiones Total"/>
    <s v="Totales"/>
    <s v="Pensiones Total"/>
    <x v="42"/>
    <x v="3"/>
    <n v="10175274.549889999"/>
    <n v="7376094.61314"/>
    <n v="915229324.65265"/>
    <n v="785024033.86473012"/>
    <n v="876641246.77607977"/>
    <n v="747866068.79561019"/>
    <n v="38588077.876569994"/>
    <n v="37157965.069119997"/>
    <n v="31705869.062089998"/>
    <n v="28652397.558890004"/>
    <n v="10175274.549889999"/>
    <n v="7376094.61314"/>
    <n v="26.368959299909179"/>
    <n v="19.850641980580036"/>
    <n v="2799179.9367499985"/>
    <n v="37.949349670263913"/>
    <n v="100"/>
    <n v="100"/>
    <n v="100"/>
    <n v="100"/>
    <n v="1.111773221837242"/>
    <n v="1.1607113613819116"/>
    <n v="0.93960111983157413"/>
    <n v="0.98628550229838907"/>
    <m/>
    <m/>
    <n v="26.42493719476337"/>
    <n v="0"/>
    <m/>
    <n v="0"/>
    <m/>
    <n v="2818244.1344499998"/>
    <n v="38.194673979291508"/>
    <n v="13.617817423660838"/>
    <n v="63.093239803238568"/>
    <n v="76.604810731333728"/>
    <n v="20.248334337809222"/>
    <n v="13.617817423660817"/>
    <n v="9.7895990441554837"/>
    <n v="-362.91341128330362"/>
    <n v="-350.68547183905935"/>
    <s v="Grandes"/>
    <n v="2023"/>
    <n v="4"/>
    <d v="2025-03-26T00:00:00"/>
    <x v="42"/>
    <x v="5"/>
  </r>
  <r>
    <n v="2024"/>
    <n v="12"/>
    <n v="908"/>
    <x v="27"/>
    <s v="Pensiones Total"/>
    <n v="38"/>
    <s v="aea92132c4cbeb263e6ac2bf6c183b5d81737f179f21efdc5863739672f0f470"/>
    <s v="866d562d83a77144c090ae01fef5e5dc5d322dfdcb968ee04e0fa262fe1b2619"/>
    <x v="6"/>
    <n v="8660.1348800000014"/>
    <n v="9961.613800000001"/>
    <n v="8660.1348800000014"/>
    <n v="9961.613800000001"/>
    <n v="799861.30914000003"/>
    <n v="794059.16893000004"/>
    <n v="799861.30914000003"/>
    <n v="794059.16893000004"/>
    <n v="0"/>
    <n v="0"/>
    <n v="137.94900000000001"/>
    <n v="132.37299999999999"/>
    <n v="0"/>
    <n v="0"/>
    <n v="799861.30914000003"/>
    <n v="794059.16892999993"/>
    <n v="23043.60266"/>
    <n v="8509.7706799999996"/>
    <n v="0"/>
    <n v="0"/>
    <n v="0"/>
    <n v="0"/>
    <n v="8872.0907499999994"/>
    <n v="10239.250550000001"/>
    <s v="Pensiones Total"/>
    <s v="Totales"/>
    <s v="Pensiones Total"/>
    <x v="42"/>
    <x v="3"/>
    <n v="8660.1348800000014"/>
    <n v="9961.613800000001"/>
    <n v="915229324.65265"/>
    <n v="785024033.86473012"/>
    <n v="876641246.77607977"/>
    <n v="747866068.79561019"/>
    <n v="38588077.876569994"/>
    <n v="37157965.069119997"/>
    <n v="31705869.062089998"/>
    <n v="28652397.558890004"/>
    <n v="8660.1348800000014"/>
    <n v="9961.613800000001"/>
    <n v="2.2442514259717206E-2"/>
    <n v="2.6808824922112236E-2"/>
    <n v="-1301.4789199999996"/>
    <n v="-13.064940542063574"/>
    <n v="100"/>
    <n v="100"/>
    <n v="100"/>
    <n v="100"/>
    <n v="9.4622567773237779E-4"/>
    <n v="9.8787672971678672E-4"/>
    <n v="1.2689565376690769E-3"/>
    <n v="1.3320050495194326E-3"/>
    <m/>
    <m/>
    <n v="2.2991792383074302E-2"/>
    <n v="0"/>
    <m/>
    <n v="0"/>
    <m/>
    <n v="-1367.1598000000013"/>
    <n v="-13.352147145183402"/>
    <n v="0.73069368594009809"/>
    <n v="9236.1299243413159"/>
    <n v="7971.1900588838316"/>
    <n v="2.5227547227096085"/>
    <n v="0.7306936859401203"/>
    <n v="170.7899369622026"/>
    <n v="3471.07750876312"/>
    <n v="9331.1464995905153"/>
    <s v="Grandes"/>
    <n v="2023"/>
    <n v="4"/>
    <d v="2025-03-26T00:00:00"/>
    <x v="42"/>
    <x v="6"/>
  </r>
  <r>
    <n v="2024"/>
    <n v="12"/>
    <n v="905"/>
    <x v="12"/>
    <s v="Pensiones Total"/>
    <n v="51"/>
    <s v="031b4af5197ec30a926f48cf40e11a7dbc470048a21e4003b7a3c07c5dab1baa"/>
    <s v="866d562d83a77144c090ae01fef5e5dc5d322dfdcb968ee04e0fa262fe1b2619"/>
    <x v="4"/>
    <n v="11798046.961549999"/>
    <n v="13902414.304169999"/>
    <n v="11798046.961549999"/>
    <n v="13902414.304169999"/>
    <n v="9845644.3478299994"/>
    <n v="8986526.7199500017"/>
    <n v="9845644.3478299994"/>
    <n v="8986526.7199500017"/>
    <n v="0"/>
    <n v="0"/>
    <n v="137.94900000000001"/>
    <n v="132.37299999999999"/>
    <n v="0"/>
    <n v="0"/>
    <n v="9845644.3478299994"/>
    <n v="8986526.7199500017"/>
    <n v="-2671825.4124699999"/>
    <n v="-1562960.3544000001"/>
    <n v="0"/>
    <n v="0"/>
    <n v="0"/>
    <n v="0"/>
    <n v="11798046.961550001"/>
    <n v="13902414.304169999"/>
    <s v="Pensiones Total"/>
    <s v="Totales"/>
    <s v="Pensiones Total"/>
    <x v="42"/>
    <x v="3"/>
    <n v="11798046.961549999"/>
    <n v="13902414.304169999"/>
    <n v="915229324.65265"/>
    <n v="785024033.86473012"/>
    <n v="876641246.77607977"/>
    <n v="747866068.79561019"/>
    <n v="38588077.876569994"/>
    <n v="37157965.069119997"/>
    <n v="31705869.062089998"/>
    <n v="28652397.558890004"/>
    <n v="11798046.961549999"/>
    <n v="13902414.304169999"/>
    <n v="30.574331790476577"/>
    <n v="37.414358612774393"/>
    <n v="-2104367.3426200002"/>
    <n v="-15.136704291633718"/>
    <n v="100"/>
    <n v="100"/>
    <n v="100"/>
    <n v="100"/>
    <n v="1.2890809596848989"/>
    <n v="1.3458238481178346"/>
    <n v="1.7709539713997555"/>
    <n v="1.8589443864673438"/>
    <m/>
    <m/>
    <n v="30.574331790476585"/>
    <n v="0"/>
    <m/>
    <n v="0"/>
    <m/>
    <n v="-2104367.3426199984"/>
    <n v="-15.136704291633707"/>
    <n v="9.5600631328760741"/>
    <n v="83.45147616310642"/>
    <n v="64.640043976063296"/>
    <n v="31.053065691242061"/>
    <n v="9.5600631328760741"/>
    <n v="70.946460986573044"/>
    <n v="-368.49879119639331"/>
    <n v="-574.96830899462009"/>
    <s v="Grandes"/>
    <n v="2023"/>
    <n v="4"/>
    <d v="2025-03-26T00:00:00"/>
    <x v="42"/>
    <x v="4"/>
  </r>
  <r>
    <n v="2024"/>
    <n v="12"/>
    <n v="201.1"/>
    <x v="1"/>
    <s v="Pensiones Total"/>
    <n v="201.1"/>
    <m/>
    <m/>
    <x v="1"/>
    <n v="38588077.876569994"/>
    <n v="37157965.069119997"/>
    <n v="38588077.876569994"/>
    <n v="37157965.069119997"/>
    <n v="31705869.062090002"/>
    <n v="28652397.558890004"/>
    <n v="31705869.062090002"/>
    <n v="28652397.558890004"/>
    <n v="0"/>
    <n v="0"/>
    <n v="0"/>
    <n v="0"/>
    <n v="0"/>
    <n v="0"/>
    <n v="31705869.062090002"/>
    <n v="28652397.558890004"/>
    <n v="-7367454.275369999"/>
    <n v="-5648953.4424399994"/>
    <n v="0"/>
    <n v="0"/>
    <n v="0"/>
    <n v="0"/>
    <n v="38609890.626100004"/>
    <n v="37160779.301830001"/>
    <s v="Pensiones Total"/>
    <s v="Totales"/>
    <s v="Pensiones Total"/>
    <x v="42"/>
    <x v="3"/>
    <n v="38588077.876569994"/>
    <n v="37157965.069119997"/>
    <n v="915229324.65265"/>
    <n v="785024033.86473012"/>
    <n v="876641246.77607977"/>
    <n v="747866068.79561019"/>
    <n v="38588077.876569994"/>
    <n v="37157965.069119997"/>
    <n v="31705869.062089998"/>
    <n v="28652397.558890004"/>
    <n v="38588077.876569994"/>
    <n v="37157965.069119997"/>
    <n v="100"/>
    <n v="100"/>
    <n v="1430112.8074499965"/>
    <n v="3.8487382309277507"/>
    <n v="100"/>
    <n v="100"/>
    <n v="100"/>
    <n v="100"/>
    <n v="4.2162195678350924"/>
    <n v="4.4018095222510718"/>
    <n v="4.7333538167218459"/>
    <n v="4.9685320165628708"/>
    <m/>
    <m/>
    <n v="100.05652717297757"/>
    <n v="0"/>
    <m/>
    <n v="0"/>
    <m/>
    <n v="1449111.3242700025"/>
    <n v="3.899571945195035"/>
    <n v="10.656949377182556"/>
    <n v="82.164934888714043"/>
    <n v="77.109705834514287"/>
    <n v="100.00000000000003"/>
    <n v="10.656949377182556"/>
    <n v="30.421578978135688"/>
    <n v="-430.35040160459914"/>
    <n v="-507.21603303768666"/>
    <m/>
    <n v="2023"/>
    <n v="4"/>
    <d v="2025-03-26T00:00:00"/>
    <x v="42"/>
    <x v="1"/>
  </r>
  <r>
    <n v="2024"/>
    <n v="12"/>
    <n v="5.0999999999999996"/>
    <x v="6"/>
    <s v="Pensiones Total"/>
    <n v="5.0999999999999996"/>
    <m/>
    <m/>
    <x v="3"/>
    <n v="38588077.876569994"/>
    <n v="37157965.069119997"/>
    <n v="38588077.876569994"/>
    <n v="37157965.069119997"/>
    <n v="31705869.062090002"/>
    <n v="28652397.558890004"/>
    <n v="31705869.062090002"/>
    <n v="28652397.558890004"/>
    <n v="0"/>
    <n v="0"/>
    <n v="0"/>
    <n v="0"/>
    <n v="0"/>
    <n v="0"/>
    <n v="31705869.062090002"/>
    <n v="28652397.558890004"/>
    <n v="-7367454.275369999"/>
    <n v="-5648953.4424399994"/>
    <n v="0"/>
    <n v="0"/>
    <n v="0"/>
    <n v="0"/>
    <n v="38609890.626100004"/>
    <n v="37160779.301830001"/>
    <s v="Pensiones Total"/>
    <s v="Totales"/>
    <s v="Pensiones Total"/>
    <x v="42"/>
    <x v="3"/>
    <n v="38588077.876569994"/>
    <n v="37157965.069119997"/>
    <n v="915229324.65265"/>
    <n v="785024033.86473012"/>
    <n v="876641246.77607977"/>
    <n v="747866068.79561019"/>
    <n v="38588077.876569994"/>
    <n v="37157965.069119997"/>
    <n v="31705869.062089998"/>
    <n v="28652397.558890004"/>
    <n v="38588077.876569994"/>
    <n v="37157965.069119997"/>
    <n v="100"/>
    <n v="100"/>
    <n v="1430112.8074499965"/>
    <n v="3.8487382309277507"/>
    <n v="100"/>
    <n v="100"/>
    <n v="100"/>
    <n v="100"/>
    <n v="4.2162195678350924"/>
    <n v="4.4018095222510718"/>
    <n v="4.7333538167218459"/>
    <n v="4.9685320165628708"/>
    <m/>
    <m/>
    <n v="100.05652717297757"/>
    <n v="0"/>
    <m/>
    <n v="0"/>
    <m/>
    <n v="1449111.3242700025"/>
    <n v="3.899571945195035"/>
    <n v="10.656949377182556"/>
    <n v="82.164934888714043"/>
    <n v="77.109705834514287"/>
    <n v="100.00000000000003"/>
    <n v="10.656949377182556"/>
    <n v="30.421578978135688"/>
    <n v="-430.35040160459914"/>
    <n v="-507.21603303768666"/>
    <m/>
    <n v="2023"/>
    <n v="4"/>
    <d v="2025-03-26T00:00:00"/>
    <x v="42"/>
    <x v="3"/>
  </r>
  <r>
    <n v="2024"/>
    <n v="12"/>
    <n v="902"/>
    <x v="10"/>
    <s v="Pensiones Total"/>
    <n v="30"/>
    <s v="624b60c58c9d8bfb6ff1886c2fd605d2adeb6ea4da576068201b6c6958ce93f4"/>
    <s v="866d562d83a77144c090ae01fef5e5dc5d322dfdcb968ee04e0fa262fe1b2619"/>
    <x v="0"/>
    <n v="16606096.230249999"/>
    <n v="15869494.538009999"/>
    <n v="16606096.230249999"/>
    <n v="15869494.538009999"/>
    <n v="14640453.032719998"/>
    <n v="13221368.35225"/>
    <n v="14640453.032719998"/>
    <n v="13221368.35225"/>
    <n v="0"/>
    <n v="0"/>
    <n v="137.94900000000001"/>
    <n v="132.37299999999999"/>
    <n v="0"/>
    <n v="0"/>
    <n v="14640453.03272"/>
    <n v="13221368.35225"/>
    <n v="-2949680.1459599999"/>
    <n v="-2483246.1140000001"/>
    <n v="0"/>
    <n v="0"/>
    <n v="0"/>
    <n v="0"/>
    <n v="16606096.230250001"/>
    <n v="15869494.538009997"/>
    <s v="Pensiones Total"/>
    <s v="Totales"/>
    <s v="Pensiones Total"/>
    <x v="42"/>
    <x v="3"/>
    <n v="16606096.230249999"/>
    <n v="15869494.538009999"/>
    <n v="915229324.65265"/>
    <n v="785024033.86473012"/>
    <n v="876641246.77607977"/>
    <n v="747866068.79561019"/>
    <n v="38588077.876569994"/>
    <n v="37157965.069119997"/>
    <n v="31705869.062089998"/>
    <n v="28652397.558890004"/>
    <n v="16606096.230249999"/>
    <n v="15869494.538009999"/>
    <n v="43.034266395354535"/>
    <n v="42.708190581723457"/>
    <n v="736601.69223999977"/>
    <n v="4.6416203772320586"/>
    <n v="100"/>
    <n v="100"/>
    <n v="100"/>
    <n v="100"/>
    <n v="1.8144191606352194"/>
    <n v="1.894286436021609"/>
    <n v="2.0215297689528473"/>
    <n v="2.1219701227476189"/>
    <m/>
    <m/>
    <n v="43.034266395354543"/>
    <n v="0"/>
    <m/>
    <n v="0"/>
    <m/>
    <n v="736601.6922400035"/>
    <n v="4.6416203772320808"/>
    <n v="10.733266350819882"/>
    <n v="88.163122926209795"/>
    <n v="83.313103140006689"/>
    <n v="46.175845248239106"/>
    <n v="10.733266350819882"/>
    <n v="18.783238170809824"/>
    <n v="-496.34035923427666"/>
    <n v="-532.42279441054222"/>
    <s v="Grandes"/>
    <n v="2023"/>
    <n v="4"/>
    <d v="2025-03-26T00:00:00"/>
    <x v="42"/>
    <x v="0"/>
  </r>
  <r>
    <n v="2024"/>
    <n v="12"/>
    <n v="25"/>
    <x v="36"/>
    <s v="Camiones"/>
    <n v="25"/>
    <s v="b7a56873cd771f2c446d369b649430b65a756ba278ff97ec81bb6f55b2e73569"/>
    <s v="866d562d83a77144c090ae01fef5e5dc5d322dfdcb968ee04e0fa262fe1b2619"/>
    <x v="28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Camiones"/>
    <s v="Automóviles"/>
    <s v="Automóviles"/>
    <x v="43"/>
    <x v="3"/>
    <n v="0"/>
    <n v="0"/>
    <n v="915229324.65265"/>
    <n v="785024033.86473012"/>
    <n v="876641246.77607977"/>
    <n v="747866068.79561019"/>
    <n v="68298850.786959991"/>
    <n v="52835009.704029992"/>
    <n v="39398521.360119998"/>
    <n v="34435978.57147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43"/>
    <x v="28"/>
  </r>
  <r>
    <n v="2024"/>
    <n v="12"/>
    <n v="80"/>
    <x v="30"/>
    <s v="Camiones"/>
    <n v="52"/>
    <s v="41cfc0d1f2d127b04555b7246d84019b4d27710a3f3aff6e7764375b1e06e05d"/>
    <s v="866d562d83a77144c090ae01fef5e5dc5d322dfdcb968ee04e0fa262fe1b2619"/>
    <x v="26"/>
    <n v="6329.4076100000002"/>
    <n v="3867.4637000000002"/>
    <n v="6329.4076100000002"/>
    <n v="3867.4637000000002"/>
    <n v="4567.1614799999998"/>
    <n v="2503.1327799999999"/>
    <n v="4567.1614799999998"/>
    <n v="2503.1327799999999"/>
    <n v="0"/>
    <n v="0"/>
    <n v="137.94900000000001"/>
    <n v="132.37299999999999"/>
    <n v="-68.005229999999997"/>
    <n v="68.005229999999997"/>
    <n v="4567.1614800000007"/>
    <n v="2503.1327799999999"/>
    <n v="4762.9053800000002"/>
    <n v="3664.8753900000002"/>
    <n v="0"/>
    <n v="0"/>
    <n v="0"/>
    <n v="0"/>
    <n v="0"/>
    <n v="0"/>
    <s v="Camiones"/>
    <s v="Automóviles"/>
    <s v="Automóviles"/>
    <x v="43"/>
    <x v="3"/>
    <n v="1104243.47276"/>
    <n v="1122680.13815"/>
    <n v="915229324.65265"/>
    <n v="785024033.86473012"/>
    <n v="876641246.77607977"/>
    <n v="747866068.79561019"/>
    <n v="68298850.786959991"/>
    <n v="52835009.704029992"/>
    <n v="39398521.360119998"/>
    <n v="34435978.571479999"/>
    <n v="29670.13594"/>
    <n v="25503.196239999997"/>
    <n v="9.2672241729848358E-3"/>
    <n v="7.3198883120579976E-3"/>
    <n v="2461.94391"/>
    <n v="63.657841442700544"/>
    <n v="21.332587160367421"/>
    <n v="15.164623538182839"/>
    <n v="0.5731894972564312"/>
    <n v="0.34448491325169167"/>
    <n v="6.9156521098164686E-4"/>
    <n v="7.2200659429121278E-4"/>
    <n v="4.9265545170129339E-4"/>
    <n v="5.1713319555041443E-4"/>
    <m/>
    <m/>
    <m/>
    <n v="0"/>
    <m/>
    <n v="0"/>
    <m/>
    <n v="0"/>
    <m/>
    <n v="82.457819117370207"/>
    <n v="72.157803090201028"/>
    <n v="64.722851309502914"/>
    <n v="1.1592215449544701E-2"/>
    <n v="82.457819117370221"/>
    <n v="29.960909257545044"/>
    <n v="95.890241682693272"/>
    <n v="68.300624540470395"/>
    <s v="Resto"/>
    <n v="2023"/>
    <n v="4"/>
    <d v="2025-03-26T00:00:00"/>
    <x v="43"/>
    <x v="26"/>
  </r>
  <r>
    <n v="2024"/>
    <n v="12"/>
    <n v="41"/>
    <x v="7"/>
    <s v="Camiones"/>
    <n v="29"/>
    <s v="35135aaa6cc23891b40cb3f378c53a17a1127210ce60e125ccf03efcfdaec458"/>
    <s v="866d562d83a77144c090ae01fef5e5dc5d322dfdcb968ee04e0fa262fe1b2619"/>
    <x v="11"/>
    <n v="613306.03570000001"/>
    <n v="505826.696"/>
    <n v="613306.03570000001"/>
    <n v="505826.696"/>
    <n v="410243.26585000003"/>
    <n v="341438.27494999988"/>
    <n v="410243.26585000003"/>
    <n v="341438.27494999988"/>
    <n v="0"/>
    <n v="0"/>
    <n v="137.94900000000001"/>
    <n v="132.37299999999999"/>
    <n v="-2362.1225499999996"/>
    <n v="960.42399999999998"/>
    <n v="409511.05825"/>
    <n v="341438.27494999999"/>
    <n v="581062.02217999997"/>
    <n v="499466.35711000004"/>
    <n v="0"/>
    <n v="0"/>
    <n v="0"/>
    <n v="0"/>
    <n v="0"/>
    <n v="0"/>
    <s v="Camiones"/>
    <s v="Automóviles"/>
    <s v="Automóviles"/>
    <x v="43"/>
    <x v="3"/>
    <n v="31887947.205630001"/>
    <n v="27302085.109419998"/>
    <n v="915229324.65265"/>
    <n v="785024033.86473012"/>
    <n v="876641246.77607977"/>
    <n v="747866068.79561019"/>
    <n v="68298850.786959991"/>
    <n v="52835009.704029992"/>
    <n v="39398521.360119998"/>
    <n v="34435978.571479999"/>
    <n v="3433248.7899000002"/>
    <n v="3022908.87996"/>
    <n v="0.89797416593881529"/>
    <n v="0.95737030963660086"/>
    <n v="107479.33970000001"/>
    <n v="21.248253710199585"/>
    <n v="17.863722474882564"/>
    <n v="16.733110923498735"/>
    <n v="1.9233161411899142"/>
    <n v="1.8527035351797192"/>
    <n v="6.7011187161508765E-2"/>
    <n v="6.9960891978957565E-2"/>
    <n v="6.4434549030273458E-2"/>
    <n v="6.7636000228570484E-2"/>
    <m/>
    <m/>
    <m/>
    <n v="0"/>
    <m/>
    <n v="0"/>
    <m/>
    <n v="0"/>
    <m/>
    <n v="20.151516671666613"/>
    <n v="66.890466091984038"/>
    <n v="67.501038923022733"/>
    <n v="1.0412656406574099"/>
    <n v="19.937068657568791"/>
    <n v="16.336568801575901"/>
    <n v="70.476307626097551"/>
    <n v="68.360615302624538"/>
    <s v="Medianas"/>
    <n v="2023"/>
    <n v="4"/>
    <d v="2025-03-26T00:00:00"/>
    <x v="43"/>
    <x v="11"/>
  </r>
  <r>
    <n v="2024"/>
    <n v="12"/>
    <n v="150.1"/>
    <x v="32"/>
    <s v="Camiones"/>
    <n v="150.1"/>
    <m/>
    <m/>
    <x v="21"/>
    <n v="800122.84419999993"/>
    <n v="679529.87400999991"/>
    <n v="800122.84419999993"/>
    <n v="679529.87400999991"/>
    <n v="571844.78006999975"/>
    <n v="300674.92016000004"/>
    <n v="571844.78006999975"/>
    <n v="300674.92016000004"/>
    <n v="0"/>
    <n v="0"/>
    <n v="0"/>
    <n v="0"/>
    <n v="-68.005229999999997"/>
    <n v="68.005229999999997"/>
    <n v="498820.75352999999"/>
    <n v="249165.77216000002"/>
    <n v="658754.5907399999"/>
    <n v="461406.19906000001"/>
    <n v="0"/>
    <n v="0"/>
    <n v="0"/>
    <n v="0"/>
    <n v="0"/>
    <n v="0"/>
    <s v="Camiones"/>
    <s v="Automóviles"/>
    <s v="Automóviles"/>
    <x v="43"/>
    <x v="3"/>
    <n v="57715377.523379996"/>
    <n v="50147737.374839999"/>
    <n v="915229324.65265"/>
    <n v="785024033.86473012"/>
    <n v="876641246.77607977"/>
    <n v="747866068.79561019"/>
    <n v="68298850.786959991"/>
    <n v="52835009.704029992"/>
    <n v="39398521.360119998"/>
    <n v="34435978.571479999"/>
    <n v="7523111.6246100012"/>
    <n v="6249268.1691000005"/>
    <n v="1.1715026460632101"/>
    <n v="1.2861356093555685"/>
    <n v="120592.97019000002"/>
    <n v="17.746529593815239"/>
    <n v="10.635530670349164"/>
    <n v="10.873751223703104"/>
    <n v="1.3863252369368582"/>
    <n v="1.3550558999914759"/>
    <n v="8.7423208877585354E-2"/>
    <n v="9.1271412010616365E-2"/>
    <n v="8.6561664954972806E-2"/>
    <n v="9.086250899233049E-2"/>
    <m/>
    <m/>
    <m/>
    <n v="0"/>
    <m/>
    <n v="0"/>
    <m/>
    <n v="0"/>
    <m/>
    <n v="90.187056428151834"/>
    <n v="71.469622972926956"/>
    <n v="44.247491046372353"/>
    <n v="1.4514371614180244"/>
    <n v="100.19633884933671"/>
    <n v="42.771075048850228"/>
    <n v="75.721787831437936"/>
    <n v="54.00139241033456"/>
    <s v="Resto"/>
    <n v="2023"/>
    <n v="4"/>
    <d v="2025-03-26T00:00:00"/>
    <x v="43"/>
    <x v="21"/>
  </r>
  <r>
    <n v="2024"/>
    <n v="12"/>
    <n v="5.0999999999999996"/>
    <x v="6"/>
    <s v="Camiones"/>
    <n v="5.0999999999999996"/>
    <m/>
    <m/>
    <x v="3"/>
    <n v="52727013.192160003"/>
    <n v="40185694.122189999"/>
    <n v="52727013.192160003"/>
    <n v="40185694.122189999"/>
    <n v="29399379.966199998"/>
    <n v="26289336.119119998"/>
    <n v="29399379.966199998"/>
    <n v="26289336.119119998"/>
    <n v="0"/>
    <n v="0"/>
    <n v="0"/>
    <n v="0"/>
    <n v="31543.913500000002"/>
    <n v="-5041.0554000000011"/>
    <n v="28187201.839620002"/>
    <n v="24982339.82243"/>
    <n v="44232006.084890001"/>
    <n v="35421528.745400004"/>
    <n v="0"/>
    <n v="0"/>
    <n v="0"/>
    <n v="0"/>
    <n v="0"/>
    <n v="0"/>
    <s v="Camiones"/>
    <s v="Automóviles"/>
    <s v="Automóviles"/>
    <x v="43"/>
    <x v="3"/>
    <n v="283455030.99602997"/>
    <n v="239334795.11507002"/>
    <n v="915229324.65265"/>
    <n v="785024033.86473012"/>
    <n v="876641246.77607977"/>
    <n v="747866068.79561019"/>
    <n v="68298850.786959991"/>
    <n v="52835009.704029992"/>
    <n v="39398521.360119998"/>
    <n v="34435978.571479999"/>
    <n v="137848317.33684"/>
    <n v="106986437.04843001"/>
    <n v="77.200439809196538"/>
    <n v="76.058837402134202"/>
    <n v="12541319.069970004"/>
    <n v="31.208417184076609"/>
    <n v="38.250023076682623"/>
    <n v="37.561484643141227"/>
    <n v="18.601544310885238"/>
    <n v="16.790577443145732"/>
    <n v="5.7610712170057576"/>
    <n v="6.0146625984195845"/>
    <n v="5.119039976948593"/>
    <n v="5.3733811171439365"/>
    <m/>
    <m/>
    <m/>
    <n v="0"/>
    <m/>
    <n v="0"/>
    <m/>
    <n v="0"/>
    <m/>
    <n v="11.830058518739438"/>
    <n v="55.757719215112687"/>
    <n v="65.419639235753252"/>
    <n v="74.620516078450251"/>
    <n v="12.828510219497403"/>
    <n v="24.873227247805229"/>
    <n v="63.725804761202021"/>
    <n v="70.528688928126286"/>
    <m/>
    <n v="2023"/>
    <n v="4"/>
    <d v="2025-03-26T00:00:00"/>
    <x v="43"/>
    <x v="3"/>
  </r>
  <r>
    <n v="2024"/>
    <n v="12"/>
    <n v="103"/>
    <x v="18"/>
    <s v="Camiones"/>
    <n v="205"/>
    <s v="f8809aff4d69bece79dabe35be0c708b890d7eafb841f121330667b77d2e2590"/>
    <s v="866d562d83a77144c090ae01fef5e5dc5d322dfdcb968ee04e0fa262fe1b2619"/>
    <x v="29"/>
    <n v="1941.1478200000001"/>
    <n v="17785.903079999996"/>
    <n v="1941.1478200000001"/>
    <n v="17785.903079999996"/>
    <n v="16252.471589999999"/>
    <n v="2279.10104"/>
    <n v="16252.471589999999"/>
    <n v="2279.10104"/>
    <n v="0"/>
    <n v="0"/>
    <n v="137.94900000000001"/>
    <n v="132.37299999999999"/>
    <n v="0"/>
    <n v="0"/>
    <n v="16252.471589999999"/>
    <n v="2279.10104"/>
    <n v="6831.0617599999996"/>
    <n v="6950.3615300000001"/>
    <n v="0"/>
    <n v="0"/>
    <n v="0"/>
    <n v="0"/>
    <n v="0"/>
    <n v="0"/>
    <s v="Camiones"/>
    <s v="Automóviles"/>
    <s v="Automóviles"/>
    <x v="43"/>
    <x v="3"/>
    <n v="2277640.2283600001"/>
    <n v="1936052.42652"/>
    <n v="915229324.65265"/>
    <n v="785024033.86473012"/>
    <n v="876641246.77607977"/>
    <n v="747866068.79561019"/>
    <n v="68298850.786959991"/>
    <n v="52835009.704029992"/>
    <n v="39398521.360119998"/>
    <n v="34435978.571479999"/>
    <n v="439120.17443999997"/>
    <n v="333271.47408999997"/>
    <n v="2.8421383341498555E-3"/>
    <n v="3.366310175702187E-2"/>
    <n v="-15844.755259999996"/>
    <n v="-89.086031722601732"/>
    <n v="0.44205389161987424"/>
    <n v="5.3367613080490992"/>
    <n v="8.5226270410481419E-2"/>
    <n v="0.91866846353792497"/>
    <n v="2.1209414599305035E-4"/>
    <n v="2.2143012630750956E-4"/>
    <n v="2.2656507715360899E-3"/>
    <n v="2.3782203555033645E-3"/>
    <m/>
    <m/>
    <m/>
    <n v="0"/>
    <m/>
    <n v="0"/>
    <m/>
    <n v="0"/>
    <m/>
    <n v="613.10886638005297"/>
    <n v="837.26089391790879"/>
    <n v="12.814086694101116"/>
    <n v="4.1251476017196642E-2"/>
    <n v="613.10886638005297"/>
    <n v="-1.7164541655144694"/>
    <n v="237.92013834757074"/>
    <n v="32.791114968087136"/>
    <s v="Resto"/>
    <n v="2023"/>
    <n v="4"/>
    <d v="2025-03-26T00:00:00"/>
    <x v="43"/>
    <x v="29"/>
  </r>
  <r>
    <n v="2024"/>
    <n v="12"/>
    <n v="12"/>
    <x v="31"/>
    <s v="Camiones"/>
    <n v="12"/>
    <s v="6b51d431df5d7f141cbececcf79edf3dd861c3b4069f0b11661a3eefacbba918"/>
    <s v="866d562d83a77144c090ae01fef5e5dc5d322dfdcb968ee04e0fa262fe1b2619"/>
    <x v="27"/>
    <n v="52824.178950000001"/>
    <n v="53121.693829999997"/>
    <n v="52824.178950000001"/>
    <n v="53121.693829999997"/>
    <n v="44613.502840000008"/>
    <n v="35181.785790000002"/>
    <n v="44613.502840000008"/>
    <n v="35181.785790000002"/>
    <n v="0"/>
    <n v="0"/>
    <n v="137.94900000000001"/>
    <n v="132.37299999999999"/>
    <n v="0"/>
    <n v="0"/>
    <n v="17031.682379999998"/>
    <n v="11351.81666"/>
    <n v="20742.308550000002"/>
    <n v="16042.251880000002"/>
    <n v="0"/>
    <n v="0"/>
    <n v="0"/>
    <n v="0"/>
    <n v="0"/>
    <n v="0"/>
    <s v="Camiones"/>
    <s v="Automóviles"/>
    <s v="Automóviles"/>
    <x v="43"/>
    <x v="3"/>
    <n v="6593607.79947"/>
    <n v="7470400.8941500001"/>
    <n v="915229324.65265"/>
    <n v="785024033.86473012"/>
    <n v="876641246.77607977"/>
    <n v="747866068.79561019"/>
    <n v="68298850.786959991"/>
    <n v="52835009.704029992"/>
    <n v="39398521.360119998"/>
    <n v="34435978.571479999"/>
    <n v="542884.55478000001"/>
    <n v="534612.19749000005"/>
    <n v="7.7342705391589842E-2"/>
    <n v="0.10054260258032684"/>
    <n v="-297.51487999999517"/>
    <n v="-0.56006286424544749"/>
    <n v="9.7302784698685372"/>
    <n v="9.9364911761096959"/>
    <n v="0.80114226621495532"/>
    <n v="0.71109562368465506"/>
    <n v="5.7716877647083654E-3"/>
    <n v="6.0257464663298994E-3"/>
    <n v="6.7668875777570853E-3"/>
    <n v="7.1031025535827604E-3"/>
    <m/>
    <m/>
    <m/>
    <n v="0"/>
    <m/>
    <n v="0"/>
    <m/>
    <n v="0"/>
    <m/>
    <n v="26.808522757479981"/>
    <n v="84.456594928296582"/>
    <n v="66.228659618024849"/>
    <n v="0.11323649035508911"/>
    <n v="50.034861292412728"/>
    <n v="29.297985751361978"/>
    <n v="82.110833222563343"/>
    <n v="70.761989930805143"/>
    <s v="Resto"/>
    <n v="2023"/>
    <n v="4"/>
    <d v="2025-03-26T00:00:00"/>
    <x v="43"/>
    <x v="27"/>
  </r>
  <r>
    <n v="2024"/>
    <n v="12"/>
    <n v="201.1"/>
    <x v="1"/>
    <s v="Camiones"/>
    <n v="201.1"/>
    <m/>
    <m/>
    <x v="1"/>
    <n v="68298850.786960006"/>
    <n v="52835009.704030007"/>
    <n v="68298850.786960006"/>
    <n v="52835009.704030007"/>
    <n v="39398521.360119991"/>
    <n v="34435978.571479991"/>
    <n v="39398521.360119991"/>
    <n v="34435978.571479991"/>
    <n v="0"/>
    <n v="0"/>
    <n v="0"/>
    <n v="0"/>
    <n v="63877.286580000007"/>
    <n v="-6890.0325300000004"/>
    <n v="37371261.086040005"/>
    <n v="32628712.309949998"/>
    <n v="58163339.41007001"/>
    <n v="46174667.023779996"/>
    <n v="0"/>
    <n v="0"/>
    <n v="0"/>
    <n v="0"/>
    <n v="0"/>
    <n v="0"/>
    <s v="Camiones"/>
    <s v="Automóviles"/>
    <s v="Automóviles"/>
    <x v="43"/>
    <x v="3"/>
    <n v="573040294.60030007"/>
    <n v="489519569.85891008"/>
    <n v="915229324.65265"/>
    <n v="785024033.86473012"/>
    <n v="876641246.77607977"/>
    <n v="747866068.79561019"/>
    <n v="68298850.786959991"/>
    <n v="52835009.704029992"/>
    <n v="39398521.360119998"/>
    <n v="34435978.571479999"/>
    <n v="190820165.36711997"/>
    <n v="150798058.01850998"/>
    <n v="100.00000000000003"/>
    <n v="100.00000000000003"/>
    <n v="15463841.082929999"/>
    <n v="29.268171179592862"/>
    <n v="35.792260558814355"/>
    <n v="35.036929784297804"/>
    <n v="11.918682059627058"/>
    <n v="10.793237483694099"/>
    <n v="7.4624849693142146"/>
    <n v="7.7909693432900458"/>
    <n v="6.7303684250174394"/>
    <n v="7.0647689350470682"/>
    <m/>
    <m/>
    <m/>
    <n v="0"/>
    <m/>
    <n v="0"/>
    <m/>
    <n v="0"/>
    <m/>
    <n v="14.410924255685288"/>
    <n v="57.685482121819497"/>
    <n v="65.17644032693984"/>
    <n v="99.999999999999972"/>
    <n v="14.534894086653205"/>
    <n v="25.963744102617635"/>
    <n v="64.252261759870336"/>
    <n v="70.663665626751964"/>
    <m/>
    <n v="2023"/>
    <n v="4"/>
    <d v="2025-03-26T00:00:00"/>
    <x v="43"/>
    <x v="1"/>
  </r>
  <r>
    <n v="2024"/>
    <n v="12"/>
    <n v="10"/>
    <x v="4"/>
    <s v="Camiones"/>
    <n v="10"/>
    <s v="4a44dc15364204a80fe80e9039455cc1608281820fe2b24f1e5233ade6af1dd5"/>
    <s v="866d562d83a77144c090ae01fef5e5dc5d322dfdcb968ee04e0fa262fe1b2619"/>
    <x v="14"/>
    <n v="809690.92955999996"/>
    <n v="711784.48722999997"/>
    <n v="809690.92955999996"/>
    <n v="711784.48722999997"/>
    <n v="567977.38601000002"/>
    <n v="307081.01771999995"/>
    <n v="567977.38601000002"/>
    <n v="307081.01771999995"/>
    <n v="0"/>
    <n v="0"/>
    <n v="137.94900000000001"/>
    <n v="132.37299999999999"/>
    <n v="0"/>
    <n v="0"/>
    <n v="552096.25504999992"/>
    <n v="297328.65302999999"/>
    <n v="893455.83383999998"/>
    <n v="418022.83757999999"/>
    <n v="0"/>
    <n v="0"/>
    <n v="0"/>
    <n v="0"/>
    <n v="0"/>
    <n v="0"/>
    <s v="Camiones"/>
    <s v="Automóviles"/>
    <s v="Automóviles"/>
    <x v="43"/>
    <x v="3"/>
    <n v="6475502.38203"/>
    <n v="6588756.6787700001"/>
    <n v="915229324.65265"/>
    <n v="785024033.86473012"/>
    <n v="876641246.77607977"/>
    <n v="747866068.79561019"/>
    <n v="68298850.786959991"/>
    <n v="52835009.704029992"/>
    <n v="39398521.360119998"/>
    <n v="34435978.571479999"/>
    <n v="1697339.3229100001"/>
    <n v="1551100.1217"/>
    <n v="1.1855117915316238"/>
    <n v="1.3471834134549399"/>
    <n v="97906.442329999991"/>
    <n v="13.755068294760875"/>
    <n v="47.703539217593033"/>
    <n v="45.889009824194119"/>
    <n v="12.503909068228472"/>
    <n v="10.803016744016066"/>
    <n v="8.8468639252495082E-2"/>
    <n v="9.236286023931739E-2"/>
    <n v="9.0670407086243396E-2"/>
    <n v="9.5175395291871273E-2"/>
    <m/>
    <m/>
    <m/>
    <n v="0"/>
    <m/>
    <n v="0"/>
    <m/>
    <n v="0"/>
    <m/>
    <n v="84.960109298546229"/>
    <n v="70.147430985629128"/>
    <n v="43.142415046869715"/>
    <n v="1.4416210720662186"/>
    <n v="85.685519852771904"/>
    <n v="113.73373737481818"/>
    <n v="61.793346032241516"/>
    <n v="71.127370636322723"/>
    <s v="Medianas"/>
    <n v="2023"/>
    <n v="4"/>
    <d v="2025-03-26T00:00:00"/>
    <x v="43"/>
    <x v="14"/>
  </r>
  <r>
    <n v="2024"/>
    <n v="12"/>
    <n v="22"/>
    <x v="15"/>
    <s v="Camiones"/>
    <n v="16"/>
    <s v="b17ef6d19c7a5b1ee83b907c595526dcb1eb06db8227d650d5dda0a9f4ce8cd9"/>
    <s v="866d562d83a77144c090ae01fef5e5dc5d322dfdcb968ee04e0fa262fe1b2619"/>
    <x v="13"/>
    <n v="2390556.4249999998"/>
    <n v="1943977.1961099999"/>
    <n v="2390556.4249999998"/>
    <n v="1943977.1961099999"/>
    <n v="1579150.4731099999"/>
    <n v="1291717.64937"/>
    <n v="1579150.4731099999"/>
    <n v="1291717.64937"/>
    <n v="0"/>
    <n v="0"/>
    <n v="137.94900000000001"/>
    <n v="132.37299999999999"/>
    <n v="4045.3205899999998"/>
    <n v="230.63604999999998"/>
    <n v="1578958.1971099998"/>
    <n v="1288807.6390999998"/>
    <n v="2187562.6732100002"/>
    <n v="1682009.9384300001"/>
    <n v="0"/>
    <n v="0"/>
    <n v="0"/>
    <n v="0"/>
    <n v="0"/>
    <n v="0"/>
    <s v="Camiones"/>
    <s v="Automóviles"/>
    <s v="Automóviles"/>
    <x v="43"/>
    <x v="3"/>
    <n v="30790952.222909998"/>
    <n v="26673376.957529999"/>
    <n v="915229324.65265"/>
    <n v="785024033.86473012"/>
    <n v="876641246.77607977"/>
    <n v="747866068.79561019"/>
    <n v="68298850.786959991"/>
    <n v="52835009.704029992"/>
    <n v="39398521.360119998"/>
    <n v="34435978.571479999"/>
    <n v="6706919.4443900008"/>
    <n v="5231089.0424499996"/>
    <n v="3.5001415067095372"/>
    <n v="3.6793353630475876"/>
    <n v="446579.22888999991"/>
    <n v="22.972452032031466"/>
    <n v="35.643136089841953"/>
    <n v="37.161997823679386"/>
    <n v="7.7638275285988296"/>
    <n v="7.2880805426521267"/>
    <n v="0.26119753384292721"/>
    <n v="0.27269495175951025"/>
    <n v="0.24763282552505553"/>
    <n v="0.25993654174478714"/>
    <m/>
    <m/>
    <m/>
    <n v="0"/>
    <m/>
    <n v="0"/>
    <m/>
    <n v="0"/>
    <m/>
    <n v="22.251985476871617"/>
    <n v="66.057862370263862"/>
    <n v="66.447160591944936"/>
    <n v="4.0081465460996935"/>
    <n v="22.513100419905797"/>
    <n v="30.056465376886333"/>
    <n v="72.178878184690248"/>
    <n v="76.623069201540034"/>
    <s v="Medianas"/>
    <n v="2023"/>
    <n v="4"/>
    <d v="2025-03-26T00:00:00"/>
    <x v="43"/>
    <x v="13"/>
  </r>
  <r>
    <n v="2024"/>
    <n v="12"/>
    <n v="107"/>
    <x v="28"/>
    <s v="Camiones"/>
    <n v="70"/>
    <s v="ff5a1ae012afa5d4c889c50ad427aaf545d31a4fac04ffc1c4d03d403ba4250a"/>
    <s v="866d562d83a77144c090ae01fef5e5dc5d322dfdcb968ee04e0fa262fe1b2619"/>
    <x v="19"/>
    <n v="568575.39769000001"/>
    <n v="461809.55119999999"/>
    <n v="568575.39769000001"/>
    <n v="461809.55119999999"/>
    <n v="396946.05345999979"/>
    <n v="175760.55215000003"/>
    <n v="396946.05345999979"/>
    <n v="175760.55215000003"/>
    <n v="0"/>
    <n v="0"/>
    <n v="137.94900000000001"/>
    <n v="132.37299999999999"/>
    <n v="0"/>
    <n v="0"/>
    <n v="375565.89468000003"/>
    <n v="173400.54211000001"/>
    <n v="481896.16227999999"/>
    <n v="331900.24316000001"/>
    <n v="0"/>
    <n v="0"/>
    <n v="0"/>
    <n v="0"/>
    <n v="0"/>
    <n v="0"/>
    <s v="Camiones"/>
    <s v="Automóviles"/>
    <s v="Automóviles"/>
    <x v="43"/>
    <x v="3"/>
    <n v="1973163.2505099999"/>
    <n v="1477029.9641500001"/>
    <n v="915229324.65265"/>
    <n v="785024033.86473012"/>
    <n v="876641246.77607977"/>
    <n v="747866068.79561019"/>
    <n v="68298850.786959991"/>
    <n v="52835009.704029992"/>
    <n v="39398521.360119998"/>
    <n v="34435978.571479999"/>
    <n v="1526594.20025"/>
    <n v="1095738.9205699998"/>
    <n v="0.83248164667297109"/>
    <n v="0.87405974520863106"/>
    <n v="106765.84649000003"/>
    <n v="23.119020863161399"/>
    <n v="37.244697876939945"/>
    <n v="42.145947591217094"/>
    <n v="28.815426069943346"/>
    <n v="31.266092253298446"/>
    <n v="6.2123817755269928E-2"/>
    <n v="6.4858389880807318E-2"/>
    <n v="5.8827441107309565E-2"/>
    <n v="6.1750301353250901E-2"/>
    <m/>
    <m/>
    <m/>
    <n v="0"/>
    <m/>
    <n v="0"/>
    <m/>
    <n v="0"/>
    <m/>
    <n v="125.8447920220645"/>
    <n v="69.814145155190772"/>
    <n v="38.059098538194128"/>
    <n v="1.0075151040104688"/>
    <n v="116.58865082541237"/>
    <n v="45.193072982381352"/>
    <n v="77.935025027607907"/>
    <n v="52.244777062850289"/>
    <s v="Resto"/>
    <n v="2023"/>
    <n v="4"/>
    <d v="2025-03-26T00:00:00"/>
    <x v="43"/>
    <x v="19"/>
  </r>
  <r>
    <n v="2024"/>
    <n v="12"/>
    <n v="8"/>
    <x v="20"/>
    <s v="Camiones"/>
    <n v="8"/>
    <s v="2c624232cdd221771294dfbb310aca000a0df6ac8b66b696d90ef06fdefb64a3"/>
    <s v="866d562d83a77144c090ae01fef5e5dc5d322dfdcb968ee04e0fa262fe1b2619"/>
    <x v="12"/>
    <n v="630908.70264999999"/>
    <n v="448936.44137000002"/>
    <n v="630908.70264999999"/>
    <n v="448936.44137000002"/>
    <n v="329965.27076000004"/>
    <n v="296649.47603999998"/>
    <n v="329965.27076000004"/>
    <n v="296649.47603999998"/>
    <n v="0"/>
    <n v="0"/>
    <n v="137.94900000000001"/>
    <n v="132.37299999999999"/>
    <n v="0"/>
    <n v="0"/>
    <n v="328487.37761999998"/>
    <n v="288038.68861000001"/>
    <n v="567608.53655999992"/>
    <n v="431822.86441000004"/>
    <n v="0"/>
    <n v="0"/>
    <n v="0"/>
    <n v="0"/>
    <n v="0"/>
    <n v="0"/>
    <s v="Camiones"/>
    <s v="Automóviles"/>
    <s v="Automóviles"/>
    <x v="43"/>
    <x v="3"/>
    <n v="2563341.60146"/>
    <n v="2109928.1285699997"/>
    <n v="915229324.65265"/>
    <n v="785024033.86473012"/>
    <n v="876641246.77607977"/>
    <n v="747866068.79561019"/>
    <n v="68298850.786959991"/>
    <n v="52835009.704029992"/>
    <n v="39398521.360119998"/>
    <n v="34435978.571479999"/>
    <n v="1381895.7490399999"/>
    <n v="1003263.95878"/>
    <n v="0.92374717199554501"/>
    <n v="0.84969501072270537"/>
    <n v="181972.26127999998"/>
    <n v="40.534081110609563"/>
    <n v="45.655303816390699"/>
    <n v="44.74758984823103"/>
    <n v="24.612743861007598"/>
    <n v="21.277333350414448"/>
    <n v="6.8934493864632657E-2"/>
    <n v="7.1968858979681666E-2"/>
    <n v="5.7187604710629489E-2"/>
    <n v="6.0028989160182518E-2"/>
    <m/>
    <m/>
    <m/>
    <n v="0"/>
    <m/>
    <n v="0"/>
    <m/>
    <n v="0"/>
    <m/>
    <n v="11.230693937078717"/>
    <n v="52.300003054966581"/>
    <n v="66.078279396238699"/>
    <n v="0.83750673722998592"/>
    <n v="14.042797238521976"/>
    <n v="31.444762040454698"/>
    <n v="57.872170071789739"/>
    <n v="66.702972989526046"/>
    <s v="Medianas"/>
    <n v="2023"/>
    <n v="4"/>
    <d v="2025-03-26T00:00:00"/>
    <x v="43"/>
    <x v="12"/>
  </r>
  <r>
    <n v="2024"/>
    <n v="12"/>
    <n v="61"/>
    <x v="2"/>
    <s v="Camion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-366.48097999999999"/>
    <n v="-679.69346999999993"/>
    <n v="144.31820000000002"/>
    <n v="732.55820999999992"/>
    <n v="0"/>
    <n v="0"/>
    <n v="0"/>
    <n v="0"/>
    <n v="0"/>
    <n v="0"/>
    <s v="Camiones"/>
    <s v="Automóviles"/>
    <s v="Automóviles"/>
    <x v="43"/>
    <x v="3"/>
    <n v="0"/>
    <n v="0"/>
    <n v="915229324.65265"/>
    <n v="785024033.86473012"/>
    <n v="876641246.77607977"/>
    <n v="747866068.79561019"/>
    <n v="68298850.786959991"/>
    <n v="52835009.704029992"/>
    <n v="39398521.360119998"/>
    <n v="34435978.57147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6.08143285531343"/>
    <n v="-80.299422212468272"/>
    <n v="-253.93954470052975"/>
    <n v="-92.783544122725758"/>
    <m/>
    <n v="2023"/>
    <n v="4"/>
    <d v="2025-03-26T00:00:00"/>
    <x v="43"/>
    <x v="2"/>
  </r>
  <r>
    <n v="2024"/>
    <n v="12"/>
    <n v="37"/>
    <x v="35"/>
    <s v="Camiones"/>
    <n v="25"/>
    <s v="b7a56873cd771f2c446d369b649430b65a756ba278ff97ec81bb6f55b2e73569"/>
    <s v="866d562d83a77144c090ae01fef5e5dc5d322dfdcb968ee04e0fa262fe1b2619"/>
    <x v="20"/>
    <n v="7067.6593300000004"/>
    <n v="7647.0800799999997"/>
    <n v="7067.6593300000004"/>
    <n v="7647.0800799999997"/>
    <n v="176.72300000000001"/>
    <n v="196.32701999999998"/>
    <n v="176.72300000000001"/>
    <n v="196.32701999999998"/>
    <n v="0"/>
    <n v="0"/>
    <n v="137.94900000000001"/>
    <n v="132.37299999999999"/>
    <n v="0"/>
    <n v="0"/>
    <n v="170.34767000000002"/>
    <n v="196.32701999999998"/>
    <n v="7067.6593300000004"/>
    <n v="7645.4741699999995"/>
    <n v="0"/>
    <n v="0"/>
    <n v="0"/>
    <n v="0"/>
    <n v="0"/>
    <n v="0"/>
    <s v="Camiones"/>
    <s v="Automóviles"/>
    <s v="Automóviles"/>
    <x v="43"/>
    <x v="3"/>
    <n v="13491623.877"/>
    <n v="11092660.54903"/>
    <n v="915229324.65265"/>
    <n v="785024033.86473012"/>
    <n v="876641246.77607977"/>
    <n v="747866068.79561019"/>
    <n v="68298850.786959991"/>
    <n v="52835009.704029992"/>
    <n v="39398521.360119998"/>
    <n v="34435978.571479999"/>
    <n v="4011106.6406"/>
    <n v="3491173.6451699999"/>
    <n v="1.0348137997293212E-2"/>
    <n v="1.4473509369710058E-2"/>
    <n v="-579.42074999999932"/>
    <n v="-7.5770195151402042"/>
    <n v="0.17620222954089265"/>
    <n v="0.21904038175184012"/>
    <n v="5.2385534865441022E-2"/>
    <n v="6.8938196081991351E-2"/>
    <n v="7.7222824265189881E-4"/>
    <n v="8.0622025897046233E-4"/>
    <n v="9.741205046109061E-4"/>
    <n v="1.0225199937624028E-3"/>
    <m/>
    <m/>
    <m/>
    <n v="0"/>
    <m/>
    <n v="0"/>
    <m/>
    <n v="0"/>
    <m/>
    <n v="-9.9853907016975931"/>
    <n v="2.5004459291050751"/>
    <n v="2.5673462020290492"/>
    <n v="4.4855236668572726E-4"/>
    <n v="-13.232692066532648"/>
    <n v="-7.5576063322178371"/>
    <n v="2.4102416662462423"/>
    <n v="2.5678854657617656"/>
    <s v="Resto"/>
    <n v="2023"/>
    <n v="4"/>
    <d v="2025-03-26T00:00:00"/>
    <x v="43"/>
    <x v="20"/>
  </r>
  <r>
    <n v="2024"/>
    <n v="12"/>
    <n v="9"/>
    <x v="8"/>
    <s v="Camiones"/>
    <n v="9"/>
    <s v="19581e27de7ced00ff1ce50b2047e7a567c76b1cbaebabe5ef03f7c3017bb5b7"/>
    <s v="866d562d83a77144c090ae01fef5e5dc5d322dfdcb968ee04e0fa262fe1b2619"/>
    <x v="10"/>
    <n v="967088.49409000005"/>
    <n v="862018.26347000001"/>
    <n v="967088.49409000005"/>
    <n v="862018.26347000001"/>
    <n v="639486.95720000006"/>
    <n v="614785.5787500001"/>
    <n v="639486.95720000006"/>
    <n v="614785.5787500001"/>
    <n v="0"/>
    <n v="0"/>
    <n v="137.94900000000001"/>
    <n v="132.37299999999999"/>
    <n v="5898.1904299999997"/>
    <n v="215.11338000000001"/>
    <n v="639693.83655000001"/>
    <n v="612914.84961000003"/>
    <n v="922327.25532"/>
    <n v="825736.10219000001"/>
    <n v="0"/>
    <n v="0"/>
    <n v="0"/>
    <n v="0"/>
    <n v="0"/>
    <n v="0"/>
    <s v="Camiones"/>
    <s v="Automóviles"/>
    <s v="Automóviles"/>
    <x v="43"/>
    <x v="3"/>
    <n v="3641209.24174"/>
    <n v="3056102.5559399999"/>
    <n v="915229324.65265"/>
    <n v="785024033.86473012"/>
    <n v="876641246.77607977"/>
    <n v="747866068.79561019"/>
    <n v="68298850.786959991"/>
    <n v="52835009.704029992"/>
    <n v="39398521.360119998"/>
    <n v="34435978.571479999"/>
    <n v="1576488.6490499999"/>
    <n v="1418424.51196"/>
    <n v="1.4159659832441018"/>
    <n v="1.6315285419626779"/>
    <n v="105070.23062000005"/>
    <n v="12.188863632314062"/>
    <n v="61.344462877850248"/>
    <n v="60.772939003912896"/>
    <n v="26.559541896248291"/>
    <n v="28.206457332216701"/>
    <n v="0.10566624867019332"/>
    <n v="0.11031747566596342"/>
    <n v="0.10980788183340345"/>
    <n v="0.11526372159900564"/>
    <m/>
    <m/>
    <m/>
    <n v="0"/>
    <m/>
    <n v="0"/>
    <m/>
    <n v="0"/>
    <m/>
    <n v="4.0178851462689735"/>
    <n v="66.124967994964848"/>
    <n v="71.319321736319097"/>
    <n v="1.6231242572654059"/>
    <n v="4.3691202712806687"/>
    <n v="11.697581451728102"/>
    <n v="69.356492813178249"/>
    <n v="74.226480831398817"/>
    <s v="Medianas"/>
    <n v="2023"/>
    <n v="4"/>
    <d v="2025-03-26T00:00:00"/>
    <x v="43"/>
    <x v="10"/>
  </r>
  <r>
    <n v="2024"/>
    <n v="12"/>
    <n v="46"/>
    <x v="33"/>
    <s v="Camiones"/>
    <n v="34"/>
    <s v="86e50149658661312a9e0b35558d84f6c6d3da797f552a9657fe0558ca40cdef"/>
    <s v="866d562d83a77144c090ae01fef5e5dc5d322dfdcb968ee04e0fa262fe1b2619"/>
    <x v="0"/>
    <n v="32127791.60173"/>
    <n v="23697163.964090001"/>
    <n v="32127791.60173"/>
    <n v="23697163.964090001"/>
    <n v="17914052.303199999"/>
    <n v="15821922.329260001"/>
    <n v="17914052.303199999"/>
    <n v="15821922.329260001"/>
    <n v="0"/>
    <n v="0"/>
    <n v="137.94900000000001"/>
    <n v="132.37299999999999"/>
    <n v="0"/>
    <n v="0"/>
    <n v="17920339.863839999"/>
    <n v="15836403.648569999"/>
    <n v="28092218.076759998"/>
    <n v="22259631.562770002"/>
    <n v="0"/>
    <n v="0"/>
    <n v="0"/>
    <n v="0"/>
    <n v="0"/>
    <n v="0"/>
    <s v="Camiones"/>
    <s v="Automóviles"/>
    <s v="Automóviles"/>
    <x v="43"/>
    <x v="3"/>
    <n v="65890424.067209996"/>
    <n v="50334013.664760001"/>
    <n v="915229324.65265"/>
    <n v="785024033.86473012"/>
    <n v="876641246.77607977"/>
    <n v="747866068.79561019"/>
    <n v="68298850.786959991"/>
    <n v="52835009.704029992"/>
    <n v="39398521.360119998"/>
    <n v="34435978.571479999"/>
    <n v="65887993.759849995"/>
    <n v="50331642.780069999"/>
    <n v="47.040017850291591"/>
    <n v="44.851253168753558"/>
    <n v="8430627.6376399994"/>
    <n v="35.576525741289245"/>
    <n v="48.761223052002585"/>
    <n v="47.082039558369928"/>
    <n v="48.759424539381918"/>
    <n v="47.079821851522503"/>
    <n v="3.5103542616407331"/>
    <n v="3.6648733697943823"/>
    <n v="3.0186545814944221"/>
    <n v="3.1686374008454141"/>
    <m/>
    <m/>
    <m/>
    <n v="0"/>
    <m/>
    <n v="0"/>
    <m/>
    <n v="0"/>
    <m/>
    <n v="13.222982204071076"/>
    <n v="55.758741606862806"/>
    <n v="66.7671555686414"/>
    <n v="45.468844222496571"/>
    <n v="13.159150660182718"/>
    <n v="26.202529442334523"/>
    <n v="63.791117578803991"/>
    <n v="71.144051077004022"/>
    <s v="Grandes"/>
    <n v="2023"/>
    <n v="4"/>
    <d v="2025-03-26T00:00:00"/>
    <x v="43"/>
    <x v="0"/>
  </r>
  <r>
    <n v="2024"/>
    <n v="12"/>
    <n v="79"/>
    <x v="59"/>
    <s v="Camiones"/>
    <n v="51"/>
    <s v="031b4af5197ec30a926f48cf40e11a7dbc470048a21e4003b7a3c07c5dab1baa"/>
    <s v="866d562d83a77144c090ae01fef5e5dc5d322dfdcb968ee04e0fa262fe1b2619"/>
    <x v="15"/>
    <n v="2904185.0896399999"/>
    <n v="1935041.68108"/>
    <n v="2904185.0896399999"/>
    <n v="1935041.68108"/>
    <n v="1950226.2874099999"/>
    <n v="1194492.7464300001"/>
    <n v="1950226.2874099999"/>
    <n v="1194492.7464300001"/>
    <n v="0"/>
    <n v="0"/>
    <n v="137.94900000000001"/>
    <n v="132.37299999999999"/>
    <n v="0"/>
    <n v="0"/>
    <n v="1478961.48361"/>
    <n v="1009819.0826000001"/>
    <n v="2366896.6513499999"/>
    <n v="1689401.81079"/>
    <n v="0"/>
    <n v="0"/>
    <n v="0"/>
    <n v="0"/>
    <n v="0"/>
    <n v="0"/>
    <s v="Camiones"/>
    <s v="Automóviles"/>
    <s v="Automóviles"/>
    <x v="43"/>
    <x v="3"/>
    <n v="77118417.460149989"/>
    <n v="65800436.183449998"/>
    <n v="915229324.65265"/>
    <n v="785024033.86473012"/>
    <n v="876641246.77607977"/>
    <n v="747866068.79561019"/>
    <n v="68298850.786959991"/>
    <n v="52835009.704029992"/>
    <n v="39398521.360119998"/>
    <n v="34435978.571479999"/>
    <n v="11283220.3214"/>
    <n v="8680566.441399999"/>
    <n v="4.2521727030207712"/>
    <n v="3.6624232529144494"/>
    <n v="969143.40855999989"/>
    <n v="50.083851838224703"/>
    <n v="25.738973510353773"/>
    <n v="22.291652211211197"/>
    <n v="3.7658774457355824"/>
    <n v="2.9407733342149149"/>
    <n v="0.31731774883220698"/>
    <n v="0.33128547171609585"/>
    <n v="0.24649457820465062"/>
    <n v="0.25874174024184027"/>
    <m/>
    <m/>
    <m/>
    <n v="0"/>
    <m/>
    <n v="0"/>
    <m/>
    <n v="0"/>
    <m/>
    <n v="63.268156565929168"/>
    <n v="67.152272572673667"/>
    <n v="61.729561595971447"/>
    <n v="4.9499986803668712"/>
    <n v="46.458064527963771"/>
    <n v="40.102646761292917"/>
    <n v="62.485258186767432"/>
    <n v="59.773765847201702"/>
    <s v="Medianas"/>
    <n v="2023"/>
    <n v="4"/>
    <d v="2025-03-26T00:00:00"/>
    <x v="43"/>
    <x v="15"/>
  </r>
  <r>
    <n v="2024"/>
    <n v="12"/>
    <n v="16"/>
    <x v="24"/>
    <s v="Camiones"/>
    <n v="14"/>
    <s v="8527a891e224136950ff32ca212b45bc93f69fbb801c3b1ebedac52775f99e61"/>
    <s v="866d562d83a77144c090ae01fef5e5dc5d322dfdcb968ee04e0fa262fe1b2619"/>
    <x v="22"/>
    <n v="96888.470310000004"/>
    <n v="67691.895319999996"/>
    <n v="96888.470310000004"/>
    <n v="67691.895319999996"/>
    <n v="46296.27294000001"/>
    <n v="38013.410990000004"/>
    <n v="46296.27294000001"/>
    <n v="38013.410990000004"/>
    <n v="0"/>
    <n v="0"/>
    <n v="137.94900000000001"/>
    <n v="132.37299999999999"/>
    <n v="0"/>
    <n v="0"/>
    <n v="45596.272939999995"/>
    <n v="35180.901159999994"/>
    <n v="89694.267240000001"/>
    <n v="61968.156369999997"/>
    <n v="0"/>
    <n v="0"/>
    <n v="0"/>
    <n v="0"/>
    <n v="0"/>
    <n v="0"/>
    <s v="Camiones"/>
    <s v="Automóviles"/>
    <s v="Automóviles"/>
    <x v="43"/>
    <x v="3"/>
    <n v="4664109.4979099995"/>
    <n v="3803565.6865300001"/>
    <n v="915229324.65265"/>
    <n v="785024033.86473012"/>
    <n v="876641246.77607977"/>
    <n v="747866068.79561019"/>
    <n v="68298850.786959991"/>
    <n v="52835009.704029992"/>
    <n v="39398521.360119998"/>
    <n v="34435978.571479999"/>
    <n v="298491.83070999995"/>
    <n v="233454.22498"/>
    <n v="0.14185959089153299"/>
    <n v="0.12811939602016728"/>
    <n v="29196.574990000008"/>
    <n v="43.131566714122862"/>
    <n v="32.459337355913135"/>
    <n v="28.995789356906759"/>
    <n v="2.0773198046361476"/>
    <n v="1.7796957092058383"/>
    <n v="1.0586250647811286E-2"/>
    <n v="1.105223723687601E-2"/>
    <n v="8.6229073760643871E-3"/>
    <n v="9.0513392898027047E-3"/>
    <m/>
    <m/>
    <m/>
    <n v="0"/>
    <m/>
    <n v="0"/>
    <m/>
    <n v="0"/>
    <m/>
    <n v="21.789315229246164"/>
    <n v="47.783056943589401"/>
    <n v="56.156517423982812"/>
    <n v="0.11750764074832021"/>
    <n v="29.605187577861368"/>
    <n v="44.742513726651325"/>
    <n v="50.835214270713067"/>
    <n v="56.772547742007319"/>
    <s v="Resto"/>
    <n v="2023"/>
    <n v="4"/>
    <d v="2025-03-26T00:00:00"/>
    <x v="43"/>
    <x v="22"/>
  </r>
  <r>
    <n v="2024"/>
    <n v="12"/>
    <n v="48"/>
    <x v="3"/>
    <s v="Camiones"/>
    <n v="36"/>
    <s v="76a50887d8f1c2e9301755428990ad81479ee21c25b43215cf524541e0503269"/>
    <s v="866d562d83a77144c090ae01fef5e5dc5d322dfdcb968ee04e0fa262fe1b2619"/>
    <x v="5"/>
    <n v="5461564.0896199998"/>
    <n v="4405251.1021699999"/>
    <n v="5461564.0896199998"/>
    <n v="4405251.1021699999"/>
    <n v="2863158.63368"/>
    <n v="2038829.3337599991"/>
    <n v="2863158.63368"/>
    <n v="2038829.3337599991"/>
    <n v="0"/>
    <n v="0"/>
    <n v="137.94900000000001"/>
    <n v="132.37299999999999"/>
    <n v="0"/>
    <n v="0"/>
    <n v="2863158.63368"/>
    <n v="2038829.3337600001"/>
    <n v="5293706.7299499996"/>
    <n v="4029086.3324000002"/>
    <n v="0"/>
    <n v="0"/>
    <n v="0"/>
    <n v="0"/>
    <n v="0"/>
    <n v="0"/>
    <s v="Camiones"/>
    <s v="Automóviles"/>
    <s v="Automóviles"/>
    <x v="43"/>
    <x v="3"/>
    <n v="61783494.341970004"/>
    <n v="54332276.383280002"/>
    <n v="915229324.65265"/>
    <n v="785024033.86473012"/>
    <n v="876641246.77607977"/>
    <n v="747866068.79561019"/>
    <n v="68298850.786959991"/>
    <n v="52835009.704029992"/>
    <n v="39398521.360119998"/>
    <n v="34435978.571479999"/>
    <n v="15072339.28723"/>
    <n v="12131861.220149999"/>
    <n v="7.9965680632839469"/>
    <n v="8.3377501524978221"/>
    <n v="1056312.9874499999"/>
    <n v="23.978496638470091"/>
    <n v="36.235676397274943"/>
    <n v="36.311420170659794"/>
    <n v="8.8398433073247471"/>
    <n v="8.1079818395491614"/>
    <n v="0.59674268978354528"/>
    <n v="0.62301016632577477"/>
    <n v="0.56116130362055672"/>
    <n v="0.58904278265550558"/>
    <m/>
    <m/>
    <m/>
    <n v="0"/>
    <m/>
    <n v="0"/>
    <m/>
    <n v="0"/>
    <m/>
    <n v="40.431500875052492"/>
    <n v="52.423785324090389"/>
    <n v="46.281796121807545"/>
    <n v="7.2671728147091041"/>
    <n v="40.431500875052429"/>
    <n v="31.387274762035311"/>
    <n v="54.086083338943169"/>
    <n v="50.602771088936514"/>
    <s v="Grandes"/>
    <n v="2023"/>
    <n v="4"/>
    <d v="2025-03-26T00:00:00"/>
    <x v="43"/>
    <x v="5"/>
  </r>
  <r>
    <n v="2024"/>
    <n v="12"/>
    <n v="13"/>
    <x v="23"/>
    <s v="Camiones"/>
    <n v="13"/>
    <s v="3fdba35f04dc8c462986c992bcf875546257113072a909c162f7e470e581e278"/>
    <s v="866d562d83a77144c090ae01fef5e5dc5d322dfdcb968ee04e0fa262fe1b2619"/>
    <x v="23"/>
    <n v="66307.730079999994"/>
    <n v="67388.032999999996"/>
    <n v="66307.730079999994"/>
    <n v="67388.032999999996"/>
    <n v="62549.429909999999"/>
    <n v="46277.176780000002"/>
    <n v="62549.429909999999"/>
    <n v="46277.176780000002"/>
    <n v="0"/>
    <n v="0"/>
    <n v="137.94900000000001"/>
    <n v="132.37299999999999"/>
    <n v="0"/>
    <n v="0"/>
    <n v="39193.757939999996"/>
    <n v="23795.347289999998"/>
    <n v="47571.373789999998"/>
    <n v="33016.582760000005"/>
    <n v="0"/>
    <n v="0"/>
    <n v="0"/>
    <n v="0"/>
    <n v="0"/>
    <n v="0"/>
    <s v="Camiones"/>
    <s v="Automóviles"/>
    <s v="Automóviles"/>
    <x v="43"/>
    <x v="3"/>
    <n v="1543430.5720599999"/>
    <n v="1367985.9146"/>
    <n v="915229324.65265"/>
    <n v="785024033.86473012"/>
    <n v="876641246.77607977"/>
    <n v="747866068.79561019"/>
    <n v="68298850.786959991"/>
    <n v="52835009.704029992"/>
    <n v="39398521.360119998"/>
    <n v="34435978.571479999"/>
    <n v="288415.81586000003"/>
    <n v="313815.08812999999"/>
    <n v="9.7084693689545726E-2"/>
    <n v="0.12754428053953773"/>
    <n v="-1080.3029200000019"/>
    <n v="-1.6031079583521901"/>
    <n v="22.990323842776515"/>
    <n v="21.473802742105267"/>
    <n v="4.2961265171454901"/>
    <n v="4.9260765246771054"/>
    <n v="7.2449306740870944E-3"/>
    <n v="7.5638387223795501E-3"/>
    <n v="8.5841999853487078E-3"/>
    <n v="9.0107087099865427E-3"/>
    <m/>
    <m/>
    <m/>
    <n v="0"/>
    <m/>
    <n v="0"/>
    <m/>
    <n v="0"/>
    <m/>
    <n v="35.162588261072393"/>
    <n v="94.332033134800994"/>
    <n v="68.672692642623957"/>
    <n v="0.15876085637394968"/>
    <n v="64.711855062822238"/>
    <n v="44.083275170540361"/>
    <n v="82.389375831393238"/>
    <n v="72.070896806523393"/>
    <s v="Resto"/>
    <n v="2023"/>
    <n v="4"/>
    <d v="2025-03-26T00:00:00"/>
    <x v="43"/>
    <x v="23"/>
  </r>
  <r>
    <n v="2024"/>
    <n v="12"/>
    <n v="89"/>
    <x v="29"/>
    <s v="Camiones"/>
    <n v="61"/>
    <s v="d029fa3a95e174a19934857f535eb9427d967218a36ea014b70ad704bc6c8d1c"/>
    <s v="866d562d83a77144c090ae01fef5e5dc5d322dfdcb968ee04e0fa262fe1b2619"/>
    <x v="18"/>
    <n v="1728279.8950499999"/>
    <n v="1495985.1119300001"/>
    <n v="1728279.8950499999"/>
    <n v="1495985.1119300001"/>
    <n v="1017058.3179799999"/>
    <n v="886626.23366999987"/>
    <n v="1017058.3179799999"/>
    <n v="886626.23366999987"/>
    <n v="0"/>
    <n v="0"/>
    <n v="137.94900000000001"/>
    <n v="132.37299999999999"/>
    <n v="0"/>
    <n v="0"/>
    <n v="772332.78157000011"/>
    <n v="662492.15794000006"/>
    <n v="1297169.7553800002"/>
    <n v="1027603.36234"/>
    <n v="0"/>
    <n v="0"/>
    <n v="0"/>
    <n v="0"/>
    <n v="0"/>
    <n v="0"/>
    <s v="Camiones"/>
    <s v="Automóviles"/>
    <s v="Automóviles"/>
    <x v="43"/>
    <x v="3"/>
    <n v="3810245.83519"/>
    <n v="3485553.0195599999"/>
    <n v="915229324.65265"/>
    <n v="785024033.86473012"/>
    <n v="876641246.77607977"/>
    <n v="747866068.79561019"/>
    <n v="68298850.786959991"/>
    <n v="52835009.704029992"/>
    <n v="39398521.360119998"/>
    <n v="34435978.571479999"/>
    <n v="3810245.83519"/>
    <n v="3485553.0195599999"/>
    <n v="2.5304670212400895"/>
    <n v="2.8314277224707194"/>
    <n v="232294.7831199998"/>
    <n v="15.527880676587191"/>
    <n v="45.358750322308751"/>
    <n v="42.919591339880014"/>
    <n v="45.358750322308751"/>
    <n v="42.919591339880014"/>
    <n v="0.18883572111349478"/>
    <n v="0.19714790986688013"/>
    <n v="0.19056551741035968"/>
    <n v="0.20003382615542209"/>
    <m/>
    <m/>
    <m/>
    <n v="0"/>
    <m/>
    <n v="0"/>
    <m/>
    <n v="0"/>
    <m/>
    <n v="14.711056289199153"/>
    <n v="58.848009566793927"/>
    <n v="59.267049290761044"/>
    <n v="2.581463168842391"/>
    <n v="16.579913031958938"/>
    <n v="26.232533185387695"/>
    <n v="59.539838819611433"/>
    <n v="64.469637042779866"/>
    <s v="Medianas"/>
    <n v="2023"/>
    <n v="4"/>
    <d v="2025-03-26T00:00:00"/>
    <x v="43"/>
    <x v="18"/>
  </r>
  <r>
    <n v="2024"/>
    <n v="12"/>
    <n v="94"/>
    <x v="19"/>
    <s v="Camiones"/>
    <n v="7"/>
    <s v="7902699be42c8a8e46fbbb4501726517e86b22c56a189f7625a6da49081b2451"/>
    <s v="866d562d83a77144c090ae01fef5e5dc5d322dfdcb968ee04e0fa262fe1b2619"/>
    <x v="17"/>
    <n v="762002.92144000006"/>
    <n v="740408.49230999989"/>
    <n v="762002.92144000006"/>
    <n v="740408.49230999989"/>
    <n v="527812.38133000012"/>
    <n v="651745.46488999983"/>
    <n v="527812.38133000012"/>
    <n v="651745.46488999983"/>
    <n v="0"/>
    <n v="0"/>
    <n v="137.94900000000001"/>
    <n v="132.37299999999999"/>
    <n v="851.27535"/>
    <n v="192.02214999999998"/>
    <n v="527996.64055000001"/>
    <n v="651156.21938000002"/>
    <n v="751507.50290999992"/>
    <n v="730206.05317999993"/>
    <n v="0"/>
    <n v="0"/>
    <n v="0"/>
    <n v="0"/>
    <n v="0"/>
    <n v="0"/>
    <s v="Camiones"/>
    <s v="Automóviles"/>
    <s v="Automóviles"/>
    <x v="43"/>
    <x v="3"/>
    <n v="7555571.8099100003"/>
    <n v="8049984.2732899999"/>
    <n v="915229324.65265"/>
    <n v="785024033.86473012"/>
    <n v="876641246.77607977"/>
    <n v="747866068.79561019"/>
    <n v="68298850.786959991"/>
    <n v="52835009.704029992"/>
    <n v="39398521.360119998"/>
    <n v="34435978.571479999"/>
    <n v="2427325.9056700002"/>
    <n v="2329550.9360799999"/>
    <n v="1.1156892285301616"/>
    <n v="1.4013596220718121"/>
    <n v="21594.429130000179"/>
    <n v="2.9165561111580196"/>
    <n v="31.392691012773948"/>
    <n v="31.783314150490561"/>
    <n v="10.085311087117796"/>
    <n v="9.1976389912547933"/>
    <n v="8.3258140983321016E-2"/>
    <n v="8.6923005761174066E-2"/>
    <n v="9.4316665524864923E-2"/>
    <n v="9.9002819248422344E-2"/>
    <m/>
    <m/>
    <m/>
    <n v="0"/>
    <m/>
    <n v="0"/>
    <m/>
    <n v="0"/>
    <m/>
    <n v="-19.015565160996839"/>
    <n v="69.266451148581325"/>
    <n v="88.025120140994019"/>
    <n v="1.3396756099183529"/>
    <n v="-18.913983336789244"/>
    <n v="2.9171833946368464"/>
    <n v="70.258332552300885"/>
    <n v="89.174311352837606"/>
    <s v="Medianas"/>
    <n v="2023"/>
    <n v="4"/>
    <d v="2025-03-26T00:00:00"/>
    <x v="43"/>
    <x v="17"/>
  </r>
  <r>
    <n v="2024"/>
    <n v="12"/>
    <n v="27"/>
    <x v="21"/>
    <s v="Camiones"/>
    <n v="21"/>
    <s v="6f4b6612125fb3a0daecd2799dfd6c9c299424fd920f9b308110a2c1fbd8f443"/>
    <s v="866d562d83a77144c090ae01fef5e5dc5d322dfdcb968ee04e0fa262fe1b2619"/>
    <x v="9"/>
    <n v="3168702.1595100001"/>
    <n v="3092548.7236700002"/>
    <n v="3168702.1595100001"/>
    <n v="3092548.7236700002"/>
    <n v="1991275.0946599999"/>
    <n v="2262998.2225300004"/>
    <n v="1991275.0946599999"/>
    <n v="2262998.2225300004"/>
    <n v="0"/>
    <n v="0"/>
    <n v="137.94900000000001"/>
    <n v="132.37299999999999"/>
    <n v="0"/>
    <n v="0"/>
    <n v="1989059.59589"/>
    <n v="2234196.3401700002"/>
    <n v="2990808.5696"/>
    <n v="2948641.3500300003"/>
    <n v="0"/>
    <n v="0"/>
    <n v="0"/>
    <n v="0"/>
    <n v="0"/>
    <n v="0"/>
    <s v="Camiones"/>
    <s v="Automóviles"/>
    <s v="Automóviles"/>
    <x v="43"/>
    <x v="3"/>
    <n v="12904627.523799999"/>
    <n v="11666681.303610001"/>
    <n v="915229324.65265"/>
    <n v="785024033.86473012"/>
    <n v="876641246.77607977"/>
    <n v="747866068.79561019"/>
    <n v="68298850.786959991"/>
    <n v="52835009.704029992"/>
    <n v="39398521.360119998"/>
    <n v="34435978.571479999"/>
    <n v="10214273.190950001"/>
    <n v="9414444.5013700016"/>
    <n v="4.6394662911590121"/>
    <n v="5.8532188050949028"/>
    <n v="76153.435839999933"/>
    <n v="2.4624813590528261"/>
    <n v="31.022296939517126"/>
    <n v="32.848977156538218"/>
    <n v="24.554774275088249"/>
    <n v="26.507527232385087"/>
    <n v="0.34621947463414082"/>
    <n v="0.36145939643647418"/>
    <n v="0.39394319030529024"/>
    <n v="0.41351638384267775"/>
    <m/>
    <m/>
    <m/>
    <n v="0"/>
    <m/>
    <n v="0"/>
    <m/>
    <n v="0"/>
    <m/>
    <n v="-12.007217909619827"/>
    <n v="62.841977390766367"/>
    <n v="73.175830835235715"/>
    <n v="5.0541873804320225"/>
    <n v="-10.972032308554747"/>
    <n v="1.4300558991201306"/>
    <n v="66.505747512821358"/>
    <n v="75.770365905886422"/>
    <s v="Grandes"/>
    <n v="2023"/>
    <n v="4"/>
    <d v="2025-03-26T00:00:00"/>
    <x v="43"/>
    <x v="9"/>
  </r>
  <r>
    <n v="2024"/>
    <n v="12"/>
    <n v="23"/>
    <x v="16"/>
    <s v="Camiones"/>
    <n v="17"/>
    <s v="4523540f1504cd17100c4835e85b7eefd49911580f8efff0599a8f283be6b9e3"/>
    <s v="866d562d83a77144c090ae01fef5e5dc5d322dfdcb968ee04e0fa262fe1b2619"/>
    <x v="16"/>
    <n v="1838013.45872"/>
    <n v="1532726.7896700001"/>
    <n v="1838013.45872"/>
    <n v="1532726.7896700001"/>
    <n v="1125032.0214299997"/>
    <n v="1038274.259849999"/>
    <n v="1125032.0214299997"/>
    <n v="1038274.259849999"/>
    <n v="0"/>
    <n v="0"/>
    <n v="137.94900000000001"/>
    <n v="132.37299999999999"/>
    <n v="23968.714489999998"/>
    <n v="-3515.17794"/>
    <n v="1118501.3465999998"/>
    <n v="1036550.34428"/>
    <n v="1706227.06375"/>
    <n v="1384155.62793"/>
    <n v="0"/>
    <n v="0"/>
    <n v="0"/>
    <n v="0"/>
    <n v="0"/>
    <n v="0"/>
    <s v="Camiones"/>
    <s v="Automóviles"/>
    <s v="Automóviles"/>
    <x v="43"/>
    <x v="3"/>
    <n v="22633209.318060003"/>
    <n v="19354152.859979998"/>
    <n v="915229324.65265"/>
    <n v="785024033.86473012"/>
    <n v="876641246.77607977"/>
    <n v="747866068.79561019"/>
    <n v="68298850.786959991"/>
    <n v="52835009.704029992"/>
    <n v="39398521.360119998"/>
    <n v="34435978.571479999"/>
    <n v="5045280.7220100006"/>
    <n v="4111555.2474699998"/>
    <n v="2.6911338002643581"/>
    <n v="2.900968123704331"/>
    <n v="305286.66904999991"/>
    <n v="19.917879109800694"/>
    <n v="36.430350658223624"/>
    <n v="37.278516216294229"/>
    <n v="8.1208697931025213"/>
    <n v="7.9193690406327812"/>
    <n v="0.20082545534886215"/>
    <n v="0.20966540936551248"/>
    <n v="0.1952458426176171"/>
    <n v="0.20494669481908134"/>
    <m/>
    <m/>
    <m/>
    <n v="0"/>
    <m/>
    <n v="0"/>
    <m/>
    <n v="0"/>
    <m/>
    <n v="8.3559580483614013"/>
    <n v="61.209128588942797"/>
    <n v="67.740334862519234"/>
    <n v="2.8555183864559455"/>
    <n v="7.9061285129304437"/>
    <n v="23.268441013504869"/>
    <n v="65.554073684760468"/>
    <n v="74.886835220267642"/>
    <s v="Medianas"/>
    <n v="2023"/>
    <n v="4"/>
    <d v="2025-03-26T00:00:00"/>
    <x v="43"/>
    <x v="16"/>
  </r>
  <r>
    <n v="2024"/>
    <n v="12"/>
    <n v="93"/>
    <x v="43"/>
    <s v="Camiones"/>
    <n v="220"/>
    <s v="36790ecd55c2030dc553685bef719df653f413a20cdad1bfd1dc934c76686ddd"/>
    <s v="866d562d83a77144c090ae01fef5e5dc5d322dfdcb968ee04e0fa262fe1b2619"/>
    <x v="25"/>
    <n v="188.85240999999999"/>
    <n v="218.25379999999998"/>
    <n v="188.85240999999999"/>
    <n v="218.25379999999998"/>
    <n v="-50.69191"/>
    <n v="-29.61483999999998"/>
    <n v="-50.69191"/>
    <n v="-29.61483999999998"/>
    <n v="0"/>
    <n v="0"/>
    <n v="137.94900000000001"/>
    <n v="132.37299999999999"/>
    <n v="0"/>
    <n v="0"/>
    <n v="-50.69191"/>
    <n v="-34.44435"/>
    <n v="188.85240999999999"/>
    <n v="218.25379999999998"/>
    <n v="0"/>
    <n v="0"/>
    <n v="0"/>
    <n v="0"/>
    <n v="0"/>
    <n v="0"/>
    <s v="Camiones"/>
    <s v="Automóviles"/>
    <s v="Automóviles"/>
    <x v="43"/>
    <x v="3"/>
    <n v="790543.25459999999"/>
    <n v="654697.32048999995"/>
    <n v="915229324.65265"/>
    <n v="785024033.86473012"/>
    <n v="876641246.77607977"/>
    <n v="747866068.79561019"/>
    <n v="68298850.786959991"/>
    <n v="52835009.704029992"/>
    <n v="39398521.360119998"/>
    <n v="34435978.571479999"/>
    <n v="764.65544999999997"/>
    <n v="649.33877000000007"/>
    <n v="2.7650891314273294E-4"/>
    <n v="4.1308556811593179E-4"/>
    <n v="-29.401389999999992"/>
    <n v="-13.471192712337654"/>
    <n v="24.697713198800844"/>
    <n v="33.611700099163947"/>
    <n v="2.3888940788642329E-2"/>
    <n v="3.3336595884744219E-2"/>
    <n v="2.0634436082090542E-5"/>
    <n v="2.1542724654414818E-5"/>
    <n v="2.7802180644778574E-5"/>
    <n v="2.9183540891417039E-5"/>
    <m/>
    <m/>
    <m/>
    <n v="0"/>
    <m/>
    <n v="0"/>
    <m/>
    <n v="0"/>
    <m/>
    <n v="71.170636072995961"/>
    <n v="-26.842077366129459"/>
    <n v="-13.568991696822682"/>
    <n v="-1.2866449869185042E-4"/>
    <n v="47.170464822242252"/>
    <n v="-13.471192712337654"/>
    <n v="-26.842077366129459"/>
    <n v="-15.781787075414039"/>
    <s v="Resto"/>
    <n v="2023"/>
    <n v="4"/>
    <d v="2025-03-26T00:00:00"/>
    <x v="43"/>
    <x v="25"/>
  </r>
  <r>
    <n v="2024"/>
    <n v="12"/>
    <n v="1"/>
    <x v="14"/>
    <s v="Camiones"/>
    <n v="30"/>
    <s v="624b60c58c9d8bfb6ff1886c2fd605d2adeb6ea4da576068201b6c6958ce93f4"/>
    <s v="866d562d83a77144c090ae01fef5e5dc5d322dfdcb968ee04e0fa262fe1b2619"/>
    <x v="8"/>
    <n v="2127682.7987500001"/>
    <n v="1793080.5486600001"/>
    <n v="2127682.7987500001"/>
    <n v="1793080.5486600001"/>
    <n v="1280344.2527699997"/>
    <n v="1223156.8305300004"/>
    <n v="1280344.2527699997"/>
    <n v="1223156.8305300004"/>
    <n v="0"/>
    <n v="0"/>
    <n v="137.94900000000001"/>
    <n v="132.37299999999999"/>
    <n v="0"/>
    <n v="0"/>
    <n v="1278699.5159799999"/>
    <n v="1208660.80586"/>
    <n v="1998761.43994"/>
    <n v="1603307.1253599999"/>
    <n v="0"/>
    <n v="0"/>
    <n v="0"/>
    <n v="0"/>
    <n v="0"/>
    <n v="0"/>
    <s v="Camiones"/>
    <s v="Automóviles"/>
    <s v="Automóviles"/>
    <x v="43"/>
    <x v="3"/>
    <n v="45393489.003809996"/>
    <n v="37616661.60249"/>
    <n v="915229324.65265"/>
    <n v="785024033.86473012"/>
    <n v="876641246.77607977"/>
    <n v="747866068.79561019"/>
    <n v="68298850.786959991"/>
    <n v="52835009.704029992"/>
    <n v="39398521.360119998"/>
    <n v="34435978.571479999"/>
    <n v="8086771.6661099996"/>
    <n v="6728340.6416199999"/>
    <n v="3.1152541722652667"/>
    <n v="3.3937356285244191"/>
    <n v="334602.25008999999"/>
    <n v="18.66074841646428"/>
    <n v="26.310657535524118"/>
    <n v="26.649669571846701"/>
    <n v="4.6871981983394528"/>
    <n v="4.7667189810945603"/>
    <n v="0.23247537436122942"/>
    <n v="0.24270849752675094"/>
    <n v="0.22841091117077458"/>
    <n v="0.23975958042161746"/>
    <m/>
    <m/>
    <m/>
    <n v="0"/>
    <m/>
    <n v="0"/>
    <m/>
    <n v="0"/>
    <m/>
    <n v="4.6753957311606253"/>
    <n v="60.175523039533608"/>
    <n v="68.215386723373157"/>
    <n v="3.2497266612294511"/>
    <n v="5.7947366027282676"/>
    <n v="24.664913435796421"/>
    <n v="63.974593987483807"/>
    <n v="75.385482091499611"/>
    <s v="Medianas"/>
    <n v="2023"/>
    <n v="4"/>
    <d v="2025-03-26T00:00:00"/>
    <x v="43"/>
    <x v="8"/>
  </r>
  <r>
    <n v="2024"/>
    <n v="12"/>
    <n v="15.1"/>
    <x v="13"/>
    <s v="Camiones"/>
    <n v="15.1"/>
    <m/>
    <m/>
    <x v="7"/>
    <n v="14771714.750600001"/>
    <n v="11969785.707830001"/>
    <n v="14771714.750600001"/>
    <n v="11969785.707830001"/>
    <n v="9427296.6138500012"/>
    <n v="7845967.5321999984"/>
    <n v="9427296.6138500012"/>
    <n v="7845967.5321999984"/>
    <n v="0"/>
    <n v="0"/>
    <n v="0"/>
    <n v="0"/>
    <n v="32401.37831"/>
    <n v="-1916.98236"/>
    <n v="8685238.4928899985"/>
    <n v="7397206.7153599998"/>
    <n v="13272578.734439999"/>
    <n v="10291732.07932"/>
    <n v="0"/>
    <n v="0"/>
    <n v="0"/>
    <n v="0"/>
    <n v="0"/>
    <n v="0"/>
    <s v="Camiones"/>
    <s v="Automóviles"/>
    <s v="Automóviles"/>
    <x v="43"/>
    <x v="3"/>
    <n v="231869886.08088997"/>
    <n v="200037037.36899999"/>
    <n v="915229324.65265"/>
    <n v="785024033.86473012"/>
    <n v="876641246.77607977"/>
    <n v="747866068.79561019"/>
    <n v="68298850.786959991"/>
    <n v="52835009.704029992"/>
    <n v="39398521.360119998"/>
    <n v="34435978.571479999"/>
    <n v="45448736.40567001"/>
    <n v="37562352.800980002"/>
    <n v="21.628057544740273"/>
    <n v="22.655026988510244"/>
    <n v="2801929.0427700002"/>
    <n v="23.408347577493615"/>
    <n v="32.501926167428365"/>
    <n v="31.866442901621721"/>
    <n v="6.3706913391274753"/>
    <n v="5.983784735698638"/>
    <n v="1.6139905434308714"/>
    <n v="1.6850353328598437"/>
    <n v="1.5247667831138723"/>
    <n v="1.6005253089108007"/>
    <m/>
    <m/>
    <m/>
    <n v="0"/>
    <m/>
    <n v="0"/>
    <m/>
    <n v="0"/>
    <m/>
    <n v="20.154672768657257"/>
    <n v="63.8199205238991"/>
    <n v="65.548103564356893"/>
    <n v="23.928046760131728"/>
    <n v="17.412407508572848"/>
    <n v="28.963508106761271"/>
    <n v="65.43746069747047"/>
    <n v="71.875235950067122"/>
    <s v="Resto"/>
    <n v="2023"/>
    <n v="4"/>
    <d v="2025-03-26T00:00:00"/>
    <x v="43"/>
    <x v="7"/>
  </r>
  <r>
    <n v="2024"/>
    <n v="12"/>
    <n v="3"/>
    <x v="40"/>
    <s v="Camiones"/>
    <n v="3"/>
    <s v="4e07408562bedb8b60ce05c1decfe3ad16b72230967de01f640b7e4729b49fce"/>
    <s v="866d562d83a77144c090ae01fef5e5dc5d322dfdcb968ee04e0fa262fe1b2619"/>
    <x v="28"/>
    <n v="0"/>
    <n v="0"/>
    <n v="0"/>
    <n v="0"/>
    <n v="493.85675999999989"/>
    <n v="493.04844999999995"/>
    <n v="493.85675999999989"/>
    <n v="493.04844999999995"/>
    <n v="0"/>
    <n v="0"/>
    <n v="0"/>
    <n v="0"/>
    <n v="0"/>
    <n v="0"/>
    <n v="493.85676000000001"/>
    <n v="493.04845"/>
    <n v="0"/>
    <n v="0"/>
    <n v="0"/>
    <n v="0"/>
    <n v="0"/>
    <n v="0"/>
    <n v="0"/>
    <n v="0"/>
    <s v="Camiones"/>
    <s v="Automóviles"/>
    <s v="Automóviles"/>
    <x v="43"/>
    <x v="3"/>
    <n v="25277015.57071"/>
    <n v="21222664.481219999"/>
    <n v="915229324.65265"/>
    <n v="785024033.86473012"/>
    <n v="876641246.77607977"/>
    <n v="747866068.79561019"/>
    <n v="68298850.786959991"/>
    <n v="52835009.704029992"/>
    <n v="39398521.360119998"/>
    <n v="34435978.571479999"/>
    <n v="386063.61657999997"/>
    <n v="221050.08366"/>
    <m/>
    <m/>
    <m/>
    <m/>
    <m/>
    <m/>
    <m/>
    <m/>
    <m/>
    <m/>
    <m/>
    <m/>
    <m/>
    <m/>
    <m/>
    <n v="0"/>
    <m/>
    <n v="0"/>
    <m/>
    <n v="0"/>
    <m/>
    <n v="0.16394129217929265"/>
    <m/>
    <m/>
    <n v="1.2534905954615138E-3"/>
    <n v="0.16394129217929265"/>
    <m/>
    <m/>
    <m/>
    <s v="Resto"/>
    <n v="2023"/>
    <n v="4"/>
    <d v="2025-03-26T00:00:00"/>
    <x v="43"/>
    <x v="28"/>
  </r>
  <r>
    <n v="2024"/>
    <n v="12"/>
    <n v="39"/>
    <x v="17"/>
    <s v="Camiones"/>
    <n v="27"/>
    <s v="670671cd97404156226e507973f2ab8330d3022ca96e0c93bdbdb320c41adcaf"/>
    <s v="866d562d83a77144c090ae01fef5e5dc5d322dfdcb968ee04e0fa262fe1b2619"/>
    <x v="6"/>
    <n v="4600741.0376599999"/>
    <n v="3897724.9323"/>
    <n v="4600741.0376599999"/>
    <n v="3897724.9323"/>
    <n v="2598342.86522"/>
    <n v="2820823.4875899996"/>
    <n v="2598342.86522"/>
    <n v="2820823.4875899996"/>
    <n v="0"/>
    <n v="0"/>
    <n v="137.94900000000001"/>
    <n v="132.37299999999999"/>
    <n v="-1540.11509"/>
    <n v="-11059.87592"/>
    <n v="1382092.67677"/>
    <n v="1528147.75395"/>
    <n v="2049742.3831600002"/>
    <n v="1719169.9463800001"/>
    <n v="0"/>
    <n v="0"/>
    <n v="0"/>
    <n v="0"/>
    <n v="0"/>
    <n v="0"/>
    <s v="Camiones"/>
    <s v="Automóviles"/>
    <s v="Automóviles"/>
    <x v="43"/>
    <x v="3"/>
    <n v="26393187.39869"/>
    <n v="23324255.28929"/>
    <n v="915229324.65265"/>
    <n v="785024033.86473012"/>
    <n v="876641246.77607977"/>
    <n v="747866068.79561019"/>
    <n v="68298850.786959991"/>
    <n v="52835009.704029992"/>
    <n v="39398521.360119998"/>
    <n v="34435978.571479999"/>
    <n v="16721337.406819999"/>
    <n v="14284585.531790001"/>
    <n v="6.736190996845294"/>
    <n v="7.3771632751355414"/>
    <n v="703016.10535999993"/>
    <n v="18.036575632471809"/>
    <n v="27.514192948367466"/>
    <n v="27.28623048688187"/>
    <n v="17.431547649634592"/>
    <n v="16.711037003997088"/>
    <n v="0.50268724064387738"/>
    <n v="0.5248145754696808"/>
    <n v="0.4965102677317047"/>
    <n v="0.52117953934947647"/>
    <m/>
    <m/>
    <m/>
    <n v="0"/>
    <m/>
    <n v="0"/>
    <m/>
    <n v="0"/>
    <m/>
    <n v="-7.8870806113458087"/>
    <n v="56.476616352689845"/>
    <n v="72.371025061675297"/>
    <n v="6.5950263500246393"/>
    <n v="-9.5576541471511955"/>
    <n v="19.228607240143745"/>
    <n v="67.427628375390611"/>
    <n v="88.888696383261632"/>
    <s v="Grandes"/>
    <n v="2023"/>
    <n v="4"/>
    <d v="2025-03-26T00:00:00"/>
    <x v="43"/>
    <x v="6"/>
  </r>
  <r>
    <n v="2024"/>
    <n v="12"/>
    <n v="43"/>
    <x v="9"/>
    <s v="Camiones"/>
    <n v="31"/>
    <s v="eb1e33e8a81b697b75855af6bfcdbcbf7cbbde9f94962ceaec1ed8af21f5a50f"/>
    <s v="866d562d83a77144c090ae01fef5e5dc5d322dfdcb968ee04e0fa262fe1b2619"/>
    <x v="4"/>
    <n v="7368214.3036400005"/>
    <n v="5093005.3999600001"/>
    <n v="7368214.3036400005"/>
    <n v="5093005.3999600001"/>
    <n v="4032551.0694399979"/>
    <n v="3344762.7459799983"/>
    <n v="4032551.0694399979"/>
    <n v="3344762.7459799983"/>
    <n v="0"/>
    <n v="0"/>
    <n v="137.94900000000001"/>
    <n v="132.37299999999999"/>
    <n v="33084.028590000002"/>
    <n v="6018.8205199999993"/>
    <n v="4032551.0694400002"/>
    <n v="3344762.7459800001"/>
    <n v="5805530.3254199997"/>
    <n v="4464999.55382"/>
    <n v="0"/>
    <n v="0"/>
    <n v="0"/>
    <n v="0"/>
    <n v="0"/>
    <n v="0"/>
    <s v="Camiones"/>
    <s v="Automóviles"/>
    <s v="Automóviles"/>
    <x v="43"/>
    <x v="3"/>
    <n v="116483297.66436"/>
    <n v="99677568.474130005"/>
    <n v="915229324.65265"/>
    <n v="785024033.86473012"/>
    <n v="876641246.77607977"/>
    <n v="747866068.79561019"/>
    <n v="68298850.786959991"/>
    <n v="52835009.704029992"/>
    <n v="39398521.360119998"/>
    <n v="34435978.571479999"/>
    <n v="29952373.691990003"/>
    <n v="20823903.015049998"/>
    <n v="10.788196607616687"/>
    <n v="9.6394520006523834"/>
    <n v="2275208.9036800005"/>
    <n v="44.673208155205771"/>
    <n v="24.599767549008781"/>
    <n v="24.457496734781888"/>
    <n v="6.3255543510375976"/>
    <n v="5.1094799742048513"/>
    <n v="0.80506755030346111"/>
    <n v="0.84050509039327248"/>
    <n v="0.6487706337966197"/>
    <n v="0.68100501045086259"/>
    <m/>
    <m/>
    <m/>
    <n v="0"/>
    <m/>
    <n v="0"/>
    <m/>
    <n v="0"/>
    <m/>
    <n v="20.563142312160654"/>
    <n v="54.729014429559427"/>
    <n v="65.67365402766444"/>
    <n v="10.235285310787907"/>
    <n v="20.563142312160654"/>
    <n v="30.023088590302716"/>
    <n v="69.460511674241687"/>
    <n v="74.910707283686321"/>
    <s v="Grandes"/>
    <n v="2023"/>
    <n v="4"/>
    <d v="2025-03-26T00:00:00"/>
    <x v="43"/>
    <x v="4"/>
  </r>
  <r>
    <n v="2024"/>
    <n v="12"/>
    <n v="22"/>
    <x v="15"/>
    <s v="GMM. Gpo y Col"/>
    <n v="16"/>
    <s v="b17ef6d19c7a5b1ee83b907c595526dcb1eb06db8227d650d5dda0a9f4ce8cd9"/>
    <s v="866d562d83a77144c090ae01fef5e5dc5d322dfdcb968ee04e0fa262fe1b2619"/>
    <x v="13"/>
    <n v="3147425.8906900003"/>
    <n v="3198804.1385400002"/>
    <n v="3147425.8906900003"/>
    <n v="3198804.1385400002"/>
    <n v="2687541.8541299994"/>
    <n v="2716615.6201500003"/>
    <n v="2687541.8541299994"/>
    <n v="2716615.6201500003"/>
    <n v="0"/>
    <n v="0"/>
    <n v="137.94900000000001"/>
    <n v="132.37299999999999"/>
    <n v="-32.019709999999996"/>
    <n v="471.40909000000005"/>
    <n v="2687541.8541300003"/>
    <n v="2716615.6201500003"/>
    <n v="3322992.9355799998"/>
    <n v="3050083.86204"/>
    <n v="0"/>
    <n v="0"/>
    <n v="0"/>
    <n v="0"/>
    <n v="0"/>
    <n v="0"/>
    <s v="GMM. Gpo y Col"/>
    <s v="Accidentes y Enfermedades"/>
    <s v="Gastos Medicos"/>
    <x v="45"/>
    <x v="3"/>
    <n v="30790952.222909998"/>
    <n v="26673376.957529999"/>
    <n v="915229324.65265"/>
    <n v="785024033.86473012"/>
    <n v="876641246.77607977"/>
    <n v="747866068.79561019"/>
    <n v="78987387.650930002"/>
    <n v="69086048.74777998"/>
    <n v="62198937.928240016"/>
    <n v="53473153.148720019"/>
    <n v="6149622.8427499998"/>
    <n v="5950050.4986999994"/>
    <n v="3.9847195663685713"/>
    <n v="4.6301738144241327"/>
    <n v="-51378.247849999927"/>
    <n v="-1.6061704819929967"/>
    <n v="51.18079549220824"/>
    <n v="53.760957814373057"/>
    <n v="10.221918009889148"/>
    <n v="11.992497776465328"/>
    <n v="0.34389478198641843"/>
    <n v="0.35903237524642123"/>
    <n v="0.40747849754256005"/>
    <n v="0.42772419715357152"/>
    <m/>
    <m/>
    <m/>
    <n v="0"/>
    <m/>
    <n v="0"/>
    <m/>
    <n v="0"/>
    <m/>
    <n v="-1.0702200857696464"/>
    <n v="85.388566640430668"/>
    <n v="84.925975536280234"/>
    <n v="4.3208806189434661"/>
    <n v="-1.0702200857696131"/>
    <n v="8.9475924559486941"/>
    <n v="80.877146182103246"/>
    <n v="89.066915633363436"/>
    <s v="Medianas"/>
    <n v="2023"/>
    <n v="4"/>
    <d v="2025-03-26T00:00:00"/>
    <x v="45"/>
    <x v="13"/>
  </r>
  <r>
    <n v="2024"/>
    <n v="12"/>
    <n v="41"/>
    <x v="7"/>
    <s v="GMM. Gpo y Col"/>
    <n v="29"/>
    <s v="35135aaa6cc23891b40cb3f378c53a17a1127210ce60e125ccf03efcfdaec458"/>
    <s v="866d562d83a77144c090ae01fef5e5dc5d322dfdcb968ee04e0fa262fe1b2619"/>
    <x v="10"/>
    <n v="1414351.65564"/>
    <n v="1261322.3511099999"/>
    <n v="1414351.65564"/>
    <n v="1261322.3511099999"/>
    <n v="1097402.7235099999"/>
    <n v="913580.33799000003"/>
    <n v="1097402.7235099999"/>
    <n v="913580.33799000003"/>
    <n v="0"/>
    <n v="0"/>
    <n v="137.94900000000001"/>
    <n v="132.37299999999999"/>
    <n v="0"/>
    <n v="0"/>
    <n v="1097402.7235099999"/>
    <n v="913580.33799000003"/>
    <n v="1379584.1417100001"/>
    <n v="1277083.3669799999"/>
    <n v="0"/>
    <n v="0"/>
    <n v="0"/>
    <n v="0"/>
    <n v="0"/>
    <n v="0"/>
    <s v="GMM. Gpo y Col"/>
    <s v="Accidentes y Enfermedades"/>
    <s v="Gastos Medicos"/>
    <x v="45"/>
    <x v="3"/>
    <n v="31887947.205630001"/>
    <n v="27302085.109419998"/>
    <n v="915229324.65265"/>
    <n v="785024033.86473012"/>
    <n v="876641246.77607977"/>
    <n v="747866068.79561019"/>
    <n v="78987387.650930002"/>
    <n v="69086048.74777998"/>
    <n v="62198937.928240016"/>
    <n v="53473153.148720019"/>
    <n v="5589326.0278100008"/>
    <n v="4824880.9419999998"/>
    <n v="1.790604421417838"/>
    <n v="1.8257265742825268"/>
    <n v="153029.30453000008"/>
    <n v="12.132450074743373"/>
    <n v="25.304511645998375"/>
    <n v="26.142040938882921"/>
    <n v="4.4353800717227987"/>
    <n v="4.6198755371794213"/>
    <n v="0.15453522057728844"/>
    <n v="0.16133756663189125"/>
    <n v="0.16067308728121593"/>
    <n v="0.16865618106478314"/>
    <m/>
    <m/>
    <m/>
    <n v="0"/>
    <m/>
    <n v="0"/>
    <m/>
    <n v="0"/>
    <m/>
    <n v="20.121096949660043"/>
    <n v="77.590514292106562"/>
    <n v="72.430361452488583"/>
    <n v="1.7643431866571295"/>
    <n v="20.121096949660043"/>
    <n v="8.0261615944768216"/>
    <n v="79.54590737392536"/>
    <n v="71.536468300452569"/>
    <s v="Medianas"/>
    <n v="2023"/>
    <n v="4"/>
    <d v="2025-03-26T00:00:00"/>
    <x v="45"/>
    <x v="10"/>
  </r>
  <r>
    <n v="2024"/>
    <n v="12"/>
    <n v="65"/>
    <x v="69"/>
    <s v="GMM. Gpo y Col"/>
    <n v="225"/>
    <s v="0e6523810856a138a75dec70a9cf3778a5c70b83ac915f22c33f05db97cb3e68"/>
    <s v="866d562d83a77144c090ae01fef5e5dc5d322dfdcb968ee04e0fa262fe1b2619"/>
    <x v="14"/>
    <n v="965743.24676000001"/>
    <n v="660691.11162999994"/>
    <n v="965743.24676000001"/>
    <n v="660691.11162999994"/>
    <n v="693125.19963000005"/>
    <n v="435071.22063"/>
    <n v="693125.19963000005"/>
    <n v="435071.22063"/>
    <n v="0"/>
    <n v="0"/>
    <n v="137.94900000000001"/>
    <n v="132.37299999999999"/>
    <n v="0"/>
    <n v="0"/>
    <n v="640485.52222000004"/>
    <n v="422284.59850999998"/>
    <n v="910669.84340999997"/>
    <n v="630248.48786999995"/>
    <n v="0"/>
    <n v="0"/>
    <n v="0"/>
    <n v="0"/>
    <n v="0"/>
    <n v="0"/>
    <s v="GMM. Gpo y Col"/>
    <s v="Accidentes y Enfermedades"/>
    <s v="Gastos Medicos"/>
    <x v="45"/>
    <x v="3"/>
    <n v="5139330.2825100003"/>
    <n v="4592609.6108200001"/>
    <n v="915229324.65265"/>
    <n v="785024033.86473012"/>
    <n v="876641246.77607977"/>
    <n v="747866068.79561019"/>
    <n v="78987387.650930002"/>
    <n v="69086048.74777998"/>
    <n v="62198937.928240016"/>
    <n v="53473153.148720019"/>
    <n v="5139330.2825100003"/>
    <n v="4592609.6108200001"/>
    <n v="1.2226550028821332"/>
    <n v="0.95633072610948922"/>
    <n v="305052.13513000007"/>
    <n v="46.171672323152912"/>
    <n v="18.791227527185512"/>
    <n v="14.385962831968968"/>
    <n v="18.791227527185512"/>
    <n v="14.385962831968968"/>
    <n v="0.10551926394256664"/>
    <n v="0.11016402095059981"/>
    <n v="8.4161896085826804E-2"/>
    <n v="8.8343506838597471E-2"/>
    <m/>
    <m/>
    <m/>
    <n v="0"/>
    <m/>
    <n v="0"/>
    <m/>
    <n v="0"/>
    <m/>
    <n v="59.313042730412711"/>
    <n v="71.771167124946075"/>
    <n v="65.850926850919777"/>
    <n v="1.1143682235051513"/>
    <n v="51.671532535144763"/>
    <n v="44.493776809797268"/>
    <n v="70.331254170194583"/>
    <n v="67.00287372956042"/>
    <s v="Medianas"/>
    <n v="2023"/>
    <n v="4"/>
    <d v="2025-03-26T00:00:00"/>
    <x v="45"/>
    <x v="14"/>
  </r>
  <r>
    <n v="2024"/>
    <n v="12"/>
    <n v="704"/>
    <x v="50"/>
    <s v="GMM. Gpo y Col"/>
    <n v="51"/>
    <s v="031b4af5197ec30a926f48cf40e11a7dbc470048a21e4003b7a3c07c5dab1baa"/>
    <s v="866d562d83a77144c090ae01fef5e5dc5d322dfdcb968ee04e0fa262fe1b2619"/>
    <x v="18"/>
    <n v="1515506.8548299999"/>
    <n v="1331081.25599"/>
    <n v="1515506.8548299999"/>
    <n v="1331081.25599"/>
    <n v="1305336.25715"/>
    <n v="878800.81125000003"/>
    <n v="1305336.25715"/>
    <n v="878800.81125000003"/>
    <n v="0"/>
    <n v="0"/>
    <n v="137.94900000000001"/>
    <n v="132.37299999999999"/>
    <n v="0"/>
    <n v="0"/>
    <n v="1112185.57519"/>
    <n v="768741.56219000008"/>
    <n v="1208210.98254"/>
    <n v="963873.98479999998"/>
    <n v="0"/>
    <n v="0"/>
    <n v="0"/>
    <n v="0"/>
    <n v="0"/>
    <n v="0"/>
    <s v="GMM. Gpo y Col"/>
    <s v="Accidentes y Enfermedades"/>
    <s v="Gastos Medicos"/>
    <x v="45"/>
    <x v="3"/>
    <n v="1973605.8827599999"/>
    <n v="1736345.61781"/>
    <n v="915229324.65265"/>
    <n v="785024033.86473012"/>
    <n v="876641246.77607977"/>
    <n v="747866068.79561019"/>
    <n v="78987387.650930002"/>
    <n v="69086048.74777998"/>
    <n v="62198937.928240016"/>
    <n v="53473153.148720019"/>
    <n v="1973605.8827599999"/>
    <n v="1736345.61781"/>
    <n v="1.9186694229305306"/>
    <n v="1.9267005135139865"/>
    <n v="184425.59883999988"/>
    <n v="13.855322356172174"/>
    <n v="76.788728087424985"/>
    <n v="76.659925439778078"/>
    <n v="76.788728087424985"/>
    <n v="76.659925439778078"/>
    <n v="0.16558766355144583"/>
    <n v="0.17287651709332646"/>
    <n v="0.16955929991556953"/>
    <n v="0.17798390801893446"/>
    <m/>
    <m/>
    <m/>
    <n v="0"/>
    <m/>
    <n v="0"/>
    <m/>
    <n v="0"/>
    <m/>
    <n v="48.536077850599504"/>
    <n v="86.131992936213038"/>
    <n v="66.021575113863832"/>
    <n v="2.0986471805290128"/>
    <n v="44.676134333311253"/>
    <n v="25.349475304149749"/>
    <n v="92.052264982054083"/>
    <n v="79.755401049599953"/>
    <s v="Medianas"/>
    <n v="2023"/>
    <n v="4"/>
    <d v="2025-03-26T00:00:00"/>
    <x v="45"/>
    <x v="18"/>
  </r>
  <r>
    <n v="2024"/>
    <n v="12"/>
    <n v="61"/>
    <x v="2"/>
    <s v="GMM.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39336.869149999999"/>
    <n v="22840.937330000001"/>
    <n v="31149.128279999997"/>
    <n v="47031.533719999999"/>
    <n v="0"/>
    <n v="0"/>
    <n v="0"/>
    <n v="0"/>
    <n v="0"/>
    <n v="0"/>
    <s v="GMM. Gpo y Col"/>
    <s v="Accidentes y Enfermedades"/>
    <s v="Gastos Medicos"/>
    <x v="45"/>
    <x v="3"/>
    <n v="0"/>
    <n v="0"/>
    <n v="915229324.65265"/>
    <n v="785024033.86473012"/>
    <n v="876641246.77607977"/>
    <n v="747866068.79561019"/>
    <n v="78987387.650930002"/>
    <n v="69086048.74777998"/>
    <n v="62198937.928240016"/>
    <n v="53473153.14872001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2.220905743363375"/>
    <n v="-33.769694891421466"/>
    <n v="126.28561799996542"/>
    <n v="48.56515517010871"/>
    <m/>
    <n v="2023"/>
    <n v="4"/>
    <d v="2025-03-26T00:00:00"/>
    <x v="45"/>
    <x v="2"/>
  </r>
  <r>
    <n v="2024"/>
    <n v="12"/>
    <n v="37"/>
    <x v="35"/>
    <s v="GMM. Gpo y Col"/>
    <n v="25"/>
    <s v="b7a56873cd771f2c446d369b649430b65a756ba278ff97ec81bb6f55b2e73569"/>
    <s v="866d562d83a77144c090ae01fef5e5dc5d322dfdcb968ee04e0fa262fe1b2619"/>
    <x v="8"/>
    <n v="2044289.3318"/>
    <n v="1120936.2403599999"/>
    <n v="2044289.3318"/>
    <n v="1120936.2403599999"/>
    <n v="1322781.0888000003"/>
    <n v="858251.50908999995"/>
    <n v="1322781.0888000003"/>
    <n v="858251.50908999995"/>
    <n v="0"/>
    <n v="0"/>
    <n v="137.94900000000001"/>
    <n v="132.37299999999999"/>
    <n v="0"/>
    <n v="0"/>
    <n v="1260579.23648"/>
    <n v="776539.33909999998"/>
    <n v="1844377.1998699999"/>
    <n v="1200082.7959100001"/>
    <n v="0"/>
    <n v="0"/>
    <n v="0"/>
    <n v="0"/>
    <n v="0"/>
    <n v="0"/>
    <s v="GMM. Gpo y Col"/>
    <s v="Accidentes y Enfermedades"/>
    <s v="Gastos Medicos"/>
    <x v="45"/>
    <x v="3"/>
    <n v="13491623.877"/>
    <n v="11092660.54903"/>
    <n v="915229324.65265"/>
    <n v="785024033.86473012"/>
    <n v="876641246.77607977"/>
    <n v="747866068.79561019"/>
    <n v="78987387.650930002"/>
    <n v="69086048.74777998"/>
    <n v="62198937.928240016"/>
    <n v="53473153.148720019"/>
    <n v="2168650.3452900001"/>
    <n v="1225622.8746099998"/>
    <n v="2.5881212084571712"/>
    <n v="1.6225218559717098"/>
    <n v="923353.09144000011"/>
    <n v="82.373382017112419"/>
    <n v="94.265511092643663"/>
    <n v="91.458495397019107"/>
    <n v="15.152285228504075"/>
    <n v="10.105206369611846"/>
    <n v="0.22336361791902301"/>
    <n v="0.23319565892182714"/>
    <n v="0.14279005380784965"/>
    <n v="0.14988462334775998"/>
    <m/>
    <m/>
    <m/>
    <n v="0"/>
    <m/>
    <n v="0"/>
    <m/>
    <n v="0"/>
    <m/>
    <n v="54.125110738522196"/>
    <n v="64.706158185313683"/>
    <n v="76.565595632304991"/>
    <n v="2.1266940125667668"/>
    <n v="62.332952499353937"/>
    <n v="53.687496075755625"/>
    <n v="68.347149193172157"/>
    <n v="64.707147019065872"/>
    <s v="Medianas"/>
    <n v="2023"/>
    <n v="4"/>
    <d v="2025-03-26T00:00:00"/>
    <x v="45"/>
    <x v="8"/>
  </r>
  <r>
    <n v="2024"/>
    <n v="12"/>
    <n v="3"/>
    <x v="40"/>
    <s v="GMM. Gpo y Col"/>
    <n v="3"/>
    <s v="4e07408562bedb8b60ce05c1decfe3ad16b72230967de01f640b7e4729b49fce"/>
    <s v="866d562d83a77144c090ae01fef5e5dc5d322dfdcb968ee04e0fa262fe1b2619"/>
    <x v="16"/>
    <n v="1730024.0122700001"/>
    <n v="1536651.25275"/>
    <n v="1730024.0122700001"/>
    <n v="1536651.25275"/>
    <n v="1209406.5869800004"/>
    <n v="1232049.4510500005"/>
    <n v="1209406.5869800004"/>
    <n v="1232049.4510500005"/>
    <n v="0"/>
    <n v="0"/>
    <n v="137.94900000000001"/>
    <n v="132.37299999999999"/>
    <n v="256.9264"/>
    <n v="-5174.5423200000005"/>
    <n v="1167916.47966"/>
    <n v="1190720.4092999999"/>
    <n v="1399291.3907099999"/>
    <n v="1390192.32229"/>
    <n v="0"/>
    <n v="0"/>
    <n v="0"/>
    <n v="0"/>
    <n v="0"/>
    <n v="0"/>
    <s v="GMM. Gpo y Col"/>
    <s v="Accidentes y Enfermedades"/>
    <s v="Gastos Medicos"/>
    <x v="45"/>
    <x v="3"/>
    <n v="25277015.57071"/>
    <n v="21222664.481219999"/>
    <n v="915229324.65265"/>
    <n v="785024033.86473012"/>
    <n v="876641246.77607977"/>
    <n v="747866068.79561019"/>
    <n v="78987387.650930002"/>
    <n v="69086048.74777998"/>
    <n v="62198937.928240016"/>
    <n v="53473153.148720019"/>
    <n v="3439214.0589899998"/>
    <n v="3106120.3025500001"/>
    <n v="2.1902534869434063"/>
    <n v="2.2242569673654682"/>
    <n v="193372.75952000008"/>
    <n v="12.584036825137712"/>
    <n v="50.302888468014096"/>
    <n v="49.471723664034229"/>
    <n v="6.844257414133506"/>
    <n v="7.2406141750475648"/>
    <n v="0.18902628725610196"/>
    <n v="0.19734686436809878"/>
    <n v="0.19574575891453347"/>
    <n v="0.20547144961726599"/>
    <m/>
    <m/>
    <m/>
    <n v="0"/>
    <m/>
    <n v="0"/>
    <m/>
    <n v="0"/>
    <m/>
    <n v="-1.8378210428731556"/>
    <n v="69.906924898291621"/>
    <n v="80.17755810533572"/>
    <n v="1.944416781481564"/>
    <n v="-1.9151372112119924"/>
    <n v="0.6545186787545676"/>
    <n v="83.464851382198503"/>
    <n v="85.651487942228073"/>
    <s v="Medianas"/>
    <n v="2023"/>
    <n v="4"/>
    <d v="2025-03-26T00:00:00"/>
    <x v="45"/>
    <x v="16"/>
  </r>
  <r>
    <n v="2024"/>
    <n v="12"/>
    <n v="48"/>
    <x v="3"/>
    <s v="GMM. Gpo y Col"/>
    <n v="36"/>
    <s v="76a50887d8f1c2e9301755428990ad81479ee21c25b43215cf524541e0503269"/>
    <s v="866d562d83a77144c090ae01fef5e5dc5d322dfdcb968ee04e0fa262fe1b2619"/>
    <x v="5"/>
    <n v="10777960.1636"/>
    <n v="10054418.611579999"/>
    <n v="10777960.1636"/>
    <n v="10054418.611579999"/>
    <n v="8788282.5452999976"/>
    <n v="7509655.572540001"/>
    <n v="8788282.5452999976"/>
    <n v="7509655.572540001"/>
    <n v="0"/>
    <n v="0"/>
    <n v="137.94900000000001"/>
    <n v="132.37299999999999"/>
    <n v="-162350.63328000001"/>
    <n v="26189.00203"/>
    <n v="8460773.5377900004"/>
    <n v="7143769.0282700006"/>
    <n v="10157402.104870001"/>
    <n v="8792633.7842999995"/>
    <n v="0"/>
    <n v="0"/>
    <n v="0"/>
    <n v="0"/>
    <n v="0"/>
    <n v="0"/>
    <s v="GMM. Gpo y Col"/>
    <s v="Accidentes y Enfermedades"/>
    <s v="Gastos Medicos"/>
    <x v="45"/>
    <x v="3"/>
    <n v="61783494.341970004"/>
    <n v="54332276.383280002"/>
    <n v="915229324.65265"/>
    <n v="785024033.86473012"/>
    <n v="876641246.77607977"/>
    <n v="747866068.79561019"/>
    <n v="78987387.650930002"/>
    <n v="69086048.74777998"/>
    <n v="62198937.928240016"/>
    <n v="53473153.148720019"/>
    <n v="30296137.968400002"/>
    <n v="26868016.60072"/>
    <n v="13.645165999451939"/>
    <n v="14.553471784566474"/>
    <n v="723541.55202000029"/>
    <n v="7.1962545023406266"/>
    <n v="35.575360050319986"/>
    <n v="37.421514066321379"/>
    <n v="17.444724158760387"/>
    <n v="18.505424916586239"/>
    <n v="1.1776239979734562"/>
    <n v="1.2294607632525658"/>
    <n v="1.2807784447160642"/>
    <n v="1.3444143318030177"/>
    <m/>
    <m/>
    <m/>
    <n v="0"/>
    <m/>
    <n v="0"/>
    <m/>
    <n v="0"/>
    <m/>
    <n v="17.026439633735755"/>
    <n v="81.53938604245667"/>
    <n v="74.690102557405837"/>
    <n v="14.129312875790886"/>
    <n v="18.435709557633007"/>
    <n v="15.521723684283462"/>
    <n v="83.296628906061059"/>
    <n v="81.247203096594461"/>
    <s v="Grandes"/>
    <n v="2023"/>
    <n v="4"/>
    <d v="2025-03-26T00:00:00"/>
    <x v="45"/>
    <x v="5"/>
  </r>
  <r>
    <n v="2024"/>
    <n v="12"/>
    <n v="1"/>
    <x v="14"/>
    <s v="GMM. Gpo y Col"/>
    <n v="30"/>
    <s v="624b60c58c9d8bfb6ff1886c2fd605d2adeb6ea4da576068201b6c6958ce93f4"/>
    <s v="866d562d83a77144c090ae01fef5e5dc5d322dfdcb968ee04e0fa262fe1b2619"/>
    <x v="15"/>
    <n v="3538286.8804899999"/>
    <n v="3165412.9132500002"/>
    <n v="3538286.8804899999"/>
    <n v="3165412.9132500002"/>
    <n v="3671394.2177099991"/>
    <n v="3126137.7184900013"/>
    <n v="3671394.2177099991"/>
    <n v="3126137.7184900013"/>
    <n v="0"/>
    <n v="0"/>
    <n v="137.94900000000001"/>
    <n v="132.37299999999999"/>
    <n v="0"/>
    <n v="0"/>
    <n v="3448450.2982800002"/>
    <n v="2921498.5559700001"/>
    <n v="3341674.6297399998"/>
    <n v="2932494.91181"/>
    <n v="0"/>
    <n v="0"/>
    <n v="0"/>
    <n v="0"/>
    <n v="0"/>
    <n v="0"/>
    <s v="GMM. Gpo y Col"/>
    <s v="Accidentes y Enfermedades"/>
    <s v="Gastos Medicos"/>
    <x v="45"/>
    <x v="3"/>
    <n v="45393489.003809996"/>
    <n v="37616661.60249"/>
    <n v="915229324.65265"/>
    <n v="785024033.86473012"/>
    <n v="876641246.77607977"/>
    <n v="747866068.79561019"/>
    <n v="78987387.650930002"/>
    <n v="69086048.74777998"/>
    <n v="62198937.928240016"/>
    <n v="53473153.148720019"/>
    <n v="4777748.5748199997"/>
    <n v="4419817.2929100003"/>
    <n v="4.4795593141107508"/>
    <n v="4.5818410093278317"/>
    <n v="372873.96723999968"/>
    <n v="11.779631203221497"/>
    <n v="74.057619924533256"/>
    <n v="71.618637230271062"/>
    <n v="7.7947013065971253"/>
    <n v="8.41492247956546"/>
    <n v="0.38660112664471924"/>
    <n v="0.40361857185049649"/>
    <n v="0.40322496849764505"/>
    <n v="0.42325933015622602"/>
    <m/>
    <m/>
    <m/>
    <n v="0"/>
    <m/>
    <n v="0"/>
    <m/>
    <n v="0"/>
    <m/>
    <n v="17.441857919278412"/>
    <n v="103.76191478294055"/>
    <n v="98.759239447226676"/>
    <n v="5.9026638396072775"/>
    <n v="18.037035864118067"/>
    <n v="13.953296774092095"/>
    <n v="103.19527423734573"/>
    <n v="99.625017053031726"/>
    <s v="Medianas"/>
    <n v="2023"/>
    <n v="4"/>
    <d v="2025-03-26T00:00:00"/>
    <x v="45"/>
    <x v="15"/>
  </r>
  <r>
    <n v="2024"/>
    <n v="12"/>
    <n v="27"/>
    <x v="21"/>
    <s v="GMM. Gpo y Col"/>
    <n v="21"/>
    <s v="6f4b6612125fb3a0daecd2799dfd6c9c299424fd920f9b308110a2c1fbd8f443"/>
    <s v="866d562d83a77144c090ae01fef5e5dc5d322dfdcb968ee04e0fa262fe1b2619"/>
    <x v="29"/>
    <n v="4523.4326200000005"/>
    <n v="0"/>
    <n v="4523.4326200000005"/>
    <n v="0"/>
    <n v="1469.0428300000001"/>
    <n v="455.60189000000003"/>
    <n v="1469.0428300000001"/>
    <n v="455.60189000000003"/>
    <n v="0"/>
    <n v="0"/>
    <n v="137.94900000000001"/>
    <n v="132.37299999999999"/>
    <n v="0"/>
    <n v="0"/>
    <n v="1064.0947200000001"/>
    <n v="455.60189000000003"/>
    <n v="1054.91977"/>
    <n v="0"/>
    <n v="0"/>
    <n v="0"/>
    <n v="0"/>
    <n v="0"/>
    <n v="0"/>
    <n v="0"/>
    <s v="GMM. Gpo y Col"/>
    <s v="Accidentes y Enfermedades"/>
    <s v="Gastos Medicos"/>
    <x v="45"/>
    <x v="3"/>
    <n v="12904627.523799999"/>
    <n v="11666681.303610001"/>
    <n v="915229324.65265"/>
    <n v="785024033.86473012"/>
    <n v="876641246.77607977"/>
    <n v="747866068.79561019"/>
    <n v="78987387.650930002"/>
    <n v="69086048.74777998"/>
    <n v="62198937.928240016"/>
    <n v="53473153.148720019"/>
    <n v="136198.56855000003"/>
    <n v="77704.270669999998"/>
    <n v="5.7267783560464936E-3"/>
    <m/>
    <m/>
    <m/>
    <n v="3.3212042300866016"/>
    <m/>
    <n v="3.5052794911417905E-2"/>
    <m/>
    <n v="4.9424035027688222E-4"/>
    <n v="5.1599586907817715E-4"/>
    <m/>
    <m/>
    <m/>
    <m/>
    <m/>
    <n v="0"/>
    <m/>
    <n v="0"/>
    <m/>
    <n v="0"/>
    <m/>
    <n v="222.44002104556677"/>
    <n v="32.476284127782584"/>
    <m/>
    <n v="2.3618455216950166E-3"/>
    <n v="133.55801267637412"/>
    <m/>
    <n v="100.86972964778165"/>
    <m/>
    <s v="Resto"/>
    <n v="2023"/>
    <n v="4"/>
    <d v="2025-03-26T00:00:00"/>
    <x v="45"/>
    <x v="29"/>
  </r>
  <r>
    <n v="2024"/>
    <n v="12"/>
    <n v="112"/>
    <x v="57"/>
    <s v="GMM. Gpo y Col"/>
    <n v="231"/>
    <s v="138d9e809e386a7b800791d1f664f56d1c55f3d1ba411b950862729bc486c5ce"/>
    <s v="866d562d83a77144c090ae01fef5e5dc5d322dfdcb968ee04e0fa262fe1b2619"/>
    <x v="23"/>
    <n v="305131.11680999998"/>
    <n v="289654.82935000001"/>
    <n v="305131.11680999998"/>
    <n v="289654.82935000001"/>
    <n v="197782.83468999996"/>
    <n v="170515.71829000005"/>
    <n v="197782.83468999996"/>
    <n v="170515.71829000005"/>
    <n v="0"/>
    <n v="0"/>
    <n v="137.94900000000001"/>
    <n v="132.37299999999999"/>
    <n v="0"/>
    <n v="0"/>
    <n v="197274.53597999999"/>
    <n v="164008.38105000003"/>
    <n v="284612.47294999997"/>
    <n v="289997.84233999997"/>
    <n v="0"/>
    <n v="0"/>
    <n v="0"/>
    <n v="0"/>
    <n v="0"/>
    <n v="0"/>
    <s v="GMM. Gpo y Col"/>
    <s v="Accidentes y Enfermedades"/>
    <s v="Gastos Medicos"/>
    <x v="45"/>
    <x v="3"/>
    <n v="662186.35713999998"/>
    <n v="620700.73778999993"/>
    <n v="915229324.65265"/>
    <n v="785024033.86473012"/>
    <n v="876641246.77607977"/>
    <n v="747866068.79561019"/>
    <n v="78987387.650930002"/>
    <n v="69086048.74777998"/>
    <n v="62198937.928240016"/>
    <n v="53473153.148720019"/>
    <n v="662186.35713999998"/>
    <n v="620700.73778999993"/>
    <n v="0.38630359337679321"/>
    <n v="0.41926674719446566"/>
    <n v="15476.287459999963"/>
    <n v="5.3430103322390732"/>
    <n v="46.079342094553141"/>
    <n v="46.665778162486767"/>
    <n v="46.079342094553141"/>
    <n v="46.665778162486767"/>
    <n v="3.3339307274251086E-2"/>
    <n v="3.4806840076501616E-2"/>
    <n v="3.6897574705325689E-2"/>
    <n v="3.8730842517894992E-2"/>
    <m/>
    <m/>
    <m/>
    <n v="0"/>
    <m/>
    <n v="0"/>
    <m/>
    <n v="0"/>
    <m/>
    <n v="15.990969438738833"/>
    <n v="64.818965944124272"/>
    <n v="58.868591513784139"/>
    <n v="0.31798426352261094"/>
    <n v="20.283204258847199"/>
    <n v="-1.8570377443312469"/>
    <n v="69.313383891877677"/>
    <n v="56.555034936333392"/>
    <s v="Resto"/>
    <n v="2023"/>
    <n v="4"/>
    <d v="2025-03-26T00:00:00"/>
    <x v="45"/>
    <x v="23"/>
  </r>
  <r>
    <n v="2024"/>
    <n v="12"/>
    <n v="23"/>
    <x v="16"/>
    <s v="GMM. Gpo y Col"/>
    <n v="17"/>
    <s v="4523540f1504cd17100c4835e85b7eefd49911580f8efff0599a8f283be6b9e3"/>
    <s v="866d562d83a77144c090ae01fef5e5dc5d322dfdcb968ee04e0fa262fe1b2619"/>
    <x v="6"/>
    <n v="5013741.9444799991"/>
    <n v="4467323.2410500003"/>
    <n v="5013741.9444799991"/>
    <n v="4467323.2410500003"/>
    <n v="3596353.9850299992"/>
    <n v="3158314.7294499995"/>
    <n v="3596353.9850299992"/>
    <n v="3158314.7294499995"/>
    <n v="0"/>
    <n v="0"/>
    <n v="137.94900000000001"/>
    <n v="132.37299999999999"/>
    <n v="0"/>
    <n v="0"/>
    <n v="3172847.9147999999"/>
    <n v="2657267.4727699999"/>
    <n v="4413836.5759300003"/>
    <n v="3994250.8785000001"/>
    <n v="0"/>
    <n v="0"/>
    <n v="0"/>
    <n v="0"/>
    <n v="0"/>
    <n v="0"/>
    <s v="GMM. Gpo y Col"/>
    <s v="Accidentes y Enfermedades"/>
    <s v="Gastos Medicos"/>
    <x v="45"/>
    <x v="3"/>
    <n v="22633209.318060003"/>
    <n v="19354152.859979998"/>
    <n v="915229324.65265"/>
    <n v="785024033.86473012"/>
    <n v="876641246.77607977"/>
    <n v="747866068.79561019"/>
    <n v="78987387.650930002"/>
    <n v="69086048.74777998"/>
    <n v="62198937.928240016"/>
    <n v="53473153.148720019"/>
    <n v="6626066.8511499995"/>
    <n v="5940275.2164099999"/>
    <n v="6.3475221723210993"/>
    <n v="6.4663174722285071"/>
    <n v="546418.70342999883"/>
    <n v="12.231456600431013"/>
    <n v="75.666938730173385"/>
    <n v="75.203977565029774"/>
    <n v="22.152147642973993"/>
    <n v="23.081988002106836"/>
    <n v="0.54781264208102454"/>
    <n v="0.57192631112424241"/>
    <n v="0.56906834037386655"/>
    <n v="0.5973426830614651"/>
    <m/>
    <m/>
    <m/>
    <n v="0"/>
    <m/>
    <n v="0"/>
    <m/>
    <n v="0"/>
    <m/>
    <n v="13.869398495832662"/>
    <n v="71.72993793566684"/>
    <n v="70.698146496953925"/>
    <n v="5.7820183186715735"/>
    <n v="19.402655070042552"/>
    <n v="10.504740693393089"/>
    <n v="71.884127566084103"/>
    <n v="66.527305209429144"/>
    <s v="Grandes"/>
    <n v="2023"/>
    <n v="4"/>
    <d v="2025-03-26T00:00:00"/>
    <x v="45"/>
    <x v="6"/>
  </r>
  <r>
    <n v="2024"/>
    <n v="12"/>
    <n v="104"/>
    <x v="79"/>
    <s v="GMM. Gpo y Col"/>
    <n v="225"/>
    <s v="0e6523810856a138a75dec70a9cf3778a5c70b83ac915f22c33f05db97cb3e68"/>
    <s v="866d562d83a77144c090ae01fef5e5dc5d322dfdcb968ee04e0fa262fe1b2619"/>
    <x v="25"/>
    <n v="2808.9969900000001"/>
    <n v="2954.48288"/>
    <n v="2808.9969900000001"/>
    <n v="2954.48288"/>
    <n v="473.97059000000002"/>
    <n v="135.39472999999998"/>
    <n v="473.97059000000002"/>
    <n v="135.39472999999998"/>
    <n v="0"/>
    <n v="0"/>
    <n v="137.94900000000001"/>
    <n v="132.37299999999999"/>
    <n v="0"/>
    <n v="0"/>
    <n v="687.33418999999992"/>
    <n v="204.55372"/>
    <n v="13518.51233"/>
    <n v="53676.751549999994"/>
    <n v="0"/>
    <n v="0"/>
    <n v="0"/>
    <n v="0"/>
    <n v="0"/>
    <n v="0"/>
    <s v="GMM. Gpo y Col"/>
    <s v="Accidentes y Enfermedades"/>
    <s v="Gastos Medicos"/>
    <x v="45"/>
    <x v="3"/>
    <n v="4026801.2294200002"/>
    <n v="2477706.5655799997"/>
    <n v="915229324.65265"/>
    <n v="785024033.86473012"/>
    <n v="876641246.77607977"/>
    <n v="747866068.79561019"/>
    <n v="78987387.650930002"/>
    <n v="69086048.74777998"/>
    <n v="62198937.928240016"/>
    <n v="53473153.148720019"/>
    <n v="109414.53413"/>
    <n v="-150759.32838999998"/>
    <n v="3.5562601492960333E-3"/>
    <n v="4.2765260621377482E-3"/>
    <n v="-145.48588999999993"/>
    <n v="-4.924242106286969"/>
    <n v="2.5672978570310532"/>
    <n v="-1.959734705342435"/>
    <n v="6.9757527872926411E-2"/>
    <n v="0.11924264644745748"/>
    <n v="3.0691728448125038E-4"/>
    <n v="3.2042719873498054E-4"/>
    <n v="3.7635572320695291E-4"/>
    <n v="3.9505507781065712E-4"/>
    <m/>
    <m/>
    <m/>
    <n v="0"/>
    <m/>
    <n v="0"/>
    <m/>
    <n v="0"/>
    <m/>
    <n v="250.06575957572358"/>
    <n v="16.873303591542829"/>
    <n v="4.5826879186384044"/>
    <n v="7.6202360649120407E-4"/>
    <n v="236.01647039222749"/>
    <n v="-74.814958171588529"/>
    <n v="5.0843922261673891"/>
    <n v="0.38108438773433939"/>
    <s v="Resto"/>
    <n v="2023"/>
    <n v="4"/>
    <d v="2025-03-26T00:00:00"/>
    <x v="45"/>
    <x v="25"/>
  </r>
  <r>
    <n v="2024"/>
    <n v="12"/>
    <n v="16"/>
    <x v="24"/>
    <s v="GMM. Gpo y Col"/>
    <n v="14"/>
    <s v="8527a891e224136950ff32ca212b45bc93f69fbb801c3b1ebedac52775f99e61"/>
    <s v="866d562d83a77144c090ae01fef5e5dc5d322dfdcb968ee04e0fa262fe1b2619"/>
    <x v="19"/>
    <n v="413454.51274999999"/>
    <n v="419447.58133999998"/>
    <n v="413454.51274999999"/>
    <n v="419447.58133999998"/>
    <n v="307204.14574999997"/>
    <n v="261986.34769"/>
    <n v="307204.14574999997"/>
    <n v="261986.34769"/>
    <n v="0"/>
    <n v="0"/>
    <n v="137.94900000000001"/>
    <n v="132.37299999999999"/>
    <n v="0"/>
    <n v="0"/>
    <n v="288967.34424000001"/>
    <n v="246938.74325999999"/>
    <n v="425121.67038999998"/>
    <n v="387347.68234"/>
    <n v="0"/>
    <n v="0"/>
    <n v="0"/>
    <n v="0"/>
    <n v="0"/>
    <n v="0"/>
    <s v="GMM. Gpo y Col"/>
    <s v="Accidentes y Enfermedades"/>
    <s v="Gastos Medicos"/>
    <x v="45"/>
    <x v="3"/>
    <n v="4664109.4979099995"/>
    <n v="3803565.6865300001"/>
    <n v="915229324.65265"/>
    <n v="785024033.86473012"/>
    <n v="876641246.77607977"/>
    <n v="747866068.79561019"/>
    <n v="78987387.650930002"/>
    <n v="69086048.74777998"/>
    <n v="62198937.928240016"/>
    <n v="53473153.148720019"/>
    <n v="2379315.2503899997"/>
    <n v="2179445.19808"/>
    <n v="0.52344371050373883"/>
    <n v="0.607137893891317"/>
    <n v="-5993.0685899999808"/>
    <n v="-1.4288003690125173"/>
    <n v="17.377037897026447"/>
    <n v="19.245612677461022"/>
    <n v="8.8645970454868195"/>
    <n v="11.027746486025926"/>
    <n v="4.5174963434100546E-2"/>
    <n v="4.7163479276216239E-2"/>
    <n v="5.3431177039896367E-2"/>
    <n v="5.6085922177950005E-2"/>
    <m/>
    <m/>
    <m/>
    <n v="0"/>
    <m/>
    <n v="0"/>
    <m/>
    <n v="0"/>
    <m/>
    <n v="17.25960091382499"/>
    <n v="74.301800144035298"/>
    <n v="62.459854185602396"/>
    <n v="0.49390577392885177"/>
    <n v="17.01984890064352"/>
    <n v="9.751959227380457"/>
    <n v="67.972856800008771"/>
    <n v="63.751186471085155"/>
    <s v="Resto"/>
    <n v="2023"/>
    <n v="4"/>
    <d v="2025-03-26T00:00:00"/>
    <x v="45"/>
    <x v="19"/>
  </r>
  <r>
    <n v="2024"/>
    <n v="12"/>
    <n v="701"/>
    <x v="51"/>
    <s v="GMM. Gpo y Col"/>
    <n v="243"/>
    <s v="72440a20f54075ac43f51a2cf0dbb2a14366b38a5c01b110ae174abc1cb44238"/>
    <s v="866d562d83a77144c090ae01fef5e5dc5d322dfdcb968ee04e0fa262fe1b2619"/>
    <x v="12"/>
    <n v="586559.8499400001"/>
    <n v="453879.81533000001"/>
    <n v="586559.8499400001"/>
    <n v="453879.81533000001"/>
    <n v="378970.99125999998"/>
    <n v="265137.81475000002"/>
    <n v="378970.99125999998"/>
    <n v="265137.81475000002"/>
    <n v="0"/>
    <n v="0"/>
    <n v="137.94900000000001"/>
    <n v="132.37299999999999"/>
    <n v="0"/>
    <n v="0"/>
    <n v="368605.91995999997"/>
    <n v="262018.74463"/>
    <n v="541048.07065999997"/>
    <n v="467513.86742000002"/>
    <n v="0"/>
    <n v="0"/>
    <n v="0"/>
    <n v="0"/>
    <n v="0"/>
    <n v="0"/>
    <s v="GMM. Gpo y Col"/>
    <s v="Accidentes y Enfermedades"/>
    <s v="Gastos Medicos"/>
    <x v="45"/>
    <x v="3"/>
    <n v="3118678.2985399999"/>
    <n v="2700000.0033899997"/>
    <n v="915229324.65265"/>
    <n v="785024033.86473012"/>
    <n v="876641246.77607977"/>
    <n v="747866068.79561019"/>
    <n v="78987387.650930002"/>
    <n v="69086048.74777998"/>
    <n v="62198937.928240016"/>
    <n v="53473153.148720019"/>
    <n v="3118678.2985399999"/>
    <n v="2700000.0033899997"/>
    <n v="0.74259937869092696"/>
    <n v="0.65697752810705512"/>
    <n v="132680.03461000009"/>
    <n v="29.232415747224437"/>
    <n v="18.807962662086577"/>
    <n v="16.810363509634396"/>
    <n v="18.807962662086577"/>
    <n v="16.810363509634396"/>
    <n v="6.4088839172915787E-2"/>
    <n v="6.6909907798329379E-2"/>
    <n v="5.7817314598066098E-2"/>
    <n v="6.068998638498789E-2"/>
    <m/>
    <m/>
    <m/>
    <n v="0"/>
    <m/>
    <n v="0"/>
    <m/>
    <n v="0"/>
    <m/>
    <n v="42.933587808790662"/>
    <n v="64.609091689239449"/>
    <n v="58.415863802453451"/>
    <n v="0.60928852466456151"/>
    <n v="40.679217618767339"/>
    <n v="15.728774773206688"/>
    <n v="68.128127600631558"/>
    <n v="56.045127832456451"/>
    <s v="Medianas"/>
    <n v="2023"/>
    <n v="4"/>
    <d v="2025-03-26T00:00:00"/>
    <x v="45"/>
    <x v="12"/>
  </r>
  <r>
    <n v="2024"/>
    <n v="12"/>
    <n v="38"/>
    <x v="55"/>
    <s v="GMM. Gpo y Col"/>
    <n v="26"/>
    <s v="5f9c4ab08cac7457e9111a30e4664920607ea2c115a1433d7be98e97e64244ca"/>
    <s v="866d562d83a77144c090ae01fef5e5dc5d322dfdcb968ee04e0fa262fe1b2619"/>
    <x v="9"/>
    <n v="4615397.8044399992"/>
    <n v="3655883.8181500002"/>
    <n v="4615397.8044399992"/>
    <n v="3655883.8181500002"/>
    <n v="3544980.3306999998"/>
    <n v="2974271.8960600002"/>
    <n v="3544980.3306999998"/>
    <n v="2974271.8960600002"/>
    <n v="0"/>
    <n v="0"/>
    <n v="137.94900000000001"/>
    <n v="132.37299999999999"/>
    <n v="2886.4035299999996"/>
    <n v="13812.9182"/>
    <n v="2945127.1642100001"/>
    <n v="2397280.7174499999"/>
    <n v="3714259.0359"/>
    <n v="3289474.00795"/>
    <n v="0"/>
    <n v="0"/>
    <n v="0"/>
    <n v="0"/>
    <n v="0"/>
    <n v="0"/>
    <s v="GMM. Gpo y Col"/>
    <s v="Accidentes y Enfermedades"/>
    <s v="Gastos Medicos"/>
    <x v="45"/>
    <x v="3"/>
    <n v="42980084.940010004"/>
    <n v="38611132.551190004"/>
    <n v="915229324.65265"/>
    <n v="785024033.86473012"/>
    <n v="876641246.77607977"/>
    <n v="747866068.79561019"/>
    <n v="78987387.650930002"/>
    <n v="69086048.74777998"/>
    <n v="62198937.928240016"/>
    <n v="53473153.148720019"/>
    <n v="14767528.98215"/>
    <n v="12538284.597709998"/>
    <n v="5.8432085700021972"/>
    <n v="5.2917830508688324"/>
    <n v="959513.98628999898"/>
    <n v="26.245746145607683"/>
    <n v="31.253690512602226"/>
    <n v="29.157767074594187"/>
    <n v="10.738456684955366"/>
    <n v="9.4684708181069013"/>
    <n v="0.50428867171532621"/>
    <n v="0.52648649848652507"/>
    <n v="0.46570342568390161"/>
    <n v="0.48884204949123627"/>
    <m/>
    <m/>
    <m/>
    <n v="0"/>
    <m/>
    <n v="0"/>
    <m/>
    <n v="0"/>
    <m/>
    <n v="19.188172923800728"/>
    <n v="76.807687677316551"/>
    <n v="81.355755379695879"/>
    <n v="5.6994226087749356"/>
    <n v="22.852828322197794"/>
    <n v="12.913463578778227"/>
    <n v="79.292454719609182"/>
    <n v="72.877326638126718"/>
    <s v="Grandes"/>
    <n v="2023"/>
    <n v="4"/>
    <d v="2025-03-26T00:00:00"/>
    <x v="45"/>
    <x v="9"/>
  </r>
  <r>
    <n v="2024"/>
    <n v="12"/>
    <n v="150.1"/>
    <x v="32"/>
    <s v="GMM. Gpo y Col"/>
    <n v="150.1"/>
    <m/>
    <m/>
    <x v="21"/>
    <n v="1175921.8153299999"/>
    <n v="1090208.4021399999"/>
    <n v="1175921.8153299999"/>
    <n v="1090208.4021399999"/>
    <n v="753231.63818000001"/>
    <n v="630804.97109000012"/>
    <n v="753231.63818000001"/>
    <n v="630804.97109000012"/>
    <n v="0"/>
    <n v="0"/>
    <n v="0"/>
    <n v="0"/>
    <n v="0"/>
    <n v="0"/>
    <n v="626352.99578999996"/>
    <n v="527832.56183000002"/>
    <n v="1040575.5827500001"/>
    <n v="936284.73192000005"/>
    <n v="0"/>
    <n v="0"/>
    <n v="0"/>
    <n v="0"/>
    <n v="0"/>
    <n v="0"/>
    <s v="GMM. Gpo y Col"/>
    <s v="Accidentes y Enfermedades"/>
    <s v="Gastos Medicos"/>
    <x v="45"/>
    <x v="3"/>
    <n v="112702408.20457999"/>
    <n v="82921492.128230006"/>
    <n v="915229324.65265"/>
    <n v="785024033.86473012"/>
    <n v="876641246.77607977"/>
    <n v="747866068.79561019"/>
    <n v="78987387.650930002"/>
    <n v="69086048.74777998"/>
    <n v="62198937.928240016"/>
    <n v="53473153.148720019"/>
    <n v="9150591.0654000007"/>
    <n v="7531933.2541599981"/>
    <n v="1.48874630533012"/>
    <n v="1.5780442244137354"/>
    <n v="85713.413189999992"/>
    <n v="7.8621126953113629"/>
    <n v="12.850774413648184"/>
    <n v="14.474483049061298"/>
    <n v="1.0433865913454481"/>
    <n v="1.3147476898439054"/>
    <n v="0.12848384373788377"/>
    <n v="0.13413945780609218"/>
    <n v="0.1388757993526421"/>
    <n v="0.14577588790673576"/>
    <m/>
    <m/>
    <m/>
    <n v="0"/>
    <m/>
    <n v="0"/>
    <m/>
    <n v="0"/>
    <m/>
    <n v="19.408006071742356"/>
    <n v="64.054567944946243"/>
    <n v="57.860952993186977"/>
    <n v="1.2110040191506426"/>
    <n v="18.665092130434079"/>
    <n v="11.138796487275314"/>
    <n v="60.192936118556062"/>
    <n v="56.375218332098164"/>
    <s v="Resto"/>
    <n v="2023"/>
    <n v="4"/>
    <d v="2025-03-26T00:00:00"/>
    <x v="45"/>
    <x v="21"/>
  </r>
  <r>
    <n v="2024"/>
    <n v="12"/>
    <n v="34"/>
    <x v="54"/>
    <s v="GMM. Gpo y Col"/>
    <n v="23"/>
    <s v="535fa30d7e25dd8a49f1536779734ec8286108d115da5045d77f3b4185d8f790"/>
    <s v="866d562d83a77144c090ae01fef5e5dc5d322dfdcb968ee04e0fa262fe1b2619"/>
    <x v="0"/>
    <n v="24174841.233900003"/>
    <n v="20760384.422459997"/>
    <n v="24174841.233900003"/>
    <n v="20760384.422459997"/>
    <n v="19052475.415359996"/>
    <n v="16561340.604050005"/>
    <n v="19052475.415359996"/>
    <n v="16561340.604050005"/>
    <n v="0"/>
    <n v="0"/>
    <n v="137.94900000000001"/>
    <n v="132.37299999999999"/>
    <n v="8016.2833300000002"/>
    <n v="9556.8775100000003"/>
    <n v="16936305.63589"/>
    <n v="14490618.403969999"/>
    <n v="20360316.993930001"/>
    <n v="17085187.571490001"/>
    <n v="0"/>
    <n v="0"/>
    <n v="0"/>
    <n v="0"/>
    <n v="0"/>
    <n v="0"/>
    <s v="GMM. Gpo y Col"/>
    <s v="Accidentes y Enfermedades"/>
    <s v="Gastos Medicos"/>
    <x v="45"/>
    <x v="3"/>
    <n v="84280855.568709999"/>
    <n v="79147200.16046001"/>
    <n v="915229324.65265"/>
    <n v="785024033.86473012"/>
    <n v="876641246.77607977"/>
    <n v="747866068.79561019"/>
    <n v="78987387.650930002"/>
    <n v="69086048.74777998"/>
    <n v="62198937.928240016"/>
    <n v="53473153.148720019"/>
    <n v="29477576.444589999"/>
    <n v="25513600.320529997"/>
    <n v="30.60595109276964"/>
    <n v="30.050038754209567"/>
    <n v="3414456.8114400059"/>
    <n v="16.446982589330151"/>
    <n v="82.010952560303835"/>
    <n v="81.369873956027931"/>
    <n v="28.68366851614535"/>
    <n v="26.230093269719191"/>
    <n v="2.6413971430684762"/>
    <n v="2.7576664140325327"/>
    <n v="2.6445539915835599"/>
    <n v="2.77594950335068"/>
    <m/>
    <m/>
    <m/>
    <n v="0"/>
    <m/>
    <n v="0"/>
    <m/>
    <n v="0"/>
    <m/>
    <n v="15.041866904789059"/>
    <n v="78.81117079951288"/>
    <n v="79.773766549972066"/>
    <n v="30.631512450166216"/>
    <n v="16.877728498115395"/>
    <n v="19.169408639710795"/>
    <n v="83.182917245046823"/>
    <n v="84.813926351914617"/>
    <s v="Grandes"/>
    <n v="2023"/>
    <n v="4"/>
    <d v="2025-03-26T00:00:00"/>
    <x v="45"/>
    <x v="0"/>
  </r>
  <r>
    <n v="2024"/>
    <n v="12"/>
    <n v="10"/>
    <x v="4"/>
    <s v="GMM. Gpo y Col"/>
    <n v="10"/>
    <s v="4a44dc15364204a80fe80e9039455cc1608281820fe2b24f1e5233ade6af1dd5"/>
    <s v="866d562d83a77144c090ae01fef5e5dc5d322dfdcb968ee04e0fa262fe1b2619"/>
    <x v="17"/>
    <n v="601207.62491000001"/>
    <n v="510674.53493000002"/>
    <n v="601207.62491000001"/>
    <n v="510674.53493000002"/>
    <n v="359590.95346000005"/>
    <n v="318688.43625999999"/>
    <n v="359590.95346000005"/>
    <n v="318688.43625999999"/>
    <n v="0"/>
    <n v="0"/>
    <n v="137.94900000000001"/>
    <n v="132.37299999999999"/>
    <n v="0"/>
    <n v="0"/>
    <n v="348839.67725999997"/>
    <n v="298693.07195999997"/>
    <n v="538969.21007000003"/>
    <n v="479589.20850999997"/>
    <n v="0"/>
    <n v="0"/>
    <n v="0"/>
    <n v="0"/>
    <n v="0"/>
    <n v="0"/>
    <s v="GMM. Gpo y Col"/>
    <s v="Accidentes y Enfermedades"/>
    <s v="Gastos Medicos"/>
    <x v="45"/>
    <x v="3"/>
    <n v="6475502.38203"/>
    <n v="6588756.6787700001"/>
    <n v="915229324.65265"/>
    <n v="785024033.86473012"/>
    <n v="876641246.77607977"/>
    <n v="747866068.79561019"/>
    <n v="78987387.650930002"/>
    <n v="69086048.74777998"/>
    <n v="62198937.928240016"/>
    <n v="53473153.148720019"/>
    <n v="982311.20866999996"/>
    <n v="832402.52324000001"/>
    <n v="0.76114382661561708"/>
    <n v="0.73918619487760195"/>
    <n v="90533.08997999999"/>
    <n v="17.728138723895782"/>
    <n v="61.203376242036875"/>
    <n v="61.349469838495587"/>
    <n v="9.2843394912245856"/>
    <n v="7.7506965248158712"/>
    <n v="6.5689287779122654E-2"/>
    <n v="6.8580805103683001E-2"/>
    <n v="6.5052089222786255E-2"/>
    <n v="6.8284223103263431E-2"/>
    <m/>
    <m/>
    <m/>
    <n v="0"/>
    <m/>
    <n v="0"/>
    <m/>
    <n v="0"/>
    <m/>
    <n v="12.834641156113369"/>
    <n v="59.811442596695329"/>
    <n v="62.40539021662471"/>
    <n v="0.57813037559397928"/>
    <n v="16.788673728165836"/>
    <n v="12.38142987922588"/>
    <n v="64.723488975315206"/>
    <n v="62.281024397522891"/>
    <s v="Medianas"/>
    <n v="2023"/>
    <n v="4"/>
    <d v="2025-03-26T00:00:00"/>
    <x v="45"/>
    <x v="17"/>
  </r>
  <r>
    <n v="2024"/>
    <n v="12"/>
    <n v="43"/>
    <x v="9"/>
    <s v="GMM. Gpo y Col"/>
    <n v="31"/>
    <s v="eb1e33e8a81b697b75855af6bfcdbcbf7cbbde9f94962ceaec1ed8af21f5a50f"/>
    <s v="866d562d83a77144c090ae01fef5e5dc5d322dfdcb968ee04e0fa262fe1b2619"/>
    <x v="4"/>
    <n v="17265313.44689"/>
    <n v="15450152.41794"/>
    <n v="17265313.44689"/>
    <n v="15450152.41794"/>
    <n v="13592025.665180001"/>
    <n v="11772198.313330004"/>
    <n v="13592025.665180001"/>
    <n v="11772198.313330004"/>
    <n v="0"/>
    <n v="0"/>
    <n v="137.94900000000001"/>
    <n v="132.37299999999999"/>
    <n v="12724.72826"/>
    <n v="-2666.1167099999998"/>
    <n v="13160494.001509998"/>
    <n v="11421075.80431"/>
    <n v="16079909.699239999"/>
    <n v="14550404.207219999"/>
    <n v="0"/>
    <n v="0"/>
    <n v="0"/>
    <n v="0"/>
    <n v="0"/>
    <n v="0"/>
    <s v="GMM. Gpo y Col"/>
    <s v="Accidentes y Enfermedades"/>
    <s v="Gastos Medicos"/>
    <x v="45"/>
    <x v="3"/>
    <n v="116483297.66436"/>
    <n v="99677568.474130005"/>
    <n v="915229324.65265"/>
    <n v="785024033.86473012"/>
    <n v="876641246.77607977"/>
    <n v="747866068.79561019"/>
    <n v="78987387.650930002"/>
    <n v="69086048.74777998"/>
    <n v="62198937.928240016"/>
    <n v="53473153.148720019"/>
    <n v="41404529.52307"/>
    <n v="36758202.638769999"/>
    <n v="21.858316827986293"/>
    <n v="22.363635926474196"/>
    <n v="1815161.0289500002"/>
    <n v="11.74849917235974"/>
    <n v="41.699093422303037"/>
    <n v="42.031849516070331"/>
    <n v="14.822136557842841"/>
    <n v="15.500129722716785"/>
    <n v="1.8864467059600143"/>
    <n v="1.9694844966951544"/>
    <n v="1.9681120260583336"/>
    <n v="2.0658983021948663"/>
    <m/>
    <m/>
    <m/>
    <n v="0"/>
    <m/>
    <n v="0"/>
    <m/>
    <n v="0"/>
    <m/>
    <n v="15.458687523037673"/>
    <n v="78.724465136358887"/>
    <n v="76.194706659726378"/>
    <n v="21.852504428389686"/>
    <n v="15.229898014892695"/>
    <n v="10.511773214252361"/>
    <n v="81.844327783333355"/>
    <n v="78.493185767600821"/>
    <s v="Grandes"/>
    <n v="2023"/>
    <n v="4"/>
    <d v="2025-03-26T00:00:00"/>
    <x v="45"/>
    <x v="4"/>
  </r>
  <r>
    <n v="2024"/>
    <n v="12"/>
    <n v="15.1"/>
    <x v="13"/>
    <s v="GMM. Gpo y Col"/>
    <n v="15.1"/>
    <m/>
    <m/>
    <x v="7"/>
    <n v="15964211.242290001"/>
    <n v="13607677.83446"/>
    <n v="15964211.242290001"/>
    <n v="13607677.83446"/>
    <n v="12871588.34849"/>
    <n v="10866567.062200004"/>
    <n v="12871588.34849"/>
    <n v="10866567.062200004"/>
    <n v="0"/>
    <n v="0"/>
    <n v="0"/>
    <n v="0"/>
    <n v="2149.0367099999999"/>
    <n v="-4703.1332300000004"/>
    <n v="12278045.76255"/>
    <n v="10392926.382340001"/>
    <n v="14906835.287320001"/>
    <n v="12748744.250150001"/>
    <n v="0"/>
    <n v="0"/>
    <n v="0"/>
    <n v="0"/>
    <n v="0"/>
    <n v="0"/>
    <s v="GMM. Gpo y Col"/>
    <s v="Accidentes y Enfermedades"/>
    <s v="Gastos Medicos"/>
    <x v="45"/>
    <x v="3"/>
    <n v="164148746.85959998"/>
    <n v="140072154.49278"/>
    <n v="915229324.65265"/>
    <n v="785024033.86473012"/>
    <n v="876641246.77607977"/>
    <n v="747866068.79561019"/>
    <n v="78987387.650930002"/>
    <n v="69086048.74777998"/>
    <n v="62198937.928240016"/>
    <n v="53473153.148720019"/>
    <n v="33939089.655840002"/>
    <n v="29934843.548330002"/>
    <n v="20.211089032138712"/>
    <n v="19.696708787238713"/>
    <n v="2356533.4078300018"/>
    <n v="17.317674892789793"/>
    <n v="47.037829842153684"/>
    <n v="45.457654764389574"/>
    <n v="9.7254542283801531"/>
    <n v="9.714762997495983"/>
    <n v="1.7442853733241968"/>
    <n v="1.8210654929824144"/>
    <n v="1.7334090737921"/>
    <n v="1.8195340586014661"/>
    <m/>
    <m/>
    <m/>
    <n v="0"/>
    <m/>
    <n v="0"/>
    <m/>
    <n v="0"/>
    <m/>
    <n v="18.451285257002461"/>
    <n v="80.627775172458954"/>
    <n v="79.856145878774228"/>
    <n v="20.694225299056026"/>
    <n v="18.138484877688121"/>
    <n v="16.927871442276434"/>
    <n v="82.365207140873878"/>
    <n v="81.521177132545574"/>
    <s v="Resto"/>
    <n v="2023"/>
    <n v="4"/>
    <d v="2025-03-26T00:00:00"/>
    <x v="45"/>
    <x v="7"/>
  </r>
  <r>
    <n v="2024"/>
    <n v="12"/>
    <n v="707"/>
    <x v="47"/>
    <s v="GMM. Gpo y Col"/>
    <n v="9"/>
    <s v="19581e27de7ced00ff1ce50b2047e7a567c76b1cbaebabe5ef03f7c3017bb5b7"/>
    <s v="866d562d83a77144c090ae01fef5e5dc5d322dfdcb968ee04e0fa262fe1b2619"/>
    <x v="24"/>
    <n v="1589.8355300000001"/>
    <n v="1228.38266"/>
    <n v="1589.8355300000001"/>
    <n v="1228.38266"/>
    <n v="285.14246000000003"/>
    <n v="121.10169000000003"/>
    <n v="285.14246000000003"/>
    <n v="121.10169000000003"/>
    <n v="0"/>
    <n v="0"/>
    <n v="137.94900000000001"/>
    <n v="132.37299999999999"/>
    <n v="0"/>
    <n v="0"/>
    <n v="242.64246"/>
    <n v="103.60169"/>
    <n v="740.97768999999994"/>
    <n v="886.21219999999994"/>
    <n v="0"/>
    <n v="0"/>
    <n v="0"/>
    <n v="0"/>
    <n v="0"/>
    <n v="0"/>
    <s v="GMM. Gpo y Col"/>
    <s v="Accidentes y Enfermedades"/>
    <s v="Gastos Medicos"/>
    <x v="45"/>
    <x v="3"/>
    <n v="1252183.4729500001"/>
    <n v="1059775.1610900001"/>
    <n v="915229324.65265"/>
    <n v="785024033.86473012"/>
    <n v="876641246.77607977"/>
    <n v="747866068.79561019"/>
    <n v="78987387.650930002"/>
    <n v="69086048.74777998"/>
    <n v="62198937.928240016"/>
    <n v="53473153.148720019"/>
    <n v="1252183.4729500001"/>
    <n v="1059775.1610900001"/>
    <n v="2.0127713769013109E-3"/>
    <n v="1.7780473514769841E-3"/>
    <n v="361.45287000000008"/>
    <n v="29.425103574809498"/>
    <n v="0.12696506257621581"/>
    <n v="0.11590974247184503"/>
    <n v="0.12696506257621581"/>
    <n v="0.11590974247184503"/>
    <n v="1.7370898059930262E-4"/>
    <n v="1.8135531904832803E-4"/>
    <n v="1.5647707675299865E-4"/>
    <n v="1.6425169041005305E-4"/>
    <m/>
    <m/>
    <m/>
    <n v="0"/>
    <m/>
    <n v="0"/>
    <m/>
    <n v="0"/>
    <m/>
    <n v="135.4570444062341"/>
    <n v="17.935343286736082"/>
    <n v="9.8586290692185461"/>
    <n v="4.5843622013124044E-4"/>
    <n v="134.20704816687837"/>
    <n v="-16.388231847857661"/>
    <n v="32.746257178134478"/>
    <n v="11.690393113522925"/>
    <s v="Resto"/>
    <n v="2023"/>
    <n v="4"/>
    <d v="2025-03-26T00:00:00"/>
    <x v="45"/>
    <x v="24"/>
  </r>
  <r>
    <n v="2024"/>
    <n v="12"/>
    <n v="5.0999999999999996"/>
    <x v="6"/>
    <s v="GMM. Gpo y Col"/>
    <n v="5.0999999999999996"/>
    <m/>
    <m/>
    <x v="3"/>
    <n v="61847254.593309999"/>
    <n v="54388162.511179991"/>
    <n v="61847254.593309999"/>
    <n v="54388162.511179991"/>
    <n v="48574117.941569991"/>
    <n v="41975781.115430012"/>
    <n v="48574117.941569991"/>
    <n v="41975781.115430012"/>
    <n v="0"/>
    <n v="0"/>
    <n v="0"/>
    <n v="0"/>
    <n v="-138723.21815999999"/>
    <n v="46892.68103"/>
    <n v="44675548.254199997"/>
    <n v="38110011.426770002"/>
    <n v="54725724.409869999"/>
    <n v="47711950.44946"/>
    <n v="0"/>
    <n v="0"/>
    <n v="0"/>
    <n v="0"/>
    <n v="0"/>
    <n v="0"/>
    <s v="GMM. Gpo y Col"/>
    <s v="Accidentes y Enfermedades"/>
    <s v="Gastos Medicos"/>
    <x v="45"/>
    <x v="3"/>
    <n v="328160941.83310997"/>
    <n v="291122330.42904001"/>
    <n v="915229324.65265"/>
    <n v="785024033.86473012"/>
    <n v="876641246.77607977"/>
    <n v="747866068.79561019"/>
    <n v="78987387.650930002"/>
    <n v="69086048.74777998"/>
    <n v="62198937.928240016"/>
    <n v="53473153.148720019"/>
    <n v="122571839.76936001"/>
    <n v="107618379.37413999"/>
    <n v="78.300164662531174"/>
    <n v="78.725246988347564"/>
    <n v="7459092.0821300074"/>
    <n v="13.71455062596889"/>
    <n v="50.457963843641608"/>
    <n v="50.537986938176395"/>
    <n v="18.846622711353362"/>
    <n v="18.682236581105176"/>
    <n v="6.7575691607982966"/>
    <n v="7.0550244835910201"/>
    <n v="6.9282162284157245"/>
    <n v="7.2724468699012643"/>
    <m/>
    <m/>
    <m/>
    <n v="0"/>
    <m/>
    <n v="0"/>
    <m/>
    <n v="0"/>
    <m/>
    <n v="15.719390207403361"/>
    <n v="78.538842606643755"/>
    <n v="77.178156380630625"/>
    <n v="78.094770681793293"/>
    <n v="17.227853211343035"/>
    <n v="14.700245733696216"/>
    <n v="81.635371182300119"/>
    <n v="79.875190738930129"/>
    <m/>
    <n v="2023"/>
    <n v="4"/>
    <d v="2025-03-26T00:00:00"/>
    <x v="45"/>
    <x v="3"/>
  </r>
  <r>
    <n v="2024"/>
    <n v="12"/>
    <n v="120"/>
    <x v="58"/>
    <s v="GMM. Gpo y Col"/>
    <n v="234"/>
    <s v="114bd151f8fb0c58642d2170da4ae7d7c57977260ac2cc8905306cab6b2acabc"/>
    <s v="866d562d83a77144c090ae01fef5e5dc5d322dfdcb968ee04e0fa262fe1b2619"/>
    <x v="33"/>
    <n v="162.22872000000001"/>
    <n v="49.439929999999997"/>
    <n v="162.22872000000001"/>
    <n v="49.439929999999997"/>
    <n v="80.962999999999994"/>
    <n v="-2.2971700000000004"/>
    <n v="80.962999999999994"/>
    <n v="-2.2971700000000004"/>
    <n v="0"/>
    <n v="0"/>
    <n v="137.94900000000001"/>
    <n v="132.37299999999999"/>
    <n v="0"/>
    <n v="0"/>
    <n v="80.962999999999994"/>
    <n v="-2.2971699999999999"/>
    <n v="178.84926000000002"/>
    <n v="26.77007"/>
    <n v="0"/>
    <n v="0"/>
    <n v="0"/>
    <n v="0"/>
    <n v="0"/>
    <n v="0"/>
    <s v="GMM. Gpo y Col"/>
    <s v="Accidentes y Enfermedades"/>
    <s v="Gastos Medicos"/>
    <x v="45"/>
    <x v="3"/>
    <n v="3543412.1833600001"/>
    <n v="3536266.6495100004"/>
    <n v="915229324.65265"/>
    <n v="785024033.86473012"/>
    <n v="876641246.77607977"/>
    <n v="747866068.79561019"/>
    <n v="78987387.650930002"/>
    <n v="69086048.74777998"/>
    <n v="62198937.928240016"/>
    <n v="53473153.148720019"/>
    <n v="139645.32724000001"/>
    <n v="115986.81951"/>
    <n v="2.0538559993519409E-4"/>
    <n v="7.156282765641407E-5"/>
    <n v="112.78879000000001"/>
    <n v="228.13298886143247"/>
    <n v="0.11617196450919355"/>
    <n v="4.2625472625997342E-2"/>
    <n v="4.5783191908023661E-3"/>
    <n v="1.3980826362981025E-3"/>
    <n v="1.7725472253805835E-5"/>
    <n v="1.8505713779337837E-5"/>
    <n v="6.2978874362105385E-6"/>
    <n v="6.610799989845749E-6"/>
    <m/>
    <m/>
    <m/>
    <n v="0"/>
    <m/>
    <n v="0"/>
    <m/>
    <n v="0"/>
    <m/>
    <n v="-3624.467061645415"/>
    <n v="49.906699627538195"/>
    <n v="-4.646386028459184"/>
    <n v="1.3016781748493583E-4"/>
    <n v="-3624.4670616454159"/>
    <n v="568.09410658993431"/>
    <n v="45.268848190929049"/>
    <n v="-8.5811131610787719"/>
    <s v="Resto"/>
    <n v="2023"/>
    <n v="4"/>
    <d v="2025-03-26T00:00:00"/>
    <x v="45"/>
    <x v="33"/>
  </r>
  <r>
    <n v="2024"/>
    <n v="12"/>
    <n v="718"/>
    <x v="44"/>
    <s v="GMM. Gpo y Col"/>
    <n v="281"/>
    <s v="71a1c003a2b855d85582c8f6c7648c49d3fe836408a7e1b5d9b222448acb3c1b"/>
    <s v="866d562d83a77144c090ae01fef5e5dc5d322dfdcb968ee04e0fa262fe1b2619"/>
    <x v="27"/>
    <n v="85728.298159999991"/>
    <n v="52789.688549999999"/>
    <n v="85728.298159999991"/>
    <n v="52789.688549999999"/>
    <n v="35636.1394"/>
    <n v="5298.9820900000004"/>
    <n v="35636.1394"/>
    <n v="5298.9820900000004"/>
    <n v="0"/>
    <n v="0"/>
    <n v="137.94900000000001"/>
    <n v="132.37299999999999"/>
    <n v="0"/>
    <n v="0"/>
    <n v="25820.038390000002"/>
    <n v="5183.2727599999998"/>
    <n v="64951.259530000003"/>
    <n v="19273.177729999999"/>
    <n v="0"/>
    <n v="0"/>
    <n v="0"/>
    <n v="0"/>
    <n v="0"/>
    <n v="0"/>
    <s v="GMM. Gpo y Col"/>
    <s v="Accidentes y Enfermedades"/>
    <s v="Gastos Medicos"/>
    <x v="45"/>
    <x v="3"/>
    <n v="113757.96953"/>
    <n v="61370.439909999994"/>
    <n v="915229324.65265"/>
    <n v="785024033.86473012"/>
    <n v="876641246.77607977"/>
    <n v="747866068.79561019"/>
    <n v="78987387.650930002"/>
    <n v="69086048.74777998"/>
    <n v="62198937.928240016"/>
    <n v="53473153.148720019"/>
    <n v="113757.96953"/>
    <n v="61370.439909999994"/>
    <n v="0.10853416059138477"/>
    <n v="7.6411503489981172E-2"/>
    <n v="32938.609609999992"/>
    <n v="62.395915783443257"/>
    <n v="75.360256968538735"/>
    <n v="86.018103548575326"/>
    <n v="75.360256968538735"/>
    <n v="86.018103548575326"/>
    <n v="9.3668653146068946E-3"/>
    <n v="9.7791768839616943E-3"/>
    <n v="6.7245952063547084E-3"/>
    <n v="7.0587088721666925E-3"/>
    <m/>
    <m/>
    <m/>
    <n v="0"/>
    <m/>
    <n v="0"/>
    <m/>
    <n v="0"/>
    <m/>
    <n v="572.50914977144214"/>
    <n v="41.568700376496551"/>
    <n v="10.03791125795532"/>
    <n v="5.7293806915343193E-2"/>
    <n v="398.14161024394946"/>
    <n v="237.00337557152804"/>
    <n v="39.752944864870734"/>
    <n v="26.893711211576111"/>
    <s v="Resto"/>
    <n v="2023"/>
    <n v="4"/>
    <d v="2025-03-26T00:00:00"/>
    <x v="45"/>
    <x v="27"/>
  </r>
  <r>
    <n v="2024"/>
    <n v="12"/>
    <n v="715"/>
    <x v="46"/>
    <s v="GMM. Gpo y Col"/>
    <n v="251"/>
    <s v="c75d3f1f5bcd6914d0331ce5ec17c0db8f2070a2d4285f8e3ff11c6ca19168ff"/>
    <s v="866d562d83a77144c090ae01fef5e5dc5d322dfdcb968ee04e0fa262fe1b2619"/>
    <x v="20"/>
    <n v="28330.144179999999"/>
    <n v="21349.319329999998"/>
    <n v="28330.144179999999"/>
    <n v="21349.319329999998"/>
    <n v="5532.4345400000002"/>
    <n v="5712.1618500000004"/>
    <n v="5532.4345400000002"/>
    <n v="5712.1618500000004"/>
    <n v="0"/>
    <n v="0"/>
    <n v="137.94900000000001"/>
    <n v="132.37299999999999"/>
    <n v="0"/>
    <n v="0"/>
    <n v="5442.4345400000002"/>
    <n v="5372.6618499999995"/>
    <n v="26859.840190000003"/>
    <n v="20791.357230000001"/>
    <n v="0"/>
    <n v="0"/>
    <n v="0"/>
    <n v="0"/>
    <n v="0"/>
    <n v="0"/>
    <s v="GMM. Gpo y Col"/>
    <s v="Accidentes y Enfermedades"/>
    <s v="Gastos Medicos"/>
    <x v="45"/>
    <x v="3"/>
    <n v="135193.71434999999"/>
    <n v="122528.56879999999"/>
    <n v="915229324.65265"/>
    <n v="785024033.86473012"/>
    <n v="876641246.77607977"/>
    <n v="747866068.79561019"/>
    <n v="78987387.650930002"/>
    <n v="69086048.74777998"/>
    <n v="62198937.928240016"/>
    <n v="53473153.148720019"/>
    <n v="135193.71434999999"/>
    <n v="122528.56879999999"/>
    <n v="3.5866668113142028E-2"/>
    <n v="3.0902504509908071E-2"/>
    <n v="6980.8248500000009"/>
    <n v="32.698114361850237"/>
    <n v="20.955222893467308"/>
    <n v="17.423952257899874"/>
    <n v="20.955222893467308"/>
    <n v="17.423952257899874"/>
    <n v="3.0954148230283073E-3"/>
    <n v="3.2316690874615397E-3"/>
    <n v="2.7195752498042325E-3"/>
    <n v="2.8546982168052753E-3"/>
    <m/>
    <m/>
    <m/>
    <n v="0"/>
    <m/>
    <n v="0"/>
    <m/>
    <n v="0"/>
    <m/>
    <n v="-3.1463973661740696"/>
    <n v="19.528437641717645"/>
    <n v="26.755709452400612"/>
    <n v="8.8947411712766954E-3"/>
    <n v="1.2986614819244791"/>
    <n v="29.187526782733265"/>
    <n v="20.262348925017935"/>
    <n v="25.84084237775371"/>
    <s v="Resto"/>
    <n v="2023"/>
    <n v="4"/>
    <d v="2025-03-26T00:00:00"/>
    <x v="45"/>
    <x v="20"/>
  </r>
  <r>
    <n v="2024"/>
    <n v="12"/>
    <n v="13"/>
    <x v="23"/>
    <s v="GMM. Gpo y Col"/>
    <n v="13"/>
    <s v="3fdba35f04dc8c462986c992bcf875546257113072a909c162f7e470e581e278"/>
    <s v="866d562d83a77144c090ae01fef5e5dc5d322dfdcb968ee04e0fa262fe1b2619"/>
    <x v="22"/>
    <n v="325900.25008999999"/>
    <n v="297075.52041"/>
    <n v="325900.25008999999"/>
    <n v="297075.52041"/>
    <n v="201893.63681000003"/>
    <n v="185024.09016000005"/>
    <n v="201893.63681000003"/>
    <n v="185024.09016000005"/>
    <n v="0"/>
    <n v="0"/>
    <n v="137.94900000000001"/>
    <n v="132.37299999999999"/>
    <n v="0"/>
    <n v="0"/>
    <n v="102886.60017000001"/>
    <n v="104671.58809"/>
    <n v="218498.45836000002"/>
    <n v="161592.07743"/>
    <n v="0"/>
    <n v="0"/>
    <n v="0"/>
    <n v="0"/>
    <n v="0"/>
    <n v="0"/>
    <s v="GMM. Gpo y Col"/>
    <s v="Accidentes y Enfermedades"/>
    <s v="Gastos Medicos"/>
    <x v="45"/>
    <x v="3"/>
    <n v="1543430.5720599999"/>
    <n v="1367985.9146"/>
    <n v="915229324.65265"/>
    <n v="785024033.86473012"/>
    <n v="876641246.77607977"/>
    <n v="747866068.79561019"/>
    <n v="78987387.650930002"/>
    <n v="69086048.74777998"/>
    <n v="62198937.928240016"/>
    <n v="53473153.148720019"/>
    <n v="797609.64225999999"/>
    <n v="629113.88571000006"/>
    <n v="0.41259783337848216"/>
    <n v="0.43000797671113916"/>
    <n v="28824.729679999989"/>
    <n v="9.7028289777018273"/>
    <n v="40.859617640350066"/>
    <n v="47.221262661327053"/>
    <n v="21.115316489748189"/>
    <n v="21.716270411809401"/>
    <n v="3.560858916028356E-2"/>
    <n v="3.7176011428680197E-2"/>
    <n v="3.7842856727261676E-2"/>
    <n v="3.9723091179737685E-2"/>
    <m/>
    <m/>
    <m/>
    <n v="0"/>
    <m/>
    <n v="0"/>
    <m/>
    <n v="0"/>
    <m/>
    <n v="9.117486612371394"/>
    <n v="61.949518834135745"/>
    <n v="62.281836586415636"/>
    <n v="0.32459338299783863"/>
    <n v="-1.7053222871379448"/>
    <n v="35.216071131117957"/>
    <n v="47.08802109737686"/>
    <n v="64.775197989110964"/>
    <s v="Resto"/>
    <n v="2023"/>
    <n v="4"/>
    <d v="2025-03-26T00:00:00"/>
    <x v="45"/>
    <x v="22"/>
  </r>
  <r>
    <n v="2024"/>
    <n v="12"/>
    <n v="119"/>
    <x v="62"/>
    <s v="GMM. Gpo y Col"/>
    <n v="217"/>
    <s v="16badfc6202cb3f8889e0f2779b19218af4cbb736e56acadce8148aba9a7a9f8"/>
    <s v="866d562d83a77144c090ae01fef5e5dc5d322dfdcb968ee04e0fa262fe1b2619"/>
    <x v="28"/>
    <n v="1890.8866699999999"/>
    <n v="0"/>
    <n v="1890.8866699999999"/>
    <n v="0"/>
    <n v="463.87456000000003"/>
    <n v="0"/>
    <n v="463.87456000000003"/>
    <n v="0"/>
    <n v="0"/>
    <n v="0"/>
    <n v="137.94900000000001"/>
    <n v="132.37299999999999"/>
    <n v="0"/>
    <n v="0"/>
    <n v="463.87455999999997"/>
    <n v="0"/>
    <n v="1751.00298"/>
    <n v="0"/>
    <n v="0"/>
    <n v="0"/>
    <n v="0"/>
    <n v="0"/>
    <n v="0"/>
    <n v="0"/>
    <s v="GMM. Gpo y Col"/>
    <s v="Accidentes y Enfermedades"/>
    <s v="Gastos Medicos"/>
    <x v="45"/>
    <x v="3"/>
    <n v="1263154.0409200001"/>
    <n v="1108651.2541700001"/>
    <n v="915229324.65265"/>
    <n v="785024033.86473012"/>
    <n v="876641246.77607977"/>
    <n v="747866068.79561019"/>
    <n v="78987387.650930002"/>
    <n v="69086048.74777998"/>
    <n v="62198937.928240016"/>
    <n v="53473153.148720019"/>
    <n v="647961.79415999993"/>
    <n v="572236.92728999991"/>
    <n v="2.3939096180220823E-3"/>
    <m/>
    <m/>
    <m/>
    <n v="0.29182070409742195"/>
    <m/>
    <n v="0.14969565142053456"/>
    <m/>
    <n v="2.0660250049545057E-4"/>
    <n v="2.1569674903546815E-4"/>
    <m/>
    <m/>
    <m/>
    <m/>
    <m/>
    <n v="0"/>
    <m/>
    <n v="0"/>
    <m/>
    <n v="0"/>
    <m/>
    <m/>
    <n v="24.532118574827123"/>
    <m/>
    <n v="7.4579176984529883E-4"/>
    <m/>
    <m/>
    <n v="26.491934354103723"/>
    <m/>
    <s v="Resto"/>
    <n v="2023"/>
    <n v="4"/>
    <d v="2025-03-26T00:00:00"/>
    <x v="45"/>
    <x v="28"/>
  </r>
  <r>
    <n v="2024"/>
    <n v="12"/>
    <n v="50"/>
    <x v="56"/>
    <s v="GMM. Gpo y Col"/>
    <n v="38"/>
    <s v="aea92132c4cbeb263e6ac2bf6c183b5d81737f179f21efdc5863739672f0f470"/>
    <s v="866d562d83a77144c090ae01fef5e5dc5d322dfdcb968ee04e0fa262fe1b2619"/>
    <x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GMM. Gpo y Col"/>
    <s v="Accidentes y Enfermedades"/>
    <s v="Gastos Medicos"/>
    <x v="45"/>
    <x v="3"/>
    <n v="56200364.244449995"/>
    <n v="33772004.557349995"/>
    <n v="915229324.65265"/>
    <n v="785024033.86473012"/>
    <n v="876641246.77607977"/>
    <n v="747866068.79561019"/>
    <n v="78987387.650930002"/>
    <n v="69086048.74777998"/>
    <n v="62198937.928240016"/>
    <n v="53473153.148720019"/>
    <n v="1028161.3278300001"/>
    <n v="880203.5785299999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45"/>
    <x v="31"/>
  </r>
  <r>
    <n v="2024"/>
    <n v="12"/>
    <n v="39"/>
    <x v="17"/>
    <s v="GMM. Gpo y Col"/>
    <n v="27"/>
    <s v="670671cd97404156226e507973f2ab8330d3022ca96e0c93bdbdb320c41adcaf"/>
    <s v="866d562d83a77144c090ae01fef5e5dc5d322dfdcb968ee04e0fa262fe1b2619"/>
    <x v="26"/>
    <n v="6402.1128099999996"/>
    <n v="5659.15769"/>
    <n v="6402.1128099999996"/>
    <n v="5659.15769"/>
    <n v="2409.4535500000002"/>
    <n v="1557.8698699999998"/>
    <n v="2409.4535500000002"/>
    <n v="1557.8698699999998"/>
    <n v="0"/>
    <n v="0"/>
    <n v="137.94900000000001"/>
    <n v="132.37299999999999"/>
    <n v="0"/>
    <n v="0"/>
    <n v="3423.1335399999998"/>
    <n v="896.45468999999991"/>
    <n v="3287.6192999999998"/>
    <n v="2692.8610299999996"/>
    <n v="0"/>
    <n v="0"/>
    <n v="0"/>
    <n v="0"/>
    <n v="0"/>
    <n v="0"/>
    <s v="GMM. Gpo y Col"/>
    <s v="Accidentes y Enfermedades"/>
    <s v="Gastos Medicos"/>
    <x v="45"/>
    <x v="3"/>
    <n v="26393187.39869"/>
    <n v="23324255.28929"/>
    <n v="915229324.65265"/>
    <n v="785024033.86473012"/>
    <n v="876641246.77607977"/>
    <n v="747866068.79561019"/>
    <n v="78987387.650930002"/>
    <n v="69086048.74777998"/>
    <n v="62198937.928240016"/>
    <n v="53473153.148720019"/>
    <n v="1748963.1068699998"/>
    <n v="1363626.99517"/>
    <n v="8.1052342663779954E-3"/>
    <n v="8.1914623756534511E-3"/>
    <n v="742.95511999999962"/>
    <n v="13.128369285641872"/>
    <n v="0.366051907261636"/>
    <n v="0.41500774845649685"/>
    <n v="2.4256686823349582E-2"/>
    <n v="2.4262972685771298E-2"/>
    <n v="6.9950914350671016E-4"/>
    <n v="7.3030020359460561E-4"/>
    <n v="7.2088973660329317E-4"/>
    <n v="7.5670737397054346E-4"/>
    <m/>
    <m/>
    <m/>
    <n v="0"/>
    <m/>
    <n v="0"/>
    <m/>
    <n v="0"/>
    <m/>
    <n v="54.663338472551672"/>
    <n v="37.635287310721417"/>
    <n v="27.528299357214053"/>
    <n v="3.8737856790735372E-3"/>
    <n v="281.85237672190664"/>
    <n v="22.08648212343882"/>
    <n v="104.12195657812326"/>
    <n v="33.290046534633092"/>
    <s v="Resto"/>
    <n v="2023"/>
    <n v="4"/>
    <d v="2025-03-26T00:00:00"/>
    <x v="45"/>
    <x v="26"/>
  </r>
  <r>
    <n v="2024"/>
    <n v="12"/>
    <n v="201.1"/>
    <x v="1"/>
    <s v="GMM. Gpo y Col"/>
    <n v="201.1"/>
    <m/>
    <m/>
    <x v="1"/>
    <n v="78987387.650930002"/>
    <n v="69086048.74777998"/>
    <n v="78987387.650930002"/>
    <n v="69086048.74777998"/>
    <n v="62198937.928240001"/>
    <n v="53473153.148720026"/>
    <n v="62198937.928240001"/>
    <n v="53473153.148720026"/>
    <n v="0"/>
    <n v="0"/>
    <n v="0"/>
    <n v="0"/>
    <n v="-136574.18145"/>
    <n v="42189.5478"/>
    <n v="57579947.012539998"/>
    <n v="49030770.370940007"/>
    <n v="70673135.279939994"/>
    <n v="61396979.431529999"/>
    <n v="0"/>
    <n v="0"/>
    <n v="0"/>
    <n v="0"/>
    <n v="0"/>
    <n v="0"/>
    <s v="GMM. Gpo y Col"/>
    <s v="Accidentes y Enfermedades"/>
    <s v="Gastos Medicos"/>
    <x v="45"/>
    <x v="3"/>
    <n v="605012096.89728975"/>
    <n v="514115977.05005008"/>
    <n v="915229324.65265"/>
    <n v="785024033.86473012"/>
    <n v="876641246.77607977"/>
    <n v="747866068.79561019"/>
    <n v="78987387.650930002"/>
    <n v="69086048.74777998"/>
    <n v="62198937.928240016"/>
    <n v="53473153.148720019"/>
    <n v="165661520.49059999"/>
    <n v="145085156.17662999"/>
    <n v="100"/>
    <n v="100"/>
    <n v="9901338.903150022"/>
    <n v="14.331893461294797"/>
    <n v="47.67998471643385"/>
    <n v="47.617585815376621"/>
    <n v="13.055505510716978"/>
    <n v="13.437833452325162"/>
    <n v="8.6303383778603777"/>
    <n v="9.0102294343795268"/>
    <n v="8.8005011015604673"/>
    <n v="9.2377568164094654"/>
    <m/>
    <m/>
    <m/>
    <n v="0"/>
    <m/>
    <n v="0"/>
    <m/>
    <n v="0"/>
    <m/>
    <n v="16.318066666560217"/>
    <n v="78.745404523462128"/>
    <n v="77.400798161059029"/>
    <n v="99.999999999999972"/>
    <n v="17.436349820575114"/>
    <n v="15.108488942448339"/>
    <n v="81.473599245969226"/>
    <n v="79.858603509345599"/>
    <m/>
    <n v="2023"/>
    <n v="4"/>
    <d v="2025-03-26T00:00:00"/>
    <x v="45"/>
    <x v="1"/>
  </r>
  <r>
    <n v="2024"/>
    <n v="12"/>
    <n v="714"/>
    <x v="48"/>
    <s v="GMM. Gpo y Col"/>
    <n v="250"/>
    <s v="1e472b39b105d349bcd069c4a711b44a2fffb8e274714bb07ecfff69a9a7f67b"/>
    <s v="866d562d83a77144c090ae01fef5e5dc5d322dfdcb968ee04e0fa262fe1b2619"/>
    <x v="11"/>
    <n v="420815.89496000001"/>
    <n v="368224.22057"/>
    <n v="420815.89496000001"/>
    <n v="368224.22057"/>
    <n v="146038.47585999998"/>
    <n v="122234.14253999999"/>
    <n v="146038.47585999998"/>
    <n v="122234.14253999999"/>
    <n v="0"/>
    <n v="0"/>
    <n v="137.94900000000001"/>
    <n v="132.37299999999999"/>
    <n v="1924.1300200000001"/>
    <n v="0"/>
    <n v="146038.47586000001"/>
    <n v="122234.14254"/>
    <n v="420016.88302999997"/>
    <n v="357581.44251999998"/>
    <n v="0"/>
    <n v="0"/>
    <n v="0"/>
    <n v="0"/>
    <n v="0"/>
    <n v="0"/>
    <s v="GMM. Gpo y Col"/>
    <s v="Accidentes y Enfermedades"/>
    <s v="Gastos Medicos"/>
    <x v="45"/>
    <x v="3"/>
    <n v="600602.13370000001"/>
    <n v="546993.88229999994"/>
    <n v="915229324.65265"/>
    <n v="785024033.86473012"/>
    <n v="876641246.77607977"/>
    <n v="747866068.79561019"/>
    <n v="78987387.650930002"/>
    <n v="69086048.74777998"/>
    <n v="62198937.928240016"/>
    <n v="53473153.148720019"/>
    <n v="600602.13370000001"/>
    <n v="546993.88229999994"/>
    <n v="0.53276340372176534"/>
    <n v="0.53299360325891065"/>
    <n v="52591.67439"/>
    <n v="14.28251360233439"/>
    <n v="70.06566766048104"/>
    <n v="67.317795040355989"/>
    <n v="70.06566766048104"/>
    <n v="67.317795040355989"/>
    <n v="4.5979284494594735E-2"/>
    <n v="4.8003205017740726E-2"/>
    <n v="4.6906107926047248E-2"/>
    <n v="4.9236652916076429E-2"/>
    <m/>
    <m/>
    <m/>
    <n v="0"/>
    <m/>
    <n v="0"/>
    <m/>
    <n v="0"/>
    <m/>
    <n v="19.474373383206121"/>
    <n v="34.703650125640202"/>
    <n v="33.195573705278051"/>
    <n v="0.23479255550711664"/>
    <n v="19.474373383206121"/>
    <n v="17.460481189962174"/>
    <n v="34.769668020599333"/>
    <n v="34.183581138487995"/>
    <s v="Medianas"/>
    <n v="2023"/>
    <n v="4"/>
    <d v="2025-03-26T00:00:00"/>
    <x v="45"/>
    <x v="11"/>
  </r>
  <r>
    <n v="2024"/>
    <n v="12"/>
    <n v="37"/>
    <x v="35"/>
    <s v="GMM. Individual"/>
    <n v="25"/>
    <s v="b7a56873cd771f2c446d369b649430b65a756ba278ff97ec81bb6f55b2e73569"/>
    <s v="866d562d83a77144c090ae01fef5e5dc5d322dfdcb968ee04e0fa262fe1b2619"/>
    <x v="20"/>
    <n v="112980.95852"/>
    <n v="96372.571859999996"/>
    <n v="112980.95852"/>
    <n v="96372.571859999996"/>
    <n v="17851.246490000001"/>
    <n v="14540.914379999998"/>
    <n v="17851.246490000001"/>
    <n v="14540.914379999998"/>
    <n v="0"/>
    <n v="0"/>
    <n v="137.94900000000001"/>
    <n v="132.37299999999999"/>
    <n v="0"/>
    <n v="0"/>
    <n v="11055.855390000001"/>
    <n v="5332.9444599999997"/>
    <n v="54153.053110000001"/>
    <n v="51524.14342"/>
    <n v="0"/>
    <n v="0"/>
    <n v="0"/>
    <n v="0"/>
    <n v="0"/>
    <n v="0"/>
    <s v="GMM. Individual"/>
    <s v="Accidentes y Enfermedades"/>
    <s v="Gastos Medicos"/>
    <x v="44"/>
    <x v="3"/>
    <n v="13491623.877"/>
    <n v="11092660.54903"/>
    <n v="915229324.65265"/>
    <n v="785024033.86473012"/>
    <n v="876641246.77607977"/>
    <n v="747866068.79561019"/>
    <n v="79278951.097050011"/>
    <n v="69783879.47744"/>
    <n v="55238627.625969999"/>
    <n v="48035730.027550004"/>
    <n v="2168650.3452900001"/>
    <n v="1225622.8746099998"/>
    <n v="0.14251066261168538"/>
    <n v="0.13810148214983617"/>
    <n v="16608.386660000004"/>
    <n v="17.23352022204714"/>
    <n v="5.2097360353815709"/>
    <n v="7.8631505544204447"/>
    <n v="0.83741556650275117"/>
    <n v="0.86879582615937267"/>
    <n v="1.2344551849109381E-2"/>
    <n v="1.2887935507882701E-2"/>
    <n v="1.22763848879315E-2"/>
    <n v="1.2886341001564864E-2"/>
    <m/>
    <m/>
    <m/>
    <n v="0"/>
    <m/>
    <n v="0"/>
    <m/>
    <n v="0"/>
    <m/>
    <n v="22.765639240357061"/>
    <n v="15.800225740552518"/>
    <n v="15.088229046251374"/>
    <n v="3.2316600279923287E-2"/>
    <n v="107.31240448733273"/>
    <n v="5.102287035750197"/>
    <n v="20.415941032064186"/>
    <n v="10.350379658965711"/>
    <s v="Resto"/>
    <n v="2023"/>
    <n v="4"/>
    <d v="2025-03-26T00:00:00"/>
    <x v="44"/>
    <x v="20"/>
  </r>
  <r>
    <n v="2024"/>
    <n v="12"/>
    <n v="13"/>
    <x v="23"/>
    <s v="GMM. Individual"/>
    <n v="13"/>
    <s v="3fdba35f04dc8c462986c992bcf875546257113072a909c162f7e470e581e278"/>
    <s v="866d562d83a77144c090ae01fef5e5dc5d322dfdcb968ee04e0fa262fe1b2619"/>
    <x v="23"/>
    <n v="274911.42960000003"/>
    <n v="243056.48247999998"/>
    <n v="274911.42960000003"/>
    <n v="243056.48247999998"/>
    <n v="178105.81517000002"/>
    <n v="137535.65693"/>
    <n v="178105.81517000002"/>
    <n v="137535.65693"/>
    <n v="0"/>
    <n v="0"/>
    <n v="137.94900000000001"/>
    <n v="132.37299999999999"/>
    <n v="0"/>
    <n v="0"/>
    <n v="98590.648209999999"/>
    <n v="78421.413670000009"/>
    <n v="200991.92800000001"/>
    <n v="137964.55144000001"/>
    <n v="0"/>
    <n v="0"/>
    <n v="0"/>
    <n v="0"/>
    <n v="0"/>
    <n v="0"/>
    <s v="GMM. Individual"/>
    <s v="Accidentes y Enfermedades"/>
    <s v="Gastos Medicos"/>
    <x v="44"/>
    <x v="3"/>
    <n v="1543430.5720599999"/>
    <n v="1367985.9146"/>
    <n v="915229324.65265"/>
    <n v="785024033.86473012"/>
    <n v="876641246.77607977"/>
    <n v="747866068.79561019"/>
    <n v="79278951.097050011"/>
    <n v="69783879.47744"/>
    <n v="55238627.625969999"/>
    <n v="48035730.027550004"/>
    <n v="797609.64225999999"/>
    <n v="629113.88571000006"/>
    <n v="0.34676471597544828"/>
    <n v="0.34829889696599087"/>
    <n v="31854.947120000055"/>
    <n v="13.105985405108967"/>
    <n v="34.466914018372172"/>
    <n v="38.634734982155628"/>
    <n v="17.811713372573585"/>
    <n v="17.767469670992178"/>
    <n v="3.0037436759834488E-2"/>
    <n v="3.1359627511369038E-2"/>
    <n v="3.0961661298879648E-2"/>
    <n v="3.2500001353374233E-2"/>
    <m/>
    <m/>
    <m/>
    <n v="0"/>
    <m/>
    <n v="0"/>
    <m/>
    <n v="0"/>
    <m/>
    <n v="29.497920136193166"/>
    <n v="64.786617067593895"/>
    <n v="56.585883053465643"/>
    <n v="0.3224298336591277"/>
    <n v="25.719039731766145"/>
    <n v="45.683746949599758"/>
    <n v="49.052043627344077"/>
    <n v="56.841712491708442"/>
    <s v="Resto"/>
    <n v="2023"/>
    <n v="4"/>
    <d v="2025-03-26T00:00:00"/>
    <x v="44"/>
    <x v="23"/>
  </r>
  <r>
    <n v="2024"/>
    <n v="12"/>
    <n v="48"/>
    <x v="3"/>
    <s v="GMM. Individual"/>
    <n v="36"/>
    <s v="76a50887d8f1c2e9301755428990ad81479ee21c25b43215cf524541e0503269"/>
    <s v="866d562d83a77144c090ae01fef5e5dc5d322dfdcb968ee04e0fa262fe1b2619"/>
    <x v="4"/>
    <n v="19267013.523230001"/>
    <n v="16521097.364360001"/>
    <n v="19267013.523230001"/>
    <n v="16521097.364360001"/>
    <n v="13544449.317190001"/>
    <n v="12645171.587970003"/>
    <n v="13544449.317190001"/>
    <n v="12645171.587970003"/>
    <n v="0"/>
    <n v="0"/>
    <n v="137.94900000000001"/>
    <n v="132.37299999999999"/>
    <n v="0"/>
    <n v="0"/>
    <n v="13247535.60375"/>
    <n v="12272384.46642"/>
    <n v="16993401.171349999"/>
    <n v="14898766.515530001"/>
    <n v="0"/>
    <n v="0"/>
    <n v="0"/>
    <n v="0"/>
    <n v="0"/>
    <n v="0"/>
    <s v="GMM. Individual"/>
    <s v="Accidentes y Enfermedades"/>
    <s v="Gastos Medicos"/>
    <x v="44"/>
    <x v="3"/>
    <n v="61783494.341970004"/>
    <n v="54332276.383280002"/>
    <n v="915229324.65265"/>
    <n v="785024033.86473012"/>
    <n v="876641246.77607977"/>
    <n v="747866068.79561019"/>
    <n v="79278951.097050011"/>
    <n v="69783879.47744"/>
    <n v="55238627.625969999"/>
    <n v="48035730.027550004"/>
    <n v="30296137.968400002"/>
    <n v="26868016.60072"/>
    <n v="24.30281084274705"/>
    <n v="23.674661666955625"/>
    <n v="2745916.1588700004"/>
    <n v="16.620664465022795"/>
    <n v="63.595609259920238"/>
    <n v="61.489828631106604"/>
    <n v="31.184726160983374"/>
    <n v="30.407519184018835"/>
    <n v="2.1051569267125774"/>
    <n v="2.1978219247709396"/>
    <n v="2.1045339571357382"/>
    <n v="2.2090984005954644"/>
    <m/>
    <m/>
    <m/>
    <n v="0"/>
    <m/>
    <n v="0"/>
    <m/>
    <n v="0"/>
    <m/>
    <n v="7.1116293121362251"/>
    <n v="70.298644368830821"/>
    <n v="76.539537956169269"/>
    <n v="24.519887439821524"/>
    <n v="7.945897881526065"/>
    <n v="14.059114582650967"/>
    <n v="77.9569402862369"/>
    <n v="82.371815503167028"/>
    <s v="Grandes"/>
    <n v="2023"/>
    <n v="4"/>
    <d v="2025-03-26T00:00:00"/>
    <x v="44"/>
    <x v="4"/>
  </r>
  <r>
    <n v="2024"/>
    <n v="12"/>
    <n v="119"/>
    <x v="62"/>
    <s v="GMM. Individual"/>
    <n v="217"/>
    <s v="16badfc6202cb3f8889e0f2779b19218af4cbb736e56acadce8148aba9a7a9f8"/>
    <s v="866d562d83a77144c090ae01fef5e5dc5d322dfdcb968ee04e0fa262fe1b2619"/>
    <x v="14"/>
    <n v="582214.95894000004"/>
    <n v="507948.54869999998"/>
    <n v="582214.95894000004"/>
    <n v="507948.54869999998"/>
    <n v="331453.28055999998"/>
    <n v="298230.10190000001"/>
    <n v="331453.28055999998"/>
    <n v="298230.10190000001"/>
    <n v="0"/>
    <n v="0"/>
    <n v="137.94900000000001"/>
    <n v="132.37299999999999"/>
    <n v="0"/>
    <n v="0"/>
    <n v="254192.55212000001"/>
    <n v="246372.44602"/>
    <n v="557611.1508099999"/>
    <n v="479591.77130999998"/>
    <n v="0"/>
    <n v="0"/>
    <n v="0"/>
    <n v="0"/>
    <n v="0"/>
    <n v="0"/>
    <s v="GMM. Individual"/>
    <s v="Accidentes y Enfermedades"/>
    <s v="Gastos Medicos"/>
    <x v="44"/>
    <x v="3"/>
    <n v="1263154.0409200001"/>
    <n v="1108651.2541700001"/>
    <n v="915229324.65265"/>
    <n v="785024033.86473012"/>
    <n v="876641246.77607977"/>
    <n v="747866068.79561019"/>
    <n v="79278951.097050011"/>
    <n v="69783879.47744"/>
    <n v="55238627.625969999"/>
    <n v="48035730.027550004"/>
    <n v="647961.79415999993"/>
    <n v="572236.92728999991"/>
    <n v="0.73438781780459805"/>
    <n v="0.72788809178230274"/>
    <n v="74266.410240000056"/>
    <n v="14.620852924980522"/>
    <n v="89.853285207157569"/>
    <n v="88.765426430192676"/>
    <n v="46.092158207082342"/>
    <n v="45.816801883318966"/>
    <n v="6.3614106678778412E-2"/>
    <n v="6.6414278484059855E-2"/>
    <n v="6.4704840461932422E-2"/>
    <n v="6.7919721176549458E-2"/>
    <m/>
    <m/>
    <m/>
    <n v="0"/>
    <m/>
    <n v="0"/>
    <m/>
    <n v="0"/>
    <m/>
    <n v="11.140115785877347"/>
    <n v="56.929708773449391"/>
    <n v="58.712659513107099"/>
    <n v="0.60003894883907261"/>
    <n v="3.1740993062857381"/>
    <n v="16.26787283837059"/>
    <n v="45.585987968632544"/>
    <n v="51.371282986577562"/>
    <s v="Medianas"/>
    <n v="2023"/>
    <n v="4"/>
    <d v="2025-03-26T00:00:00"/>
    <x v="44"/>
    <x v="14"/>
  </r>
  <r>
    <n v="2024"/>
    <n v="12"/>
    <n v="112"/>
    <x v="57"/>
    <s v="GMM. Individual"/>
    <n v="231"/>
    <s v="138d9e809e386a7b800791d1f664f56d1c55f3d1ba411b950862729bc486c5ce"/>
    <s v="866d562d83a77144c090ae01fef5e5dc5d322dfdcb968ee04e0fa262fe1b2619"/>
    <x v="19"/>
    <n v="333387.44933999999"/>
    <n v="309793.12667999999"/>
    <n v="333387.44933999999"/>
    <n v="309793.12667999999"/>
    <n v="270752.71886000002"/>
    <n v="272233.95717000001"/>
    <n v="270752.71886000002"/>
    <n v="272233.95717000001"/>
    <n v="0"/>
    <n v="0"/>
    <n v="137.94900000000001"/>
    <n v="132.37299999999999"/>
    <n v="0"/>
    <n v="0"/>
    <n v="236541.89608000001"/>
    <n v="197137.92812"/>
    <n v="319438.34362"/>
    <n v="289030.61462000001"/>
    <n v="0"/>
    <n v="0"/>
    <n v="0"/>
    <n v="0"/>
    <n v="0"/>
    <n v="0"/>
    <s v="GMM. Individual"/>
    <s v="Accidentes y Enfermedades"/>
    <s v="Gastos Medicos"/>
    <x v="44"/>
    <x v="3"/>
    <n v="662186.35713999998"/>
    <n v="620700.73778999993"/>
    <n v="915229324.65265"/>
    <n v="785024033.86473012"/>
    <n v="876641246.77607977"/>
    <n v="747866068.79561019"/>
    <n v="79278951.097050011"/>
    <n v="69783879.47744"/>
    <n v="55238627.625969999"/>
    <n v="48035730.027550004"/>
    <n v="662186.35713999998"/>
    <n v="620700.73778999993"/>
    <n v="0.42052454620884283"/>
    <n v="0.44393222188249232"/>
    <n v="23594.322660000005"/>
    <n v="7.6161543391412012"/>
    <n v="50.34646904836714"/>
    <n v="49.91022369056882"/>
    <n v="50.34646904836714"/>
    <n v="49.91022369056882"/>
    <n v="3.6426657271556286E-2"/>
    <n v="3.8030089339973421E-2"/>
    <n v="3.9462884359713929E-2"/>
    <n v="4.1423610403785498E-2"/>
    <m/>
    <m/>
    <m/>
    <n v="0"/>
    <m/>
    <n v="0"/>
    <m/>
    <n v="0"/>
    <m/>
    <n v="-0.54410490351687324"/>
    <n v="81.212630948166591"/>
    <n v="87.876048151062875"/>
    <n v="0.4901510600395651"/>
    <n v="19.988019725972972"/>
    <n v="10.520591059178352"/>
    <n v="74.049312114323811"/>
    <n v="68.206590633724048"/>
    <s v="Resto"/>
    <n v="2023"/>
    <n v="4"/>
    <d v="2025-03-26T00:00:00"/>
    <x v="44"/>
    <x v="19"/>
  </r>
  <r>
    <n v="2024"/>
    <n v="12"/>
    <n v="701"/>
    <x v="51"/>
    <s v="GMM. Individual"/>
    <n v="243"/>
    <s v="72440a20f54075ac43f51a2cf0dbb2a14366b38a5c01b110ae174abc1cb44238"/>
    <s v="866d562d83a77144c090ae01fef5e5dc5d322dfdcb968ee04e0fa262fe1b2619"/>
    <x v="11"/>
    <n v="395892.84493999998"/>
    <n v="320338.00998000003"/>
    <n v="395892.84493999998"/>
    <n v="320338.00998000003"/>
    <n v="260837.25135999999"/>
    <n v="176909.10564999998"/>
    <n v="260837.25135999999"/>
    <n v="176909.10564999998"/>
    <n v="0"/>
    <n v="0"/>
    <n v="137.94900000000001"/>
    <n v="132.37299999999999"/>
    <n v="0"/>
    <n v="0"/>
    <n v="180639.47577000002"/>
    <n v="109099.98203"/>
    <n v="251933.65616999997"/>
    <n v="201770.89211000002"/>
    <n v="0"/>
    <n v="0"/>
    <n v="0"/>
    <n v="0"/>
    <n v="0"/>
    <n v="0"/>
    <s v="GMM. Individual"/>
    <s v="Accidentes y Enfermedades"/>
    <s v="Gastos Medicos"/>
    <x v="44"/>
    <x v="3"/>
    <n v="3118678.2985399999"/>
    <n v="2700000.0033899997"/>
    <n v="915229324.65265"/>
    <n v="785024033.86473012"/>
    <n v="876641246.77607977"/>
    <n v="747866068.79561019"/>
    <n v="79278951.097050011"/>
    <n v="69783879.47744"/>
    <n v="55238627.625969999"/>
    <n v="48035730.027550004"/>
    <n v="3118678.2985399999"/>
    <n v="2700000.0033899997"/>
    <n v="0.49936690566877501"/>
    <n v="0.45904299442618424"/>
    <n v="75554.834959999949"/>
    <n v="23.585972505953045"/>
    <n v="12.694250802506179"/>
    <n v="11.864370725103626"/>
    <n v="12.694250802506179"/>
    <n v="11.864370725103626"/>
    <n v="4.3256136388576734E-2"/>
    <n v="4.5160189119087021E-2"/>
    <n v="4.0806140469732223E-2"/>
    <n v="4.2833606623694481E-2"/>
    <m/>
    <m/>
    <m/>
    <n v="0"/>
    <m/>
    <n v="0"/>
    <m/>
    <n v="0"/>
    <m/>
    <n v="47.441393930307285"/>
    <n v="65.885821048251458"/>
    <n v="55.22576158259993"/>
    <n v="0.4722008177432877"/>
    <n v="65.572415695108276"/>
    <n v="24.861249080790394"/>
    <n v="71.70120837213905"/>
    <n v="54.071219534739257"/>
    <s v="Medianas"/>
    <n v="2023"/>
    <n v="4"/>
    <d v="2025-03-26T00:00:00"/>
    <x v="44"/>
    <x v="11"/>
  </r>
  <r>
    <n v="2024"/>
    <n v="12"/>
    <n v="10"/>
    <x v="4"/>
    <s v="GMM. Individual"/>
    <n v="10"/>
    <s v="4a44dc15364204a80fe80e9039455cc1608281820fe2b24f1e5233ade6af1dd5"/>
    <s v="866d562d83a77144c090ae01fef5e5dc5d322dfdcb968ee04e0fa262fe1b2619"/>
    <x v="27"/>
    <n v="200904.74288000001"/>
    <n v="177904.87578999999"/>
    <n v="200904.74288000001"/>
    <n v="177904.87578999999"/>
    <n v="125023.08102"/>
    <n v="128687.58109000002"/>
    <n v="125023.08102"/>
    <n v="128687.58109000002"/>
    <n v="0"/>
    <n v="0"/>
    <n v="137.94900000000001"/>
    <n v="132.37299999999999"/>
    <n v="0"/>
    <n v="0"/>
    <n v="109338.06891"/>
    <n v="116199.38501"/>
    <n v="199113.51150999998"/>
    <n v="172764.47706"/>
    <n v="0"/>
    <n v="0"/>
    <n v="0"/>
    <n v="0"/>
    <n v="0"/>
    <n v="0"/>
    <s v="GMM. Individual"/>
    <s v="Accidentes y Enfermedades"/>
    <s v="Gastos Medicos"/>
    <x v="44"/>
    <x v="3"/>
    <n v="6475502.38203"/>
    <n v="6588756.6787700001"/>
    <n v="915229324.65265"/>
    <n v="785024033.86473012"/>
    <n v="876641246.77607977"/>
    <n v="747866068.79561019"/>
    <n v="79278951.097050011"/>
    <n v="69783879.47744"/>
    <n v="55238627.625969999"/>
    <n v="48035730.027550004"/>
    <n v="982311.20866999996"/>
    <n v="832402.52324000001"/>
    <n v="0.25341498607122176"/>
    <n v="0.25493692400336349"/>
    <n v="22999.867090000014"/>
    <n v="12.928182540173427"/>
    <n v="20.452249868146669"/>
    <n v="21.372457533830193"/>
    <n v="3.1025352324404296"/>
    <n v="2.7001281799225825"/>
    <n v="2.195130088912392E-2"/>
    <n v="2.2917555341919367E-2"/>
    <n v="2.2662347662677461E-2"/>
    <n v="2.3788333662002378E-2"/>
    <m/>
    <m/>
    <m/>
    <n v="0"/>
    <m/>
    <n v="0"/>
    <m/>
    <n v="0"/>
    <m/>
    <n v="-2.8475941803872917"/>
    <n v="62.230029628855519"/>
    <n v="72.335050132017528"/>
    <n v="0.22633270664606697"/>
    <n v="-5.9047783251258368"/>
    <n v="15.251419098643249"/>
    <n v="54.912430643617462"/>
    <n v="67.258841046151346"/>
    <s v="Resto"/>
    <n v="2023"/>
    <n v="4"/>
    <d v="2025-03-26T00:00:00"/>
    <x v="44"/>
    <x v="27"/>
  </r>
  <r>
    <n v="2024"/>
    <n v="12"/>
    <n v="201.1"/>
    <x v="1"/>
    <s v="GMM. Individual"/>
    <n v="201.1"/>
    <m/>
    <m/>
    <x v="1"/>
    <n v="79278951.097049996"/>
    <n v="69783879.47744"/>
    <n v="79278951.097049996"/>
    <n v="69783879.47744"/>
    <n v="55238627.625969999"/>
    <n v="48035730.027550004"/>
    <n v="55238627.625969999"/>
    <n v="48035730.027550004"/>
    <n v="0"/>
    <n v="0"/>
    <n v="0"/>
    <n v="0"/>
    <n v="0"/>
    <n v="0"/>
    <n v="52631757.156970002"/>
    <n v="45923488.864019983"/>
    <n v="73387334.671229988"/>
    <n v="65772017.826380022"/>
    <n v="0"/>
    <n v="0"/>
    <n v="0"/>
    <n v="0"/>
    <n v="0"/>
    <n v="0"/>
    <s v="GMM. Individual"/>
    <s v="Accidentes y Enfermedades"/>
    <s v="Gastos Medicos"/>
    <x v="44"/>
    <x v="3"/>
    <n v="727567431.28517008"/>
    <n v="618550659.70529997"/>
    <n v="915229324.65265"/>
    <n v="785024033.86473012"/>
    <n v="876641246.77607977"/>
    <n v="747866068.79561019"/>
    <n v="79278951.097050011"/>
    <n v="69783879.47744"/>
    <n v="55238627.625969999"/>
    <n v="48035730.027550004"/>
    <n v="167932093.81086999"/>
    <n v="147191117.34085"/>
    <n v="99.999999999999972"/>
    <n v="100"/>
    <n v="9495071.6196099967"/>
    <n v="13.606396908156416"/>
    <n v="47.208933860097197"/>
    <n v="47.410387758550463"/>
    <n v="10.896440341895488"/>
    <n v="11.281837369745523"/>
    <n v="8.6621952511342588"/>
    <n v="9.0434885865346697"/>
    <n v="8.8893940143321366"/>
    <n v="9.3310664020126506"/>
    <m/>
    <m/>
    <m/>
    <n v="0"/>
    <m/>
    <n v="0"/>
    <m/>
    <n v="0"/>
    <m/>
    <n v="14.994874844805949"/>
    <n v="69.676284639978604"/>
    <n v="68.834995112415868"/>
    <n v="100"/>
    <n v="14.607488365732157"/>
    <n v="11.578353677626719"/>
    <n v="71.717766277732409"/>
    <n v="69.822228938217052"/>
    <m/>
    <n v="2023"/>
    <n v="4"/>
    <d v="2025-03-26T00:00:00"/>
    <x v="44"/>
    <x v="1"/>
  </r>
  <r>
    <n v="2024"/>
    <n v="12"/>
    <n v="16"/>
    <x v="24"/>
    <s v="GMM. Individual"/>
    <n v="14"/>
    <s v="8527a891e224136950ff32ca212b45bc93f69fbb801c3b1ebedac52775f99e61"/>
    <s v="866d562d83a77144c090ae01fef5e5dc5d322dfdcb968ee04e0fa262fe1b2619"/>
    <x v="8"/>
    <n v="1940997.61937"/>
    <n v="1731624.3683800001"/>
    <n v="1940997.61937"/>
    <n v="1731624.3683800001"/>
    <n v="1496682.44545"/>
    <n v="1295174.35821"/>
    <n v="1496682.44545"/>
    <n v="1295174.35821"/>
    <n v="0"/>
    <n v="0"/>
    <n v="137.94900000000001"/>
    <n v="132.37299999999999"/>
    <n v="0"/>
    <n v="0"/>
    <n v="1328700.47731"/>
    <n v="1205278.2814100001"/>
    <n v="1880160.8655599998"/>
    <n v="1690880.4164700001"/>
    <n v="0"/>
    <n v="0"/>
    <n v="0"/>
    <n v="0"/>
    <n v="0"/>
    <n v="0"/>
    <s v="GMM. Individual"/>
    <s v="Accidentes y Enfermedades"/>
    <s v="Gastos Medicos"/>
    <x v="44"/>
    <x v="3"/>
    <n v="4664109.4979099995"/>
    <n v="3803565.6865300001"/>
    <n v="915229324.65265"/>
    <n v="785024033.86473012"/>
    <n v="876641246.77607977"/>
    <n v="747866068.79561019"/>
    <n v="79278951.097050011"/>
    <n v="69783879.47744"/>
    <n v="55238627.625969999"/>
    <n v="48035730.027550004"/>
    <n v="2379315.2503899997"/>
    <n v="2179445.19808"/>
    <n v="2.4483139503118689"/>
    <n v="2.4814102932466033"/>
    <n v="209373.25098999985"/>
    <n v="12.091147180255746"/>
    <n v="81.577992620013092"/>
    <n v="79.452530850763708"/>
    <n v="41.615610016011985"/>
    <n v="45.526343202442874"/>
    <n v="0.21207773473677236"/>
    <n v="0.22141299265898998"/>
    <n v="0.22058233807888505"/>
    <n v="0.23154204216921742"/>
    <m/>
    <m/>
    <m/>
    <n v="0"/>
    <m/>
    <n v="0"/>
    <m/>
    <n v="0"/>
    <m/>
    <n v="15.558375284582905"/>
    <n v="77.108927415160167"/>
    <n v="74.795341406617212"/>
    <n v="2.7094852094883453"/>
    <n v="10.240141036608907"/>
    <n v="11.194194884884578"/>
    <n v="70.669510340768156"/>
    <n v="71.281107148086974"/>
    <s v="Medianas"/>
    <n v="2023"/>
    <n v="4"/>
    <d v="2025-03-26T00:00:00"/>
    <x v="44"/>
    <x v="8"/>
  </r>
  <r>
    <n v="2024"/>
    <n v="12"/>
    <n v="707"/>
    <x v="47"/>
    <s v="GMM. Individual"/>
    <n v="9"/>
    <s v="19581e27de7ced00ff1ce50b2047e7a567c76b1cbaebabe5ef03f7c3017bb5b7"/>
    <s v="866d562d83a77144c090ae01fef5e5dc5d322dfdcb968ee04e0fa262fe1b2619"/>
    <x v="24"/>
    <n v="3071.8975099999998"/>
    <n v="2378.0128199999999"/>
    <n v="3071.8975099999998"/>
    <n v="2378.0128199999999"/>
    <n v="1275.1669099999999"/>
    <n v="697.29433000000006"/>
    <n v="1275.1669099999999"/>
    <n v="697.29433000000006"/>
    <n v="0"/>
    <n v="0"/>
    <n v="137.94900000000001"/>
    <n v="132.37299999999999"/>
    <n v="0"/>
    <n v="0"/>
    <n v="823.41691000000003"/>
    <n v="500.16933"/>
    <n v="1464.71128"/>
    <n v="10676.95564"/>
    <n v="0"/>
    <n v="0"/>
    <n v="0"/>
    <n v="0"/>
    <n v="0"/>
    <n v="0"/>
    <s v="GMM. Individual"/>
    <s v="Accidentes y Enfermedades"/>
    <s v="Gastos Medicos"/>
    <x v="44"/>
    <x v="3"/>
    <n v="1252183.4729500001"/>
    <n v="1059775.1610900001"/>
    <n v="915229324.65265"/>
    <n v="785024033.86473012"/>
    <n v="876641246.77607977"/>
    <n v="747866068.79561019"/>
    <n v="79278951.097050011"/>
    <n v="69783879.47744"/>
    <n v="55238627.625969999"/>
    <n v="48035730.027550004"/>
    <n v="1252183.4729500001"/>
    <n v="1059775.1610900001"/>
    <n v="3.8747958537437132E-3"/>
    <n v="3.4076821721681053E-3"/>
    <n v="693.88468999999986"/>
    <n v="29.179182053358321"/>
    <n v="0.24532327541130716"/>
    <n v="0.22438842759384603"/>
    <n v="0.24532327541130716"/>
    <n v="0.22438842759384603"/>
    <n v="3.3564238243413518E-4"/>
    <n v="3.5041672078483138E-4"/>
    <n v="3.0292229504017481E-4"/>
    <n v="3.1797308625455297E-4"/>
    <m/>
    <m/>
    <m/>
    <n v="0"/>
    <m/>
    <n v="0"/>
    <m/>
    <n v="0"/>
    <m/>
    <n v="82.873552119662278"/>
    <n v="41.510724425177841"/>
    <n v="29.322563954890708"/>
    <n v="2.3084695706677735E-3"/>
    <n v="64.627629207092724"/>
    <n v="-86.281564432911708"/>
    <n v="56.217011587430399"/>
    <n v="4.6845687746999012"/>
    <s v="Resto"/>
    <n v="2023"/>
    <n v="4"/>
    <d v="2025-03-26T00:00:00"/>
    <x v="44"/>
    <x v="24"/>
  </r>
  <r>
    <n v="2024"/>
    <n v="12"/>
    <n v="68"/>
    <x v="61"/>
    <s v="GMM. Individual"/>
    <n v="213"/>
    <s v="d48ff4b2f68a10fd7c86f185a6ccede0dc0f2c48538d697cb33b6ada3f1e85db"/>
    <s v="866d562d83a77144c090ae01fef5e5dc5d322dfdcb968ee04e0fa262fe1b2619"/>
    <x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44"/>
    <x v="3"/>
    <n v="1112737.2676300001"/>
    <n v="583459.9452999999"/>
    <n v="915229324.65265"/>
    <n v="785024033.86473012"/>
    <n v="876641246.77607977"/>
    <n v="747866068.79561019"/>
    <n v="79278951.097050011"/>
    <n v="69783879.47744"/>
    <n v="55238627.625969999"/>
    <n v="48035730.02755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44"/>
    <x v="36"/>
  </r>
  <r>
    <n v="2024"/>
    <n v="12"/>
    <n v="39"/>
    <x v="17"/>
    <s v="GMM. Individual"/>
    <n v="27"/>
    <s v="670671cd97404156226e507973f2ab8330d3022ca96e0c93bdbdb320c41adcaf"/>
    <s v="866d562d83a77144c090ae01fef5e5dc5d322dfdcb968ee04e0fa262fe1b2619"/>
    <x v="12"/>
    <n v="401710.24404000002"/>
    <n v="455000.02497000003"/>
    <n v="401710.24404000002"/>
    <n v="455000.02497000003"/>
    <n v="114978.08605000001"/>
    <n v="154217.37797000003"/>
    <n v="114978.08605000001"/>
    <n v="154217.37797000003"/>
    <n v="0"/>
    <n v="0"/>
    <n v="137.94900000000001"/>
    <n v="132.37299999999999"/>
    <n v="0"/>
    <n v="0"/>
    <n v="62184.328030000004"/>
    <n v="92604.150309999997"/>
    <n v="164555.98946000001"/>
    <n v="261479.2071"/>
    <n v="0"/>
    <n v="0"/>
    <n v="0"/>
    <n v="0"/>
    <n v="0"/>
    <n v="0"/>
    <s v="GMM. Individual"/>
    <s v="Accidentes y Enfermedades"/>
    <s v="Gastos Medicos"/>
    <x v="44"/>
    <x v="3"/>
    <n v="26393187.39869"/>
    <n v="23324255.28929"/>
    <n v="915229324.65265"/>
    <n v="785024033.86473012"/>
    <n v="876641246.77607977"/>
    <n v="747866068.79561019"/>
    <n v="79278951.097050011"/>
    <n v="69783879.47744"/>
    <n v="55238627.625969999"/>
    <n v="48035730.027550004"/>
    <n v="1748963.1068699998"/>
    <n v="1363626.99517"/>
    <n v="0.5067047917274321"/>
    <n v="0.65201308436441141"/>
    <n v="-53289.780930000008"/>
    <n v="-11.712039122088758"/>
    <n v="22.968480150442598"/>
    <n v="33.366897735350001"/>
    <n v="1.5220224748600788"/>
    <n v="1.9507590674456659"/>
    <n v="4.3891758406283364E-2"/>
    <n v="4.5823790007294599E-2"/>
    <n v="5.796001209415233E-2"/>
    <n v="6.0839773851853997E-2"/>
    <m/>
    <m/>
    <m/>
    <n v="0"/>
    <m/>
    <n v="0"/>
    <m/>
    <n v="0"/>
    <m/>
    <n v="-25.444144127280687"/>
    <n v="28.622144382892845"/>
    <n v="33.893927364106894"/>
    <n v="0.208147977224445"/>
    <n v="-32.849307701833162"/>
    <n v="-37.067275335179026"/>
    <n v="37.789161144520762"/>
    <n v="35.415493008812938"/>
    <s v="Medianas"/>
    <n v="2023"/>
    <n v="4"/>
    <d v="2025-03-26T00:00:00"/>
    <x v="44"/>
    <x v="12"/>
  </r>
  <r>
    <n v="2024"/>
    <n v="12"/>
    <n v="106"/>
    <x v="76"/>
    <s v="GMM. Individual"/>
    <n v="227"/>
    <s v="dfe62e836a0a6f2633422230c81287700a56e2639652c73f264e6562220c207a"/>
    <s v="866d562d83a77144c090ae01fef5e5dc5d322dfdcb968ee04e0fa262fe1b2619"/>
    <x v="34"/>
    <n v="0.16563999999999998"/>
    <n v="0"/>
    <n v="0.16563999999999998"/>
    <n v="0"/>
    <n v="5.5599999999999998E-3"/>
    <n v="0"/>
    <n v="5.5599999999999998E-3"/>
    <n v="0"/>
    <n v="0"/>
    <n v="0"/>
    <n v="137.94900000000001"/>
    <n v="132.37299999999999"/>
    <n v="0"/>
    <n v="0"/>
    <n v="5.5599999999999998E-3"/>
    <n v="0"/>
    <n v="6.4549999999999996E-2"/>
    <n v="0"/>
    <n v="0"/>
    <n v="0"/>
    <n v="0"/>
    <n v="0"/>
    <n v="0"/>
    <n v="0"/>
    <s v="GMM. Individual"/>
    <s v="Accidentes y Enfermedades"/>
    <s v="Gastos Medicos"/>
    <x v="44"/>
    <x v="3"/>
    <n v="2187596.3269600002"/>
    <n v="1903927.41191"/>
    <n v="915229324.65265"/>
    <n v="785024033.86473012"/>
    <n v="876641246.77607977"/>
    <n v="747866068.79561019"/>
    <n v="79278951.097050011"/>
    <n v="69783879.47744"/>
    <n v="55238627.625969999"/>
    <n v="48035730.027550004"/>
    <n v="0.16563999999999998"/>
    <n v="0"/>
    <n v="2.0893313762089302E-7"/>
    <m/>
    <m/>
    <m/>
    <n v="100"/>
    <m/>
    <n v="7.571780860968171E-6"/>
    <m/>
    <n v="1.8098196325042806E-8"/>
    <n v="1.8894844454234237E-8"/>
    <m/>
    <m/>
    <m/>
    <m/>
    <m/>
    <n v="0"/>
    <m/>
    <n v="0"/>
    <m/>
    <n v="0"/>
    <m/>
    <m/>
    <n v="3.3566771311277472"/>
    <m/>
    <n v="1.0065420230291909E-8"/>
    <m/>
    <m/>
    <n v="8.6134779240898531"/>
    <m/>
    <s v="Resto"/>
    <n v="2023"/>
    <n v="4"/>
    <d v="2025-03-26T00:00:00"/>
    <x v="44"/>
    <x v="34"/>
  </r>
  <r>
    <n v="2024"/>
    <n v="12"/>
    <n v="34"/>
    <x v="54"/>
    <s v="GMM. Individual"/>
    <n v="23"/>
    <s v="535fa30d7e25dd8a49f1536779734ec8286108d115da5045d77f3b4185d8f790"/>
    <s v="866d562d83a77144c090ae01fef5e5dc5d322dfdcb968ee04e0fa262fe1b2619"/>
    <x v="6"/>
    <n v="5297209.4409799995"/>
    <n v="4715347.6400600001"/>
    <n v="5297209.4409799995"/>
    <n v="4715347.6400600001"/>
    <n v="3571774.99694"/>
    <n v="2983995.34491"/>
    <n v="3571774.99694"/>
    <n v="2983995.34491"/>
    <n v="0"/>
    <n v="0"/>
    <n v="137.94900000000001"/>
    <n v="132.37299999999999"/>
    <n v="0"/>
    <n v="0"/>
    <n v="3571774.99694"/>
    <n v="2983995.34491"/>
    <n v="5177637.2003699997"/>
    <n v="4719148.9428000003"/>
    <n v="0"/>
    <n v="0"/>
    <n v="0"/>
    <n v="0"/>
    <n v="0"/>
    <n v="0"/>
    <s v="GMM. Individual"/>
    <s v="Accidentes y Enfermedades"/>
    <s v="Gastos Medicos"/>
    <x v="44"/>
    <x v="3"/>
    <n v="84280855.568709999"/>
    <n v="79147200.16046001"/>
    <n v="915229324.65265"/>
    <n v="785024033.86473012"/>
    <n v="876641246.77607977"/>
    <n v="747866068.79561019"/>
    <n v="79278951.097050011"/>
    <n v="69783879.47744"/>
    <n v="55238627.625969999"/>
    <n v="48035730.027550004"/>
    <n v="29477576.444589999"/>
    <n v="25513600.320529997"/>
    <n v="6.6817350225728571"/>
    <n v="6.7570729448832036"/>
    <n v="581861.80091999937"/>
    <n v="12.339743436447792"/>
    <n v="17.970301767980633"/>
    <n v="18.48170223261555"/>
    <n v="6.2851870750901995"/>
    <n v="5.9576935513831"/>
    <n v="0.57878493381868079"/>
    <n v="0.60426194414886625"/>
    <n v="0.60066283790650365"/>
    <n v="0.6305069633194833"/>
    <m/>
    <m/>
    <m/>
    <n v="0"/>
    <m/>
    <n v="0"/>
    <m/>
    <n v="0"/>
    <m/>
    <n v="19.697740247236474"/>
    <n v="67.42748303112613"/>
    <n v="63.282616101493424"/>
    <n v="6.466082070548687"/>
    <n v="19.697740247236474"/>
    <n v="9.7154860574916633"/>
    <n v="68.98465185403019"/>
    <n v="63.231641575175921"/>
    <s v="Grandes"/>
    <n v="2023"/>
    <n v="4"/>
    <d v="2025-03-26T00:00:00"/>
    <x v="44"/>
    <x v="6"/>
  </r>
  <r>
    <n v="2024"/>
    <n v="12"/>
    <n v="43"/>
    <x v="9"/>
    <s v="GMM. Individual"/>
    <n v="31"/>
    <s v="eb1e33e8a81b697b75855af6bfcdbcbf7cbbde9f94962ceaec1ed8af21f5a50f"/>
    <s v="866d562d83a77144c090ae01fef5e5dc5d322dfdcb968ee04e0fa262fe1b2619"/>
    <x v="0"/>
    <n v="23962134.818459999"/>
    <n v="21094360.02406"/>
    <n v="23962134.818459999"/>
    <n v="21094360.02406"/>
    <n v="17066080.616140001"/>
    <n v="14348149.327230001"/>
    <n v="17066080.616140001"/>
    <n v="14348149.327230001"/>
    <n v="0"/>
    <n v="0"/>
    <n v="137.94900000000001"/>
    <n v="132.37299999999999"/>
    <n v="0"/>
    <n v="0"/>
    <n v="16618174.45805"/>
    <n v="14080775.93761"/>
    <n v="22439768.476909999"/>
    <n v="20162024.86623"/>
    <n v="0"/>
    <n v="0"/>
    <n v="0"/>
    <n v="0"/>
    <n v="0"/>
    <n v="0"/>
    <s v="GMM. Individual"/>
    <s v="Accidentes y Enfermedades"/>
    <s v="Gastos Medicos"/>
    <x v="44"/>
    <x v="3"/>
    <n v="116483297.66436"/>
    <n v="99677568.474130005"/>
    <n v="915229324.65265"/>
    <n v="785024033.86473012"/>
    <n v="876641246.77607977"/>
    <n v="747866068.79561019"/>
    <n v="79278951.097050011"/>
    <n v="69783879.47744"/>
    <n v="55238627.625969999"/>
    <n v="48035730.027550004"/>
    <n v="41404529.52307"/>
    <n v="36758202.638769999"/>
    <n v="30.225090628566143"/>
    <n v="30.228127444361224"/>
    <n v="2867774.7943999991"/>
    <n v="13.594983640788572"/>
    <n v="57.873220863694755"/>
    <n v="57.386810316484663"/>
    <n v="20.57130532782951"/>
    <n v="21.162594901715288"/>
    <n v="2.6181563650786828"/>
    <n v="2.7334026212641396"/>
    <n v="2.6870973516837364"/>
    <n v="2.8206066439183557"/>
    <m/>
    <m/>
    <m/>
    <n v="0"/>
    <m/>
    <n v="0"/>
    <m/>
    <n v="0"/>
    <m/>
    <n v="18.942730709889499"/>
    <n v="71.221035794325786"/>
    <n v="68.018888986746489"/>
    <n v="30.895193000987081"/>
    <n v="18.020303225353949"/>
    <n v="11.297196714081338"/>
    <n v="74.056799985034232"/>
    <n v="69.838104213403327"/>
    <s v="Grandes"/>
    <n v="2023"/>
    <n v="4"/>
    <d v="2025-03-26T00:00:00"/>
    <x v="44"/>
    <x v="0"/>
  </r>
  <r>
    <n v="2024"/>
    <n v="12"/>
    <n v="65"/>
    <x v="69"/>
    <s v="GMM. Individual"/>
    <n v="225"/>
    <s v="0e6523810856a138a75dec70a9cf3778a5c70b83ac915f22c33f05db97cb3e68"/>
    <s v="866d562d83a77144c090ae01fef5e5dc5d322dfdcb968ee04e0fa262fe1b2619"/>
    <x v="9"/>
    <n v="4173578.83665"/>
    <n v="3931918.4991899999"/>
    <n v="4173578.83665"/>
    <n v="3931918.4991899999"/>
    <n v="2742523.3144199997"/>
    <n v="2444291.4072699999"/>
    <n v="2742523.3144199997"/>
    <n v="2444291.4072699999"/>
    <n v="0"/>
    <n v="0"/>
    <n v="137.94900000000001"/>
    <n v="132.37299999999999"/>
    <n v="0"/>
    <n v="0"/>
    <n v="2367080.6206199997"/>
    <n v="2188588.4450100004"/>
    <n v="4201594.3536499999"/>
    <n v="3845776.5242399997"/>
    <n v="0"/>
    <n v="0"/>
    <n v="0"/>
    <n v="0"/>
    <n v="0"/>
    <n v="0"/>
    <s v="GMM. Individual"/>
    <s v="Accidentes y Enfermedades"/>
    <s v="Gastos Medicos"/>
    <x v="44"/>
    <x v="3"/>
    <n v="5139330.2825100003"/>
    <n v="4592609.6108200001"/>
    <n v="915229324.65265"/>
    <n v="785024033.86473012"/>
    <n v="876641246.77607977"/>
    <n v="747866068.79561019"/>
    <n v="79278951.097050011"/>
    <n v="69783879.47744"/>
    <n v="55238627.625969999"/>
    <n v="48035730.027550004"/>
    <n v="5139330.2825100003"/>
    <n v="4592609.6108200001"/>
    <n v="5.2644223704989201"/>
    <n v="5.6344223460106226"/>
    <n v="241660.33746000007"/>
    <n v="6.1461176652004346"/>
    <n v="81.208612936463453"/>
    <n v="85.614037168031018"/>
    <n v="81.208612936463453"/>
    <n v="85.614037168031018"/>
    <n v="0.45601454457700719"/>
    <n v="0.47608743622304783"/>
    <n v="0.50086600276846049"/>
    <n v="0.52575169047609016"/>
    <m/>
    <m/>
    <m/>
    <n v="0"/>
    <m/>
    <n v="0"/>
    <m/>
    <n v="0"/>
    <m/>
    <n v="12.201160068843485"/>
    <n v="65.711549290424728"/>
    <n v="62.165362984343119"/>
    <n v="4.9648650451457348"/>
    <n v="8.155584299869755"/>
    <n v="9.2521712368691666"/>
    <n v="56.337676162470906"/>
    <n v="56.908882542063679"/>
    <s v="Grandes"/>
    <n v="2023"/>
    <n v="4"/>
    <d v="2025-03-26T00:00:00"/>
    <x v="44"/>
    <x v="9"/>
  </r>
  <r>
    <n v="2024"/>
    <n v="12"/>
    <n v="715"/>
    <x v="46"/>
    <s v="GMM. Individual"/>
    <n v="251"/>
    <s v="c75d3f1f5bcd6914d0331ce5ec17c0db8f2070a2d4285f8e3ff11c6ca19168ff"/>
    <s v="866d562d83a77144c090ae01fef5e5dc5d322dfdcb968ee04e0fa262fe1b2619"/>
    <x v="33"/>
    <n v="1039.3936699999999"/>
    <n v="1158.84031"/>
    <n v="1039.3936699999999"/>
    <n v="1158.84031"/>
    <n v="386.52248999999995"/>
    <n v="580.56529"/>
    <n v="386.52248999999995"/>
    <n v="580.56529"/>
    <n v="0"/>
    <n v="0"/>
    <n v="137.94900000000001"/>
    <n v="132.37299999999999"/>
    <n v="0"/>
    <n v="0"/>
    <n v="386.52249"/>
    <n v="580.56529"/>
    <n v="1054.84247"/>
    <n v="1206.8771200000001"/>
    <n v="0"/>
    <n v="0"/>
    <n v="0"/>
    <n v="0"/>
    <n v="0"/>
    <n v="0"/>
    <s v="GMM. Individual"/>
    <s v="Accidentes y Enfermedades"/>
    <s v="Gastos Medicos"/>
    <x v="44"/>
    <x v="3"/>
    <n v="135193.71434999999"/>
    <n v="122528.56879999999"/>
    <n v="915229324.65265"/>
    <n v="785024033.86473012"/>
    <n v="876641246.77607977"/>
    <n v="747866068.79561019"/>
    <n v="79278951.097050011"/>
    <n v="69783879.47744"/>
    <n v="55238627.625969999"/>
    <n v="48035730.027550004"/>
    <n v="135193.71434999999"/>
    <n v="122528.56879999999"/>
    <n v="1.3110588064259544E-3"/>
    <n v="1.660613194161317E-3"/>
    <n v="-119.44664000000012"/>
    <n v="-10.307428812171725"/>
    <n v="0.76881804379539187"/>
    <n v="0.94577152197994185"/>
    <n v="0.76881804379539187"/>
    <n v="0.94577152197994185"/>
    <n v="1.1356647366980655E-4"/>
    <n v="1.1856545352188887E-4"/>
    <n v="1.4761844988298579E-4"/>
    <n v="1.5495291982777575E-4"/>
    <m/>
    <m/>
    <m/>
    <n v="0"/>
    <m/>
    <n v="0"/>
    <m/>
    <n v="0"/>
    <m/>
    <n v="-33.423079771096894"/>
    <n v="37.187304594610431"/>
    <n v="50.098817325400077"/>
    <n v="6.9973224645841759E-4"/>
    <n v="-33.423079771096887"/>
    <n v="-12.597359538972785"/>
    <n v="36.642674237414802"/>
    <n v="48.104755685483539"/>
    <s v="Resto"/>
    <n v="2023"/>
    <n v="4"/>
    <d v="2025-03-26T00:00:00"/>
    <x v="44"/>
    <x v="33"/>
  </r>
  <r>
    <n v="2024"/>
    <n v="12"/>
    <n v="718"/>
    <x v="44"/>
    <s v="GMM. Individual"/>
    <n v="281"/>
    <s v="71a1c003a2b855d85582c8f6c7648c49d3fe836408a7e1b5d9b222448acb3c1b"/>
    <s v="866d562d83a77144c090ae01fef5e5dc5d322dfdcb968ee04e0fa262fe1b2619"/>
    <x v="36"/>
    <n v="0"/>
    <n v="0"/>
    <n v="0"/>
    <n v="0"/>
    <n v="-2.3799999999999998E-2"/>
    <n v="-7.1799999999999989E-2"/>
    <n v="-2.3799999999999998E-2"/>
    <n v="-7.1799999999999989E-2"/>
    <n v="0"/>
    <n v="0"/>
    <n v="137.94900000000001"/>
    <n v="132.37299999999999"/>
    <n v="0"/>
    <n v="0"/>
    <n v="-2.3800000000000002E-2"/>
    <n v="-7.1800000000000003E-2"/>
    <n v="0"/>
    <n v="2.2833800000000002"/>
    <n v="0"/>
    <n v="0"/>
    <n v="0"/>
    <n v="0"/>
    <n v="0"/>
    <n v="0"/>
    <s v="GMM. Individual"/>
    <s v="Accidentes y Enfermedades"/>
    <s v="Gastos Medicos"/>
    <x v="44"/>
    <x v="3"/>
    <n v="113757.96953"/>
    <n v="61370.439909999994"/>
    <n v="915229324.65265"/>
    <n v="785024033.86473012"/>
    <n v="876641246.77607977"/>
    <n v="747866068.79561019"/>
    <n v="79278951.097050011"/>
    <n v="69783879.47744"/>
    <n v="55238627.625969999"/>
    <n v="48035730.027550004"/>
    <n v="113757.96953"/>
    <n v="61370.439909999994"/>
    <m/>
    <m/>
    <m/>
    <m/>
    <m/>
    <m/>
    <m/>
    <m/>
    <m/>
    <m/>
    <m/>
    <m/>
    <m/>
    <m/>
    <m/>
    <n v="0"/>
    <m/>
    <n v="0"/>
    <m/>
    <n v="0"/>
    <m/>
    <n v="-66.852367688022269"/>
    <m/>
    <m/>
    <n v="-4.3085791633263929E-8"/>
    <n v="-66.852367688022284"/>
    <m/>
    <m/>
    <n v="-3.1444612810833066"/>
    <s v="Resto"/>
    <n v="2023"/>
    <n v="4"/>
    <d v="2025-03-26T00:00:00"/>
    <x v="44"/>
    <x v="36"/>
  </r>
  <r>
    <n v="2024"/>
    <n v="12"/>
    <n v="22"/>
    <x v="15"/>
    <s v="GMM. Individual"/>
    <n v="16"/>
    <s v="b17ef6d19c7a5b1ee83b907c595526dcb1eb06db8227d650d5dda0a9f4ce8cd9"/>
    <s v="866d562d83a77144c090ae01fef5e5dc5d322dfdcb968ee04e0fa262fe1b2619"/>
    <x v="13"/>
    <n v="2926033.6680199997"/>
    <n v="2697272.64891"/>
    <n v="2926033.6680199997"/>
    <n v="2697272.64891"/>
    <n v="1737086.17711"/>
    <n v="1628068.2112900005"/>
    <n v="1737086.17711"/>
    <n v="1628068.2112900005"/>
    <n v="0"/>
    <n v="0"/>
    <n v="137.94900000000001"/>
    <n v="132.37299999999999"/>
    <n v="0"/>
    <n v="0"/>
    <n v="1737086.1771099998"/>
    <n v="1628068.21129"/>
    <n v="2821392.3116000001"/>
    <n v="2586401.1786400001"/>
    <n v="0"/>
    <n v="0"/>
    <n v="0"/>
    <n v="0"/>
    <n v="0"/>
    <n v="0"/>
    <s v="GMM. Individual"/>
    <s v="Accidentes y Enfermedades"/>
    <s v="Gastos Medicos"/>
    <x v="44"/>
    <x v="3"/>
    <n v="30790952.222909998"/>
    <n v="26673376.957529999"/>
    <n v="915229324.65265"/>
    <n v="785024033.86473012"/>
    <n v="876641246.77607977"/>
    <n v="747866068.79561019"/>
    <n v="79278951.097050011"/>
    <n v="69783879.47744"/>
    <n v="55238627.625969999"/>
    <n v="48035730.027550004"/>
    <n v="6149622.8427499998"/>
    <n v="5950050.4986999994"/>
    <n v="3.6908077459779589"/>
    <n v="3.8651801377451145"/>
    <n v="228761.01910999976"/>
    <n v="8.4811974496699314"/>
    <n v="47.580701172098721"/>
    <n v="45.331928686980312"/>
    <n v="9.5029008743772643"/>
    <n v="10.112227833785962"/>
    <n v="0.31970497330059816"/>
    <n v="0.33377777725845426"/>
    <n v="0.34359109180786879"/>
    <n v="0.36066252521040065"/>
    <m/>
    <m/>
    <m/>
    <n v="0"/>
    <m/>
    <n v="0"/>
    <m/>
    <n v="0"/>
    <m/>
    <n v="6.6961546859034327"/>
    <n v="59.366582008109923"/>
    <n v="60.359793880975367"/>
    <n v="3.1446946670581712"/>
    <n v="6.6961546859034549"/>
    <n v="9.0856412725409008"/>
    <n v="61.568402592155124"/>
    <n v="62.94724208817761"/>
    <s v="Medianas"/>
    <n v="2023"/>
    <n v="4"/>
    <d v="2025-03-26T00:00:00"/>
    <x v="44"/>
    <x v="13"/>
  </r>
  <r>
    <n v="2024"/>
    <n v="12"/>
    <n v="77"/>
    <x v="63"/>
    <s v="GMM. Individual"/>
    <n v="49"/>
    <s v="0e17daca5f3e175f448bacace3bc0da47d0655a74c8dd0dc497a3afbdad95f1f"/>
    <s v="866d562d83a77144c090ae01fef5e5dc5d322dfdcb968ee04e0fa262fe1b2619"/>
    <x v="26"/>
    <n v="108758.11976"/>
    <n v="146273.9534"/>
    <n v="108758.11976"/>
    <n v="146273.9534"/>
    <n v="37720.472280000002"/>
    <n v="47969.052470000002"/>
    <n v="37720.472280000002"/>
    <n v="47969.052470000002"/>
    <n v="0"/>
    <n v="0"/>
    <n v="137.94900000000001"/>
    <n v="132.37299999999999"/>
    <n v="0"/>
    <n v="0"/>
    <n v="37720.472280000002"/>
    <n v="47969.052470000002"/>
    <n v="114094.77676000001"/>
    <n v="158490.20827999999"/>
    <n v="0"/>
    <n v="0"/>
    <n v="0"/>
    <n v="0"/>
    <n v="0"/>
    <n v="0"/>
    <s v="GMM. Individual"/>
    <s v="Accidentes y Enfermedades"/>
    <s v="Gastos Medicos"/>
    <x v="44"/>
    <x v="3"/>
    <n v="17020235.984469999"/>
    <n v="9806444.11338"/>
    <n v="915229324.65265"/>
    <n v="785024033.86473012"/>
    <n v="876641246.77607977"/>
    <n v="747866068.79561019"/>
    <n v="79278951.097050011"/>
    <n v="69783879.47744"/>
    <n v="55238627.625969999"/>
    <n v="48035730.027550004"/>
    <n v="435706.49731000001"/>
    <n v="437312.77789999999"/>
    <n v="0.13718410530793074"/>
    <n v="0.20960994787813136"/>
    <n v="-37515.833639999997"/>
    <n v="-25.647651388357151"/>
    <n v="24.961326129277317"/>
    <n v="33.448360256568662"/>
    <n v="0.63899301901122652"/>
    <n v="1.4916105339388261"/>
    <n v="1.18831550552946E-2"/>
    <n v="1.2406228906062421E-2"/>
    <n v="1.863305416012332E-2"/>
    <n v="1.9558843421732548E-2"/>
    <m/>
    <m/>
    <m/>
    <n v="0"/>
    <m/>
    <n v="0"/>
    <m/>
    <n v="0"/>
    <m/>
    <n v="-21.364983593139542"/>
    <n v="34.682902171570241"/>
    <n v="32.793980989099325"/>
    <n v="6.828640373799949E-2"/>
    <n v="-21.364983593139542"/>
    <n v="-28.011466450702038"/>
    <n v="33.060647779999215"/>
    <n v="30.266256187419788"/>
    <s v="Resto"/>
    <n v="2023"/>
    <n v="4"/>
    <d v="2025-03-26T00:00:00"/>
    <x v="44"/>
    <x v="26"/>
  </r>
  <r>
    <n v="2024"/>
    <n v="12"/>
    <n v="38"/>
    <x v="55"/>
    <s v="GMM. Individual"/>
    <n v="26"/>
    <s v="5f9c4ab08cac7457e9111a30e4664920607ea2c115a1433d7be98e97e64244ca"/>
    <s v="866d562d83a77144c090ae01fef5e5dc5d322dfdcb968ee04e0fa262fe1b2619"/>
    <x v="5"/>
    <n v="10089775.182200002"/>
    <n v="8825274.5512900017"/>
    <n v="10089775.182200002"/>
    <n v="8825274.5512900017"/>
    <n v="7341651.1606000001"/>
    <n v="5904131.4157100013"/>
    <n v="7341651.1606000001"/>
    <n v="5904131.4157100013"/>
    <n v="0"/>
    <n v="0"/>
    <n v="137.94900000000001"/>
    <n v="132.37299999999999"/>
    <n v="0"/>
    <n v="0"/>
    <n v="6676488.9189900002"/>
    <n v="5333647.8596299998"/>
    <n v="9323449.878969999"/>
    <n v="8611121.7615699992"/>
    <n v="0"/>
    <n v="0"/>
    <n v="0"/>
    <n v="0"/>
    <n v="0"/>
    <n v="0"/>
    <s v="GMM. Individual"/>
    <s v="Accidentes y Enfermedades"/>
    <s v="Gastos Medicos"/>
    <x v="44"/>
    <x v="3"/>
    <n v="42980084.940010004"/>
    <n v="38611132.551190004"/>
    <n v="915229324.65265"/>
    <n v="785024033.86473012"/>
    <n v="876641246.77607977"/>
    <n v="747866068.79561019"/>
    <n v="79278951.097050011"/>
    <n v="69783879.47744"/>
    <n v="55238627.625969999"/>
    <n v="48035730.027550004"/>
    <n v="14767528.98215"/>
    <n v="12538284.597709998"/>
    <n v="12.726928197938085"/>
    <n v="12.646580581899391"/>
    <n v="1264500.6309099998"/>
    <n v="14.328173288673106"/>
    <n v="68.324058780557309"/>
    <n v="70.386618540321351"/>
    <n v="23.475465896084042"/>
    <n v="22.856813484011635"/>
    <n v="1.1024313699770598"/>
    <n v="1.1509582989969931"/>
    <n v="1.1242043772650547"/>
    <n v="1.1800608316810701"/>
    <m/>
    <m/>
    <m/>
    <n v="0"/>
    <m/>
    <n v="0"/>
    <m/>
    <n v="0"/>
    <m/>
    <n v="24.347692212015737"/>
    <n v="72.763277952435075"/>
    <n v="66.900257679201459"/>
    <n v="13.290792107131171"/>
    <n v="25.176785095316625"/>
    <n v="8.2721872611185354"/>
    <n v="71.609640268990006"/>
    <n v="61.93905982648139"/>
    <s v="Grandes"/>
    <n v="2023"/>
    <n v="4"/>
    <d v="2025-03-26T00:00:00"/>
    <x v="44"/>
    <x v="5"/>
  </r>
  <r>
    <n v="2024"/>
    <n v="12"/>
    <n v="150.1"/>
    <x v="32"/>
    <s v="GMM. Individual"/>
    <n v="150.1"/>
    <m/>
    <m/>
    <x v="21"/>
    <n v="1534139.63209"/>
    <n v="1178632.0503100001"/>
    <n v="1534139.63209"/>
    <n v="1178632.0503100001"/>
    <n v="723730.06156000006"/>
    <n v="625526.69780000008"/>
    <n v="723730.06156000006"/>
    <n v="625526.69780000008"/>
    <n v="0"/>
    <n v="0"/>
    <n v="0"/>
    <n v="0"/>
    <n v="0"/>
    <n v="0"/>
    <n v="569542.46531000012"/>
    <n v="466134.58676000009"/>
    <n v="1314720.3307100001"/>
    <n v="984320.32056999998"/>
    <n v="0"/>
    <n v="0"/>
    <n v="0"/>
    <n v="0"/>
    <n v="0"/>
    <n v="0"/>
    <s v="GMM. Individual"/>
    <s v="Accidentes y Enfermedades"/>
    <s v="Gastos Medicos"/>
    <x v="44"/>
    <x v="3"/>
    <n v="223505020.04766998"/>
    <n v="177348113.66359001"/>
    <n v="915229324.65265"/>
    <n v="785024033.86473012"/>
    <n v="876641246.77607977"/>
    <n v="747866068.79561019"/>
    <n v="79278951.097050011"/>
    <n v="69783879.47744"/>
    <n v="55238627.625969999"/>
    <n v="48035730.027550004"/>
    <n v="10396487.921910001"/>
    <n v="8127604.5779900001"/>
    <n v="1.9351159555730875"/>
    <n v="1.6889746731421442"/>
    <n v="355507.58177999989"/>
    <n v="30.16272819719228"/>
    <n v="14.756325824770968"/>
    <n v="14.501591938931188"/>
    <n v="0.686400525483854"/>
    <n v="0.66458674183912447"/>
    <n v="0.16762352240759334"/>
    <n v="0.17500199057846347"/>
    <n v="0.15013961349788352"/>
    <n v="0.1575993482640696"/>
    <m/>
    <m/>
    <m/>
    <n v="0"/>
    <m/>
    <n v="0"/>
    <m/>
    <n v="0"/>
    <m/>
    <n v="15.699308135909273"/>
    <n v="47.174979801156887"/>
    <n v="53.072262682444119"/>
    <n v="1.3101883458446824"/>
    <n v="22.184124818706465"/>
    <n v="33.566309994359585"/>
    <n v="43.320427318745807"/>
    <n v="47.355985345306188"/>
    <s v="Resto"/>
    <n v="2023"/>
    <n v="4"/>
    <d v="2025-03-26T00:00:00"/>
    <x v="44"/>
    <x v="21"/>
  </r>
  <r>
    <n v="2024"/>
    <n v="12"/>
    <n v="27"/>
    <x v="21"/>
    <s v="GMM. Individual"/>
    <n v="21"/>
    <s v="6f4b6612125fb3a0daecd2799dfd6c9c299424fd920f9b308110a2c1fbd8f443"/>
    <s v="866d562d83a77144c090ae01fef5e5dc5d322dfdcb968ee04e0fa262fe1b2619"/>
    <x v="29"/>
    <n v="98004.839739999996"/>
    <n v="42415.63852"/>
    <n v="98004.839739999996"/>
    <n v="42415.63852"/>
    <n v="54275.489509999999"/>
    <n v="4456.9596500000007"/>
    <n v="54275.489509999999"/>
    <n v="4456.9596500000007"/>
    <n v="0"/>
    <n v="0"/>
    <n v="137.94900000000001"/>
    <n v="132.37299999999999"/>
    <n v="0"/>
    <n v="0"/>
    <n v="36746.036209999998"/>
    <n v="1168.41192"/>
    <n v="26104.351059999997"/>
    <n v="8018.2835599999999"/>
    <n v="0"/>
    <n v="0"/>
    <n v="0"/>
    <n v="0"/>
    <n v="0"/>
    <n v="0"/>
    <s v="GMM. Individual"/>
    <s v="Accidentes y Enfermedades"/>
    <s v="Gastos Medicos"/>
    <x v="44"/>
    <x v="3"/>
    <n v="12904627.523799999"/>
    <n v="11666681.303610001"/>
    <n v="915229324.65265"/>
    <n v="785024033.86473012"/>
    <n v="876641246.77607977"/>
    <n v="747866068.79561019"/>
    <n v="79278951.097050011"/>
    <n v="69783879.47744"/>
    <n v="55238627.625969999"/>
    <n v="48035730.027550004"/>
    <n v="136198.56855000003"/>
    <n v="77704.270669999998"/>
    <n v="0.12362025277053239"/>
    <n v="6.0781428085711818E-2"/>
    <n v="55589.201219999995"/>
    <n v="131.0582680342967"/>
    <n v="71.957319950849055"/>
    <n v="54.58598112339763"/>
    <n v="0.75945500603756066"/>
    <n v="0.36356215976239448"/>
    <n v="1.0708227664929227E-2"/>
    <n v="1.1179583449948408E-2"/>
    <n v="5.403100630076858E-3"/>
    <n v="5.6715554147693361E-3"/>
    <m/>
    <m/>
    <m/>
    <n v="0"/>
    <m/>
    <n v="0"/>
    <m/>
    <n v="0"/>
    <m/>
    <n v="1117.7693713246874"/>
    <n v="55.380417593650563"/>
    <n v="10.507821656152686"/>
    <n v="9.8256404698372352E-2"/>
    <n v="3044.9556086350094"/>
    <n v="225.56033800331198"/>
    <n v="140.76594405867601"/>
    <n v="14.571845847766451"/>
    <s v="Resto"/>
    <n v="2023"/>
    <n v="4"/>
    <d v="2025-03-26T00:00:00"/>
    <x v="44"/>
    <x v="29"/>
  </r>
  <r>
    <n v="2024"/>
    <n v="12"/>
    <n v="120"/>
    <x v="58"/>
    <s v="GMM. Individual"/>
    <n v="234"/>
    <s v="114bd151f8fb0c58642d2170da4ae7d7c57977260ac2cc8905306cab6b2acabc"/>
    <s v="866d562d83a77144c090ae01fef5e5dc5d322dfdcb968ee04e0fa262fe1b2619"/>
    <x v="31"/>
    <n v="18.46087"/>
    <n v="37.850879999999997"/>
    <n v="18.46087"/>
    <n v="37.850879999999997"/>
    <n v="-1.8573599999999999"/>
    <n v="200.24776"/>
    <n v="-1.8573599999999999"/>
    <n v="200.24776"/>
    <n v="0"/>
    <n v="0"/>
    <n v="137.94900000000001"/>
    <n v="132.37299999999999"/>
    <n v="0"/>
    <n v="0"/>
    <n v="-1.8573599999999999"/>
    <n v="200.24776"/>
    <n v="26.502680000000002"/>
    <n v="38.654420000000002"/>
    <n v="0"/>
    <n v="0"/>
    <n v="0"/>
    <n v="0"/>
    <n v="0"/>
    <n v="0"/>
    <s v="GMM. Individual"/>
    <s v="Accidentes y Enfermedades"/>
    <s v="Gastos Medicos"/>
    <x v="44"/>
    <x v="3"/>
    <n v="3543412.1833600001"/>
    <n v="3536266.6495100004"/>
    <n v="915229324.65265"/>
    <n v="785024033.86473012"/>
    <n v="876641246.77607977"/>
    <n v="747866068.79561019"/>
    <n v="79278951.097050011"/>
    <n v="69783879.47744"/>
    <n v="55238627.625969999"/>
    <n v="48035730.027550004"/>
    <n v="139645.32724000001"/>
    <n v="115986.81951"/>
    <n v="2.3285966507555034E-5"/>
    <n v="5.4240148704023496E-5"/>
    <n v="-19.390009999999997"/>
    <n v="-51.227369086266947"/>
    <n v="1.3219826516838916E-2"/>
    <n v="3.2633776975612837E-2"/>
    <n v="5.2099132262097404E-4"/>
    <n v="1.0703627229367663E-3"/>
    <n v="2.0170758849981469E-6"/>
    <n v="2.1058637233750258E-6"/>
    <n v="4.8216205322603145E-6"/>
    <n v="5.0611842921228377E-6"/>
    <m/>
    <m/>
    <m/>
    <n v="0"/>
    <m/>
    <n v="0"/>
    <m/>
    <n v="0"/>
    <m/>
    <n v="-100.92753097462864"/>
    <n v="-10.061064294369658"/>
    <n v="529.04386899327051"/>
    <n v="-3.3624296616789533E-6"/>
    <n v="-100.92753097462864"/>
    <n v="-31.436870608846277"/>
    <n v="-7.008196906878851"/>
    <n v="518.04621567210165"/>
    <s v="Resto"/>
    <n v="2023"/>
    <n v="4"/>
    <d v="2025-03-26T00:00:00"/>
    <x v="44"/>
    <x v="31"/>
  </r>
  <r>
    <n v="2024"/>
    <n v="12"/>
    <n v="1"/>
    <x v="14"/>
    <s v="GMM. Individual"/>
    <n v="30"/>
    <s v="624b60c58c9d8bfb6ff1886c2fd605d2adeb6ea4da576068201b6c6958ce93f4"/>
    <s v="866d562d83a77144c090ae01fef5e5dc5d322dfdcb968ee04e0fa262fe1b2619"/>
    <x v="10"/>
    <n v="1026147.8623799999"/>
    <n v="1032692.74061"/>
    <n v="1026147.8623799999"/>
    <n v="1032692.74061"/>
    <n v="821777.98000999994"/>
    <n v="792047.73118999996"/>
    <n v="821777.98000999994"/>
    <n v="792047.73118999996"/>
    <n v="0"/>
    <n v="0"/>
    <n v="137.94900000000001"/>
    <n v="132.37299999999999"/>
    <n v="0"/>
    <n v="0"/>
    <n v="744540.56773000001"/>
    <n v="736073.75785000005"/>
    <n v="971587.21479"/>
    <n v="975134.48103000002"/>
    <n v="0"/>
    <n v="0"/>
    <n v="0"/>
    <n v="0"/>
    <n v="0"/>
    <n v="0"/>
    <s v="GMM. Individual"/>
    <s v="Accidentes y Enfermedades"/>
    <s v="Gastos Medicos"/>
    <x v="44"/>
    <x v="3"/>
    <n v="45393489.003809996"/>
    <n v="37616661.60249"/>
    <n v="915229324.65265"/>
    <n v="785024033.86473012"/>
    <n v="876641246.77607977"/>
    <n v="747866068.79561019"/>
    <n v="79278951.097050011"/>
    <n v="69783879.47744"/>
    <n v="55238627.625969999"/>
    <n v="48035730.027550004"/>
    <n v="4777748.5748199997"/>
    <n v="4419817.2929100003"/>
    <n v="1.2943509571964849"/>
    <n v="1.479844268250883"/>
    <n v="-6544.8782300000312"/>
    <n v="-0.63376820351560559"/>
    <n v="21.477644675319898"/>
    <n v="23.365054982398988"/>
    <n v="2.2605617785710912"/>
    <n v="2.7453067247776231"/>
    <n v="0.11211920714728477"/>
    <n v="0.11705448108376637"/>
    <n v="0.13154918780333119"/>
    <n v="0.13808525131686811"/>
    <m/>
    <m/>
    <m/>
    <n v="0"/>
    <m/>
    <n v="0"/>
    <m/>
    <n v="0"/>
    <m/>
    <n v="3.7535930789590388"/>
    <n v="80.083778384920677"/>
    <n v="76.697327292350892"/>
    <n v="1.4876871771224953"/>
    <n v="1.1502665038257476"/>
    <n v="-0.36377200365770301"/>
    <n v="76.631367353977168"/>
    <n v="75.484332896577655"/>
    <s v="Medianas"/>
    <n v="2023"/>
    <n v="4"/>
    <d v="2025-03-26T00:00:00"/>
    <x v="44"/>
    <x v="10"/>
  </r>
  <r>
    <n v="2024"/>
    <n v="12"/>
    <n v="41"/>
    <x v="7"/>
    <s v="GMM. Individual"/>
    <n v="29"/>
    <s v="35135aaa6cc23891b40cb3f378c53a17a1127210ce60e125ccf03efcfdaec458"/>
    <s v="866d562d83a77144c090ae01fef5e5dc5d322dfdcb968ee04e0fa262fe1b2619"/>
    <x v="15"/>
    <n v="3957056.95004"/>
    <n v="3379275.6865599998"/>
    <n v="3957056.95004"/>
    <n v="3379275.6865599998"/>
    <n v="2779251.4035600009"/>
    <n v="2300975.3514599996"/>
    <n v="2779251.4035600009"/>
    <n v="2300975.3514599996"/>
    <n v="0"/>
    <n v="0"/>
    <n v="137.94900000000001"/>
    <n v="132.37299999999999"/>
    <n v="0"/>
    <n v="0"/>
    <n v="2779251.40356"/>
    <n v="2300671.2475399999"/>
    <n v="3851434.84027"/>
    <n v="3172470.50899"/>
    <n v="0"/>
    <n v="0"/>
    <n v="0"/>
    <n v="0"/>
    <n v="0"/>
    <n v="0"/>
    <s v="GMM. Individual"/>
    <s v="Accidentes y Enfermedades"/>
    <s v="Gastos Medicos"/>
    <x v="44"/>
    <x v="3"/>
    <n v="31887947.205630001"/>
    <n v="27302085.109419998"/>
    <n v="915229324.65265"/>
    <n v="785024033.86473012"/>
    <n v="876641246.77607977"/>
    <n v="747866068.79561019"/>
    <n v="79278951.097050011"/>
    <n v="69783879.47744"/>
    <n v="55238627.625969999"/>
    <n v="48035730.027550004"/>
    <n v="5589326.0278100008"/>
    <n v="4824880.9419999998"/>
    <n v="4.9913084056774855"/>
    <n v="4.8424875657027142"/>
    <n v="577781.2634800002"/>
    <n v="17.09778417244685"/>
    <n v="70.796674417477973"/>
    <n v="70.038530011047882"/>
    <n v="12.40925583739476"/>
    <n v="12.377353865159748"/>
    <n v="0.43235687968606024"/>
    <n v="0.45138840598618901"/>
    <n v="0.43046779981035499"/>
    <n v="0.4518557302649262"/>
    <m/>
    <m/>
    <m/>
    <n v="0"/>
    <m/>
    <n v="0"/>
    <m/>
    <n v="0"/>
    <m/>
    <n v="20.785796414400039"/>
    <n v="70.235314746529156"/>
    <n v="68.090785271275763"/>
    <n v="5.0313549105143922"/>
    <n v="20.801761943681598"/>
    <n v="21.401753912478693"/>
    <n v="72.161454596104875"/>
    <n v="72.519862391800473"/>
    <s v="Medianas"/>
    <n v="2023"/>
    <n v="4"/>
    <d v="2025-03-26T00:00:00"/>
    <x v="44"/>
    <x v="15"/>
  </r>
  <r>
    <n v="2024"/>
    <n v="12"/>
    <n v="104"/>
    <x v="79"/>
    <s v="GMM. Individual"/>
    <n v="225"/>
    <s v="0e6523810856a138a75dec70a9cf3778a5c70b83ac915f22c33f05db97cb3e68"/>
    <s v="866d562d83a77144c090ae01fef5e5dc5d322dfdcb968ee04e0fa262fe1b2619"/>
    <x v="28"/>
    <n v="42058.604479999995"/>
    <n v="-171635.78519999998"/>
    <n v="42058.604479999995"/>
    <n v="-171635.78519999998"/>
    <n v="6782.24172"/>
    <n v="-10865.111110000002"/>
    <n v="6782.24172"/>
    <n v="-10865.111110000002"/>
    <n v="0"/>
    <n v="0"/>
    <n v="137.94900000000001"/>
    <n v="132.37299999999999"/>
    <n v="0"/>
    <n v="0"/>
    <n v="6782.24172"/>
    <n v="-10865.11111"/>
    <n v="42745.675689999996"/>
    <n v="-171635.78519999998"/>
    <n v="0"/>
    <n v="0"/>
    <n v="0"/>
    <n v="0"/>
    <n v="0"/>
    <n v="0"/>
    <s v="GMM. Individual"/>
    <s v="Accidentes y Enfermedades"/>
    <s v="Gastos Medicos"/>
    <x v="44"/>
    <x v="3"/>
    <n v="4026801.2294200002"/>
    <n v="2477706.5655799997"/>
    <n v="915229324.65265"/>
    <n v="785024033.86473012"/>
    <n v="876641246.77607977"/>
    <n v="747866068.79561019"/>
    <n v="79278951.097050011"/>
    <n v="69783879.47744"/>
    <n v="55238627.625969999"/>
    <n v="48035730.027550004"/>
    <n v="109414.53413"/>
    <n v="-150759.32838999998"/>
    <n v="5.3051413897383159E-2"/>
    <n v="-0.24595334407495509"/>
    <n v="213694.38967999996"/>
    <n v="-124.5045661258757"/>
    <n v="38.439687025517472"/>
    <n v="113.84753900998723"/>
    <n v="1.0444668629958151"/>
    <n v="-6.9272038741126005"/>
    <n v="4.5954170552787053E-3"/>
    <n v="4.7976985608051154E-3"/>
    <n v="-2.1863761846248782E-2"/>
    <n v="-2.2950069853604708E-2"/>
    <m/>
    <m/>
    <m/>
    <n v="0"/>
    <m/>
    <n v="0"/>
    <m/>
    <n v="0"/>
    <m/>
    <n v="-162.42220306203569"/>
    <n v="16.125693669235126"/>
    <n v="6.3303297137827901"/>
    <n v="1.2278077880434855E-2"/>
    <n v="-162.42220306203569"/>
    <n v="-124.90487379434904"/>
    <n v="15.866497863283632"/>
    <n v="6.3303297137827883"/>
    <s v="Resto"/>
    <n v="2023"/>
    <n v="4"/>
    <d v="2025-03-26T00:00:00"/>
    <x v="44"/>
    <x v="28"/>
  </r>
  <r>
    <n v="2024"/>
    <n v="12"/>
    <n v="18"/>
    <x v="64"/>
    <s v="GMM. Individual"/>
    <n v="5"/>
    <s v="ef2d127de37b942baad06145e54b0c619a1f22327b2ebbcfbec78f5564afe39d"/>
    <s v="866d562d83a77144c090ae01fef5e5dc5d322dfdcb968ee04e0fa262fe1b2619"/>
    <x v="22"/>
    <n v="288500.49666"/>
    <n v="277954.25958999997"/>
    <n v="288500.49666"/>
    <n v="277954.25958999997"/>
    <n v="31024.778230000004"/>
    <n v="28046.784659999998"/>
    <n v="31024.778230000004"/>
    <n v="28046.784659999998"/>
    <n v="0"/>
    <n v="0"/>
    <n v="137.94900000000001"/>
    <n v="132.37299999999999"/>
    <n v="0"/>
    <n v="0"/>
    <n v="31024.77823"/>
    <n v="28046.784660000001"/>
    <n v="286877.31872000004"/>
    <n v="275357.95124999998"/>
    <n v="0"/>
    <n v="0"/>
    <n v="0"/>
    <n v="0"/>
    <n v="0"/>
    <n v="0"/>
    <s v="GMM. Individual"/>
    <s v="Accidentes y Enfermedades"/>
    <s v="Gastos Medicos"/>
    <x v="44"/>
    <x v="3"/>
    <n v="21640816.292180002"/>
    <n v="22099973.424029998"/>
    <n v="915229324.65265"/>
    <n v="785024033.86473012"/>
    <n v="876641246.77607977"/>
    <n v="747866068.79561019"/>
    <n v="79278951.097050011"/>
    <n v="69783879.47744"/>
    <n v="55238627.625969999"/>
    <n v="48035730.027550004"/>
    <n v="979435.60864999995"/>
    <n v="963292.14204999991"/>
    <n v="0.36390554197271052"/>
    <n v="0.39830726189399962"/>
    <n v="10546.237070000032"/>
    <n v="3.7942347368795204"/>
    <n v="29.455790060323945"/>
    <n v="28.854617146412131"/>
    <n v="1.3331313050527158"/>
    <n v="1.2577130942961747"/>
    <n v="3.1522208575374529E-2"/>
    <n v="3.2909756154069214E-2"/>
    <n v="3.5407101897455426E-2"/>
    <n v="3.716631509136753E-2"/>
    <m/>
    <m/>
    <m/>
    <n v="0"/>
    <m/>
    <n v="0"/>
    <m/>
    <n v="0"/>
    <m/>
    <n v="10.617949993559094"/>
    <n v="10.753804097107999"/>
    <n v="10.090431677992907"/>
    <n v="5.6165005474201814E-2"/>
    <n v="10.617949993559073"/>
    <n v="4.1834155933058614"/>
    <n v="10.814650097967842"/>
    <n v="10.185572827180165"/>
    <s v="Resto"/>
    <n v="2023"/>
    <n v="4"/>
    <d v="2025-03-26T00:00:00"/>
    <x v="44"/>
    <x v="22"/>
  </r>
  <r>
    <n v="2024"/>
    <n v="12"/>
    <n v="3"/>
    <x v="40"/>
    <s v="GMM. Individual"/>
    <n v="3"/>
    <s v="4e07408562bedb8b60ce05c1decfe3ad16b72230967de01f640b7e4729b49fce"/>
    <s v="866d562d83a77144c090ae01fef5e5dc5d322dfdcb968ee04e0fa262fe1b2619"/>
    <x v="16"/>
    <n v="1709162.1641600002"/>
    <n v="1569427.5313800001"/>
    <n v="1709162.1641600002"/>
    <n v="1569427.5313800001"/>
    <n v="1152810.8433000003"/>
    <n v="1128563.4406299999"/>
    <n v="1152810.8433000003"/>
    <n v="1128563.4406299999"/>
    <n v="0"/>
    <n v="0"/>
    <n v="137.94900000000001"/>
    <n v="132.37299999999999"/>
    <n v="0"/>
    <n v="0"/>
    <n v="1137690.6044400001"/>
    <n v="1098407.75"/>
    <n v="1643727.9821300001"/>
    <n v="1526563.8539400001"/>
    <n v="0"/>
    <n v="0"/>
    <n v="0"/>
    <n v="0"/>
    <n v="0"/>
    <n v="0"/>
    <s v="GMM. Individual"/>
    <s v="Accidentes y Enfermedades"/>
    <s v="Gastos Medicos"/>
    <x v="44"/>
    <x v="3"/>
    <n v="25277015.57071"/>
    <n v="21222664.481219999"/>
    <n v="915229324.65265"/>
    <n v="785024033.86473012"/>
    <n v="876641246.77607977"/>
    <n v="747866068.79561019"/>
    <n v="79278951.097050011"/>
    <n v="69783879.47744"/>
    <n v="55238627.625969999"/>
    <n v="48035730.027550004"/>
    <n v="3439214.0589899998"/>
    <n v="3106120.3025500001"/>
    <n v="2.1558839269552323"/>
    <n v="2.2489829214602071"/>
    <n v="139734.6327800001"/>
    <n v="8.9035415771718576"/>
    <n v="49.69630080722375"/>
    <n v="50.526939671060489"/>
    <n v="6.7617245373718449"/>
    <n v="7.3950541543395323"/>
    <n v="0.18674687514068294"/>
    <n v="0.19496711687313192"/>
    <n v="0.19992095320363565"/>
    <n v="0.20985408977137596"/>
    <m/>
    <m/>
    <m/>
    <n v="0"/>
    <m/>
    <n v="0"/>
    <m/>
    <n v="0"/>
    <m/>
    <n v="2.1485192411039522"/>
    <n v="67.4488862130043"/>
    <n v="71.909241941082314"/>
    <n v="2.0869650330668525"/>
    <n v="3.5763453453419469"/>
    <n v="7.6750230845309408"/>
    <n v="69.214043735249973"/>
    <n v="71.952951536554053"/>
    <s v="Medianas"/>
    <n v="2023"/>
    <n v="4"/>
    <d v="2025-03-26T00:00:00"/>
    <x v="44"/>
    <x v="16"/>
  </r>
  <r>
    <n v="2024"/>
    <n v="12"/>
    <n v="15.1"/>
    <x v="13"/>
    <s v="GMM. Individual"/>
    <n v="15.1"/>
    <m/>
    <m/>
    <x v="7"/>
    <n v="14955099.66344"/>
    <n v="13517249.348170001"/>
    <n v="14955099.66344"/>
    <n v="13517249.348170001"/>
    <n v="10248418.159120001"/>
    <n v="9084464.2466599997"/>
    <n v="10248418.159120001"/>
    <n v="9084464.2466599997"/>
    <n v="0"/>
    <n v="0"/>
    <n v="0"/>
    <n v="0"/>
    <n v="0"/>
    <n v="0"/>
    <n v="9581160.0933100022"/>
    <n v="8597962.2236799989"/>
    <n v="13936763.259270001"/>
    <n v="12550858.895439999"/>
    <n v="0"/>
    <n v="0"/>
    <n v="0"/>
    <n v="0"/>
    <n v="0"/>
    <n v="0"/>
    <s v="GMM. Individual"/>
    <s v="Accidentes y Enfermedades"/>
    <s v="Gastos Medicos"/>
    <x v="44"/>
    <x v="3"/>
    <n v="193395348.43993998"/>
    <n v="164841758.86183"/>
    <n v="915229324.65265"/>
    <n v="785024033.86473012"/>
    <n v="876641246.77607977"/>
    <n v="747866068.79561019"/>
    <n v="79278951.097050011"/>
    <n v="69783879.47744"/>
    <n v="55238627.625969999"/>
    <n v="48035730.027550004"/>
    <n v="36450502.688239999"/>
    <n v="32792798.994309999"/>
    <n v="18.863896982103846"/>
    <n v="19.370160342747798"/>
    <n v="1437850.3152699992"/>
    <n v="10.637151673647715"/>
    <n v="41.028514178118463"/>
    <n v="41.220175656598968"/>
    <n v="7.7329159072739486"/>
    <n v="8.2001365682467213"/>
    <n v="1.6340275885626583"/>
    <n v="1.7059543705522193"/>
    <n v="1.7218898740747599"/>
    <n v="1.8074425237581182"/>
    <m/>
    <m/>
    <m/>
    <n v="0"/>
    <m/>
    <n v="0"/>
    <m/>
    <n v="0"/>
    <m/>
    <n v="12.812576293510558"/>
    <n v="68.527916160758238"/>
    <n v="67.206456081908982"/>
    <n v="18.552991990521122"/>
    <n v="11.435242957012971"/>
    <n v="11.04230694788173"/>
    <n v="68.747383557205211"/>
    <n v="68.504970817605368"/>
    <s v="Resto"/>
    <n v="2023"/>
    <n v="4"/>
    <d v="2025-03-26T00:00:00"/>
    <x v="44"/>
    <x v="7"/>
  </r>
  <r>
    <n v="2024"/>
    <n v="12"/>
    <n v="23"/>
    <x v="16"/>
    <s v="GMM. Individual"/>
    <n v="17"/>
    <s v="4523540f1504cd17100c4835e85b7eefd49911580f8efff0599a8f283be6b9e3"/>
    <s v="866d562d83a77144c090ae01fef5e5dc5d322dfdcb968ee04e0fa262fe1b2619"/>
    <x v="18"/>
    <n v="1573447.58601"/>
    <n v="1433058.35983"/>
    <n v="1573447.58601"/>
    <n v="1433058.35983"/>
    <n v="1381212.16863"/>
    <n v="1168015.5534500002"/>
    <n v="1381212.16863"/>
    <n v="1168015.5534500002"/>
    <n v="0"/>
    <n v="0"/>
    <n v="137.94900000000001"/>
    <n v="132.37299999999999"/>
    <n v="0"/>
    <n v="0"/>
    <n v="1191377.55357"/>
    <n v="1041107.89309"/>
    <n v="1409200.49685"/>
    <n v="1279483.8727500001"/>
    <n v="0"/>
    <n v="0"/>
    <n v="0"/>
    <n v="0"/>
    <n v="0"/>
    <n v="0"/>
    <s v="GMM. Individual"/>
    <s v="Accidentes y Enfermedades"/>
    <s v="Gastos Medicos"/>
    <x v="44"/>
    <x v="3"/>
    <n v="22633209.318060003"/>
    <n v="19354152.859979998"/>
    <n v="915229324.65265"/>
    <n v="785024033.86473012"/>
    <n v="876641246.77607977"/>
    <n v="747866068.79561019"/>
    <n v="79278951.097050011"/>
    <n v="69783879.47744"/>
    <n v="55238627.625969999"/>
    <n v="48035730.027550004"/>
    <n v="6626066.8511499995"/>
    <n v="5940275.2164099999"/>
    <n v="1.9846977845151488"/>
    <n v="2.0535664834932037"/>
    <n v="140389.22618"/>
    <n v="9.7964765507982499"/>
    <n v="23.746328272207474"/>
    <n v="24.124443861980989"/>
    <n v="6.9519420065385029"/>
    <n v="7.4043972381412777"/>
    <n v="0.17191839723963812"/>
    <n v="0.17948591761983398"/>
    <n v="0.18254961606397579"/>
    <n v="0.191619652184227"/>
    <m/>
    <m/>
    <m/>
    <n v="0"/>
    <m/>
    <n v="0"/>
    <m/>
    <n v="0"/>
    <m/>
    <n v="18.252891800136982"/>
    <n v="87.782534411109509"/>
    <n v="81.505093315847859"/>
    <n v="2.5004462058370076"/>
    <n v="14.433629931860459"/>
    <n v="10.138199227255541"/>
    <n v="84.542799710410137"/>
    <n v="81.369364261883376"/>
    <s v="Medianas"/>
    <n v="2023"/>
    <n v="4"/>
    <d v="2025-03-26T00:00:00"/>
    <x v="44"/>
    <x v="18"/>
  </r>
  <r>
    <n v="2024"/>
    <n v="12"/>
    <n v="79"/>
    <x v="59"/>
    <s v="GMM. Individual"/>
    <n v="51"/>
    <s v="031b4af5197ec30a926f48cf40e11a7dbc470048a21e4003b7a3c07c5dab1baa"/>
    <s v="866d562d83a77144c090ae01fef5e5dc5d322dfdcb968ee04e0fa262fe1b2619"/>
    <x v="30"/>
    <n v="10.820930000000001"/>
    <n v="11.086690000000001"/>
    <n v="10.820930000000001"/>
    <n v="11.086690000000001"/>
    <n v="0"/>
    <n v="0"/>
    <n v="0"/>
    <n v="0"/>
    <n v="0"/>
    <n v="0"/>
    <n v="137.94900000000001"/>
    <n v="132.37299999999999"/>
    <n v="0"/>
    <n v="0"/>
    <n v="0"/>
    <n v="0"/>
    <n v="10.99649"/>
    <n v="7.6019799999999993"/>
    <n v="0"/>
    <n v="0"/>
    <n v="0"/>
    <n v="0"/>
    <n v="0"/>
    <n v="0"/>
    <s v="GMM. Individual"/>
    <s v="Accidentes y Enfermedades"/>
    <s v="Gastos Medicos"/>
    <x v="44"/>
    <x v="3"/>
    <n v="77118417.460149989"/>
    <n v="65800436.183449998"/>
    <n v="915229324.65265"/>
    <n v="785024033.86473012"/>
    <n v="876641246.77607977"/>
    <n v="747866068.79561019"/>
    <n v="79278951.097050011"/>
    <n v="69783879.47744"/>
    <n v="55238627.625969999"/>
    <n v="48035730.027550004"/>
    <n v="583139.80669000011"/>
    <n v="575394.05998000002"/>
    <n v="1.364918411540721E-5"/>
    <n v="1.5887179221075188E-5"/>
    <n v="-0.26576000000000022"/>
    <n v="-2.39710860500294"/>
    <n v="1.8556321958916547E-3"/>
    <n v="1.9267995224673262E-3"/>
    <n v="1.4031576835185429E-5"/>
    <n v="1.684896125778039E-5"/>
    <n v="1.1823189782633753E-6"/>
    <n v="1.2343624076319544E-6"/>
    <n v="1.4122739587244768E-6"/>
    <n v="1.4824432425252821E-6"/>
    <m/>
    <m/>
    <m/>
    <n v="0"/>
    <m/>
    <n v="0"/>
    <m/>
    <n v="0"/>
    <m/>
    <m/>
    <m/>
    <m/>
    <m/>
    <m/>
    <n v="44.652971988876587"/>
    <m/>
    <m/>
    <s v="Resto"/>
    <n v="2023"/>
    <n v="4"/>
    <d v="2025-03-26T00:00:00"/>
    <x v="44"/>
    <x v="30"/>
  </r>
  <r>
    <n v="2024"/>
    <n v="12"/>
    <n v="704"/>
    <x v="50"/>
    <s v="GMM. Individual"/>
    <n v="51"/>
    <s v="031b4af5197ec30a926f48cf40e11a7dbc470048a21e4003b7a3c07c5dab1baa"/>
    <s v="866d562d83a77144c090ae01fef5e5dc5d322dfdcb968ee04e0fa262fe1b2619"/>
    <x v="17"/>
    <n v="442435.76553999999"/>
    <n v="390611.42885000003"/>
    <n v="442435.76553999999"/>
    <n v="390611.42885000003"/>
    <n v="172328.52308999997"/>
    <n v="142263.01491"/>
    <n v="172328.52308999997"/>
    <n v="142263.01491"/>
    <n v="0"/>
    <n v="0"/>
    <n v="137.94900000000001"/>
    <n v="132.37299999999999"/>
    <n v="0"/>
    <n v="0"/>
    <n v="165496.95366999999"/>
    <n v="140278.50413999998"/>
    <n v="385158.75163000001"/>
    <n v="377082.71310000005"/>
    <n v="0"/>
    <n v="0"/>
    <n v="0"/>
    <n v="0"/>
    <n v="0"/>
    <n v="0"/>
    <s v="GMM. Individual"/>
    <s v="Accidentes y Enfermedades"/>
    <s v="Gastos Medicos"/>
    <x v="44"/>
    <x v="3"/>
    <n v="1973605.8827599999"/>
    <n v="1736345.61781"/>
    <n v="915229324.65265"/>
    <n v="785024033.86473012"/>
    <n v="876641246.77607977"/>
    <n v="747866068.79561019"/>
    <n v="79278951.097050011"/>
    <n v="69783879.47744"/>
    <n v="55238627.625969999"/>
    <n v="48035730.027550004"/>
    <n v="1973605.8827599999"/>
    <n v="1736345.61781"/>
    <n v="0.55807469626886008"/>
    <n v="0.55974450227617167"/>
    <n v="51824.336689999967"/>
    <n v="13.267491133727471"/>
    <n v="22.417635121824489"/>
    <n v="22.496179610984729"/>
    <n v="22.417635121824489"/>
    <n v="22.496179610984729"/>
    <n v="4.8341519837983148E-2"/>
    <n v="5.0469421461412395E-2"/>
    <n v="4.9757894280891217E-2"/>
    <n v="5.2230131189004797E-2"/>
    <m/>
    <m/>
    <m/>
    <n v="0"/>
    <m/>
    <n v="0"/>
    <m/>
    <n v="0"/>
    <m/>
    <n v="21.133748781452688"/>
    <n v="38.949953080685106"/>
    <n v="36.42059714659063"/>
    <n v="0.31197104362705258"/>
    <n v="17.977415488285821"/>
    <n v="2.1417153980904491"/>
    <n v="42.968504018047973"/>
    <n v="37.200990463542929"/>
    <s v="Medianas"/>
    <n v="2023"/>
    <n v="4"/>
    <d v="2025-03-26T00:00:00"/>
    <x v="44"/>
    <x v="17"/>
  </r>
  <r>
    <n v="2024"/>
    <n v="12"/>
    <n v="5.0999999999999996"/>
    <x v="6"/>
    <s v="GMM. Individual"/>
    <n v="5.0999999999999996"/>
    <m/>
    <m/>
    <x v="3"/>
    <n v="62789711.801520005"/>
    <n v="55087998.078960001"/>
    <n v="62789711.801520005"/>
    <n v="55087998.078960001"/>
    <n v="44266479.40529"/>
    <n v="38325739.083090007"/>
    <n v="44266479.40529"/>
    <n v="38325739.083090007"/>
    <n v="0"/>
    <n v="0"/>
    <n v="0"/>
    <n v="0"/>
    <n v="0"/>
    <n v="0"/>
    <n v="42481054.598349996"/>
    <n v="36859392.053580001"/>
    <n v="58135851.081249997"/>
    <n v="52236838.610370003"/>
    <n v="0"/>
    <n v="0"/>
    <n v="0"/>
    <n v="0"/>
    <n v="0"/>
    <n v="0"/>
    <s v="GMM. Individual"/>
    <s v="Accidentes y Enfermedades"/>
    <s v="Gastos Medicos"/>
    <x v="44"/>
    <x v="3"/>
    <n v="310667062.79755998"/>
    <n v="276360787.17988002"/>
    <n v="915229324.65265"/>
    <n v="785024033.86473012"/>
    <n v="876641246.77607977"/>
    <n v="747866068.79561019"/>
    <n v="79278951.097050011"/>
    <n v="69783879.47744"/>
    <n v="55238627.625969999"/>
    <n v="48035730.027550004"/>
    <n v="121085103.20072"/>
    <n v="106270713.76854999"/>
    <n v="79.200987062323065"/>
    <n v="78.940864984110064"/>
    <n v="7701713.7225600034"/>
    <n v="13.980747152076223"/>
    <n v="51.855851910564866"/>
    <n v="51.83742173684626"/>
    <n v="20.211254851447087"/>
    <n v="19.933362703553115"/>
    <n v="6.8605441401640084"/>
    <n v="7.1625322254039876"/>
    <n v="7.0173645267594926"/>
    <n v="7.3660245299904625"/>
    <m/>
    <m/>
    <m/>
    <n v="0"/>
    <m/>
    <n v="0"/>
    <m/>
    <n v="0"/>
    <m/>
    <n v="15.500654297417448"/>
    <n v="70.49957411051281"/>
    <n v="69.571849440155859"/>
    <n v="80.136819663634213"/>
    <n v="15.251642068860406"/>
    <n v="11.292820599041619"/>
    <n v="73.072043856344266"/>
    <n v="70.562065075398166"/>
    <m/>
    <n v="2023"/>
    <n v="4"/>
    <d v="2025-03-26T00:00:00"/>
    <x v="44"/>
    <x v="3"/>
  </r>
  <r>
    <n v="2024"/>
    <n v="12"/>
    <n v="98"/>
    <x v="53"/>
    <s v="GMM. Individual"/>
    <n v="205"/>
    <s v="f8809aff4d69bece79dabe35be0c708b890d7eafb841f121330667b77d2e2590"/>
    <s v="866d562d83a77144c090ae01fef5e5dc5d322dfdcb968ee04e0fa262fe1b2619"/>
    <x v="25"/>
    <n v="70479.633260000002"/>
    <n v="52910.01614"/>
    <n v="70479.633260000002"/>
    <n v="52910.01614"/>
    <n v="534.06881999999996"/>
    <n v="1442.55474"/>
    <n v="534.06881999999996"/>
    <n v="1442.55474"/>
    <n v="0"/>
    <n v="0"/>
    <n v="137.94900000000001"/>
    <n v="132.37299999999999"/>
    <n v="0"/>
    <n v="0"/>
    <n v="534.06881999999996"/>
    <n v="1442.55474"/>
    <n v="68631.706529999996"/>
    <n v="50981.874729999996"/>
    <n v="0"/>
    <n v="0"/>
    <n v="0"/>
    <n v="0"/>
    <n v="0"/>
    <n v="0"/>
    <s v="GMM. Individual"/>
    <s v="Accidentes y Enfermedades"/>
    <s v="Gastos Medicos"/>
    <x v="44"/>
    <x v="3"/>
    <n v="3660701.92515"/>
    <n v="4474308.1404900001"/>
    <n v="915229324.65265"/>
    <n v="785024033.86473012"/>
    <n v="876641246.77607977"/>
    <n v="747866068.79561019"/>
    <n v="79278951.097050011"/>
    <n v="69783879.47744"/>
    <n v="55238627.625969999"/>
    <n v="48035730.027550004"/>
    <n v="457462.11063999997"/>
    <n v="363828.7476"/>
    <n v="8.8900814509669468E-2"/>
    <n v="7.5819826206573904E-2"/>
    <n v="17569.617120000003"/>
    <n v="33.206599433859111"/>
    <n v="15.406660272125572"/>
    <n v="14.542560611007637"/>
    <n v="1.9253037996835003"/>
    <n v="1.1825295549314938"/>
    <n v="7.7007621326762666E-3"/>
    <n v="8.0397350135183177E-3"/>
    <n v="6.7399230924842088E-3"/>
    <n v="7.074798329226E-3"/>
    <m/>
    <m/>
    <m/>
    <n v="0"/>
    <m/>
    <n v="0"/>
    <m/>
    <n v="0"/>
    <m/>
    <n v="-62.977569918767863"/>
    <n v="0.75776333572823129"/>
    <n v="2.7264303533436798"/>
    <n v="9.6683940740937559E-4"/>
    <n v="-62.977569918767863"/>
    <n v="34.619817128094077"/>
    <n v="0.77816631263066449"/>
    <n v="2.8295443187206626"/>
    <s v="Resto"/>
    <n v="2023"/>
    <n v="4"/>
    <d v="2025-03-26T00:00:00"/>
    <x v="44"/>
    <x v="25"/>
  </r>
  <r>
    <n v="2024"/>
    <n v="12"/>
    <n v="61"/>
    <x v="2"/>
    <s v="GMM.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01664.25670999999"/>
    <n v="-3259.4200599999999"/>
    <n v="77848.055900000007"/>
    <n v="83564.304790000009"/>
    <n v="0"/>
    <n v="0"/>
    <n v="0"/>
    <n v="0"/>
    <n v="0"/>
    <n v="0"/>
    <s v="GMM. Individual"/>
    <s v="Accidentes y Enfermedades"/>
    <s v="Gastos Medicos"/>
    <x v="44"/>
    <x v="3"/>
    <n v="0"/>
    <n v="0"/>
    <n v="915229324.65265"/>
    <n v="785024033.86473012"/>
    <n v="876641246.77607977"/>
    <n v="747866068.79561019"/>
    <n v="79278951.097050011"/>
    <n v="69783879.47744"/>
    <n v="55238627.625969999"/>
    <n v="48035730.02755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219.0903546810714"/>
    <n v="-6.8405390368113883"/>
    <n v="130.59318634827974"/>
    <n v="-3.9004932407336308"/>
    <m/>
    <n v="2023"/>
    <n v="4"/>
    <d v="2025-03-26T00:00:00"/>
    <x v="44"/>
    <x v="2"/>
  </r>
  <r>
    <n v="2024"/>
    <n v="12"/>
    <n v="702"/>
    <x v="49"/>
    <s v="GMM. Individual"/>
    <n v="244"/>
    <s v="82c01ce15b431d420eb6a1febfba7d7a2b69e5bcdcb929cb42cd3e9179d43fc4"/>
    <s v="866d562d83a77144c090ae01fef5e5dc5d322dfdcb968ee04e0fa262fe1b2619"/>
    <x v="32"/>
    <n v="12.61923"/>
    <n v="9.9317199999999985"/>
    <n v="12.61923"/>
    <n v="9.9317199999999985"/>
    <n v="0.33566000000000001"/>
    <n v="0.31224000000000002"/>
    <n v="0.33566000000000001"/>
    <n v="0.31224000000000002"/>
    <n v="0"/>
    <n v="0"/>
    <n v="137.94900000000001"/>
    <n v="132.37299999999999"/>
    <n v="0"/>
    <n v="0"/>
    <n v="0.33566000000000001"/>
    <n v="0.31224000000000002"/>
    <n v="12.54824"/>
    <n v="9.8798300000000001"/>
    <n v="0"/>
    <n v="0"/>
    <n v="0"/>
    <n v="0"/>
    <n v="0"/>
    <n v="0"/>
    <s v="GMM. Individual"/>
    <s v="Accidentes y Enfermedades"/>
    <s v="Gastos Medicos"/>
    <x v="44"/>
    <x v="3"/>
    <n v="415431.26504000003"/>
    <n v="313127.31899"/>
    <n v="915229324.65265"/>
    <n v="785024033.86473012"/>
    <n v="876641246.77607977"/>
    <n v="747866068.79561019"/>
    <n v="79278951.097050011"/>
    <n v="69783879.47744"/>
    <n v="55238627.625969999"/>
    <n v="48035730.027550004"/>
    <n v="415431.26504000003"/>
    <n v="313127.31899"/>
    <n v="1.5917503732550728E-5"/>
    <n v="1.4232112164544769E-5"/>
    <n v="2.6875100000000014"/>
    <n v="27.059864756557793"/>
    <n v="3.0376216385121979E-3"/>
    <n v="3.1717832963393325E-3"/>
    <n v="3.0376216385121979E-3"/>
    <n v="3.1717832963393325E-3"/>
    <n v="1.3788052524201275E-6"/>
    <n v="1.4394976333144552E-6"/>
    <n v="1.2651485268680784E-6"/>
    <n v="1.3280078364825924E-6"/>
    <m/>
    <m/>
    <m/>
    <n v="0"/>
    <m/>
    <n v="0"/>
    <m/>
    <n v="0"/>
    <m/>
    <n v="7.5006405329233861"/>
    <n v="2.6599087266021777"/>
    <n v="3.1438663192276874"/>
    <n v="6.0765448821938534E-7"/>
    <n v="7.5006405329233861"/>
    <n v="27.008663104527098"/>
    <n v="2.6749568066916156"/>
    <n v="3.1603782656179309"/>
    <s v="Resto"/>
    <n v="2023"/>
    <n v="4"/>
    <d v="2025-03-26T00:00:00"/>
    <x v="44"/>
    <x v="32"/>
  </r>
  <r>
    <n v="2024"/>
    <n v="12"/>
    <n v="50"/>
    <x v="56"/>
    <s v="GMM. Individual"/>
    <n v="38"/>
    <s v="aea92132c4cbeb263e6ac2bf6c183b5d81737f179f21efdc5863739672f0f470"/>
    <s v="866d562d83a77144c090ae01fef5e5dc5d322dfdcb968ee04e0fa262fe1b2619"/>
    <x v="36"/>
    <n v="0"/>
    <n v="-8.8113700000000001"/>
    <n v="0"/>
    <n v="-8.8113700000000001"/>
    <n v="0"/>
    <n v="0"/>
    <n v="0"/>
    <n v="0"/>
    <n v="0"/>
    <n v="0"/>
    <n v="137.94900000000001"/>
    <n v="132.37299999999999"/>
    <n v="0"/>
    <n v="0"/>
    <n v="0"/>
    <n v="0"/>
    <n v="0"/>
    <n v="-118.25096000000001"/>
    <n v="0"/>
    <n v="0"/>
    <n v="0"/>
    <n v="0"/>
    <n v="0"/>
    <n v="0"/>
    <s v="GMM. Individual"/>
    <s v="Accidentes y Enfermedades"/>
    <s v="Gastos Medicos"/>
    <x v="44"/>
    <x v="3"/>
    <n v="56200364.244449995"/>
    <n v="33772004.557349995"/>
    <n v="915229324.65265"/>
    <n v="785024033.86473012"/>
    <n v="876641246.77607977"/>
    <n v="747866068.79561019"/>
    <n v="79278951.097050011"/>
    <n v="69783879.47744"/>
    <n v="55238627.625969999"/>
    <n v="48035730.027550004"/>
    <n v="1028161.3278300001"/>
    <n v="880203.57852999994"/>
    <m/>
    <n v="-1.2626655419535071E-5"/>
    <m/>
    <m/>
    <m/>
    <n v="-1.0010604608896943E-3"/>
    <m/>
    <n v="-2.6090752134765808E-5"/>
    <m/>
    <m/>
    <n v="-1.1224331510744948E-6"/>
    <n v="-1.1782016015501464E-6"/>
    <m/>
    <m/>
    <m/>
    <n v="0"/>
    <m/>
    <n v="0"/>
    <m/>
    <n v="0"/>
    <m/>
    <m/>
    <m/>
    <m/>
    <m/>
    <m/>
    <m/>
    <m/>
    <m/>
    <s v="Resto"/>
    <n v="2023"/>
    <n v="4"/>
    <d v="2025-03-26T00:00:00"/>
    <x v="44"/>
    <x v="36"/>
  </r>
  <r>
    <n v="2024"/>
    <n v="12"/>
    <n v="88"/>
    <x v="73"/>
    <s v="Vida Gpo y Col"/>
    <n v="60"/>
    <s v="39fa9ec190eee7b6f4dff1100d6343e10918d044c75eac8f9e9a2596173f80c9"/>
    <s v="866d562d83a77144c090ae01fef5e5dc5d322dfdcb968ee04e0fa262fe1b2619"/>
    <x v="42"/>
    <n v="3038.0936000000002"/>
    <n v="2296.4954700000003"/>
    <n v="3038.0936000000002"/>
    <n v="2296.4954700000003"/>
    <n v="613.88152000000002"/>
    <n v="185.87549999999999"/>
    <n v="613.88152000000002"/>
    <n v="185.87549999999999"/>
    <n v="0"/>
    <n v="0"/>
    <n v="137.94900000000001"/>
    <n v="132.37299999999999"/>
    <n v="0"/>
    <n v="0"/>
    <n v="312.50046999999995"/>
    <n v="-147.89924999999999"/>
    <n v="1833.4523000000002"/>
    <n v="1620.1862100000001"/>
    <n v="537.35600999999997"/>
    <n v="0"/>
    <n v="2500.7375899999997"/>
    <n v="2296.4954700000003"/>
    <n v="0"/>
    <n v="0"/>
    <s v="Vida Gpo y Col"/>
    <s v="Vida"/>
    <s v="Vida"/>
    <x v="47"/>
    <x v="3"/>
    <n v="522511.37958999997"/>
    <n v="370659.02233000001"/>
    <n v="915229324.65265"/>
    <n v="785024033.86473012"/>
    <n v="876641246.77607977"/>
    <n v="747866068.79561019"/>
    <n v="95382072.448490009"/>
    <n v="85950203.781329989"/>
    <n v="56544656.697529994"/>
    <n v="52008622.120760016"/>
    <n v="522511.37958999997"/>
    <n v="370659.02233000001"/>
    <n v="3.1851830454204988E-3"/>
    <n v="2.671890663392287E-3"/>
    <n v="741.59812999999986"/>
    <n v="32.292601474193191"/>
    <n v="0.58144065730853689"/>
    <n v="0.61957090793689518"/>
    <n v="0.58144065730853689"/>
    <n v="0.61957090793689518"/>
    <n v="3.319488917330118E-4"/>
    <n v="3.4656064965832252E-4"/>
    <n v="2.9253823716634343E-4"/>
    <n v="3.0707309314064178E-4"/>
    <n v="5.6337212665429645E-4"/>
    <n v="2.6218109187662012E-3"/>
    <m/>
    <n v="537.35600999999997"/>
    <m/>
    <n v="204.24211999999943"/>
    <n v="8.8936434958436728"/>
    <n v="0"/>
    <m/>
    <n v="230.26489236074687"/>
    <n v="20.206142430898115"/>
    <n v="8.0938761877897356"/>
    <n v="1.0856578779561603E-3"/>
    <n v="-311.29280236377122"/>
    <n v="13.1630604361211"/>
    <n v="17.044374156884253"/>
    <n v="-9.1285340590573227"/>
    <s v="Resto"/>
    <n v="2023"/>
    <n v="4"/>
    <d v="2025-03-26T00:00:00"/>
    <x v="47"/>
    <x v="42"/>
  </r>
  <r>
    <n v="2024"/>
    <n v="12"/>
    <n v="91"/>
    <x v="60"/>
    <s v="Vida Gpo y Col"/>
    <n v="218"/>
    <s v="5966abd0cbfc86f98a186531b2b4ee5f6e910120ce13222f98207203dfc9a9a2"/>
    <s v="866d562d83a77144c090ae01fef5e5dc5d322dfdcb968ee04e0fa262fe1b2619"/>
    <x v="15"/>
    <n v="4576421.7782399999"/>
    <n v="4530820.2239100002"/>
    <n v="4576421.7782399999"/>
    <n v="4530820.2239100002"/>
    <n v="3019693.2010500003"/>
    <n v="1999248.1586199999"/>
    <n v="3019693.2010500003"/>
    <n v="1999248.1586199999"/>
    <n v="0"/>
    <n v="0"/>
    <n v="137.94900000000001"/>
    <n v="132.37299999999999"/>
    <n v="211968.94493"/>
    <n v="323825.13543999998"/>
    <n v="1349815.6507899999"/>
    <n v="922034.46341999993"/>
    <n v="2242924.66616"/>
    <n v="1703696.46175"/>
    <n v="942745.48429000005"/>
    <n v="2146894.8901800001"/>
    <n v="3633676.2939500003"/>
    <n v="2383925.3337299996"/>
    <n v="0"/>
    <n v="0"/>
    <s v="Vida Gpo y Col"/>
    <s v="Vida"/>
    <s v="Vida"/>
    <x v="47"/>
    <x v="3"/>
    <n v="4784744.0388700003"/>
    <n v="4653799.87928"/>
    <n v="915229324.65265"/>
    <n v="785024033.86473012"/>
    <n v="876641246.77607977"/>
    <n v="747866068.79561019"/>
    <n v="95382072.448490009"/>
    <n v="85950203.781329989"/>
    <n v="56544656.697529994"/>
    <n v="52008622.120760016"/>
    <n v="4701929.3524399996"/>
    <n v="4587074.3262399994"/>
    <n v="4.7979894552107192"/>
    <n v="5.2714479135349999"/>
    <n v="45601.554329999723"/>
    <n v="1.0064745912749196"/>
    <n v="97.330721820929327"/>
    <n v="98.773638743802294"/>
    <n v="95.646114840467007"/>
    <n v="97.357435674930088"/>
    <n v="0.50003006404726535"/>
    <n v="0.52204043502061614"/>
    <n v="0.57715688035746426"/>
    <n v="0.60583310474382024"/>
    <n v="0.98838855152693272"/>
    <n v="3.8096009036837875"/>
    <m/>
    <n v="-1204149.4058900001"/>
    <n v="-56.087953415783744"/>
    <n v="1249750.9602200007"/>
    <n v="52.424081515362843"/>
    <n v="0"/>
    <m/>
    <n v="51.041439654713614"/>
    <n v="65.983717134816061"/>
    <n v="44.125523852603706"/>
    <n v="5.3403687941780493"/>
    <n v="46.395357694470405"/>
    <n v="31.650485665510896"/>
    <n v="60.181051604419345"/>
    <n v="54.119644204279574"/>
    <s v="Medianas"/>
    <n v="2023"/>
    <n v="4"/>
    <d v="2025-03-26T00:00:00"/>
    <x v="47"/>
    <x v="15"/>
  </r>
  <r>
    <n v="2024"/>
    <n v="12"/>
    <n v="38"/>
    <x v="55"/>
    <s v="Vida Gpo y Col"/>
    <n v="26"/>
    <s v="5f9c4ab08cac7457e9111a30e4664920607ea2c115a1433d7be98e97e64244ca"/>
    <s v="866d562d83a77144c090ae01fef5e5dc5d322dfdcb968ee04e0fa262fe1b2619"/>
    <x v="24"/>
    <n v="609806.23855000001"/>
    <n v="926764.98612999998"/>
    <n v="609806.23855000001"/>
    <n v="926764.98612999998"/>
    <n v="405749.65824000002"/>
    <n v="687417.69509000005"/>
    <n v="405749.65824000002"/>
    <n v="687417.69509000005"/>
    <n v="0"/>
    <n v="0"/>
    <n v="137.94900000000001"/>
    <n v="132.37299999999999"/>
    <n v="49062.578540000002"/>
    <n v="31099.79307"/>
    <n v="238184.61077"/>
    <n v="473602.32573000004"/>
    <n v="424823.62215999997"/>
    <n v="679009.64901000005"/>
    <n v="47026.917230000006"/>
    <n v="73787.191519999993"/>
    <n v="562779.32131999999"/>
    <n v="852977.79460999998"/>
    <n v="0"/>
    <n v="0"/>
    <s v="Vida Gpo y Col"/>
    <s v="Vida"/>
    <s v="Vida"/>
    <x v="47"/>
    <x v="3"/>
    <n v="42980084.940010004"/>
    <n v="38611132.551190004"/>
    <n v="915229324.65265"/>
    <n v="785024033.86473012"/>
    <n v="876641246.77607977"/>
    <n v="747866068.79561019"/>
    <n v="95382072.448490009"/>
    <n v="85950203.781329989"/>
    <n v="56544656.697529994"/>
    <n v="52008622.120760016"/>
    <n v="28212555.95786"/>
    <n v="26072847.953479998"/>
    <n v="0.63933003644822128"/>
    <n v="1.0782580440272451"/>
    <n v="-316958.74757999997"/>
    <n v="-34.200552710084722"/>
    <n v="2.1614710820984953"/>
    <n v="3.5545214998513526"/>
    <n v="1.4188111526562703"/>
    <n v="2.4002533075177483"/>
    <n v="6.6628791508776791E-2"/>
    <n v="6.9561663997970952E-2"/>
    <n v="0.11805561946523711"/>
    <n v="0.12392125071571905"/>
    <n v="4.9303727653219484E-2"/>
    <n v="0.59002630879500184"/>
    <m/>
    <n v="-26760.274289999987"/>
    <n v="-36.266828617195202"/>
    <n v="-290198.47328999999"/>
    <n v="-34.021808671195842"/>
    <n v="0"/>
    <m/>
    <n v="-40.974801617977363"/>
    <n v="66.537472493688057"/>
    <n v="74.173895796444555"/>
    <n v="0.7175738291425936"/>
    <n v="-49.70788827887035"/>
    <n v="-37.434818079625934"/>
    <n v="56.066705885835432"/>
    <n v="69.748983158120794"/>
    <s v="Resto"/>
    <n v="2023"/>
    <n v="4"/>
    <d v="2025-03-26T00:00:00"/>
    <x v="47"/>
    <x v="24"/>
  </r>
  <r>
    <n v="2024"/>
    <n v="12"/>
    <n v="48"/>
    <x v="3"/>
    <s v="Vida Gpo y Col"/>
    <n v="36"/>
    <s v="76a50887d8f1c2e9301755428990ad81479ee21c25b43215cf524541e0503269"/>
    <s v="866d562d83a77144c090ae01fef5e5dc5d322dfdcb968ee04e0fa262fe1b2619"/>
    <x v="11"/>
    <n v="2230545.6149200001"/>
    <n v="1976529.70786"/>
    <n v="2230545.6149200001"/>
    <n v="1976529.70786"/>
    <n v="1219505.3642399996"/>
    <n v="1232179.7757100002"/>
    <n v="1219505.3642399996"/>
    <n v="1232179.7757100002"/>
    <n v="0"/>
    <n v="0"/>
    <n v="137.94900000000001"/>
    <n v="132.37299999999999"/>
    <n v="84681.223330000008"/>
    <n v="104713.79337"/>
    <n v="970433.51170999988"/>
    <n v="1099535.7843199999"/>
    <n v="1879480.1503599999"/>
    <n v="1700194.9481599999"/>
    <n v="264006.90561999998"/>
    <n v="411780.00247000001"/>
    <n v="1966538.7093000002"/>
    <n v="1564749.70539"/>
    <n v="0"/>
    <n v="0"/>
    <s v="Vida Gpo y Col"/>
    <s v="Vida"/>
    <s v="Vida"/>
    <x v="47"/>
    <x v="3"/>
    <n v="61783494.341970004"/>
    <n v="54332276.383280002"/>
    <n v="915229324.65265"/>
    <n v="785024033.86473012"/>
    <n v="876641246.77607977"/>
    <n v="747866068.79561019"/>
    <n v="95382072.448490009"/>
    <n v="85950203.781329989"/>
    <n v="56544656.697529994"/>
    <n v="52008622.120760016"/>
    <n v="6585151.6043100003"/>
    <n v="6043669.1433999995"/>
    <n v="2.3385375864259825"/>
    <n v="2.2996218983826768"/>
    <n v="254015.90706000011"/>
    <n v="12.851610883958053"/>
    <n v="33.872350235036372"/>
    <n v="32.704134871752089"/>
    <n v="3.610261346782992"/>
    <n v="3.6378555058448634"/>
    <n v="0.2437143953802553"/>
    <n v="0.25444223884320011"/>
    <n v="0.25177951535182957"/>
    <n v="0.26428926118323204"/>
    <n v="0.27678881244960774"/>
    <n v="2.0617487739763747"/>
    <m/>
    <n v="-147773.09685000003"/>
    <n v="-35.886418952743085"/>
    <n v="401789.0039100002"/>
    <n v="25.677525455092365"/>
    <n v="0"/>
    <m/>
    <n v="-1.0286170670750883"/>
    <n v="54.672962349785337"/>
    <n v="62.340564414996237"/>
    <n v="2.1567119432051847"/>
    <n v="-11.741525328331392"/>
    <n v="10.544979115131925"/>
    <n v="51.633081175351649"/>
    <n v="64.671159357928289"/>
    <s v="Medianas"/>
    <n v="2023"/>
    <n v="4"/>
    <d v="2025-03-26T00:00:00"/>
    <x v="47"/>
    <x v="11"/>
  </r>
  <r>
    <n v="2024"/>
    <n v="12"/>
    <n v="61"/>
    <x v="2"/>
    <s v="Vida Gpo y Co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75735.26882"/>
    <n v="443170.79835000006"/>
    <n v="836486.66452000011"/>
    <n v="756938.04836000002"/>
    <n v="0"/>
    <n v="0"/>
    <n v="0"/>
    <n v="0"/>
    <n v="0"/>
    <n v="0"/>
    <s v="Vida Gpo y Col"/>
    <s v="Vida"/>
    <s v="Vida"/>
    <x v="47"/>
    <x v="3"/>
    <n v="0"/>
    <n v="0"/>
    <n v="915229324.65265"/>
    <n v="785024033.86473012"/>
    <n v="876641246.77607977"/>
    <n v="747866068.79561019"/>
    <n v="95382072.448490009"/>
    <n v="85950203.781329989"/>
    <n v="56544656.697529994"/>
    <n v="52008622.12076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.348063227821644"/>
    <n v="10.509263780880351"/>
    <n v="56.873024878763665"/>
    <n v="58.547829549615649"/>
    <m/>
    <n v="2023"/>
    <n v="4"/>
    <d v="2025-03-26T00:00:00"/>
    <x v="47"/>
    <x v="2"/>
  </r>
  <r>
    <n v="2024"/>
    <n v="12"/>
    <n v="98"/>
    <x v="53"/>
    <s v="Vida Gpo y Col"/>
    <n v="205"/>
    <s v="f8809aff4d69bece79dabe35be0c708b890d7eafb841f121330667b77d2e2590"/>
    <s v="866d562d83a77144c090ae01fef5e5dc5d322dfdcb968ee04e0fa262fe1b2619"/>
    <x v="14"/>
    <n v="3070082.0756000001"/>
    <n v="3999677.7047600001"/>
    <n v="3070082.0756000001"/>
    <n v="3999677.7047600001"/>
    <n v="885699.87158999988"/>
    <n v="2002074.4896099998"/>
    <n v="885699.87158999988"/>
    <n v="2002074.4896099998"/>
    <n v="0"/>
    <n v="0"/>
    <n v="137.94900000000001"/>
    <n v="132.37299999999999"/>
    <n v="0"/>
    <n v="0"/>
    <n v="846533.93640000001"/>
    <n v="1061665.3820700001"/>
    <n v="3097567.0214699996"/>
    <n v="2906760.2669799998"/>
    <n v="3060800.5975000001"/>
    <n v="3989311.4307199996"/>
    <n v="9281.4781000000003"/>
    <n v="10366.274039999998"/>
    <n v="0"/>
    <n v="0"/>
    <s v="Vida Gpo y Col"/>
    <s v="Vida"/>
    <s v="Vida"/>
    <x v="47"/>
    <x v="3"/>
    <n v="3660701.92515"/>
    <n v="4474308.1404900001"/>
    <n v="915229324.65265"/>
    <n v="785024033.86473012"/>
    <n v="876641246.77607977"/>
    <n v="747866068.79561019"/>
    <n v="95382072.448490009"/>
    <n v="85950203.781329989"/>
    <n v="56544656.697529994"/>
    <n v="52008622.120760016"/>
    <n v="3203239.8145100004"/>
    <n v="4110479.3928899998"/>
    <n v="3.2187202445805134"/>
    <n v="4.6534825152198245"/>
    <n v="-929595.62916000001"/>
    <n v="-23.241763406428774"/>
    <n v="95.843029350883327"/>
    <n v="97.304409594616729"/>
    <n v="83.865939876385895"/>
    <n v="89.392093239290816"/>
    <n v="0.33544402401716805"/>
    <n v="0.35020963100817798"/>
    <n v="0.50949748443615128"/>
    <n v="0.53481203007394384"/>
    <n v="3.2089894032790598"/>
    <n v="9.7308413014535362E-3"/>
    <m/>
    <n v="-928510.83321999945"/>
    <n v="-23.274964849069701"/>
    <n v="-1084.7959399999982"/>
    <n v="-10.464665855968425"/>
    <n v="0"/>
    <m/>
    <n v="-55.760893204201793"/>
    <n v="28.849387403328734"/>
    <n v="50.055895434458108"/>
    <n v="1.5663723565036505"/>
    <n v="-20.263582980406113"/>
    <n v="6.5642411814112123"/>
    <n v="27.32899499938064"/>
    <n v="36.524009018914562"/>
    <s v="Medianas"/>
    <n v="2023"/>
    <n v="4"/>
    <d v="2025-03-26T00:00:00"/>
    <x v="47"/>
    <x v="14"/>
  </r>
  <r>
    <n v="2024"/>
    <n v="12"/>
    <n v="10"/>
    <x v="4"/>
    <s v="Vida Gpo y Col"/>
    <n v="10"/>
    <s v="4a44dc15364204a80fe80e9039455cc1608281820fe2b24f1e5233ade6af1dd5"/>
    <s v="866d562d83a77144c090ae01fef5e5dc5d322dfdcb968ee04e0fa262fe1b2619"/>
    <x v="22"/>
    <n v="1196858.6272200001"/>
    <n v="1384583.7097199999"/>
    <n v="1196858.6272200001"/>
    <n v="1384583.7097199999"/>
    <n v="488063.33618000004"/>
    <n v="777752.50929000007"/>
    <n v="488063.33618000004"/>
    <n v="777752.50929000007"/>
    <n v="0"/>
    <n v="0"/>
    <n v="137.94900000000001"/>
    <n v="132.37299999999999"/>
    <n v="484.81680999999998"/>
    <n v="15584.775810000001"/>
    <n v="281462.15581999999"/>
    <n v="499085.52610999998"/>
    <n v="1060258.7932799999"/>
    <n v="1163306.14858"/>
    <n v="1026223.3331800001"/>
    <n v="1135321.5251199999"/>
    <n v="170635.29404000001"/>
    <n v="249262.18459999998"/>
    <n v="0"/>
    <n v="0"/>
    <s v="Vida Gpo y Col"/>
    <s v="Vida"/>
    <s v="Vida"/>
    <x v="47"/>
    <x v="3"/>
    <n v="6475502.38203"/>
    <n v="6588756.6787700001"/>
    <n v="915229324.65265"/>
    <n v="785024033.86473012"/>
    <n v="876641246.77607977"/>
    <n v="747866068.79561019"/>
    <n v="95382072.448490009"/>
    <n v="85950203.781329989"/>
    <n v="56544656.697529994"/>
    <n v="52008622.120760016"/>
    <n v="1260011.44759"/>
    <n v="1451209.47997"/>
    <n v="1.2548045942976862"/>
    <n v="1.6109138184739913"/>
    <n v="-187725.08249999979"/>
    <n v="-13.558232787381474"/>
    <n v="94.987916935930144"/>
    <n v="95.408948799633166"/>
    <n v="18.482869075013728"/>
    <n v="21.014339688417152"/>
    <n v="0.13077144656332276"/>
    <n v="0.13652775655053262"/>
    <n v="0.17637469045420101"/>
    <n v="0.18513792341853164"/>
    <n v="1.075907984421496"/>
    <n v="0.17889660987618991"/>
    <m/>
    <n v="-109098.19193999982"/>
    <n v="-9.6094533157440551"/>
    <n v="-78626.890559999971"/>
    <n v="-31.543850378337723"/>
    <n v="0"/>
    <m/>
    <n v="-37.246960909769797"/>
    <n v="40.778695585262874"/>
    <n v="56.172299574959069"/>
    <n v="0.86314669623119289"/>
    <n v="-43.604424272972231"/>
    <n v="-8.8581458480027635"/>
    <n v="26.546552370414499"/>
    <n v="42.902337163713369"/>
    <s v="Resto"/>
    <n v="2023"/>
    <n v="4"/>
    <d v="2025-03-26T00:00:00"/>
    <x v="47"/>
    <x v="22"/>
  </r>
  <r>
    <n v="2024"/>
    <n v="12"/>
    <n v="43"/>
    <x v="9"/>
    <s v="Vida Gpo y Col"/>
    <n v="31"/>
    <s v="eb1e33e8a81b697b75855af6bfcdbcbf7cbbde9f94962ceaec1ed8af21f5a50f"/>
    <s v="866d562d83a77144c090ae01fef5e5dc5d322dfdcb968ee04e0fa262fe1b2619"/>
    <x v="6"/>
    <n v="6058386.4673300004"/>
    <n v="5923018.0446699997"/>
    <n v="6058386.4673300004"/>
    <n v="5923018.0446699997"/>
    <n v="3715925.9468100001"/>
    <n v="3236379.1408700016"/>
    <n v="3715925.9468100001"/>
    <n v="3236379.1408700016"/>
    <n v="0"/>
    <n v="0"/>
    <n v="137.94900000000001"/>
    <n v="132.37299999999999"/>
    <n v="255110.96300999998"/>
    <n v="179732.32108000002"/>
    <n v="3329967.6390300002"/>
    <n v="2872113.4787900005"/>
    <n v="6484105.6525399992"/>
    <n v="5702271.4556199992"/>
    <n v="6058154.1340200007"/>
    <n v="5921392.3818300003"/>
    <n v="19.206"/>
    <n v="1405.53025"/>
    <n v="213.12730999999999"/>
    <n v="220.13258999999999"/>
    <s v="Vida Gpo y Col"/>
    <s v="Vida"/>
    <s v="Vida"/>
    <x v="47"/>
    <x v="3"/>
    <n v="116483297.66436"/>
    <n v="99677568.474130005"/>
    <n v="915229324.65265"/>
    <n v="785024033.86473012"/>
    <n v="876641246.77607977"/>
    <n v="747866068.79561019"/>
    <n v="95382072.448490009"/>
    <n v="85950203.781329989"/>
    <n v="56544656.697529994"/>
    <n v="52008622.120760016"/>
    <n v="39527147.690480001"/>
    <n v="36667379.174269997"/>
    <n v="6.351703534856366"/>
    <n v="6.8912204789403786"/>
    <n v="135368.42266000062"/>
    <n v="2.2854636207265244"/>
    <n v="15.327153162607646"/>
    <n v="16.153371683641527"/>
    <n v="5.201077398054867"/>
    <n v="5.9421774982475029"/>
    <n v="0.66195283565999086"/>
    <n v="0.6910907386128835"/>
    <n v="0.7545014915671503"/>
    <n v="0.79198913974110852"/>
    <n v="6.3514599531181686"/>
    <n v="2.0135859398915848E-5"/>
    <n v="2.2344587879981006E-4"/>
    <n v="136761.75219000038"/>
    <n v="2.3096215108064477"/>
    <n v="-1386.3242500000001"/>
    <n v="-98.633540615721358"/>
    <n v="-7.0052799999999991"/>
    <n v="-3.182300267307081"/>
    <n v="14.817386500986007"/>
    <n v="61.335241105007462"/>
    <n v="54.640710469932664"/>
    <n v="6.5716659430568631"/>
    <n v="15.941367345725155"/>
    <n v="13.710925602278135"/>
    <n v="51.355851022038202"/>
    <n v="50.367884116764138"/>
    <s v="Grandes"/>
    <n v="2023"/>
    <n v="4"/>
    <d v="2025-03-26T00:00:00"/>
    <x v="47"/>
    <x v="6"/>
  </r>
  <r>
    <n v="2024"/>
    <n v="12"/>
    <n v="106"/>
    <x v="76"/>
    <s v="Vida Gpo y Col"/>
    <n v="227"/>
    <s v="dfe62e836a0a6f2633422230c81287700a56e2639652c73f264e6562220c207a"/>
    <s v="866d562d83a77144c090ae01fef5e5dc5d322dfdcb968ee04e0fa262fe1b2619"/>
    <x v="39"/>
    <n v="-3844.1221099999998"/>
    <n v="24345.32431"/>
    <n v="-3844.1221099999998"/>
    <n v="24345.32431"/>
    <n v="2106.50911"/>
    <n v="2886.0331300000003"/>
    <n v="2106.50911"/>
    <n v="2886.0331300000003"/>
    <n v="0"/>
    <n v="0"/>
    <n v="137.94900000000001"/>
    <n v="132.37299999999999"/>
    <n v="0"/>
    <n v="0"/>
    <n v="1515.5658600000002"/>
    <n v="2886.0331299999998"/>
    <n v="4752.3485899999996"/>
    <n v="16521.20192"/>
    <n v="-3844.1221099999998"/>
    <n v="24345.32431"/>
    <n v="0"/>
    <n v="0"/>
    <n v="0"/>
    <n v="0"/>
    <s v="Vida Gpo y Col"/>
    <s v="Vida"/>
    <s v="Vida"/>
    <x v="47"/>
    <x v="3"/>
    <n v="2187596.3269600002"/>
    <n v="1903927.41191"/>
    <n v="915229324.65265"/>
    <n v="785024033.86473012"/>
    <n v="876641246.77607977"/>
    <n v="747866068.79561019"/>
    <n v="95382072.448490009"/>
    <n v="85950203.781329989"/>
    <n v="56544656.697529994"/>
    <n v="52008622.120760016"/>
    <n v="2187596.16132"/>
    <n v="1903927.41191"/>
    <n v="-4.0302354638771069E-3"/>
    <n v="2.8324917497505996E-2"/>
    <n v="-28189.44642"/>
    <n v="-115.78998111116145"/>
    <n v="-0.17572357174371933"/>
    <n v="1.2786897314313588"/>
    <n v="-0.17572355843831552"/>
    <n v="1.2786897314313588"/>
    <n v="-4.200173668450724E-4"/>
    <n v="-4.3850573129396712E-4"/>
    <n v="3.1012202505630573E-3"/>
    <n v="3.255305371616413E-3"/>
    <n v="-4.0302354638771069E-3"/>
    <m/>
    <m/>
    <n v="-28189.44642"/>
    <n v="-115.78998111116145"/>
    <n v="0"/>
    <m/>
    <n v="0"/>
    <m/>
    <n v="-27.010224238139646"/>
    <n v="-54.798184077456384"/>
    <n v="11.854568430680315"/>
    <n v="3.7253902190408335E-3"/>
    <n v="-47.486193271800722"/>
    <n v="-71.234849540535123"/>
    <n v="31.890881556733618"/>
    <n v="17.468663260548055"/>
    <s v="Resto"/>
    <n v="2023"/>
    <n v="4"/>
    <d v="2025-03-26T00:00:00"/>
    <x v="47"/>
    <x v="39"/>
  </r>
  <r>
    <n v="2024"/>
    <n v="12"/>
    <n v="80"/>
    <x v="30"/>
    <s v="Vida Gpo y Col"/>
    <n v="52"/>
    <s v="41cfc0d1f2d127b04555b7246d84019b4d27710a3f3aff6e7764375b1e06e05d"/>
    <s v="866d562d83a77144c090ae01fef5e5dc5d322dfdcb968ee04e0fa262fe1b2619"/>
    <x v="35"/>
    <n v="83927.425660000008"/>
    <n v="86337.051570000011"/>
    <n v="83927.425660000008"/>
    <n v="86337.051570000011"/>
    <n v="36810.4427"/>
    <n v="51717.277590000005"/>
    <n v="36810.4427"/>
    <n v="51717.277590000005"/>
    <n v="0"/>
    <n v="0"/>
    <n v="137.94900000000001"/>
    <n v="132.37299999999999"/>
    <n v="117.01761"/>
    <n v="939.30872999999997"/>
    <n v="29816.490339999997"/>
    <n v="39491.328420000005"/>
    <n v="80350.321120000008"/>
    <n v="83437.069489999994"/>
    <n v="44991.431859999997"/>
    <n v="46378.06149"/>
    <n v="38935.993799999997"/>
    <n v="39958.990079999996"/>
    <n v="0"/>
    <n v="0"/>
    <s v="Vida Gpo y Col"/>
    <s v="Vida"/>
    <s v="Vida"/>
    <x v="47"/>
    <x v="3"/>
    <n v="1104243.47276"/>
    <n v="1122680.13815"/>
    <n v="915229324.65265"/>
    <n v="785024033.86473012"/>
    <n v="876641246.77607977"/>
    <n v="747866068.79561019"/>
    <n v="95382072.448490009"/>
    <n v="85950203.781329989"/>
    <n v="56544656.697529994"/>
    <n v="52008622.120760016"/>
    <n v="83927.425659999994"/>
    <n v="86337.051569999996"/>
    <n v="8.7990775945158931E-2"/>
    <n v="0.10045008362010895"/>
    <n v="-2409.6259100000025"/>
    <n v="-2.7909522808366227"/>
    <n v="100.00000000000003"/>
    <n v="100.00000000000003"/>
    <n v="7.6004457106029069"/>
    <n v="7.690262670208976"/>
    <n v="9.1700979633549586E-3"/>
    <n v="9.5737482087056725E-3"/>
    <n v="1.0998013799011537E-2"/>
    <n v="1.1544453635801425E-2"/>
    <n v="4.7169694162702433E-2"/>
    <n v="4.0821081782456477E-2"/>
    <m/>
    <n v="-1386.6296300000031"/>
    <n v="-2.9898395608858874"/>
    <n v="-1022.9962799999994"/>
    <n v="-2.5601154532482129"/>
    <n v="0"/>
    <m/>
    <n v="-28.823703769129516"/>
    <n v="43.859849638571646"/>
    <n v="59.901602671790201"/>
    <n v="6.5099772197587627E-2"/>
    <n v="-24.498639238229014"/>
    <n v="-3.6994927900361296"/>
    <n v="37.108115965672688"/>
    <n v="47.330675275853352"/>
    <s v="Resto"/>
    <n v="2023"/>
    <n v="4"/>
    <d v="2025-03-26T00:00:00"/>
    <x v="47"/>
    <x v="35"/>
  </r>
  <r>
    <n v="2024"/>
    <n v="12"/>
    <n v="8"/>
    <x v="20"/>
    <s v="Vida Gpo y Col"/>
    <n v="8"/>
    <s v="2c624232cdd221771294dfbb310aca000a0df6ac8b66b696d90ef06fdefb64a3"/>
    <s v="866d562d83a77144c090ae01fef5e5dc5d322dfdcb968ee04e0fa262fe1b2619"/>
    <x v="30"/>
    <n v="326148.36291000003"/>
    <n v="219882.31293000001"/>
    <n v="326148.36291000003"/>
    <n v="219882.31293000001"/>
    <n v="176241.93893999999"/>
    <n v="129752.36205000001"/>
    <n v="176241.93893999999"/>
    <n v="129752.36205000001"/>
    <n v="0"/>
    <n v="0"/>
    <n v="137.94900000000001"/>
    <n v="132.37299999999999"/>
    <n v="5429.0483400000003"/>
    <n v="1711.85115"/>
    <n v="132001.27717000002"/>
    <n v="103483.24675000001"/>
    <n v="251069.10825999998"/>
    <n v="191205.72772"/>
    <n v="111714.54407999999"/>
    <n v="85912.811459999997"/>
    <n v="214433.81883"/>
    <n v="133367.45361"/>
    <n v="0"/>
    <n v="602.04786000000001"/>
    <s v="Vida Gpo y Col"/>
    <s v="Vida"/>
    <s v="Vida"/>
    <x v="47"/>
    <x v="3"/>
    <n v="2563341.60146"/>
    <n v="2109928.1285699997"/>
    <n v="915229324.65265"/>
    <n v="785024033.86473012"/>
    <n v="876641246.77607977"/>
    <n v="747866068.79561019"/>
    <n v="95382072.448490009"/>
    <n v="85950203.781329989"/>
    <n v="56544656.697529994"/>
    <n v="52008622.120760016"/>
    <n v="421495.50661000004"/>
    <n v="309248.08463999996"/>
    <n v="0.34193885133512136"/>
    <n v="0.25582523747053942"/>
    <n v="106266.04998000001"/>
    <n v="48.328602953085188"/>
    <n v="77.378846937928927"/>
    <n v="71.102239221939925"/>
    <n v="12.723562194138932"/>
    <n v="10.421317672039612"/>
    <n v="3.5635698521108976E-2"/>
    <n v="3.7204314091931839E-2"/>
    <n v="2.8009628169917741E-2"/>
    <n v="2.9401295513260314E-2"/>
    <n v="0.11712320901847686"/>
    <n v="0.2248156423166445"/>
    <m/>
    <n v="25801.732619999995"/>
    <n v="30.032462192222621"/>
    <n v="81066.365220000007"/>
    <n v="60.784219107203221"/>
    <n v="-602.04786000000001"/>
    <m/>
    <n v="35.82946480163902"/>
    <n v="54.037352009837804"/>
    <n v="59.009913221763746"/>
    <n v="0.31168628343215082"/>
    <n v="27.55811333296807"/>
    <n v="31.308361550582518"/>
    <n v="52.575674516397797"/>
    <n v="54.121415704418631"/>
    <s v="Resto"/>
    <n v="2023"/>
    <n v="4"/>
    <d v="2025-03-26T00:00:00"/>
    <x v="47"/>
    <x v="30"/>
  </r>
  <r>
    <n v="2024"/>
    <n v="12"/>
    <n v="201.1"/>
    <x v="1"/>
    <s v="Vida Gpo y Col"/>
    <n v="201.1"/>
    <m/>
    <m/>
    <x v="1"/>
    <n v="95382072.448490009"/>
    <n v="85950203.781330004"/>
    <n v="95382072.448490009"/>
    <n v="85950203.781330004"/>
    <n v="56544656.697530001"/>
    <n v="52008622.120760009"/>
    <n v="56544656.697530001"/>
    <n v="52008622.120760009"/>
    <n v="0"/>
    <n v="0"/>
    <n v="0"/>
    <n v="0"/>
    <n v="1180283.02113"/>
    <n v="1595953.5349099999"/>
    <n v="47843168.459150001"/>
    <n v="43349636.650069997"/>
    <n v="78961016.353329986"/>
    <n v="71032734.588489994"/>
    <n v="49230999.502139993"/>
    <n v="41795665.527649999"/>
    <n v="39440884.151449993"/>
    <n v="37346140.331499994"/>
    <n v="6710188.7949000001"/>
    <n v="6808482.9193199994"/>
    <s v="Vida Gpo y Col"/>
    <s v="Vida"/>
    <s v="Vida"/>
    <x v="47"/>
    <x v="3"/>
    <n v="752550334.35938013"/>
    <n v="643519617.17759013"/>
    <n v="915229324.65265"/>
    <n v="785024033.86473012"/>
    <n v="876641246.77607977"/>
    <n v="747866068.79561019"/>
    <n v="95382072.448490009"/>
    <n v="85950203.781329989"/>
    <n v="56544656.697529994"/>
    <n v="52008622.120760016"/>
    <n v="375894584.23469001"/>
    <n v="313412710.72724998"/>
    <n v="100"/>
    <n v="100.00000000000003"/>
    <n v="9431868.6671600044"/>
    <n v="10.973643170359516"/>
    <n v="25.374686534174206"/>
    <n v="27.423968728610014"/>
    <n v="12.674510673054906"/>
    <n v="13.356267856805767"/>
    <n v="10.421658253213165"/>
    <n v="10.880399798579569"/>
    <n v="10.948735334661148"/>
    <n v="11.492726755172518"/>
    <n v="51.614520672872388"/>
    <n v="41.350416424165651"/>
    <n v="7.0350629029619371"/>
    <n v="7435333.9744899943"/>
    <n v="17.78972503637042"/>
    <n v="2094743.8199499995"/>
    <n v="5.6089968102625232"/>
    <n v="-98294.124419999309"/>
    <n v="-1.4437008300494658"/>
    <n v="8.7216972721132038"/>
    <n v="59.282268927492943"/>
    <n v="60.510178955570147"/>
    <n v="100.00000000000003"/>
    <n v="10.365788865436198"/>
    <n v="11.161448043314781"/>
    <n v="60.590872140075149"/>
    <n v="61.027689418413978"/>
    <m/>
    <n v="2023"/>
    <n v="4"/>
    <d v="2025-03-26T00:00:00"/>
    <x v="47"/>
    <x v="1"/>
  </r>
  <r>
    <n v="2024"/>
    <n v="12"/>
    <n v="1"/>
    <x v="14"/>
    <s v="Vida Gpo y Col"/>
    <n v="30"/>
    <s v="624b60c58c9d8bfb6ff1886c2fd605d2adeb6ea4da576068201b6c6958ce93f4"/>
    <s v="866d562d83a77144c090ae01fef5e5dc5d322dfdcb968ee04e0fa262fe1b2619"/>
    <x v="4"/>
    <n v="9934978.8006100003"/>
    <n v="8987534.438649999"/>
    <n v="9934978.8006100003"/>
    <n v="8987534.438649999"/>
    <n v="6804595.0202799989"/>
    <n v="6838512.4010099983"/>
    <n v="6804595.0202799989"/>
    <n v="6838512.4010099983"/>
    <n v="0"/>
    <n v="0"/>
    <n v="137.94900000000001"/>
    <n v="132.37299999999999"/>
    <n v="-27385.975859999999"/>
    <n v="332910.81007999997"/>
    <n v="5651717.4830800006"/>
    <n v="5423546.1420600004"/>
    <n v="8049893.6085200002"/>
    <n v="7230204.80779"/>
    <n v="398173.68402999995"/>
    <n v="1054231.89329"/>
    <n v="9536805.1165800001"/>
    <n v="7933302.5453599999"/>
    <n v="0"/>
    <n v="0"/>
    <s v="Vida Gpo y Col"/>
    <s v="Vida"/>
    <s v="Vida"/>
    <x v="47"/>
    <x v="3"/>
    <n v="45393489.003809996"/>
    <n v="37616661.60249"/>
    <n v="915229324.65265"/>
    <n v="785024033.86473012"/>
    <n v="876641246.77607977"/>
    <n v="747866068.79561019"/>
    <n v="95382072.448490009"/>
    <n v="85950203.781329989"/>
    <n v="56544656.697529994"/>
    <n v="52008622.120760016"/>
    <n v="26879508.831569999"/>
    <n v="21816337.410909999"/>
    <n v="10.415981269410214"/>
    <n v="10.45667612553382"/>
    <n v="947444.36196000129"/>
    <n v="10.541760573240321"/>
    <n v="36.961161987236025"/>
    <n v="41.196348724215632"/>
    <n v="21.886352026776638"/>
    <n v="23.892429726020868"/>
    <n v="1.085517971616627"/>
    <n v="1.1333004050569946"/>
    <n v="1.1448737937873974"/>
    <n v="1.2017572147809621"/>
    <n v="0.41745128178571406"/>
    <n v="9.9985299876245008"/>
    <m/>
    <n v="-656058.20926000015"/>
    <n v="-62.230920297108703"/>
    <n v="1603502.5712200003"/>
    <n v="20.212295724910323"/>
    <n v="0"/>
    <m/>
    <n v="-0.49597600678460418"/>
    <n v="68.491288777206066"/>
    <n v="76.088858937793376"/>
    <n v="12.034019512540855"/>
    <n v="4.2070507937696844"/>
    <n v="11.337006661925365"/>
    <n v="70.208598497478619"/>
    <n v="75.012344549583702"/>
    <s v="Grandes"/>
    <n v="2023"/>
    <n v="4"/>
    <d v="2025-03-26T00:00:00"/>
    <x v="47"/>
    <x v="4"/>
  </r>
  <r>
    <n v="2024"/>
    <n v="12"/>
    <n v="37"/>
    <x v="35"/>
    <s v="Vida Gpo y Col"/>
    <n v="25"/>
    <s v="b7a56873cd771f2c446d369b649430b65a756ba278ff97ec81bb6f55b2e73569"/>
    <s v="866d562d83a77144c090ae01fef5e5dc5d322dfdcb968ee04e0fa262fe1b2619"/>
    <x v="26"/>
    <n v="763292.72699"/>
    <n v="702355.42637999996"/>
    <n v="763292.72699"/>
    <n v="702355.42637999996"/>
    <n v="289122.39251000003"/>
    <n v="325966.16482999997"/>
    <n v="289122.39251000003"/>
    <n v="325966.16482999997"/>
    <n v="0"/>
    <n v="0"/>
    <n v="137.94900000000001"/>
    <n v="132.37299999999999"/>
    <n v="360.07355000000001"/>
    <n v="-1998.6372799999999"/>
    <n v="203899.00693999999"/>
    <n v="263180.36952000001"/>
    <n v="665046.84214999992"/>
    <n v="606291.10791999998"/>
    <n v="278307.49402999994"/>
    <n v="284742.85569"/>
    <n v="204807.81136000002"/>
    <n v="151438.47962"/>
    <n v="280177.4216"/>
    <n v="266259.08821000002"/>
    <s v="Vida Gpo y Col"/>
    <s v="Vida"/>
    <s v="Vida"/>
    <x v="47"/>
    <x v="3"/>
    <n v="13491623.877"/>
    <n v="11092660.54903"/>
    <n v="915229324.65265"/>
    <n v="785024033.86473012"/>
    <n v="876641246.77607977"/>
    <n v="747866068.79561019"/>
    <n v="95382072.448490009"/>
    <n v="85950203.781329989"/>
    <n v="56544656.697529994"/>
    <n v="52008622.120760016"/>
    <n v="778860.89405999996"/>
    <n v="716996.98750000005"/>
    <n v="0.80024758048972722"/>
    <n v="0.81716551617131217"/>
    <n v="60937.300610000035"/>
    <n v="8.6761343788679834"/>
    <n v="98.001162057469955"/>
    <n v="97.957932686572121"/>
    <n v="5.6575304347998605"/>
    <n v="6.3317129671061432"/>
    <n v="8.3399068018246314E-2"/>
    <n v="8.7070136135742146E-2"/>
    <n v="8.9469289611714603E-2"/>
    <n v="9.3914599911064003E-2"/>
    <n v="0.29178176452424714"/>
    <n v="0.21472359123943771"/>
    <n v="0.29374222472604228"/>
    <n v="-6435.3616600000532"/>
    <n v="-2.2600607992097399"/>
    <n v="53369.331740000023"/>
    <n v="35.241592410276489"/>
    <n v="13918.333389999985"/>
    <n v="5.2273646257747775"/>
    <n v="-11.302943770012119"/>
    <n v="37.878310939780235"/>
    <n v="46.4104287639746"/>
    <n v="0.51131691197026863"/>
    <n v="-22.524994051843606"/>
    <n v="9.6910103846934206"/>
    <n v="30.659345179480002"/>
    <n v="43.408251594335873"/>
    <s v="Resto"/>
    <n v="2023"/>
    <n v="4"/>
    <d v="2025-03-26T00:00:00"/>
    <x v="47"/>
    <x v="26"/>
  </r>
  <r>
    <n v="2024"/>
    <n v="12"/>
    <n v="120"/>
    <x v="58"/>
    <s v="Vida Gpo y Col"/>
    <n v="234"/>
    <s v="114bd151f8fb0c58642d2170da4ae7d7c57977260ac2cc8905306cab6b2acabc"/>
    <s v="866d562d83a77144c090ae01fef5e5dc5d322dfdcb968ee04e0fa262fe1b2619"/>
    <x v="10"/>
    <n v="3398717.9785599997"/>
    <n v="3418640.1044299998"/>
    <n v="3398717.9785599997"/>
    <n v="3418640.1044299998"/>
    <n v="2391036.5448700003"/>
    <n v="2203768.5175199998"/>
    <n v="2391036.5448700003"/>
    <n v="2203768.5175199998"/>
    <n v="0"/>
    <n v="0"/>
    <n v="137.94900000000001"/>
    <n v="132.37299999999999"/>
    <n v="10672.13501"/>
    <n v="15535.118060000001"/>
    <n v="1292217.6625299999"/>
    <n v="988562.51300000004"/>
    <n v="2442504.7511499999"/>
    <n v="2022278.4493399998"/>
    <n v="3398717.9785599997"/>
    <n v="3418640.1044299998"/>
    <n v="0"/>
    <n v="0"/>
    <n v="0"/>
    <n v="0"/>
    <s v="Vida Gpo y Col"/>
    <s v="Vida"/>
    <s v="Vida"/>
    <x v="47"/>
    <x v="3"/>
    <n v="3543412.1833600001"/>
    <n v="3536266.6495100004"/>
    <n v="915229324.65265"/>
    <n v="785024033.86473012"/>
    <n v="876641246.77607977"/>
    <n v="747866068.79561019"/>
    <n v="95382072.448490009"/>
    <n v="85950203.781329989"/>
    <n v="56544656.697529994"/>
    <n v="52008622.120760016"/>
    <n v="3403766.8561199997"/>
    <n v="3420279.83"/>
    <n v="3.5632670703348768"/>
    <n v="3.9774659675357196"/>
    <n v="-19922.125870000105"/>
    <n v="-0.5827500193478774"/>
    <n v="99.851667938098572"/>
    <n v="99.952058730527895"/>
    <n v="95.916529116214875"/>
    <n v="96.673708270944459"/>
    <n v="0.37135151671958161"/>
    <n v="0.38769770314356805"/>
    <n v="0.43548222181170515"/>
    <n v="0.4571192954288591"/>
    <n v="3.5632670703348768"/>
    <m/>
    <m/>
    <n v="-19922.125870000105"/>
    <n v="-0.5827500193478774"/>
    <n v="0"/>
    <m/>
    <n v="0"/>
    <m/>
    <n v="8.497626944990655"/>
    <n v="70.351131219279821"/>
    <n v="64.463308514525281"/>
    <n v="4.2285808854763927"/>
    <n v="30.716838392798707"/>
    <n v="20.779843742445415"/>
    <n v="52.905430866473743"/>
    <n v="48.883600244201382"/>
    <s v="Medianas"/>
    <n v="2023"/>
    <n v="4"/>
    <d v="2025-03-26T00:00:00"/>
    <x v="47"/>
    <x v="10"/>
  </r>
  <r>
    <n v="2024"/>
    <n v="12"/>
    <n v="27"/>
    <x v="21"/>
    <s v="Vida Gpo y Col"/>
    <n v="21"/>
    <s v="6f4b6612125fb3a0daecd2799dfd6c9c299424fd920f9b308110a2c1fbd8f443"/>
    <s v="866d562d83a77144c090ae01fef5e5dc5d322dfdcb968ee04e0fa262fe1b2619"/>
    <x v="37"/>
    <n v="7098.1754500000006"/>
    <n v="28818.131890000001"/>
    <n v="7098.1754500000006"/>
    <n v="28818.131890000001"/>
    <n v="5140.0391400000008"/>
    <n v="7367.1343700000007"/>
    <n v="5140.0391400000008"/>
    <n v="7367.1343700000007"/>
    <n v="0"/>
    <n v="0"/>
    <n v="137.94900000000001"/>
    <n v="132.37299999999999"/>
    <n v="0"/>
    <n v="0"/>
    <n v="5140.0391399999999"/>
    <n v="7367.1343699999998"/>
    <n v="10069.33267"/>
    <n v="24563.818870000003"/>
    <n v="0"/>
    <n v="0"/>
    <n v="7098.1754500000006"/>
    <n v="28818.131890000001"/>
    <n v="0"/>
    <n v="0"/>
    <s v="Vida Gpo y Col"/>
    <s v="Vida"/>
    <s v="Vida"/>
    <x v="47"/>
    <x v="3"/>
    <n v="12904627.523799999"/>
    <n v="11666681.303610001"/>
    <n v="915229324.65265"/>
    <n v="785024033.86473012"/>
    <n v="876641246.77607977"/>
    <n v="747866068.79561019"/>
    <n v="95382072.448490009"/>
    <n v="85950203.781329989"/>
    <n v="56544656.697529994"/>
    <n v="52008622.120760016"/>
    <n v="7098.1754500000006"/>
    <n v="28818.131890000001"/>
    <n v="7.4418339503299095E-3"/>
    <n v="3.3528869766635556E-2"/>
    <n v="-21719.956440000002"/>
    <n v="-75.369064597615036"/>
    <n v="100"/>
    <n v="100"/>
    <n v="5.500488438669647E-2"/>
    <n v="0.24701224915677483"/>
    <n v="7.7556250207497636E-4"/>
    <n v="8.0970128614232155E-4"/>
    <n v="3.6709872114521454E-3"/>
    <n v="3.8533813863770735E-3"/>
    <m/>
    <n v="7.4418339503299095E-3"/>
    <m/>
    <n v="0"/>
    <m/>
    <n v="-21719.956440000002"/>
    <n v="-75.369064597615036"/>
    <n v="0"/>
    <m/>
    <n v="-30.230142659933591"/>
    <n v="72.413526211161766"/>
    <n v="25.564232956253573"/>
    <n v="9.0902296347738377E-3"/>
    <n v="-30.230142659933591"/>
    <n v="-59.007462466278973"/>
    <n v="51.046472576220879"/>
    <n v="29.991811977564868"/>
    <s v="Resto"/>
    <n v="2023"/>
    <n v="4"/>
    <d v="2025-03-26T00:00:00"/>
    <x v="47"/>
    <x v="37"/>
  </r>
  <r>
    <n v="2024"/>
    <n v="12"/>
    <n v="23"/>
    <x v="16"/>
    <s v="Vida Gpo y Col"/>
    <n v="17"/>
    <s v="4523540f1504cd17100c4835e85b7eefd49911580f8efff0599a8f283be6b9e3"/>
    <s v="866d562d83a77144c090ae01fef5e5dc5d322dfdcb968ee04e0fa262fe1b2619"/>
    <x v="19"/>
    <n v="2021788.0578900001"/>
    <n v="1262869.8374000001"/>
    <n v="2021788.0578900001"/>
    <n v="1262869.8374000001"/>
    <n v="1290009.20102"/>
    <n v="1177159.8158199994"/>
    <n v="1290009.20102"/>
    <n v="1177159.8158199994"/>
    <n v="0"/>
    <n v="0"/>
    <n v="137.94900000000001"/>
    <n v="132.37299999999999"/>
    <n v="23801.12415"/>
    <n v="20469.884760000001"/>
    <n v="214665.02347999997"/>
    <n v="888693.29796"/>
    <n v="566475.61292999994"/>
    <n v="1254619.4098499999"/>
    <n v="2021788.1720100001"/>
    <n v="1262870.74529"/>
    <n v="0"/>
    <n v="0"/>
    <n v="-0.11412"/>
    <n v="-0.90788999999999997"/>
    <s v="Vida Gpo y Col"/>
    <s v="Vida"/>
    <s v="Vida"/>
    <x v="47"/>
    <x v="3"/>
    <n v="22633209.318060003"/>
    <n v="19354152.859979998"/>
    <n v="915229324.65265"/>
    <n v="785024033.86473012"/>
    <n v="876641246.77607977"/>
    <n v="747866068.79561019"/>
    <n v="95382072.448490009"/>
    <n v="85950203.781329989"/>
    <n v="56544656.697529994"/>
    <n v="52008622.120760016"/>
    <n v="3105982.6271599997"/>
    <n v="2259905.7798299999"/>
    <n v="2.1196730223930116"/>
    <n v="1.4693040642613568"/>
    <n v="758918.22048999998"/>
    <n v="60.094730115057857"/>
    <n v="65.093347277948283"/>
    <n v="55.881526064993679"/>
    <n v="8.9328385978241673"/>
    <n v="6.5250587123930837"/>
    <n v="0.2209050784793542"/>
    <n v="0.23062889925899469"/>
    <n v="0.16087021325739551"/>
    <n v="0.16886310130820215"/>
    <n v="2.1196731420381369"/>
    <m/>
    <n v="-1.1964512520068089E-7"/>
    <n v="758917.4267200001"/>
    <n v="60.094624057961354"/>
    <n v="0"/>
    <m/>
    <n v="0.79376999999999998"/>
    <n v="-87.430195287975423"/>
    <n v="9.5865815060456114"/>
    <n v="63.805362584161919"/>
    <n v="93.213075564742226"/>
    <n v="2.2813989444140539"/>
    <n v="-75.844869768595686"/>
    <n v="-54.848808452777973"/>
    <n v="37.894839350573491"/>
    <n v="70.833695938615406"/>
    <s v="Resto"/>
    <n v="2023"/>
    <n v="4"/>
    <d v="2025-03-26T00:00:00"/>
    <x v="47"/>
    <x v="19"/>
  </r>
  <r>
    <n v="2024"/>
    <n v="12"/>
    <n v="39"/>
    <x v="17"/>
    <s v="Vida Gpo y Col"/>
    <n v="27"/>
    <s v="670671cd97404156226e507973f2ab8330d3022ca96e0c93bdbdb320c41adcaf"/>
    <s v="866d562d83a77144c090ae01fef5e5dc5d322dfdcb968ee04e0fa262fe1b2619"/>
    <x v="20"/>
    <n v="881371.50773000007"/>
    <n v="761763.70916999993"/>
    <n v="881371.50773000007"/>
    <n v="761763.70916999993"/>
    <n v="392767.33518000005"/>
    <n v="351546.91170999996"/>
    <n v="392767.33518000005"/>
    <n v="351546.91170999996"/>
    <n v="0"/>
    <n v="0"/>
    <n v="137.94900000000001"/>
    <n v="132.37299999999999"/>
    <n v="14047.77565"/>
    <n v="28170.847699999998"/>
    <n v="342242.85897"/>
    <n v="339940.51910999999"/>
    <n v="853305.54675999994"/>
    <n v="754909.73196"/>
    <n v="881371.50773000007"/>
    <n v="761763.70916999993"/>
    <n v="0"/>
    <n v="0"/>
    <n v="0"/>
    <n v="0"/>
    <s v="Vida Gpo y Col"/>
    <s v="Vida"/>
    <s v="Vida"/>
    <x v="47"/>
    <x v="3"/>
    <n v="26393187.39869"/>
    <n v="23324255.28929"/>
    <n v="915229324.65265"/>
    <n v="785024033.86473012"/>
    <n v="876641246.77607977"/>
    <n v="747866068.79561019"/>
    <n v="95382072.448490009"/>
    <n v="85950203.781329989"/>
    <n v="56544656.697529994"/>
    <n v="52008622.120760016"/>
    <n v="1065684.53697"/>
    <n v="986902.89640999993"/>
    <n v="0.92404315098728285"/>
    <n v="0.8862849366919936"/>
    <n v="119607.79856000014"/>
    <n v="15.701430393726955"/>
    <n v="82.704728946893923"/>
    <n v="77.187300993950274"/>
    <n v="3.3393901782917892"/>
    <n v="3.265972266732073"/>
    <n v="9.6300619308117147E-2"/>
    <n v="0.10053958913880863"/>
    <n v="9.7036992029375463E-2"/>
    <n v="0.10185830604626453"/>
    <n v="0.92404315098728285"/>
    <m/>
    <m/>
    <n v="119607.79856000014"/>
    <n v="15.701430393726955"/>
    <n v="0"/>
    <m/>
    <n v="0"/>
    <m/>
    <n v="11.725440360006312"/>
    <n v="44.563198575772503"/>
    <n v="46.149075819460776"/>
    <n v="0.69461441296036208"/>
    <n v="0.67727726780784092"/>
    <n v="13.034116614781377"/>
    <n v="40.107891044362212"/>
    <n v="45.030618194230968"/>
    <s v="Resto"/>
    <n v="2023"/>
    <n v="4"/>
    <d v="2025-03-26T00:00:00"/>
    <x v="47"/>
    <x v="20"/>
  </r>
  <r>
    <n v="2024"/>
    <n v="12"/>
    <n v="74"/>
    <x v="0"/>
    <s v="Vida Gpo y Col"/>
    <n v="46"/>
    <s v="25fc0e7096fc653718202dc30b0c580b8ab87eac11a700cba03a7c021bc35b0c"/>
    <s v="866d562d83a77144c090ae01fef5e5dc5d322dfdcb968ee04e0fa262fe1b2619"/>
    <x v="32"/>
    <n v="384025.86433000001"/>
    <n v="58713.913110000001"/>
    <n v="384025.86433000001"/>
    <n v="58713.913110000001"/>
    <n v="519974.45082000003"/>
    <n v="332802.40469000005"/>
    <n v="519974.45082000003"/>
    <n v="332802.40469000005"/>
    <n v="0"/>
    <n v="0"/>
    <n v="137.94900000000001"/>
    <n v="132.37299999999999"/>
    <n v="0"/>
    <n v="0"/>
    <n v="519345.06791000004"/>
    <n v="332570.69188999996"/>
    <n v="347892.52081999998"/>
    <n v="15411.70607"/>
    <n v="384025.86433000001"/>
    <n v="58713.913110000001"/>
    <n v="0"/>
    <n v="0"/>
    <n v="0"/>
    <n v="0"/>
    <s v="Vida Gpo y Col"/>
    <s v="Vida"/>
    <s v="Vida"/>
    <x v="47"/>
    <x v="3"/>
    <n v="6440067.6368000004"/>
    <n v="9462507.85207"/>
    <n v="915229324.65265"/>
    <n v="785024033.86473012"/>
    <n v="876641246.77607977"/>
    <n v="747866068.79561019"/>
    <n v="95382072.448490009"/>
    <n v="85950203.781329989"/>
    <n v="56544656.697529994"/>
    <n v="52008622.120760016"/>
    <n v="384025.86433000001"/>
    <n v="58713.913110000001"/>
    <n v="0.40261849472539901"/>
    <n v="6.8311546135919429E-2"/>
    <n v="325311.95121999999"/>
    <n v="554.06280043118727"/>
    <n v="100"/>
    <n v="100"/>
    <n v="5.9630719114748034"/>
    <n v="0.62048998032964231"/>
    <n v="4.1959523584512159E-2"/>
    <n v="4.3806501889146407E-2"/>
    <n v="7.4792503894367613E-3"/>
    <n v="7.8508593396348289E-3"/>
    <n v="0.40261849472539901"/>
    <m/>
    <m/>
    <n v="325311.95121999999"/>
    <n v="554.06280043118727"/>
    <n v="0"/>
    <m/>
    <n v="0"/>
    <m/>
    <n v="56.241194021523874"/>
    <n v="135.40089330368045"/>
    <n v="566.82034472220857"/>
    <n v="0.91958193963659474"/>
    <n v="56.160804476955242"/>
    <n v="2157.326471448855"/>
    <n v="149.28319432848915"/>
    <n v="2157.9096459500538"/>
    <s v="Resto"/>
    <n v="2023"/>
    <n v="4"/>
    <d v="2025-03-26T00:00:00"/>
    <x v="47"/>
    <x v="32"/>
  </r>
  <r>
    <n v="2024"/>
    <n v="12"/>
    <n v="119"/>
    <x v="62"/>
    <s v="Vida Gpo y Col"/>
    <n v="217"/>
    <s v="16badfc6202cb3f8889e0f2779b19218af4cbb736e56acadce8148aba9a7a9f8"/>
    <s v="866d562d83a77144c090ae01fef5e5dc5d322dfdcb968ee04e0fa262fe1b2619"/>
    <x v="33"/>
    <n v="541440.15862"/>
    <n v="429203.39863000001"/>
    <n v="541440.15862"/>
    <n v="429203.39863000001"/>
    <n v="237281.06606000001"/>
    <n v="218974.99921000004"/>
    <n v="237281.06606000001"/>
    <n v="218974.99921000004"/>
    <n v="0"/>
    <n v="0"/>
    <n v="137.94900000000001"/>
    <n v="132.37299999999999"/>
    <n v="15347.123949999999"/>
    <n v="46630.860869999997"/>
    <n v="213070.54633000001"/>
    <n v="183911.74661999999"/>
    <n v="373538.58314999996"/>
    <n v="353607.57773000002"/>
    <n v="113427.66495999999"/>
    <n v="181729.23691000001"/>
    <n v="428012.49366000004"/>
    <n v="247474.16172"/>
    <n v="0"/>
    <n v="0"/>
    <s v="Vida Gpo y Col"/>
    <s v="Vida"/>
    <s v="Vida"/>
    <x v="47"/>
    <x v="3"/>
    <n v="1263154.0409200001"/>
    <n v="1108651.2541700001"/>
    <n v="915229324.65265"/>
    <n v="785024033.86473012"/>
    <n v="876641246.77607977"/>
    <n v="747866068.79561019"/>
    <n v="95382072.448490009"/>
    <n v="85950203.781329989"/>
    <n v="56544656.697529994"/>
    <n v="52008622.120760016"/>
    <n v="615192.24676000001"/>
    <n v="536414.32687999995"/>
    <n v="0.56765400952301437"/>
    <n v="0.49936286331787744"/>
    <n v="112236.75998999999"/>
    <n v="26.150016600114355"/>
    <n v="88.011538095867408"/>
    <n v="80.013410739123699"/>
    <n v="42.864143333274683"/>
    <n v="38.714013718527404"/>
    <n v="5.9158960933150678E-2"/>
    <n v="6.1763025708770909E-2"/>
    <n v="5.4673918264260088E-2"/>
    <n v="5.7390409397929262E-2"/>
    <n v="0.1189192707269548"/>
    <n v="0.44873473879605968"/>
    <m/>
    <n v="-68301.571950000012"/>
    <n v="-37.584250674989541"/>
    <n v="180538.33194000003"/>
    <n v="72.952396599798064"/>
    <n v="0"/>
    <m/>
    <n v="8.3598889900870397"/>
    <n v="43.824061123351484"/>
    <n v="51.018934125162907"/>
    <n v="0.41963481594603969"/>
    <n v="15.854778308559148"/>
    <n v="5.6364757644471242"/>
    <n v="57.041107918010802"/>
    <n v="52.010125970894016"/>
    <s v="Resto"/>
    <n v="2023"/>
    <n v="4"/>
    <d v="2025-03-26T00:00:00"/>
    <x v="47"/>
    <x v="33"/>
  </r>
  <r>
    <n v="2024"/>
    <n v="12"/>
    <n v="3"/>
    <x v="40"/>
    <s v="Vida Gpo y Col"/>
    <n v="3"/>
    <s v="4e07408562bedb8b60ce05c1decfe3ad16b72230967de01f640b7e4729b49fce"/>
    <s v="866d562d83a77144c090ae01fef5e5dc5d322dfdcb968ee04e0fa262fe1b2619"/>
    <x v="34"/>
    <n v="305363.21967999998"/>
    <n v="693764.67336999997"/>
    <n v="305363.21967999998"/>
    <n v="693764.67336999997"/>
    <n v="848065.61758000019"/>
    <n v="799698.69464"/>
    <n v="848065.61758000019"/>
    <n v="799698.69464"/>
    <n v="0"/>
    <n v="0"/>
    <n v="137.94900000000001"/>
    <n v="132.37299999999999"/>
    <n v="27763.92986"/>
    <n v="19440.040519999999"/>
    <n v="837821.28818999999"/>
    <n v="793025.57623000001"/>
    <n v="399365.88468999998"/>
    <n v="319550.83797999995"/>
    <n v="130453.64440999999"/>
    <n v="502905.52790999995"/>
    <n v="174909.57527"/>
    <n v="190859.14546"/>
    <n v="0"/>
    <n v="0"/>
    <s v="Vida Gpo y Col"/>
    <s v="Vida"/>
    <s v="Vida"/>
    <x v="47"/>
    <x v="3"/>
    <n v="25277015.57071"/>
    <n v="21222664.481219999"/>
    <n v="915229324.65265"/>
    <n v="785024033.86473012"/>
    <n v="876641246.77607977"/>
    <n v="747866068.79561019"/>
    <n v="95382072.448490009"/>
    <n v="85950203.781329989"/>
    <n v="56544656.697529994"/>
    <n v="52008622.120760016"/>
    <n v="15278066.394459998"/>
    <n v="11818475.58759"/>
    <n v="0.32014739441199275"/>
    <n v="0.80717048110210388"/>
    <n v="-388401.45368999999"/>
    <n v="-55.984611006974248"/>
    <n v="1.9987033162176082"/>
    <n v="5.8701705497322187"/>
    <n v="1.2080667467477557"/>
    <n v="3.2689800754467679"/>
    <n v="3.3364667352184345E-2"/>
    <n v="3.4833316456760202E-2"/>
    <n v="8.8374959675380421E-2"/>
    <n v="9.2765897841476208E-2"/>
    <n v="0.13676956377777383"/>
    <n v="0.18337783063421895"/>
    <m/>
    <n v="-372451.88349999994"/>
    <n v="-74.060009848739227"/>
    <n v="-15949.570189999999"/>
    <n v="-8.3567230438756681"/>
    <n v="0"/>
    <m/>
    <n v="6.0481432899891718"/>
    <n v="277.72356424218862"/>
    <n v="115.26944587066097"/>
    <n v="1.4998156627185708"/>
    <n v="5.6487096132455505"/>
    <n v="24.977260962462399"/>
    <n v="209.7878963398044"/>
    <n v="248.16883011260757"/>
    <s v="Resto"/>
    <n v="2023"/>
    <n v="4"/>
    <d v="2025-03-26T00:00:00"/>
    <x v="47"/>
    <x v="34"/>
  </r>
  <r>
    <n v="2024"/>
    <n v="12"/>
    <n v="104"/>
    <x v="79"/>
    <s v="Vida Gpo y Col"/>
    <n v="225"/>
    <s v="0e6523810856a138a75dec70a9cf3778a5c70b83ac915f22c33f05db97cb3e68"/>
    <s v="866d562d83a77144c090ae01fef5e5dc5d322dfdcb968ee04e0fa262fe1b2619"/>
    <x v="18"/>
    <n v="3575069.4296500003"/>
    <n v="2589741.5858"/>
    <n v="3575069.4296500003"/>
    <n v="2589741.5858"/>
    <n v="942072.95459999982"/>
    <n v="765438.56249000004"/>
    <n v="942072.95459999982"/>
    <n v="765438.56249000004"/>
    <n v="0"/>
    <n v="0"/>
    <n v="137.94900000000001"/>
    <n v="132.37299999999999"/>
    <n v="-15955.739880000001"/>
    <n v="-24673.785609999999"/>
    <n v="753785.23303999996"/>
    <n v="578253.35952000006"/>
    <n v="3156995.97272"/>
    <n v="2017809.38118"/>
    <n v="2776163.5790900001"/>
    <n v="-43551.583129999999"/>
    <n v="463774.26835000003"/>
    <n v="1967701.3409200001"/>
    <n v="335131.58220999996"/>
    <n v="665591.82800999994"/>
    <s v="Vida Gpo y Col"/>
    <s v="Vida"/>
    <s v="Vida"/>
    <x v="47"/>
    <x v="3"/>
    <n v="4026801.2294200002"/>
    <n v="2477706.5655799997"/>
    <n v="915229324.65265"/>
    <n v="785024033.86473012"/>
    <n v="876641246.77607977"/>
    <n v="747866068.79561019"/>
    <n v="95382072.448490009"/>
    <n v="85950203.781329989"/>
    <n v="56544656.697529994"/>
    <n v="52008622.120760016"/>
    <n v="3917386.6952900002"/>
    <n v="2628465.8939699996"/>
    <n v="3.7481565852751579"/>
    <n v="3.0130720718111208"/>
    <n v="985327.8438500003"/>
    <n v="38.047342223360147"/>
    <n v="91.261591150764389"/>
    <n v="98.526733473740805"/>
    <n v="88.78186992519953"/>
    <n v="104.52172270019288"/>
    <n v="0.39062007011268124"/>
    <n v="0.40781442155472514"/>
    <n v="0.3298932865851909"/>
    <n v="0.34628414014966757"/>
    <n v="2.9105716701524131"/>
    <n v="0.48622792150008692"/>
    <n v="0.35135699362265788"/>
    <n v="2819715.1622200003"/>
    <n v="-6474.4263229266453"/>
    <n v="-1503927.0725700001"/>
    <n v="-76.430657503482607"/>
    <n v="-330460.24579999998"/>
    <n v="-49.649084002130373"/>
    <n v="23.076233778371645"/>
    <n v="26.351179274642195"/>
    <n v="29.556561422461293"/>
    <n v="1.6660689260867894"/>
    <n v="30.355530258519625"/>
    <n v="56.45660101321424"/>
    <n v="23.876661216978199"/>
    <n v="28.657481966004227"/>
    <s v="Medianas"/>
    <n v="2023"/>
    <n v="4"/>
    <d v="2025-03-26T00:00:00"/>
    <x v="47"/>
    <x v="18"/>
  </r>
  <r>
    <n v="2024"/>
    <n v="12"/>
    <n v="16"/>
    <x v="24"/>
    <s v="Vida Gpo y Col"/>
    <n v="14"/>
    <s v="8527a891e224136950ff32ca212b45bc93f69fbb801c3b1ebedac52775f99e61"/>
    <s v="866d562d83a77144c090ae01fef5e5dc5d322dfdcb968ee04e0fa262fe1b2619"/>
    <x v="31"/>
    <n v="519177.23217000003"/>
    <n v="542707.31435999996"/>
    <n v="519177.23217000003"/>
    <n v="542707.31435999996"/>
    <n v="353537.19736000005"/>
    <n v="361991.63795999996"/>
    <n v="353537.19736000005"/>
    <n v="361991.63795999996"/>
    <n v="0"/>
    <n v="0"/>
    <n v="137.94900000000001"/>
    <n v="132.37299999999999"/>
    <n v="24273.208200000001"/>
    <n v="17802.642339999999"/>
    <n v="209820.36585"/>
    <n v="228956.91116999998"/>
    <n v="290779.20874999999"/>
    <n v="279892.08592000004"/>
    <n v="52362.080950000003"/>
    <n v="204851.07147999998"/>
    <n v="466815.15122"/>
    <n v="337856.24287999998"/>
    <n v="0"/>
    <n v="0"/>
    <s v="Vida Gpo y Col"/>
    <s v="Vida"/>
    <s v="Vida"/>
    <x v="47"/>
    <x v="3"/>
    <n v="4664109.4979099995"/>
    <n v="3803565.6865300001"/>
    <n v="915229324.65265"/>
    <n v="785024033.86473012"/>
    <n v="876641246.77607977"/>
    <n v="747866068.79561019"/>
    <n v="95382072.448490009"/>
    <n v="85950203.781329989"/>
    <n v="56544656.697529994"/>
    <n v="52008622.120760016"/>
    <n v="890836.55790999997"/>
    <n v="663044.63132000004"/>
    <n v="0.54431322243535407"/>
    <n v="0.6314206255295538"/>
    <n v="-23530.082189999928"/>
    <n v="-4.3356854730709387"/>
    <n v="58.279740268859939"/>
    <n v="81.850796873141022"/>
    <n v="11.131325977716536"/>
    <n v="14.268382856695524"/>
    <n v="5.6726463869264609E-2"/>
    <n v="5.9223454757498226E-2"/>
    <n v="6.9132573137692693E-2"/>
    <n v="7.2567447167912691E-2"/>
    <n v="5.4897193577207647E-2"/>
    <n v="0.48941602885814639"/>
    <m/>
    <n v="-152488.99052999998"/>
    <n v="-74.438951882605991"/>
    <n v="128958.90834000002"/>
    <n v="38.169757421295827"/>
    <n v="0"/>
    <m/>
    <n v="-2.3355347785503633"/>
    <n v="68.095666653625017"/>
    <n v="66.701079639379273"/>
    <n v="0.62523537679457408"/>
    <n v="-8.3581426837957"/>
    <n v="3.88975729492822"/>
    <n v="72.157967122881516"/>
    <n v="81.801852459465906"/>
    <s v="Resto"/>
    <n v="2023"/>
    <n v="4"/>
    <d v="2025-03-26T00:00:00"/>
    <x v="47"/>
    <x v="31"/>
  </r>
  <r>
    <n v="2024"/>
    <n v="12"/>
    <n v="69"/>
    <x v="77"/>
    <s v="Vida Gpo y Col"/>
    <n v="202"/>
    <s v="c17edaae86e4016a583e098582f6dbf3eccade8ef83747df9ba617ded9d31309"/>
    <s v="866d562d83a77144c090ae01fef5e5dc5d322dfdcb968ee04e0fa262fe1b2619"/>
    <x v="16"/>
    <n v="3873467.4639400002"/>
    <n v="1031653.28337"/>
    <n v="3873467.4639400002"/>
    <n v="1031653.28337"/>
    <n v="1425284.7533100001"/>
    <n v="1588749.52302"/>
    <n v="1425284.7533100001"/>
    <n v="1588749.52302"/>
    <n v="0"/>
    <n v="0"/>
    <n v="137.94900000000001"/>
    <n v="132.37299999999999"/>
    <n v="4641.2883300000003"/>
    <n v="5692.4964"/>
    <n v="1035248.4993800001"/>
    <n v="931943.57023000007"/>
    <n v="1461911.0518699999"/>
    <n v="1117366.1510599998"/>
    <n v="3873467.4639400002"/>
    <n v="1031653.28337"/>
    <n v="0"/>
    <n v="0"/>
    <n v="0"/>
    <n v="0"/>
    <s v="Vida Gpo y Col"/>
    <s v="Vida"/>
    <s v="Vida"/>
    <x v="47"/>
    <x v="3"/>
    <n v="3873467.4639400002"/>
    <n v="1031653.28337"/>
    <n v="915229324.65265"/>
    <n v="785024033.86473012"/>
    <n v="876641246.77607977"/>
    <n v="747866068.79561019"/>
    <n v="95382072.448490009"/>
    <n v="85950203.781329989"/>
    <n v="56544656.697529994"/>
    <n v="52008622.120760016"/>
    <n v="3873467.4639400002"/>
    <n v="1031653.28337"/>
    <n v="4.0610015745168688"/>
    <n v="1.2002918410696015"/>
    <n v="2841814.1805700003"/>
    <n v="275.46213697754405"/>
    <n v="100"/>
    <n v="100"/>
    <n v="100"/>
    <n v="100"/>
    <n v="0.4232237057537539"/>
    <n v="0.44185320713404658"/>
    <n v="0.13141677692224227"/>
    <n v="0.13794626155875886"/>
    <n v="4.0610015745168688"/>
    <m/>
    <m/>
    <n v="2841814.1805700003"/>
    <n v="275.46213697754405"/>
    <n v="0"/>
    <m/>
    <n v="0"/>
    <m/>
    <n v="-10.288894966858919"/>
    <n v="36.79609462525945"/>
    <n v="154.0003360266725"/>
    <n v="2.5206356118389164"/>
    <n v="11.084891022372179"/>
    <n v="30.835451788399372"/>
    <n v="70.814739245302547"/>
    <n v="83.405387691930983"/>
    <s v="Medianas"/>
    <n v="2023"/>
    <n v="4"/>
    <d v="2025-03-26T00:00:00"/>
    <x v="47"/>
    <x v="16"/>
  </r>
  <r>
    <n v="2024"/>
    <n v="12"/>
    <n v="22"/>
    <x v="15"/>
    <s v="Vida Gpo y Col"/>
    <n v="16"/>
    <s v="b17ef6d19c7a5b1ee83b907c595526dcb1eb06db8227d650d5dda0a9f4ce8cd9"/>
    <s v="866d562d83a77144c090ae01fef5e5dc5d322dfdcb968ee04e0fa262fe1b2619"/>
    <x v="12"/>
    <n v="2706623.0117099998"/>
    <n v="2114627.8443100001"/>
    <n v="2706623.0117099998"/>
    <n v="2114627.8443100001"/>
    <n v="1625255.7754199998"/>
    <n v="1931945.6566399999"/>
    <n v="1625255.7754199998"/>
    <n v="1931945.6566399999"/>
    <n v="0"/>
    <n v="0"/>
    <n v="137.94900000000001"/>
    <n v="132.37299999999999"/>
    <n v="105258.773"/>
    <n v="199651.65312"/>
    <n v="1625255.7754200001"/>
    <n v="1933445.6566400002"/>
    <n v="2225004.1873900001"/>
    <n v="2231657.0251199994"/>
    <n v="2706623.0117099998"/>
    <n v="2114627.8443100001"/>
    <n v="0"/>
    <n v="0"/>
    <n v="0"/>
    <n v="0"/>
    <s v="Vida Gpo y Col"/>
    <s v="Vida"/>
    <s v="Vida"/>
    <x v="47"/>
    <x v="3"/>
    <n v="30790952.222909998"/>
    <n v="26673376.957529999"/>
    <n v="915229324.65265"/>
    <n v="785024033.86473012"/>
    <n v="876641246.77607977"/>
    <n v="747866068.79561019"/>
    <n v="95382072.448490009"/>
    <n v="85950203.781329989"/>
    <n v="56544656.697529994"/>
    <n v="52008622.120760016"/>
    <n v="6014101.7131199995"/>
    <n v="5016047.7500299998"/>
    <n v="2.8376642929117319"/>
    <n v="2.4602941601976016"/>
    <n v="591995.16739999969"/>
    <n v="27.995241289994777"/>
    <n v="45.004609845646527"/>
    <n v="42.15725108074087"/>
    <n v="8.790319286378347"/>
    <n v="7.927859482048194"/>
    <n v="0.29573167498071851"/>
    <n v="0.30874922001033245"/>
    <n v="0.26937109605415954"/>
    <n v="0.28275488520497677"/>
    <n v="2.8376642929117319"/>
    <m/>
    <m/>
    <n v="591995.16739999969"/>
    <n v="27.995241289994777"/>
    <n v="0"/>
    <m/>
    <n v="0"/>
    <m/>
    <n v="-15.874663977525582"/>
    <n v="60.047364128231138"/>
    <n v="91.361024202837498"/>
    <n v="2.8742871039324833"/>
    <n v="-15.93992984295104"/>
    <n v="-0.2981120152027672"/>
    <n v="73.045065920818615"/>
    <n v="86.637222246820656"/>
    <s v="Medianas"/>
    <n v="2023"/>
    <n v="4"/>
    <d v="2025-03-26T00:00:00"/>
    <x v="47"/>
    <x v="12"/>
  </r>
  <r>
    <n v="2024"/>
    <n v="12"/>
    <n v="77"/>
    <x v="63"/>
    <s v="Vida Gpo y Col"/>
    <n v="49"/>
    <s v="0e17daca5f3e175f448bacace3bc0da47d0655a74c8dd0dc497a3afbdad95f1f"/>
    <s v="866d562d83a77144c090ae01fef5e5dc5d322dfdcb968ee04e0fa262fe1b2619"/>
    <x v="29"/>
    <n v="708880.02473000006"/>
    <n v="794156.75522000005"/>
    <n v="708880.02473000006"/>
    <n v="794156.75522000005"/>
    <n v="394934.20441000001"/>
    <n v="359774.23047000001"/>
    <n v="394934.20441000001"/>
    <n v="359774.23047000001"/>
    <n v="0"/>
    <n v="0"/>
    <n v="137.94900000000001"/>
    <n v="132.37299999999999"/>
    <n v="0"/>
    <n v="0"/>
    <n v="316624.60320000001"/>
    <n v="317629.50373999996"/>
    <n v="693542.27110000001"/>
    <n v="722666.19865999999"/>
    <n v="709980.01914999995"/>
    <n v="795485.39285000006"/>
    <n v="-1099.99442"/>
    <n v="-1328.6376299999999"/>
    <n v="0"/>
    <n v="0"/>
    <s v="Vida Gpo y Col"/>
    <s v="Vida"/>
    <s v="Vida"/>
    <x v="47"/>
    <x v="3"/>
    <n v="17020235.984469999"/>
    <n v="9806444.11338"/>
    <n v="915229324.65265"/>
    <n v="785024033.86473012"/>
    <n v="876641246.77607977"/>
    <n v="747866068.79561019"/>
    <n v="95382072.448490009"/>
    <n v="85950203.781329989"/>
    <n v="56544656.697529994"/>
    <n v="52008622.120760016"/>
    <n v="16584529.487159999"/>
    <n v="9369131.335479999"/>
    <n v="0.74320048467475119"/>
    <n v="0.92397309172233266"/>
    <n v="-85276.730489999987"/>
    <n v="-10.738022428125838"/>
    <n v="4.2743451074619028"/>
    <n v="8.4763114827156372"/>
    <n v="4.1649247717646976"/>
    <n v="8.0983152102651097"/>
    <n v="7.7453814649026453E-2"/>
    <n v="8.0863184037594016E-2"/>
    <n v="0.10116336837616409"/>
    <n v="0.10618970272296722"/>
    <n v="0.74435373537665217"/>
    <n v="-1.153250701901072E-3"/>
    <m/>
    <n v="-85505.373700000113"/>
    <n v="-10.748830144279387"/>
    <n v="228.64320999999995"/>
    <n v="-17.208846478328333"/>
    <n v="0"/>
    <m/>
    <n v="9.7727883106213387"/>
    <n v="55.71241826999195"/>
    <n v="45.302672061302822"/>
    <n v="0.69844655087852303"/>
    <n v="-0.31637506219275302"/>
    <n v="-4.0300663866668867"/>
    <n v="45.6532523529985"/>
    <n v="43.95245056832087"/>
    <s v="Resto"/>
    <n v="2023"/>
    <n v="4"/>
    <d v="2025-03-26T00:00:00"/>
    <x v="47"/>
    <x v="29"/>
  </r>
  <r>
    <n v="2024"/>
    <n v="12"/>
    <n v="150.1"/>
    <x v="32"/>
    <s v="Vida Gpo y Col"/>
    <n v="150.1"/>
    <m/>
    <m/>
    <x v="21"/>
    <n v="12187110.46477"/>
    <n v="10979813.859230002"/>
    <n v="12187110.46477"/>
    <n v="10979813.859230002"/>
    <n v="6932547.5450099995"/>
    <n v="6840329.3214600002"/>
    <n v="6932547.5450099995"/>
    <n v="6840329.3214600002"/>
    <n v="0"/>
    <n v="0"/>
    <n v="0"/>
    <n v="0"/>
    <n v="269868.51256"/>
    <n v="221432.51606999995"/>
    <n v="4627282.1169500016"/>
    <n v="5288094.1318000006"/>
    <n v="8109862.2158700023"/>
    <n v="8211910.8044499978"/>
    <n v="8689805.6719000004"/>
    <n v="7622624.3107599989"/>
    <n v="3217127.4853900005"/>
    <n v="3090414.3174300003"/>
    <n v="280177.30748000002"/>
    <n v="266860.22818000003"/>
    <s v="Vida Gpo y Col"/>
    <s v="Vida"/>
    <s v="Vida"/>
    <x v="47"/>
    <x v="3"/>
    <n v="202070387.21249998"/>
    <n v="176660854.46884"/>
    <n v="915229324.65265"/>
    <n v="785024033.86473012"/>
    <n v="876641246.77607977"/>
    <n v="747866068.79561019"/>
    <n v="95382072.448490009"/>
    <n v="85950203.781329989"/>
    <n v="56544656.697529994"/>
    <n v="52008622.120760016"/>
    <n v="78407747.126340002"/>
    <n v="62509450.718649998"/>
    <n v="12.777149994671703"/>
    <n v="12.774622253560061"/>
    <n v="1207296.605539998"/>
    <n v="10.995601756263863"/>
    <n v="15.543247844033397"/>
    <n v="17.565046137822037"/>
    <n v="6.0311214487622413"/>
    <n v="6.2151934520200438"/>
    <n v="1.3315909069451288"/>
    <n v="1.3902050022844694"/>
    <n v="1.3986595805450164"/>
    <n v="1.4681524296071196"/>
    <n v="9.1105230247464259"/>
    <n v="3.3728848648443588"/>
    <n v="0.29374210508091708"/>
    <n v="1067181.3611400016"/>
    <n v="14.000183107982679"/>
    <n v="126713.16796000022"/>
    <n v="4.1002000037773323"/>
    <n v="13317.079299999983"/>
    <n v="4.9902825126183492"/>
    <n v="1.3481547337302224"/>
    <n v="56.884259521978763"/>
    <n v="62.299137391202564"/>
    <n v="12.260305305404446"/>
    <n v="-12.496222615936436"/>
    <n v="-1.2426899294217364"/>
    <n v="57.057468965317071"/>
    <n v="64.395416094076495"/>
    <s v="Resto"/>
    <n v="2023"/>
    <n v="4"/>
    <d v="2025-03-26T00:00:00"/>
    <x v="47"/>
    <x v="21"/>
  </r>
  <r>
    <n v="2024"/>
    <n v="12"/>
    <n v="111"/>
    <x v="75"/>
    <s v="Vida Gpo y Col"/>
    <n v="230"/>
    <s v="a0eaec5a55dc2f5b2ba523018adc485ff620b9d83509b9f37186a7716e438d21"/>
    <s v="866d562d83a77144c090ae01fef5e5dc5d322dfdcb968ee04e0fa262fe1b2619"/>
    <x v="25"/>
    <n v="698055.69955999998"/>
    <n v="604381.00701000006"/>
    <n v="698055.69955999998"/>
    <n v="604381.00701000006"/>
    <n v="495639.87913999998"/>
    <n v="283353.49368000001"/>
    <n v="495639.87913999998"/>
    <n v="283353.49368000001"/>
    <n v="0"/>
    <n v="0"/>
    <n v="137.94900000000001"/>
    <n v="132.37299999999999"/>
    <n v="50732.197780000002"/>
    <n v="25890.23616"/>
    <n v="453482.18076000002"/>
    <n v="263988.74190999998"/>
    <n v="610293.85430000001"/>
    <n v="478752.20360999997"/>
    <n v="290983.40162999998"/>
    <n v="224746.65044"/>
    <n v="407072.29792999994"/>
    <n v="379634.35657"/>
    <n v="0"/>
    <n v="0"/>
    <s v="Vida Gpo y Col"/>
    <s v="Vida"/>
    <s v="Vida"/>
    <x v="47"/>
    <x v="3"/>
    <n v="2296927.3699899996"/>
    <n v="2054654.45951"/>
    <n v="915229324.65265"/>
    <n v="785024033.86473012"/>
    <n v="876641246.77607977"/>
    <n v="747866068.79561019"/>
    <n v="95382072.448490009"/>
    <n v="85950203.781329989"/>
    <n v="56544656.697529994"/>
    <n v="52008622.120760016"/>
    <n v="2296927.3699899996"/>
    <n v="2054654.45951"/>
    <n v="0.73185209928938888"/>
    <n v="0.70317576971386198"/>
    <n v="93674.69254999992"/>
    <n v="15.499278015606134"/>
    <n v="30.390847733380404"/>
    <n v="29.415214038185994"/>
    <n v="30.390847733380404"/>
    <n v="29.415214038185994"/>
    <n v="7.6271124706906418E-2"/>
    <n v="7.9628434336983023E-2"/>
    <n v="7.6988853963437104E-2"/>
    <n v="8.0814069821795287E-2"/>
    <n v="0.30507137679058316"/>
    <n v="0.42678072249880572"/>
    <m/>
    <n v="66236.751189999981"/>
    <n v="29.471741207410361"/>
    <n v="27437.941359999939"/>
    <n v="7.2274652926310523"/>
    <n v="0"/>
    <m/>
    <n v="74.919275814450216"/>
    <n v="71.002912726364499"/>
    <n v="46.883255825958088"/>
    <n v="0.8765459162503868"/>
    <n v="71.780878790127673"/>
    <n v="27.475936339951801"/>
    <n v="74.305546019325206"/>
    <n v="55.140997768659858"/>
    <s v="Resto"/>
    <n v="2023"/>
    <n v="4"/>
    <d v="2025-03-26T00:00:00"/>
    <x v="47"/>
    <x v="25"/>
  </r>
  <r>
    <n v="2024"/>
    <n v="12"/>
    <n v="18"/>
    <x v="64"/>
    <s v="Vida Gpo y Col"/>
    <n v="5"/>
    <s v="ef2d127de37b942baad06145e54b0c619a1f22327b2ebbcfbec78f5564afe39d"/>
    <s v="866d562d83a77144c090ae01fef5e5dc5d322dfdcb968ee04e0fa262fe1b2619"/>
    <x v="9"/>
    <n v="4656500.7928100005"/>
    <n v="4334621.2998599997"/>
    <n v="4656500.7928100005"/>
    <n v="4334621.2998599997"/>
    <n v="917410.82038000005"/>
    <n v="689493.96084999992"/>
    <n v="917410.82038000005"/>
    <n v="689493.96084999992"/>
    <n v="0"/>
    <n v="0"/>
    <n v="137.94900000000001"/>
    <n v="132.37299999999999"/>
    <n v="0"/>
    <n v="0"/>
    <n v="709094.93219000008"/>
    <n v="498258.97891000001"/>
    <n v="3631787.64121"/>
    <n v="3318698.6395900003"/>
    <n v="1997662.2009400001"/>
    <n v="1824228.939"/>
    <n v="1275.8312100000001"/>
    <n v="1341.1764099999998"/>
    <n v="2657562.7606599997"/>
    <n v="2509051.1844499996"/>
    <s v="Vida Gpo y Col"/>
    <s v="Vida"/>
    <s v="Vida"/>
    <x v="47"/>
    <x v="3"/>
    <n v="21640816.292180002"/>
    <n v="22099973.424029998"/>
    <n v="915229324.65265"/>
    <n v="785024033.86473012"/>
    <n v="876641246.77607977"/>
    <n v="747866068.79561019"/>
    <n v="95382072.448490009"/>
    <n v="85950203.781329989"/>
    <n v="56544656.697529994"/>
    <n v="52008622.120760016"/>
    <n v="16684352.548669999"/>
    <n v="17510255.988259997"/>
    <n v="4.8819454990608326"/>
    <n v="5.0431774552715618"/>
    <n v="321879.4929500008"/>
    <n v="7.4257811855535483"/>
    <n v="27.90938862761681"/>
    <n v="24.754756885143248"/>
    <n v="21.51721418425721"/>
    <n v="19.613694626197283"/>
    <n v="0.50877967602024188"/>
    <n v="0.53117518824657917"/>
    <n v="0.55216415203498226"/>
    <n v="0.57959860471282332"/>
    <n v="2.0943791109370316"/>
    <n v="1.3376006384103239E-3"/>
    <n v="2.7862287874853906"/>
    <n v="173433.26194000011"/>
    <n v="9.5072092231511363"/>
    <n v="-65.34519999999975"/>
    <n v="-4.8722300446665141"/>
    <n v="148511.57621000009"/>
    <n v="5.9190333433773556"/>
    <n v="33.055671618795166"/>
    <n v="19.701721554446074"/>
    <n v="15.906671267274705"/>
    <n v="1.6224536038611668"/>
    <n v="42.314531639997433"/>
    <n v="9.4340895520022237"/>
    <n v="19.524680467103288"/>
    <n v="15.013685574402022"/>
    <s v="Grandes"/>
    <n v="2023"/>
    <n v="4"/>
    <d v="2025-03-26T00:00:00"/>
    <x v="47"/>
    <x v="9"/>
  </r>
  <r>
    <n v="2024"/>
    <n v="12"/>
    <n v="9"/>
    <x v="8"/>
    <s v="Vida Gpo y Col"/>
    <n v="9"/>
    <s v="19581e27de7ced00ff1ce50b2047e7a567c76b1cbaebabe5ef03f7c3017bb5b7"/>
    <s v="866d562d83a77144c090ae01fef5e5dc5d322dfdcb968ee04e0fa262fe1b2619"/>
    <x v="28"/>
    <n v="643288.48341999995"/>
    <n v="607815.00089000002"/>
    <n v="643288.48341999995"/>
    <n v="607815.00089000002"/>
    <n v="406414.6650700001"/>
    <n v="296418.48585000006"/>
    <n v="406414.6650700001"/>
    <n v="296418.48585000006"/>
    <n v="0"/>
    <n v="0"/>
    <n v="137.94900000000001"/>
    <n v="132.37299999999999"/>
    <n v="52851.636979999996"/>
    <n v="7584.7244000000001"/>
    <n v="377608.66132999997"/>
    <n v="260770.20319999999"/>
    <n v="587879.33334999997"/>
    <n v="446751.11964999995"/>
    <n v="289922.20789999998"/>
    <n v="358828.58257999999"/>
    <n v="353366.27551999997"/>
    <n v="248986.41831000001"/>
    <n v="0"/>
    <n v="0"/>
    <s v="Vida Gpo y Col"/>
    <s v="Vida"/>
    <s v="Vida"/>
    <x v="47"/>
    <x v="3"/>
    <n v="3641209.24174"/>
    <n v="3056102.5559399999"/>
    <n v="915229324.65265"/>
    <n v="785024033.86473012"/>
    <n v="876641246.77607977"/>
    <n v="747866068.79561019"/>
    <n v="95382072.448490009"/>
    <n v="85950203.781329989"/>
    <n v="56544656.697529994"/>
    <n v="52008622.120760016"/>
    <n v="765198.55158000009"/>
    <n v="728265.59307000006"/>
    <n v="0.67443332578813542"/>
    <n v="0.70717109925227295"/>
    <n v="35473.482529999921"/>
    <n v="5.8362301815614082"/>
    <n v="84.068178395231229"/>
    <n v="83.460622975164711"/>
    <n v="17.666891428425465"/>
    <n v="19.888566884269611"/>
    <n v="7.0287136359419244E-2"/>
    <n v="7.3381042220605777E-2"/>
    <n v="7.7426292020345261E-2"/>
    <n v="8.1273242128613574E-2"/>
    <n v="0.30395880531592467"/>
    <n v="0.37047452047221069"/>
    <m/>
    <n v="-68906.374680000008"/>
    <n v="-19.203145464209914"/>
    <n v="104379.85720999996"/>
    <n v="41.921907997424192"/>
    <n v="0"/>
    <m/>
    <n v="37.10840736014778"/>
    <n v="63.177668424798142"/>
    <n v="48.767879275102771"/>
    <n v="0.71874990283167339"/>
    <n v="44.805141345228662"/>
    <n v="31.589895915776257"/>
    <n v="64.232341555233205"/>
    <n v="58.370352469244224"/>
    <s v="Resto"/>
    <n v="2023"/>
    <n v="4"/>
    <d v="2025-03-26T00:00:00"/>
    <x v="47"/>
    <x v="28"/>
  </r>
  <r>
    <n v="2024"/>
    <n v="12"/>
    <n v="5.0999999999999996"/>
    <x v="6"/>
    <s v="Vida Gpo y Col"/>
    <n v="5.0999999999999996"/>
    <m/>
    <m/>
    <x v="3"/>
    <n v="48399059.65354"/>
    <n v="45275493.177340001"/>
    <n v="48399059.65354"/>
    <n v="45275493.177340001"/>
    <n v="32370420.99069"/>
    <n v="28111916.105810001"/>
    <n v="32370420.99069"/>
    <n v="28111916.105810001"/>
    <n v="0"/>
    <n v="0"/>
    <n v="0"/>
    <n v="0"/>
    <n v="470883.93751999992"/>
    <n v="750444.39426000009"/>
    <n v="30236691.29439"/>
    <n v="25772142.081409998"/>
    <n v="44792546.382139996"/>
    <n v="40059394.803029999"/>
    <n v="22297877.097500004"/>
    <n v="19573158.858460002"/>
    <n v="22658495.245839998"/>
    <n v="22216395.721999999"/>
    <n v="3442687.3101999997"/>
    <n v="3485938.5968799996"/>
    <s v="Vida Gpo y Col"/>
    <s v="Vida"/>
    <s v="Vida"/>
    <x v="47"/>
    <x v="3"/>
    <n v="299686405.73468995"/>
    <n v="265843488.77052999"/>
    <n v="915229324.65265"/>
    <n v="785024033.86473012"/>
    <n v="876641246.77607977"/>
    <n v="747866068.79561019"/>
    <n v="95382072.448490009"/>
    <n v="85950203.781329989"/>
    <n v="56544656.697529994"/>
    <n v="52008622.120760016"/>
    <n v="146894833.48896"/>
    <n v="135716992.07872999"/>
    <n v="50.742302417131228"/>
    <n v="52.676423307299594"/>
    <n v="3123566.4761999995"/>
    <n v="6.8990225329302879"/>
    <n v="32.948102056412672"/>
    <n v="33.360224452274558"/>
    <n v="16.149901606276835"/>
    <n v="17.030882865226303"/>
    <n v="5.2881893477253392"/>
    <n v="5.5209653699881818"/>
    <n v="5.7674021716819892"/>
    <n v="6.0539573951059511"/>
    <n v="23.377429872413096"/>
    <n v="23.755507365471072"/>
    <n v="3.6093651792470571"/>
    <n v="2724718.2390400022"/>
    <n v="13.920687298066415"/>
    <n v="442099.52383999899"/>
    <n v="1.9899696124074939"/>
    <n v="-43251.286679999903"/>
    <n v="-1.2407357581889378"/>
    <n v="15.148397814120806"/>
    <n v="66.882334537923953"/>
    <n v="62.090800415355332"/>
    <n v="57.247532978839388"/>
    <n v="17.323159242554297"/>
    <n v="11.815334710827919"/>
    <n v="67.503845475608387"/>
    <n v="64.334826345056655"/>
    <m/>
    <n v="2023"/>
    <n v="4"/>
    <d v="2025-03-26T00:00:00"/>
    <x v="47"/>
    <x v="3"/>
  </r>
  <r>
    <n v="2024"/>
    <n v="12"/>
    <n v="68"/>
    <x v="61"/>
    <s v="Vida Gpo y Col"/>
    <n v="213"/>
    <s v="d48ff4b2f68a10fd7c86f185a6ccede0dc0f2c48538d697cb33b6ada3f1e85db"/>
    <s v="866d562d83a77144c090ae01fef5e5dc5d322dfdcb968ee04e0fa262fe1b2619"/>
    <x v="27"/>
    <n v="1112737.2676300001"/>
    <n v="583459.9452999999"/>
    <n v="1112737.2676300001"/>
    <n v="583459.9452999999"/>
    <n v="205119.1397"/>
    <n v="216415.00185"/>
    <n v="205119.1397"/>
    <n v="216415.00185"/>
    <n v="0"/>
    <n v="0"/>
    <n v="137.94900000000001"/>
    <n v="132.37299999999999"/>
    <n v="-769.45040000000006"/>
    <n v="-622.75959999999998"/>
    <n v="29779.96355"/>
    <n v="30942.492979999999"/>
    <n v="136852.40165000001"/>
    <n v="152255.32015000001"/>
    <n v="1103263.2049"/>
    <n v="573380.07889"/>
    <n v="9474.0627299999996"/>
    <n v="10079.866410000001"/>
    <n v="0"/>
    <n v="0"/>
    <s v="Vida Gpo y Col"/>
    <s v="Vida"/>
    <s v="Vida"/>
    <x v="47"/>
    <x v="3"/>
    <n v="1112737.2676300001"/>
    <n v="583459.9452999999"/>
    <n v="915229324.65265"/>
    <n v="785024033.86473012"/>
    <n v="876641246.77607977"/>
    <n v="747866068.79561019"/>
    <n v="95382072.448490009"/>
    <n v="85950203.781329989"/>
    <n v="56544656.697529994"/>
    <n v="52008622.120760016"/>
    <n v="1112737.2676300001"/>
    <n v="583459.9452999999"/>
    <n v="1.1666104951021283"/>
    <n v="0.67883485975717772"/>
    <n v="529277.32233000023"/>
    <n v="90.713565960017988"/>
    <n v="100"/>
    <n v="100"/>
    <n v="100"/>
    <n v="100"/>
    <n v="0.12158015894566192"/>
    <n v="0.12693188595930008"/>
    <n v="7.4323832154231551E-2"/>
    <n v="7.8016635550750987E-2"/>
    <n v="1.1566777451766994"/>
    <n v="9.9327499254289724E-3"/>
    <m/>
    <n v="529883.12601000001"/>
    <n v="92.413940685870145"/>
    <n v="-605.8036800000009"/>
    <n v="-6.0100367937316879"/>
    <n v="0"/>
    <m/>
    <n v="-5.2195374874378198"/>
    <n v="18.433744035272561"/>
    <n v="37.091663891121961"/>
    <n v="0.36275600857783635"/>
    <n v="-3.7570645350114895"/>
    <n v="-10.116505935441367"/>
    <n v="21.760643723419811"/>
    <n v="20.322766356877281"/>
    <s v="Resto"/>
    <n v="2023"/>
    <n v="4"/>
    <d v="2025-03-26T00:00:00"/>
    <x v="47"/>
    <x v="27"/>
  </r>
  <r>
    <n v="2024"/>
    <n v="12"/>
    <n v="94"/>
    <x v="19"/>
    <s v="Vida Gpo y Col"/>
    <n v="7"/>
    <s v="7902699be42c8a8e46fbbb4501726517e86b22c56a189f7625a6da49081b2451"/>
    <s v="866d562d83a77144c090ae01fef5e5dc5d322dfdcb968ee04e0fa262fe1b2619"/>
    <x v="23"/>
    <n v="1173748.8250299999"/>
    <n v="1046032.3451599999"/>
    <n v="1173748.8250299999"/>
    <n v="1046032.3451599999"/>
    <n v="281921.27958000003"/>
    <n v="298823.89595999994"/>
    <n v="281921.27958000003"/>
    <n v="298823.89595999994"/>
    <n v="0"/>
    <n v="0"/>
    <n v="137.94900000000001"/>
    <n v="132.37299999999999"/>
    <n v="5186.0538799999995"/>
    <n v="6003.4050900000002"/>
    <n v="146739.00487"/>
    <n v="145980.41877000002"/>
    <n v="572344.38066999998"/>
    <n v="465177.15132999996"/>
    <n v="1173748.8250299999"/>
    <n v="1046032.3451599999"/>
    <n v="0"/>
    <n v="0"/>
    <n v="0"/>
    <n v="0"/>
    <s v="Vida Gpo y Col"/>
    <s v="Vida"/>
    <s v="Vida"/>
    <x v="47"/>
    <x v="3"/>
    <n v="7555571.8099100003"/>
    <n v="8049984.2732899999"/>
    <n v="915229324.65265"/>
    <n v="785024033.86473012"/>
    <n v="876641246.77607977"/>
    <n v="747866068.79561019"/>
    <n v="95382072.448490009"/>
    <n v="85950203.781329989"/>
    <n v="56544656.697529994"/>
    <n v="52008622.120760016"/>
    <n v="2602156.99174"/>
    <n v="2274000.3391799997"/>
    <n v="1.2305759299409955"/>
    <n v="1.2170213671875179"/>
    <n v="127716.47987000004"/>
    <n v="12.20961096097508"/>
    <n v="45.106764455635023"/>
    <n v="45.999656514439977"/>
    <n v="15.534877499152261"/>
    <n v="12.994216008977247"/>
    <n v="0.12824641796475039"/>
    <n v="0.13389158100266874"/>
    <n v="0.13324844845963593"/>
    <n v="0.13986894028292621"/>
    <n v="1.2305759299409955"/>
    <m/>
    <m/>
    <n v="127716.47987000004"/>
    <n v="12.20961096097508"/>
    <n v="0"/>
    <m/>
    <n v="0"/>
    <m/>
    <n v="-5.6563804329297867"/>
    <n v="24.0188764042251"/>
    <n v="28.56736671123608"/>
    <n v="0.49858164510231257"/>
    <n v="0.51964921486844506"/>
    <n v="23.037939209523817"/>
    <n v="25.63823631818029"/>
    <n v="31.381682946512669"/>
    <s v="Resto"/>
    <n v="2023"/>
    <n v="4"/>
    <d v="2025-03-26T00:00:00"/>
    <x v="47"/>
    <x v="23"/>
  </r>
  <r>
    <n v="2024"/>
    <n v="12"/>
    <n v="15.1"/>
    <x v="13"/>
    <s v="Vida Gpo y Col"/>
    <n v="15.1"/>
    <m/>
    <m/>
    <x v="7"/>
    <n v="34795902.330179997"/>
    <n v="29694896.744759999"/>
    <n v="34795902.330179997"/>
    <n v="29694896.744759999"/>
    <n v="17241688.161830001"/>
    <n v="17056376.693489999"/>
    <n v="17241688.161830001"/>
    <n v="17056376.693489999"/>
    <n v="0"/>
    <n v="0"/>
    <n v="0"/>
    <n v="0"/>
    <n v="439530.57105000003"/>
    <n v="624076.62457999995"/>
    <n v="12979195.047809998"/>
    <n v="12289400.436859999"/>
    <n v="26058607.755320001"/>
    <n v="22761428.981010001"/>
    <n v="18243316.73274"/>
    <n v="14599882.358429998"/>
    <n v="13565261.420220001"/>
    <n v="12039330.292070001"/>
    <n v="2987324.1772200004"/>
    <n v="3055684.0942600002"/>
    <s v="Vida Gpo y Col"/>
    <s v="Vida"/>
    <s v="Vida"/>
    <x v="47"/>
    <x v="3"/>
    <n v="250793541.41219002"/>
    <n v="201015273.93822002"/>
    <n v="915229324.65265"/>
    <n v="785024033.86473012"/>
    <n v="876641246.77607977"/>
    <n v="747866068.79561019"/>
    <n v="95382072.448490009"/>
    <n v="85950203.781329989"/>
    <n v="56544656.697529994"/>
    <n v="52008622.120760016"/>
    <n v="150592003.61938998"/>
    <n v="115186267.92987001"/>
    <n v="36.480547588197062"/>
    <n v="34.548954439140367"/>
    <n v="5101005.5854199976"/>
    <n v="17.178054630953142"/>
    <n v="23.10607568388826"/>
    <n v="25.779893105695063"/>
    <n v="13.874321537248612"/>
    <n v="14.772457914758469"/>
    <n v="3.8018779985426949"/>
    <n v="3.9692294263069172"/>
    <n v="3.7826735824341422"/>
    <n v="3.9706169304594483"/>
    <n v="19.126567775712878"/>
    <n v="14.222024193850228"/>
    <n v="3.1319556186339637"/>
    <n v="3643434.3743100017"/>
    <n v="24.955231041339697"/>
    <n v="1525931.1281499993"/>
    <n v="12.674551583281101"/>
    <n v="-68359.917039999738"/>
    <n v="-2.2371395383577575"/>
    <n v="1.0864644447652783"/>
    <n v="49.550915502126628"/>
    <n v="57.438747270605653"/>
    <n v="30.492161715756179"/>
    <n v="5.6129232218772529"/>
    <n v="14.485816233510018"/>
    <n v="49.807707187120258"/>
    <n v="53.992218358140519"/>
    <s v="Resto"/>
    <n v="2023"/>
    <n v="4"/>
    <d v="2025-03-26T00:00:00"/>
    <x v="47"/>
    <x v="7"/>
  </r>
  <r>
    <n v="2024"/>
    <n v="12"/>
    <n v="60"/>
    <x v="74"/>
    <s v="Vida Gpo y Col"/>
    <n v="210"/>
    <s v="d29d53701d3c859e29e1b90028eec1ca8e2f29439198b6e036c60951fb458aa1"/>
    <s v="866d562d83a77144c090ae01fef5e5dc5d322dfdcb968ee04e0fa262fe1b2619"/>
    <x v="8"/>
    <n v="4042480.6390500003"/>
    <n v="3413543.3086199998"/>
    <n v="4042480.6390500003"/>
    <n v="3413543.3086199998"/>
    <n v="2528720.3838"/>
    <n v="2263628.3068499998"/>
    <n v="2528720.3838"/>
    <n v="2263628.3068499998"/>
    <n v="0"/>
    <n v="0"/>
    <n v="137.94900000000001"/>
    <n v="132.37299999999999"/>
    <n v="38263.946329999999"/>
    <n v="-667.78620000000001"/>
    <n v="1952586.94918"/>
    <n v="1752001.4903900002"/>
    <n v="2858534.2851300002"/>
    <n v="2596845.5285399999"/>
    <n v="1105905.5515999999"/>
    <n v="1250963.82519"/>
    <n v="2902605.2055199998"/>
    <n v="2099310.91775"/>
    <n v="33969.881930000003"/>
    <n v="63268.56568"/>
    <s v="Vida Gpo y Col"/>
    <s v="Vida"/>
    <s v="Vida"/>
    <x v="47"/>
    <x v="3"/>
    <n v="5011186.3019700004"/>
    <n v="4263445.3383800006"/>
    <n v="915229324.65265"/>
    <n v="785024033.86473012"/>
    <n v="876641246.77607977"/>
    <n v="747866068.79561019"/>
    <n v="95382072.448490009"/>
    <n v="85950203.781329989"/>
    <n v="56544656.697529994"/>
    <n v="52008622.120760016"/>
    <n v="5011186.3019700004"/>
    <n v="4263445.3383800006"/>
    <n v="4.2381975304982973"/>
    <n v="3.9715360271914637"/>
    <n v="628937.33043000055"/>
    <n v="18.424764930967363"/>
    <n v="80.669134920424284"/>
    <n v="80.065370555848574"/>
    <n v="80.669134920424284"/>
    <n v="80.065370555848574"/>
    <n v="0.44169046272465229"/>
    <n v="0.46113283557174101"/>
    <n v="0.43483296833790924"/>
    <n v="0.45643778358834886"/>
    <n v="1.1594480212172278"/>
    <n v="3.0431349739098179"/>
    <n v="3.5614535371251289E-2"/>
    <n v="-145058.27359000011"/>
    <n v="-11.595720888888872"/>
    <n v="803294.28776999982"/>
    <n v="38.264664894467117"/>
    <n v="-29298.683749999997"/>
    <n v="-46.308436796539688"/>
    <n v="11.71093664749645"/>
    <n v="62.553679524715292"/>
    <n v="66.313156219046817"/>
    <n v="4.4720766408162849"/>
    <n v="11.44893197238941"/>
    <n v="10.077178396403387"/>
    <n v="68.30727759108197"/>
    <n v="67.466527028082851"/>
    <s v="Medianas"/>
    <n v="2023"/>
    <n v="4"/>
    <d v="2025-03-26T00:00:00"/>
    <x v="47"/>
    <x v="8"/>
  </r>
  <r>
    <n v="2024"/>
    <n v="12"/>
    <n v="50"/>
    <x v="56"/>
    <s v="Vida Gpo y Col"/>
    <n v="38"/>
    <s v="aea92132c4cbeb263e6ac2bf6c183b5d81737f179f21efdc5863739672f0f470"/>
    <s v="866d562d83a77144c090ae01fef5e5dc5d322dfdcb968ee04e0fa262fe1b2619"/>
    <x v="17"/>
    <n v="3034121.9613900003"/>
    <n v="2534829.3250800003"/>
    <n v="3034121.9613900003"/>
    <n v="2534829.3250800003"/>
    <n v="1357450.0144700001"/>
    <n v="1619495.6638100001"/>
    <n v="1357450.0144700001"/>
    <n v="1619495.6638100001"/>
    <n v="0"/>
    <n v="0"/>
    <n v="137.94900000000001"/>
    <n v="132.37299999999999"/>
    <n v="0"/>
    <n v="0"/>
    <n v="1319152.0161899999"/>
    <n v="1588131.7292299999"/>
    <n v="2875972.8525499995"/>
    <n v="2456343.8246299997"/>
    <n v="37286.946219999998"/>
    <n v="222176.58288"/>
    <n v="2996835.01517"/>
    <n v="2312652.7422000002"/>
    <n v="0"/>
    <n v="0"/>
    <s v="Vida Gpo y Col"/>
    <s v="Vida"/>
    <s v="Vida"/>
    <x v="47"/>
    <x v="3"/>
    <n v="56200364.244449995"/>
    <n v="33772004.557349995"/>
    <n v="915229324.65265"/>
    <n v="785024033.86473012"/>
    <n v="876641246.77607977"/>
    <n v="747866068.79561019"/>
    <n v="95382072.448490009"/>
    <n v="85950203.781329989"/>
    <n v="56544656.697529994"/>
    <n v="52008622.120760016"/>
    <n v="55172206.6329"/>
    <n v="32898528.316720001"/>
    <n v="3.1810191197392395"/>
    <n v="2.9491836127916353"/>
    <n v="499292.63630999997"/>
    <n v="19.697288151510641"/>
    <n v="5.4993667039242702"/>
    <n v="7.7049930643606492"/>
    <n v="5.3987585350741423"/>
    <n v="7.5057117820041599"/>
    <n v="0.33151494162859318"/>
    <n v="0.34610759789688578"/>
    <n v="0.3228983082977539"/>
    <n v="0.33894161412646767"/>
    <n v="3.9092195485830303E-2"/>
    <n v="3.1419269242534091"/>
    <m/>
    <n v="-184889.63666000002"/>
    <n v="-83.217427445925267"/>
    <n v="684182.27296999982"/>
    <n v="29.584306389170422"/>
    <n v="0"/>
    <m/>
    <n v="-16.180694718472754"/>
    <n v="44.739467686003017"/>
    <n v="63.889732053612249"/>
    <n v="2.4006689469020981"/>
    <n v="-16.936864120863191"/>
    <n v="17.083480891898706"/>
    <n v="45.868027405765162"/>
    <n v="64.654292827642763"/>
    <s v="Medianas"/>
    <n v="2023"/>
    <n v="4"/>
    <d v="2025-03-26T00:00:00"/>
    <x v="47"/>
    <x v="17"/>
  </r>
  <r>
    <n v="2024"/>
    <n v="12"/>
    <n v="13"/>
    <x v="23"/>
    <s v="Vida Gpo y Col"/>
    <n v="13"/>
    <s v="3fdba35f04dc8c462986c992bcf875546257113072a909c162f7e470e581e278"/>
    <s v="866d562d83a77144c090ae01fef5e5dc5d322dfdcb968ee04e0fa262fe1b2619"/>
    <x v="36"/>
    <n v="210908.59570999999"/>
    <n v="219562.52121000001"/>
    <n v="210908.59570999999"/>
    <n v="219562.52121000001"/>
    <n v="103035.31075"/>
    <n v="160324.69777"/>
    <n v="103035.31075"/>
    <n v="160324.69777"/>
    <n v="0"/>
    <n v="0"/>
    <n v="137.94900000000001"/>
    <n v="132.37299999999999"/>
    <n v="1181.3776599999999"/>
    <n v="2725.5423500000002"/>
    <n v="73750.906000000003"/>
    <n v="112735.96343999999"/>
    <n v="179388.79716999998"/>
    <n v="202362.55181999999"/>
    <n v="33522.124620000002"/>
    <n v="829.28737999999998"/>
    <n v="177386.47109000001"/>
    <n v="218733.23383000001"/>
    <n v="0"/>
    <n v="0"/>
    <s v="Vida Gpo y Col"/>
    <s v="Vida"/>
    <s v="Vida"/>
    <x v="47"/>
    <x v="3"/>
    <n v="1543430.5720599999"/>
    <n v="1367985.9146"/>
    <n v="915229324.65265"/>
    <n v="785024033.86473012"/>
    <n v="876641246.77607977"/>
    <n v="747866068.79561019"/>
    <n v="95382072.448490009"/>
    <n v="85950203.781329989"/>
    <n v="56544656.697529994"/>
    <n v="52008622.120760016"/>
    <n v="232352.28250999999"/>
    <n v="236437.78768000001"/>
    <n v="0.22111974535245996"/>
    <n v="0.25545317119735922"/>
    <n v="-8653.9255000000121"/>
    <n v="-3.9414402113387093"/>
    <n v="90.771045341860543"/>
    <n v="92.86270327785364"/>
    <n v="13.664922771906909"/>
    <n v="16.05005715824203"/>
    <n v="2.3044344191008578E-2"/>
    <n v="2.4058712327948713E-2"/>
    <n v="2.79688916183977E-2"/>
    <n v="2.9358534953135555E-2"/>
    <n v="3.5145099869897709E-2"/>
    <n v="0.18597464548256226"/>
    <m/>
    <n v="32692.837240000001"/>
    <n v="3942.280809820114"/>
    <n v="-41346.762740000006"/>
    <n v="-18.902826066264268"/>
    <n v="0"/>
    <m/>
    <n v="-35.733351016314842"/>
    <n v="48.853063765913973"/>
    <n v="73.020065941335162"/>
    <n v="0.18221935858795449"/>
    <n v="-34.58085268482094"/>
    <n v="-11.35276979034886"/>
    <n v="41.112325386801643"/>
    <n v="55.709894160792061"/>
    <s v="Resto"/>
    <n v="2023"/>
    <n v="4"/>
    <d v="2025-03-26T00:00:00"/>
    <x v="47"/>
    <x v="36"/>
  </r>
  <r>
    <n v="2024"/>
    <n v="12"/>
    <n v="79"/>
    <x v="59"/>
    <s v="Vida Gpo y Col"/>
    <n v="51"/>
    <s v="031b4af5197ec30a926f48cf40e11a7dbc470048a21e4003b7a3c07c5dab1baa"/>
    <s v="866d562d83a77144c090ae01fef5e5dc5d322dfdcb968ee04e0fa262fe1b2619"/>
    <x v="13"/>
    <n v="4288372.3771200003"/>
    <n v="4084833.65662"/>
    <n v="4288372.3771200003"/>
    <n v="4084833.65662"/>
    <n v="1846969.2984800001"/>
    <n v="1449848.0392199997"/>
    <n v="1846969.2984800001"/>
    <n v="1449848.0392199997"/>
    <n v="0"/>
    <n v="0"/>
    <n v="137.94900000000001"/>
    <n v="132.37299999999999"/>
    <n v="0"/>
    <n v="0"/>
    <n v="1834165.81317"/>
    <n v="1433826.48804"/>
    <n v="3817712.8165199999"/>
    <n v="4008476.9442500002"/>
    <n v="77599.214209999991"/>
    <n v="57385.978009999999"/>
    <n v="1592550.4498299998"/>
    <n v="1700623.97804"/>
    <n v="2618222.7130800001"/>
    <n v="2326823.7005700003"/>
    <s v="Vida Gpo y Col"/>
    <s v="Vida"/>
    <s v="Vida"/>
    <x v="47"/>
    <x v="3"/>
    <n v="77118417.460149989"/>
    <n v="65800436.183449998"/>
    <n v="915229324.65265"/>
    <n v="785024033.86473012"/>
    <n v="876641246.77607977"/>
    <n v="747866068.79561019"/>
    <n v="95382072.448490009"/>
    <n v="85950203.781329989"/>
    <n v="56544656.697529994"/>
    <n v="52008622.120760016"/>
    <n v="58709567.18479"/>
    <n v="51186624.654870003"/>
    <n v="4.4959941287036793"/>
    <n v="4.7525584314057241"/>
    <n v="203538.72050000029"/>
    <n v="4.9827909190412134"/>
    <n v="7.3043842473275751"/>
    <n v="7.9802754804840612"/>
    <n v="5.5607629388089626"/>
    <n v="6.2079127336353581"/>
    <n v="0.46855714317802627"/>
    <n v="0.48918213612362432"/>
    <n v="0.52034504427973605"/>
    <n v="0.54619855440137288"/>
    <n v="8.1356183838327212E-2"/>
    <n v="1.6696538552252975"/>
    <n v="2.7449840896400541"/>
    <n v="20213.236199999992"/>
    <n v="35.223301755836012"/>
    <n v="-108073.52821000014"/>
    <n v="-6.3549338128559674"/>
    <n v="291399.0125099998"/>
    <n v="12.5234676111738"/>
    <n v="27.390543596116924"/>
    <n v="43.069237837978847"/>
    <n v="35.493441376011333"/>
    <n v="3.266390506816323"/>
    <n v="27.921044036315191"/>
    <n v="-4.7590177112941561"/>
    <n v="48.043577432886018"/>
    <n v="35.769857429185585"/>
    <s v="Medianas"/>
    <n v="2023"/>
    <n v="4"/>
    <d v="2025-03-26T00:00:00"/>
    <x v="47"/>
    <x v="13"/>
  </r>
  <r>
    <n v="2024"/>
    <n v="12"/>
    <n v="34"/>
    <x v="54"/>
    <s v="Vida Gpo y Col"/>
    <n v="23"/>
    <s v="535fa30d7e25dd8a49f1536779734ec8286108d115da5045d77f3b4185d8f790"/>
    <s v="866d562d83a77144c090ae01fef5e5dc5d322dfdcb968ee04e0fa262fe1b2619"/>
    <x v="0"/>
    <n v="20530025.989290003"/>
    <n v="21237840.902029999"/>
    <n v="20530025.989290003"/>
    <n v="21237840.902029999"/>
    <n v="18375681.8649"/>
    <n v="15327529.189680001"/>
    <n v="18375681.8649"/>
    <n v="15327529.189680001"/>
    <n v="0"/>
    <n v="0"/>
    <n v="137.94900000000001"/>
    <n v="132.37299999999999"/>
    <n v="167658.40346999999"/>
    <n v="132929.26600999999"/>
    <n v="18031197.965380002"/>
    <n v="15007599.112639999"/>
    <n v="20148422.541450001"/>
    <n v="18954352.29837"/>
    <n v="6624719.4750100002"/>
    <n v="5980827.1522100009"/>
    <n v="13120395.092049999"/>
    <n v="14280346.46998"/>
    <n v="784911.42223000003"/>
    <n v="976667.27983999997"/>
    <s v="Vida Gpo y Col"/>
    <s v="Vida"/>
    <s v="Vida"/>
    <x v="47"/>
    <x v="3"/>
    <n v="84280855.568709999"/>
    <n v="79147200.16046001"/>
    <n v="915229324.65265"/>
    <n v="785024033.86473012"/>
    <n v="876641246.77607977"/>
    <n v="747866068.79561019"/>
    <n v="95382072.448490009"/>
    <n v="85950203.781329989"/>
    <n v="56544656.697529994"/>
    <n v="52008622.120760016"/>
    <n v="54803279.124120004"/>
    <n v="53633599.839929998"/>
    <n v="21.523988169136299"/>
    <n v="24.709471260896834"/>
    <n v="-707814.91273999587"/>
    <n v="-3.3328007117349623"/>
    <n v="37.461309464335194"/>
    <n v="39.598014985782306"/>
    <n v="24.359062150897238"/>
    <n v="26.833344526367593"/>
    <n v="2.2431564894494183"/>
    <n v="2.3418959654009961"/>
    <n v="2.705374610949753"/>
    <n v="2.8397920146627542"/>
    <n v="6.9454555819046639"/>
    <n v="13.755619641348762"/>
    <n v="0.82291294588286745"/>
    <n v="643892.32279999927"/>
    <n v="10.765941004699853"/>
    <n v="-1159951.3779300004"/>
    <n v="-8.1227117308983914"/>
    <n v="-191755.85760999995"/>
    <n v="-19.633693230863003"/>
    <n v="19.886784344030573"/>
    <n v="89.506374100481551"/>
    <n v="72.170844768946978"/>
    <n v="32.497645114719909"/>
    <n v="20.147119003154913"/>
    <n v="6.2997153597418754"/>
    <n v="89.491859366586269"/>
    <n v="79.177588747944682"/>
    <s v="Grandes"/>
    <n v="2023"/>
    <n v="4"/>
    <d v="2025-03-26T00:00:00"/>
    <x v="47"/>
    <x v="0"/>
  </r>
  <r>
    <n v="2024"/>
    <n v="12"/>
    <n v="41"/>
    <x v="7"/>
    <s v="Vida Gpo y Col"/>
    <n v="29"/>
    <s v="35135aaa6cc23891b40cb3f378c53a17a1127210ce60e125ccf03efcfdaec458"/>
    <s v="866d562d83a77144c090ae01fef5e5dc5d322dfdcb968ee04e0fa262fe1b2619"/>
    <x v="5"/>
    <n v="7219167.6035000002"/>
    <n v="4792478.4921300001"/>
    <n v="7219167.6035000002"/>
    <n v="4792478.4921300001"/>
    <n v="2556807.3383200001"/>
    <n v="2020001.4133999997"/>
    <n v="2556807.3383200001"/>
    <n v="2020001.4133999997"/>
    <n v="0"/>
    <n v="0"/>
    <n v="137.94900000000001"/>
    <n v="132.37299999999999"/>
    <n v="75500.546899999987"/>
    <n v="104871.99709"/>
    <n v="2514713.27471"/>
    <n v="1970624.36901"/>
    <n v="6478336.9384199996"/>
    <n v="4853867.6016600002"/>
    <n v="7219167.6035000002"/>
    <n v="4792478.4921300001"/>
    <n v="0"/>
    <n v="0"/>
    <n v="0"/>
    <n v="0"/>
    <s v="Vida Gpo y Col"/>
    <s v="Vida"/>
    <s v="Vida"/>
    <x v="47"/>
    <x v="3"/>
    <n v="31887947.205630001"/>
    <n v="27302085.109419998"/>
    <n v="915229324.65265"/>
    <n v="785024033.86473012"/>
    <n v="876641246.77607977"/>
    <n v="747866068.79561019"/>
    <n v="95382072.448490009"/>
    <n v="85950203.781329989"/>
    <n v="56544656.697529994"/>
    <n v="52008622.120760016"/>
    <n v="9000545.2941200007"/>
    <n v="6089419.66536"/>
    <n v="7.5686839446675149"/>
    <n v="5.5758779866569874"/>
    <n v="2426689.1113700001"/>
    <n v="50.635367803006389"/>
    <n v="80.208113704135641"/>
    <n v="78.701727841033502"/>
    <n v="22.639173217852715"/>
    <n v="17.553525574779115"/>
    <n v="0.78878237497906167"/>
    <n v="0.82350307267072842"/>
    <n v="0.61048812334270597"/>
    <n v="0.64082042120830218"/>
    <n v="7.5686839446675149"/>
    <m/>
    <m/>
    <n v="2426689.1113700001"/>
    <n v="50.635367803006389"/>
    <n v="0"/>
    <m/>
    <n v="0"/>
    <m/>
    <n v="26.574532144334807"/>
    <n v="35.41692725184005"/>
    <n v="42.149410095781512"/>
    <n v="4.5217488046605965"/>
    <n v="27.609975511128937"/>
    <n v="33.467524664340623"/>
    <n v="38.817265891133367"/>
    <n v="40.599054830750958"/>
    <s v="Grandes"/>
    <n v="2023"/>
    <n v="4"/>
    <d v="2025-03-26T00:00:00"/>
    <x v="47"/>
    <x v="5"/>
  </r>
  <r>
    <n v="2024"/>
    <n v="12"/>
    <n v="12"/>
    <x v="31"/>
    <s v="Automoviles Residentes"/>
    <n v="12"/>
    <s v="6b51d431df5d7f141cbececcf79edf3dd861c3b4069f0b11661a3eefacbba918"/>
    <s v="866d562d83a77144c090ae01fef5e5dc5d322dfdcb968ee04e0fa262fe1b2619"/>
    <x v="26"/>
    <n v="364716.33592000004"/>
    <n v="369234.32773000002"/>
    <n v="364716.33592000004"/>
    <n v="369234.32773000002"/>
    <n v="264180.13569000002"/>
    <n v="257807.17559000009"/>
    <n v="264180.13569000002"/>
    <n v="257807.17559000009"/>
    <n v="0"/>
    <n v="0"/>
    <n v="137.94900000000001"/>
    <n v="132.37299999999999"/>
    <n v="0"/>
    <n v="0"/>
    <n v="250171.78752000001"/>
    <n v="243913.76809999999"/>
    <n v="356421.21693"/>
    <n v="292009.94117000001"/>
    <n v="0"/>
    <n v="0"/>
    <n v="0"/>
    <n v="0"/>
    <n v="0"/>
    <n v="0"/>
    <s v="Automoviles Residentes"/>
    <s v="Automóviles"/>
    <s v="Automóviles"/>
    <x v="46"/>
    <x v="3"/>
    <n v="6593607.79947"/>
    <n v="7470400.8941500001"/>
    <n v="915229324.65265"/>
    <n v="785024033.86473012"/>
    <n v="876641246.77607977"/>
    <n v="747866068.79561019"/>
    <n v="118102294.51461998"/>
    <n v="93922952.05693002"/>
    <n v="71101630.919850022"/>
    <n v="63152010.899920002"/>
    <n v="542884.55478000001"/>
    <n v="534612.19749000005"/>
    <n v="0.30881392899174498"/>
    <n v="0.39312470449842124"/>
    <n v="-4517.9918099999777"/>
    <n v="-1.2236109891991753"/>
    <n v="67.18119583781467"/>
    <n v="69.065825557956245"/>
    <n v="5.5313622983356137"/>
    <n v="4.9426306962875834"/>
    <n v="3.9849721386322277E-2"/>
    <n v="4.1603830216895947E-2"/>
    <n v="4.7034780057908891E-2"/>
    <n v="4.9371718164006019E-2"/>
    <m/>
    <m/>
    <m/>
    <n v="0"/>
    <m/>
    <n v="0"/>
    <m/>
    <n v="0"/>
    <m/>
    <n v="2.4719870909004849"/>
    <n v="72.434412630189271"/>
    <n v="69.822103804638587"/>
    <n v="0.37155284945263711"/>
    <n v="2.5656687889116458"/>
    <n v="22.057905118545797"/>
    <n v="70.189925749884011"/>
    <n v="83.529268600482425"/>
    <s v="Resto"/>
    <n v="2023"/>
    <n v="4"/>
    <d v="2025-03-26T00:00:00"/>
    <x v="46"/>
    <x v="26"/>
  </r>
  <r>
    <n v="2024"/>
    <n v="12"/>
    <n v="5.0999999999999996"/>
    <x v="6"/>
    <s v="Automoviles Residentes"/>
    <n v="5.0999999999999996"/>
    <m/>
    <m/>
    <x v="3"/>
    <n v="81924860.600050002"/>
    <n v="63345077.834630005"/>
    <n v="81924860.600050002"/>
    <n v="63345077.834630005"/>
    <n v="47532652.27798"/>
    <n v="42318326.309"/>
    <n v="47532652.27798"/>
    <n v="42318326.309"/>
    <n v="0"/>
    <n v="0"/>
    <n v="0"/>
    <n v="0"/>
    <n v="349082.37448999996"/>
    <n v="341706.34822000004"/>
    <n v="43803925.658039995"/>
    <n v="38887345.187350005"/>
    <n v="64504064.651200004"/>
    <n v="52877198.201719999"/>
    <n v="0"/>
    <n v="0"/>
    <n v="0"/>
    <n v="0"/>
    <n v="0"/>
    <n v="0"/>
    <s v="Automoviles Residentes"/>
    <s v="Automóviles"/>
    <s v="Automóviles"/>
    <x v="46"/>
    <x v="3"/>
    <n v="347668820.93238002"/>
    <n v="293468549.99491"/>
    <n v="915229324.65265"/>
    <n v="785024033.86473012"/>
    <n v="876641246.77607977"/>
    <n v="747866068.79561019"/>
    <n v="118102294.51461998"/>
    <n v="93922952.05693002"/>
    <n v="71101630.919850022"/>
    <n v="63152010.899920002"/>
    <n v="138917264.46728998"/>
    <n v="106252558.98845999"/>
    <n v="69.367712910868519"/>
    <n v="67.44366147715877"/>
    <n v="18579782.765419997"/>
    <n v="29.331059966371441"/>
    <n v="58.97385102867495"/>
    <n v="59.617460922997502"/>
    <n v="23.564051668580316"/>
    <n v="21.584962966467337"/>
    <n v="8.9512932325613921"/>
    <n v="9.3453121104368986"/>
    <n v="8.0691896173901334"/>
    <n v="8.4701098870073288"/>
    <m/>
    <m/>
    <m/>
    <n v="0"/>
    <m/>
    <n v="0"/>
    <m/>
    <n v="0"/>
    <m/>
    <n v="12.321673430338498"/>
    <n v="58.019814656786842"/>
    <n v="66.806021486747738"/>
    <n v="66.851704613585625"/>
    <n v="12.643137367704259"/>
    <n v="21.988431393669792"/>
    <n v="67.908783570315805"/>
    <n v="73.542749067376022"/>
    <m/>
    <n v="2023"/>
    <n v="4"/>
    <d v="2025-03-26T00:00:00"/>
    <x v="46"/>
    <x v="3"/>
  </r>
  <r>
    <n v="2024"/>
    <n v="12"/>
    <n v="81"/>
    <x v="34"/>
    <s v="Automoviles Residentes"/>
    <n v="53"/>
    <s v="2858dcd1057d3eae7f7d5f782167e24b61153c01551450a628cee722509f6529"/>
    <s v="866d562d83a77144c090ae01fef5e5dc5d322dfdcb968ee04e0fa262fe1b2619"/>
    <x v="12"/>
    <n v="961377.09897000005"/>
    <n v="825718.86823000002"/>
    <n v="961377.09897000005"/>
    <n v="825718.86823000002"/>
    <n v="659236.77039000019"/>
    <n v="519831.51439999987"/>
    <n v="659236.77039000019"/>
    <n v="519831.51439999987"/>
    <n v="0"/>
    <n v="0"/>
    <n v="137.94900000000001"/>
    <n v="132.37299999999999"/>
    <n v="0"/>
    <n v="0"/>
    <n v="654019.66624000005"/>
    <n v="519266.30007"/>
    <n v="926828.73571000004"/>
    <n v="772786.47344000009"/>
    <n v="0"/>
    <n v="0"/>
    <n v="0"/>
    <n v="0"/>
    <n v="0"/>
    <n v="0"/>
    <s v="Automoviles Residentes"/>
    <s v="Automóviles"/>
    <s v="Automóviles"/>
    <x v="46"/>
    <x v="3"/>
    <n v="1804855.7942300001"/>
    <n v="1678335.85387"/>
    <n v="915229324.65265"/>
    <n v="785024033.86473012"/>
    <n v="876641246.77607977"/>
    <n v="747866068.79561019"/>
    <n v="118102294.51461998"/>
    <n v="93922952.05693002"/>
    <n v="71101630.919850022"/>
    <n v="63152010.899920002"/>
    <n v="1019085.39541"/>
    <n v="882350.38069000002"/>
    <n v="0.81402067836284964"/>
    <n v="0.87914492692851343"/>
    <n v="135658.23074000003"/>
    <n v="16.429106316874552"/>
    <n v="94.337246250420193"/>
    <n v="93.581743296159274"/>
    <n v="53.266144699396847"/>
    <n v="49.198667020430484"/>
    <n v="0.10504220888408096"/>
    <n v="0.10966596683712332"/>
    <n v="0.10518389662096411"/>
    <n v="0.1104099922008451"/>
    <m/>
    <m/>
    <m/>
    <n v="0"/>
    <m/>
    <n v="0"/>
    <m/>
    <n v="0"/>
    <m/>
    <n v="26.817392198875201"/>
    <n v="68.572131694866982"/>
    <n v="62.955024331017626"/>
    <n v="0.92717531491384642"/>
    <n v="25.950724349304878"/>
    <n v="19.933353851846359"/>
    <n v="70.565320327383489"/>
    <n v="67.194020329901178"/>
    <s v="Medianas"/>
    <n v="2023"/>
    <n v="4"/>
    <d v="2025-03-26T00:00:00"/>
    <x v="46"/>
    <x v="12"/>
  </r>
  <r>
    <n v="2024"/>
    <n v="12"/>
    <n v="27"/>
    <x v="21"/>
    <s v="Automoviles Residentes"/>
    <n v="21"/>
    <s v="6f4b6612125fb3a0daecd2799dfd6c9c299424fd920f9b308110a2c1fbd8f443"/>
    <s v="866d562d83a77144c090ae01fef5e5dc5d322dfdcb968ee04e0fa262fe1b2619"/>
    <x v="15"/>
    <n v="6588728.1228599995"/>
    <n v="5884317.6869599996"/>
    <n v="6588728.1228599995"/>
    <n v="5884317.6869599996"/>
    <n v="4063782.802240001"/>
    <n v="3829256.0604300005"/>
    <n v="4063782.802240001"/>
    <n v="3829256.0604300005"/>
    <n v="0"/>
    <n v="0"/>
    <n v="137.94900000000001"/>
    <n v="132.37299999999999"/>
    <n v="0"/>
    <n v="0"/>
    <n v="4017206.5044699996"/>
    <n v="3787141.3628200004"/>
    <n v="5889759.7855900005"/>
    <n v="5300073.2480899999"/>
    <n v="0"/>
    <n v="0"/>
    <n v="0"/>
    <n v="0"/>
    <n v="0"/>
    <n v="0"/>
    <s v="Automoviles Residentes"/>
    <s v="Automóviles"/>
    <s v="Automóviles"/>
    <x v="46"/>
    <x v="3"/>
    <n v="12904627.523799999"/>
    <n v="11666681.303610001"/>
    <n v="915229324.65265"/>
    <n v="785024033.86473012"/>
    <n v="876641246.77607977"/>
    <n v="747866068.79561019"/>
    <n v="118102294.51461998"/>
    <n v="93922952.05693002"/>
    <n v="71101630.919850022"/>
    <n v="63152010.899920002"/>
    <n v="10214273.190950001"/>
    <n v="9414444.5013700016"/>
    <n v="5.5788315967429201"/>
    <n v="6.2650476354206868"/>
    <n v="704410.43589999992"/>
    <n v="11.970979022105066"/>
    <n v="64.505109660643427"/>
    <n v="62.503079030352836"/>
    <n v="51.057096461780169"/>
    <n v="50.436945467424621"/>
    <n v="0.71989914935915866"/>
    <n v="0.75158773866625472"/>
    <n v="0.74957166062688274"/>
    <n v="0.78681436857221121"/>
    <m/>
    <m/>
    <m/>
    <n v="0"/>
    <m/>
    <n v="0"/>
    <m/>
    <n v="0"/>
    <m/>
    <n v="6.1246032678124118"/>
    <n v="61.67780376519795"/>
    <n v="65.075617329700961"/>
    <n v="5.7154565228200438"/>
    <n v="6.0749024028690313"/>
    <n v="11.126007319097099"/>
    <n v="68.206627277033846"/>
    <n v="71.454509882194202"/>
    <s v="Medianas"/>
    <n v="2023"/>
    <n v="4"/>
    <d v="2025-03-26T00:00:00"/>
    <x v="46"/>
    <x v="15"/>
  </r>
  <r>
    <n v="2024"/>
    <n v="12"/>
    <n v="107"/>
    <x v="28"/>
    <s v="Automoviles Residentes"/>
    <n v="70"/>
    <s v="ff5a1ae012afa5d4c889c50ad427aaf545d31a4fac04ffc1c4d03d403ba4250a"/>
    <s v="866d562d83a77144c090ae01fef5e5dc5d322dfdcb968ee04e0fa262fe1b2619"/>
    <x v="11"/>
    <n v="957819.92602999997"/>
    <n v="633690.35823999997"/>
    <n v="957819.92602999997"/>
    <n v="633690.35823999997"/>
    <n v="653163.30345000012"/>
    <n v="293240.54293000011"/>
    <n v="653163.30345000012"/>
    <n v="293240.54293000011"/>
    <n v="0"/>
    <n v="0"/>
    <n v="137.94900000000001"/>
    <n v="132.37299999999999"/>
    <n v="0"/>
    <n v="0"/>
    <n v="646598.53778000001"/>
    <n v="292646.98048999999"/>
    <n v="843178.44585999998"/>
    <n v="477035.08743000001"/>
    <n v="0"/>
    <n v="0"/>
    <n v="0"/>
    <n v="0"/>
    <n v="0"/>
    <n v="0"/>
    <s v="Automoviles Residentes"/>
    <s v="Automóviles"/>
    <s v="Automóviles"/>
    <x v="46"/>
    <x v="3"/>
    <n v="1973163.2505099999"/>
    <n v="1477029.9641500001"/>
    <n v="915229324.65265"/>
    <n v="785024033.86473012"/>
    <n v="876641246.77607977"/>
    <n v="747866068.79561019"/>
    <n v="118102294.51461998"/>
    <n v="93922952.05693002"/>
    <n v="71101630.919850022"/>
    <n v="63152010.899920002"/>
    <n v="1526594.20025"/>
    <n v="1095738.9205699998"/>
    <n v="0.81100873608465807"/>
    <n v="0.67469169607860913"/>
    <n v="324129.56779"/>
    <n v="51.149518621402336"/>
    <n v="62.742274657741028"/>
    <n v="57.832239627881087"/>
    <n v="48.542355822937303"/>
    <n v="42.90301304785482"/>
    <n v="0.10465354422439579"/>
    <n v="0.1092601938994385"/>
    <n v="8.072241497120751E-2"/>
    <n v="8.4733134003594682E-2"/>
    <m/>
    <m/>
    <m/>
    <n v="0"/>
    <m/>
    <n v="0"/>
    <m/>
    <n v="0"/>
    <m/>
    <n v="122.73976746998376"/>
    <n v="68.192703628254066"/>
    <n v="46.275052021375402"/>
    <n v="0.9186333632575665"/>
    <n v="120.94830320728182"/>
    <n v="76.753968015765238"/>
    <n v="76.685847575302006"/>
    <n v="61.34705563622569"/>
    <s v="Medianas"/>
    <n v="2023"/>
    <n v="4"/>
    <d v="2025-03-26T00:00:00"/>
    <x v="46"/>
    <x v="11"/>
  </r>
  <r>
    <n v="2024"/>
    <n v="12"/>
    <n v="103"/>
    <x v="18"/>
    <s v="Automoviles Residentes"/>
    <n v="205"/>
    <s v="f8809aff4d69bece79dabe35be0c708b890d7eafb841f121330667b77d2e2590"/>
    <s v="866d562d83a77144c090ae01fef5e5dc5d322dfdcb968ee04e0fa262fe1b2619"/>
    <x v="27"/>
    <n v="437179.02662000002"/>
    <n v="315485.57101000001"/>
    <n v="437179.02662000002"/>
    <n v="315485.57101000001"/>
    <n v="94182.785870000007"/>
    <n v="109549.67300000001"/>
    <n v="94182.785870000007"/>
    <n v="109549.67300000001"/>
    <n v="0"/>
    <n v="0"/>
    <n v="137.94900000000001"/>
    <n v="132.37299999999999"/>
    <n v="0"/>
    <n v="0"/>
    <n v="94182.785870000007"/>
    <n v="109549.673"/>
    <n v="389379.68031000003"/>
    <n v="307259.71798000002"/>
    <n v="0"/>
    <n v="0"/>
    <n v="0"/>
    <n v="0"/>
    <n v="0"/>
    <n v="0"/>
    <s v="Automoviles Residentes"/>
    <s v="Automóviles"/>
    <s v="Automóviles"/>
    <x v="46"/>
    <x v="3"/>
    <n v="2277640.2283600001"/>
    <n v="1936052.42652"/>
    <n v="915229324.65265"/>
    <n v="785024033.86473012"/>
    <n v="876641246.77607977"/>
    <n v="747866068.79561019"/>
    <n v="118102294.51461998"/>
    <n v="93922952.05693002"/>
    <n v="71101630.919850022"/>
    <n v="63152010.899920002"/>
    <n v="439120.17443999997"/>
    <n v="333271.47408999997"/>
    <n v="0.37016979933940342"/>
    <n v="0.33589826991252691"/>
    <n v="121693.45561"/>
    <n v="38.573382364337249"/>
    <n v="99.557946108380136"/>
    <n v="94.663238691950909"/>
    <n v="19.194384660776205"/>
    <n v="16.295301030513752"/>
    <n v="4.7767156803669858E-2"/>
    <n v="4.9869776060362414E-2"/>
    <n v="4.0188014302803152E-2"/>
    <n v="4.218476866025879E-2"/>
    <m/>
    <m/>
    <m/>
    <n v="0"/>
    <m/>
    <n v="0"/>
    <m/>
    <n v="0"/>
    <m/>
    <n v="-14.027323595936247"/>
    <n v="21.543299228730966"/>
    <n v="34.724146860119816"/>
    <n v="0.13246220185324362"/>
    <n v="-14.027323595936236"/>
    <n v="26.726563075002673"/>
    <n v="24.187904668013875"/>
    <n v="35.653769950778496"/>
    <s v="Resto"/>
    <n v="2023"/>
    <n v="4"/>
    <d v="2025-03-26T00:00:00"/>
    <x v="46"/>
    <x v="27"/>
  </r>
  <r>
    <n v="2024"/>
    <n v="12"/>
    <n v="150.1"/>
    <x v="32"/>
    <s v="Automoviles Residentes"/>
    <n v="150.1"/>
    <m/>
    <m/>
    <x v="21"/>
    <n v="4146204.5784199997"/>
    <n v="3293839.4276999999"/>
    <n v="4146204.5784199997"/>
    <n v="3293839.4276999999"/>
    <n v="2808474.1327099996"/>
    <n v="2320924.96728"/>
    <n v="2808474.1327099996"/>
    <n v="2320924.96728"/>
    <n v="0"/>
    <n v="0"/>
    <n v="0"/>
    <n v="0"/>
    <n v="2388.9663299999997"/>
    <n v="-4477.8566900000005"/>
    <n v="2692187.2609000001"/>
    <n v="2108567.4771599998"/>
    <n v="3692445.9656199999"/>
    <n v="2753098.3308900003"/>
    <n v="0"/>
    <n v="0"/>
    <n v="0"/>
    <n v="0"/>
    <n v="0"/>
    <n v="0"/>
    <s v="Automoviles Residentes"/>
    <s v="Automóviles"/>
    <s v="Automóviles"/>
    <x v="46"/>
    <x v="3"/>
    <n v="133123186.35826999"/>
    <n v="105359891.86443999"/>
    <n v="915229324.65265"/>
    <n v="785024033.86473012"/>
    <n v="876641246.77607977"/>
    <n v="747866068.79561019"/>
    <n v="118102294.51461998"/>
    <n v="93922952.05693002"/>
    <n v="71101630.919850022"/>
    <n v="63152010.899920002"/>
    <n v="6993439.6150700022"/>
    <n v="5791339.4398800014"/>
    <n v="3.5106892676896617"/>
    <n v="3.5069590079573811"/>
    <n v="852365.1507199998"/>
    <n v="25.877556250979229"/>
    <n v="59.287057680249909"/>
    <n v="56.875261101398145"/>
    <n v="3.1145623026641336"/>
    <n v="3.1262744953629773"/>
    <n v="0.45302357198766302"/>
    <n v="0.47296480671745794"/>
    <n v="0.41958453316189442"/>
    <n v="0.44043172502858896"/>
    <m/>
    <m/>
    <m/>
    <n v="0"/>
    <m/>
    <n v="0"/>
    <m/>
    <n v="0"/>
    <m/>
    <n v="21.006675024112532"/>
    <n v="67.736024105694966"/>
    <n v="70.462602024915341"/>
    <n v="3.9499433365682965"/>
    <n v="27.678496897147898"/>
    <n v="34.119654361431209"/>
    <n v="72.910674549247034"/>
    <n v="76.588890905264478"/>
    <s v="Resto"/>
    <n v="2023"/>
    <n v="4"/>
    <d v="2025-03-26T00:00:00"/>
    <x v="46"/>
    <x v="21"/>
  </r>
  <r>
    <n v="2024"/>
    <n v="12"/>
    <n v="50"/>
    <x v="56"/>
    <s v="Automoviles Residentes"/>
    <n v="38"/>
    <s v="aea92132c4cbeb263e6ac2bf6c183b5d81737f179f21efdc5863739672f0f470"/>
    <s v="866d562d83a77144c090ae01fef5e5dc5d322dfdcb968ee04e0fa262fe1b2619"/>
    <x v="35"/>
    <n v="-3.7162800000000002"/>
    <n v="-13.62607"/>
    <n v="-3.7162800000000002"/>
    <n v="-13.62607"/>
    <n v="112.09368000000001"/>
    <n v="-228.91546"/>
    <n v="112.09368000000001"/>
    <n v="-228.91546"/>
    <n v="0"/>
    <n v="0"/>
    <n v="137.94900000000001"/>
    <n v="132.37299999999999"/>
    <n v="0"/>
    <n v="0"/>
    <n v="8.2152900000000013"/>
    <n v="0.1925"/>
    <n v="0"/>
    <n v="0"/>
    <n v="0"/>
    <n v="0"/>
    <n v="0"/>
    <n v="0"/>
    <n v="0"/>
    <n v="0"/>
    <s v="Automoviles Residentes"/>
    <s v="Automóviles"/>
    <s v="Automóviles"/>
    <x v="46"/>
    <x v="3"/>
    <n v="56200364.244449995"/>
    <n v="33772004.557349995"/>
    <n v="915229324.65265"/>
    <n v="785024033.86473012"/>
    <n v="876641246.77607977"/>
    <n v="747866068.79561019"/>
    <n v="118102294.51461998"/>
    <n v="93922952.05693002"/>
    <n v="71101630.919850022"/>
    <n v="63152010.899920002"/>
    <n v="-3.7162800000000002"/>
    <n v="-13.62607"/>
    <n v="-3.1466619808474247E-6"/>
    <n v="-1.4507710523984336E-5"/>
    <n v="9.909790000000001"/>
    <n v="-72.726692289119313"/>
    <n v="100"/>
    <n v="100"/>
    <n v="-6.612555007358333E-6"/>
    <n v="-4.0347234872780098E-5"/>
    <n v="-4.0604905239573826E-7"/>
    <n v="-4.239225582491042E-7"/>
    <n v="-1.735751953085802E-6"/>
    <n v="-1.8219933446029851E-6"/>
    <m/>
    <m/>
    <m/>
    <n v="0"/>
    <m/>
    <n v="0"/>
    <m/>
    <n v="0"/>
    <m/>
    <n v="-148.96728250682588"/>
    <n v="-3016.2872549969325"/>
    <n v="1679.9815353950185"/>
    <n v="1.5765275500692616E-4"/>
    <n v="4167.6831168831168"/>
    <m/>
    <m/>
    <m/>
    <s v="Resto"/>
    <n v="2023"/>
    <n v="4"/>
    <d v="2025-03-26T00:00:00"/>
    <x v="46"/>
    <x v="35"/>
  </r>
  <r>
    <n v="2024"/>
    <n v="12"/>
    <n v="23"/>
    <x v="16"/>
    <s v="Automoviles Residentes"/>
    <n v="17"/>
    <s v="4523540f1504cd17100c4835e85b7eefd49911580f8efff0599a8f283be6b9e3"/>
    <s v="866d562d83a77144c090ae01fef5e5dc5d322dfdcb968ee04e0fa262fe1b2619"/>
    <x v="18"/>
    <n v="3105929.1450500004"/>
    <n v="2502308.45841"/>
    <n v="3105929.1450500004"/>
    <n v="2502308.45841"/>
    <n v="2071450.9463099984"/>
    <n v="1584975.4204599992"/>
    <n v="2071450.9463099984"/>
    <n v="1584975.4204599992"/>
    <n v="0"/>
    <n v="0"/>
    <n v="137.94900000000001"/>
    <n v="132.37299999999999"/>
    <n v="4036.7258400000001"/>
    <n v="7408.5464800000009"/>
    <n v="2026079.23817"/>
    <n v="1520563.3750699998"/>
    <n v="2697205.4377199998"/>
    <n v="2161684.13173"/>
    <n v="0"/>
    <n v="0"/>
    <n v="0"/>
    <n v="0"/>
    <n v="0"/>
    <n v="0"/>
    <s v="Automoviles Residentes"/>
    <s v="Automóviles"/>
    <s v="Automóviles"/>
    <x v="46"/>
    <x v="3"/>
    <n v="22633209.318060003"/>
    <n v="19354152.859979998"/>
    <n v="915229324.65265"/>
    <n v="785024033.86473012"/>
    <n v="876641246.77607977"/>
    <n v="747866068.79561019"/>
    <n v="118102294.51461998"/>
    <n v="93922952.05693002"/>
    <n v="71101630.919850022"/>
    <n v="63152010.899920002"/>
    <n v="5045280.7220100006"/>
    <n v="4111555.2474699998"/>
    <n v="2.6298635075760659"/>
    <n v="2.6642140218221235"/>
    <n v="603620.68664000044"/>
    <n v="24.122553101369014"/>
    <n v="61.561076899059486"/>
    <n v="60.86038756136788"/>
    <n v="13.722884374915612"/>
    <n v="12.92905185007713"/>
    <n v="0.33936075488280165"/>
    <n v="0.35429876890601603"/>
    <n v="0.31875564956794433"/>
    <n v="0.33459312607133057"/>
    <m/>
    <m/>
    <m/>
    <n v="0"/>
    <m/>
    <n v="0"/>
    <m/>
    <n v="0"/>
    <m/>
    <n v="30.692938172429951"/>
    <n v="66.693438567693136"/>
    <n v="63.340529227444399"/>
    <n v="2.9133662892276844"/>
    <n v="33.245300484547613"/>
    <n v="24.773337516310544"/>
    <n v="75.11772035735936"/>
    <n v="70.341607857994035"/>
    <s v="Medianas"/>
    <n v="2023"/>
    <n v="4"/>
    <d v="2025-03-26T00:00:00"/>
    <x v="46"/>
    <x v="18"/>
  </r>
  <r>
    <n v="2024"/>
    <n v="12"/>
    <n v="48"/>
    <x v="3"/>
    <s v="Automoviles Residentes"/>
    <n v="36"/>
    <s v="76a50887d8f1c2e9301755428990ad81479ee21c25b43215cf524541e0503269"/>
    <s v="866d562d83a77144c090ae01fef5e5dc5d322dfdcb968ee04e0fa262fe1b2619"/>
    <x v="6"/>
    <n v="9533114.1332600005"/>
    <n v="7671297.5956000006"/>
    <n v="9533114.1332600005"/>
    <n v="7671297.5956000006"/>
    <n v="6903429.6795499977"/>
    <n v="5826023.2282699989"/>
    <n v="6903429.6795499977"/>
    <n v="5826023.2282699989"/>
    <n v="0"/>
    <n v="0"/>
    <n v="137.94900000000001"/>
    <n v="132.37299999999999"/>
    <n v="248904.03177"/>
    <n v="271807.08691000001"/>
    <n v="6817143.9829099998"/>
    <n v="5723840.0561099993"/>
    <n v="8565438.1524"/>
    <n v="7292609.0698299995"/>
    <n v="0"/>
    <n v="0"/>
    <n v="0"/>
    <n v="0"/>
    <n v="0"/>
    <n v="0"/>
    <s v="Automoviles Residentes"/>
    <s v="Automóviles"/>
    <s v="Automóviles"/>
    <x v="46"/>
    <x v="3"/>
    <n v="61783494.341970004"/>
    <n v="54332276.383280002"/>
    <n v="915229324.65265"/>
    <n v="785024033.86473012"/>
    <n v="876641246.77607977"/>
    <n v="747866068.79561019"/>
    <n v="118102294.51461998"/>
    <n v="93922952.05693002"/>
    <n v="71101630.919850022"/>
    <n v="63152010.899920002"/>
    <n v="15072339.28723"/>
    <n v="12131861.220149999"/>
    <n v="8.0719127197650575"/>
    <n v="8.1676495761655321"/>
    <n v="1861816.5376599999"/>
    <n v="24.2699036826296"/>
    <n v="63.249068054995995"/>
    <n v="63.232652075335494"/>
    <n v="15.42987206339361"/>
    <n v="14.119227292233857"/>
    <n v="1.0416093405746183"/>
    <n v="1.0874589997126887"/>
    <n v="0.97720544399559939"/>
    <n v="1.0257582093481159"/>
    <m/>
    <m/>
    <m/>
    <n v="0"/>
    <m/>
    <n v="0"/>
    <m/>
    <n v="0"/>
    <m/>
    <n v="18.49299958249442"/>
    <n v="72.415263082445222"/>
    <n v="75.945733504219817"/>
    <n v="9.7092423763555473"/>
    <n v="19.100881856978802"/>
    <n v="17.453685922035469"/>
    <n v="79.588969783172899"/>
    <n v="78.488233789877754"/>
    <s v="Grandes"/>
    <n v="2023"/>
    <n v="4"/>
    <d v="2025-03-26T00:00:00"/>
    <x v="46"/>
    <x v="6"/>
  </r>
  <r>
    <n v="2024"/>
    <n v="12"/>
    <n v="18"/>
    <x v="64"/>
    <s v="Automoviles Residentes"/>
    <n v="5"/>
    <s v="ef2d127de37b942baad06145e54b0c619a1f22327b2ebbcfbec78f5564afe39d"/>
    <s v="866d562d83a77144c090ae01fef5e5dc5d322dfdcb968ee04e0fa262fe1b2619"/>
    <x v="32"/>
    <n v="946.62605000000008"/>
    <n v="1129.2120300000001"/>
    <n v="946.62605000000008"/>
    <n v="1129.2120300000001"/>
    <n v="-3972.2024299999994"/>
    <n v="-833.49168000000031"/>
    <n v="-3972.2024299999994"/>
    <n v="-833.49168000000031"/>
    <n v="0"/>
    <n v="0"/>
    <n v="137.94900000000001"/>
    <n v="132.37299999999999"/>
    <n v="0"/>
    <n v="0"/>
    <n v="-3972.2024300000003"/>
    <n v="-833.49168000000009"/>
    <n v="1009.2193199999999"/>
    <n v="1223.9312600000001"/>
    <n v="0"/>
    <n v="0"/>
    <n v="0"/>
    <n v="0"/>
    <n v="0"/>
    <n v="0"/>
    <s v="Automoviles Residentes"/>
    <s v="Automóviles"/>
    <s v="Automóviles"/>
    <x v="46"/>
    <x v="3"/>
    <n v="21640816.292180002"/>
    <n v="22099973.424029998"/>
    <n v="915229324.65265"/>
    <n v="785024033.86473012"/>
    <n v="876641246.77607977"/>
    <n v="747866068.79561019"/>
    <n v="118102294.51461998"/>
    <n v="93922952.05693002"/>
    <n v="71101630.919850022"/>
    <n v="63152010.899920002"/>
    <n v="946.62605000000008"/>
    <n v="1129.2120300000001"/>
    <n v="8.0153061707265692E-4"/>
    <n v="1.2022748489799861E-3"/>
    <n v="-182.58598000000006"/>
    <n v="-16.169326499293501"/>
    <n v="100"/>
    <n v="100"/>
    <n v="4.3742622146007836E-3"/>
    <n v="5.1095628412483624E-3"/>
    <n v="1.0343047632999149E-4"/>
    <n v="1.0798328888599472E-4"/>
    <n v="1.4384426225026611E-4"/>
    <n v="1.5099121047415921E-4"/>
    <m/>
    <m/>
    <m/>
    <n v="0"/>
    <m/>
    <n v="0"/>
    <m/>
    <n v="0"/>
    <m/>
    <n v="376.57373496517658"/>
    <n v="-419.61685187091558"/>
    <n v="-73.81179600079183"/>
    <n v="-5.5866544530851926E-3"/>
    <n v="376.57373496517687"/>
    <n v="-17.542810369922258"/>
    <n v="-393.59159612600365"/>
    <n v="-68.099549969824295"/>
    <s v="Resto"/>
    <n v="2023"/>
    <n v="4"/>
    <d v="2025-03-26T00:00:00"/>
    <x v="46"/>
    <x v="32"/>
  </r>
  <r>
    <n v="2024"/>
    <n v="12"/>
    <n v="9"/>
    <x v="8"/>
    <s v="Automoviles Residentes"/>
    <n v="9"/>
    <s v="19581e27de7ced00ff1ce50b2047e7a567c76b1cbaebabe5ef03f7c3017bb5b7"/>
    <s v="866d562d83a77144c090ae01fef5e5dc5d322dfdcb968ee04e0fa262fe1b2619"/>
    <x v="23"/>
    <n v="589665.36444000003"/>
    <n v="544999.53594000009"/>
    <n v="589665.36444000003"/>
    <n v="544999.53594000009"/>
    <n v="430249.16565999994"/>
    <n v="497684.3157700001"/>
    <n v="430249.16565999994"/>
    <n v="497684.3157700001"/>
    <n v="0"/>
    <n v="0"/>
    <n v="137.94900000000001"/>
    <n v="132.37299999999999"/>
    <n v="70.147809999999993"/>
    <n v="-359.53534000000002"/>
    <n v="429976.05777999997"/>
    <n v="494699.87187999999"/>
    <n v="568174.5991799999"/>
    <n v="567270.94764000003"/>
    <n v="0"/>
    <n v="0"/>
    <n v="0"/>
    <n v="0"/>
    <n v="0"/>
    <n v="0"/>
    <s v="Automoviles Residentes"/>
    <s v="Automóviles"/>
    <s v="Automóviles"/>
    <x v="46"/>
    <x v="3"/>
    <n v="3641209.24174"/>
    <n v="3056102.5559399999"/>
    <n v="915229324.65265"/>
    <n v="785024033.86473012"/>
    <n v="876641246.77607977"/>
    <n v="747866068.79561019"/>
    <n v="118102294.51461998"/>
    <n v="93922952.05693002"/>
    <n v="71101630.919850022"/>
    <n v="63152010.899920002"/>
    <n v="1576488.6490499999"/>
    <n v="1418424.51196"/>
    <n v="0.49928358027540681"/>
    <n v="0.58026235760738931"/>
    <n v="44665.828499999945"/>
    <n v="8.1955718408019518"/>
    <n v="37.403717736587282"/>
    <n v="38.422879141231959"/>
    <n v="16.194218054830067"/>
    <n v="17.833155987540753"/>
    <n v="6.4428154622754377E-2"/>
    <n v="6.7264159267949444E-2"/>
    <n v="6.9424566946941477E-2"/>
    <n v="7.2873948783060374E-2"/>
    <m/>
    <m/>
    <m/>
    <n v="0"/>
    <m/>
    <n v="0"/>
    <m/>
    <n v="0"/>
    <m/>
    <n v="-13.549784064556425"/>
    <n v="72.964971593439913"/>
    <n v="91.318300833340714"/>
    <n v="0.60511856070503123"/>
    <n v="-13.083450750458281"/>
    <n v="0.15929804686090066"/>
    <n v="75.676747675899165"/>
    <n v="87.206981767369669"/>
    <s v="Resto"/>
    <n v="2023"/>
    <n v="4"/>
    <d v="2025-03-26T00:00:00"/>
    <x v="46"/>
    <x v="23"/>
  </r>
  <r>
    <n v="2024"/>
    <n v="12"/>
    <n v="130"/>
    <x v="70"/>
    <s v="Automoviles Residentes"/>
    <n v="282"/>
    <s v="27e1615212f3c6ea846ed6c412df1361ce97f006ee20bb5aa2483a3b61d5cadd"/>
    <s v="866d562d83a77144c090ae01fef5e5dc5d322dfdcb968ee04e0fa262fe1b2619"/>
    <x v="33"/>
    <n v="40399.697639999999"/>
    <n v="1991.31951"/>
    <n v="40399.697639999999"/>
    <n v="1991.31951"/>
    <n v="12903.933760000004"/>
    <n v="517.98641999999995"/>
    <n v="12903.933760000004"/>
    <n v="517.98641999999995"/>
    <n v="0"/>
    <n v="0"/>
    <n v="137.94900000000001"/>
    <n v="132.37299999999999"/>
    <n v="0"/>
    <n v="0"/>
    <n v="5311.7771500000008"/>
    <n v="248.46831"/>
    <n v="7414.6597599999996"/>
    <n v="-131.38891000000001"/>
    <n v="0"/>
    <n v="0"/>
    <n v="0"/>
    <n v="0"/>
    <n v="0"/>
    <n v="0"/>
    <s v="Automoviles Residentes"/>
    <s v="Automóviles"/>
    <s v="Automóviles"/>
    <x v="46"/>
    <x v="3"/>
    <n v="40399.697639999999"/>
    <n v="1991.31951"/>
    <n v="915229324.65265"/>
    <n v="785024033.86473012"/>
    <n v="876641246.77607977"/>
    <n v="747866068.79561019"/>
    <n v="118102294.51461998"/>
    <n v="93922952.05693002"/>
    <n v="71101630.919850022"/>
    <n v="63152010.899920002"/>
    <n v="40399.697639999999"/>
    <n v="1991.31951"/>
    <n v="3.4207377431603486E-2"/>
    <n v="2.12016282111E-3"/>
    <n v="38408.378129999997"/>
    <n v="1928.7903290818456"/>
    <n v="100"/>
    <n v="100"/>
    <n v="100"/>
    <n v="100"/>
    <n v="4.4141611890913335E-3"/>
    <n v="4.6084641566402689E-3"/>
    <n v="2.5366350889877729E-4"/>
    <n v="2.662668615527498E-4"/>
    <m/>
    <m/>
    <m/>
    <n v="0"/>
    <m/>
    <n v="0"/>
    <m/>
    <n v="0"/>
    <m/>
    <n v="2391.1722125842612"/>
    <n v="31.940669148037721"/>
    <n v="26.01222040957154"/>
    <n v="1.8148576330894693E-2"/>
    <n v="2037.8087008359337"/>
    <n v="-5743.2919338473839"/>
    <n v="71.638852245864911"/>
    <n v="-189.10904276472039"/>
    <s v="Resto"/>
    <n v="2023"/>
    <n v="4"/>
    <d v="2025-03-26T00:00:00"/>
    <x v="46"/>
    <x v="33"/>
  </r>
  <r>
    <n v="2024"/>
    <n v="12"/>
    <n v="93"/>
    <x v="43"/>
    <s v="Automoviles Residentes"/>
    <n v="220"/>
    <s v="36790ecd55c2030dc553685bef719df653f413a20cdad1bfd1dc934c76686ddd"/>
    <s v="866d562d83a77144c090ae01fef5e5dc5d322dfdcb968ee04e0fa262fe1b2619"/>
    <x v="30"/>
    <n v="575.80304000000001"/>
    <n v="431.08497"/>
    <n v="575.80304000000001"/>
    <n v="431.08497"/>
    <n v="-39.251110000000004"/>
    <n v="-703.15541000000007"/>
    <n v="-39.251110000000004"/>
    <n v="-703.15541000000007"/>
    <n v="0"/>
    <n v="0"/>
    <n v="137.94900000000001"/>
    <n v="132.37299999999999"/>
    <n v="0"/>
    <n v="0"/>
    <n v="-39.251109999999997"/>
    <n v="-730.87982999999997"/>
    <n v="523.61958000000004"/>
    <n v="220.92742999999999"/>
    <n v="0"/>
    <n v="0"/>
    <n v="0"/>
    <n v="0"/>
    <n v="0"/>
    <n v="0"/>
    <s v="Automoviles Residentes"/>
    <s v="Automóviles"/>
    <s v="Automóviles"/>
    <x v="46"/>
    <x v="3"/>
    <n v="790543.25459999999"/>
    <n v="654697.32048999995"/>
    <n v="915229324.65265"/>
    <n v="785024033.86473012"/>
    <n v="876641246.77607977"/>
    <n v="747866068.79561019"/>
    <n v="118102294.51461998"/>
    <n v="93922952.05693002"/>
    <n v="71101630.919850022"/>
    <n v="63152010.899920002"/>
    <n v="764.65544999999997"/>
    <n v="649.33877000000007"/>
    <n v="4.8754602301881683E-4"/>
    <n v="4.5897723672346262E-4"/>
    <n v="144.71807000000001"/>
    <n v="33.570660095154793"/>
    <n v="75.302286801199159"/>
    <n v="66.388299900836031"/>
    <n v="7.2836373803650434E-2"/>
    <n v="6.5844926580325688E-2"/>
    <n v="6.2913526095607805E-5"/>
    <n v="6.5682859678068193E-5"/>
    <n v="5.4913601546405848E-5"/>
    <n v="5.7642001420686778E-5"/>
    <m/>
    <m/>
    <m/>
    <n v="0"/>
    <m/>
    <n v="0"/>
    <m/>
    <n v="0"/>
    <m/>
    <n v="-94.417861337367796"/>
    <n v="-6.8167597725777904"/>
    <n v="-163.11294963496411"/>
    <n v="-5.5204233000289664E-5"/>
    <n v="-94.629608262688009"/>
    <n v="137.00976379438265"/>
    <n v="-7.4961119673943424"/>
    <n v="-330.82348805668903"/>
    <s v="Resto"/>
    <n v="2023"/>
    <n v="4"/>
    <d v="2025-03-26T00:00:00"/>
    <x v="46"/>
    <x v="30"/>
  </r>
  <r>
    <n v="2024"/>
    <n v="12"/>
    <n v="8"/>
    <x v="20"/>
    <s v="Automoviles Residentes"/>
    <n v="8"/>
    <s v="2c624232cdd221771294dfbb310aca000a0df6ac8b66b696d90ef06fdefb64a3"/>
    <s v="866d562d83a77144c090ae01fef5e5dc5d322dfdcb968ee04e0fa262fe1b2619"/>
    <x v="22"/>
    <n v="728037.57641999994"/>
    <n v="528428.37256000005"/>
    <n v="728037.57641999994"/>
    <n v="528428.37256000005"/>
    <n v="497913.49196999997"/>
    <n v="419668.80645999993"/>
    <n v="497913.49196999997"/>
    <n v="419668.80645999993"/>
    <n v="0"/>
    <n v="0"/>
    <n v="137.94900000000001"/>
    <n v="132.37299999999999"/>
    <n v="0"/>
    <n v="0"/>
    <n v="495632.8996"/>
    <n v="419668.80645999999"/>
    <n v="681763.62442000001"/>
    <n v="542270.90972"/>
    <n v="0"/>
    <n v="0"/>
    <n v="0"/>
    <n v="0"/>
    <n v="0"/>
    <n v="0"/>
    <s v="Automoviles Residentes"/>
    <s v="Automóviles"/>
    <s v="Automóviles"/>
    <x v="46"/>
    <x v="3"/>
    <n v="2563341.60146"/>
    <n v="2109928.1285699997"/>
    <n v="915229324.65265"/>
    <n v="785024033.86473012"/>
    <n v="876641246.77607977"/>
    <n v="747866068.79561019"/>
    <n v="118102294.51461998"/>
    <n v="93922952.05693002"/>
    <n v="71101630.919850022"/>
    <n v="63152010.899920002"/>
    <n v="1381895.7490399999"/>
    <n v="1003263.95878"/>
    <n v="0.61644659776688382"/>
    <n v="0.56261899885738353"/>
    <n v="199609.20385999989"/>
    <n v="37.774126868506741"/>
    <n v="52.683972501237243"/>
    <n v="52.670921539191475"/>
    <n v="28.401894464839657"/>
    <n v="25.044851784508008"/>
    <n v="7.9547011531378373E-2"/>
    <n v="8.3048519459632777E-2"/>
    <n v="6.7313655348678808E-2"/>
    <n v="7.0658155866196698E-2"/>
    <m/>
    <m/>
    <m/>
    <n v="0"/>
    <m/>
    <n v="0"/>
    <m/>
    <n v="0"/>
    <m/>
    <n v="18.644389172026244"/>
    <n v="68.391180358904592"/>
    <n v="79.418295506520877"/>
    <n v="0.70028420660459612"/>
    <n v="18.100962466277657"/>
    <n v="25.723805610746609"/>
    <n v="72.698642439548181"/>
    <n v="77.390986486200191"/>
    <s v="Resto"/>
    <n v="2023"/>
    <n v="4"/>
    <d v="2025-03-26T00:00:00"/>
    <x v="46"/>
    <x v="22"/>
  </r>
  <r>
    <n v="2024"/>
    <n v="12"/>
    <n v="129"/>
    <x v="71"/>
    <s v="Automoviles Residentes"/>
    <n v="208"/>
    <s v="8df66f64b57424391d363fd6b811fed3c430c77597da265025728bd637bad804"/>
    <s v="866d562d83a77144c090ae01fef5e5dc5d322dfdcb968ee04e0fa262fe1b2619"/>
    <x v="29"/>
    <n v="253621.38649"/>
    <n v="106661.09891"/>
    <n v="253621.38649"/>
    <n v="106661.09891"/>
    <n v="148746.75174000004"/>
    <n v="62883.929480000021"/>
    <n v="148746.75174000004"/>
    <n v="62883.929480000021"/>
    <n v="0"/>
    <n v="0"/>
    <n v="137.94900000000001"/>
    <n v="132.37299999999999"/>
    <n v="0"/>
    <n v="0"/>
    <n v="142083.38274"/>
    <n v="33744.703979999998"/>
    <n v="177769.7469"/>
    <n v="44721.404409999996"/>
    <n v="0"/>
    <n v="0"/>
    <n v="0"/>
    <n v="0"/>
    <n v="0"/>
    <n v="0"/>
    <s v="Automoviles Residentes"/>
    <s v="Automóviles"/>
    <s v="Automóviles"/>
    <x v="46"/>
    <x v="3"/>
    <n v="253621.38649"/>
    <n v="106661.09891"/>
    <n v="915229324.65265"/>
    <n v="785024033.86473012"/>
    <n v="876641246.77607977"/>
    <n v="747866068.79561019"/>
    <n v="118102294.51461998"/>
    <n v="93922952.05693002"/>
    <n v="71101630.919850022"/>
    <n v="63152010.899920002"/>
    <n v="253621.38649"/>
    <n v="106661.09891"/>
    <n v="0.21474721344944236"/>
    <n v="0.11356233654724666"/>
    <n v="146960.28758"/>
    <n v="137.78246153642596"/>
    <n v="100"/>
    <n v="100"/>
    <n v="100"/>
    <n v="100"/>
    <n v="2.7711239102424411E-2"/>
    <n v="2.8931035063968696E-2"/>
    <n v="1.3586985150620127E-2"/>
    <n v="1.4262058857914331E-2"/>
    <m/>
    <m/>
    <m/>
    <n v="0"/>
    <m/>
    <n v="0"/>
    <m/>
    <n v="0"/>
    <m/>
    <n v="136.54175712303149"/>
    <n v="58.649135941800765"/>
    <n v="58.95676129594456"/>
    <n v="0.2092030095732631"/>
    <n v="321.05387211045257"/>
    <n v="297.50483967415283"/>
    <n v="79.925513321412055"/>
    <n v="75.455376290585505"/>
    <s v="Resto"/>
    <n v="2023"/>
    <n v="4"/>
    <d v="2025-03-26T00:00:00"/>
    <x v="46"/>
    <x v="29"/>
  </r>
  <r>
    <n v="2024"/>
    <n v="12"/>
    <n v="22"/>
    <x v="15"/>
    <s v="Automoviles Residentes"/>
    <n v="16"/>
    <s v="b17ef6d19c7a5b1ee83b907c595526dcb1eb06db8227d650d5dda0a9f4ce8cd9"/>
    <s v="866d562d83a77144c090ae01fef5e5dc5d322dfdcb968ee04e0fa262fe1b2619"/>
    <x v="8"/>
    <n v="4304955.1129200002"/>
    <n v="3276081.3777299998"/>
    <n v="4304955.1129200002"/>
    <n v="3276081.3777299998"/>
    <n v="2771652.8253100002"/>
    <n v="2369094.4691099999"/>
    <n v="2771652.8253100002"/>
    <n v="2369094.4691099999"/>
    <n v="0"/>
    <n v="0"/>
    <n v="137.94900000000001"/>
    <n v="132.37299999999999"/>
    <n v="434.60669000000001"/>
    <n v="-431.33939000000004"/>
    <n v="2770968.5033100001"/>
    <n v="2361006.9255399997"/>
    <n v="3821287.1198400003"/>
    <n v="2988818.39475"/>
    <n v="0"/>
    <n v="0"/>
    <n v="0"/>
    <n v="0"/>
    <n v="0"/>
    <n v="0"/>
    <s v="Automoviles Residentes"/>
    <s v="Automóviles"/>
    <s v="Automóviles"/>
    <x v="46"/>
    <x v="3"/>
    <n v="30790952.222909998"/>
    <n v="26673376.957529999"/>
    <n v="915229324.65265"/>
    <n v="785024033.86473012"/>
    <n v="876641246.77607977"/>
    <n v="747866068.79561019"/>
    <n v="118102294.51461998"/>
    <n v="93922952.05693002"/>
    <n v="71101630.919850022"/>
    <n v="63152010.899920002"/>
    <n v="6706919.4443900008"/>
    <n v="5231089.0424499996"/>
    <n v="3.6451070917907411"/>
    <n v="3.4880519681113205"/>
    <n v="1028873.7351900004"/>
    <n v="31.405622039306856"/>
    <n v="64.18677231200202"/>
    <n v="62.627138462847412"/>
    <n v="13.98123410329902"/>
    <n v="12.282214520292111"/>
    <n v="0.47036900992588138"/>
    <n v="0.49107375779451701"/>
    <n v="0.41732243044860862"/>
    <n v="0.43805722901774596"/>
    <m/>
    <m/>
    <m/>
    <n v="0"/>
    <m/>
    <n v="0"/>
    <m/>
    <n v="0"/>
    <m/>
    <n v="16.99207699181493"/>
    <n v="64.382850752420993"/>
    <n v="72.314884642809091"/>
    <n v="3.8981564690609862"/>
    <n v="17.3638447789066"/>
    <n v="27.852770397568172"/>
    <n v="72.514009453077222"/>
    <n v="78.994659885900703"/>
    <s v="Medianas"/>
    <n v="2023"/>
    <n v="4"/>
    <d v="2025-03-26T00:00:00"/>
    <x v="46"/>
    <x v="8"/>
  </r>
  <r>
    <n v="2024"/>
    <n v="12"/>
    <n v="1"/>
    <x v="14"/>
    <s v="Automoviles Residentes"/>
    <n v="30"/>
    <s v="624b60c58c9d8bfb6ff1886c2fd605d2adeb6ea4da576068201b6c6958ce93f4"/>
    <s v="866d562d83a77144c090ae01fef5e5dc5d322dfdcb968ee04e0fa262fe1b2619"/>
    <x v="13"/>
    <n v="5959088.8673599996"/>
    <n v="4935260.09296"/>
    <n v="5959088.8673599996"/>
    <n v="4935260.09296"/>
    <n v="3663888.8969500028"/>
    <n v="3356055.3888500002"/>
    <n v="3663888.8969500028"/>
    <n v="3356055.3888500002"/>
    <n v="0"/>
    <n v="0"/>
    <n v="137.94900000000001"/>
    <n v="132.37299999999999"/>
    <n v="-2066.3475600000002"/>
    <n v="-9691.4473300000009"/>
    <n v="3645589.2533499999"/>
    <n v="3341779.0523100002"/>
    <n v="5428905.7385799997"/>
    <n v="4489745.88643"/>
    <n v="0"/>
    <n v="0"/>
    <n v="0"/>
    <n v="0"/>
    <n v="0"/>
    <n v="0"/>
    <s v="Automoviles Residentes"/>
    <s v="Automóviles"/>
    <s v="Automóviles"/>
    <x v="46"/>
    <x v="3"/>
    <n v="45393489.003809996"/>
    <n v="37616661.60249"/>
    <n v="915229324.65265"/>
    <n v="785024033.86473012"/>
    <n v="876641246.77607977"/>
    <n v="747866068.79561019"/>
    <n v="118102294.51461998"/>
    <n v="93922952.05693002"/>
    <n v="71101630.919850022"/>
    <n v="63152010.899920002"/>
    <n v="8086771.6661099996"/>
    <n v="6728340.6416199999"/>
    <n v="5.0457011795163043"/>
    <n v="5.2545836612637187"/>
    <n v="1023828.7743999995"/>
    <n v="20.745183741389049"/>
    <n v="73.689342464475885"/>
    <n v="73.350330428153299"/>
    <n v="13.127629089845543"/>
    <n v="13.119877954914838"/>
    <n v="0.6511033581252007"/>
    <n v="0.67976368774285245"/>
    <n v="0.62867630544549791"/>
    <n v="0.65991228896210208"/>
    <m/>
    <m/>
    <m/>
    <n v="0"/>
    <m/>
    <n v="0"/>
    <m/>
    <n v="0"/>
    <m/>
    <n v="9.172479963314494"/>
    <n v="61.484045271054697"/>
    <n v="68.001591114464503"/>
    <n v="5.1530307386059206"/>
    <n v="9.0912713343508145"/>
    <n v="20.917884350394012"/>
    <n v="67.151456092578073"/>
    <n v="74.431362861990394"/>
    <s v="Medianas"/>
    <n v="2023"/>
    <n v="4"/>
    <d v="2025-03-26T00:00:00"/>
    <x v="46"/>
    <x v="13"/>
  </r>
  <r>
    <n v="2024"/>
    <n v="12"/>
    <n v="89"/>
    <x v="29"/>
    <s v="Automoviles Residentes"/>
    <n v="61"/>
    <s v="d029fa3a95e174a19934857f535eb9427d967218a36ea014b70ad704bc6c8d1c"/>
    <s v="866d562d83a77144c090ae01fef5e5dc5d322dfdcb968ee04e0fa262fe1b2619"/>
    <x v="14"/>
    <n v="1873992.2912899998"/>
    <n v="1790995.5547400001"/>
    <n v="1873992.2912899998"/>
    <n v="1790995.5547400001"/>
    <n v="1408205.3960499999"/>
    <n v="1392631.9471700001"/>
    <n v="1408205.3960499999"/>
    <n v="1392631.9471700001"/>
    <n v="0"/>
    <n v="0"/>
    <n v="137.94900000000001"/>
    <n v="132.37299999999999"/>
    <n v="43643.057390000002"/>
    <n v="16977.862249999998"/>
    <n v="1154764.5596400001"/>
    <n v="1112433.69313"/>
    <n v="1491461.8187200001"/>
    <n v="1366763.2901199998"/>
    <n v="0"/>
    <n v="0"/>
    <n v="0"/>
    <n v="0"/>
    <n v="0"/>
    <n v="0"/>
    <s v="Automoviles Residentes"/>
    <s v="Automóviles"/>
    <s v="Automóviles"/>
    <x v="46"/>
    <x v="3"/>
    <n v="3810245.83519"/>
    <n v="3485553.0195599999"/>
    <n v="915229324.65265"/>
    <n v="785024033.86473012"/>
    <n v="876641246.77607977"/>
    <n v="747866068.79561019"/>
    <n v="118102294.51461998"/>
    <n v="93922952.05693002"/>
    <n v="71101630.919850022"/>
    <n v="63152010.899920002"/>
    <n v="3810245.83519"/>
    <n v="3485553.0195599999"/>
    <n v="1.5867534995757568"/>
    <n v="1.9068774091070033"/>
    <n v="82996.736549999798"/>
    <n v="4.6341118117430691"/>
    <n v="49.182975911488718"/>
    <n v="51.383397259757857"/>
    <n v="49.182975911488718"/>
    <n v="51.383397259757857"/>
    <n v="0.20475658294725443"/>
    <n v="0.21376957771286265"/>
    <n v="0.22814531498135149"/>
    <n v="0.23948078800048817"/>
    <m/>
    <m/>
    <m/>
    <n v="0"/>
    <m/>
    <n v="0"/>
    <m/>
    <n v="0"/>
    <m/>
    <n v="1.1182745672068561"/>
    <n v="75.144673891941878"/>
    <n v="77.757420641514059"/>
    <n v="1.9805528759775042"/>
    <n v="3.8052485079713705"/>
    <n v="9.1236375385127531"/>
    <n v="77.425016527143825"/>
    <n v="81.391832892463043"/>
    <s v="Medianas"/>
    <n v="2023"/>
    <n v="4"/>
    <d v="2025-03-26T00:00:00"/>
    <x v="46"/>
    <x v="14"/>
  </r>
  <r>
    <n v="2024"/>
    <n v="12"/>
    <n v="61"/>
    <x v="2"/>
    <s v="Automoviles Resident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52842.05071000001"/>
    <n v="160439.85821000001"/>
    <n v="270096.14438999997"/>
    <n v="218842.09427"/>
    <n v="0"/>
    <n v="0"/>
    <n v="0"/>
    <n v="0"/>
    <n v="0"/>
    <n v="0"/>
    <s v="Automoviles Residentes"/>
    <s v="Automóviles"/>
    <s v="Automóviles"/>
    <x v="46"/>
    <x v="3"/>
    <n v="0"/>
    <n v="0"/>
    <n v="915229324.65265"/>
    <n v="785024033.86473012"/>
    <n v="876641246.77607977"/>
    <n v="747866068.79561019"/>
    <n v="118102294.51461998"/>
    <n v="93922952.05693002"/>
    <n v="71101630.919850022"/>
    <n v="63152010.89992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7.593040489386759"/>
    <n v="23.420562799387422"/>
    <n v="93.611869684786669"/>
    <n v="73.313070204882393"/>
    <m/>
    <n v="2023"/>
    <n v="4"/>
    <d v="2025-03-26T00:00:00"/>
    <x v="46"/>
    <x v="2"/>
  </r>
  <r>
    <n v="2024"/>
    <n v="12"/>
    <n v="80"/>
    <x v="30"/>
    <s v="Automoviles Residentes"/>
    <n v="52"/>
    <s v="41cfc0d1f2d127b04555b7246d84019b4d27710a3f3aff6e7764375b1e06e05d"/>
    <s v="866d562d83a77144c090ae01fef5e5dc5d322dfdcb968ee04e0fa262fe1b2619"/>
    <x v="31"/>
    <n v="23334.00779"/>
    <n v="21634.590459999999"/>
    <n v="23334.00779"/>
    <n v="21634.590459999999"/>
    <n v="14847.243310000002"/>
    <n v="15843.135240000003"/>
    <n v="14847.243310000002"/>
    <n v="15843.135240000003"/>
    <n v="0"/>
    <n v="0"/>
    <n v="137.94900000000001"/>
    <n v="132.37299999999999"/>
    <n v="0"/>
    <n v="0"/>
    <n v="14847.24331"/>
    <n v="15843.13524"/>
    <n v="23725.719140000001"/>
    <n v="20496.566899999998"/>
    <n v="0"/>
    <n v="0"/>
    <n v="0"/>
    <n v="0"/>
    <n v="0"/>
    <n v="0"/>
    <s v="Automoviles Residentes"/>
    <s v="Automóviles"/>
    <s v="Automóviles"/>
    <x v="46"/>
    <x v="3"/>
    <n v="1104243.47276"/>
    <n v="1122680.13815"/>
    <n v="915229324.65265"/>
    <n v="785024033.86473012"/>
    <n v="876641246.77607977"/>
    <n v="747866068.79561019"/>
    <n v="118102294.51461998"/>
    <n v="93922952.05693002"/>
    <n v="71101630.919850022"/>
    <n v="63152010.899920002"/>
    <n v="29670.13594"/>
    <n v="25503.196239999997"/>
    <n v="1.9757455082391701E-2"/>
    <n v="2.3034402120246933E-2"/>
    <n v="1699.4173300000002"/>
    <n v="7.8550935971819724"/>
    <n v="78.644761982846518"/>
    <n v="84.830898278026979"/>
    <n v="2.1131216407988216"/>
    <n v="1.9270484730985262"/>
    <n v="2.5495258031483833E-3"/>
    <n v="2.6617510727236179E-3"/>
    <n v="2.7559144085680209E-3"/>
    <n v="2.8928428983067923E-3"/>
    <m/>
    <m/>
    <m/>
    <n v="0"/>
    <m/>
    <n v="0"/>
    <m/>
    <n v="0"/>
    <m/>
    <n v="-6.2859523378025584"/>
    <n v="63.629203536834858"/>
    <n v="73.230576142831239"/>
    <n v="2.0881719755116018E-2"/>
    <n v="-6.2859523378025468"/>
    <n v="15.754600542396213"/>
    <n v="62.578686118594931"/>
    <n v="77.296531254704917"/>
    <s v="Resto"/>
    <n v="2023"/>
    <n v="4"/>
    <d v="2025-03-26T00:00:00"/>
    <x v="46"/>
    <x v="31"/>
  </r>
  <r>
    <n v="2024"/>
    <n v="12"/>
    <n v="201.1"/>
    <x v="1"/>
    <s v="Automoviles Residentes"/>
    <n v="201.1"/>
    <m/>
    <m/>
    <x v="1"/>
    <n v="118102294.51461998"/>
    <n v="93922952.056929976"/>
    <n v="118102294.51461998"/>
    <n v="93922952.056929976"/>
    <n v="71101630.919850037"/>
    <n v="63152010.899920002"/>
    <n v="71101630.919850037"/>
    <n v="63152010.899920002"/>
    <n v="0"/>
    <n v="0"/>
    <n v="0"/>
    <n v="0"/>
    <n v="407947.70954999991"/>
    <n v="350029.82521000004"/>
    <n v="66858105.509329982"/>
    <n v="58998843.391080007"/>
    <n v="97035444.740789995"/>
    <n v="80119769.665529996"/>
    <n v="0"/>
    <n v="0"/>
    <n v="0"/>
    <n v="0"/>
    <n v="0"/>
    <n v="0"/>
    <s v="Automoviles Residentes"/>
    <s v="Automóviles"/>
    <s v="Automóviles"/>
    <x v="46"/>
    <x v="3"/>
    <n v="653037693.13169992"/>
    <n v="547224963.3522799"/>
    <n v="915229324.65265"/>
    <n v="785024033.86473012"/>
    <n v="876641246.77607977"/>
    <n v="747866068.79561019"/>
    <n v="118102294.51461998"/>
    <n v="93922952.05693002"/>
    <n v="71101630.919850022"/>
    <n v="63152010.899920002"/>
    <n v="192191555.87283993"/>
    <n v="151836603.64328003"/>
    <n v="100"/>
    <n v="99.999999999999957"/>
    <n v="24179342.457690001"/>
    <n v="25.743805883607717"/>
    <n v="61.450303567322294"/>
    <n v="61.857911599227741"/>
    <n v="18.085065495721999"/>
    <n v="17.163499172545318"/>
    <n v="12.904120457399291"/>
    <n v="13.472135260455845"/>
    <n v="11.964340963491333"/>
    <n v="12.558793074833144"/>
    <m/>
    <m/>
    <m/>
    <n v="0"/>
    <m/>
    <n v="0"/>
    <m/>
    <n v="0"/>
    <m/>
    <n v="12.588071079047936"/>
    <n v="60.203428910560511"/>
    <n v="67.23810263293403"/>
    <n v="100.00000000000003"/>
    <n v="13.32104439091124"/>
    <n v="21.112985154446395"/>
    <n v="68.900704982522115"/>
    <n v="73.63830879366985"/>
    <m/>
    <n v="2023"/>
    <n v="4"/>
    <d v="2025-03-26T00:00:00"/>
    <x v="46"/>
    <x v="1"/>
  </r>
  <r>
    <n v="2024"/>
    <n v="12"/>
    <n v="79"/>
    <x v="59"/>
    <s v="Automoviles Residentes"/>
    <n v="51"/>
    <s v="031b4af5197ec30a926f48cf40e11a7dbc470048a21e4003b7a3c07c5dab1baa"/>
    <s v="866d562d83a77144c090ae01fef5e5dc5d322dfdcb968ee04e0fa262fe1b2619"/>
    <x v="9"/>
    <n v="8379035.2317599999"/>
    <n v="6745524.7603199994"/>
    <n v="8379035.2317599999"/>
    <n v="6745524.7603199994"/>
    <n v="5934505.8642100003"/>
    <n v="5607698.9111899994"/>
    <n v="5934505.8642100003"/>
    <n v="5607698.9111899994"/>
    <n v="0"/>
    <n v="0"/>
    <n v="137.94900000000001"/>
    <n v="132.37299999999999"/>
    <n v="0"/>
    <n v="0"/>
    <n v="5904362.7988"/>
    <n v="5570576.78051"/>
    <n v="7220543.8391800001"/>
    <n v="6293172.2455799999"/>
    <n v="0"/>
    <n v="0"/>
    <n v="0"/>
    <n v="0"/>
    <n v="0"/>
    <n v="0"/>
    <s v="Automoviles Residentes"/>
    <s v="Automóviles"/>
    <s v="Automóviles"/>
    <x v="46"/>
    <x v="3"/>
    <n v="77118417.460149989"/>
    <n v="65800436.183449998"/>
    <n v="915229324.65265"/>
    <n v="785024033.86473012"/>
    <n v="876641246.77607977"/>
    <n v="747866068.79561019"/>
    <n v="118102294.51461998"/>
    <n v="93922952.05693002"/>
    <n v="71101630.919850022"/>
    <n v="63152010.899920002"/>
    <n v="11283220.3214"/>
    <n v="8680566.441399999"/>
    <n v="7.0947268774043613"/>
    <n v="7.1819769423679309"/>
    <n v="1633510.4714400005"/>
    <n v="24.21621044294422"/>
    <n v="74.261026489646227"/>
    <n v="77.708347788788814"/>
    <n v="10.86515453469953"/>
    <n v="10.251489430121165"/>
    <n v="0.91551210238374203"/>
    <n v="0.95581120128383068"/>
    <n v="0.85927620930422899"/>
    <n v="0.90196962287421734"/>
    <m/>
    <m/>
    <m/>
    <n v="0"/>
    <m/>
    <n v="0"/>
    <m/>
    <n v="0"/>
    <m/>
    <n v="5.8278263187038659"/>
    <n v="70.825646390837164"/>
    <n v="83.13213738650596"/>
    <n v="8.3465115883202845"/>
    <n v="5.9919471796498813"/>
    <n v="14.73615463570599"/>
    <n v="81.771718727914106"/>
    <n v="88.517786628555825"/>
    <s v="Grandes"/>
    <n v="2023"/>
    <n v="4"/>
    <d v="2025-03-26T00:00:00"/>
    <x v="46"/>
    <x v="9"/>
  </r>
  <r>
    <n v="2024"/>
    <n v="12"/>
    <n v="15.1"/>
    <x v="13"/>
    <s v="Automoviles Residentes"/>
    <n v="15.1"/>
    <m/>
    <m/>
    <x v="7"/>
    <n v="32031229.336149998"/>
    <n v="27284034.794600002"/>
    <n v="32031229.336149998"/>
    <n v="27284034.794600002"/>
    <n v="20760504.509160005"/>
    <n v="18512759.623640001"/>
    <n v="20760504.509160005"/>
    <n v="18512759.623640001"/>
    <n v="0"/>
    <n v="0"/>
    <n v="0"/>
    <n v="0"/>
    <n v="56476.368730000009"/>
    <n v="12801.333679999996"/>
    <n v="20361992.590389997"/>
    <n v="18002930.726569999"/>
    <n v="28838934.123969998"/>
    <n v="24489473.132919997"/>
    <n v="0"/>
    <n v="0"/>
    <n v="0"/>
    <n v="0"/>
    <n v="0"/>
    <n v="0"/>
    <s v="Automoviles Residentes"/>
    <s v="Automóviles"/>
    <s v="Automóviles"/>
    <x v="46"/>
    <x v="3"/>
    <n v="172245685.84104997"/>
    <n v="148396521.49293"/>
    <n v="915229324.65265"/>
    <n v="785024033.86473012"/>
    <n v="876641246.77607977"/>
    <n v="747866068.79561019"/>
    <n v="118102294.51461998"/>
    <n v="93922952.05693002"/>
    <n v="71101630.919850022"/>
    <n v="63152010.899920002"/>
    <n v="46280851.790479995"/>
    <n v="39792705.214939997"/>
    <n v="27.121597821441839"/>
    <n v="29.049379514883846"/>
    <n v="4747194.5415499955"/>
    <n v="17.399166132457623"/>
    <n v="69.210544095341916"/>
    <n v="68.565418327870631"/>
    <n v="18.596244764997326"/>
    <n v="18.385899157279027"/>
    <n v="3.499803652850237"/>
    <n v="3.65385834330149"/>
    <n v="3.4755668129393089"/>
    <n v="3.6482514627972322"/>
    <m/>
    <m/>
    <m/>
    <n v="0"/>
    <m/>
    <n v="0"/>
    <m/>
    <n v="0"/>
    <m/>
    <n v="12.141598179937096"/>
    <n v="64.813324182128682"/>
    <n v="67.851986566532332"/>
    <n v="29.198352049846054"/>
    <n v="13.103765712647707"/>
    <n v="17.760533137820889"/>
    <n v="70.605912489205906"/>
    <n v="73.51293606382059"/>
    <s v="Resto"/>
    <n v="2023"/>
    <n v="4"/>
    <d v="2025-03-26T00:00:00"/>
    <x v="46"/>
    <x v="7"/>
  </r>
  <r>
    <n v="2024"/>
    <n v="12"/>
    <n v="13"/>
    <x v="23"/>
    <s v="Automoviles Residentes"/>
    <n v="13"/>
    <s v="3fdba35f04dc8c462986c992bcf875546257113072a909c162f7e470e581e278"/>
    <s v="866d562d83a77144c090ae01fef5e5dc5d322dfdcb968ee04e0fa262fe1b2619"/>
    <x v="25"/>
    <n v="209249.13281000001"/>
    <n v="228359.38368"/>
    <n v="209249.13281000001"/>
    <n v="228359.38368"/>
    <n v="215404.29747000002"/>
    <n v="217854.82001999993"/>
    <n v="215404.29747000002"/>
    <n v="217854.82001999993"/>
    <n v="0"/>
    <n v="0"/>
    <n v="137.94900000000001"/>
    <n v="132.37299999999999"/>
    <n v="0"/>
    <n v="0"/>
    <n v="139720.00649999999"/>
    <n v="91699.122730000003"/>
    <n v="132849.70772999999"/>
    <n v="96075.517030000003"/>
    <n v="0"/>
    <n v="0"/>
    <n v="0"/>
    <n v="0"/>
    <n v="0"/>
    <n v="0"/>
    <s v="Automoviles Residentes"/>
    <s v="Automóviles"/>
    <s v="Automóviles"/>
    <x v="46"/>
    <x v="3"/>
    <n v="1543430.5720599999"/>
    <n v="1367985.9146"/>
    <n v="915229324.65265"/>
    <n v="785024033.86473012"/>
    <n v="876641246.77607977"/>
    <n v="747866068.79561019"/>
    <n v="118102294.51461998"/>
    <n v="93922952.05693002"/>
    <n v="71101630.919850022"/>
    <n v="63152010.899920002"/>
    <n v="288415.81586000003"/>
    <n v="313815.08812999999"/>
    <n v="0.1771761790657648"/>
    <n v="0.24313480217442837"/>
    <n v="-19110.250869999989"/>
    <n v="-8.3684981812611525"/>
    <n v="72.551199103301485"/>
    <n v="72.768771266154232"/>
    <n v="13.557404952185021"/>
    <n v="16.693109281521544"/>
    <n v="2.2863027568463753E-2"/>
    <n v="2.3869414493047286E-2"/>
    <n v="2.9089476733058763E-2"/>
    <n v="3.0534796697991393E-2"/>
    <m/>
    <m/>
    <m/>
    <n v="0"/>
    <m/>
    <n v="0"/>
    <m/>
    <n v="0"/>
    <m/>
    <n v="-1.124842016245009"/>
    <n v="102.94154846777259"/>
    <n v="95.399985982305807"/>
    <n v="0.30295268151136578"/>
    <n v="52.367876965838867"/>
    <n v="38.276339109907774"/>
    <n v="105.17148203589804"/>
    <n v="95.444839189745451"/>
    <s v="Resto"/>
    <n v="2023"/>
    <n v="4"/>
    <d v="2025-03-26T00:00:00"/>
    <x v="46"/>
    <x v="25"/>
  </r>
  <r>
    <n v="2024"/>
    <n v="12"/>
    <n v="16"/>
    <x v="24"/>
    <s v="Automoviles Residentes"/>
    <n v="14"/>
    <s v="8527a891e224136950ff32ca212b45bc93f69fbb801c3b1ebedac52775f99e61"/>
    <s v="866d562d83a77144c090ae01fef5e5dc5d322dfdcb968ee04e0fa262fe1b2619"/>
    <x v="28"/>
    <n v="197549.55776"/>
    <n v="162724.94071"/>
    <n v="197549.55776"/>
    <n v="162724.94071"/>
    <n v="187927.9798"/>
    <n v="128624.93356999998"/>
    <n v="187927.9798"/>
    <n v="128624.93356999998"/>
    <n v="0"/>
    <n v="0"/>
    <n v="137.94900000000001"/>
    <n v="132.37299999999999"/>
    <n v="0"/>
    <n v="0"/>
    <n v="185022.33238000001"/>
    <n v="128624.93356999999"/>
    <n v="187052.91094"/>
    <n v="131943.52742"/>
    <n v="0"/>
    <n v="0"/>
    <n v="0"/>
    <n v="0"/>
    <n v="0"/>
    <n v="0"/>
    <s v="Automoviles Residentes"/>
    <s v="Automóviles"/>
    <s v="Automóviles"/>
    <x v="46"/>
    <x v="3"/>
    <n v="4664109.4979099995"/>
    <n v="3803565.6865300001"/>
    <n v="915229324.65265"/>
    <n v="785024033.86473012"/>
    <n v="876641246.77607977"/>
    <n v="747866068.79561019"/>
    <n v="118102294.51461998"/>
    <n v="93922952.05693002"/>
    <n v="71101630.919850022"/>
    <n v="63152010.899920002"/>
    <n v="298491.83070999995"/>
    <n v="233454.22498"/>
    <n v="0.16726987275894556"/>
    <n v="0.17325364795962403"/>
    <n v="34824.617050000001"/>
    <n v="21.400909349269725"/>
    <n v="66.182567640160812"/>
    <n v="69.703146612120918"/>
    <n v="4.2355257278698648"/>
    <n v="4.27822086223662"/>
    <n v="2.1584705869752859E-2"/>
    <n v="2.253482350807753E-2"/>
    <n v="2.0728657173576373E-2"/>
    <n v="2.175856714184907E-2"/>
    <m/>
    <m/>
    <m/>
    <n v="0"/>
    <m/>
    <n v="0"/>
    <m/>
    <n v="0"/>
    <m/>
    <n v="46.10540474854843"/>
    <n v="95.129537079658206"/>
    <n v="79.044388038357752"/>
    <n v="0.26430895799260018"/>
    <n v="43.846396841330559"/>
    <n v="41.767402007206385"/>
    <n v="98.914436268435651"/>
    <n v="97.484837706789264"/>
    <s v="Resto"/>
    <n v="2023"/>
    <n v="4"/>
    <d v="2025-03-26T00:00:00"/>
    <x v="46"/>
    <x v="28"/>
  </r>
  <r>
    <n v="2024"/>
    <n v="12"/>
    <n v="3"/>
    <x v="40"/>
    <s v="Automoviles Residentes"/>
    <n v="3"/>
    <s v="4e07408562bedb8b60ce05c1decfe3ad16b72230967de01f640b7e4729b49fce"/>
    <s v="866d562d83a77144c090ae01fef5e5dc5d322dfdcb968ee04e0fa262fe1b2619"/>
    <x v="20"/>
    <n v="386063.61657999997"/>
    <n v="221050.08366"/>
    <n v="386063.61657999997"/>
    <n v="221050.08366"/>
    <n v="254380.43912999993"/>
    <n v="107829.55990999998"/>
    <n v="254380.43912999993"/>
    <n v="107829.55990999998"/>
    <n v="0"/>
    <n v="0"/>
    <n v="137.94900000000001"/>
    <n v="132.37299999999999"/>
    <n v="1749.42895"/>
    <n v="-2167.17373"/>
    <n v="253839.08313999997"/>
    <n v="108057.8017"/>
    <n v="307413.52773999999"/>
    <n v="153993.81030000001"/>
    <n v="0"/>
    <n v="0"/>
    <n v="0"/>
    <n v="0"/>
    <n v="0"/>
    <n v="0"/>
    <s v="Automoviles Residentes"/>
    <s v="Automóviles"/>
    <s v="Automóviles"/>
    <x v="46"/>
    <x v="3"/>
    <n v="25277015.57071"/>
    <n v="21222664.481219999"/>
    <n v="915229324.65265"/>
    <n v="785024033.86473012"/>
    <n v="876641246.77607977"/>
    <n v="747866068.79561019"/>
    <n v="118102294.51461998"/>
    <n v="93922952.05693002"/>
    <n v="71101630.919850022"/>
    <n v="63152010.899920002"/>
    <n v="386063.61657999997"/>
    <n v="221050.08366"/>
    <n v="0.32688917532606354"/>
    <n v="0.23535257231482007"/>
    <n v="165013.53291999997"/>
    <n v="74.649839614541563"/>
    <n v="100"/>
    <n v="100"/>
    <n v="1.5273306909988027"/>
    <n v="1.0415755470082839"/>
    <n v="4.2182172946274396E-2"/>
    <n v="4.4038951851715927E-2"/>
    <n v="2.8158384218092594E-2"/>
    <n v="2.9557442553315303E-2"/>
    <m/>
    <m/>
    <m/>
    <n v="0"/>
    <m/>
    <n v="0"/>
    <m/>
    <n v="0"/>
    <m/>
    <n v="135.9097443616748"/>
    <n v="65.890808717865099"/>
    <n v="48.780601266749137"/>
    <n v="0.35777018872710903"/>
    <n v="134.91046379485988"/>
    <n v="99.627197444571564"/>
    <n v="82.572515596870062"/>
    <n v="70.170224043089334"/>
    <s v="Resto"/>
    <n v="2023"/>
    <n v="4"/>
    <d v="2025-03-26T00:00:00"/>
    <x v="46"/>
    <x v="20"/>
  </r>
  <r>
    <n v="2024"/>
    <n v="12"/>
    <n v="94"/>
    <x v="19"/>
    <s v="Automoviles Residentes"/>
    <n v="7"/>
    <s v="7902699be42c8a8e46fbbb4501726517e86b22c56a189f7625a6da49081b2451"/>
    <s v="866d562d83a77144c090ae01fef5e5dc5d322dfdcb968ee04e0fa262fe1b2619"/>
    <x v="17"/>
    <n v="1563631.1802100001"/>
    <n v="1537706.4115200001"/>
    <n v="1563631.1802100001"/>
    <n v="1537706.4115200001"/>
    <n v="1238024.4444100005"/>
    <n v="1294155.4792899999"/>
    <n v="1238024.4444100005"/>
    <n v="1294155.4792899999"/>
    <n v="0"/>
    <n v="0"/>
    <n v="137.94900000000001"/>
    <n v="132.37299999999999"/>
    <n v="171.18404999999998"/>
    <n v="884.18679000000009"/>
    <n v="1238047.91811"/>
    <n v="1292063.52881"/>
    <n v="1548217.3459600001"/>
    <n v="1554817.38167"/>
    <n v="0"/>
    <n v="0"/>
    <n v="0"/>
    <n v="0"/>
    <n v="0"/>
    <n v="0"/>
    <s v="Automoviles Residentes"/>
    <s v="Automóviles"/>
    <s v="Automóviles"/>
    <x v="46"/>
    <x v="3"/>
    <n v="7555571.8099100003"/>
    <n v="8049984.2732899999"/>
    <n v="915229324.65265"/>
    <n v="785024033.86473012"/>
    <n v="876641246.77607977"/>
    <n v="747866068.79561019"/>
    <n v="118102294.51461998"/>
    <n v="93922952.05693002"/>
    <n v="71101630.919850022"/>
    <n v="63152010.899920002"/>
    <n v="2427325.9056700002"/>
    <n v="2329550.9360799999"/>
    <n v="1.3239634222486989"/>
    <n v="1.637199830120269"/>
    <n v="25924.768690000055"/>
    <n v="1.6859374777772995"/>
    <n v="64.417850794469246"/>
    <n v="66.00870527036173"/>
    <n v="20.695074040049732"/>
    <n v="19.101980318422971"/>
    <n v="0.17084583481887811"/>
    <n v="0.17836614304430487"/>
    <n v="0.19588016992928997"/>
    <n v="0.20561253888632447"/>
    <m/>
    <m/>
    <m/>
    <n v="0"/>
    <m/>
    <n v="0"/>
    <m/>
    <n v="0"/>
    <m/>
    <n v="-4.3372713540411727"/>
    <n v="79.176244377764988"/>
    <n v="84.161415312741411"/>
    <n v="1.7412040038934904"/>
    <n v="-4.1805692596051269"/>
    <n v="-0.42448944730159033"/>
    <n v="79.966028112307839"/>
    <n v="83.100661469465891"/>
    <s v="Medianas"/>
    <n v="2023"/>
    <n v="4"/>
    <d v="2025-03-26T00:00:00"/>
    <x v="46"/>
    <x v="17"/>
  </r>
  <r>
    <n v="2024"/>
    <n v="12"/>
    <n v="41"/>
    <x v="7"/>
    <s v="Automoviles Residentes"/>
    <n v="29"/>
    <s v="35135aaa6cc23891b40cb3f378c53a17a1127210ce60e125ccf03efcfdaec458"/>
    <s v="866d562d83a77144c090ae01fef5e5dc5d322dfdcb968ee04e0fa262fe1b2619"/>
    <x v="10"/>
    <n v="2736039.2761599999"/>
    <n v="2434535.36631"/>
    <n v="2736039.2761599999"/>
    <n v="2434535.36631"/>
    <n v="1909754.3425200002"/>
    <n v="1723517.49092"/>
    <n v="1909754.3425200002"/>
    <n v="1723517.49092"/>
    <n v="0"/>
    <n v="0"/>
    <n v="137.94900000000001"/>
    <n v="132.37299999999999"/>
    <n v="-557.95389"/>
    <n v="-185.81014000000002"/>
    <n v="1901564.06222"/>
    <n v="1708522.3752000001"/>
    <n v="2759908.09723"/>
    <n v="2470864.15386"/>
    <n v="0"/>
    <n v="0"/>
    <n v="0"/>
    <n v="0"/>
    <n v="0"/>
    <n v="0"/>
    <s v="Automoviles Residentes"/>
    <s v="Automóviles"/>
    <s v="Automóviles"/>
    <x v="46"/>
    <x v="3"/>
    <n v="31887947.205630001"/>
    <n v="27302085.109419998"/>
    <n v="915229324.65265"/>
    <n v="785024033.86473012"/>
    <n v="876641246.77607977"/>
    <n v="747866068.79561019"/>
    <n v="118102294.51461998"/>
    <n v="93922952.05693002"/>
    <n v="71101630.919850022"/>
    <n v="63152010.899920002"/>
    <n v="3433248.7899000002"/>
    <n v="3022908.87996"/>
    <n v="2.3166690261223533"/>
    <n v="2.5920558425743923"/>
    <n v="301503.90984999994"/>
    <n v="12.384453888915425"/>
    <n v="79.69242672447551"/>
    <n v="80.53618097619318"/>
    <n v="8.5801674799465815"/>
    <n v="8.9170309027789809"/>
    <n v="0.29894576173008752"/>
    <n v="0.31210478473628855"/>
    <n v="0.31012239896969857"/>
    <n v="0.32553092965304081"/>
    <m/>
    <m/>
    <m/>
    <n v="0"/>
    <m/>
    <n v="0"/>
    <m/>
    <n v="0"/>
    <m/>
    <n v="10.805625854170376"/>
    <n v="69.799960810515799"/>
    <n v="70.794514418261159"/>
    <n v="2.6859501221185611"/>
    <n v="11.298750886853458"/>
    <n v="11.698091249510977"/>
    <n v="68.899542855376865"/>
    <n v="69.146754690294713"/>
    <s v="Medianas"/>
    <n v="2023"/>
    <n v="4"/>
    <d v="2025-03-26T00:00:00"/>
    <x v="46"/>
    <x v="10"/>
  </r>
  <r>
    <n v="2024"/>
    <n v="12"/>
    <n v="43"/>
    <x v="9"/>
    <s v="Automoviles Residentes"/>
    <n v="31"/>
    <s v="eb1e33e8a81b697b75855af6bfcdbcbf7cbbde9f94962ceaec1ed8af21f5a50f"/>
    <s v="866d562d83a77144c090ae01fef5e5dc5d322dfdcb968ee04e0fa262fe1b2619"/>
    <x v="4"/>
    <n v="20334329.144979998"/>
    <n v="13942328.548979999"/>
    <n v="20334329.144979998"/>
    <n v="13942328.548979999"/>
    <n v="9331256.2434500009"/>
    <n v="8242033.8535700031"/>
    <n v="9331256.2434500009"/>
    <n v="8242033.8535700031"/>
    <n v="0"/>
    <n v="0"/>
    <n v="137.94900000000001"/>
    <n v="132.37299999999999"/>
    <n v="8523.1013399999993"/>
    <n v="764.45061999999996"/>
    <n v="8835738.6803399995"/>
    <n v="8105432.0782599999"/>
    <n v="15525757.047770001"/>
    <n v="12118961.574280001"/>
    <n v="0"/>
    <n v="0"/>
    <n v="0"/>
    <n v="0"/>
    <n v="0"/>
    <n v="0"/>
    <s v="Automoviles Residentes"/>
    <s v="Automóviles"/>
    <s v="Automóviles"/>
    <x v="46"/>
    <x v="3"/>
    <n v="116483297.66436"/>
    <n v="99677568.474130005"/>
    <n v="915229324.65265"/>
    <n v="785024033.86473012"/>
    <n v="876641246.77607977"/>
    <n v="747866068.79561019"/>
    <n v="118102294.51461998"/>
    <n v="93922952.05693002"/>
    <n v="71101630.919850022"/>
    <n v="63152010.899920002"/>
    <n v="29952373.691990003"/>
    <n v="20823903.015049998"/>
    <n v="17.21755638072112"/>
    <n v="14.844431785458639"/>
    <n v="6392000.595999999"/>
    <n v="45.846004658006919"/>
    <n v="67.888873696904682"/>
    <n v="66.95348388293732"/>
    <n v="17.456862531117736"/>
    <n v="13.98742842789002"/>
    <n v="2.2217742151888906"/>
    <n v="2.3195724841559948"/>
    <n v="1.7760384329051568"/>
    <n v="1.8642814710705107"/>
    <m/>
    <m/>
    <m/>
    <n v="0"/>
    <m/>
    <n v="0"/>
    <m/>
    <n v="0"/>
    <m/>
    <n v="13.215456393790536"/>
    <n v="45.889176755819541"/>
    <n v="59.115188862573312"/>
    <n v="13.123828698062843"/>
    <n v="9.0100884817577267"/>
    <n v="28.111282081463319"/>
    <n v="56.910195445890324"/>
    <n v="66.882232677939243"/>
    <s v="Grandes"/>
    <n v="2023"/>
    <n v="4"/>
    <d v="2025-03-26T00:00:00"/>
    <x v="46"/>
    <x v="4"/>
  </r>
  <r>
    <n v="2024"/>
    <n v="12"/>
    <n v="25"/>
    <x v="36"/>
    <s v="Automoviles Residentes"/>
    <n v="25"/>
    <s v="b7a56873cd771f2c446d369b649430b65a756ba278ff97ec81bb6f55b2e73569"/>
    <s v="866d562d83a77144c090ae01fef5e5dc5d322dfdcb968ee04e0fa262fe1b2619"/>
    <x v="34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utomoviles Residentes"/>
    <s v="Automóviles"/>
    <s v="Automóviles"/>
    <x v="46"/>
    <x v="3"/>
    <n v="0"/>
    <n v="0"/>
    <n v="915229324.65265"/>
    <n v="785024033.86473012"/>
    <n v="876641246.77607977"/>
    <n v="747866068.79561019"/>
    <n v="118102294.51461998"/>
    <n v="93922952.05693002"/>
    <n v="71101630.919850022"/>
    <n v="63152010.89992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46"/>
    <x v="34"/>
  </r>
  <r>
    <n v="2024"/>
    <n v="12"/>
    <n v="115"/>
    <x v="72"/>
    <s v="Automoviles Residentes"/>
    <n v="232"/>
    <s v="835d5e8314340ab852a2f979ab4cd53e994dbe38366afb6eed84fe4957b980c8"/>
    <s v="866d562d83a77144c090ae01fef5e5dc5d322dfdcb968ee04e0fa262fe1b2619"/>
    <x v="24"/>
    <n v="57341.116409999995"/>
    <n v="46427.239700000006"/>
    <n v="57341.116409999995"/>
    <n v="46427.239700000006"/>
    <n v="43075.283600000002"/>
    <n v="29067.632790000003"/>
    <n v="43075.283600000002"/>
    <n v="29067.632790000003"/>
    <n v="0"/>
    <n v="0"/>
    <n v="137.94900000000001"/>
    <n v="132.37299999999999"/>
    <n v="0"/>
    <n v="0"/>
    <n v="43075.283600000002"/>
    <n v="29067.63279"/>
    <n v="52810.265939999997"/>
    <n v="36180.359570000001"/>
    <n v="0"/>
    <n v="0"/>
    <n v="0"/>
    <n v="0"/>
    <n v="0"/>
    <n v="0"/>
    <s v="Automoviles Residentes"/>
    <s v="Automóviles"/>
    <s v="Automóviles"/>
    <x v="46"/>
    <x v="3"/>
    <n v="57341.116409999995"/>
    <n v="46427.239700000006"/>
    <n v="915229324.65265"/>
    <n v="785024033.86473012"/>
    <n v="876641246.77607977"/>
    <n v="747866068.79561019"/>
    <n v="118102294.51461998"/>
    <n v="93922952.05693002"/>
    <n v="71101630.919850022"/>
    <n v="63152010.899920002"/>
    <n v="57341.116409999995"/>
    <n v="46427.239700000006"/>
    <n v="4.8552076524560409E-2"/>
    <n v="4.9431197256085836E-2"/>
    <n v="10913.87670999999"/>
    <n v="23.507485649636827"/>
    <n v="100"/>
    <n v="100"/>
    <n v="100"/>
    <n v="100"/>
    <n v="6.2652184392979569E-3"/>
    <n v="6.5410014211488062E-3"/>
    <n v="5.9141169820540835E-3"/>
    <n v="6.207961777804423E-3"/>
    <m/>
    <m/>
    <m/>
    <n v="0"/>
    <m/>
    <n v="0"/>
    <m/>
    <n v="0"/>
    <m/>
    <n v="48.189857465169929"/>
    <n v="75.121110813405608"/>
    <n v="62.609004924322477"/>
    <n v="6.0582694155858423E-2"/>
    <n v="48.189857465169951"/>
    <n v="45.963905742355223"/>
    <n v="81.566117559301205"/>
    <n v="80.340917380219395"/>
    <s v="Resto"/>
    <n v="2023"/>
    <n v="4"/>
    <d v="2025-03-26T00:00:00"/>
    <x v="46"/>
    <x v="24"/>
  </r>
  <r>
    <n v="2024"/>
    <n v="12"/>
    <n v="10"/>
    <x v="4"/>
    <s v="Automoviles Residentes"/>
    <n v="10"/>
    <s v="4a44dc15364204a80fe80e9039455cc1608281820fe2b24f1e5233ade6af1dd5"/>
    <s v="866d562d83a77144c090ae01fef5e5dc5d322dfdcb968ee04e0fa262fe1b2619"/>
    <x v="19"/>
    <n v="857529.04673000006"/>
    <n v="745296.2929"/>
    <n v="857529.04673000006"/>
    <n v="745296.2929"/>
    <n v="648561.98456999997"/>
    <n v="475358.56158000015"/>
    <n v="648561.98456999997"/>
    <n v="475358.56158000015"/>
    <n v="0"/>
    <n v="0"/>
    <n v="137.94900000000001"/>
    <n v="132.37299999999999"/>
    <n v="569.38956999999994"/>
    <n v="-1951.1476200000002"/>
    <n v="642327.8595599999"/>
    <n v="435013.73841000005"/>
    <n v="806137.46773000003"/>
    <n v="559562.15896999999"/>
    <n v="0"/>
    <n v="0"/>
    <n v="0"/>
    <n v="0"/>
    <n v="0"/>
    <n v="0"/>
    <s v="Automoviles Residentes"/>
    <s v="Automóviles"/>
    <s v="Automóviles"/>
    <x v="46"/>
    <x v="3"/>
    <n v="6475502.38203"/>
    <n v="6588756.6787700001"/>
    <n v="915229324.65265"/>
    <n v="785024033.86473012"/>
    <n v="876641246.77607977"/>
    <n v="747866068.79561019"/>
    <n v="118102294.51461998"/>
    <n v="93922952.05693002"/>
    <n v="71101630.919850022"/>
    <n v="63152010.899920002"/>
    <n v="1697339.3229100001"/>
    <n v="1551100.1217"/>
    <n v="0.72609008169934064"/>
    <n v="0.79351881151291914"/>
    <n v="112232.75383000006"/>
    <n v="15.058810153649716"/>
    <n v="50.521957227728109"/>
    <n v="48.04952836204783"/>
    <n v="13.242664370099019"/>
    <n v="11.311637828445855"/>
    <n v="9.3695538771711828E-2"/>
    <n v="9.7819837919289512E-2"/>
    <n v="9.4939296218849806E-2"/>
    <n v="9.9656385547782805E-2"/>
    <m/>
    <m/>
    <m/>
    <n v="0"/>
    <m/>
    <n v="0"/>
    <m/>
    <n v="0"/>
    <m/>
    <n v="36.436373926727029"/>
    <n v="75.631488757512017"/>
    <n v="63.781152020808626"/>
    <n v="0.91216189583766016"/>
    <n v="47.656913528235847"/>
    <n v="44.065758344681029"/>
    <n v="79.679693014236008"/>
    <n v="77.7418078468245"/>
    <s v="Resto"/>
    <n v="2023"/>
    <n v="4"/>
    <d v="2025-03-26T00:00:00"/>
    <x v="46"/>
    <x v="19"/>
  </r>
  <r>
    <n v="2024"/>
    <n v="12"/>
    <n v="39"/>
    <x v="17"/>
    <s v="Automoviles Residentes"/>
    <n v="27"/>
    <s v="670671cd97404156226e507973f2ab8330d3022ca96e0c93bdbdb320c41adcaf"/>
    <s v="866d562d83a77144c090ae01fef5e5dc5d322dfdcb968ee04e0fa262fe1b2619"/>
    <x v="5"/>
    <n v="11645381.89391"/>
    <n v="9829439.7263399996"/>
    <n v="11645381.89391"/>
    <n v="9829439.7263399996"/>
    <n v="6818975.4888600018"/>
    <n v="6818761.7235299991"/>
    <n v="6818975.4888600018"/>
    <n v="6818761.7235299991"/>
    <n v="0"/>
    <n v="0"/>
    <n v="137.94900000000001"/>
    <n v="132.37299999999999"/>
    <n v="3477.0149000000001"/>
    <n v="-12668.6553"/>
    <n v="3696316.91823"/>
    <n v="3725175.6993100001"/>
    <n v="5043074.30033"/>
    <n v="4218821.5965999998"/>
    <n v="0"/>
    <n v="0"/>
    <n v="0"/>
    <n v="0"/>
    <n v="0"/>
    <n v="0"/>
    <s v="Automoviles Residentes"/>
    <s v="Automóviles"/>
    <s v="Automóviles"/>
    <x v="46"/>
    <x v="3"/>
    <n v="26393187.39869"/>
    <n v="23324255.28929"/>
    <n v="915229324.65265"/>
    <n v="785024033.86473012"/>
    <n v="876641246.77607977"/>
    <n v="747866068.79561019"/>
    <n v="118102294.51461998"/>
    <n v="93922952.05693002"/>
    <n v="71101630.919850022"/>
    <n v="63152010.899920002"/>
    <n v="16721337.406819999"/>
    <n v="14284585.531790001"/>
    <n v="9.8604196825900026"/>
    <n v="10.465428855326044"/>
    <n v="1815942.1675700005"/>
    <n v="18.474523656763587"/>
    <n v="69.643842538338419"/>
    <n v="68.811515073117221"/>
    <n v="44.122681046427942"/>
    <n v="42.142566201689057"/>
    <n v="1.2724004334465224"/>
    <n v="1.3284090768871359"/>
    <n v="1.2521195915428165"/>
    <n v="1.3143315543342775"/>
    <m/>
    <m/>
    <m/>
    <n v="0"/>
    <m/>
    <n v="0"/>
    <m/>
    <n v="0"/>
    <m/>
    <n v="3.1349582031214851E-3"/>
    <n v="58.555189954105437"/>
    <n v="69.370807628615168"/>
    <n v="9.5904628355807411"/>
    <n v="-0.77469583744319559"/>
    <n v="19.537510294208115"/>
    <n v="73.294912946020389"/>
    <n v="88.298962494933775"/>
    <s v="Grandes"/>
    <n v="2023"/>
    <n v="4"/>
    <d v="2025-03-26T00:00:00"/>
    <x v="46"/>
    <x v="5"/>
  </r>
  <r>
    <n v="2024"/>
    <n v="12"/>
    <n v="37"/>
    <x v="35"/>
    <s v="Automoviles Residentes"/>
    <n v="25"/>
    <s v="b7a56873cd771f2c446d369b649430b65a756ba278ff97ec81bb6f55b2e73569"/>
    <s v="866d562d83a77144c090ae01fef5e5dc5d322dfdcb968ee04e0fa262fe1b2619"/>
    <x v="16"/>
    <n v="3979668.3153000004"/>
    <n v="3463420.6195"/>
    <n v="3979668.3153000004"/>
    <n v="3463420.6195"/>
    <n v="2321344.7815299998"/>
    <n v="2150001.3100800002"/>
    <n v="2321344.7815299998"/>
    <n v="2150001.3100800002"/>
    <n v="0"/>
    <n v="0"/>
    <n v="137.94900000000001"/>
    <n v="132.37299999999999"/>
    <n v="10815.096210000002"/>
    <n v="-2160.66498"/>
    <n v="2307154.3470999999"/>
    <n v="2067507.1331300002"/>
    <n v="3432181.5987600004"/>
    <n v="2906885.0854000002"/>
    <n v="0"/>
    <n v="0"/>
    <n v="0"/>
    <n v="0"/>
    <n v="0"/>
    <n v="0"/>
    <s v="Automoviles Residentes"/>
    <s v="Automóviles"/>
    <s v="Automóviles"/>
    <x v="46"/>
    <x v="3"/>
    <n v="13491623.877"/>
    <n v="11092660.54903"/>
    <n v="915229324.65265"/>
    <n v="785024033.86473012"/>
    <n v="876641246.77607977"/>
    <n v="747866068.79561019"/>
    <n v="118102294.51461998"/>
    <n v="93922952.05693002"/>
    <n v="71101630.919850022"/>
    <n v="63152010.899920002"/>
    <n v="4011106.6406"/>
    <n v="3491173.6451699999"/>
    <n v="3.3696790834214942"/>
    <n v="3.6875125234572037"/>
    <n v="516247.69580000034"/>
    <n v="14.905717569889877"/>
    <n v="99.216218163292297"/>
    <n v="99.205051696342977"/>
    <n v="29.497326278746812"/>
    <n v="31.222632335962537"/>
    <n v="0.43482744795249795"/>
    <n v="0.45396772396183249"/>
    <n v="0.44118657137786343"/>
    <n v="0.46310706742954849"/>
    <m/>
    <m/>
    <m/>
    <n v="0"/>
    <m/>
    <n v="0"/>
    <m/>
    <n v="0"/>
    <m/>
    <n v="7.9694589322656828"/>
    <n v="58.330106873617915"/>
    <n v="62.077395334973403"/>
    <n v="3.2648263499704488"/>
    <n v="11.591119088774192"/>
    <n v="18.070769842204371"/>
    <n v="67.221220110659146"/>
    <n v="71.124487979045853"/>
    <s v="Medianas"/>
    <n v="2023"/>
    <n v="4"/>
    <d v="2025-03-26T00:00:00"/>
    <x v="46"/>
    <x v="16"/>
  </r>
  <r>
    <n v="2024"/>
    <n v="12"/>
    <n v="46"/>
    <x v="33"/>
    <s v="Automoviles Residentes"/>
    <n v="34"/>
    <s v="86e50149658661312a9e0b35558d84f6c6d3da797f552a9657fe0558ca40cdef"/>
    <s v="866d562d83a77144c090ae01fef5e5dc5d322dfdcb968ee04e0fa262fe1b2619"/>
    <x v="0"/>
    <n v="32033000.196139999"/>
    <n v="25156487.203389999"/>
    <n v="32033000.196139999"/>
    <n v="25156487.203389999"/>
    <n v="18544485.001909997"/>
    <n v="15823808.592439996"/>
    <n v="18544485.001909997"/>
    <n v="15823808.592439996"/>
    <n v="0"/>
    <n v="0"/>
    <n v="137.94900000000001"/>
    <n v="132.37299999999999"/>
    <n v="88178.226479999998"/>
    <n v="81803.465989999997"/>
    <n v="18550363.277759999"/>
    <n v="15762320.57316"/>
    <n v="28149251.311519999"/>
    <n v="22953633.715429999"/>
    <n v="0"/>
    <n v="0"/>
    <n v="0"/>
    <n v="0"/>
    <n v="0"/>
    <n v="0"/>
    <s v="Automoviles Residentes"/>
    <s v="Automóviles"/>
    <s v="Automóviles"/>
    <x v="46"/>
    <x v="3"/>
    <n v="65890424.067209996"/>
    <n v="50334013.664760001"/>
    <n v="915229324.65265"/>
    <n v="785024033.86473012"/>
    <n v="876641246.77607977"/>
    <n v="747866068.79561019"/>
    <n v="118102294.51461998"/>
    <n v="93922952.05693002"/>
    <n v="71101630.919850022"/>
    <n v="63152010.899920002"/>
    <n v="65887993.759849995"/>
    <n v="50331642.780069999"/>
    <n v="27.123097250387971"/>
    <n v="26.784174317840609"/>
    <n v="6876512.9927500002"/>
    <n v="27.334949180914837"/>
    <n v="48.617355557819195"/>
    <n v="49.981454635435227"/>
    <n v="48.61556235161801"/>
    <n v="49.979100357344706"/>
    <n v="3.4999971409676194"/>
    <n v="3.6540603483972478"/>
    <n v="3.2045499396423307"/>
    <n v="3.3637690293802058"/>
    <m/>
    <m/>
    <m/>
    <n v="0"/>
    <m/>
    <n v="0"/>
    <m/>
    <n v="0"/>
    <m/>
    <n v="17.193562432054655"/>
    <n v="57.89181434258731"/>
    <n v="62.901503157037112"/>
    <n v="26.081659115266202"/>
    <n v="17.688021834471911"/>
    <n v="22.63527274375463"/>
    <n v="65.900023671920252"/>
    <n v="68.670262706876684"/>
    <s v="Grandes"/>
    <n v="2023"/>
    <n v="4"/>
    <d v="2025-03-26T00:00:00"/>
    <x v="46"/>
    <x v="0"/>
  </r>
  <r>
    <n v="2024"/>
    <n v="12"/>
    <n v="81"/>
    <x v="34"/>
    <s v="Daños Sin Autos"/>
    <n v="53"/>
    <s v="2858dcd1057d3eae7f7d5f782167e24b61153c01551450a628cee722509f6529"/>
    <s v="866d562d83a77144c090ae01fef5e5dc5d322dfdcb968ee04e0fa262fe1b2619"/>
    <x v="32"/>
    <n v="785770.39882"/>
    <n v="795985.47318000009"/>
    <n v="785770.39882"/>
    <n v="795985.47318000009"/>
    <n v="118705.24188"/>
    <n v="1652630.4839999999"/>
    <n v="118705.24188"/>
    <n v="1652630.4839999999"/>
    <n v="0"/>
    <n v="0"/>
    <n v="137.94900000000001"/>
    <n v="132.37299999999999"/>
    <n v="0"/>
    <n v="0"/>
    <n v="56467.828249999999"/>
    <n v="135650.13298999998"/>
    <n v="473730.87142999994"/>
    <n v="395403.50008000003"/>
    <n v="0"/>
    <n v="0"/>
    <n v="0"/>
    <n v="0"/>
    <n v="0"/>
    <n v="0"/>
    <s v="Daños Sin Autos"/>
    <s v="Totales"/>
    <s v="Daños Sin Autos Total"/>
    <x v="48"/>
    <x v="3"/>
    <n v="1804855.7942300001"/>
    <n v="1678335.85387"/>
    <n v="915229324.65265"/>
    <n v="785024033.86473012"/>
    <n v="876641246.77607977"/>
    <n v="747866068.79561019"/>
    <n v="137875233.45422003"/>
    <n v="132649916.54167001"/>
    <n v="56116765.895529985"/>
    <n v="88919847.288520008"/>
    <n v="1804855.7942300001"/>
    <n v="1678335.85387"/>
    <n v="0.5699141021443177"/>
    <n v="0.60006481265289979"/>
    <n v="-10215.074360000086"/>
    <n v="-1.2833242193717953"/>
    <n v="43.536464316542848"/>
    <n v="47.427067195434844"/>
    <n v="43.536464316542848"/>
    <n v="47.427067195434844"/>
    <n v="8.5855028641943637E-2"/>
    <n v="8.9634203468036119E-2"/>
    <n v="0.10139631894596984"/>
    <n v="0.10643422751641655"/>
    <m/>
    <m/>
    <m/>
    <n v="0"/>
    <m/>
    <n v="0"/>
    <m/>
    <n v="0"/>
    <m/>
    <n v="-92.817193980793107"/>
    <n v="15.106860993778968"/>
    <n v="207.62068400540807"/>
    <n v="0.21153257851849144"/>
    <n v="-58.372449030947315"/>
    <n v="19.809478503390167"/>
    <n v="11.919811786710605"/>
    <n v="34.306760805747686"/>
    <s v="Resto"/>
    <n v="2023"/>
    <n v="4"/>
    <d v="2025-03-26T00:00:00"/>
    <x v="48"/>
    <x v="32"/>
  </r>
  <r>
    <n v="2024"/>
    <n v="12"/>
    <n v="46"/>
    <x v="33"/>
    <s v="Daños Sin Autos"/>
    <n v="34"/>
    <s v="86e50149658661312a9e0b35558d84f6c6d3da797f552a9657fe0558ca40cdef"/>
    <s v="866d562d83a77144c090ae01fef5e5dc5d322dfdcb968ee04e0fa262fe1b2619"/>
    <x v="48"/>
    <n v="2430.3073599999998"/>
    <n v="2370.8846899999999"/>
    <n v="2430.3073599999998"/>
    <n v="2370.8846899999999"/>
    <n v="468.84689000000003"/>
    <n v="3628.5841199999995"/>
    <n v="468.84689000000003"/>
    <n v="3628.5841199999995"/>
    <n v="0"/>
    <n v="0"/>
    <n v="137.94900000000001"/>
    <n v="132.37299999999999"/>
    <n v="0"/>
    <n v="0"/>
    <n v="239.34689"/>
    <n v="1825.6788200000001"/>
    <n v="2014.38213"/>
    <n v="2701.7032100000001"/>
    <n v="0"/>
    <n v="0"/>
    <n v="0"/>
    <n v="0"/>
    <n v="0"/>
    <n v="0"/>
    <s v="Daños Sin Autos"/>
    <s v="Totales"/>
    <s v="Daños Sin Autos Total"/>
    <x v="48"/>
    <x v="3"/>
    <n v="65890424.067209996"/>
    <n v="50334013.664760001"/>
    <n v="915229324.65265"/>
    <n v="785024033.86473012"/>
    <n v="876641246.77607977"/>
    <n v="747866068.79561019"/>
    <n v="137875233.45422003"/>
    <n v="132649916.54167001"/>
    <n v="56116765.895529985"/>
    <n v="88919847.288520008"/>
    <n v="65890424.067209996"/>
    <n v="50334013.664760001"/>
    <n v="1.7626859437427222E-3"/>
    <n v="1.7873246752139655E-3"/>
    <n v="59.422669999999925"/>
    <n v="2.5063500663121685"/>
    <n v="3.6884075256838856E-3"/>
    <n v="4.710303266874008E-3"/>
    <n v="3.6884075256838856E-3"/>
    <n v="4.710303266874008E-3"/>
    <n v="2.655408097770857E-4"/>
    <n v="2.772294104273162E-4"/>
    <n v="3.0201428080207465E-4"/>
    <n v="3.1701995703831783E-4"/>
    <m/>
    <m/>
    <m/>
    <n v="0"/>
    <m/>
    <n v="0"/>
    <m/>
    <n v="0"/>
    <m/>
    <n v="-87.079067909275864"/>
    <n v="19.291670581123537"/>
    <n v="153.04768449114241"/>
    <n v="8.3548451611204898E-4"/>
    <n v="-86.88997827120545"/>
    <n v="-25.44028809145177"/>
    <n v="11.881900977745468"/>
    <n v="67.575106445537372"/>
    <s v="Resto"/>
    <n v="2023"/>
    <n v="4"/>
    <d v="2025-03-26T00:00:00"/>
    <x v="48"/>
    <x v="48"/>
  </r>
  <r>
    <n v="2024"/>
    <n v="12"/>
    <n v="125"/>
    <x v="67"/>
    <s v="Daños Sin Autos"/>
    <n v="238"/>
    <s v="8ae4c23b80d1e7c8ff79e515fe791ebd68190bae842dda7af193db125f700452"/>
    <s v="866d562d83a77144c090ae01fef5e5dc5d322dfdcb968ee04e0fa262fe1b2619"/>
    <x v="43"/>
    <n v="120084.21832"/>
    <n v="125017.16394"/>
    <n v="120084.21832"/>
    <n v="125017.16394"/>
    <n v="34744.519639999999"/>
    <n v="41081.030680000003"/>
    <n v="34744.519639999999"/>
    <n v="41081.030680000003"/>
    <n v="0"/>
    <n v="0"/>
    <n v="137.94900000000001"/>
    <n v="132.37299999999999"/>
    <n v="0"/>
    <n v="0"/>
    <n v="21946.268199999999"/>
    <n v="23753.881399999998"/>
    <n v="83529.329849999995"/>
    <n v="64114.165569999997"/>
    <n v="0"/>
    <n v="0"/>
    <n v="0"/>
    <n v="0"/>
    <n v="0"/>
    <n v="0"/>
    <s v="Daños Sin Autos"/>
    <s v="Totales"/>
    <s v="Daños Sin Autos Total"/>
    <x v="48"/>
    <x v="3"/>
    <n v="122106.19086"/>
    <n v="126647.97767000001"/>
    <n v="915229324.65265"/>
    <n v="785024033.86473012"/>
    <n v="876641246.77607977"/>
    <n v="747866068.79561019"/>
    <n v="137875233.45422003"/>
    <n v="132649916.54167001"/>
    <n v="56116765.895529985"/>
    <n v="88919847.288520008"/>
    <n v="122106.19086"/>
    <n v="126647.97767000001"/>
    <n v="8.7096293737100108E-2"/>
    <n v="9.4245942401876837E-2"/>
    <n v="-4932.9456199999986"/>
    <n v="-3.9458146901872548"/>
    <n v="98.344086793831536"/>
    <n v="98.712325486752476"/>
    <n v="98.344086793831536"/>
    <n v="98.712325486752476"/>
    <n v="1.3120669878620273E-2"/>
    <n v="1.3698216774720511E-2"/>
    <n v="1.5925265794033267E-2"/>
    <n v="1.6716517723732546E-2"/>
    <m/>
    <m/>
    <m/>
    <n v="0"/>
    <m/>
    <n v="0"/>
    <m/>
    <n v="0"/>
    <m/>
    <n v="-15.424420797419014"/>
    <n v="28.933460304844495"/>
    <n v="32.860312444550566"/>
    <n v="6.1914686432005511E-2"/>
    <n v="-7.6097593044309857"/>
    <n v="30.282175721061954"/>
    <n v="26.273727132027265"/>
    <n v="37.049349685547192"/>
    <s v="Resto"/>
    <n v="2023"/>
    <n v="4"/>
    <d v="2025-03-26T00:00:00"/>
    <x v="48"/>
    <x v="43"/>
  </r>
  <r>
    <n v="2024"/>
    <n v="12"/>
    <n v="201.1"/>
    <x v="1"/>
    <s v="Daños Sin Autos"/>
    <n v="201.1"/>
    <m/>
    <m/>
    <x v="1"/>
    <n v="137875233.45422"/>
    <n v="132649916.54166999"/>
    <n v="137875233.45422"/>
    <n v="132649916.54166999"/>
    <n v="56116765.895529985"/>
    <n v="88919847.288520008"/>
    <n v="56116765.895529985"/>
    <n v="88919847.288520008"/>
    <n v="0"/>
    <n v="0"/>
    <n v="0"/>
    <n v="0"/>
    <n v="162881.73727999997"/>
    <n v="395530.92760000005"/>
    <n v="14767277.240649998"/>
    <n v="13389438.227799999"/>
    <n v="42382657.460279994"/>
    <n v="36378082.487520002"/>
    <n v="0"/>
    <n v="0"/>
    <n v="0"/>
    <n v="0"/>
    <n v="0"/>
    <n v="0"/>
    <s v="Daños Sin Autos"/>
    <s v="Totales"/>
    <s v="Daños Sin Autos Total"/>
    <x v="48"/>
    <x v="3"/>
    <n v="681832327.2920599"/>
    <n v="577844697.03434014"/>
    <n v="915229324.65265"/>
    <n v="785024033.86473012"/>
    <n v="876641246.77607977"/>
    <n v="747866068.79561019"/>
    <n v="137875233.45422003"/>
    <n v="132649916.54167001"/>
    <n v="56116765.895529985"/>
    <n v="88919847.288520008"/>
    <n v="326930992.83323008"/>
    <n v="282029362.12421006"/>
    <n v="99.999999999999972"/>
    <n v="99.999999999999986"/>
    <n v="5225316.9125500023"/>
    <n v="3.939178439594837"/>
    <n v="42.172579680920975"/>
    <n v="47.034080261206611"/>
    <n v="20.221281381861168"/>
    <n v="22.955980598674056"/>
    <n v="15.064555924991446"/>
    <n v="15.727668982182564"/>
    <n v="16.897561198047001"/>
    <n v="17.73712193619027"/>
    <m/>
    <m/>
    <m/>
    <n v="0"/>
    <m/>
    <n v="0"/>
    <m/>
    <n v="0"/>
    <m/>
    <n v="-36.89061822896884"/>
    <n v="40.701121216351709"/>
    <n v="67.033473979297355"/>
    <n v="100"/>
    <n v="10.290491575585614"/>
    <n v="16.506023853291186"/>
    <n v="34.842735509186831"/>
    <n v="36.806333133126046"/>
    <m/>
    <n v="2023"/>
    <n v="4"/>
    <d v="2025-03-26T00:00:00"/>
    <x v="48"/>
    <x v="1"/>
  </r>
  <r>
    <n v="2024"/>
    <n v="12"/>
    <n v="8"/>
    <x v="20"/>
    <s v="Daños Sin Autos"/>
    <n v="8"/>
    <s v="2c624232cdd221771294dfbb310aca000a0df6ac8b66b696d90ef06fdefb64a3"/>
    <s v="866d562d83a77144c090ae01fef5e5dc5d322dfdcb968ee04e0fa262fe1b2619"/>
    <x v="34"/>
    <n v="703064.25809999998"/>
    <n v="715285.50533999992"/>
    <n v="703064.25809999998"/>
    <n v="715285.50533999992"/>
    <n v="213731.94782"/>
    <n v="78316.982159999985"/>
    <n v="213731.94782"/>
    <n v="78316.982159999985"/>
    <n v="0"/>
    <n v="0"/>
    <n v="137.94900000000001"/>
    <n v="132.37299999999999"/>
    <n v="0"/>
    <n v="0"/>
    <n v="81706.442899999995"/>
    <n v="61778.753700000001"/>
    <n v="277879.03876000002"/>
    <n v="270388.31213999999"/>
    <n v="0"/>
    <n v="0"/>
    <n v="0"/>
    <n v="0"/>
    <n v="0"/>
    <n v="0"/>
    <s v="Daños Sin Autos"/>
    <s v="Totales"/>
    <s v="Daños Sin Autos Total"/>
    <x v="48"/>
    <x v="3"/>
    <n v="2563341.60146"/>
    <n v="2109928.1285699997"/>
    <n v="915229324.65265"/>
    <n v="785024033.86473012"/>
    <n v="876641246.77607977"/>
    <n v="747866068.79561019"/>
    <n v="137875233.45422003"/>
    <n v="132649916.54167001"/>
    <n v="56116765.895529985"/>
    <n v="88919847.288520008"/>
    <n v="2084960.0071400001"/>
    <n v="1718549.4641199999"/>
    <n v="0.50992788224974772"/>
    <n v="0.53922801007967736"/>
    <n v="-12221.247239999939"/>
    <n v="-1.7085830970656635"/>
    <n v="33.72075510764418"/>
    <n v="41.621467422019705"/>
    <n v="27.42764591732746"/>
    <n v="33.900941726616232"/>
    <n v="7.6818370998637808E-2"/>
    <n v="8.0199769368094018E-2"/>
    <n v="9.1116383000224538E-2"/>
    <n v="9.5643529661924742E-2"/>
    <m/>
    <m/>
    <m/>
    <n v="0"/>
    <m/>
    <n v="0"/>
    <m/>
    <n v="0"/>
    <m/>
    <n v="172.90626110100874"/>
    <n v="30.400058793715544"/>
    <n v="10.949052032415114"/>
    <n v="0.38087003840865491"/>
    <n v="32.256541296979904"/>
    <n v="2.7703588815338742"/>
    <n v="29.403600669055368"/>
    <n v="22.84815982283013"/>
    <s v="Resto"/>
    <n v="2023"/>
    <n v="4"/>
    <d v="2025-03-26T00:00:00"/>
    <x v="48"/>
    <x v="34"/>
  </r>
  <r>
    <n v="2024"/>
    <n v="12"/>
    <n v="103"/>
    <x v="18"/>
    <s v="Daños Sin Autos"/>
    <n v="205"/>
    <s v="f8809aff4d69bece79dabe35be0c708b890d7eafb841f121330667b77d2e2590"/>
    <s v="866d562d83a77144c090ae01fef5e5dc5d322dfdcb968ee04e0fa262fe1b2619"/>
    <x v="20"/>
    <n v="1838520.0539200001"/>
    <n v="1602780.9524300001"/>
    <n v="1838520.0539200001"/>
    <n v="1602780.9524300001"/>
    <n v="-437079.80593999999"/>
    <n v="1020076.231"/>
    <n v="-437079.80593999999"/>
    <n v="1020076.231"/>
    <n v="0"/>
    <n v="0"/>
    <n v="137.94900000000001"/>
    <n v="132.37299999999999"/>
    <n v="5540.9719999999998"/>
    <n v="1135.4335900000001"/>
    <n v="35271.560769999996"/>
    <n v="16122.764859999999"/>
    <n v="64912.439490000012"/>
    <n v="43891.237660000006"/>
    <n v="0"/>
    <n v="0"/>
    <n v="0"/>
    <n v="0"/>
    <n v="0"/>
    <n v="0"/>
    <s v="Daños Sin Autos"/>
    <s v="Totales"/>
    <s v="Daños Sin Autos Total"/>
    <x v="48"/>
    <x v="3"/>
    <n v="2277640.2283600001"/>
    <n v="1936052.42652"/>
    <n v="915229324.65265"/>
    <n v="785024033.86473012"/>
    <n v="876641246.77607977"/>
    <n v="747866068.79561019"/>
    <n v="137875233.45422003"/>
    <n v="132649916.54167001"/>
    <n v="56116765.895529985"/>
    <n v="88919847.288520008"/>
    <n v="2277640.2283600001"/>
    <n v="1936052.42652"/>
    <n v="1.3334665029092849"/>
    <n v="1.2082788999920027"/>
    <n v="235739.10149000003"/>
    <n v="14.708129712459606"/>
    <n v="80.720389068813319"/>
    <n v="82.786030505948332"/>
    <n v="80.720389068813319"/>
    <n v="82.786030505948332"/>
    <n v="0.20088080707179695"/>
    <n v="0.20972319756585819"/>
    <n v="0.20416966656923782"/>
    <n v="0.21431390182084006"/>
    <m/>
    <m/>
    <m/>
    <n v="0"/>
    <m/>
    <n v="0"/>
    <m/>
    <n v="0"/>
    <m/>
    <n v="-142.84775908478159"/>
    <n v="-23.773458712516103"/>
    <n v="63.644144850451788"/>
    <n v="-0.77887561580738895"/>
    <n v="118.76868562108397"/>
    <n v="47.893846131291816"/>
    <n v="54.337136374968168"/>
    <n v="36.73344776671307"/>
    <s v="Resto"/>
    <n v="2023"/>
    <n v="4"/>
    <d v="2025-03-26T00:00:00"/>
    <x v="48"/>
    <x v="20"/>
  </r>
  <r>
    <n v="2024"/>
    <n v="12"/>
    <n v="123"/>
    <x v="78"/>
    <s v="Daños Sin Autos"/>
    <n v="236"/>
    <s v="9a049b03f6fc40bfcf2f136320359257ed4af8513f71aa6fef47f17059bbae23"/>
    <s v="866d562d83a77144c090ae01fef5e5dc5d322dfdcb968ee04e0fa262fe1b2619"/>
    <x v="41"/>
    <n v="120170.94676000001"/>
    <n v="0"/>
    <n v="120170.94676000001"/>
    <n v="0"/>
    <n v="94540.249620000002"/>
    <n v="0"/>
    <n v="94540.249620000002"/>
    <n v="0"/>
    <n v="0"/>
    <n v="0"/>
    <n v="137.94900000000001"/>
    <n v="132.37299999999999"/>
    <n v="0"/>
    <n v="0"/>
    <n v="12520.009480000001"/>
    <n v="0"/>
    <n v="20671.54422"/>
    <n v="0"/>
    <n v="0"/>
    <n v="0"/>
    <n v="0"/>
    <n v="0"/>
    <n v="0"/>
    <n v="0"/>
    <s v="Daños Sin Autos"/>
    <s v="Totales"/>
    <s v="Daños Sin Autos Total"/>
    <x v="48"/>
    <x v="3"/>
    <n v="120170.94676000001"/>
    <n v="0"/>
    <n v="915229324.65265"/>
    <n v="785024033.86473012"/>
    <n v="876641246.77607977"/>
    <n v="747866068.79561019"/>
    <n v="137875233.45422003"/>
    <n v="132649916.54167001"/>
    <n v="56116765.895529985"/>
    <n v="88919847.288520008"/>
    <n v="120170.94676000001"/>
    <n v="0"/>
    <n v="8.7159197304207264E-2"/>
    <m/>
    <m/>
    <m/>
    <n v="100"/>
    <m/>
    <n v="100"/>
    <m/>
    <n v="1.3130146021665944E-2"/>
    <n v="1.370811003953311E-2"/>
    <m/>
    <m/>
    <m/>
    <m/>
    <m/>
    <n v="0"/>
    <m/>
    <n v="0"/>
    <m/>
    <n v="0"/>
    <m/>
    <m/>
    <n v="78.671469409999332"/>
    <m/>
    <n v="0.16847059539389933"/>
    <m/>
    <m/>
    <n v="60.566396717893575"/>
    <m/>
    <s v="Resto"/>
    <n v="2023"/>
    <n v="4"/>
    <d v="2025-03-26T00:00:00"/>
    <x v="48"/>
    <x v="41"/>
  </r>
  <r>
    <n v="2024"/>
    <n v="12"/>
    <n v="74"/>
    <x v="0"/>
    <s v="Daños Sin Autos"/>
    <n v="46"/>
    <s v="25fc0e7096fc653718202dc30b0c580b8ab87eac11a700cba03a7c021bc35b0c"/>
    <s v="866d562d83a77144c090ae01fef5e5dc5d322dfdcb968ee04e0fa262fe1b2619"/>
    <x v="18"/>
    <n v="6056041.7724700011"/>
    <n v="9403793.938959999"/>
    <n v="6056041.7724700011"/>
    <n v="9403793.938959999"/>
    <n v="7263654.5111999996"/>
    <n v="5356000.5085900007"/>
    <n v="7263654.5111999996"/>
    <n v="5356000.5085900007"/>
    <n v="0"/>
    <n v="0"/>
    <n v="137.94900000000001"/>
    <n v="132.37299999999999"/>
    <n v="-7864.1248100000003"/>
    <n v="-807.21649000000002"/>
    <n v="1771210.6257699998"/>
    <n v="1390647.40368"/>
    <n v="3003494.2244099998"/>
    <n v="2545114.61785"/>
    <n v="0"/>
    <n v="0"/>
    <n v="0"/>
    <n v="0"/>
    <n v="0"/>
    <n v="0"/>
    <s v="Daños Sin Autos"/>
    <s v="Totales"/>
    <s v="Daños Sin Autos Total"/>
    <x v="48"/>
    <x v="3"/>
    <n v="6440067.6368000004"/>
    <n v="9462507.85207"/>
    <n v="915229324.65265"/>
    <n v="785024033.86473012"/>
    <n v="876641246.77607977"/>
    <n v="747866068.79561019"/>
    <n v="137875233.45422003"/>
    <n v="132649916.54167001"/>
    <n v="56116765.895529985"/>
    <n v="88919847.288520008"/>
    <n v="6056041.7724700002"/>
    <n v="9403793.938959999"/>
    <n v="4.392407266154037"/>
    <n v="7.0891819490937538"/>
    <n v="-3347752.1664899979"/>
    <n v="-35.600016208566963"/>
    <n v="100.00000000000003"/>
    <n v="100"/>
    <n v="94.036928088525201"/>
    <n v="99.379510019670349"/>
    <n v="0.66169664906316283"/>
    <n v="0.69082327517004161"/>
    <n v="1.1978988582890184"/>
    <n v="1.2574168465891493"/>
    <m/>
    <m/>
    <m/>
    <n v="0"/>
    <m/>
    <n v="0"/>
    <m/>
    <n v="0"/>
    <m/>
    <n v="35.617136323091955"/>
    <n v="119.94062762611138"/>
    <n v="56.955740878158167"/>
    <n v="12.943822394758836"/>
    <n v="27.36590318170764"/>
    <n v="18.01017539034131"/>
    <n v="58.97166744570427"/>
    <n v="54.639873345065979"/>
    <s v="Medianas"/>
    <n v="2023"/>
    <n v="4"/>
    <d v="2025-03-26T00:00:00"/>
    <x v="48"/>
    <x v="18"/>
  </r>
  <r>
    <n v="2024"/>
    <n v="12"/>
    <n v="109"/>
    <x v="68"/>
    <s v="Daños Sin Autos"/>
    <n v="228"/>
    <s v="9d693eeee1d1899cbc50b6d45df953d3835acf28ee869879b45565fccc814765"/>
    <s v="866d562d83a77144c090ae01fef5e5dc5d322dfdcb968ee04e0fa262fe1b2619"/>
    <x v="12"/>
    <n v="4465205.7030499997"/>
    <n v="3855035.1309799999"/>
    <n v="4465205.7030499997"/>
    <n v="3855035.1309799999"/>
    <n v="4489145.7284200005"/>
    <n v="567117.22640999989"/>
    <n v="4489145.7284200005"/>
    <n v="567117.22640999989"/>
    <n v="0"/>
    <n v="0"/>
    <n v="137.94900000000001"/>
    <n v="132.37299999999999"/>
    <n v="0"/>
    <n v="0"/>
    <n v="7861.4552499999982"/>
    <n v="-4189.0193700000009"/>
    <n v="21587.389210000001"/>
    <n v="-45572.966520000002"/>
    <n v="0"/>
    <n v="0"/>
    <n v="0"/>
    <n v="0"/>
    <n v="0"/>
    <n v="0"/>
    <s v="Daños Sin Autos"/>
    <s v="Totales"/>
    <s v="Daños Sin Autos Total"/>
    <x v="48"/>
    <x v="3"/>
    <n v="4465205.7030500006"/>
    <n v="3855035.1309799999"/>
    <n v="915229324.65265"/>
    <n v="785024033.86473012"/>
    <n v="876641246.77607977"/>
    <n v="747866068.79561019"/>
    <n v="137875233.45422003"/>
    <n v="132649916.54167001"/>
    <n v="56116765.895529985"/>
    <n v="88919847.288520008"/>
    <n v="4465205.7030500006"/>
    <n v="3855035.1309799999"/>
    <n v="3.2385843281510183"/>
    <n v="2.9061723003564781"/>
    <n v="610170.57206999976"/>
    <n v="15.827886162865834"/>
    <n v="99.999999999999972"/>
    <n v="100"/>
    <n v="99.999999999999972"/>
    <n v="100"/>
    <n v="0.48787834729231877"/>
    <n v="0.5093538228404334"/>
    <n v="0.49107224297342633"/>
    <n v="0.51547132459001443"/>
    <m/>
    <m/>
    <m/>
    <n v="0"/>
    <m/>
    <n v="0"/>
    <m/>
    <n v="0"/>
    <m/>
    <n v="691.57280353437068"/>
    <n v="100.53614608065308"/>
    <n v="14.711078035385668"/>
    <n v="7.9996515422453927"/>
    <n v="-287.66815227211509"/>
    <n v="-147.36884793428189"/>
    <n v="36.416887533385967"/>
    <n v="9.1918953052170131"/>
    <s v="Medianas"/>
    <n v="2023"/>
    <n v="4"/>
    <d v="2025-03-26T00:00:00"/>
    <x v="48"/>
    <x v="12"/>
  </r>
  <r>
    <n v="2024"/>
    <n v="12"/>
    <n v="80"/>
    <x v="30"/>
    <s v="Daños Sin Autos"/>
    <n v="52"/>
    <s v="41cfc0d1f2d127b04555b7246d84019b4d27710a3f3aff6e7764375b1e06e05d"/>
    <s v="866d562d83a77144c090ae01fef5e5dc5d322dfdcb968ee04e0fa262fe1b2619"/>
    <x v="24"/>
    <n v="990645.91116000013"/>
    <n v="1010839.89034"/>
    <n v="990645.91116000013"/>
    <n v="1010839.89034"/>
    <n v="597233.06171000004"/>
    <n v="723033.12072999985"/>
    <n v="597233.06171000004"/>
    <n v="723033.12072999985"/>
    <n v="0"/>
    <n v="0"/>
    <n v="137.94900000000001"/>
    <n v="132.37299999999999"/>
    <n v="2079.1536999999998"/>
    <n v="722.64305000000002"/>
    <n v="57035.926629999994"/>
    <n v="66636.992620000005"/>
    <n v="144229.55927"/>
    <n v="137138.25291000001"/>
    <n v="0"/>
    <n v="0"/>
    <n v="0"/>
    <n v="0"/>
    <n v="0"/>
    <n v="0"/>
    <s v="Daños Sin Autos"/>
    <s v="Totales"/>
    <s v="Daños Sin Autos Total"/>
    <x v="48"/>
    <x v="3"/>
    <n v="1104243.47276"/>
    <n v="1122680.13815"/>
    <n v="915229324.65265"/>
    <n v="785024033.86473012"/>
    <n v="876641246.77607977"/>
    <n v="747866068.79561019"/>
    <n v="137875233.45422003"/>
    <n v="132649916.54167001"/>
    <n v="56116765.895529985"/>
    <n v="88919847.288520008"/>
    <n v="1020316.0471"/>
    <n v="1036343.08658"/>
    <n v="0.71850896375013817"/>
    <n v="0.76203582836213823"/>
    <n v="-20193.979179999908"/>
    <n v="-1.9977426072102844"/>
    <n v="97.092064167340112"/>
    <n v="97.539116478871662"/>
    <n v="89.712634540997684"/>
    <n v="90.038102215445349"/>
    <n v="0.10824018467021611"/>
    <n v="0.11300471142593185"/>
    <n v="0.12876547044853673"/>
    <n v="0.13516322407405007"/>
    <m/>
    <m/>
    <m/>
    <n v="0"/>
    <m/>
    <n v="0"/>
    <m/>
    <n v="0"/>
    <m/>
    <n v="-17.398934490440443"/>
    <n v="60.287238354486114"/>
    <n v="71.527956864346223"/>
    <n v="1.0642684983340656"/>
    <n v="-14.408012145371652"/>
    <n v="5.1709178216334806"/>
    <n v="39.54524087758449"/>
    <n v="48.591105111811508"/>
    <s v="Resto"/>
    <n v="2023"/>
    <n v="4"/>
    <d v="2025-03-26T00:00:00"/>
    <x v="48"/>
    <x v="24"/>
  </r>
  <r>
    <n v="2024"/>
    <n v="12"/>
    <n v="37"/>
    <x v="35"/>
    <s v="Daños Sin Autos"/>
    <n v="25"/>
    <s v="b7a56873cd771f2c446d369b649430b65a756ba278ff97ec81bb6f55b2e73569"/>
    <s v="866d562d83a77144c090ae01fef5e5dc5d322dfdcb968ee04e0fa262fe1b2619"/>
    <x v="8"/>
    <n v="6533005.9970500013"/>
    <n v="5658867.0417499999"/>
    <n v="6533005.9970500013"/>
    <n v="5658867.0417499999"/>
    <n v="1531405.5886000001"/>
    <n v="2062011.3241700002"/>
    <n v="1531405.5886000001"/>
    <n v="2062011.3241700002"/>
    <n v="0"/>
    <n v="0"/>
    <n v="137.94900000000001"/>
    <n v="132.37299999999999"/>
    <n v="1242.4037900000001"/>
    <n v="5400.5847800000001"/>
    <n v="984266.84272000007"/>
    <n v="587077.18362999998"/>
    <n v="2312037.4153999998"/>
    <n v="1833116.8834200001"/>
    <n v="0"/>
    <n v="0"/>
    <n v="0"/>
    <n v="0"/>
    <n v="0"/>
    <n v="0"/>
    <s v="Daños Sin Autos"/>
    <s v="Totales"/>
    <s v="Daños Sin Autos Total"/>
    <x v="48"/>
    <x v="3"/>
    <n v="13491623.877"/>
    <n v="11092660.54903"/>
    <n v="915229324.65265"/>
    <n v="785024033.86473012"/>
    <n v="876641246.77607977"/>
    <n v="747866068.79561019"/>
    <n v="137875233.45422003"/>
    <n v="132649916.54167001"/>
    <n v="56116765.895529985"/>
    <n v="88919847.288520008"/>
    <n v="10544112.63765"/>
    <n v="9150040.6869200002"/>
    <n v="4.7383462811827002"/>
    <n v="4.2660162850327543"/>
    <n v="874138.95530000143"/>
    <n v="15.447243217604822"/>
    <n v="61.958803187690847"/>
    <n v="61.845266435146684"/>
    <n v="48.422681039805873"/>
    <n v="51.01451555952319"/>
    <n v="0.71381082544852059"/>
    <n v="0.74523141833397266"/>
    <n v="0.72085271248206095"/>
    <n v="0.75666851029399396"/>
    <m/>
    <m/>
    <m/>
    <n v="0"/>
    <m/>
    <n v="0"/>
    <m/>
    <n v="0"/>
    <m/>
    <n v="-25.732435576394288"/>
    <n v="23.441055913487769"/>
    <n v="36.438589367039178"/>
    <n v="2.7289626623368637"/>
    <n v="67.655441254607723"/>
    <n v="26.126022640001523"/>
    <n v="42.571406334690067"/>
    <n v="32.026172959288054"/>
    <s v="Medianas"/>
    <n v="2023"/>
    <n v="4"/>
    <d v="2025-03-26T00:00:00"/>
    <x v="48"/>
    <x v="8"/>
  </r>
  <r>
    <n v="2024"/>
    <n v="12"/>
    <n v="50"/>
    <x v="56"/>
    <s v="Daños Sin Autos"/>
    <n v="38"/>
    <s v="aea92132c4cbeb263e6ac2bf6c183b5d81737f179f21efdc5863739672f0f470"/>
    <s v="866d562d83a77144c090ae01fef5e5dc5d322dfdcb968ee04e0fa262fe1b2619"/>
    <x v="46"/>
    <n v="0"/>
    <n v="-6713.7118300000002"/>
    <n v="0"/>
    <n v="-6713.7118300000002"/>
    <n v="208.12220999999994"/>
    <n v="-3298.5082299999999"/>
    <n v="208.12220999999994"/>
    <n v="-3298.5082299999999"/>
    <n v="0"/>
    <n v="0"/>
    <n v="137.94900000000001"/>
    <n v="132.37299999999999"/>
    <n v="0"/>
    <n v="0"/>
    <n v="1194.06664"/>
    <n v="-172.13051999999999"/>
    <n v="0"/>
    <n v="553.65185999999994"/>
    <n v="0"/>
    <n v="0"/>
    <n v="0"/>
    <n v="0"/>
    <n v="0"/>
    <n v="0"/>
    <s v="Daños Sin Autos"/>
    <s v="Totales"/>
    <s v="Daños Sin Autos Total"/>
    <x v="48"/>
    <x v="3"/>
    <n v="56200364.244449995"/>
    <n v="33772004.557349995"/>
    <n v="915229324.65265"/>
    <n v="785024033.86473012"/>
    <n v="876641246.77607977"/>
    <n v="747866068.79561019"/>
    <n v="137875233.45422003"/>
    <n v="132649916.54167001"/>
    <n v="56116765.895529985"/>
    <n v="88919847.288520008"/>
    <n v="-3.7162800000000002"/>
    <n v="-6727.3379000000004"/>
    <m/>
    <n v="-5.0612258228530339E-3"/>
    <m/>
    <m/>
    <m/>
    <n v="99.797452273060344"/>
    <m/>
    <n v="-1.9879518311088397E-2"/>
    <m/>
    <m/>
    <n v="-8.5522373078794937E-4"/>
    <n v="-8.9771579566539196E-4"/>
    <m/>
    <m/>
    <m/>
    <n v="0"/>
    <m/>
    <n v="0"/>
    <m/>
    <n v="0"/>
    <m/>
    <n v="-106.3095858942271"/>
    <m/>
    <n v="49.13091764321377"/>
    <n v="3.7087349329334397E-4"/>
    <n v="-793.69838654992736"/>
    <m/>
    <m/>
    <n v="-31.090028307680573"/>
    <s v="Resto"/>
    <n v="2023"/>
    <n v="4"/>
    <d v="2025-03-26T00:00:00"/>
    <x v="48"/>
    <x v="46"/>
  </r>
  <r>
    <n v="2024"/>
    <n v="12"/>
    <n v="22"/>
    <x v="15"/>
    <s v="Daños Sin Autos"/>
    <n v="16"/>
    <s v="b17ef6d19c7a5b1ee83b907c595526dcb1eb06db8227d650d5dda0a9f4ce8cd9"/>
    <s v="866d562d83a77144c090ae01fef5e5dc5d322dfdcb968ee04e0fa262fe1b2619"/>
    <x v="5"/>
    <n v="11920308.222650001"/>
    <n v="10476189.66635"/>
    <n v="11920308.222650001"/>
    <n v="10476189.66635"/>
    <n v="4621739.9798899991"/>
    <n v="12737880.32454"/>
    <n v="4621739.9798899991"/>
    <n v="12737880.32454"/>
    <n v="0"/>
    <n v="0"/>
    <n v="137.94900000000001"/>
    <n v="132.37299999999999"/>
    <n v="0"/>
    <n v="0"/>
    <n v="1192077.8098899999"/>
    <n v="1063062.1091"/>
    <n v="2212661.0866999999"/>
    <n v="1798230.8734799998"/>
    <n v="0"/>
    <n v="0"/>
    <n v="0"/>
    <n v="0"/>
    <n v="0"/>
    <n v="0"/>
    <s v="Daños Sin Autos"/>
    <s v="Totales"/>
    <s v="Daños Sin Autos Total"/>
    <x v="48"/>
    <x v="3"/>
    <n v="30790952.222909998"/>
    <n v="26673376.957529999"/>
    <n v="915229324.65265"/>
    <n v="785024033.86473012"/>
    <n v="876641246.77607977"/>
    <n v="747866068.79561019"/>
    <n v="137875233.45422003"/>
    <n v="132649916.54167001"/>
    <n v="56116765.895529985"/>
    <n v="88919847.288520008"/>
    <n v="18627227.667040002"/>
    <n v="15707278.708799999"/>
    <n v="8.6457211523837678"/>
    <n v="7.8976225085366405"/>
    <n v="1444118.5563000012"/>
    <n v="13.784769103012472"/>
    <n v="63.994000802075455"/>
    <n v="66.6964014618313"/>
    <n v="38.713671913597722"/>
    <n v="39.275828040185701"/>
    <n v="1.3024394981196679"/>
    <n v="1.3597704039694589"/>
    <n v="1.334505596570714"/>
    <n v="1.4008109343991531"/>
    <m/>
    <m/>
    <m/>
    <n v="0"/>
    <m/>
    <n v="0"/>
    <m/>
    <n v="0"/>
    <m/>
    <n v="-63.716569302460435"/>
    <n v="38.771983857834684"/>
    <n v="121.58886704251503"/>
    <n v="8.2359343168387174"/>
    <n v="12.136233592148816"/>
    <n v="23.046551993514598"/>
    <n v="53.875300517346062"/>
    <n v="59.117109197592889"/>
    <s v="Grandes"/>
    <n v="2023"/>
    <n v="4"/>
    <d v="2025-03-26T00:00:00"/>
    <x v="48"/>
    <x v="5"/>
  </r>
  <r>
    <n v="2024"/>
    <n v="12"/>
    <n v="43"/>
    <x v="9"/>
    <s v="Daños Sin Autos"/>
    <n v="31"/>
    <s v="eb1e33e8a81b697b75855af6bfcdbcbf7cbbde9f94962ceaec1ed8af21f5a50f"/>
    <s v="866d562d83a77144c090ae01fef5e5dc5d322dfdcb968ee04e0fa262fe1b2619"/>
    <x v="17"/>
    <n v="5599246.7588200001"/>
    <n v="5428083.64604"/>
    <n v="5599246.7588200001"/>
    <n v="5428083.64604"/>
    <n v="1522940.2223299998"/>
    <n v="2550019.2301000003"/>
    <n v="1522940.2223299998"/>
    <n v="2550019.2301000003"/>
    <n v="0"/>
    <n v="0"/>
    <n v="137.94900000000001"/>
    <n v="132.37299999999999"/>
    <n v="0"/>
    <n v="34.731569999999998"/>
    <n v="724016.7988799999"/>
    <n v="715736.24282000004"/>
    <n v="1953422.79474"/>
    <n v="1749363.6591699999"/>
    <n v="0"/>
    <n v="0"/>
    <n v="0"/>
    <n v="0"/>
    <n v="0"/>
    <n v="0"/>
    <s v="Daños Sin Autos"/>
    <s v="Totales"/>
    <s v="Daños Sin Autos Total"/>
    <x v="48"/>
    <x v="3"/>
    <n v="116483297.66436"/>
    <n v="99677568.474130005"/>
    <n v="915229324.65265"/>
    <n v="785024033.86473012"/>
    <n v="876641246.77607977"/>
    <n v="747866068.79561019"/>
    <n v="137875233.45422003"/>
    <n v="132649916.54167001"/>
    <n v="56116765.895529985"/>
    <n v="88919847.288520008"/>
    <n v="35551620.45081"/>
    <n v="26251986.661090001"/>
    <n v="4.0610968471572297"/>
    <n v="4.0920369854396768"/>
    <n v="171163.11278000008"/>
    <n v="3.1532880467836977"/>
    <n v="15.749624596063743"/>
    <n v="20.676849017622583"/>
    <n v="4.8069095493449296"/>
    <n v="5.4456421129983594"/>
    <n v="0.61178620570806552"/>
    <n v="0.63871586916674183"/>
    <n v="0.69145445386138704"/>
    <n v="0.72580958978144006"/>
    <m/>
    <m/>
    <m/>
    <n v="0"/>
    <m/>
    <n v="0"/>
    <m/>
    <n v="0"/>
    <m/>
    <n v="-40.277304408003346"/>
    <n v="27.199019581179311"/>
    <n v="46.978259665551384"/>
    <n v="2.7138773912331082"/>
    <n v="1.1569284276250258"/>
    <n v="11.664763612776641"/>
    <n v="37.064008919603417"/>
    <n v="40.914091193570755"/>
    <s v="Medianas"/>
    <n v="2023"/>
    <n v="4"/>
    <d v="2025-03-26T00:00:00"/>
    <x v="48"/>
    <x v="17"/>
  </r>
  <r>
    <n v="2024"/>
    <n v="12"/>
    <n v="76"/>
    <x v="42"/>
    <s v="Daños Sin Autos"/>
    <n v="48"/>
    <s v="98010bd9270f9b100b6214a21754fd33bdc8d41b2bc9f9dd16ff54d3c34ffd71"/>
    <s v="866d562d83a77144c090ae01fef5e5dc5d322dfdcb968ee04e0fa262fe1b2619"/>
    <x v="27"/>
    <n v="2468439.5406499999"/>
    <n v="1842535.70578"/>
    <n v="2468439.5406499999"/>
    <n v="1842535.70578"/>
    <n v="1523839.6024200001"/>
    <n v="1044553.43946"/>
    <n v="1523839.6024200001"/>
    <n v="1044553.43946"/>
    <n v="0"/>
    <n v="0"/>
    <n v="137.94900000000001"/>
    <n v="132.37299999999999"/>
    <n v="0"/>
    <n v="0"/>
    <n v="6446.0680299999995"/>
    <n v="8007.5017200000002"/>
    <n v="649.23331000000007"/>
    <n v="-321.12995000000041"/>
    <n v="0"/>
    <n v="0"/>
    <n v="0"/>
    <n v="0"/>
    <n v="0"/>
    <n v="0"/>
    <s v="Daños Sin Autos"/>
    <s v="Totales"/>
    <s v="Daños Sin Autos Total"/>
    <x v="48"/>
    <x v="3"/>
    <n v="2468439.5406499999"/>
    <n v="1842535.70578"/>
    <n v="915229324.65265"/>
    <n v="785024033.86473012"/>
    <n v="876641246.77607977"/>
    <n v="747866068.79561019"/>
    <n v="137875233.45422003"/>
    <n v="132649916.54167001"/>
    <n v="56116765.895529985"/>
    <n v="88919847.288520008"/>
    <n v="2468439.5406499999"/>
    <n v="1842535.70578"/>
    <n v="1.790342963567578"/>
    <n v="1.3890213833652842"/>
    <n v="625903.8348699999"/>
    <n v="33.969699089496672"/>
    <n v="100"/>
    <n v="100"/>
    <n v="100"/>
    <n v="100"/>
    <n v="0.26970721699578715"/>
    <n v="0.28157921495570615"/>
    <n v="0.23471073830810801"/>
    <n v="0.24637241648725744"/>
    <m/>
    <m/>
    <m/>
    <n v="0"/>
    <m/>
    <n v="0"/>
    <m/>
    <n v="0"/>
    <m/>
    <n v="45.884312362972594"/>
    <n v="61.73291171712215"/>
    <n v="56.691082630488808"/>
    <n v="2.7154800853222061"/>
    <n v="-19.499636023805945"/>
    <n v="-302.17152277450271"/>
    <n v="992.87389151366835"/>
    <n v="-2493.5393662285283"/>
    <s v="Resto"/>
    <n v="2023"/>
    <n v="4"/>
    <d v="2025-03-26T00:00:00"/>
    <x v="48"/>
    <x v="27"/>
  </r>
  <r>
    <n v="2024"/>
    <n v="12"/>
    <n v="16"/>
    <x v="24"/>
    <s v="Daños Sin Autos"/>
    <n v="14"/>
    <s v="8527a891e224136950ff32ca212b45bc93f69fbb801c3b1ebedac52775f99e61"/>
    <s v="866d562d83a77144c090ae01fef5e5dc5d322dfdcb968ee04e0fa262fe1b2619"/>
    <x v="28"/>
    <n v="1095465.8588999999"/>
    <n v="727621.63214999996"/>
    <n v="1095465.8588999999"/>
    <n v="727621.63214999996"/>
    <n v="348733.24528999999"/>
    <n v="137439.96122"/>
    <n v="348733.24528999999"/>
    <n v="137439.96122"/>
    <n v="0"/>
    <n v="0"/>
    <n v="137.94900000000001"/>
    <n v="132.37299999999999"/>
    <n v="0"/>
    <n v="0"/>
    <n v="82420.210690000007"/>
    <n v="44517.425860000003"/>
    <n v="202837.47850000003"/>
    <n v="116411.90536999999"/>
    <n v="0"/>
    <n v="0"/>
    <n v="0"/>
    <n v="0"/>
    <n v="0"/>
    <n v="0"/>
    <s v="Daños Sin Autos"/>
    <s v="Totales"/>
    <s v="Daños Sin Autos Total"/>
    <x v="48"/>
    <x v="3"/>
    <n v="4664109.4979099995"/>
    <n v="3803565.6865300001"/>
    <n v="915229324.65265"/>
    <n v="785024033.86473012"/>
    <n v="876641246.77607977"/>
    <n v="747866068.79561019"/>
    <n v="137875233.45422003"/>
    <n v="132649916.54167001"/>
    <n v="56116765.895529985"/>
    <n v="88919847.288520008"/>
    <n v="1393957.68961"/>
    <n v="961075.85713000002"/>
    <n v="0.79453418243076812"/>
    <n v="0.54852777228957283"/>
    <n v="367844.22674999991"/>
    <n v="50.5543280321507"/>
    <n v="78.586736675378447"/>
    <n v="75.709074029062634"/>
    <n v="23.487138528606184"/>
    <n v="19.129987283427475"/>
    <n v="0.11969304625545664"/>
    <n v="0.12496170616300174"/>
    <n v="9.268781601091447E-2"/>
    <n v="9.7293039824869643E-2"/>
    <m/>
    <m/>
    <m/>
    <n v="0"/>
    <m/>
    <n v="0"/>
    <m/>
    <n v="0"/>
    <m/>
    <n v="153.73497066968977"/>
    <n v="31.834241337304359"/>
    <n v="18.888932811671356"/>
    <n v="0.62144216567865063"/>
    <n v="85.141456626890431"/>
    <n v="74.24118079272705"/>
    <n v="40.633620226155593"/>
    <n v="38.241299907004525"/>
    <s v="Resto"/>
    <n v="2023"/>
    <n v="4"/>
    <d v="2025-03-26T00:00:00"/>
    <x v="48"/>
    <x v="28"/>
  </r>
  <r>
    <n v="2024"/>
    <n v="12"/>
    <n v="5.0999999999999996"/>
    <x v="6"/>
    <s v="Daños Sin Autos"/>
    <n v="5.0999999999999996"/>
    <m/>
    <m/>
    <x v="3"/>
    <n v="55516213.383440003"/>
    <n v="52667244.165480003"/>
    <n v="55516213.383440003"/>
    <n v="52667244.165480003"/>
    <n v="24589744.603600003"/>
    <n v="57376023.589829996"/>
    <n v="24589744.603600003"/>
    <n v="57376023.589829996"/>
    <n v="0"/>
    <n v="0"/>
    <n v="0"/>
    <n v="0"/>
    <n v="124137.80903"/>
    <n v="345416.37732999999"/>
    <n v="6448822.2793400008"/>
    <n v="6514811.2418499999"/>
    <n v="12768848.11321"/>
    <n v="11403662.073589999"/>
    <n v="0"/>
    <n v="0"/>
    <n v="0"/>
    <n v="0"/>
    <n v="0"/>
    <n v="0"/>
    <s v="Daños Sin Autos"/>
    <s v="Totales"/>
    <s v="Daños Sin Autos Total"/>
    <x v="48"/>
    <x v="3"/>
    <n v="159140936.55579001"/>
    <n v="140156924.15195999"/>
    <n v="915229324.65265"/>
    <n v="785024033.86473012"/>
    <n v="876641246.77607977"/>
    <n v="747866068.79561019"/>
    <n v="137875233.45422003"/>
    <n v="132649916.54167001"/>
    <n v="56116765.895529985"/>
    <n v="88919847.288520008"/>
    <n v="85774001.626969993"/>
    <n v="77164658.555509999"/>
    <n v="40.265544429249189"/>
    <n v="39.703940672239604"/>
    <n v="2848969.21796"/>
    <n v="5.4093759092626259"/>
    <n v="64.723823455129548"/>
    <n v="68.253064487537031"/>
    <n v="34.884935695962618"/>
    <n v="37.577340173631008"/>
    <n v="6.0658254590465237"/>
    <n v="6.3328315417059651"/>
    <n v="6.7089976731279615"/>
    <n v="7.0423363705077815"/>
    <m/>
    <m/>
    <m/>
    <n v="0"/>
    <m/>
    <n v="0"/>
    <m/>
    <n v="0"/>
    <m/>
    <n v="-57.142821922642653"/>
    <n v="44.292906711348053"/>
    <n v="108.94062239056035"/>
    <n v="43.818891219386387"/>
    <n v="-1.012906745265274"/>
    <n v="11.971470487376745"/>
    <n v="50.504338544589459"/>
    <n v="57.129115189565283"/>
    <m/>
    <n v="2023"/>
    <n v="4"/>
    <d v="2025-03-26T00:00:00"/>
    <x v="48"/>
    <x v="3"/>
  </r>
  <r>
    <n v="2024"/>
    <n v="12"/>
    <n v="127"/>
    <x v="5"/>
    <s v="Daños Sin Autos"/>
    <n v="263"/>
    <s v="4be84111a613654b362415e563cb7607df7b203b5d303802a8a546061bbc7847"/>
    <s v="866d562d83a77144c090ae01fef5e5dc5d322dfdcb968ee04e0fa262fe1b2619"/>
    <x v="26"/>
    <n v="1641104.9195700001"/>
    <n v="952812.23949000007"/>
    <n v="1641104.9195700001"/>
    <n v="952812.23949000007"/>
    <n v="246604.93112000002"/>
    <n v="251785.68774000002"/>
    <n v="246604.93112000002"/>
    <n v="251785.68774000002"/>
    <n v="0"/>
    <n v="0"/>
    <n v="137.94900000000001"/>
    <n v="132.37299999999999"/>
    <n v="0"/>
    <n v="765.66129000000001"/>
    <n v="8667.3600100000003"/>
    <n v="679.58435999999995"/>
    <n v="-14817.59626"/>
    <n v="-8870.3508899999997"/>
    <n v="0"/>
    <n v="0"/>
    <n v="0"/>
    <n v="0"/>
    <n v="0"/>
    <n v="0"/>
    <s v="Daños Sin Autos"/>
    <s v="Totales"/>
    <s v="Daños Sin Autos Total"/>
    <x v="48"/>
    <x v="3"/>
    <n v="1641104.9195699999"/>
    <n v="952812.23949000007"/>
    <n v="915229324.65265"/>
    <n v="785024033.86473012"/>
    <n v="876641246.77607977"/>
    <n v="747866068.79561019"/>
    <n v="137875233.45422003"/>
    <n v="132649916.54167001"/>
    <n v="56116765.895529985"/>
    <n v="88919847.288520008"/>
    <n v="1641104.9195699999"/>
    <n v="952812.23949000007"/>
    <n v="1.1902826043916808"/>
    <n v="0.71829086993107016"/>
    <n v="688292.68008000008"/>
    <n v="72.238018316013026"/>
    <n v="100.00000000000003"/>
    <n v="100"/>
    <n v="100.00000000000003"/>
    <n v="100"/>
    <n v="0.17931078860402952"/>
    <n v="0.18720370797122521"/>
    <n v="0.1213736393265868"/>
    <n v="0.12740412745619578"/>
    <m/>
    <m/>
    <m/>
    <n v="0"/>
    <m/>
    <n v="0"/>
    <m/>
    <n v="0"/>
    <m/>
    <n v="-2.0576056830322154"/>
    <n v="15.026762041796516"/>
    <n v="26.425530372570595"/>
    <n v="0.43944964964497973"/>
    <n v="1175.3913303714053"/>
    <n v="67.046337216542739"/>
    <n v="-58.493698019006487"/>
    <n v="-7.661301885657422"/>
    <s v="Resto"/>
    <n v="2023"/>
    <n v="4"/>
    <d v="2025-03-26T00:00:00"/>
    <x v="48"/>
    <x v="26"/>
  </r>
  <r>
    <n v="2024"/>
    <n v="12"/>
    <n v="107"/>
    <x v="28"/>
    <s v="Daños Sin Autos"/>
    <n v="70"/>
    <s v="ff5a1ae012afa5d4c889c50ad427aaf545d31a4fac04ffc1c4d03d403ba4250a"/>
    <s v="866d562d83a77144c090ae01fef5e5dc5d322dfdcb968ee04e0fa262fe1b2619"/>
    <x v="37"/>
    <n v="446569.05026000005"/>
    <n v="381291.04357999994"/>
    <n v="446569.05026000005"/>
    <n v="381291.04357999994"/>
    <n v="160101.06837999995"/>
    <n v="178082.73094999988"/>
    <n v="160101.06837999995"/>
    <n v="178082.73094999988"/>
    <n v="0"/>
    <n v="0"/>
    <n v="137.94900000000001"/>
    <n v="132.37299999999999"/>
    <n v="0"/>
    <n v="0"/>
    <n v="23972.910669999997"/>
    <n v="52613.351430000002"/>
    <n v="115739.92110999998"/>
    <n v="97006.808599999989"/>
    <n v="0"/>
    <n v="0"/>
    <n v="0"/>
    <n v="0"/>
    <n v="0"/>
    <n v="0"/>
    <s v="Daños Sin Autos"/>
    <s v="Totales"/>
    <s v="Daños Sin Autos Total"/>
    <x v="48"/>
    <x v="3"/>
    <n v="1973163.2505099999"/>
    <n v="1477029.9641500001"/>
    <n v="915229324.65265"/>
    <n v="785024033.86473012"/>
    <n v="876641246.77607977"/>
    <n v="747866068.79561019"/>
    <n v="137875233.45422003"/>
    <n v="132649916.54167001"/>
    <n v="56116765.895529985"/>
    <n v="88919847.288520008"/>
    <n v="1973163.2505099999"/>
    <n v="1477029.9641500001"/>
    <n v="0.32389359500760406"/>
    <n v="0.28744160080961906"/>
    <n v="65278.006680000108"/>
    <n v="17.120257026520981"/>
    <n v="22.632139035864171"/>
    <n v="25.814712824693775"/>
    <n v="22.632139035864171"/>
    <n v="25.814712824693775"/>
    <n v="4.8793131757385831E-2"/>
    <n v="5.0940912477286972E-2"/>
    <n v="4.8570620405451348E-2"/>
    <n v="5.0983867230939409E-2"/>
    <m/>
    <m/>
    <m/>
    <n v="0"/>
    <m/>
    <n v="0"/>
    <m/>
    <n v="0"/>
    <m/>
    <n v="-10.097364564253352"/>
    <n v="35.851357877754047"/>
    <n v="46.705196449922845"/>
    <n v="0.28529988466914286"/>
    <n v="-54.435689766132825"/>
    <n v="19.311131641537173"/>
    <n v="20.71274149842904"/>
    <n v="54.236761511191503"/>
    <s v="Resto"/>
    <n v="2023"/>
    <n v="4"/>
    <d v="2025-03-26T00:00:00"/>
    <x v="48"/>
    <x v="37"/>
  </r>
  <r>
    <n v="2024"/>
    <n v="12"/>
    <n v="48"/>
    <x v="3"/>
    <s v="Daños Sin Autos"/>
    <n v="36"/>
    <s v="76a50887d8f1c2e9301755428990ad81479ee21c25b43215cf524541e0503269"/>
    <s v="866d562d83a77144c090ae01fef5e5dc5d322dfdcb968ee04e0fa262fe1b2619"/>
    <x v="6"/>
    <n v="9829865.4820300005"/>
    <n v="9288729.4190100003"/>
    <n v="9829865.4820300005"/>
    <n v="9288729.4190100003"/>
    <n v="3238750.9533300009"/>
    <n v="12789649.048070002"/>
    <n v="3238750.9533300009"/>
    <n v="12789649.048070002"/>
    <n v="0"/>
    <n v="0"/>
    <n v="137.94900000000001"/>
    <n v="132.37299999999999"/>
    <n v="0"/>
    <n v="0"/>
    <n v="2032546.6981799998"/>
    <n v="2357454.9354100004"/>
    <n v="4434241.6947099995"/>
    <n v="3968902.4160900004"/>
    <n v="0"/>
    <n v="0"/>
    <n v="0"/>
    <n v="0"/>
    <n v="0"/>
    <n v="0"/>
    <s v="Daños Sin Autos"/>
    <s v="Totales"/>
    <s v="Daños Sin Autos Total"/>
    <x v="48"/>
    <x v="3"/>
    <n v="61783494.341970004"/>
    <n v="54332276.383280002"/>
    <n v="915229324.65265"/>
    <n v="785024033.86473012"/>
    <n v="876641246.77607977"/>
    <n v="747866068.79561019"/>
    <n v="137875233.45422003"/>
    <n v="132649916.54167001"/>
    <n v="56116765.895529985"/>
    <n v="88919847.288520008"/>
    <n v="24902204.769259997"/>
    <n v="21420590.63916"/>
    <n v="7.1295367817410806"/>
    <n v="7.00243894694957"/>
    <n v="541136.06302000023"/>
    <n v="5.8257274876855503"/>
    <n v="39.473876201372626"/>
    <n v="43.36355414042054"/>
    <n v="15.910180521065959"/>
    <n v="17.096153589229104"/>
    <n v="1.0740330556782207"/>
    <n v="1.1213099449951893"/>
    <n v="1.1832414064166816"/>
    <n v="1.2420311345277233"/>
    <m/>
    <m/>
    <m/>
    <n v="0"/>
    <m/>
    <n v="0"/>
    <m/>
    <n v="0"/>
    <m/>
    <n v="-74.676780096489523"/>
    <n v="32.948069932907721"/>
    <n v="137.68997320446366"/>
    <n v="5.7714497648696206"/>
    <n v="-13.782161107291479"/>
    <n v="11.724633912224846"/>
    <n v="45.837526190888624"/>
    <n v="59.398158187332506"/>
    <s v="Grandes"/>
    <n v="2023"/>
    <n v="4"/>
    <d v="2025-03-26T00:00:00"/>
    <x v="48"/>
    <x v="6"/>
  </r>
  <r>
    <n v="2024"/>
    <n v="12"/>
    <n v="59"/>
    <x v="38"/>
    <s v="Daños Sin Autos"/>
    <n v="209"/>
    <s v="83f814f7a92e365cbd79f9addceed185761a8d38a06a2d4350bb1fe4b7632b34"/>
    <s v="866d562d83a77144c090ae01fef5e5dc5d322dfdcb968ee04e0fa262fe1b2619"/>
    <x v="36"/>
    <n v="624979.55004"/>
    <n v="552668.03433000005"/>
    <n v="624979.55004"/>
    <n v="552668.03433000005"/>
    <n v="232317.01413000003"/>
    <n v="230540.11038999996"/>
    <n v="232317.01413000003"/>
    <n v="230540.11038999996"/>
    <n v="0"/>
    <n v="0"/>
    <n v="137.94900000000001"/>
    <n v="132.37299999999999"/>
    <n v="910.07573000000002"/>
    <n v="539.44939999999997"/>
    <n v="9138.4895199999992"/>
    <n v="23654.626039999999"/>
    <n v="38388.213539999997"/>
    <n v="47396.383500000004"/>
    <n v="0"/>
    <n v="0"/>
    <n v="0"/>
    <n v="0"/>
    <n v="0"/>
    <n v="0"/>
    <s v="Daños Sin Autos"/>
    <s v="Totales"/>
    <s v="Daños Sin Autos Total"/>
    <x v="48"/>
    <x v="3"/>
    <n v="624979.55004"/>
    <n v="552668.03433000005"/>
    <n v="915229324.65265"/>
    <n v="785024033.86473012"/>
    <n v="876641246.77607977"/>
    <n v="747866068.79561019"/>
    <n v="137875233.45422003"/>
    <n v="132649916.54167001"/>
    <n v="56116765.895529985"/>
    <n v="88919847.288520008"/>
    <n v="624979.55004"/>
    <n v="552668.03433000005"/>
    <n v="0.45329355706767865"/>
    <n v="0.41663654884877938"/>
    <n v="72311.515709999949"/>
    <n v="13.084077822171004"/>
    <n v="100"/>
    <n v="100"/>
    <n v="100"/>
    <n v="100"/>
    <n v="6.8286661408843485E-2"/>
    <n v="7.1292510173165333E-2"/>
    <n v="7.0401415815153495E-2"/>
    <n v="7.3899332700042952E-2"/>
    <m/>
    <m/>
    <m/>
    <n v="0"/>
    <m/>
    <n v="0"/>
    <m/>
    <n v="0"/>
    <m/>
    <n v="0.77075687046133101"/>
    <n v="37.171938524249512"/>
    <n v="41.714030135555774"/>
    <n v="0.41398860112946273"/>
    <n v="-61.367009123091599"/>
    <n v="-19.006028086510028"/>
    <n v="23.805456616202829"/>
    <n v="49.908082206314326"/>
    <s v="Resto"/>
    <n v="2023"/>
    <n v="4"/>
    <d v="2025-03-26T00:00:00"/>
    <x v="48"/>
    <x v="36"/>
  </r>
  <r>
    <n v="2024"/>
    <n v="12"/>
    <n v="12"/>
    <x v="31"/>
    <s v="Daños Sin Autos"/>
    <n v="12"/>
    <s v="6b51d431df5d7f141cbececcf79edf3dd861c3b4069f0b11661a3eefacbba918"/>
    <s v="866d562d83a77144c090ae01fef5e5dc5d322dfdcb968ee04e0fa262fe1b2619"/>
    <x v="10"/>
    <n v="5797973.4512600005"/>
    <n v="6701967.8410399994"/>
    <n v="5797973.4512600005"/>
    <n v="6701967.8410399994"/>
    <n v="1336201.3620800001"/>
    <n v="1848614.3033"/>
    <n v="1336201.3620800001"/>
    <n v="1848614.3033"/>
    <n v="0"/>
    <n v="0"/>
    <n v="137.94900000000001"/>
    <n v="132.37299999999999"/>
    <n v="17967.172770000001"/>
    <n v="6266.6057500000006"/>
    <n v="379145.03634999995"/>
    <n v="214702.78422999999"/>
    <n v="662396.93021000002"/>
    <n v="553898.58001000003"/>
    <n v="0"/>
    <n v="0"/>
    <n v="0"/>
    <n v="0"/>
    <n v="0"/>
    <n v="0"/>
    <s v="Daños Sin Autos"/>
    <s v="Totales"/>
    <s v="Daños Sin Autos Total"/>
    <x v="48"/>
    <x v="3"/>
    <n v="6593607.79947"/>
    <n v="7470400.8941500001"/>
    <n v="915229324.65265"/>
    <n v="785024033.86473012"/>
    <n v="876641246.77607977"/>
    <n v="747866068.79561019"/>
    <n v="137875233.45422003"/>
    <n v="132649916.54167001"/>
    <n v="56116765.895529985"/>
    <n v="88919847.288520008"/>
    <n v="6340858.0060400004"/>
    <n v="7236580.0385299996"/>
    <n v="4.2052320101312137"/>
    <n v="5.0523724520660931"/>
    <n v="-903994.38977999892"/>
    <n v="-13.48849190597905"/>
    <n v="91.438310804896219"/>
    <n v="92.612363925451746"/>
    <n v="87.933247284226496"/>
    <n v="89.713630312507689"/>
    <n v="0.63349952794185882"/>
    <n v="0.66138497048621936"/>
    <n v="0.85372772704113609"/>
    <n v="0.8961454624934494"/>
    <m/>
    <m/>
    <m/>
    <n v="0"/>
    <m/>
    <n v="0"/>
    <m/>
    <n v="0"/>
    <m/>
    <n v="-27.718758872809801"/>
    <n v="23.046006907631153"/>
    <n v="27.583156874908777"/>
    <n v="2.3811089979197035"/>
    <n v="76.590647256740496"/>
    <n v="19.588125717534986"/>
    <n v="57.238344421342568"/>
    <n v="38.762111328417518"/>
    <s v="Medianas"/>
    <n v="2023"/>
    <n v="4"/>
    <d v="2025-03-26T00:00:00"/>
    <x v="48"/>
    <x v="10"/>
  </r>
  <r>
    <n v="2024"/>
    <n v="12"/>
    <n v="94"/>
    <x v="19"/>
    <s v="Daños Sin Autos"/>
    <n v="7"/>
    <s v="7902699be42c8a8e46fbbb4501726517e86b22c56a189f7625a6da49081b2451"/>
    <s v="866d562d83a77144c090ae01fef5e5dc5d322dfdcb968ee04e0fa262fe1b2619"/>
    <x v="23"/>
    <n v="2526088.9125000001"/>
    <n v="3446432.9980300004"/>
    <n v="2526088.9125000001"/>
    <n v="3446432.9980300004"/>
    <n v="915251.22258000006"/>
    <n v="1847442.0519799998"/>
    <n v="915251.22258000006"/>
    <n v="1847442.0519799998"/>
    <n v="0"/>
    <n v="0"/>
    <n v="137.94900000000001"/>
    <n v="132.37299999999999"/>
    <n v="0"/>
    <n v="0"/>
    <n v="388956.22456"/>
    <n v="379454.21383999998"/>
    <n v="670884.13084"/>
    <n v="611355.97599000006"/>
    <n v="0"/>
    <n v="0"/>
    <n v="0"/>
    <n v="0"/>
    <n v="0"/>
    <n v="0"/>
    <s v="Daños Sin Autos"/>
    <s v="Totales"/>
    <s v="Daños Sin Autos Total"/>
    <x v="48"/>
    <x v="3"/>
    <n v="7555571.8099100003"/>
    <n v="8049984.2732899999"/>
    <n v="915229324.65265"/>
    <n v="785024033.86473012"/>
    <n v="876641246.77607977"/>
    <n v="747866068.79561019"/>
    <n v="137875233.45422003"/>
    <n v="132649916.54167001"/>
    <n v="56116765.895529985"/>
    <n v="88919847.288520008"/>
    <n v="4953414.8181699999"/>
    <n v="5775983.9341099998"/>
    <n v="1.8321556738025473"/>
    <n v="2.5981418517872603"/>
    <n v="-920344.08553000027"/>
    <n v="-26.704250047979283"/>
    <n v="50.996918393223602"/>
    <n v="59.668327290128595"/>
    <n v="33.433457798478528"/>
    <n v="42.812915914200353"/>
    <n v="0.27600611611288872"/>
    <n v="0.28815537961394122"/>
    <n v="0.43902260941782395"/>
    <n v="0.4608355883266983"/>
    <m/>
    <m/>
    <m/>
    <n v="0"/>
    <m/>
    <n v="0"/>
    <m/>
    <n v="0"/>
    <m/>
    <n v="-50.458461113891083"/>
    <n v="36.231948054203734"/>
    <n v="53.604467373542661"/>
    <n v="1.6309764256263115"/>
    <n v="2.5041257610085799"/>
    <n v="9.7370692669852321"/>
    <n v="57.976661942054889"/>
    <n v="62.067637962568426"/>
    <s v="Resto"/>
    <n v="2023"/>
    <n v="4"/>
    <d v="2025-03-26T00:00:00"/>
    <x v="48"/>
    <x v="23"/>
  </r>
  <r>
    <n v="2024"/>
    <n v="12"/>
    <n v="92"/>
    <x v="22"/>
    <s v="Daños Sin Autos"/>
    <n v="219"/>
    <s v="314f04b30f62e0056bd059354a5536fb2e302107eed143b5fa2aa0bbba07f608"/>
    <s v="866d562d83a77144c090ae01fef5e5dc5d322dfdcb968ee04e0fa262fe1b2619"/>
    <x v="4"/>
    <n v="12045333.467220001"/>
    <n v="12495032.84175"/>
    <n v="12045333.467220001"/>
    <n v="12495032.84175"/>
    <n v="5960597.845230001"/>
    <n v="6296886.7141500004"/>
    <n v="5960597.845230001"/>
    <n v="6296886.7141500004"/>
    <n v="0"/>
    <n v="0"/>
    <n v="137.94900000000001"/>
    <n v="132.37299999999999"/>
    <n v="0"/>
    <n v="0"/>
    <n v="1959405.6014800002"/>
    <n v="1312572.4806599999"/>
    <n v="3465108.6709399996"/>
    <n v="2833503.7310199998"/>
    <n v="0"/>
    <n v="0"/>
    <n v="0"/>
    <n v="0"/>
    <n v="0"/>
    <n v="0"/>
    <s v="Daños Sin Autos"/>
    <s v="Totales"/>
    <s v="Daños Sin Autos Total"/>
    <x v="48"/>
    <x v="3"/>
    <n v="12045333.467219999"/>
    <n v="12495032.84175"/>
    <n v="915229324.65265"/>
    <n v="785024033.86473012"/>
    <n v="876641246.77607977"/>
    <n v="747866068.79561019"/>
    <n v="137875233.45422003"/>
    <n v="132649916.54167001"/>
    <n v="56116765.895529985"/>
    <n v="88919847.288520008"/>
    <n v="12045333.467219999"/>
    <n v="12495032.84175"/>
    <n v="8.7364011399621848"/>
    <n v="9.4195557505872003"/>
    <n v="-449699.37452999875"/>
    <n v="-3.5990251504374293"/>
    <n v="100.00000000000003"/>
    <n v="100"/>
    <n v="100.00000000000003"/>
    <n v="100"/>
    <n v="1.3161000355611938"/>
    <n v="1.3740322522488766"/>
    <n v="1.5916751975396282"/>
    <n v="1.6707580893290745"/>
    <m/>
    <m/>
    <m/>
    <n v="0"/>
    <m/>
    <n v="0"/>
    <m/>
    <n v="0"/>
    <m/>
    <n v="-5.3405577102778494"/>
    <n v="49.484705935714338"/>
    <n v="50.395119355829443"/>
    <n v="10.621777199930897"/>
    <n v="49.279802094795834"/>
    <n v="22.290598491382106"/>
    <n v="56.546728762433332"/>
    <n v="46.3233016526681"/>
    <s v="Grandes"/>
    <n v="2023"/>
    <n v="4"/>
    <d v="2025-03-26T00:00:00"/>
    <x v="48"/>
    <x v="4"/>
  </r>
  <r>
    <n v="2024"/>
    <n v="12"/>
    <n v="150.1"/>
    <x v="32"/>
    <s v="Daños Sin Autos"/>
    <n v="150.1"/>
    <m/>
    <m/>
    <x v="21"/>
    <n v="24708640.952029999"/>
    <n v="22533453.038140006"/>
    <n v="24708640.952029999"/>
    <n v="22533453.038140006"/>
    <n v="7220440.4031800022"/>
    <n v="11163115.167119998"/>
    <n v="7220440.4031800022"/>
    <n v="11163115.167119998"/>
    <n v="0"/>
    <n v="0"/>
    <n v="0"/>
    <n v="0"/>
    <n v="48412.354479999995"/>
    <n v="24757.348000000005"/>
    <n v="2510089.9174299999"/>
    <n v="2065025.7664899998"/>
    <n v="7830298.7251099991"/>
    <n v="6462192.5202500019"/>
    <n v="0"/>
    <n v="0"/>
    <n v="0"/>
    <n v="0"/>
    <n v="0"/>
    <n v="0"/>
    <s v="Daños Sin Autos"/>
    <s v="Totales"/>
    <s v="Daños Sin Autos Total"/>
    <x v="48"/>
    <x v="3"/>
    <n v="179394662.33004999"/>
    <n v="136065609.00154004"/>
    <n v="915229324.65265"/>
    <n v="785024033.86473012"/>
    <n v="876641246.77607977"/>
    <n v="747866068.79561019"/>
    <n v="137875233.45422003"/>
    <n v="132649916.54167001"/>
    <n v="56116765.895529985"/>
    <n v="88919847.288520008"/>
    <n v="112521907.56317997"/>
    <n v="92650123.462439984"/>
    <n v="17.92101477038241"/>
    <n v="16.987159604477743"/>
    <n v="2175187.913889993"/>
    <n v="9.6531495204409179"/>
    <n v="21.958960247946681"/>
    <n v="24.321017820634623"/>
    <n v="13.773342323068166"/>
    <n v="16.560726258084042"/>
    <n v="2.6997212924102363"/>
    <n v="2.8185578813337901"/>
    <n v="2.8704156899765456"/>
    <n v="3.0130332125414743"/>
    <m/>
    <m/>
    <m/>
    <n v="0"/>
    <m/>
    <n v="0"/>
    <m/>
    <n v="0"/>
    <m/>
    <n v="-35.318768147737181"/>
    <n v="29.222329213484276"/>
    <n v="49.540188750589479"/>
    <n v="12.866814913428842"/>
    <n v="21.552474461202099"/>
    <n v="21.17092922522632"/>
    <n v="32.056119511516314"/>
    <n v="31.955497457233147"/>
    <s v="Resto"/>
    <n v="2023"/>
    <n v="4"/>
    <d v="2025-03-26T00:00:00"/>
    <x v="48"/>
    <x v="21"/>
  </r>
  <r>
    <n v="2024"/>
    <n v="12"/>
    <n v="9"/>
    <x v="8"/>
    <s v="Daños Sin Autos"/>
    <n v="9"/>
    <s v="19581e27de7ced00ff1ce50b2047e7a567c76b1cbaebabe5ef03f7c3017bb5b7"/>
    <s v="866d562d83a77144c090ae01fef5e5dc5d322dfdcb968ee04e0fa262fe1b2619"/>
    <x v="25"/>
    <n v="1242648.08656"/>
    <n v="851013.64451000001"/>
    <n v="1242648.08656"/>
    <n v="851013.64451000001"/>
    <n v="295462.40953999996"/>
    <n v="342512.81021999998"/>
    <n v="295462.40953999996"/>
    <n v="342512.81021999998"/>
    <n v="0"/>
    <n v="0"/>
    <n v="137.94900000000001"/>
    <n v="132.37299999999999"/>
    <n v="622.95216000000005"/>
    <n v="1661.3627099999999"/>
    <n v="164682.64771999998"/>
    <n v="106683.93785"/>
    <n v="510285.99938999995"/>
    <n v="233024.71903000001"/>
    <n v="0"/>
    <n v="0"/>
    <n v="0"/>
    <n v="0"/>
    <n v="0"/>
    <n v="0"/>
    <s v="Daños Sin Autos"/>
    <s v="Totales"/>
    <s v="Daños Sin Autos Total"/>
    <x v="48"/>
    <x v="3"/>
    <n v="3641209.24174"/>
    <n v="3056102.5559399999"/>
    <n v="915229324.65265"/>
    <n v="785024033.86473012"/>
    <n v="876641246.77607977"/>
    <n v="747866068.79561019"/>
    <n v="137875233.45422003"/>
    <n v="132649916.54167001"/>
    <n v="56116765.895529985"/>
    <n v="88919847.288520008"/>
    <n v="2819136.7356100003"/>
    <n v="2269438.1564699998"/>
    <n v="0.90128448411484119"/>
    <n v="0.6415485713801159"/>
    <n v="391634.44204999995"/>
    <n v="46.019760620347853"/>
    <n v="44.079028550245816"/>
    <n v="37.498869140091934"/>
    <n v="34.127346275936183"/>
    <n v="27.846370628365385"/>
    <n v="0.13577450515275094"/>
    <n v="0.14175104024935406"/>
    <n v="0.10840606246415137"/>
    <n v="0.11379225238557784"/>
    <m/>
    <m/>
    <m/>
    <n v="0"/>
    <m/>
    <n v="0"/>
    <m/>
    <n v="0"/>
    <m/>
    <n v="-13.736829477933687"/>
    <n v="23.776836960971242"/>
    <n v="40.247628510963928"/>
    <n v="0.52651360930180624"/>
    <n v="54.364987868696282"/>
    <n v="118.98363466079532"/>
    <n v="32.272617300271413"/>
    <n v="45.782240739990051"/>
    <s v="Resto"/>
    <n v="2023"/>
    <n v="4"/>
    <d v="2025-03-26T00:00:00"/>
    <x v="48"/>
    <x v="25"/>
  </r>
  <r>
    <n v="2024"/>
    <n v="12"/>
    <n v="61"/>
    <x v="2"/>
    <s v="Daños Sin Aut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151079.8200000003"/>
    <n v="3849225.4590299996"/>
    <n v="9029988.0476199985"/>
    <n v="7844310.24902"/>
    <n v="0"/>
    <n v="0"/>
    <n v="0"/>
    <n v="0"/>
    <n v="0"/>
    <n v="0"/>
    <s v="Daños Sin Autos"/>
    <s v="Totales"/>
    <s v="Daños Sin Autos Total"/>
    <x v="48"/>
    <x v="3"/>
    <n v="0"/>
    <n v="0"/>
    <n v="915229324.65265"/>
    <n v="785024033.86473012"/>
    <n v="876641246.77607977"/>
    <n v="747866068.79561019"/>
    <n v="137875233.45422003"/>
    <n v="132649916.54167001"/>
    <n v="56116765.895529985"/>
    <n v="88919847.28852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.8419506517050763"/>
    <n v="15.115131362226863"/>
    <n v="45.96993703766956"/>
    <n v="49.070285810162702"/>
    <m/>
    <n v="2023"/>
    <n v="4"/>
    <d v="2025-03-26T00:00:00"/>
    <x v="48"/>
    <x v="2"/>
  </r>
  <r>
    <n v="2024"/>
    <n v="12"/>
    <n v="126"/>
    <x v="41"/>
    <s v="Daños Sin Autos"/>
    <n v="239"/>
    <s v="79bf08685d3138f9b109c3546780f056bc954fd69377b84a2cf23622e464897b"/>
    <s v="866d562d83a77144c090ae01fef5e5dc5d322dfdcb968ee04e0fa262fe1b2619"/>
    <x v="33"/>
    <n v="903982.36939999997"/>
    <n v="772546.67228000006"/>
    <n v="903982.36939999997"/>
    <n v="772546.67228000006"/>
    <n v="258290.47987999997"/>
    <n v="236227.93850999998"/>
    <n v="258290.47987999997"/>
    <n v="236227.93850999998"/>
    <n v="0"/>
    <n v="0"/>
    <n v="137.94900000000001"/>
    <n v="132.37299999999999"/>
    <n v="10994.39241"/>
    <n v="6286.84051"/>
    <n v="22351.659169999999"/>
    <n v="22696.180009999996"/>
    <n v="36268.419459999997"/>
    <n v="34023.386490000004"/>
    <n v="0"/>
    <n v="0"/>
    <n v="0"/>
    <n v="0"/>
    <n v="0"/>
    <n v="0"/>
    <s v="Daños Sin Autos"/>
    <s v="Totales"/>
    <s v="Daños Sin Autos Total"/>
    <x v="48"/>
    <x v="3"/>
    <n v="903982.36939999997"/>
    <n v="772546.67227999994"/>
    <n v="915229324.65265"/>
    <n v="785024033.86473012"/>
    <n v="876641246.77607977"/>
    <n v="747866068.79561019"/>
    <n v="137875233.45422003"/>
    <n v="132649916.54167001"/>
    <n v="56116765.895529985"/>
    <n v="88919847.288520008"/>
    <n v="903982.36939999997"/>
    <n v="772546.67227999994"/>
    <n v="0.65565246690962631"/>
    <n v="0.58239514386525526"/>
    <n v="131435.69711999991"/>
    <n v="17.013301828366778"/>
    <n v="100"/>
    <n v="100.00000000000003"/>
    <n v="100"/>
    <n v="100.00000000000003"/>
    <n v="9.8771132551186733E-2"/>
    <n v="0.10311884966906011"/>
    <n v="9.8410575849085399E-2"/>
    <n v="0.10330013681783107"/>
    <m/>
    <m/>
    <m/>
    <n v="0"/>
    <m/>
    <n v="0"/>
    <m/>
    <n v="0"/>
    <m/>
    <n v="9.339513991934556"/>
    <n v="28.572512985118841"/>
    <n v="30.577820989484771"/>
    <n v="0.46027328153737068"/>
    <n v="-1.5179683975373837"/>
    <n v="6.5984994487831017"/>
    <n v="61.628434607279694"/>
    <n v="66.707586608613326"/>
    <s v="Resto"/>
    <n v="2023"/>
    <n v="4"/>
    <d v="2025-03-26T00:00:00"/>
    <x v="48"/>
    <x v="33"/>
  </r>
  <r>
    <n v="2024"/>
    <n v="12"/>
    <n v="10"/>
    <x v="4"/>
    <s v="Daños Sin Autos"/>
    <n v="10"/>
    <s v="4a44dc15364204a80fe80e9039455cc1608281820fe2b24f1e5233ade6af1dd5"/>
    <s v="866d562d83a77144c090ae01fef5e5dc5d322dfdcb968ee04e0fa262fe1b2619"/>
    <x v="22"/>
    <n v="2535840.4028600003"/>
    <n v="2754044.5538599999"/>
    <n v="2535840.4028600003"/>
    <n v="2754044.5538599999"/>
    <n v="527953.99602999992"/>
    <n v="1709144.3215399999"/>
    <n v="527953.99602999992"/>
    <n v="1709144.3215399999"/>
    <n v="0"/>
    <n v="0"/>
    <n v="137.94900000000001"/>
    <n v="132.37299999999999"/>
    <n v="8813.7752199999995"/>
    <n v="110.90013"/>
    <n v="359407.41944000003"/>
    <n v="533635.91235"/>
    <n v="1036622.0600599999"/>
    <n v="1111497.2019100001"/>
    <n v="0"/>
    <n v="0"/>
    <n v="0"/>
    <n v="0"/>
    <n v="0"/>
    <n v="0"/>
    <s v="Daños Sin Autos"/>
    <s v="Totales"/>
    <s v="Daños Sin Autos Total"/>
    <x v="48"/>
    <x v="3"/>
    <n v="6475502.38203"/>
    <n v="6588756.6787700001"/>
    <n v="915229324.65265"/>
    <n v="785024033.86473012"/>
    <n v="876641246.77607977"/>
    <n v="747866068.79561019"/>
    <n v="137875233.45422003"/>
    <n v="132649916.54167001"/>
    <n v="56116765.895529985"/>
    <n v="88919847.288520008"/>
    <n v="4233179.7257700004"/>
    <n v="4305144.6755600004"/>
    <n v="1.8392283656237642"/>
    <n v="2.076175112401867"/>
    <n v="-218204.15099999961"/>
    <n v="-7.9230436085055427"/>
    <n v="59.903915428460571"/>
    <n v="63.971010532921568"/>
    <n v="39.160519960538437"/>
    <n v="41.799154045769519"/>
    <n v="0.27707158572769819"/>
    <n v="0.28926774917171211"/>
    <n v="0.35082296019672665"/>
    <n v="0.36825371129555456"/>
    <m/>
    <m/>
    <m/>
    <n v="0"/>
    <m/>
    <n v="0"/>
    <m/>
    <n v="0"/>
    <m/>
    <n v="-69.11004007231557"/>
    <n v="20.819685475259281"/>
    <n v="62.059428891391974"/>
    <n v="0.94081329813779313"/>
    <n v="-32.649319297635159"/>
    <n v="-6.7364219830094445"/>
    <n v="34.671017846098842"/>
    <n v="48.010549323291009"/>
    <s v="Resto"/>
    <n v="2023"/>
    <n v="4"/>
    <d v="2025-03-26T00:00:00"/>
    <x v="48"/>
    <x v="22"/>
  </r>
  <r>
    <n v="2024"/>
    <n v="12"/>
    <n v="1"/>
    <x v="14"/>
    <s v="Daños Sin Autos"/>
    <n v="30"/>
    <s v="624b60c58c9d8bfb6ff1886c2fd605d2adeb6ea4da576068201b6c6958ce93f4"/>
    <s v="866d562d83a77144c090ae01fef5e5dc5d322dfdcb968ee04e0fa262fe1b2619"/>
    <x v="14"/>
    <n v="5649459.9313099999"/>
    <n v="4652166.2570500001"/>
    <n v="5649459.9313099999"/>
    <n v="4652166.2570500001"/>
    <n v="2214461.2963699992"/>
    <n v="1062974.9315200003"/>
    <n v="2214461.2963699992"/>
    <n v="1062974.9315200003"/>
    <n v="0"/>
    <n v="0"/>
    <n v="137.94900000000001"/>
    <n v="132.37299999999999"/>
    <n v="0"/>
    <n v="0"/>
    <n v="598215.38665999996"/>
    <n v="456052.26337000006"/>
    <n v="2240369.5845300001"/>
    <n v="1987128.4179199999"/>
    <n v="0"/>
    <n v="0"/>
    <n v="0"/>
    <n v="0"/>
    <n v="0"/>
    <n v="0"/>
    <s v="Daños Sin Autos"/>
    <s v="Totales"/>
    <s v="Daños Sin Autos Total"/>
    <x v="48"/>
    <x v="3"/>
    <n v="45393489.003809996"/>
    <n v="37616661.60249"/>
    <n v="915229324.65265"/>
    <n v="785024033.86473012"/>
    <n v="876641246.77607977"/>
    <n v="747866068.79561019"/>
    <n v="137875233.45422003"/>
    <n v="132649916.54167001"/>
    <n v="56116765.895529985"/>
    <n v="88919847.288520008"/>
    <n v="13736231.59742"/>
    <n v="11380506.898670001"/>
    <n v="4.0975161309052952"/>
    <n v="3.5071007795082862"/>
    <n v="997293.67425999977"/>
    <n v="21.437189024546967"/>
    <n v="41.128164527825135"/>
    <n v="40.878374737365014"/>
    <n v="12.445529205379708"/>
    <n v="12.367302303993011"/>
    <n v="0.61727260907577419"/>
    <n v="0.64444377356031934"/>
    <n v="0.59261450049459619"/>
    <n v="0.62205874168646436"/>
    <m/>
    <m/>
    <m/>
    <n v="0"/>
    <m/>
    <n v="0"/>
    <m/>
    <n v="0"/>
    <m/>
    <n v="108.32676582536448"/>
    <n v="39.197752055859056"/>
    <n v="22.849031457316119"/>
    <n v="3.9461669984556136"/>
    <n v="31.172550759749541"/>
    <n v="12.744076544135829"/>
    <n v="26.701638461383485"/>
    <n v="22.95031661050707"/>
    <s v="Medianas"/>
    <n v="2023"/>
    <n v="4"/>
    <d v="2025-03-26T00:00:00"/>
    <x v="48"/>
    <x v="14"/>
  </r>
  <r>
    <n v="2024"/>
    <n v="12"/>
    <n v="603"/>
    <x v="25"/>
    <s v="Daños Sin Autos"/>
    <n v="242"/>
    <s v="14063697603e22d600d336bee6cff12c8be93509ce84a0642918d89b2aef1753"/>
    <s v="866d562d83a77144c090ae01fef5e5dc5d322dfdcb968ee04e0fa262fe1b2619"/>
    <x v="35"/>
    <n v="470017.15100000001"/>
    <n v="502029.31533999997"/>
    <n v="470017.15100000001"/>
    <n v="502029.31533999997"/>
    <n v="117803.68642"/>
    <n v="-200470.59344"/>
    <n v="117803.68642"/>
    <n v="-200470.59344"/>
    <n v="0"/>
    <n v="0"/>
    <n v="137.94900000000001"/>
    <n v="132.37299999999999"/>
    <n v="0"/>
    <n v="0"/>
    <n v="105660.13335999999"/>
    <n v="-178754.22361000002"/>
    <n v="438661.05018999998"/>
    <n v="199482.23113"/>
    <n v="0"/>
    <n v="0"/>
    <n v="0"/>
    <n v="0"/>
    <n v="0"/>
    <n v="0"/>
    <s v="Daños Sin Autos"/>
    <s v="Totales"/>
    <s v="Daños Sin Autos Total"/>
    <x v="48"/>
    <x v="3"/>
    <n v="470017.15100000001"/>
    <n v="502029.31533999997"/>
    <n v="915229324.65265"/>
    <n v="785024033.86473012"/>
    <n v="876641246.77607977"/>
    <n v="747866068.79561019"/>
    <n v="137875233.45422003"/>
    <n v="132649916.54167001"/>
    <n v="56116765.895529985"/>
    <n v="88919847.288520008"/>
    <n v="470017.15100000001"/>
    <n v="502029.31533999997"/>
    <n v="0.34090034825294718"/>
    <n v="0.37846184033014069"/>
    <n v="-32012.164339999959"/>
    <n v="-6.3765527951927803"/>
    <n v="100"/>
    <n v="100"/>
    <n v="100"/>
    <n v="100"/>
    <n v="5.135512361105584E-2"/>
    <n v="5.3615678332331128E-2"/>
    <n v="6.3950821081040457E-2"/>
    <n v="6.7128238101306775E-2"/>
    <m/>
    <m/>
    <m/>
    <n v="0"/>
    <m/>
    <n v="0"/>
    <m/>
    <n v="0"/>
    <m/>
    <n v="-158.76357444677197"/>
    <n v="25.063699520190486"/>
    <n v="-39.932049247807576"/>
    <n v="0.2099260079230327"/>
    <n v="-159.1091674513525"/>
    <n v="119.89981147951481"/>
    <n v="24.086964938928308"/>
    <n v="-89.609095806386989"/>
    <s v="Resto"/>
    <n v="2023"/>
    <n v="4"/>
    <d v="2025-03-26T00:00:00"/>
    <x v="48"/>
    <x v="35"/>
  </r>
  <r>
    <n v="2024"/>
    <n v="12"/>
    <n v="79"/>
    <x v="59"/>
    <s v="Daños Sin Autos"/>
    <n v="51"/>
    <s v="031b4af5197ec30a926f48cf40e11a7dbc470048a21e4003b7a3c07c5dab1baa"/>
    <s v="866d562d83a77144c090ae01fef5e5dc5d322dfdcb968ee04e0fa262fe1b2619"/>
    <x v="13"/>
    <n v="6542490.1472700005"/>
    <n v="5357851.0272000004"/>
    <n v="6542490.1472700005"/>
    <n v="5357851.0272000004"/>
    <n v="765464.79001000011"/>
    <n v="938644.58459999994"/>
    <n v="765464.79001000011"/>
    <n v="938644.58459999994"/>
    <n v="0"/>
    <n v="0"/>
    <n v="137.94900000000001"/>
    <n v="132.37299999999999"/>
    <n v="0"/>
    <n v="0"/>
    <n v="565777.64467999991"/>
    <n v="604281.37847999996"/>
    <n v="6061942.7440900002"/>
    <n v="4940344.2462299997"/>
    <n v="0"/>
    <n v="0"/>
    <n v="0"/>
    <n v="0"/>
    <n v="0"/>
    <n v="0"/>
    <s v="Daños Sin Autos"/>
    <s v="Totales"/>
    <s v="Daños Sin Autos Total"/>
    <x v="48"/>
    <x v="3"/>
    <n v="77118417.460149989"/>
    <n v="65800436.183449998"/>
    <n v="915229324.65265"/>
    <n v="785024033.86473012"/>
    <n v="876641246.77607977"/>
    <n v="747866068.79561019"/>
    <n v="137875233.45422003"/>
    <n v="132649916.54167001"/>
    <n v="56116765.895529985"/>
    <n v="88919847.288520008"/>
    <n v="17825710.468669999"/>
    <n v="14038417.468600001"/>
    <n v="4.7452250729587071"/>
    <n v="4.0390911407146728"/>
    <n v="1184639.1200700002"/>
    <n v="22.110340770133163"/>
    <n v="36.702549156561865"/>
    <n v="38.165633976792677"/>
    <n v="8.4836934713432797"/>
    <n v="8.1425767638719648"/>
    <n v="0.71484708488258086"/>
    <n v="0.74631329193447671"/>
    <n v="0.68250789734715667"/>
    <n v="0.71641852074242007"/>
    <m/>
    <m/>
    <m/>
    <n v="0"/>
    <m/>
    <n v="0"/>
    <m/>
    <n v="0"/>
    <m/>
    <n v="-18.449986015079368"/>
    <n v="11.699899774849602"/>
    <n v="17.519049705466212"/>
    <n v="1.3640572078494881"/>
    <n v="-6.3718219973701196"/>
    <n v="22.702840975421857"/>
    <n v="9.3332726580368366"/>
    <n v="12.231564206100213"/>
    <s v="Medianas"/>
    <n v="2023"/>
    <n v="4"/>
    <d v="2025-03-26T00:00:00"/>
    <x v="48"/>
    <x v="13"/>
  </r>
  <r>
    <n v="2024"/>
    <n v="12"/>
    <n v="15.1"/>
    <x v="13"/>
    <s v="Daños Sin Autos"/>
    <n v="15.1"/>
    <m/>
    <m/>
    <x v="7"/>
    <n v="57650379.118750006"/>
    <n v="57449219.33805"/>
    <n v="57650379.118750006"/>
    <n v="57449219.33805"/>
    <n v="24306580.888749994"/>
    <n v="20380708.531570002"/>
    <n v="24306580.888749994"/>
    <n v="20380708.531570002"/>
    <n v="0"/>
    <n v="0"/>
    <n v="0"/>
    <n v="0"/>
    <n v="-9668.4262300000046"/>
    <n v="25357.202270000002"/>
    <n v="5808365.0438799988"/>
    <n v="4809601.2194599994"/>
    <n v="21783510.621959999"/>
    <n v="18512227.893679999"/>
    <n v="0"/>
    <n v="0"/>
    <n v="0"/>
    <n v="0"/>
    <n v="0"/>
    <n v="0"/>
    <s v="Daños Sin Autos"/>
    <s v="Totales"/>
    <s v="Daños Sin Autos Total"/>
    <x v="48"/>
    <x v="3"/>
    <n v="343296728.40621996"/>
    <n v="301622163.88084"/>
    <n v="915229324.65265"/>
    <n v="785024033.86473012"/>
    <n v="876641246.77607977"/>
    <n v="747866068.79561019"/>
    <n v="137875233.45422003"/>
    <n v="132649916.54167001"/>
    <n v="56116765.895529985"/>
    <n v="88919847.288520008"/>
    <n v="128635083.64307998"/>
    <n v="112214580.10626"/>
    <n v="41.81344080036839"/>
    <n v="43.308899723282657"/>
    <n v="201159.78070000559"/>
    <n v="0.35015233108097732"/>
    <n v="44.816995088766632"/>
    <n v="51.19586000647088"/>
    <n v="16.79316298363695"/>
    <n v="19.046749946647193"/>
    <n v="6.2990091735346896"/>
    <n v="6.5762795591428098"/>
    <n v="7.3181478349424971"/>
    <n v="7.6817523531410163"/>
    <m/>
    <m/>
    <m/>
    <n v="0"/>
    <m/>
    <n v="0"/>
    <m/>
    <n v="0"/>
    <m/>
    <n v="19.26268829711568"/>
    <n v="42.162048646172053"/>
    <n v="35.476040869490753"/>
    <n v="43.314293867184801"/>
    <n v="20.766042315086921"/>
    <n v="17.670929436844297"/>
    <n v="26.664044857969653"/>
    <n v="25.980672056775933"/>
    <s v="Resto"/>
    <n v="2023"/>
    <n v="4"/>
    <d v="2025-03-26T00:00:00"/>
    <x v="48"/>
    <x v="7"/>
  </r>
  <r>
    <n v="2024"/>
    <n v="12"/>
    <n v="102"/>
    <x v="37"/>
    <s v="Daños Sin Autos"/>
    <n v="224"/>
    <s v="84a5092e4a5b6fe968fd523fb2fc917dbffae44105f82b6b94c8ed5b9a800223"/>
    <s v="866d562d83a77144c090ae01fef5e5dc5d322dfdcb968ee04e0fa262fe1b2619"/>
    <x v="42"/>
    <n v="342480.62541000004"/>
    <n v="355281.34495"/>
    <n v="342480.62541000004"/>
    <n v="355281.34495"/>
    <n v="114157.63875999999"/>
    <n v="68006.181779999999"/>
    <n v="114157.63875999999"/>
    <n v="68006.181779999999"/>
    <n v="0"/>
    <n v="0"/>
    <n v="137.94900000000001"/>
    <n v="132.37299999999999"/>
    <n v="7778.2909400000008"/>
    <n v="2494.8323599999999"/>
    <n v="30245.018510000002"/>
    <n v="16873.32691"/>
    <n v="72360.476569999999"/>
    <n v="67946.829769999997"/>
    <n v="0"/>
    <n v="0"/>
    <n v="0"/>
    <n v="0"/>
    <n v="0"/>
    <n v="0"/>
    <s v="Daños Sin Autos"/>
    <s v="Totales"/>
    <s v="Daños Sin Autos Total"/>
    <x v="48"/>
    <x v="3"/>
    <n v="342480.62541000004"/>
    <n v="355281.34495"/>
    <n v="915229324.65265"/>
    <n v="785024033.86473012"/>
    <n v="876641246.77607977"/>
    <n v="747866068.79561019"/>
    <n v="137875233.45422003"/>
    <n v="132649916.54167001"/>
    <n v="56116765.895529985"/>
    <n v="88919847.288520008"/>
    <n v="342480.62541000004"/>
    <n v="355281.34495"/>
    <n v="0.24839894506776447"/>
    <n v="0.26783382471137374"/>
    <n v="-12800.719539999962"/>
    <n v="-3.6029810520452288"/>
    <n v="100"/>
    <n v="100"/>
    <n v="100"/>
    <n v="100"/>
    <n v="3.7420197996822176E-2"/>
    <n v="3.9067363835491503E-2"/>
    <n v="4.5257384439674316E-2"/>
    <n v="4.750601207541847E-2"/>
    <m/>
    <m/>
    <m/>
    <n v="0"/>
    <m/>
    <n v="0"/>
    <m/>
    <n v="0"/>
    <m/>
    <n v="67.863620294549037"/>
    <n v="33.332583010596991"/>
    <n v="19.14150088279213"/>
    <n v="0.20342875598448074"/>
    <n v="79.24751100552227"/>
    <n v="6.4957361733287478"/>
    <n v="41.797704967768709"/>
    <n v="24.833133447309034"/>
    <s v="Resto"/>
    <n v="2023"/>
    <n v="4"/>
    <d v="2025-03-26T00:00:00"/>
    <x v="48"/>
    <x v="42"/>
  </r>
  <r>
    <n v="2024"/>
    <n v="12"/>
    <n v="93"/>
    <x v="43"/>
    <s v="Daños Sin Autos"/>
    <n v="220"/>
    <s v="36790ecd55c2030dc553685bef719df653f413a20cdad1bfd1dc934c76686ddd"/>
    <s v="866d562d83a77144c090ae01fef5e5dc5d322dfdcb968ee04e0fa262fe1b2619"/>
    <x v="31"/>
    <n v="789778.59914999991"/>
    <n v="654047.98171999992"/>
    <n v="789778.59914999991"/>
    <n v="654047.98171999992"/>
    <n v="200145.53031000003"/>
    <n v="157180.91810000001"/>
    <n v="200145.53031000003"/>
    <n v="157180.91810000001"/>
    <n v="0"/>
    <n v="0"/>
    <n v="137.94900000000001"/>
    <n v="132.37299999999999"/>
    <n v="8.2452299999999994"/>
    <n v="-0.43876999999999999"/>
    <n v="12743.901379999999"/>
    <n v="16641.640909999998"/>
    <n v="34908.209490000001"/>
    <n v="1208.9546100000007"/>
    <n v="0"/>
    <n v="0"/>
    <n v="0"/>
    <n v="0"/>
    <n v="0"/>
    <n v="0"/>
    <s v="Daños Sin Autos"/>
    <s v="Totales"/>
    <s v="Daños Sin Autos Total"/>
    <x v="48"/>
    <x v="3"/>
    <n v="790543.25459999999"/>
    <n v="654697.32048999995"/>
    <n v="915229324.65265"/>
    <n v="785024033.86473012"/>
    <n v="876641246.77607977"/>
    <n v="747866068.79561019"/>
    <n v="137875233.45422003"/>
    <n v="132649916.54167001"/>
    <n v="56116765.895529985"/>
    <n v="88919847.288520008"/>
    <n v="790543.25459999999"/>
    <n v="654697.32048999995"/>
    <n v="0.57282122348118258"/>
    <n v="0.49306324404247964"/>
    <n v="135730.61742999998"/>
    <n v="20.752394506754502"/>
    <n v="99.903274685407695"/>
    <n v="99.900818477534926"/>
    <n v="99.903274685407695"/>
    <n v="99.900818477534926"/>
    <n v="8.6292973561543015E-2"/>
    <n v="9.0091425888808641E-2"/>
    <n v="8.3315663407153837E-2"/>
    <n v="8.7455228818350023E-2"/>
    <m/>
    <m/>
    <m/>
    <n v="0"/>
    <m/>
    <n v="0"/>
    <m/>
    <n v="0"/>
    <m/>
    <n v="27.334496279418286"/>
    <n v="25.341979451634533"/>
    <n v="24.032016379998506"/>
    <n v="0.35665906100612033"/>
    <n v="-23.421605784426212"/>
    <n v="2787.4706462304639"/>
    <n v="36.506889256668082"/>
    <n v="1376.5314902930879"/>
    <s v="Resto"/>
    <n v="2023"/>
    <n v="4"/>
    <d v="2025-03-26T00:00:00"/>
    <x v="48"/>
    <x v="31"/>
  </r>
  <r>
    <n v="2024"/>
    <n v="12"/>
    <n v="128"/>
    <x v="65"/>
    <s v="Daños Sin Autos"/>
    <n v="267"/>
    <s v="8acc23987b8960d83c44541f9f0eb46454cea080ea94d916f56fccf033db866f"/>
    <s v="866d562d83a77144c090ae01fef5e5dc5d322dfdcb968ee04e0fa262fe1b2619"/>
    <x v="40"/>
    <n v="97063.647129999998"/>
    <n v="73445.143909999999"/>
    <n v="97063.647129999998"/>
    <n v="73445.143909999999"/>
    <n v="4489.2006600000004"/>
    <n v="4191.7193500000012"/>
    <n v="4489.2006600000004"/>
    <n v="4191.7193500000012"/>
    <n v="0"/>
    <n v="0"/>
    <n v="137.94900000000001"/>
    <n v="132.37299999999999"/>
    <n v="0"/>
    <n v="0"/>
    <n v="4320.4113099999995"/>
    <n v="3280.8552500000001"/>
    <n v="99152.860180000003"/>
    <n v="65756.979560000007"/>
    <n v="0"/>
    <n v="0"/>
    <n v="0"/>
    <n v="0"/>
    <n v="0"/>
    <n v="0"/>
    <s v="Daños Sin Autos"/>
    <s v="Totales"/>
    <s v="Daños Sin Autos Total"/>
    <x v="48"/>
    <x v="3"/>
    <n v="97178.802089999997"/>
    <n v="73642.424530000004"/>
    <n v="915229324.65265"/>
    <n v="785024033.86473012"/>
    <n v="876641246.77607977"/>
    <n v="747866068.79561019"/>
    <n v="137875233.45422003"/>
    <n v="132649916.54167001"/>
    <n v="56116765.895529985"/>
    <n v="88919847.288520008"/>
    <n v="97063.647129999998"/>
    <n v="73445.143909999999"/>
    <n v="7.0399624862451396E-2"/>
    <n v="5.5367651804687182E-2"/>
    <n v="23618.503219999999"/>
    <n v="32.158018845932432"/>
    <n v="100"/>
    <n v="100"/>
    <n v="99.881501976230012"/>
    <n v="99.732110096511505"/>
    <n v="1.0605390858388178E-2"/>
    <n v="1.1072219963064655E-2"/>
    <n v="9.3557828476185934E-3"/>
    <n v="9.8206279138026206E-3"/>
    <m/>
    <m/>
    <m/>
    <n v="0"/>
    <m/>
    <n v="0"/>
    <m/>
    <n v="0"/>
    <m/>
    <n v="7.0968804244969208"/>
    <n v="4.6250071914024531"/>
    <n v="5.7072791022597116"/>
    <n v="7.9997494302457492E-3"/>
    <n v="31.685520414227341"/>
    <n v="50.786822696939574"/>
    <n v="4.3573239361495135"/>
    <n v="4.9893642803443869"/>
    <s v="Resto"/>
    <n v="2023"/>
    <n v="4"/>
    <d v="2025-03-26T00:00:00"/>
    <x v="48"/>
    <x v="40"/>
  </r>
  <r>
    <n v="2024"/>
    <n v="12"/>
    <n v="3"/>
    <x v="40"/>
    <s v="Daños Sin Autos"/>
    <n v="3"/>
    <s v="4e07408562bedb8b60ce05c1decfe3ad16b72230967de01f640b7e4729b49fce"/>
    <s v="866d562d83a77144c090ae01fef5e5dc5d322dfdcb968ee04e0fa262fe1b2619"/>
    <x v="16"/>
    <n v="6173671.5006799996"/>
    <n v="6077018.5074200006"/>
    <n v="6173671.5006799996"/>
    <n v="6077018.5074200006"/>
    <n v="2789629.9691699981"/>
    <n v="2103162.0617100005"/>
    <n v="2789629.9691699981"/>
    <n v="2103162.0617100005"/>
    <n v="0"/>
    <n v="0"/>
    <n v="137.94900000000001"/>
    <n v="132.37299999999999"/>
    <n v="-744.02793000000008"/>
    <n v="-5771.5720099999999"/>
    <n v="240959.27831999998"/>
    <n v="305786.37015000003"/>
    <n v="567947.59345000004"/>
    <n v="453024.04569999996"/>
    <n v="0"/>
    <n v="0"/>
    <n v="0"/>
    <n v="0"/>
    <n v="0"/>
    <n v="0"/>
    <s v="Daños Sin Autos"/>
    <s v="Totales"/>
    <s v="Daños Sin Autos Total"/>
    <x v="48"/>
    <x v="3"/>
    <n v="25277015.57071"/>
    <n v="21222664.481219999"/>
    <n v="915229324.65265"/>
    <n v="785024033.86473012"/>
    <n v="876641246.77607977"/>
    <n v="747866068.79561019"/>
    <n v="137875233.45422003"/>
    <n v="132649916.54167001"/>
    <n v="56116765.895529985"/>
    <n v="88919847.288520008"/>
    <n v="6559735.1172600007"/>
    <n v="6298068.5910799997"/>
    <n v="4.4777233343578704"/>
    <n v="4.5812456320023358"/>
    <n v="96652.99325999897"/>
    <n v="1.5904673178465112"/>
    <n v="94.114646252038597"/>
    <n v="96.490192501665135"/>
    <n v="24.424052291338558"/>
    <n v="28.634569013695582"/>
    <n v="0.6745491358707334"/>
    <n v="0.7042415039657538"/>
    <n v="0.77411878430044989"/>
    <n v="0.81258112394464488"/>
    <m/>
    <m/>
    <m/>
    <n v="0"/>
    <m/>
    <n v="0"/>
    <m/>
    <n v="0"/>
    <m/>
    <n v="32.639800800793118"/>
    <n v="45.185915202367575"/>
    <n v="34.608452469612409"/>
    <n v="4.9711167859589853"/>
    <n v="-21.200124713930137"/>
    <n v="25.368090025425349"/>
    <n v="42.426322621827097"/>
    <n v="67.498927055297372"/>
    <s v="Medianas"/>
    <n v="2023"/>
    <n v="4"/>
    <d v="2025-03-26T00:00:00"/>
    <x v="48"/>
    <x v="16"/>
  </r>
  <r>
    <n v="2024"/>
    <n v="12"/>
    <n v="7"/>
    <x v="39"/>
    <s v="Daños Sin Autos"/>
    <n v="264"/>
    <s v="bba58959c32abe688d9cb5222b97de973002a67c412d6a8c8d2a79ac692f32b7"/>
    <s v="866d562d83a77144c090ae01fef5e5dc5d322dfdcb968ee04e0fa262fe1b2619"/>
    <x v="30"/>
    <n v="724514.02338999999"/>
    <n v="719164.06154999998"/>
    <n v="724514.02338999999"/>
    <n v="719164.06154999998"/>
    <n v="512306.32352999999"/>
    <n v="288171.69535999995"/>
    <n v="512306.32352999999"/>
    <n v="288171.69535999995"/>
    <n v="0"/>
    <n v="0"/>
    <n v="137.94900000000001"/>
    <n v="132.37299999999999"/>
    <n v="11411.505220000001"/>
    <n v="9503.750039999999"/>
    <n v="159777.25622000001"/>
    <n v="92106.815640000001"/>
    <n v="219471.09328"/>
    <n v="206826.04713999998"/>
    <n v="0"/>
    <n v="0"/>
    <n v="0"/>
    <n v="0"/>
    <n v="0"/>
    <n v="0"/>
    <s v="Daños Sin Autos"/>
    <s v="Totales"/>
    <s v="Daños Sin Autos Total"/>
    <x v="48"/>
    <x v="3"/>
    <n v="724514.02338999999"/>
    <n v="719164.06154999998"/>
    <n v="915229324.65265"/>
    <n v="785024033.86473012"/>
    <n v="876641246.77607977"/>
    <n v="747866068.79561019"/>
    <n v="137875233.45422003"/>
    <n v="132649916.54167001"/>
    <n v="56116765.895529985"/>
    <n v="88919847.288520008"/>
    <n v="724514.02338999999"/>
    <n v="719164.06154999998"/>
    <n v="0.52548525593653261"/>
    <n v="0.54215191407533614"/>
    <n v="5349.9618400000036"/>
    <n v="0.74391395872444033"/>
    <n v="100"/>
    <n v="100"/>
    <n v="100"/>
    <n v="100"/>
    <n v="7.9162020258143423E-2"/>
    <n v="8.2646581603872726E-2"/>
    <n v="9.1610451467263154E-2"/>
    <n v="9.6162146078931893E-2"/>
    <m/>
    <m/>
    <m/>
    <n v="0"/>
    <m/>
    <n v="0"/>
    <m/>
    <n v="0"/>
    <m/>
    <n v="77.778155099514095"/>
    <n v="70.710339205433115"/>
    <n v="40.070369303342169"/>
    <n v="0.9129291671650096"/>
    <n v="73.469525691226039"/>
    <n v="6.1138557328036303"/>
    <n v="72.801048116235094"/>
    <n v="44.533469992613242"/>
    <s v="Resto"/>
    <n v="2023"/>
    <n v="4"/>
    <d v="2025-03-26T00:00:00"/>
    <x v="48"/>
    <x v="30"/>
  </r>
  <r>
    <n v="2024"/>
    <n v="12"/>
    <n v="18"/>
    <x v="64"/>
    <s v="Daños Sin Autos"/>
    <n v="5"/>
    <s v="ef2d127de37b942baad06145e54b0c619a1f22327b2ebbcfbec78f5564afe39d"/>
    <s v="866d562d83a77144c090ae01fef5e5dc5d322dfdcb968ee04e0fa262fe1b2619"/>
    <x v="11"/>
    <n v="3976081.50881"/>
    <n v="3625296.0816900004"/>
    <n v="3976081.50881"/>
    <n v="3625296.0816900004"/>
    <n v="191963.96205"/>
    <n v="793028.22061999992"/>
    <n v="191963.96205"/>
    <n v="793028.22061999992"/>
    <n v="0"/>
    <n v="0"/>
    <n v="137.94900000000001"/>
    <n v="132.37299999999999"/>
    <n v="0"/>
    <n v="0"/>
    <n v="188929.36033999998"/>
    <n v="250766.27356"/>
    <n v="3014929.5222899998"/>
    <n v="2759840.9333199998"/>
    <n v="0"/>
    <n v="0"/>
    <n v="0"/>
    <n v="0"/>
    <n v="0"/>
    <n v="0"/>
    <s v="Daños Sin Autos"/>
    <s v="Totales"/>
    <s v="Daños Sin Autos Total"/>
    <x v="48"/>
    <x v="3"/>
    <n v="21640816.292180002"/>
    <n v="22099973.424029998"/>
    <n v="915229324.65265"/>
    <n v="785024033.86473012"/>
    <n v="876641246.77607977"/>
    <n v="747866068.79561019"/>
    <n v="137875233.45422003"/>
    <n v="132649916.54167001"/>
    <n v="56116765.895529985"/>
    <n v="88919847.288520008"/>
    <n v="3977028.1348600001"/>
    <n v="3626425.29372"/>
    <n v="2.8838257671057468"/>
    <n v="2.7329802959590763"/>
    <n v="350785.42711999966"/>
    <n v="9.6760490513225772"/>
    <n v="99.976197652671786"/>
    <n v="99.968861566458983"/>
    <n v="18.373066224155203"/>
    <n v="16.404074394714439"/>
    <n v="0.43443554546495888"/>
    <n v="0.45355857067327904"/>
    <n v="0.46180701804025098"/>
    <n v="0.48475204758631513"/>
    <m/>
    <m/>
    <m/>
    <n v="0"/>
    <m/>
    <n v="0"/>
    <m/>
    <n v="0"/>
    <m/>
    <n v="-75.793552226940918"/>
    <n v="4.8279684816484769"/>
    <n v="21.874853880908805"/>
    <n v="0.3420795175676562"/>
    <n v="-24.659182569542992"/>
    <n v="9.2428728732252274"/>
    <n v="6.2664602586297953"/>
    <n v="9.0862582162782921"/>
    <s v="Medianas"/>
    <n v="2023"/>
    <n v="4"/>
    <d v="2025-03-26T00:00:00"/>
    <x v="48"/>
    <x v="11"/>
  </r>
  <r>
    <n v="2024"/>
    <n v="12"/>
    <n v="39"/>
    <x v="17"/>
    <s v="Daños Sin Autos"/>
    <n v="27"/>
    <s v="670671cd97404156226e507973f2ab8330d3022ca96e0c93bdbdb320c41adcaf"/>
    <s v="866d562d83a77144c090ae01fef5e5dc5d322dfdcb968ee04e0fa262fe1b2619"/>
    <x v="15"/>
    <n v="6857202.34803"/>
    <n v="6689139.8659200007"/>
    <n v="6857202.34803"/>
    <n v="6689139.8659200007"/>
    <n v="2201713.4585199999"/>
    <n v="3099136.1405500011"/>
    <n v="2201713.4585199999"/>
    <n v="3099136.1405500011"/>
    <n v="0"/>
    <n v="0"/>
    <n v="137.94900000000001"/>
    <n v="132.37299999999999"/>
    <n v="-20269.850050000005"/>
    <n v="20234.068670000001"/>
    <n v="347982.61491"/>
    <n v="288740.33890999999"/>
    <n v="1945382.4236299999"/>
    <n v="1735969.4765800002"/>
    <n v="0"/>
    <n v="0"/>
    <n v="0"/>
    <n v="0"/>
    <n v="0"/>
    <n v="0"/>
    <s v="Daños Sin Autos"/>
    <s v="Totales"/>
    <s v="Daños Sin Autos Total"/>
    <x v="48"/>
    <x v="3"/>
    <n v="26393187.39869"/>
    <n v="23324255.28929"/>
    <n v="915229324.65265"/>
    <n v="785024033.86473012"/>
    <n v="876641246.77607977"/>
    <n v="747866068.79561019"/>
    <n v="137875233.45422003"/>
    <n v="132649916.54167001"/>
    <n v="56116765.895529985"/>
    <n v="88919847.288520008"/>
    <n v="23578539.75485"/>
    <n v="20973725.397709999"/>
    <n v="4.9734837622645687"/>
    <n v="5.042701903109533"/>
    <n v="168062.48210999928"/>
    <n v="2.5124677533840734"/>
    <n v="29.08238771071268"/>
    <n v="31.892950532528424"/>
    <n v="25.980955783954879"/>
    <n v="28.678900067568335"/>
    <n v="0.74923324278671488"/>
    <n v="0.78221306301157112"/>
    <n v="0.85209364011301425"/>
    <n v="0.89443018543312536"/>
    <m/>
    <m/>
    <m/>
    <n v="0"/>
    <m/>
    <n v="0"/>
    <m/>
    <n v="0"/>
    <m/>
    <n v="-28.957188110837116"/>
    <n v="32.108042708591327"/>
    <n v="46.330861705247912"/>
    <n v="3.9234503688591555"/>
    <n v="20.517492021946325"/>
    <n v="12.063169881452062"/>
    <n v="17.887619970405584"/>
    <n v="16.632800449858241"/>
    <s v="Medianas"/>
    <n v="2023"/>
    <n v="4"/>
    <d v="2025-03-26T00:00:00"/>
    <x v="48"/>
    <x v="15"/>
  </r>
  <r>
    <n v="2024"/>
    <n v="12"/>
    <n v="25"/>
    <x v="36"/>
    <s v="Daños Sin Autos"/>
    <n v="25"/>
    <s v="b7a56873cd771f2c446d369b649430b65a756ba278ff97ec81bb6f55b2e73569"/>
    <s v="866d562d83a77144c090ae01fef5e5dc5d322dfdcb968ee04e0fa262fe1b2619"/>
    <x v="46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Daños Sin Autos"/>
    <s v="Totales"/>
    <s v="Daños Sin Autos Total"/>
    <x v="48"/>
    <x v="3"/>
    <n v="0"/>
    <n v="0"/>
    <n v="915229324.65265"/>
    <n v="785024033.86473012"/>
    <n v="876641246.77607977"/>
    <n v="747866068.79561019"/>
    <n v="137875233.45422003"/>
    <n v="132649916.54167001"/>
    <n v="56116765.895529985"/>
    <n v="88919847.28852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48"/>
    <x v="46"/>
  </r>
  <r>
    <n v="2024"/>
    <n v="12"/>
    <n v="23"/>
    <x v="16"/>
    <s v="Daños Sin Autos"/>
    <n v="17"/>
    <s v="4523540f1504cd17100c4835e85b7eefd49911580f8efff0599a8f283be6b9e3"/>
    <s v="866d562d83a77144c090ae01fef5e5dc5d322dfdcb968ee04e0fa262fe1b2619"/>
    <x v="9"/>
    <n v="7855879.1177400006"/>
    <n v="7042416.6162700001"/>
    <n v="7855879.1177400006"/>
    <n v="7042416.6162700001"/>
    <n v="904226.94865999965"/>
    <n v="5582882.1246000007"/>
    <n v="904226.94865999965"/>
    <n v="5582882.1246000007"/>
    <n v="0"/>
    <n v="0"/>
    <n v="137.94900000000001"/>
    <n v="132.37299999999999"/>
    <n v="6508.6457699999992"/>
    <n v="7347.5532699999994"/>
    <n v="437512.47421000001"/>
    <n v="563269.32042999996"/>
    <n v="892813.02701000008"/>
    <n v="911688.44753"/>
    <n v="0"/>
    <n v="0"/>
    <n v="0"/>
    <n v="0"/>
    <n v="0"/>
    <n v="0"/>
    <s v="Daños Sin Autos"/>
    <s v="Totales"/>
    <s v="Daños Sin Autos Total"/>
    <x v="48"/>
    <x v="3"/>
    <n v="22633209.318060003"/>
    <n v="19354152.859979998"/>
    <n v="915229324.65265"/>
    <n v="785024033.86473012"/>
    <n v="876641246.77607977"/>
    <n v="747866068.79561019"/>
    <n v="137875233.45422003"/>
    <n v="132649916.54167001"/>
    <n v="56116765.895529985"/>
    <n v="88919847.288520008"/>
    <n v="12901159.839749999"/>
    <n v="11153971.863739999"/>
    <n v="5.6978174549009628"/>
    <n v="5.3090245360672572"/>
    <n v="813462.50147000048"/>
    <n v="11.550900007685838"/>
    <n v="60.892812858074265"/>
    <n v="63.138195992442036"/>
    <n v="34.709523547203972"/>
    <n v="36.387108581911235"/>
    <n v="0.85835089699748002"/>
    <n v="0.89613386851584287"/>
    <n v="0.89709567000129575"/>
    <n v="0.94166815558450934"/>
    <m/>
    <m/>
    <m/>
    <n v="0"/>
    <m/>
    <n v="0"/>
    <m/>
    <n v="0"/>
    <m/>
    <n v="-83.80358158242889"/>
    <n v="11.510194277532747"/>
    <n v="79.275090197048883"/>
    <n v="1.6113311845934915"/>
    <n v="-22.326237495767941"/>
    <n v="-2.070380574760855"/>
    <n v="49.003818377876293"/>
    <n v="61.783092892757651"/>
    <s v="Grandes"/>
    <n v="2023"/>
    <n v="4"/>
    <d v="2025-03-26T00:00:00"/>
    <x v="48"/>
    <x v="9"/>
  </r>
  <r>
    <n v="2024"/>
    <n v="12"/>
    <n v="105"/>
    <x v="80"/>
    <s v="Daños Sin Autos"/>
    <n v="226"/>
    <s v="8f1f64db81c40ea10e1e9080c9ae60a7acb8925968c431ee16784dea9841c66f"/>
    <s v="866d562d83a77144c090ae01fef5e5dc5d322dfdcb968ee04e0fa262fe1b2619"/>
    <x v="29"/>
    <n v="1309108.6080800002"/>
    <n v="1257043.4752"/>
    <n v="1309108.6080800002"/>
    <n v="1257043.4752"/>
    <n v="340054.99605000002"/>
    <n v="273421.71961999999"/>
    <n v="340054.99605000002"/>
    <n v="273421.71961999999"/>
    <n v="0"/>
    <n v="0"/>
    <n v="137.94900000000001"/>
    <n v="132.37299999999999"/>
    <n v="0"/>
    <n v="0"/>
    <n v="138093.2622"/>
    <n v="48983.490699999995"/>
    <n v="991337.67478999996"/>
    <n v="757096.57206999999"/>
    <n v="0"/>
    <n v="0"/>
    <n v="0"/>
    <n v="0"/>
    <n v="0"/>
    <n v="0"/>
    <s v="Daños Sin Autos"/>
    <s v="Totales"/>
    <s v="Daños Sin Autos Total"/>
    <x v="48"/>
    <x v="3"/>
    <n v="2332898.1774400002"/>
    <n v="2438887.2784099998"/>
    <n v="915229324.65265"/>
    <n v="785024033.86473012"/>
    <n v="876641246.77607977"/>
    <n v="747866068.79561019"/>
    <n v="137875233.45422003"/>
    <n v="132649916.54167001"/>
    <n v="56116765.895529985"/>
    <n v="88919847.288520008"/>
    <n v="2332898.1774400002"/>
    <n v="2438887.2784099998"/>
    <n v="0.9494878632533198"/>
    <n v="0.94763985381409455"/>
    <n v="52065.132880000165"/>
    <n v="4.141872091712373"/>
    <n v="56.115119842759157"/>
    <n v="51.541679942646333"/>
    <n v="56.115119842759157"/>
    <n v="51.541679942646333"/>
    <n v="0.14303613016080272"/>
    <n v="0.14933230815848042"/>
    <n v="0.16012802423531977"/>
    <n v="0.16808403638694119"/>
    <m/>
    <m/>
    <m/>
    <n v="0"/>
    <m/>
    <n v="0"/>
    <m/>
    <n v="0"/>
    <m/>
    <n v="24.370147522518181"/>
    <n v="25.976072111292623"/>
    <n v="21.75117448316556"/>
    <n v="0.60597753741380045"/>
    <n v="181.91796914955268"/>
    <n v="30.939395496079779"/>
    <n v="13.929992343855286"/>
    <n v="6.4699131533607126"/>
    <s v="Resto"/>
    <n v="2023"/>
    <n v="4"/>
    <d v="2025-03-26T00:00:00"/>
    <x v="48"/>
    <x v="29"/>
  </r>
  <r>
    <n v="2024"/>
    <n v="12"/>
    <n v="41"/>
    <x v="7"/>
    <s v="Daños Sin Autos"/>
    <n v="29"/>
    <s v="35135aaa6cc23891b40cb3f378c53a17a1127210ce60e125ccf03efcfdaec458"/>
    <s v="866d562d83a77144c090ae01fef5e5dc5d322dfdcb968ee04e0fa262fe1b2619"/>
    <x v="0"/>
    <n v="13864827.093800001"/>
    <n v="13364875.622099999"/>
    <n v="13864827.093800001"/>
    <n v="13364875.622099999"/>
    <n v="9864428.8764900006"/>
    <n v="19968725.37847"/>
    <n v="9864428.8764900006"/>
    <n v="19968725.37847"/>
    <n v="0"/>
    <n v="0"/>
    <n v="137.94900000000001"/>
    <n v="132.37299999999999"/>
    <n v="117629.16326"/>
    <n v="338068.82406000001"/>
    <n v="827279.69557999994"/>
    <n v="1218452.39625"/>
    <n v="1764023.6338499999"/>
    <n v="1891336.6054699998"/>
    <n v="0"/>
    <n v="0"/>
    <n v="0"/>
    <n v="0"/>
    <n v="0"/>
    <n v="0"/>
    <s v="Daños Sin Autos"/>
    <s v="Totales"/>
    <s v="Daños Sin Autos Total"/>
    <x v="48"/>
    <x v="3"/>
    <n v="31887947.205630001"/>
    <n v="27302085.109419998"/>
    <n v="915229324.65265"/>
    <n v="785024033.86473012"/>
    <n v="876641246.77607977"/>
    <n v="747866068.79561019"/>
    <n v="137875233.45422003"/>
    <n v="132649916.54167001"/>
    <n v="56116765.895529985"/>
    <n v="88919847.288520008"/>
    <n v="17298075.883700002"/>
    <n v="16387784.50206"/>
    <n v="10.056067900261192"/>
    <n v="10.075298930098928"/>
    <n v="499951.47170000151"/>
    <n v="3.7407865649964345"/>
    <n v="80.152423813014053"/>
    <n v="81.553889242441457"/>
    <n v="43.479835827600986"/>
    <n v="48.951849532872252"/>
    <n v="1.5149019726899609"/>
    <n v="1.5815850719765971"/>
    <n v="1.7024798025996415"/>
    <n v="1.7870680566673207"/>
    <m/>
    <m/>
    <m/>
    <n v="0"/>
    <m/>
    <n v="0"/>
    <m/>
    <n v="0"/>
    <m/>
    <n v="-50.600608253515823"/>
    <n v="71.147146731466435"/>
    <n v="149.41198065060891"/>
    <n v="17.57839875315366"/>
    <n v="-32.104061010007648"/>
    <n v="-6.731375644705107"/>
    <n v="46.897313601998256"/>
    <n v="64.422821021180027"/>
    <s v="Grandes"/>
    <n v="2023"/>
    <n v="4"/>
    <d v="2025-03-26T00:00:00"/>
    <x v="48"/>
    <x v="0"/>
  </r>
  <r>
    <n v="2024"/>
    <n v="12"/>
    <n v="601"/>
    <x v="26"/>
    <s v="Daños Sin Autos"/>
    <n v="241"/>
    <s v="749fc650cacb0f06547520d53c31505c8156e0a3be07073eddb2ef3ad9e383ba"/>
    <s v="866d562d83a77144c090ae01fef5e5dc5d322dfdcb968ee04e0fa262fe1b2619"/>
    <x v="39"/>
    <n v="157763.09240999998"/>
    <n v="111575.48061"/>
    <n v="157763.09240999998"/>
    <n v="111575.48061"/>
    <n v="86800.108349999995"/>
    <n v="23550.13913"/>
    <n v="86800.108349999995"/>
    <n v="23550.13913"/>
    <n v="0"/>
    <n v="0"/>
    <n v="137.94900000000001"/>
    <n v="132.37299999999999"/>
    <n v="0"/>
    <n v="0"/>
    <n v="92662.703769999993"/>
    <n v="17412.202350000003"/>
    <n v="224196.48426"/>
    <n v="211701.758"/>
    <n v="0"/>
    <n v="0"/>
    <n v="0"/>
    <n v="0"/>
    <n v="0"/>
    <n v="0"/>
    <s v="Daños Sin Autos"/>
    <s v="Totales"/>
    <s v="Daños Sin Autos Total"/>
    <x v="48"/>
    <x v="3"/>
    <n v="157763.09240999998"/>
    <n v="111575.48061"/>
    <n v="915229324.65265"/>
    <n v="785024033.86473012"/>
    <n v="876641246.77607977"/>
    <n v="747866068.79561019"/>
    <n v="137875233.45422003"/>
    <n v="132649916.54167001"/>
    <n v="56116765.895529985"/>
    <n v="88919847.288520008"/>
    <n v="157763.09240999998"/>
    <n v="111575.48061"/>
    <n v="0.11442453329544751"/>
    <n v="8.4112740903949393E-2"/>
    <n v="46187.611799999984"/>
    <n v="41.395843914348696"/>
    <n v="100"/>
    <n v="100"/>
    <n v="100"/>
    <n v="100"/>
    <n v="1.7237547810203153E-2"/>
    <n v="1.7996311831115261E-2"/>
    <n v="1.4213001869599562E-2"/>
    <n v="1.4919179418005295E-2"/>
    <m/>
    <m/>
    <m/>
    <n v="0"/>
    <m/>
    <n v="0"/>
    <m/>
    <n v="0"/>
    <m/>
    <n v="268.57577728459046"/>
    <n v="55.019274168650909"/>
    <n v="21.106912559325608"/>
    <n v="0.15467767424728607"/>
    <n v="432.17107122580609"/>
    <n v="5.9020418054346102"/>
    <n v="41.331024469830368"/>
    <n v="8.2248737632117361"/>
    <s v="Resto"/>
    <n v="2023"/>
    <n v="4"/>
    <d v="2025-03-26T00:00:00"/>
    <x v="48"/>
    <x v="39"/>
  </r>
  <r>
    <n v="2024"/>
    <n v="12"/>
    <n v="13"/>
    <x v="23"/>
    <s v="Daños Sin Autos"/>
    <n v="13"/>
    <s v="3fdba35f04dc8c462986c992bcf875546257113072a909c162f7e470e581e278"/>
    <s v="866d562d83a77144c090ae01fef5e5dc5d322dfdcb968ee04e0fa262fe1b2619"/>
    <x v="38"/>
    <n v="225052.83142999999"/>
    <n v="188619.15307999999"/>
    <n v="225052.83142999999"/>
    <n v="188619.15307999999"/>
    <n v="7652.0216200000004"/>
    <n v="7707.0181300000004"/>
    <n v="7652.0216200000004"/>
    <n v="7707.0181300000004"/>
    <n v="0"/>
    <n v="0"/>
    <n v="137.94900000000001"/>
    <n v="132.37299999999999"/>
    <n v="252.99187000000001"/>
    <n v="1536.9136899999999"/>
    <n v="3083.5977300000004"/>
    <n v="5229.49586"/>
    <n v="133018.92034000001"/>
    <n v="108535.28842"/>
    <n v="0"/>
    <n v="0"/>
    <n v="0"/>
    <n v="0"/>
    <n v="0"/>
    <n v="0"/>
    <s v="Daños Sin Autos"/>
    <s v="Totales"/>
    <s v="Daños Sin Autos Total"/>
    <x v="48"/>
    <x v="3"/>
    <n v="1543430.5720599999"/>
    <n v="1367985.9146"/>
    <n v="915229324.65265"/>
    <n v="785024033.86473012"/>
    <n v="876641246.77607977"/>
    <n v="747866068.79561019"/>
    <n v="137875233.45422003"/>
    <n v="132649916.54167001"/>
    <n v="56116765.895529985"/>
    <n v="88919847.288520008"/>
    <n v="513468.64728999999"/>
    <n v="502434.24121000001"/>
    <n v="0.16322933843279863"/>
    <n v="0.14219319393295515"/>
    <n v="36433.678350000002"/>
    <n v="19.316001453228449"/>
    <n v="43.829907165274932"/>
    <n v="37.541062612642229"/>
    <n v="14.581338189357259"/>
    <n v="13.788091753499696"/>
    <n v="2.4589774974202512E-2"/>
    <n v="2.5672170030517076E-2"/>
    <n v="2.4027181964278756E-2"/>
    <n v="2.5220980192851766E-2"/>
    <m/>
    <m/>
    <m/>
    <n v="0"/>
    <m/>
    <n v="0"/>
    <m/>
    <n v="0"/>
    <m/>
    <n v="-0.71358999125644695"/>
    <n v="3.400100132657105"/>
    <n v="4.0860209603057562"/>
    <n v="1.3635892050952149E-2"/>
    <n v="-41.034512454896557"/>
    <n v="22.558222561915041"/>
    <n v="2.3181647558995668"/>
    <n v="4.8182447719338732"/>
    <s v="Resto"/>
    <n v="2023"/>
    <n v="4"/>
    <d v="2025-03-26T00:00:00"/>
    <x v="48"/>
    <x v="38"/>
  </r>
  <r>
    <n v="2024"/>
    <n v="12"/>
    <n v="27"/>
    <x v="21"/>
    <s v="Daños Sin Autos"/>
    <n v="21"/>
    <s v="6f4b6612125fb3a0daecd2799dfd6c9c299424fd920f9b308110a2c1fbd8f443"/>
    <s v="866d562d83a77144c090ae01fef5e5dc5d322dfdcb968ee04e0fa262fe1b2619"/>
    <x v="19"/>
    <n v="2547057.5888499999"/>
    <n v="2145714.3996800003"/>
    <n v="2547057.5888499999"/>
    <n v="2145714.3996800003"/>
    <n v="705924.74427999987"/>
    <n v="1048159.3926199998"/>
    <n v="705924.74427999987"/>
    <n v="1048159.3926199998"/>
    <n v="0"/>
    <n v="0"/>
    <n v="137.94900000000001"/>
    <n v="132.37299999999999"/>
    <n v="0"/>
    <n v="0"/>
    <n v="631079.19338000007"/>
    <n v="565713.35514999996"/>
    <n v="1953366.9309099996"/>
    <n v="1687922.1360699998"/>
    <n v="0"/>
    <n v="0"/>
    <n v="0"/>
    <n v="0"/>
    <n v="0"/>
    <n v="0"/>
    <s v="Daños Sin Autos"/>
    <s v="Totales"/>
    <s v="Daños Sin Autos Total"/>
    <x v="48"/>
    <x v="3"/>
    <n v="12904627.523799999"/>
    <n v="11666681.303610001"/>
    <n v="915229324.65265"/>
    <n v="785024033.86473012"/>
    <n v="876641246.77607977"/>
    <n v="747866068.79561019"/>
    <n v="137875233.45422003"/>
    <n v="132649916.54167001"/>
    <n v="56116765.895529985"/>
    <n v="88919847.288520008"/>
    <n v="12761330.7798"/>
    <n v="11560158.90105"/>
    <n v="1.8473641168453383"/>
    <n v="1.6175768938429418"/>
    <n v="401343.18916999968"/>
    <n v="18.704408621662495"/>
    <n v="19.959184765289177"/>
    <n v="18.561288110711928"/>
    <n v="19.737552162218265"/>
    <n v="18.391814637261547"/>
    <n v="0.27829720052039036"/>
    <n v="0.29054731319305516"/>
    <n v="0.27333104556257887"/>
    <n v="0.28691158607256162"/>
    <m/>
    <m/>
    <m/>
    <n v="0"/>
    <m/>
    <n v="0"/>
    <m/>
    <n v="0"/>
    <m/>
    <n v="-32.651011930975841"/>
    <n v="27.715303626045056"/>
    <n v="48.848970430375843"/>
    <n v="1.2579569278710532"/>
    <n v="11.554586370454034"/>
    <n v="15.726127951496437"/>
    <n v="32.307252846038722"/>
    <n v="33.515370351570489"/>
    <s v="Resto"/>
    <n v="2023"/>
    <n v="4"/>
    <d v="2025-03-26T00:00:00"/>
    <x v="48"/>
    <x v="19"/>
  </r>
  <r>
    <n v="2024"/>
    <n v="12"/>
    <n v="3"/>
    <x v="40"/>
    <s v="Gastos Medicos"/>
    <n v="3"/>
    <s v="4e07408562bedb8b60ce05c1decfe3ad16b72230967de01f640b7e4729b49fce"/>
    <s v="866d562d83a77144c090ae01fef5e5dc5d322dfdcb968ee04e0fa262fe1b2619"/>
    <x v="18"/>
    <n v="3439186.17643"/>
    <n v="3106078.78413"/>
    <n v="3439186.17643"/>
    <n v="3106078.78413"/>
    <n v="2362217.430279999"/>
    <n v="2360612.8916799985"/>
    <n v="2362217.430279999"/>
    <n v="2360612.8916799985"/>
    <n v="0"/>
    <n v="0"/>
    <n v="137.94900000000001"/>
    <n v="132.37299999999999"/>
    <n v="256.9264"/>
    <n v="-5174.5423200000005"/>
    <n v="2305607.0841000001"/>
    <n v="2289128.1593000004"/>
    <n v="3043019.3728400003"/>
    <n v="2916756.1762299999"/>
    <n v="0"/>
    <n v="0"/>
    <n v="0"/>
    <n v="0"/>
    <n v="0"/>
    <n v="0"/>
    <s v="Gastos Medicos"/>
    <s v="Accidentes y Enfermedades"/>
    <s v="Gastos Medicos"/>
    <x v="49"/>
    <x v="3"/>
    <n v="25277015.57071"/>
    <n v="21222664.481219999"/>
    <n v="915229324.65265"/>
    <n v="785024033.86473012"/>
    <n v="876641246.77607977"/>
    <n v="747866068.79561019"/>
    <n v="158266338.74798006"/>
    <n v="138869928.22522002"/>
    <n v="117437565.55420998"/>
    <n v="101508883.17627001"/>
    <n v="3439214.0589899998"/>
    <n v="3106120.3025500001"/>
    <n v="2.1730370485833292"/>
    <n v="2.2366820692040283"/>
    <n v="333107.39229999995"/>
    <n v="10.724370354092683"/>
    <n v="99.999189275237839"/>
    <n v="99.998663335094719"/>
    <n v="13.605981951505353"/>
    <n v="14.635668329387098"/>
    <n v="0.37577316239678488"/>
    <n v="0.39231398124123068"/>
    <n v="0.39566671211816912"/>
    <n v="0.41532553938864197"/>
    <m/>
    <m/>
    <m/>
    <n v="0"/>
    <m/>
    <n v="0"/>
    <m/>
    <n v="0"/>
    <m/>
    <n v="6.7971271598810112E-2"/>
    <n v="68.685360695769788"/>
    <n v="75.999775142252119"/>
    <n v="2.0114666198437021"/>
    <n v="0.71987777237596529"/>
    <n v="4.3288910344641662"/>
    <n v="75.767085306072659"/>
    <n v="78.481985500028031"/>
    <s v="Medianas"/>
    <n v="2023"/>
    <n v="4"/>
    <d v="2025-03-26T00:00:00"/>
    <x v="49"/>
    <x v="18"/>
  </r>
  <r>
    <n v="2024"/>
    <n v="12"/>
    <n v="714"/>
    <x v="48"/>
    <s v="Gastos Medicos"/>
    <n v="250"/>
    <s v="1e472b39b105d349bcd069c4a711b44a2fffb8e274714bb07ecfff69a9a7f67b"/>
    <s v="866d562d83a77144c090ae01fef5e5dc5d322dfdcb968ee04e0fa262fe1b2619"/>
    <x v="27"/>
    <n v="420815.89496000001"/>
    <n v="368224.22057"/>
    <n v="420815.89496000001"/>
    <n v="368224.22057"/>
    <n v="146038.47585999998"/>
    <n v="122234.14253999999"/>
    <n v="146038.47585999998"/>
    <n v="122234.14253999999"/>
    <n v="0"/>
    <n v="0"/>
    <n v="137.94900000000001"/>
    <n v="132.37299999999999"/>
    <n v="1924.1300200000001"/>
    <n v="0"/>
    <n v="146038.47586000001"/>
    <n v="122234.14254"/>
    <n v="420016.88302999997"/>
    <n v="357581.44251999998"/>
    <n v="0"/>
    <n v="0"/>
    <n v="0"/>
    <n v="0"/>
    <n v="0"/>
    <n v="0"/>
    <s v="Gastos Medicos"/>
    <s v="Accidentes y Enfermedades"/>
    <s v="Gastos Medicos"/>
    <x v="49"/>
    <x v="3"/>
    <n v="600602.13370000001"/>
    <n v="546993.88229999994"/>
    <n v="915229324.65265"/>
    <n v="785024033.86473012"/>
    <n v="876641246.77607977"/>
    <n v="747866068.79561019"/>
    <n v="158266338.74798006"/>
    <n v="138869928.22522002"/>
    <n v="117437565.55420998"/>
    <n v="101508883.17627001"/>
    <n v="600602.13370000001"/>
    <n v="546993.88229999994"/>
    <n v="0.26589096474272922"/>
    <n v="0.26515763727681335"/>
    <n v="52591.67439"/>
    <n v="14.28251360233439"/>
    <n v="70.06566766048104"/>
    <n v="67.317795040355989"/>
    <n v="70.06566766048104"/>
    <n v="67.317795040355989"/>
    <n v="4.5979284494594735E-2"/>
    <n v="4.8003205017740726E-2"/>
    <n v="4.6906107926047248E-2"/>
    <n v="4.9236652916076429E-2"/>
    <m/>
    <m/>
    <m/>
    <n v="0"/>
    <m/>
    <n v="0"/>
    <m/>
    <n v="0"/>
    <m/>
    <n v="19.474373383206121"/>
    <n v="34.703650125640202"/>
    <n v="33.195573705278051"/>
    <n v="0.12435414100319341"/>
    <n v="19.474373383206121"/>
    <n v="17.460481189962174"/>
    <n v="34.769668020599333"/>
    <n v="34.183581138487995"/>
    <s v="Resto"/>
    <n v="2023"/>
    <n v="4"/>
    <d v="2025-03-26T00:00:00"/>
    <x v="49"/>
    <x v="27"/>
  </r>
  <r>
    <n v="2024"/>
    <n v="12"/>
    <n v="13"/>
    <x v="23"/>
    <s v="Gastos Medicos"/>
    <n v="13"/>
    <s v="3fdba35f04dc8c462986c992bcf875546257113072a909c162f7e470e581e278"/>
    <s v="866d562d83a77144c090ae01fef5e5dc5d322dfdcb968ee04e0fa262fe1b2619"/>
    <x v="22"/>
    <n v="600811.67969000002"/>
    <n v="540132.00289"/>
    <n v="600811.67969000002"/>
    <n v="540132.00289"/>
    <n v="379999.45197999995"/>
    <n v="322559.74709000008"/>
    <n v="379999.45197999995"/>
    <n v="322559.74709000008"/>
    <n v="0"/>
    <n v="0"/>
    <n v="137.94900000000001"/>
    <n v="132.37299999999999"/>
    <n v="0"/>
    <n v="0"/>
    <n v="201477.24838"/>
    <n v="183093.00175999998"/>
    <n v="419490.38636"/>
    <n v="299556.62887000002"/>
    <n v="0"/>
    <n v="0"/>
    <n v="0"/>
    <n v="0"/>
    <n v="0"/>
    <n v="0"/>
    <s v="Gastos Medicos"/>
    <s v="Accidentes y Enfermedades"/>
    <s v="Gastos Medicos"/>
    <x v="49"/>
    <x v="3"/>
    <n v="1543430.5720599999"/>
    <n v="1367985.9146"/>
    <n v="915229324.65265"/>
    <n v="785024033.86473012"/>
    <n v="876641246.77607977"/>
    <n v="747866068.79561019"/>
    <n v="158266338.74798006"/>
    <n v="138869928.22522002"/>
    <n v="117437565.55420998"/>
    <n v="101508883.17627001"/>
    <n v="797609.64225999999"/>
    <n v="629113.88571000006"/>
    <n v="0.37962063471166774"/>
    <n v="0.38894814002784744"/>
    <n v="60679.676800000016"/>
    <n v="11.234230979710658"/>
    <n v="75.326531658722232"/>
    <n v="85.855997643482681"/>
    <n v="38.927029862321774"/>
    <n v="39.483740082801582"/>
    <n v="6.5646025920118048E-2"/>
    <n v="6.8535638940049229E-2"/>
    <n v="6.880451802614132E-2"/>
    <n v="7.2223092533111918E-2"/>
    <m/>
    <m/>
    <m/>
    <n v="0"/>
    <m/>
    <n v="0"/>
    <m/>
    <n v="0"/>
    <m/>
    <n v="17.807462154902165"/>
    <n v="63.247680567073481"/>
    <n v="59.718688276963775"/>
    <n v="0.32357572313996036"/>
    <n v="10.040933538299978"/>
    <n v="40.037090129642294"/>
    <n v="48.029050231223991"/>
    <n v="61.121332033502654"/>
    <s v="Resto"/>
    <n v="2023"/>
    <n v="4"/>
    <d v="2025-03-26T00:00:00"/>
    <x v="49"/>
    <x v="22"/>
  </r>
  <r>
    <n v="2024"/>
    <n v="12"/>
    <n v="150.1"/>
    <x v="32"/>
    <s v="Gastos Medicos"/>
    <n v="150.1"/>
    <m/>
    <m/>
    <x v="21"/>
    <n v="3387462.3312100004"/>
    <n v="2906288.2177000004"/>
    <n v="3387462.3312100004"/>
    <n v="2906288.2177000004"/>
    <n v="1619353.06895"/>
    <n v="1425798.44814"/>
    <n v="1619353.06895"/>
    <n v="1425798.44814"/>
    <n v="0"/>
    <n v="0"/>
    <n v="0"/>
    <n v="0"/>
    <n v="1924.1300200000001"/>
    <n v="0"/>
    <n v="1248949.5485700001"/>
    <n v="1086706.81473"/>
    <n v="2819091.70175"/>
    <n v="2407621.1705999998"/>
    <n v="0"/>
    <n v="0"/>
    <n v="0"/>
    <n v="0"/>
    <n v="0"/>
    <n v="0"/>
    <s v="Gastos Medicos"/>
    <s v="Accidentes y Enfermedades"/>
    <s v="Gastos Medicos"/>
    <x v="49"/>
    <x v="3"/>
    <n v="231794837.36194998"/>
    <n v="184646596.86155003"/>
    <n v="915229324.65265"/>
    <n v="785024033.86473012"/>
    <n v="876641246.77607977"/>
    <n v="747866068.79561019"/>
    <n v="158266338.74798006"/>
    <n v="138869928.22522002"/>
    <n v="117437565.55420998"/>
    <n v="101508883.17627001"/>
    <n v="10243053.402679998"/>
    <n v="8552436.9848999996"/>
    <n v="2.1403555285398514"/>
    <n v="2.0928132208627384"/>
    <n v="481174.11351000005"/>
    <n v="16.556310918495033"/>
    <n v="33.070825641929218"/>
    <n v="33.981989260269103"/>
    <n v="1.4614054263514265"/>
    <n v="1.5739733453518052"/>
    <n v="0.37012169955279989"/>
    <n v="0.3864137517676326"/>
    <n v="0.37021646374215234"/>
    <n v="0.38861078727376808"/>
    <m/>
    <m/>
    <m/>
    <n v="0"/>
    <m/>
    <n v="0"/>
    <m/>
    <n v="0"/>
    <m/>
    <n v="13.575174041078398"/>
    <n v="47.804312214198639"/>
    <n v="49.059086413265604"/>
    <n v="1.3789055157163452"/>
    <n v="14.929761334045777"/>
    <n v="17.090335314149876"/>
    <n v="44.303260791221973"/>
    <n v="45.136121413120129"/>
    <s v="Resto"/>
    <n v="2023"/>
    <n v="4"/>
    <d v="2025-03-26T00:00:00"/>
    <x v="49"/>
    <x v="21"/>
  </r>
  <r>
    <n v="2024"/>
    <n v="12"/>
    <n v="112"/>
    <x v="57"/>
    <s v="Gastos Medicos"/>
    <n v="231"/>
    <s v="138d9e809e386a7b800791d1f664f56d1c55f3d1ba411b950862729bc486c5ce"/>
    <s v="866d562d83a77144c090ae01fef5e5dc5d322dfdcb968ee04e0fa262fe1b2619"/>
    <x v="19"/>
    <n v="638518.56614999997"/>
    <n v="599447.95603"/>
    <n v="638518.56614999997"/>
    <n v="599447.95603"/>
    <n v="468535.55354999995"/>
    <n v="442749.67546000006"/>
    <n v="468535.55354999995"/>
    <n v="442749.67546000006"/>
    <n v="0"/>
    <n v="0"/>
    <n v="137.94900000000001"/>
    <n v="132.37299999999999"/>
    <n v="0"/>
    <n v="0"/>
    <n v="433816.43206000002"/>
    <n v="361146.30917000002"/>
    <n v="604050.81657000002"/>
    <n v="579028.45695999998"/>
    <n v="0"/>
    <n v="0"/>
    <n v="0"/>
    <n v="0"/>
    <n v="0"/>
    <n v="0"/>
    <s v="Gastos Medicos"/>
    <s v="Accidentes y Enfermedades"/>
    <s v="Gastos Medicos"/>
    <x v="49"/>
    <x v="3"/>
    <n v="662186.35713999998"/>
    <n v="620700.73778999993"/>
    <n v="915229324.65265"/>
    <n v="785024033.86473012"/>
    <n v="876641246.77607977"/>
    <n v="747866068.79561019"/>
    <n v="158266338.74798006"/>
    <n v="138869928.22522002"/>
    <n v="117437565.55420998"/>
    <n v="101508883.17627001"/>
    <n v="662186.35713999998"/>
    <n v="620700.73778999993"/>
    <n v="0.40344559127431601"/>
    <n v="0.43166145737312689"/>
    <n v="39070.610119999968"/>
    <n v="6.5177651749378285"/>
    <n v="96.425811142920281"/>
    <n v="96.576001853055587"/>
    <n v="96.425811142920281"/>
    <n v="96.576001853055587"/>
    <n v="6.9765964545807357E-2"/>
    <n v="7.2836929416475044E-2"/>
    <n v="7.6360459065039618E-2"/>
    <n v="8.0154452921680483E-2"/>
    <m/>
    <m/>
    <m/>
    <n v="0"/>
    <m/>
    <n v="0"/>
    <m/>
    <n v="0"/>
    <m/>
    <n v="5.8240309410073188"/>
    <n v="73.378532495158836"/>
    <n v="73.859568792631293"/>
    <n v="0.39896565578389886"/>
    <n v="20.122072701507921"/>
    <n v="4.3214386632000501"/>
    <n v="71.817870311533213"/>
    <n v="62.371081218716071"/>
    <s v="Resto"/>
    <n v="2023"/>
    <n v="4"/>
    <d v="2025-03-26T00:00:00"/>
    <x v="49"/>
    <x v="19"/>
  </r>
  <r>
    <n v="2024"/>
    <n v="12"/>
    <n v="48"/>
    <x v="3"/>
    <s v="Gastos Medicos"/>
    <n v="36"/>
    <s v="76a50887d8f1c2e9301755428990ad81479ee21c25b43215cf524541e0503269"/>
    <s v="866d562d83a77144c090ae01fef5e5dc5d322dfdcb968ee04e0fa262fe1b2619"/>
    <x v="4"/>
    <n v="30044973.686830003"/>
    <n v="26575515.97594"/>
    <n v="30044973.686830003"/>
    <n v="26575515.97594"/>
    <n v="22332731.862490002"/>
    <n v="20154827.160510004"/>
    <n v="22332731.862490002"/>
    <n v="20154827.160510004"/>
    <n v="0"/>
    <n v="0"/>
    <n v="137.94900000000001"/>
    <n v="132.37299999999999"/>
    <n v="-162350.63328000001"/>
    <n v="26189.00203"/>
    <n v="21708309.141540002"/>
    <n v="19416153.494689997"/>
    <n v="27150803.276220001"/>
    <n v="23691400.299830001"/>
    <n v="0"/>
    <n v="0"/>
    <n v="0"/>
    <n v="0"/>
    <n v="0"/>
    <n v="0"/>
    <s v="Gastos Medicos"/>
    <s v="Accidentes y Enfermedades"/>
    <s v="Gastos Medicos"/>
    <x v="49"/>
    <x v="3"/>
    <n v="61783494.341970004"/>
    <n v="54332276.383280002"/>
    <n v="915229324.65265"/>
    <n v="785024033.86473012"/>
    <n v="876641246.77607977"/>
    <n v="747866068.79561019"/>
    <n v="158266338.74798006"/>
    <n v="138869928.22522002"/>
    <n v="117437565.55420998"/>
    <n v="101508883.17627001"/>
    <n v="30296137.968400002"/>
    <n v="26868016.60072"/>
    <n v="18.983805352743378"/>
    <n v="19.136984022084093"/>
    <n v="3469457.7108900025"/>
    <n v="13.055090685844274"/>
    <n v="99.170969310240224"/>
    <n v="98.911342697427983"/>
    <n v="48.629450319743768"/>
    <n v="48.912944100605074"/>
    <n v="3.2827809246860338"/>
    <n v="3.4272826880235057"/>
    <n v="3.3853124018518019"/>
    <n v="3.5535127323984823"/>
    <m/>
    <m/>
    <m/>
    <n v="0"/>
    <m/>
    <n v="0"/>
    <m/>
    <n v="0"/>
    <m/>
    <n v="10.805871390687184"/>
    <n v="74.331008225443696"/>
    <n v="75.839833848407935"/>
    <n v="19.016684956894021"/>
    <n v="11.805405470640062"/>
    <n v="14.601935439058122"/>
    <n v="79.954574163753009"/>
    <n v="81.954435993508241"/>
    <s v="Grandes"/>
    <n v="2023"/>
    <n v="4"/>
    <d v="2025-03-26T00:00:00"/>
    <x v="49"/>
    <x v="4"/>
  </r>
  <r>
    <n v="2024"/>
    <n v="12"/>
    <n v="106"/>
    <x v="76"/>
    <s v="Gastos Medicos"/>
    <n v="227"/>
    <s v="dfe62e836a0a6f2633422230c81287700a56e2639652c73f264e6562220c207a"/>
    <s v="866d562d83a77144c090ae01fef5e5dc5d322dfdcb968ee04e0fa262fe1b2619"/>
    <x v="35"/>
    <n v="0.16563999999999998"/>
    <n v="0"/>
    <n v="0.16563999999999998"/>
    <n v="0"/>
    <n v="5.5599999999999998E-3"/>
    <n v="0"/>
    <n v="5.5599999999999998E-3"/>
    <n v="0"/>
    <n v="0"/>
    <n v="0"/>
    <n v="137.94900000000001"/>
    <n v="132.37299999999999"/>
    <n v="0"/>
    <n v="0"/>
    <n v="5.5599999999999998E-3"/>
    <n v="0"/>
    <n v="6.4549999999999996E-2"/>
    <n v="0"/>
    <n v="0"/>
    <n v="0"/>
    <n v="0"/>
    <n v="0"/>
    <n v="0"/>
    <n v="0"/>
    <s v="Gastos Medicos"/>
    <s v="Accidentes y Enfermedades"/>
    <s v="Gastos Medicos"/>
    <x v="49"/>
    <x v="3"/>
    <n v="2187596.3269600002"/>
    <n v="1903927.41191"/>
    <n v="915229324.65265"/>
    <n v="785024033.86473012"/>
    <n v="876641246.77607977"/>
    <n v="747866068.79561019"/>
    <n v="158266338.74798006"/>
    <n v="138869928.22522002"/>
    <n v="117437565.55420998"/>
    <n v="101508883.17627001"/>
    <n v="0.16563999999999998"/>
    <n v="0"/>
    <n v="1.0465902055380304E-7"/>
    <m/>
    <m/>
    <m/>
    <n v="100"/>
    <m/>
    <n v="7.571780860968171E-6"/>
    <m/>
    <n v="1.8098196325042806E-8"/>
    <n v="1.8894844454234237E-8"/>
    <m/>
    <m/>
    <m/>
    <m/>
    <m/>
    <n v="0"/>
    <m/>
    <n v="0"/>
    <m/>
    <n v="0"/>
    <m/>
    <m/>
    <n v="3.3566771311277472"/>
    <m/>
    <n v="4.7344305663705763E-9"/>
    <m/>
    <m/>
    <n v="8.6134779240898531"/>
    <m/>
    <s v="Resto"/>
    <n v="2023"/>
    <n v="4"/>
    <d v="2025-03-26T00:00:00"/>
    <x v="49"/>
    <x v="35"/>
  </r>
  <r>
    <n v="2024"/>
    <n v="12"/>
    <n v="120"/>
    <x v="58"/>
    <s v="Gastos Medicos"/>
    <n v="234"/>
    <s v="114bd151f8fb0c58642d2170da4ae7d7c57977260ac2cc8905306cab6b2acabc"/>
    <s v="866d562d83a77144c090ae01fef5e5dc5d322dfdcb968ee04e0fa262fe1b2619"/>
    <x v="30"/>
    <n v="180.68959000000001"/>
    <n v="87.290809999999993"/>
    <n v="180.68959000000001"/>
    <n v="87.290809999999993"/>
    <n v="79.105639999999994"/>
    <n v="197.95059000000003"/>
    <n v="79.105639999999994"/>
    <n v="197.95059000000003"/>
    <n v="0"/>
    <n v="0"/>
    <n v="137.94900000000001"/>
    <n v="132.37299999999999"/>
    <n v="0"/>
    <n v="0"/>
    <n v="79.105639999999994"/>
    <n v="197.95059000000001"/>
    <n v="205.35194000000001"/>
    <n v="65.424489999999992"/>
    <n v="0"/>
    <n v="0"/>
    <n v="0"/>
    <n v="0"/>
    <n v="0"/>
    <n v="0"/>
    <s v="Gastos Medicos"/>
    <s v="Accidentes y Enfermedades"/>
    <s v="Gastos Medicos"/>
    <x v="49"/>
    <x v="3"/>
    <n v="3543412.1833600001"/>
    <n v="3536266.6495100004"/>
    <n v="915229324.65265"/>
    <n v="785024033.86473012"/>
    <n v="876641246.77607977"/>
    <n v="747866068.79561019"/>
    <n v="158266338.74798006"/>
    <n v="138869928.22522002"/>
    <n v="117437565.55420998"/>
    <n v="101508883.17627001"/>
    <n v="139645.32724000001"/>
    <n v="115986.81951"/>
    <n v="1.1416804825928669E-4"/>
    <n v="6.2857964366793125E-5"/>
    <n v="93.398780000000016"/>
    <n v="106.99726580610265"/>
    <n v="0.12939179102603246"/>
    <n v="7.5259249601610179E-2"/>
    <n v="5.0993105134233404E-3"/>
    <n v="2.4684453592348689E-3"/>
    <n v="1.9742548138803984E-5"/>
    <n v="2.0611577502712863E-5"/>
    <n v="1.1119507968470853E-5"/>
    <n v="1.1671984281968587E-5"/>
    <m/>
    <m/>
    <m/>
    <n v="0"/>
    <m/>
    <n v="0"/>
    <m/>
    <n v="0"/>
    <m/>
    <n v="-60.037684151383445"/>
    <n v="43.779854722123169"/>
    <n v="226.77139781381345"/>
    <n v="6.7359741005091166E-5"/>
    <n v="-60.037684151383445"/>
    <n v="213.87625642935853"/>
    <n v="38.521983283917351"/>
    <n v="302.56344375019205"/>
    <s v="Resto"/>
    <n v="2023"/>
    <n v="4"/>
    <d v="2025-03-26T00:00:00"/>
    <x v="49"/>
    <x v="30"/>
  </r>
  <r>
    <n v="2024"/>
    <n v="12"/>
    <n v="98"/>
    <x v="53"/>
    <s v="Gastos Medicos"/>
    <n v="205"/>
    <s v="f8809aff4d69bece79dabe35be0c708b890d7eafb841f121330667b77d2e2590"/>
    <s v="866d562d83a77144c090ae01fef5e5dc5d322dfdcb968ee04e0fa262fe1b2619"/>
    <x v="24"/>
    <n v="70479.633260000002"/>
    <n v="52910.01614"/>
    <n v="70479.633260000002"/>
    <n v="52910.01614"/>
    <n v="534.06881999999996"/>
    <n v="1442.55474"/>
    <n v="534.06881999999996"/>
    <n v="1442.55474"/>
    <n v="0"/>
    <n v="0"/>
    <n v="137.94900000000001"/>
    <n v="132.37299999999999"/>
    <n v="0"/>
    <n v="0"/>
    <n v="534.06881999999996"/>
    <n v="1442.55474"/>
    <n v="68631.706529999996"/>
    <n v="50981.874729999996"/>
    <n v="0"/>
    <n v="0"/>
    <n v="0"/>
    <n v="0"/>
    <n v="0"/>
    <n v="0"/>
    <s v="Gastos Medicos"/>
    <s v="Accidentes y Enfermedades"/>
    <s v="Gastos Medicos"/>
    <x v="49"/>
    <x v="3"/>
    <n v="3660701.92515"/>
    <n v="4474308.1404900001"/>
    <n v="915229324.65265"/>
    <n v="785024033.86473012"/>
    <n v="876641246.77607977"/>
    <n v="747866068.79561019"/>
    <n v="158266338.74798006"/>
    <n v="138869928.22522002"/>
    <n v="117437565.55420998"/>
    <n v="101508883.17627001"/>
    <n v="457462.11063999997"/>
    <n v="363828.7476"/>
    <n v="4.4532295254665788E-2"/>
    <n v="3.8100412966434488E-2"/>
    <n v="17569.617120000003"/>
    <n v="33.206599433859111"/>
    <n v="15.406660272125572"/>
    <n v="14.542560611007637"/>
    <n v="1.9253037996835003"/>
    <n v="1.1825295549314938"/>
    <n v="7.7007621326762666E-3"/>
    <n v="8.0397350135183177E-3"/>
    <n v="6.7399230924842088E-3"/>
    <n v="7.074798329226E-3"/>
    <m/>
    <m/>
    <m/>
    <n v="0"/>
    <m/>
    <n v="0"/>
    <m/>
    <n v="0"/>
    <m/>
    <n v="-62.977569918767863"/>
    <n v="0.75776333572823129"/>
    <n v="2.7264303533436798"/>
    <n v="4.5476829963191816E-4"/>
    <n v="-62.977569918767863"/>
    <n v="34.619817128094077"/>
    <n v="0.77816631263066449"/>
    <n v="2.8295443187206626"/>
    <s v="Resto"/>
    <n v="2023"/>
    <n v="4"/>
    <d v="2025-03-26T00:00:00"/>
    <x v="49"/>
    <x v="24"/>
  </r>
  <r>
    <n v="2024"/>
    <n v="12"/>
    <n v="27"/>
    <x v="21"/>
    <s v="Gastos Medicos"/>
    <n v="21"/>
    <s v="6f4b6612125fb3a0daecd2799dfd6c9c299424fd920f9b308110a2c1fbd8f443"/>
    <s v="866d562d83a77144c090ae01fef5e5dc5d322dfdcb968ee04e0fa262fe1b2619"/>
    <x v="25"/>
    <n v="102528.27236"/>
    <n v="42415.63852"/>
    <n v="102528.27236"/>
    <n v="42415.63852"/>
    <n v="55744.532339999991"/>
    <n v="4912.5615400000024"/>
    <n v="55744.532339999991"/>
    <n v="4912.5615400000024"/>
    <n v="0"/>
    <n v="0"/>
    <n v="137.94900000000001"/>
    <n v="132.37299999999999"/>
    <n v="0"/>
    <n v="0"/>
    <n v="37810.130929999999"/>
    <n v="1624.0138100000001"/>
    <n v="27159.270829999998"/>
    <n v="8018.2835599999999"/>
    <n v="0"/>
    <n v="0"/>
    <n v="0"/>
    <n v="0"/>
    <n v="0"/>
    <n v="0"/>
    <s v="Gastos Medicos"/>
    <s v="Accidentes y Enfermedades"/>
    <s v="Gastos Medicos"/>
    <x v="49"/>
    <x v="3"/>
    <n v="12904627.523799999"/>
    <n v="11666681.303610001"/>
    <n v="915229324.65265"/>
    <n v="785024033.86473012"/>
    <n v="876641246.77607977"/>
    <n v="747866068.79561019"/>
    <n v="158266338.74798006"/>
    <n v="138869928.22522002"/>
    <n v="117437565.55420998"/>
    <n v="101508883.17627001"/>
    <n v="136198.56855000003"/>
    <n v="77704.270669999998"/>
    <n v="6.4782109178164432E-2"/>
    <n v="3.0543429424986872E-2"/>
    <n v="60112.633840000002"/>
    <n v="141.72280776029211"/>
    <n v="75.278524180935662"/>
    <n v="54.58598112339763"/>
    <n v="0.79450780094897866"/>
    <n v="0.36356215976239448"/>
    <n v="1.1202468015206109E-2"/>
    <n v="1.1695579319026586E-2"/>
    <n v="5.403100630076858E-3"/>
    <n v="5.6715554147693361E-3"/>
    <m/>
    <m/>
    <m/>
    <n v="0"/>
    <m/>
    <n v="0"/>
    <m/>
    <n v="0"/>
    <m/>
    <n v="1034.7345348471699"/>
    <n v="54.369912860979753"/>
    <n v="11.581958238548291"/>
    <n v="4.7467377305490839E-2"/>
    <n v="2228.190234416787"/>
    <n v="238.71676683382344"/>
    <n v="139.21629622042397"/>
    <n v="20.253883488251194"/>
    <s v="Resto"/>
    <n v="2023"/>
    <n v="4"/>
    <d v="2025-03-26T00:00:00"/>
    <x v="49"/>
    <x v="25"/>
  </r>
  <r>
    <n v="2024"/>
    <n v="12"/>
    <n v="702"/>
    <x v="49"/>
    <s v="Gastos Medicos"/>
    <n v="244"/>
    <s v="82c01ce15b431d420eb6a1febfba7d7a2b69e5bcdcb929cb42cd3e9179d43fc4"/>
    <s v="866d562d83a77144c090ae01fef5e5dc5d322dfdcb968ee04e0fa262fe1b2619"/>
    <x v="34"/>
    <n v="12.61923"/>
    <n v="9.9317199999999985"/>
    <n v="12.61923"/>
    <n v="9.9317199999999985"/>
    <n v="0.33566000000000001"/>
    <n v="0.31224000000000002"/>
    <n v="0.33566000000000001"/>
    <n v="0.31224000000000002"/>
    <n v="0"/>
    <n v="0"/>
    <n v="137.94900000000001"/>
    <n v="132.37299999999999"/>
    <n v="0"/>
    <n v="0"/>
    <n v="0.33566000000000001"/>
    <n v="0.31224000000000002"/>
    <n v="12.54824"/>
    <n v="9.8798300000000001"/>
    <n v="0"/>
    <n v="0"/>
    <n v="0"/>
    <n v="0"/>
    <n v="0"/>
    <n v="0"/>
    <s v="Gastos Medicos"/>
    <s v="Accidentes y Enfermedades"/>
    <s v="Gastos Medicos"/>
    <x v="49"/>
    <x v="3"/>
    <n v="415431.26504000003"/>
    <n v="313127.31899"/>
    <n v="915229324.65265"/>
    <n v="785024033.86473012"/>
    <n v="876641246.77607977"/>
    <n v="747866068.79561019"/>
    <n v="158266338.74798006"/>
    <n v="138869928.22522002"/>
    <n v="117437565.55420998"/>
    <n v="101508883.17627001"/>
    <n v="415431.26504000003"/>
    <n v="313127.31899"/>
    <n v="7.97341374029925E-6"/>
    <n v="7.1518147427085009E-6"/>
    <n v="2.6875100000000014"/>
    <n v="27.059864756557793"/>
    <n v="3.0376216385121979E-3"/>
    <n v="3.1717832963393325E-3"/>
    <n v="3.0376216385121979E-3"/>
    <n v="3.1717832963393325E-3"/>
    <n v="1.3788052524201275E-6"/>
    <n v="1.4394976333144552E-6"/>
    <n v="1.2651485268680784E-6"/>
    <n v="1.3280078364825924E-6"/>
    <m/>
    <m/>
    <m/>
    <n v="0"/>
    <m/>
    <n v="0"/>
    <m/>
    <n v="0"/>
    <m/>
    <n v="7.5006405329233861"/>
    <n v="2.6599087266021777"/>
    <n v="3.1438663192276874"/>
    <n v="2.8581995753740064E-7"/>
    <n v="7.5006405329233861"/>
    <n v="27.008663104527098"/>
    <n v="2.6749568066916156"/>
    <n v="3.1603782656179309"/>
    <s v="Resto"/>
    <n v="2023"/>
    <n v="4"/>
    <d v="2025-03-26T00:00:00"/>
    <x v="49"/>
    <x v="34"/>
  </r>
  <r>
    <n v="2024"/>
    <n v="12"/>
    <n v="701"/>
    <x v="51"/>
    <s v="Gastos Medicos"/>
    <n v="243"/>
    <s v="72440a20f54075ac43f51a2cf0dbb2a14366b38a5c01b110ae174abc1cb44238"/>
    <s v="866d562d83a77144c090ae01fef5e5dc5d322dfdcb968ee04e0fa262fe1b2619"/>
    <x v="12"/>
    <n v="982452.69487999997"/>
    <n v="774217.82530999999"/>
    <n v="982452.69487999997"/>
    <n v="774217.82530999999"/>
    <n v="639808.24261999992"/>
    <n v="442046.92040000006"/>
    <n v="639808.24261999992"/>
    <n v="442046.92040000006"/>
    <n v="0"/>
    <n v="0"/>
    <n v="137.94900000000001"/>
    <n v="132.37299999999999"/>
    <n v="0"/>
    <n v="0"/>
    <n v="549245.39572999999"/>
    <n v="371118.72666000004"/>
    <n v="792981.72683000006"/>
    <n v="669284.75952999992"/>
    <n v="0"/>
    <n v="0"/>
    <n v="0"/>
    <n v="0"/>
    <n v="0"/>
    <n v="0"/>
    <s v="Gastos Medicos"/>
    <s v="Accidentes y Enfermedades"/>
    <s v="Gastos Medicos"/>
    <x v="49"/>
    <x v="3"/>
    <n v="3118678.2985399999"/>
    <n v="2700000.0033899997"/>
    <n v="915229324.65265"/>
    <n v="785024033.86473012"/>
    <n v="876641246.77607977"/>
    <n v="747866068.79561019"/>
    <n v="158266338.74798006"/>
    <n v="138869928.22522002"/>
    <n v="117437565.55420998"/>
    <n v="101508883.17627001"/>
    <n v="3118678.2985399999"/>
    <n v="2700000.0033899997"/>
    <n v="0.62075909675552465"/>
    <n v="0.55751294409425289"/>
    <n v="208234.86956999998"/>
    <n v="26.896160584603159"/>
    <n v="31.502213464592749"/>
    <n v="28.674734234738018"/>
    <n v="31.502213464592749"/>
    <n v="28.674734234738018"/>
    <n v="0.1073449755614925"/>
    <n v="0.1120700969174164"/>
    <n v="9.8623455067798321E-2"/>
    <n v="0.10352359300868237"/>
    <m/>
    <m/>
    <m/>
    <n v="0"/>
    <m/>
    <n v="0"/>
    <m/>
    <n v="0"/>
    <m/>
    <n v="44.73763148062411"/>
    <n v="65.123567369128978"/>
    <n v="57.095936821527282"/>
    <n v="0.54480714037337574"/>
    <n v="47.997219292356121"/>
    <n v="18.481963848521723"/>
    <n v="69.263310508509051"/>
    <n v="55.450048932925846"/>
    <s v="Medianas"/>
    <n v="2023"/>
    <n v="4"/>
    <d v="2025-03-26T00:00:00"/>
    <x v="49"/>
    <x v="12"/>
  </r>
  <r>
    <n v="2024"/>
    <n v="12"/>
    <n v="1"/>
    <x v="14"/>
    <s v="Gastos Medicos"/>
    <n v="30"/>
    <s v="624b60c58c9d8bfb6ff1886c2fd605d2adeb6ea4da576068201b6c6958ce93f4"/>
    <s v="866d562d83a77144c090ae01fef5e5dc5d322dfdcb968ee04e0fa262fe1b2619"/>
    <x v="16"/>
    <n v="4564434.7428700002"/>
    <n v="4198105.65386"/>
    <n v="4564434.7428700002"/>
    <n v="4198105.65386"/>
    <n v="4493172.1977200024"/>
    <n v="3918185.449680001"/>
    <n v="4493172.1977200024"/>
    <n v="3918185.449680001"/>
    <n v="0"/>
    <n v="0"/>
    <n v="137.94900000000001"/>
    <n v="132.37299999999999"/>
    <n v="0"/>
    <n v="0"/>
    <n v="4192990.86601"/>
    <n v="3657572.3138200003"/>
    <n v="4313261.8445299994"/>
    <n v="3907629.3928400003"/>
    <n v="0"/>
    <n v="0"/>
    <n v="0"/>
    <n v="0"/>
    <n v="0"/>
    <n v="0"/>
    <s v="Gastos Medicos"/>
    <s v="Accidentes y Enfermedades"/>
    <s v="Gastos Medicos"/>
    <x v="49"/>
    <x v="3"/>
    <n v="45393489.003809996"/>
    <n v="37616661.60249"/>
    <n v="915229324.65265"/>
    <n v="785024033.86473012"/>
    <n v="876641246.77607977"/>
    <n v="747866068.79561019"/>
    <n v="158266338.74798006"/>
    <n v="138869928.22522002"/>
    <n v="117437565.55420998"/>
    <n v="101508883.17627001"/>
    <n v="4777748.5748199997"/>
    <n v="4419817.2929100003"/>
    <n v="2.8840211879408599"/>
    <n v="3.0230487676579547"/>
    <n v="366329.08901000023"/>
    <n v="8.72605692220192"/>
    <n v="95.535264599853164"/>
    <n v="94.98369221267005"/>
    <n v="10.055263085168217"/>
    <n v="11.160229204343084"/>
    <n v="0.49872033379200398"/>
    <n v="0.52067305293426291"/>
    <n v="0.53477415630097613"/>
    <n v="0.56134458147309407"/>
    <m/>
    <m/>
    <m/>
    <n v="0"/>
    <m/>
    <n v="0"/>
    <m/>
    <n v="0"/>
    <m/>
    <n v="14.674822195742699"/>
    <n v="98.438743258158851"/>
    <n v="93.33222583565464"/>
    <n v="3.8260093152611576"/>
    <n v="14.638632028324938"/>
    <n v="10.380525144816556"/>
    <n v="97.211600342035226"/>
    <n v="93.600798492349796"/>
    <s v="Medianas"/>
    <n v="2023"/>
    <n v="4"/>
    <d v="2025-03-26T00:00:00"/>
    <x v="49"/>
    <x v="16"/>
  </r>
  <r>
    <n v="2024"/>
    <n v="12"/>
    <n v="16"/>
    <x v="24"/>
    <s v="Gastos Medicos"/>
    <n v="14"/>
    <s v="8527a891e224136950ff32ca212b45bc93f69fbb801c3b1ebedac52775f99e61"/>
    <s v="866d562d83a77144c090ae01fef5e5dc5d322dfdcb968ee04e0fa262fe1b2619"/>
    <x v="10"/>
    <n v="2354452.1321199997"/>
    <n v="2151071.9497199999"/>
    <n v="2354452.1321199997"/>
    <n v="2151071.9497199999"/>
    <n v="1803886.5911999999"/>
    <n v="1557160.7058999997"/>
    <n v="1803886.5911999999"/>
    <n v="1557160.7058999997"/>
    <n v="0"/>
    <n v="0"/>
    <n v="137.94900000000001"/>
    <n v="132.37299999999999"/>
    <n v="0"/>
    <n v="0"/>
    <n v="1617667.82155"/>
    <n v="1452217.0246700002"/>
    <n v="2305282.5359499999"/>
    <n v="2078228.0988099999"/>
    <n v="0"/>
    <n v="0"/>
    <n v="0"/>
    <n v="0"/>
    <n v="0"/>
    <n v="0"/>
    <s v="Gastos Medicos"/>
    <s v="Accidentes y Enfermedades"/>
    <s v="Gastos Medicos"/>
    <x v="49"/>
    <x v="3"/>
    <n v="4664109.4979099995"/>
    <n v="3803565.6865300001"/>
    <n v="915229324.65265"/>
    <n v="785024033.86473012"/>
    <n v="876641246.77607977"/>
    <n v="747866068.79561019"/>
    <n v="158266338.74798006"/>
    <n v="138869928.22522002"/>
    <n v="117437565.55420998"/>
    <n v="101508883.17627001"/>
    <n v="2379315.2503899997"/>
    <n v="2179445.19808"/>
    <n v="1.4876518599884838"/>
    <n v="1.5489832660036946"/>
    <n v="203380.18239999982"/>
    <n v="9.45482936665476"/>
    <n v="98.955030517039532"/>
    <n v="98.698143528224719"/>
    <n v="50.480207061498795"/>
    <n v="56.554089688468792"/>
    <n v="0.25725269817087287"/>
    <n v="0.26857647193520623"/>
    <n v="0.27401351511878141"/>
    <n v="0.28762796434716736"/>
    <m/>
    <m/>
    <m/>
    <n v="0"/>
    <m/>
    <n v="0"/>
    <m/>
    <n v="0"/>
    <m/>
    <n v="15.84460000597041"/>
    <n v="76.615980702726844"/>
    <n v="72.389987052859468"/>
    <n v="1.5360388157631841"/>
    <n v="11.392980117251872"/>
    <n v="10.925385777913998"/>
    <n v="70.1722151763651"/>
    <n v="69.877653251899758"/>
    <s v="Medianas"/>
    <n v="2023"/>
    <n v="4"/>
    <d v="2025-03-26T00:00:00"/>
    <x v="49"/>
    <x v="10"/>
  </r>
  <r>
    <n v="2024"/>
    <n v="12"/>
    <n v="61"/>
    <x v="2"/>
    <s v="Gastos Medic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141001.12586"/>
    <n v="19581.51727"/>
    <n v="108997.18418000001"/>
    <n v="130595.83851"/>
    <n v="0"/>
    <n v="0"/>
    <n v="0"/>
    <n v="0"/>
    <n v="0"/>
    <n v="0"/>
    <s v="Gastos Medicos"/>
    <s v="Accidentes y Enfermedades"/>
    <s v="Gastos Medicos"/>
    <x v="49"/>
    <x v="3"/>
    <n v="0"/>
    <n v="0"/>
    <n v="915229324.65265"/>
    <n v="785024033.86473012"/>
    <n v="876641246.77607977"/>
    <n v="747866068.79561019"/>
    <n v="158266338.74798006"/>
    <n v="138869928.22522002"/>
    <n v="117437565.55420998"/>
    <n v="101508883.17627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20.07252510520084"/>
    <n v="-16.538547151597129"/>
    <n v="129.36217290452942"/>
    <n v="14.993982575103725"/>
    <m/>
    <n v="2023"/>
    <n v="4"/>
    <d v="2025-03-26T00:00:00"/>
    <x v="49"/>
    <x v="2"/>
  </r>
  <r>
    <n v="2024"/>
    <n v="12"/>
    <n v="707"/>
    <x v="47"/>
    <s v="Gastos Medicos"/>
    <n v="9"/>
    <s v="19581e27de7ced00ff1ce50b2047e7a567c76b1cbaebabe5ef03f7c3017bb5b7"/>
    <s v="866d562d83a77144c090ae01fef5e5dc5d322dfdcb968ee04e0fa262fe1b2619"/>
    <x v="32"/>
    <n v="4661.7330400000001"/>
    <n v="3606.3954800000001"/>
    <n v="4661.7330400000001"/>
    <n v="3606.3954800000001"/>
    <n v="1560.3093700000002"/>
    <n v="818.39601999999991"/>
    <n v="1560.3093700000002"/>
    <n v="818.39601999999991"/>
    <n v="0"/>
    <n v="0"/>
    <n v="137.94900000000001"/>
    <n v="132.37299999999999"/>
    <n v="0"/>
    <n v="0"/>
    <n v="1066.0593700000002"/>
    <n v="603.77102000000002"/>
    <n v="2205.6889700000002"/>
    <n v="11563.16784"/>
    <n v="0"/>
    <n v="0"/>
    <n v="0"/>
    <n v="0"/>
    <n v="0"/>
    <n v="0"/>
    <s v="Gastos Medicos"/>
    <s v="Accidentes y Enfermedades"/>
    <s v="Gastos Medicos"/>
    <x v="49"/>
    <x v="3"/>
    <n v="1252183.4729500001"/>
    <n v="1059775.1610900001"/>
    <n v="915229324.65265"/>
    <n v="785024033.86473012"/>
    <n v="876641246.77607977"/>
    <n v="747866068.79561019"/>
    <n v="158266338.74798006"/>
    <n v="138869928.22522002"/>
    <n v="117437565.55420998"/>
    <n v="101508883.17627001"/>
    <n v="1252183.4729500001"/>
    <n v="1059775.1610900001"/>
    <n v="2.9454987566391133E-3"/>
    <n v="2.5969592741137792E-3"/>
    <n v="1055.3375599999999"/>
    <n v="29.262945948457109"/>
    <n v="0.37228833798752298"/>
    <n v="0.34029817006569107"/>
    <n v="0.37228833798752298"/>
    <n v="0.34029817006569107"/>
    <n v="5.0935136303343774E-4"/>
    <n v="5.3177203983315947E-4"/>
    <n v="4.593993717931736E-4"/>
    <n v="4.8222477666460601E-4"/>
    <m/>
    <m/>
    <m/>
    <n v="0"/>
    <m/>
    <n v="0"/>
    <m/>
    <n v="0"/>
    <m/>
    <n v="90.65456476682283"/>
    <n v="33.470586080579167"/>
    <n v="22.692908321857143"/>
    <n v="1.328628844302593E-3"/>
    <n v="76.566833234228454"/>
    <n v="-80.924872833118016"/>
    <n v="48.332261914516444"/>
    <n v="5.2215018267865947"/>
    <s v="Resto"/>
    <n v="2023"/>
    <n v="4"/>
    <d v="2025-03-26T00:00:00"/>
    <x v="49"/>
    <x v="32"/>
  </r>
  <r>
    <n v="2024"/>
    <n v="12"/>
    <n v="43"/>
    <x v="9"/>
    <s v="Gastos Medicos"/>
    <n v="31"/>
    <s v="eb1e33e8a81b697b75855af6bfcdbcbf7cbbde9f94962ceaec1ed8af21f5a50f"/>
    <s v="866d562d83a77144c090ae01fef5e5dc5d322dfdcb968ee04e0fa262fe1b2619"/>
    <x v="0"/>
    <n v="41227448.265349999"/>
    <n v="36544512.442000002"/>
    <n v="41227448.265349999"/>
    <n v="36544512.442000002"/>
    <n v="30658106.281319998"/>
    <n v="26120347.640559994"/>
    <n v="30658106.281319998"/>
    <n v="26120347.640559994"/>
    <n v="0"/>
    <n v="0"/>
    <n v="137.94900000000001"/>
    <n v="132.37299999999999"/>
    <n v="12724.72826"/>
    <n v="-2666.1167099999998"/>
    <n v="29778668.459560003"/>
    <n v="25501851.741919998"/>
    <n v="38519678.176150002"/>
    <n v="34712429.073449999"/>
    <n v="0"/>
    <n v="0"/>
    <n v="0"/>
    <n v="0"/>
    <n v="0"/>
    <n v="0"/>
    <s v="Gastos Medicos"/>
    <s v="Accidentes y Enfermedades"/>
    <s v="Gastos Medicos"/>
    <x v="49"/>
    <x v="3"/>
    <n v="116483297.66436"/>
    <n v="99677568.474130005"/>
    <n v="915229324.65265"/>
    <n v="785024033.86473012"/>
    <n v="876641246.77607977"/>
    <n v="747866068.79561019"/>
    <n v="158266338.74798006"/>
    <n v="138869928.22522002"/>
    <n v="117437565.55420998"/>
    <n v="101508883.17627001"/>
    <n v="41404529.52307"/>
    <n v="36758202.638769999"/>
    <n v="26.049410500990806"/>
    <n v="26.315641484837453"/>
    <n v="4682935.8233499974"/>
    <n v="12.814333836803304"/>
    <n v="99.572314285997791"/>
    <n v="99.418659832554994"/>
    <n v="35.393441885672352"/>
    <n v="36.662724624432073"/>
    <n v="4.5046030710386971"/>
    <n v="4.7028871179592935"/>
    <n v="4.6552093777420698"/>
    <n v="4.8865049461132219"/>
    <m/>
    <m/>
    <m/>
    <n v="0"/>
    <m/>
    <n v="0"/>
    <m/>
    <n v="0"/>
    <m/>
    <n v="17.372504773687304"/>
    <n v="74.363336978793555"/>
    <n v="71.475430632754339"/>
    <n v="26.105876885848765"/>
    <n v="16.770612428154628"/>
    <n v="10.967970851720077"/>
    <n v="77.307677191337191"/>
    <n v="73.466053579711115"/>
    <s v="Grandes"/>
    <n v="2023"/>
    <n v="4"/>
    <d v="2025-03-26T00:00:00"/>
    <x v="49"/>
    <x v="0"/>
  </r>
  <r>
    <n v="2024"/>
    <n v="12"/>
    <n v="704"/>
    <x v="50"/>
    <s v="Gastos Medicos"/>
    <n v="51"/>
    <s v="031b4af5197ec30a926f48cf40e11a7dbc470048a21e4003b7a3c07c5dab1baa"/>
    <s v="866d562d83a77144c090ae01fef5e5dc5d322dfdcb968ee04e0fa262fe1b2619"/>
    <x v="17"/>
    <n v="1957942.6203699999"/>
    <n v="1721692.68484"/>
    <n v="1957942.6203699999"/>
    <n v="1721692.68484"/>
    <n v="1477664.78024"/>
    <n v="1021063.8261600001"/>
    <n v="1477664.78024"/>
    <n v="1021063.8261600001"/>
    <n v="0"/>
    <n v="0"/>
    <n v="137.94900000000001"/>
    <n v="132.37299999999999"/>
    <n v="0"/>
    <n v="0"/>
    <n v="1277682.52886"/>
    <n v="909020.06633000006"/>
    <n v="1593369.7341700001"/>
    <n v="1340956.6979"/>
    <n v="0"/>
    <n v="0"/>
    <n v="0"/>
    <n v="0"/>
    <n v="0"/>
    <n v="0"/>
    <s v="Gastos Medicos"/>
    <s v="Accidentes y Enfermedades"/>
    <s v="Gastos Medicos"/>
    <x v="49"/>
    <x v="3"/>
    <n v="1973605.8827599999"/>
    <n v="1736345.61781"/>
    <n v="915229324.65265"/>
    <n v="785024033.86473012"/>
    <n v="876641246.77607977"/>
    <n v="747866068.79561019"/>
    <n v="158266338.74798006"/>
    <n v="138869928.22522002"/>
    <n v="117437565.55420998"/>
    <n v="101508883.17627001"/>
    <n v="1973605.8827599999"/>
    <n v="1736345.61781"/>
    <n v="1.2371187934585293"/>
    <n v="1.2397879849464235"/>
    <n v="236249.9355299999"/>
    <n v="13.721957327823286"/>
    <n v="99.206363209249474"/>
    <n v="99.156105050762804"/>
    <n v="99.206363209249474"/>
    <n v="99.156105050762804"/>
    <n v="0.21392918338942898"/>
    <n v="0.22334593855473889"/>
    <n v="0.21931719419646079"/>
    <n v="0.23021403920793926"/>
    <m/>
    <m/>
    <m/>
    <n v="0"/>
    <m/>
    <n v="0"/>
    <m/>
    <n v="0"/>
    <m/>
    <n v="44.718159862461995"/>
    <n v="75.470280122956822"/>
    <n v="59.305811957660104"/>
    <n v="1.2582556299312078"/>
    <n v="40.556031289650861"/>
    <n v="18.823354748538158"/>
    <n v="80.187448114517849"/>
    <n v="67.78892023534894"/>
    <s v="Medianas"/>
    <n v="2023"/>
    <n v="4"/>
    <d v="2025-03-26T00:00:00"/>
    <x v="49"/>
    <x v="17"/>
  </r>
  <r>
    <n v="2024"/>
    <n v="12"/>
    <n v="65"/>
    <x v="69"/>
    <s v="Gastos Medicos"/>
    <n v="225"/>
    <s v="0e6523810856a138a75dec70a9cf3778a5c70b83ac915f22c33f05db97cb3e68"/>
    <s v="866d562d83a77144c090ae01fef5e5dc5d322dfdcb968ee04e0fa262fe1b2619"/>
    <x v="8"/>
    <n v="5139322.0834099995"/>
    <n v="4592609.6108200001"/>
    <n v="5139322.0834099995"/>
    <n v="4592609.6108200001"/>
    <n v="3435648.5140500003"/>
    <n v="2879362.6278999997"/>
    <n v="3435648.5140500003"/>
    <n v="2879362.6278999997"/>
    <n v="0"/>
    <n v="0"/>
    <n v="137.94900000000001"/>
    <n v="132.37299999999999"/>
    <n v="0"/>
    <n v="0"/>
    <n v="3007566.1428400003"/>
    <n v="2610873.0435199998"/>
    <n v="5112264.1970600002"/>
    <n v="4476025.0121099995"/>
    <n v="0"/>
    <n v="0"/>
    <n v="0"/>
    <n v="0"/>
    <n v="0"/>
    <n v="0"/>
    <s v="Gastos Medicos"/>
    <s v="Accidentes y Enfermedades"/>
    <s v="Gastos Medicos"/>
    <x v="49"/>
    <x v="3"/>
    <n v="5139330.2825100003"/>
    <n v="4592609.6108200001"/>
    <n v="915229324.65265"/>
    <n v="785024033.86473012"/>
    <n v="876641246.77607977"/>
    <n v="747866068.79561019"/>
    <n v="158266338.74798006"/>
    <n v="138869928.22522002"/>
    <n v="117437565.55420998"/>
    <n v="101508883.17627001"/>
    <n v="5139330.2825100003"/>
    <n v="4592609.6108200001"/>
    <n v="3.2472616249711486"/>
    <n v="3.3071303985782148"/>
    <n v="546712.47258999944"/>
    <n v="11.904179081582878"/>
    <n v="99.999840463648965"/>
    <n v="100"/>
    <n v="99.999840463648965"/>
    <n v="100"/>
    <n v="0.5615338085195738"/>
    <n v="0.58625145717364757"/>
    <n v="0.58502789885428741"/>
    <n v="0.61409519731468765"/>
    <m/>
    <m/>
    <m/>
    <n v="0"/>
    <m/>
    <n v="0"/>
    <m/>
    <n v="0"/>
    <m/>
    <n v="19.319757808891037"/>
    <n v="66.850227681593523"/>
    <n v="62.695566832337313"/>
    <n v="2.9255106727021531"/>
    <n v="15.193886976027592"/>
    <n v="14.214379571799519"/>
    <n v="58.830413040265292"/>
    <n v="58.330170998960384"/>
    <s v="Medianas"/>
    <n v="2023"/>
    <n v="4"/>
    <d v="2025-03-26T00:00:00"/>
    <x v="49"/>
    <x v="8"/>
  </r>
  <r>
    <n v="2024"/>
    <n v="12"/>
    <n v="715"/>
    <x v="46"/>
    <s v="Gastos Medicos"/>
    <n v="251"/>
    <s v="c75d3f1f5bcd6914d0331ce5ec17c0db8f2070a2d4285f8e3ff11c6ca19168ff"/>
    <s v="866d562d83a77144c090ae01fef5e5dc5d322dfdcb968ee04e0fa262fe1b2619"/>
    <x v="31"/>
    <n v="29369.537850000001"/>
    <n v="22508.159640000002"/>
    <n v="29369.537850000001"/>
    <n v="22508.159640000002"/>
    <n v="5918.9570300000005"/>
    <n v="6292.72714"/>
    <n v="5918.9570300000005"/>
    <n v="6292.72714"/>
    <n v="0"/>
    <n v="0"/>
    <n v="137.94900000000001"/>
    <n v="132.37299999999999"/>
    <n v="0"/>
    <n v="0"/>
    <n v="5828.9570300000005"/>
    <n v="5953.22714"/>
    <n v="27914.682659999999"/>
    <n v="21998.234350000002"/>
    <n v="0"/>
    <n v="0"/>
    <n v="0"/>
    <n v="0"/>
    <n v="0"/>
    <n v="0"/>
    <s v="Gastos Medicos"/>
    <s v="Accidentes y Enfermedades"/>
    <s v="Gastos Medicos"/>
    <x v="49"/>
    <x v="3"/>
    <n v="135193.71434999999"/>
    <n v="122528.56879999999"/>
    <n v="915229324.65265"/>
    <n v="785024033.86473012"/>
    <n v="876641246.77607977"/>
    <n v="747866068.79561019"/>
    <n v="158266338.74798006"/>
    <n v="138869928.22522002"/>
    <n v="117437565.55420998"/>
    <n v="101508883.17627001"/>
    <n v="135193.71434999999"/>
    <n v="122528.56879999999"/>
    <n v="1.8557033720712671E-2"/>
    <n v="1.6208087616705714E-2"/>
    <n v="6861.3782099999989"/>
    <n v="30.483959238526161"/>
    <n v="21.724040937262703"/>
    <n v="18.369723779879816"/>
    <n v="21.724040937262703"/>
    <n v="18.369723779879816"/>
    <n v="3.2089812966981141E-3"/>
    <n v="3.3502345409834287E-3"/>
    <n v="2.8671936996872188E-3"/>
    <n v="3.0096511366330516E-3"/>
    <m/>
    <m/>
    <m/>
    <n v="0"/>
    <m/>
    <n v="0"/>
    <m/>
    <n v="0"/>
    <m/>
    <n v="-5.939715828835368"/>
    <n v="20.153388385714759"/>
    <n v="27.957537358216459"/>
    <n v="5.0400883244363318E-3"/>
    <n v="-2.0874410983754199"/>
    <n v="26.895105379218755"/>
    <n v="20.881330090678528"/>
    <n v="27.062295297349621"/>
    <s v="Resto"/>
    <n v="2023"/>
    <n v="4"/>
    <d v="2025-03-26T00:00:00"/>
    <x v="49"/>
    <x v="31"/>
  </r>
  <r>
    <n v="2024"/>
    <n v="12"/>
    <n v="38"/>
    <x v="55"/>
    <s v="Gastos Medicos"/>
    <n v="26"/>
    <s v="5f9c4ab08cac7457e9111a30e4664920607ea2c115a1433d7be98e97e64244ca"/>
    <s v="866d562d83a77144c090ae01fef5e5dc5d322dfdcb968ee04e0fa262fe1b2619"/>
    <x v="6"/>
    <n v="14705172.986639999"/>
    <n v="12481158.369440001"/>
    <n v="14705172.986639999"/>
    <n v="12481158.369440001"/>
    <n v="10886631.491300002"/>
    <n v="8878403.3117700014"/>
    <n v="10886631.491300002"/>
    <n v="8878403.3117700014"/>
    <n v="0"/>
    <n v="0"/>
    <n v="137.94900000000001"/>
    <n v="132.37299999999999"/>
    <n v="2886.4035299999996"/>
    <n v="13812.9182"/>
    <n v="9621616.0832000002"/>
    <n v="7730928.5770800002"/>
    <n v="13037708.914870001"/>
    <n v="11900595.76952"/>
    <n v="0"/>
    <n v="0"/>
    <n v="0"/>
    <n v="0"/>
    <n v="0"/>
    <n v="0"/>
    <s v="Gastos Medicos"/>
    <s v="Accidentes y Enfermedades"/>
    <s v="Gastos Medicos"/>
    <x v="49"/>
    <x v="3"/>
    <n v="42980084.940010004"/>
    <n v="38611132.551190004"/>
    <n v="915229324.65265"/>
    <n v="785024033.86473012"/>
    <n v="876641246.77607977"/>
    <n v="747866068.79561019"/>
    <n v="158266338.74798006"/>
    <n v="138869928.22522002"/>
    <n v="117437565.55420998"/>
    <n v="101508883.17627001"/>
    <n v="14767528.98215"/>
    <n v="12538284.597709998"/>
    <n v="9.2914090911373144"/>
    <n v="8.9876609925209934"/>
    <n v="2224014.6171999983"/>
    <n v="17.818976022654098"/>
    <n v="99.577749293159528"/>
    <n v="99.544385614915527"/>
    <n v="34.213922581039405"/>
    <n v="32.325284302118526"/>
    <n v="1.6067200416923857"/>
    <n v="1.6774447974835178"/>
    <n v="1.589907802948956"/>
    <n v="1.6689028811723061"/>
    <m/>
    <m/>
    <m/>
    <n v="0"/>
    <m/>
    <n v="0"/>
    <m/>
    <n v="0"/>
    <m/>
    <n v="22.619249306547218"/>
    <n v="74.032665247738109"/>
    <n v="71.134449615739896"/>
    <n v="9.2701440462631677"/>
    <n v="24.456150218815242"/>
    <n v="9.5550942774007552"/>
    <n v="73.79836554125076"/>
    <n v="64.962534034477343"/>
    <s v="Grandes"/>
    <n v="2023"/>
    <n v="4"/>
    <d v="2025-03-26T00:00:00"/>
    <x v="49"/>
    <x v="6"/>
  </r>
  <r>
    <n v="2024"/>
    <n v="12"/>
    <n v="39"/>
    <x v="17"/>
    <s v="Gastos Medicos"/>
    <n v="27"/>
    <s v="670671cd97404156226e507973f2ab8330d3022ca96e0c93bdbdb320c41adcaf"/>
    <s v="866d562d83a77144c090ae01fef5e5dc5d322dfdcb968ee04e0fa262fe1b2619"/>
    <x v="20"/>
    <n v="408112.35685000004"/>
    <n v="460659.18266000005"/>
    <n v="408112.35685000004"/>
    <n v="460659.18266000005"/>
    <n v="117387.5396"/>
    <n v="155775.24784000003"/>
    <n v="117387.5396"/>
    <n v="155775.24784000003"/>
    <n v="0"/>
    <n v="0"/>
    <n v="137.94900000000001"/>
    <n v="132.37299999999999"/>
    <n v="0"/>
    <n v="0"/>
    <n v="65607.461569999999"/>
    <n v="93500.604999999996"/>
    <n v="167843.60876"/>
    <n v="264172.06812999997"/>
    <n v="0"/>
    <n v="0"/>
    <n v="0"/>
    <n v="0"/>
    <n v="0"/>
    <n v="0"/>
    <s v="Gastos Medicos"/>
    <s v="Accidentes y Enfermedades"/>
    <s v="Gastos Medicos"/>
    <x v="49"/>
    <x v="3"/>
    <n v="26393187.39869"/>
    <n v="23324255.28929"/>
    <n v="915229324.65265"/>
    <n v="785024033.86473012"/>
    <n v="876641246.77607977"/>
    <n v="747866068.79561019"/>
    <n v="158266338.74798006"/>
    <n v="138869928.22522002"/>
    <n v="117437565.55420998"/>
    <n v="101508883.17627001"/>
    <n v="1748963.1068699998"/>
    <n v="1363626.99517"/>
    <n v="0.25786428123536076"/>
    <n v="0.33171989684685399"/>
    <n v="-52546.825810000009"/>
    <n v="-11.406876881641015"/>
    <n v="23.334532057704234"/>
    <n v="33.781905483806504"/>
    <n v="1.5462791616834286"/>
    <n v="1.9750220401314373"/>
    <n v="4.4591267549790078E-2"/>
    <n v="4.6554090210889208E-2"/>
    <n v="5.8680901830755618E-2"/>
    <n v="6.1596481225824534E-2"/>
    <m/>
    <m/>
    <m/>
    <n v="0"/>
    <m/>
    <n v="0"/>
    <m/>
    <n v="0"/>
    <m/>
    <n v="-24.643008932605792"/>
    <n v="28.76353475451009"/>
    <n v="33.815726181881736"/>
    <n v="9.995740208512166E-2"/>
    <n v="-29.832045931681407"/>
    <n v="-36.464286346350747"/>
    <n v="39.08844790379375"/>
    <n v="35.393827084696944"/>
    <s v="Resto"/>
    <n v="2023"/>
    <n v="4"/>
    <d v="2025-03-26T00:00:00"/>
    <x v="49"/>
    <x v="20"/>
  </r>
  <r>
    <n v="2024"/>
    <n v="12"/>
    <n v="18"/>
    <x v="64"/>
    <s v="Gastos Medicos"/>
    <n v="5"/>
    <s v="ef2d127de37b942baad06145e54b0c619a1f22327b2ebbcfbec78f5564afe39d"/>
    <s v="866d562d83a77144c090ae01fef5e5dc5d322dfdcb968ee04e0fa262fe1b2619"/>
    <x v="26"/>
    <n v="288500.49666"/>
    <n v="277954.25958999997"/>
    <n v="288500.49666"/>
    <n v="277954.25958999997"/>
    <n v="31024.778230000004"/>
    <n v="28046.784659999998"/>
    <n v="31024.778230000004"/>
    <n v="28046.784659999998"/>
    <n v="0"/>
    <n v="0"/>
    <n v="137.94900000000001"/>
    <n v="132.37299999999999"/>
    <n v="0"/>
    <n v="0"/>
    <n v="31024.77823"/>
    <n v="28046.784660000001"/>
    <n v="286877.31872000004"/>
    <n v="275357.95124999998"/>
    <n v="0"/>
    <n v="0"/>
    <n v="0"/>
    <n v="0"/>
    <n v="0"/>
    <n v="0"/>
    <s v="Gastos Medicos"/>
    <s v="Accidentes y Enfermedades"/>
    <s v="Gastos Medicos"/>
    <x v="49"/>
    <x v="3"/>
    <n v="21640816.292180002"/>
    <n v="22099973.424029998"/>
    <n v="915229324.65265"/>
    <n v="785024033.86473012"/>
    <n v="876641246.77607977"/>
    <n v="747866068.79561019"/>
    <n v="158266338.74798006"/>
    <n v="138869928.22522002"/>
    <n v="117437565.55420998"/>
    <n v="101508883.17627001"/>
    <n v="979435.60864999995"/>
    <n v="963292.14204999991"/>
    <n v="0.1822879703557192"/>
    <n v="0.20015439133749113"/>
    <n v="10546.237070000032"/>
    <n v="3.7942347368795204"/>
    <n v="29.455790060323945"/>
    <n v="28.854617146412131"/>
    <n v="1.3331313050527158"/>
    <n v="1.2577130942961747"/>
    <n v="3.1522208575374529E-2"/>
    <n v="3.2909756154069214E-2"/>
    <n v="3.5407101897455426E-2"/>
    <n v="3.716631509136753E-2"/>
    <m/>
    <m/>
    <m/>
    <n v="0"/>
    <m/>
    <n v="0"/>
    <m/>
    <n v="0"/>
    <m/>
    <n v="10.617949993559094"/>
    <n v="10.753804097107999"/>
    <n v="10.090431677992907"/>
    <n v="2.6418104022838208E-2"/>
    <n v="10.617949993559073"/>
    <n v="4.1834155933058614"/>
    <n v="10.814650097967842"/>
    <n v="10.185572827180165"/>
    <s v="Resto"/>
    <n v="2023"/>
    <n v="4"/>
    <d v="2025-03-26T00:00:00"/>
    <x v="49"/>
    <x v="26"/>
  </r>
  <r>
    <n v="2024"/>
    <n v="12"/>
    <n v="23"/>
    <x v="16"/>
    <s v="Gastos Medicos"/>
    <n v="17"/>
    <s v="4523540f1504cd17100c4835e85b7eefd49911580f8efff0599a8f283be6b9e3"/>
    <s v="866d562d83a77144c090ae01fef5e5dc5d322dfdcb968ee04e0fa262fe1b2619"/>
    <x v="9"/>
    <n v="6587189.5304899998"/>
    <n v="5900381.6008799998"/>
    <n v="6587189.5304899998"/>
    <n v="5900381.6008799998"/>
    <n v="4977566.1536600012"/>
    <n v="4326330.2829"/>
    <n v="4977566.1536600012"/>
    <n v="4326330.2829"/>
    <n v="0"/>
    <n v="0"/>
    <n v="137.94900000000001"/>
    <n v="132.37299999999999"/>
    <n v="0"/>
    <n v="0"/>
    <n v="4364225.4683699999"/>
    <n v="3698375.3658600003"/>
    <n v="5823037.07278"/>
    <n v="5273734.7512499997"/>
    <n v="0"/>
    <n v="0"/>
    <n v="0"/>
    <n v="0"/>
    <n v="0"/>
    <n v="0"/>
    <s v="Gastos Medicos"/>
    <s v="Accidentes y Enfermedades"/>
    <s v="Gastos Medicos"/>
    <x v="49"/>
    <x v="3"/>
    <n v="22633209.318060003"/>
    <n v="19354152.859979998"/>
    <n v="915229324.65265"/>
    <n v="785024033.86473012"/>
    <n v="876641246.77607977"/>
    <n v="747866068.79561019"/>
    <n v="158266338.74798006"/>
    <n v="138869928.22522002"/>
    <n v="117437565.55420998"/>
    <n v="101508883.17627001"/>
    <n v="6626066.8511499995"/>
    <n v="5940275.2164099999"/>
    <n v="4.162091309245044"/>
    <n v="4.2488547926018425"/>
    <n v="686807.92960999999"/>
    <n v="11.640059509160693"/>
    <n v="99.413267002380863"/>
    <n v="99.328421427010767"/>
    <n v="29.104089649512499"/>
    <n v="30.486385240248108"/>
    <n v="0.71973103932066274"/>
    <n v="0.75141222874407632"/>
    <n v="0.75161795643784224"/>
    <n v="0.78896233524569193"/>
    <m/>
    <m/>
    <m/>
    <n v="0"/>
    <m/>
    <n v="0"/>
    <m/>
    <n v="0"/>
    <m/>
    <n v="15.052846828038957"/>
    <n v="75.564337880676348"/>
    <n v="73.322889527259704"/>
    <n v="4.2384786589963186"/>
    <n v="18.003854034301536"/>
    <n v="10.415812463829411"/>
    <n v="74.947581714200851"/>
    <n v="70.128202124374923"/>
    <s v="Grandes"/>
    <n v="2023"/>
    <n v="4"/>
    <d v="2025-03-26T00:00:00"/>
    <x v="49"/>
    <x v="9"/>
  </r>
  <r>
    <n v="2024"/>
    <n v="12"/>
    <n v="77"/>
    <x v="63"/>
    <s v="Gastos Medicos"/>
    <n v="49"/>
    <s v="0e17daca5f3e175f448bacace3bc0da47d0655a74c8dd0dc497a3afbdad95f1f"/>
    <s v="866d562d83a77144c090ae01fef5e5dc5d322dfdcb968ee04e0fa262fe1b2619"/>
    <x v="29"/>
    <n v="108758.11976"/>
    <n v="146273.9534"/>
    <n v="108758.11976"/>
    <n v="146273.9534"/>
    <n v="37720.472280000002"/>
    <n v="47969.052470000002"/>
    <n v="37720.472280000002"/>
    <n v="47969.052470000002"/>
    <n v="0"/>
    <n v="0"/>
    <n v="137.94900000000001"/>
    <n v="132.37299999999999"/>
    <n v="0"/>
    <n v="0"/>
    <n v="37720.472280000002"/>
    <n v="47969.052470000002"/>
    <n v="114094.77676000001"/>
    <n v="158490.20827999999"/>
    <n v="0"/>
    <n v="0"/>
    <n v="0"/>
    <n v="0"/>
    <n v="0"/>
    <n v="0"/>
    <s v="Gastos Medicos"/>
    <s v="Accidentes y Enfermedades"/>
    <s v="Gastos Medicos"/>
    <x v="49"/>
    <x v="3"/>
    <n v="17020235.984469999"/>
    <n v="9806444.11338"/>
    <n v="915229324.65265"/>
    <n v="785024033.86473012"/>
    <n v="876641246.77607977"/>
    <n v="747866068.79561019"/>
    <n v="158266338.74798006"/>
    <n v="138869928.22522002"/>
    <n v="117437565.55420998"/>
    <n v="101508883.17627001"/>
    <n v="435706.49731000001"/>
    <n v="437312.77789999999"/>
    <n v="6.8718415185672621E-2"/>
    <n v="0.10533162598224441"/>
    <n v="-37515.833639999997"/>
    <n v="-25.647651388357151"/>
    <n v="24.961326129277317"/>
    <n v="33.448360256568662"/>
    <n v="0.63899301901122652"/>
    <n v="1.4916105339388261"/>
    <n v="1.18831550552946E-2"/>
    <n v="1.2406228906062421E-2"/>
    <n v="1.863305416012332E-2"/>
    <n v="1.9558843421732548E-2"/>
    <m/>
    <m/>
    <m/>
    <n v="0"/>
    <m/>
    <n v="0"/>
    <m/>
    <n v="0"/>
    <m/>
    <n v="-21.364983593139542"/>
    <n v="34.682902171570241"/>
    <n v="32.793980989099325"/>
    <n v="3.2119596572008274E-2"/>
    <n v="-21.364983593139542"/>
    <n v="-28.011466450702038"/>
    <n v="33.060647779999215"/>
    <n v="30.266256187419788"/>
    <s v="Resto"/>
    <n v="2023"/>
    <n v="4"/>
    <d v="2025-03-26T00:00:00"/>
    <x v="49"/>
    <x v="29"/>
  </r>
  <r>
    <n v="2024"/>
    <n v="12"/>
    <n v="22"/>
    <x v="15"/>
    <s v="Gastos Medicos"/>
    <n v="16"/>
    <s v="b17ef6d19c7a5b1ee83b907c595526dcb1eb06db8227d650d5dda0a9f4ce8cd9"/>
    <s v="866d562d83a77144c090ae01fef5e5dc5d322dfdcb968ee04e0fa262fe1b2619"/>
    <x v="15"/>
    <n v="6073459.5587100005"/>
    <n v="5896076.7874499997"/>
    <n v="6073459.5587100005"/>
    <n v="5896076.7874499997"/>
    <n v="4424628.0312399995"/>
    <n v="4344683.8314400008"/>
    <n v="4424628.0312399995"/>
    <n v="4344683.8314400008"/>
    <n v="0"/>
    <n v="0"/>
    <n v="137.94900000000001"/>
    <n v="132.37299999999999"/>
    <n v="-32.019709999999996"/>
    <n v="471.40909000000005"/>
    <n v="4424628.0312399995"/>
    <n v="4344683.8314399999"/>
    <n v="6144385.2471799999"/>
    <n v="5636485.0406800006"/>
    <n v="0"/>
    <n v="0"/>
    <n v="0"/>
    <n v="0"/>
    <n v="0"/>
    <n v="0"/>
    <s v="Gastos Medicos"/>
    <s v="Accidentes y Enfermedades"/>
    <s v="Gastos Medicos"/>
    <x v="49"/>
    <x v="3"/>
    <n v="30790952.222909998"/>
    <n v="26673376.957529999"/>
    <n v="915229324.65265"/>
    <n v="785024033.86473012"/>
    <n v="876641246.77607977"/>
    <n v="747866068.79561019"/>
    <n v="158266338.74798006"/>
    <n v="138869928.22522002"/>
    <n v="117437565.55420998"/>
    <n v="101508883.17627001"/>
    <n v="6149622.8427499998"/>
    <n v="5950050.4986999994"/>
    <n v="3.8374929291700166"/>
    <n v="4.2457549037454019"/>
    <n v="177382.77126000077"/>
    <n v="3.0084881465174629"/>
    <n v="98.761496664306975"/>
    <n v="99.092886501353348"/>
    <n v="19.724818884266416"/>
    <n v="22.10472561025129"/>
    <n v="0.66359975528701665"/>
    <n v="0.69281015250487554"/>
    <n v="0.75106958935042878"/>
    <n v="0.788386722363972"/>
    <m/>
    <m/>
    <m/>
    <n v="0"/>
    <m/>
    <n v="0"/>
    <m/>
    <n v="0"/>
    <m/>
    <n v="1.8400464314914711"/>
    <n v="72.851856317946542"/>
    <n v="73.687707743016645"/>
    <n v="3.7676428409932945"/>
    <n v="1.8400464314914933"/>
    <n v="9.0109386050765572"/>
    <n v="72.010914896176274"/>
    <n v="77.081439941439911"/>
    <s v="Medianas"/>
    <n v="2023"/>
    <n v="4"/>
    <d v="2025-03-26T00:00:00"/>
    <x v="49"/>
    <x v="15"/>
  </r>
  <r>
    <n v="2024"/>
    <n v="12"/>
    <n v="15.1"/>
    <x v="13"/>
    <s v="Gastos Medicos"/>
    <n v="15.1"/>
    <m/>
    <m/>
    <x v="7"/>
    <n v="32842041.272580005"/>
    <n v="28986339.556740001"/>
    <n v="32842041.272580005"/>
    <n v="28986339.556740001"/>
    <n v="24338926.284189999"/>
    <n v="21057840.383429997"/>
    <n v="24338926.284189999"/>
    <n v="21057840.383429997"/>
    <n v="0"/>
    <n v="0"/>
    <n v="0"/>
    <n v="0"/>
    <n v="224.90669"/>
    <n v="-4703.1332300000004"/>
    <n v="22981854.835439999"/>
    <n v="20045629.491800003"/>
    <n v="31172196.6151"/>
    <n v="27378879.678970002"/>
    <n v="0"/>
    <n v="0"/>
    <n v="0"/>
    <n v="0"/>
    <n v="0"/>
    <n v="0"/>
    <s v="Gastos Medicos"/>
    <s v="Accidentes y Enfermedades"/>
    <s v="Gastos Medicos"/>
    <x v="49"/>
    <x v="3"/>
    <n v="168212254.22380999"/>
    <n v="143328726.29701003"/>
    <n v="915229324.65265"/>
    <n v="785024033.86473012"/>
    <n v="876641246.77607977"/>
    <n v="747866068.79561019"/>
    <n v="158266338.74798006"/>
    <n v="138869928.22522002"/>
    <n v="117437565.55420998"/>
    <n v="101508883.17627001"/>
    <n v="35717802.772530004"/>
    <n v="31567294.86411"/>
    <n v="20.751122147885766"/>
    <n v="20.873013997479564"/>
    <n v="3855701.7158400044"/>
    <n v="13.301788962668315"/>
    <n v="91.948660676961623"/>
    <n v="91.823957933423102"/>
    <n v="19.524166906938284"/>
    <n v="20.223677629475091"/>
    <n v="3.5883947758169019"/>
    <n v="3.7463490787547711"/>
    <n v="3.6924142836797182"/>
    <n v="3.8758730695484847"/>
    <m/>
    <m/>
    <m/>
    <n v="0"/>
    <m/>
    <n v="0"/>
    <m/>
    <n v="0"/>
    <m/>
    <n v="15.58130293048392"/>
    <n v="74.109054556577448"/>
    <n v="72.647463272172828"/>
    <n v="20.724992185703123"/>
    <n v="14.647708343811839"/>
    <n v="13.854901955844756"/>
    <n v="73.725490440116914"/>
    <n v="73.215667429946947"/>
    <s v="Resto"/>
    <n v="2023"/>
    <n v="4"/>
    <d v="2025-03-26T00:00:00"/>
    <x v="49"/>
    <x v="7"/>
  </r>
  <r>
    <n v="2024"/>
    <n v="12"/>
    <n v="79"/>
    <x v="59"/>
    <s v="Gastos Medicos"/>
    <n v="51"/>
    <s v="031b4af5197ec30a926f48cf40e11a7dbc470048a21e4003b7a3c07c5dab1baa"/>
    <s v="866d562d83a77144c090ae01fef5e5dc5d322dfdcb968ee04e0fa262fe1b2619"/>
    <x v="36"/>
    <n v="10.820930000000001"/>
    <n v="11.086690000000001"/>
    <n v="10.820930000000001"/>
    <n v="11.086690000000001"/>
    <n v="0"/>
    <n v="0"/>
    <n v="0"/>
    <n v="0"/>
    <n v="0"/>
    <n v="0"/>
    <n v="137.94900000000001"/>
    <n v="132.37299999999999"/>
    <n v="0"/>
    <n v="0"/>
    <n v="0"/>
    <n v="0"/>
    <n v="10.99649"/>
    <n v="7.6019799999999993"/>
    <n v="0"/>
    <n v="0"/>
    <n v="0"/>
    <n v="0"/>
    <n v="0"/>
    <n v="0"/>
    <s v="Gastos Medicos"/>
    <s v="Accidentes y Enfermedades"/>
    <s v="Gastos Medicos"/>
    <x v="49"/>
    <x v="3"/>
    <n v="77118417.460149989"/>
    <n v="65800436.183449998"/>
    <n v="915229324.65265"/>
    <n v="785024033.86473012"/>
    <n v="876641246.77607977"/>
    <n v="747866068.79561019"/>
    <n v="158266338.74798006"/>
    <n v="138869928.22522002"/>
    <n v="117437565.55420998"/>
    <n v="101508883.17627001"/>
    <n v="583139.80669000011"/>
    <n v="575394.05998000002"/>
    <n v="6.8371645452865495E-6"/>
    <n v="7.9835066826127718E-6"/>
    <n v="-0.26576000000000022"/>
    <n v="-2.39710860500294"/>
    <n v="1.8556321958916547E-3"/>
    <n v="1.9267995224673262E-3"/>
    <n v="1.4031576835185429E-5"/>
    <n v="1.684896125778039E-5"/>
    <n v="1.1823189782633753E-6"/>
    <n v="1.2343624076319544E-6"/>
    <n v="1.4122739587244768E-6"/>
    <n v="1.4824432425252821E-6"/>
    <m/>
    <m/>
    <m/>
    <n v="0"/>
    <m/>
    <n v="0"/>
    <m/>
    <n v="0"/>
    <m/>
    <m/>
    <m/>
    <m/>
    <m/>
    <m/>
    <n v="44.652971988876587"/>
    <m/>
    <m/>
    <s v="Resto"/>
    <n v="2023"/>
    <n v="4"/>
    <d v="2025-03-26T00:00:00"/>
    <x v="49"/>
    <x v="36"/>
  </r>
  <r>
    <n v="2024"/>
    <n v="12"/>
    <n v="41"/>
    <x v="7"/>
    <s v="Gastos Medicos"/>
    <n v="29"/>
    <s v="35135aaa6cc23891b40cb3f378c53a17a1127210ce60e125ccf03efcfdaec458"/>
    <s v="866d562d83a77144c090ae01fef5e5dc5d322dfdcb968ee04e0fa262fe1b2619"/>
    <x v="13"/>
    <n v="5371408.60568"/>
    <n v="4640598.0376700005"/>
    <n v="5371408.60568"/>
    <n v="4640598.0376700005"/>
    <n v="3876654.1270699995"/>
    <n v="3214555.6894499995"/>
    <n v="3876654.1270699995"/>
    <n v="3214555.6894499995"/>
    <n v="0"/>
    <n v="0"/>
    <n v="137.94900000000001"/>
    <n v="132.37299999999999"/>
    <n v="0"/>
    <n v="0"/>
    <n v="3876654.1270700004"/>
    <n v="3214251.5855300003"/>
    <n v="5231018.9819799997"/>
    <n v="4449553.8759700004"/>
    <n v="0"/>
    <n v="0"/>
    <n v="0"/>
    <n v="0"/>
    <n v="0"/>
    <n v="0"/>
    <s v="Gastos Medicos"/>
    <s v="Accidentes y Enfermedades"/>
    <s v="Gastos Medicos"/>
    <x v="49"/>
    <x v="3"/>
    <n v="31887947.205630001"/>
    <n v="27302085.109419998"/>
    <n v="915229324.65265"/>
    <n v="785024033.86473012"/>
    <n v="876641246.77607977"/>
    <n v="747866068.79561019"/>
    <n v="158266338.74798006"/>
    <n v="138869928.22522002"/>
    <n v="117437565.55420998"/>
    <n v="101508883.17627001"/>
    <n v="5589326.0278100008"/>
    <n v="4824880.9419999998"/>
    <n v="3.3939046345371753"/>
    <n v="3.3416867834365496"/>
    <n v="730810.56800999958"/>
    <n v="15.748198014084668"/>
    <n v="96.101186063476334"/>
    <n v="96.180570949930825"/>
    <n v="16.84463590911756"/>
    <n v="16.997229402339169"/>
    <n v="0.5868921002633487"/>
    <n v="0.61272597261808026"/>
    <n v="0.59114088709157098"/>
    <n v="0.6205119113297094"/>
    <m/>
    <m/>
    <m/>
    <n v="0"/>
    <m/>
    <n v="0"/>
    <m/>
    <n v="0"/>
    <m/>
    <n v="20.596888079835484"/>
    <n v="72.172020631061812"/>
    <n v="69.270289375547748"/>
    <n v="3.3010341356918791"/>
    <n v="20.608297885642202"/>
    <n v="17.562774331834351"/>
    <n v="74.108966922590739"/>
    <n v="72.237614716583138"/>
    <s v="Medianas"/>
    <n v="2023"/>
    <n v="4"/>
    <d v="2025-03-26T00:00:00"/>
    <x v="49"/>
    <x v="13"/>
  </r>
  <r>
    <n v="2024"/>
    <n v="12"/>
    <n v="201.1"/>
    <x v="1"/>
    <s v="Gastos Medicos"/>
    <n v="201.1"/>
    <m/>
    <m/>
    <x v="1"/>
    <n v="158266338.74798003"/>
    <n v="138869928.22521999"/>
    <n v="158266338.74798003"/>
    <n v="138869928.22521999"/>
    <n v="117437565.55420996"/>
    <n v="101508883.17626998"/>
    <n v="117437565.55420996"/>
    <n v="101508883.17626998"/>
    <n v="0"/>
    <n v="0"/>
    <n v="0"/>
    <n v="0"/>
    <n v="-136574.18145"/>
    <n v="42189.5478"/>
    <n v="110211704.16950999"/>
    <n v="94954259.23495999"/>
    <n v="144060469.95117003"/>
    <n v="127168997.25791"/>
    <n v="0"/>
    <n v="0"/>
    <n v="0"/>
    <n v="0"/>
    <n v="0"/>
    <n v="0"/>
    <s v="Gastos Medicos"/>
    <s v="Accidentes y Enfermedades"/>
    <s v="Gastos Medicos"/>
    <x v="49"/>
    <x v="3"/>
    <n v="728168033.41886997"/>
    <n v="619097653.58759975"/>
    <n v="915229324.65265"/>
    <n v="785024033.86473012"/>
    <n v="876641246.77607977"/>
    <n v="747866068.79561019"/>
    <n v="158266338.74798006"/>
    <n v="138869928.22522002"/>
    <n v="117437565.55420998"/>
    <n v="101508883.17627001"/>
    <n v="168532695.94456995"/>
    <n v="147738111.22315004"/>
    <n v="99.999999999999972"/>
    <n v="99.999999999999972"/>
    <n v="19396410.522760034"/>
    <n v="13.967322350237588"/>
    <n v="93.908388435222975"/>
    <n v="93.997362681498515"/>
    <n v="21.734864960343462"/>
    <n v="22.431021571554137"/>
    <n v="17.29253362899464"/>
    <n v="18.0537180209142"/>
    <n v="17.689895115892604"/>
    <n v="18.568823218422118"/>
    <m/>
    <m/>
    <m/>
    <n v="0"/>
    <m/>
    <n v="0"/>
    <m/>
    <n v="0"/>
    <m/>
    <n v="15.691909791067115"/>
    <n v="74.202490866497556"/>
    <n v="73.09637476851168"/>
    <n v="99.999999999999986"/>
    <n v="16.068204899367554"/>
    <n v="13.282697086147998"/>
    <n v="76.503779424617164"/>
    <n v="74.667773814701349"/>
    <m/>
    <n v="2023"/>
    <n v="4"/>
    <d v="2025-03-26T00:00:00"/>
    <x v="49"/>
    <x v="1"/>
  </r>
  <r>
    <n v="2024"/>
    <n v="12"/>
    <n v="68"/>
    <x v="61"/>
    <s v="Gastos Medicos"/>
    <n v="213"/>
    <s v="d48ff4b2f68a10fd7c86f185a6ccede0dc0f2c48538d697cb33b6ada3f1e85db"/>
    <s v="866d562d83a77144c090ae01fef5e5dc5d322dfdcb968ee04e0fa262fe1b2619"/>
    <x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49"/>
    <x v="3"/>
    <n v="1112737.2676300001"/>
    <n v="583459.9452999999"/>
    <n v="915229324.65265"/>
    <n v="785024033.86473012"/>
    <n v="876641246.77607977"/>
    <n v="747866068.79561019"/>
    <n v="158266338.74798006"/>
    <n v="138869928.22522002"/>
    <n v="117437565.55420998"/>
    <n v="101508883.17627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49"/>
    <x v="37"/>
  </r>
  <r>
    <n v="2024"/>
    <n v="12"/>
    <n v="104"/>
    <x v="79"/>
    <s v="Gastos Medicos"/>
    <n v="225"/>
    <s v="0e6523810856a138a75dec70a9cf3778a5c70b83ac915f22c33f05db97cb3e68"/>
    <s v="866d562d83a77144c090ae01fef5e5dc5d322dfdcb968ee04e0fa262fe1b2619"/>
    <x v="33"/>
    <n v="44867.601470000001"/>
    <n v="-168681.30231999999"/>
    <n v="44867.601470000001"/>
    <n v="-168681.30231999999"/>
    <n v="7256.2123099999999"/>
    <n v="-10729.716380000002"/>
    <n v="7256.2123099999999"/>
    <n v="-10729.716380000002"/>
    <n v="0"/>
    <n v="0"/>
    <n v="137.94900000000001"/>
    <n v="132.37299999999999"/>
    <n v="0"/>
    <n v="0"/>
    <n v="7469.5759100000005"/>
    <n v="-10660.55739"/>
    <n v="56264.188020000001"/>
    <n v="-117959.03365000001"/>
    <n v="0"/>
    <n v="0"/>
    <n v="0"/>
    <n v="0"/>
    <n v="0"/>
    <n v="0"/>
    <s v="Gastos Medicos"/>
    <s v="Accidentes y Enfermedades"/>
    <s v="Gastos Medicos"/>
    <x v="49"/>
    <x v="3"/>
    <n v="4026801.2294200002"/>
    <n v="2477706.5655799997"/>
    <n v="915229324.65265"/>
    <n v="785024033.86473012"/>
    <n v="876641246.77607977"/>
    <n v="747866068.79561019"/>
    <n v="158266338.74798006"/>
    <n v="138869928.22522002"/>
    <n v="117437565.55420998"/>
    <n v="101508883.17627001"/>
    <n v="109414.53413"/>
    <n v="-150759.32838999998"/>
    <n v="2.8349427822075429E-2"/>
    <n v="-0.12146711997030178"/>
    <n v="213548.90378999998"/>
    <n v="-126.59903667620675"/>
    <n v="41.006984882548529"/>
    <n v="111.8878043046448"/>
    <n v="1.1142243908687419"/>
    <n v="-6.8079612276651424"/>
    <n v="4.9023343397599567E-3"/>
    <n v="5.118125759540096E-3"/>
    <n v="-2.1487406123041831E-2"/>
    <n v="-2.2555014775794052E-2"/>
    <m/>
    <m/>
    <m/>
    <n v="0"/>
    <m/>
    <n v="0"/>
    <m/>
    <n v="0"/>
    <m/>
    <n v="-167.62725176525123"/>
    <n v="16.172498801505466"/>
    <n v="6.3609399692948747"/>
    <n v="6.1787829777946845E-3"/>
    <n v="-170.06740489016775"/>
    <n v="-147.69807472901419"/>
    <n v="13.275897463133779"/>
    <n v="9.0375082434392233"/>
    <s v="Resto"/>
    <n v="2023"/>
    <n v="4"/>
    <d v="2025-03-26T00:00:00"/>
    <x v="49"/>
    <x v="33"/>
  </r>
  <r>
    <n v="2024"/>
    <n v="12"/>
    <n v="37"/>
    <x v="35"/>
    <s v="Gastos Medicos"/>
    <n v="25"/>
    <s v="b7a56873cd771f2c446d369b649430b65a756ba278ff97ec81bb6f55b2e73569"/>
    <s v="866d562d83a77144c090ae01fef5e5dc5d322dfdcb968ee04e0fa262fe1b2619"/>
    <x v="14"/>
    <n v="2157270.2903200001"/>
    <n v="1217308.81222"/>
    <n v="2157270.2903200001"/>
    <n v="1217308.81222"/>
    <n v="1340632.3352900003"/>
    <n v="872792.42347000004"/>
    <n v="1340632.3352900003"/>
    <n v="872792.42347000004"/>
    <n v="0"/>
    <n v="0"/>
    <n v="137.94900000000001"/>
    <n v="132.37299999999999"/>
    <n v="0"/>
    <n v="0"/>
    <n v="1271635.0918699999"/>
    <n v="781872.28355999989"/>
    <n v="1898530.2529800001"/>
    <n v="1251606.93933"/>
    <n v="0"/>
    <n v="0"/>
    <n v="0"/>
    <n v="0"/>
    <n v="0"/>
    <n v="0"/>
    <s v="Gastos Medicos"/>
    <s v="Accidentes y Enfermedades"/>
    <s v="Gastos Medicos"/>
    <x v="49"/>
    <x v="3"/>
    <n v="13491623.877"/>
    <n v="11092660.54903"/>
    <n v="915229324.65265"/>
    <n v="785024033.86473012"/>
    <n v="876641246.77607977"/>
    <n v="747866068.79561019"/>
    <n v="158266338.74798006"/>
    <n v="138869928.22522002"/>
    <n v="117437565.55420998"/>
    <n v="101508883.17627001"/>
    <n v="2168650.3452900001"/>
    <n v="1225622.8746099998"/>
    <n v="1.3630632435082681"/>
    <n v="0.87658201295082538"/>
    <n v="939961.47810000018"/>
    <n v="77.216353702869938"/>
    <n v="99.475247128025231"/>
    <n v="99.32164595143955"/>
    <n v="15.989700795006828"/>
    <n v="10.974002195771218"/>
    <n v="0.23570816976813241"/>
    <n v="0.24608359442970987"/>
    <n v="0.15506643869578116"/>
    <n v="0.16277096434932484"/>
    <m/>
    <m/>
    <m/>
    <n v="0"/>
    <m/>
    <n v="0"/>
    <m/>
    <n v="0"/>
    <m/>
    <n v="53.602655023056698"/>
    <n v="62.144847648698523"/>
    <n v="71.698521748010094"/>
    <n v="1.1415702709463569"/>
    <n v="62.639745468406318"/>
    <n v="51.687418255790909"/>
    <n v="66.979975160996062"/>
    <n v="62.4694749598101"/>
    <s v="Medianas"/>
    <n v="2023"/>
    <n v="4"/>
    <d v="2025-03-26T00:00:00"/>
    <x v="49"/>
    <x v="14"/>
  </r>
  <r>
    <n v="2024"/>
    <n v="12"/>
    <n v="5.0999999999999996"/>
    <x v="6"/>
    <s v="Gastos Medicos"/>
    <n v="5.0999999999999996"/>
    <m/>
    <m/>
    <x v="3"/>
    <n v="122036835.14419"/>
    <n v="106977300.45078"/>
    <n v="122036835.14419"/>
    <n v="106977300.45078"/>
    <n v="91479286.201070011"/>
    <n v="79025244.344700009"/>
    <n v="91479286.201070011"/>
    <n v="79025244.344700009"/>
    <n v="0"/>
    <n v="0"/>
    <n v="0"/>
    <n v="0"/>
    <n v="-138723.21815999999"/>
    <n v="46892.68103"/>
    <n v="85980899.785500005"/>
    <n v="73821922.928429991"/>
    <n v="110069181.63432001"/>
    <n v="97382496.408340007"/>
    <n v="0"/>
    <n v="0"/>
    <n v="0"/>
    <n v="0"/>
    <n v="0"/>
    <n v="0"/>
    <s v="Gastos Medicos"/>
    <s v="Accidentes y Enfermedades"/>
    <s v="Gastos Medicos"/>
    <x v="49"/>
    <x v="3"/>
    <n v="328160941.83310997"/>
    <n v="291122330.42904001"/>
    <n v="915229324.65265"/>
    <n v="785024033.86473012"/>
    <n v="876641246.77607977"/>
    <n v="747866068.79561019"/>
    <n v="158266338.74798006"/>
    <n v="138869928.22522002"/>
    <n v="117437565.55420998"/>
    <n v="101508883.17627001"/>
    <n v="122571839.76936001"/>
    <n v="107618379.37413999"/>
    <n v="77.108522323574348"/>
    <n v="77.034172781657688"/>
    <n v="15059534.693409994"/>
    <n v="14.077317926281797"/>
    <n v="99.563517504365834"/>
    <n v="99.404303496216713"/>
    <n v="37.18810485565136"/>
    <n v="36.746511438378079"/>
    <n v="13.334017153624936"/>
    <n v="13.920955190391792"/>
    <n v="13.627264368470735"/>
    <n v="14.304339361599865"/>
    <m/>
    <m/>
    <m/>
    <n v="0"/>
    <m/>
    <n v="0"/>
    <m/>
    <n v="0"/>
    <m/>
    <n v="15.759573993908504"/>
    <n v="74.960388880115275"/>
    <n v="73.871039941841985"/>
    <n v="77.896102298580558"/>
    <n v="16.470685637460413"/>
    <n v="13.02768535813945"/>
    <n v="78.115325751355286"/>
    <n v="75.806151671120801"/>
    <m/>
    <n v="2023"/>
    <n v="4"/>
    <d v="2025-03-26T00:00:00"/>
    <x v="49"/>
    <x v="3"/>
  </r>
  <r>
    <n v="2024"/>
    <n v="12"/>
    <n v="34"/>
    <x v="54"/>
    <s v="Gastos Medicos"/>
    <n v="23"/>
    <s v="535fa30d7e25dd8a49f1536779734ec8286108d115da5045d77f3b4185d8f790"/>
    <s v="866d562d83a77144c090ae01fef5e5dc5d322dfdcb968ee04e0fa262fe1b2619"/>
    <x v="5"/>
    <n v="29472050.674880002"/>
    <n v="25475732.062520001"/>
    <n v="29472050.674880002"/>
    <n v="25475732.062520001"/>
    <n v="22624250.412299998"/>
    <n v="19545335.948960006"/>
    <n v="22624250.412299998"/>
    <n v="19545335.948960006"/>
    <n v="0"/>
    <n v="0"/>
    <n v="137.94900000000001"/>
    <n v="132.37299999999999"/>
    <n v="8016.2833300000002"/>
    <n v="9556.8775100000003"/>
    <n v="20508080.632830001"/>
    <n v="17474613.748880003"/>
    <n v="25537954.1943"/>
    <n v="21804336.514290001"/>
    <n v="0"/>
    <n v="0"/>
    <n v="0"/>
    <n v="0"/>
    <n v="0"/>
    <n v="0"/>
    <s v="Gastos Medicos"/>
    <s v="Accidentes y Enfermedades"/>
    <s v="Gastos Medicos"/>
    <x v="49"/>
    <x v="3"/>
    <n v="84280855.568709999"/>
    <n v="79147200.16046001"/>
    <n v="915229324.65265"/>
    <n v="785024033.86473012"/>
    <n v="876641246.77607977"/>
    <n v="747866068.79561019"/>
    <n v="158266338.74798006"/>
    <n v="138869928.22522002"/>
    <n v="117437565.55420998"/>
    <n v="101508883.17627001"/>
    <n v="29477576.444589999"/>
    <n v="25513600.320529997"/>
    <n v="18.621806069457804"/>
    <n v="18.345031489613302"/>
    <n v="3996318.6123600006"/>
    <n v="15.686766537474316"/>
    <n v="99.981254328284479"/>
    <n v="99.851576188643492"/>
    <n v="34.968855591235545"/>
    <n v="32.187786821102293"/>
    <n v="3.2201820768871561"/>
    <n v="3.3619283581813986"/>
    <n v="3.2452168294900643"/>
    <n v="3.4064564666701642"/>
    <m/>
    <m/>
    <m/>
    <n v="0"/>
    <m/>
    <n v="0"/>
    <m/>
    <n v="0"/>
    <m/>
    <n v="15.752681209369634"/>
    <n v="76.76510420628243"/>
    <n v="76.721390776892264"/>
    <n v="19.264917750578277"/>
    <n v="17.359278594323268"/>
    <n v="17.123280396828775"/>
    <n v="80.304320685982546"/>
    <n v="80.142836437272877"/>
    <s v="Grandes"/>
    <n v="2023"/>
    <n v="4"/>
    <d v="2025-03-26T00:00:00"/>
    <x v="49"/>
    <x v="5"/>
  </r>
  <r>
    <n v="2024"/>
    <n v="12"/>
    <n v="718"/>
    <x v="44"/>
    <s v="Gastos Medicos"/>
    <n v="281"/>
    <s v="71a1c003a2b855d85582c8f6c7648c49d3fe836408a7e1b5d9b222448acb3c1b"/>
    <s v="866d562d83a77144c090ae01fef5e5dc5d322dfdcb968ee04e0fa262fe1b2619"/>
    <x v="28"/>
    <n v="85728.298159999991"/>
    <n v="52789.688549999999"/>
    <n v="85728.298159999991"/>
    <n v="52789.688549999999"/>
    <n v="35636.115599999997"/>
    <n v="5298.9102900000007"/>
    <n v="35636.115599999997"/>
    <n v="5298.9102900000007"/>
    <n v="0"/>
    <n v="0"/>
    <n v="137.94900000000001"/>
    <n v="132.37299999999999"/>
    <n v="0"/>
    <n v="0"/>
    <n v="25820.014589999999"/>
    <n v="5183.2009600000001"/>
    <n v="64951.259530000003"/>
    <n v="19275.46111"/>
    <n v="0"/>
    <n v="0"/>
    <n v="0"/>
    <n v="0"/>
    <n v="0"/>
    <n v="0"/>
    <s v="Gastos Medicos"/>
    <s v="Accidentes y Enfermedades"/>
    <s v="Gastos Medicos"/>
    <x v="49"/>
    <x v="3"/>
    <n v="113757.96953"/>
    <n v="61370.439909999994"/>
    <n v="915229324.65265"/>
    <n v="785024033.86473012"/>
    <n v="876641246.77607977"/>
    <n v="747866068.79561019"/>
    <n v="158266338.74798006"/>
    <n v="138869928.22522002"/>
    <n v="117437565.55420998"/>
    <n v="101508883.17627001"/>
    <n v="113757.96953"/>
    <n v="61370.439909999994"/>
    <n v="5.4167107698442366E-2"/>
    <n v="3.8013765272770499E-2"/>
    <n v="32938.609609999992"/>
    <n v="62.395915783443257"/>
    <n v="75.360256968538735"/>
    <n v="86.018103548575326"/>
    <n v="75.360256968538735"/>
    <n v="86.018103548575326"/>
    <n v="9.3668653146068946E-3"/>
    <n v="9.7791768839616943E-3"/>
    <n v="6.7245952063547084E-3"/>
    <n v="7.0587088721666925E-3"/>
    <m/>
    <m/>
    <m/>
    <n v="0"/>
    <m/>
    <n v="0"/>
    <m/>
    <n v="0"/>
    <m/>
    <n v="572.51781309171758"/>
    <n v="41.568672614368388"/>
    <n v="10.037775246544813"/>
    <n v="3.0344732907078294E-2"/>
    <n v="398.14805154689577"/>
    <n v="236.96345399645801"/>
    <n v="39.752908222009339"/>
    <n v="26.89015287582918"/>
    <s v="Resto"/>
    <n v="2023"/>
    <n v="4"/>
    <d v="2025-03-26T00:00:00"/>
    <x v="49"/>
    <x v="28"/>
  </r>
  <r>
    <n v="2024"/>
    <n v="12"/>
    <n v="119"/>
    <x v="62"/>
    <s v="Gastos Medicos"/>
    <n v="217"/>
    <s v="16badfc6202cb3f8889e0f2779b19218af4cbb736e56acadce8148aba9a7a9f8"/>
    <s v="866d562d83a77144c090ae01fef5e5dc5d322dfdcb968ee04e0fa262fe1b2619"/>
    <x v="23"/>
    <n v="584105.84560999996"/>
    <n v="507948.54869999998"/>
    <n v="584105.84560999996"/>
    <n v="507948.54869999998"/>
    <n v="331917.15512000001"/>
    <n v="298230.10190000001"/>
    <n v="331917.15512000001"/>
    <n v="298230.10190000001"/>
    <n v="0"/>
    <n v="0"/>
    <n v="137.94900000000001"/>
    <n v="132.37299999999999"/>
    <n v="0"/>
    <n v="0"/>
    <n v="254656.42668"/>
    <n v="246372.44602"/>
    <n v="559362.15379000001"/>
    <n v="479591.77130999998"/>
    <n v="0"/>
    <n v="0"/>
    <n v="0"/>
    <n v="0"/>
    <n v="0"/>
    <n v="0"/>
    <s v="Gastos Medicos"/>
    <s v="Accidentes y Enfermedades"/>
    <s v="Gastos Medicos"/>
    <x v="49"/>
    <x v="3"/>
    <n v="1263154.0409200001"/>
    <n v="1108651.2541700001"/>
    <n v="915229324.65265"/>
    <n v="785024033.86473012"/>
    <n v="876641246.77607977"/>
    <n v="747866068.79561019"/>
    <n v="158266338.74798006"/>
    <n v="138869928.22522002"/>
    <n v="117437565.55420998"/>
    <n v="101508883.17627001"/>
    <n v="647961.79415999993"/>
    <n v="572236.92728999991"/>
    <n v="0.36906511531812058"/>
    <n v="0.36577288920046547"/>
    <n v="76157.296909999975"/>
    <n v="14.993112413631348"/>
    <n v="90.145105911254987"/>
    <n v="88.765426430192676"/>
    <n v="46.241853858502871"/>
    <n v="45.816801883318966"/>
    <n v="6.3820709179273863E-2"/>
    <n v="6.6629975233095315E-2"/>
    <n v="6.4704840461932422E-2"/>
    <n v="6.7919721176549458E-2"/>
    <m/>
    <m/>
    <m/>
    <n v="0"/>
    <m/>
    <n v="0"/>
    <m/>
    <n v="0"/>
    <m/>
    <n v="11.295658287135502"/>
    <n v="56.824830228050295"/>
    <n v="58.712659513107099"/>
    <n v="0.28263286415519645"/>
    <n v="3.3623811403518333"/>
    <n v="16.6329756371983"/>
    <n v="45.526216772900419"/>
    <n v="51.371282986577562"/>
    <s v="Resto"/>
    <n v="2023"/>
    <n v="4"/>
    <d v="2025-03-26T00:00:00"/>
    <x v="49"/>
    <x v="23"/>
  </r>
  <r>
    <n v="2024"/>
    <n v="12"/>
    <n v="50"/>
    <x v="56"/>
    <s v="Gastos Medicos"/>
    <n v="38"/>
    <s v="aea92132c4cbeb263e6ac2bf6c183b5d81737f179f21efdc5863739672f0f470"/>
    <s v="866d562d83a77144c090ae01fef5e5dc5d322dfdcb968ee04e0fa262fe1b2619"/>
    <x v="37"/>
    <n v="0"/>
    <n v="-8.8113700000000001"/>
    <n v="0"/>
    <n v="-8.8113700000000001"/>
    <n v="0"/>
    <n v="0"/>
    <n v="0"/>
    <n v="0"/>
    <n v="0"/>
    <n v="0"/>
    <n v="137.94900000000001"/>
    <n v="132.37299999999999"/>
    <n v="0"/>
    <n v="0"/>
    <n v="0"/>
    <n v="0"/>
    <n v="0"/>
    <n v="-118.25096000000001"/>
    <n v="0"/>
    <n v="0"/>
    <n v="0"/>
    <n v="0"/>
    <n v="0"/>
    <n v="0"/>
    <s v="Gastos Medicos"/>
    <s v="Accidentes y Enfermedades"/>
    <s v="Gastos Medicos"/>
    <x v="49"/>
    <x v="3"/>
    <n v="56200364.244449995"/>
    <n v="33772004.557349995"/>
    <n v="915229324.65265"/>
    <n v="785024033.86473012"/>
    <n v="876641246.77607977"/>
    <n v="747866068.79561019"/>
    <n v="158266338.74798006"/>
    <n v="138869928.22522002"/>
    <n v="117437565.55420998"/>
    <n v="101508883.17627001"/>
    <n v="1028161.3278300001"/>
    <n v="880203.57852999994"/>
    <m/>
    <n v="-6.3450526061406691E-6"/>
    <m/>
    <m/>
    <m/>
    <n v="-1.0010604608896943E-3"/>
    <m/>
    <n v="-2.6090752134765808E-5"/>
    <m/>
    <m/>
    <n v="-1.1224331510744948E-6"/>
    <n v="-1.1782016015501464E-6"/>
    <m/>
    <m/>
    <m/>
    <n v="0"/>
    <m/>
    <n v="0"/>
    <m/>
    <n v="0"/>
    <m/>
    <m/>
    <m/>
    <m/>
    <m/>
    <m/>
    <m/>
    <m/>
    <m/>
    <s v="Resto"/>
    <n v="2023"/>
    <n v="4"/>
    <d v="2025-03-26T00:00:00"/>
    <x v="49"/>
    <x v="37"/>
  </r>
  <r>
    <n v="2024"/>
    <n v="12"/>
    <n v="10"/>
    <x v="4"/>
    <s v="Gastos Medicos"/>
    <n v="10"/>
    <s v="4a44dc15364204a80fe80e9039455cc1608281820fe2b24f1e5233ade6af1dd5"/>
    <s v="866d562d83a77144c090ae01fef5e5dc5d322dfdcb968ee04e0fa262fe1b2619"/>
    <x v="11"/>
    <n v="802112.36778999993"/>
    <n v="688579.41072000004"/>
    <n v="802112.36778999993"/>
    <n v="688579.41072000004"/>
    <n v="484614.03448000009"/>
    <n v="447376.01734999998"/>
    <n v="484614.03448000009"/>
    <n v="447376.01734999998"/>
    <n v="0"/>
    <n v="0"/>
    <n v="137.94900000000001"/>
    <n v="132.37299999999999"/>
    <n v="0"/>
    <n v="0"/>
    <n v="458177.74617"/>
    <n v="414892.45697000006"/>
    <n v="738082.72158000001"/>
    <n v="652353.68557000009"/>
    <n v="0"/>
    <n v="0"/>
    <n v="0"/>
    <n v="0"/>
    <n v="0"/>
    <n v="0"/>
    <s v="Gastos Medicos"/>
    <s v="Accidentes y Enfermedades"/>
    <s v="Gastos Medicos"/>
    <x v="49"/>
    <x v="3"/>
    <n v="6475502.38203"/>
    <n v="6588756.6787700001"/>
    <n v="915229324.65265"/>
    <n v="785024033.86473012"/>
    <n v="876641246.77607977"/>
    <n v="747866068.79561019"/>
    <n v="158266338.74798006"/>
    <n v="138869928.22522002"/>
    <n v="117437565.55420998"/>
    <n v="101508883.17627001"/>
    <n v="982311.20866999996"/>
    <n v="832402.52324000001"/>
    <n v="0.50681172897242954"/>
    <n v="0.49584486686221807"/>
    <n v="113532.95706999989"/>
    <n v="16.487997651757592"/>
    <n v="81.655626110183533"/>
    <n v="82.72192737232578"/>
    <n v="12.386874723665013"/>
    <n v="10.450824704738453"/>
    <n v="8.7640588668246561E-2"/>
    <n v="9.1498360445602361E-2"/>
    <n v="8.7714436885463723E-2"/>
    <n v="9.2072556765265809E-2"/>
    <m/>
    <m/>
    <m/>
    <n v="0"/>
    <m/>
    <n v="0"/>
    <m/>
    <n v="0"/>
    <m/>
    <n v="8.3236507291063244"/>
    <n v="60.417225059778204"/>
    <n v="64.970867613106492"/>
    <n v="0.41265674419681236"/>
    <n v="10.432893747000517"/>
    <n v="13.141496385521823"/>
    <n v="62.07674733113754"/>
    <n v="63.599312174880097"/>
    <s v="Medianas"/>
    <n v="2023"/>
    <n v="4"/>
    <d v="2025-03-26T00:00:00"/>
    <x v="49"/>
    <x v="11"/>
  </r>
  <r>
    <n v="2024"/>
    <n v="12"/>
    <n v="23"/>
    <x v="16"/>
    <s v="Accidentes y Enfermedades Total"/>
    <n v="17"/>
    <s v="4523540f1504cd17100c4835e85b7eefd49911580f8efff0599a8f283be6b9e3"/>
    <s v="866d562d83a77144c090ae01fef5e5dc5d322dfdcb968ee04e0fa262fe1b2619"/>
    <x v="9"/>
    <n v="6626066.8511499995"/>
    <n v="5940275.2164099999"/>
    <n v="6626066.8511499995"/>
    <n v="5940275.2164099999"/>
    <n v="4997819.3678900013"/>
    <n v="4358495.4360899953"/>
    <n v="4997819.3678900013"/>
    <n v="4358495.4360899953"/>
    <n v="0"/>
    <n v="0"/>
    <n v="137.94900000000001"/>
    <n v="132.37299999999999"/>
    <n v="0"/>
    <n v="0"/>
    <n v="4370766.8167299991"/>
    <n v="3709781.30694"/>
    <n v="5836567.7921700003"/>
    <n v="5287980.92313"/>
    <n v="0"/>
    <n v="0"/>
    <n v="0"/>
    <n v="0"/>
    <n v="0"/>
    <n v="0"/>
    <s v="Accidentes y Enfermedades Total"/>
    <s v="Totales"/>
    <s v="Accidentes y Enfermedades Total"/>
    <x v="51"/>
    <x v="3"/>
    <n v="22633209.318060003"/>
    <n v="19354152.859979998"/>
    <n v="915229324.65265"/>
    <n v="785024033.86473012"/>
    <n v="876641246.77607977"/>
    <n v="747866068.79561019"/>
    <n v="169654061.67243001"/>
    <n v="148783363.26646993"/>
    <n v="122278581.2772"/>
    <n v="105924670.39598995"/>
    <n v="6626066.8511499995"/>
    <n v="5940275.2164099999"/>
    <n v="3.9056340802165321"/>
    <n v="3.9925668340827931"/>
    <n v="685791.63473999966"/>
    <n v="11.544778815053913"/>
    <n v="100"/>
    <n v="100"/>
    <n v="29.275860785075576"/>
    <n v="30.69250955795199"/>
    <n v="0.7239788622009834"/>
    <n v="0.75584703269643139"/>
    <n v="0.75669979008994093"/>
    <n v="0.79429666142982369"/>
    <m/>
    <m/>
    <m/>
    <n v="0"/>
    <m/>
    <n v="0"/>
    <m/>
    <n v="0"/>
    <m/>
    <n v="14.668454772400619"/>
    <n v="75.426636648294533"/>
    <n v="73.371944519500701"/>
    <n v="4.0872402310263736"/>
    <n v="17.817371297695452"/>
    <n v="10.374221787382831"/>
    <n v="74.885908505912766"/>
    <n v="70.154967668532166"/>
    <s v="Grandes"/>
    <n v="2023"/>
    <n v="4"/>
    <d v="2025-03-26T00:00:00"/>
    <x v="51"/>
    <x v="9"/>
  </r>
  <r>
    <n v="2024"/>
    <n v="12"/>
    <n v="74"/>
    <x v="0"/>
    <s v="Accidentes y Enfermedades Total"/>
    <n v="46"/>
    <s v="25fc0e7096fc653718202dc30b0c580b8ab87eac11a700cba03a7c021bc35b0c"/>
    <s v="866d562d83a77144c090ae01fef5e5dc5d322dfdcb968ee04e0fa262fe1b2619"/>
    <x v="48"/>
    <n v="0"/>
    <n v="0"/>
    <n v="0"/>
    <n v="0"/>
    <n v="-1.6688499999999999"/>
    <n v="-5.21713"/>
    <n v="-1.6688499999999999"/>
    <n v="-5.21713"/>
    <n v="0"/>
    <n v="0"/>
    <n v="0"/>
    <n v="0"/>
    <n v="0"/>
    <n v="0"/>
    <n v="-37.03192"/>
    <n v="-106.91534"/>
    <n v="0"/>
    <n v="0"/>
    <n v="0"/>
    <n v="0"/>
    <n v="0"/>
    <n v="0"/>
    <n v="0"/>
    <n v="0"/>
    <s v="Accidentes y Enfermedades Total"/>
    <s v="Totales"/>
    <s v="Accidentes y Enfermedades Total"/>
    <x v="51"/>
    <x v="3"/>
    <n v="6440067.6368000004"/>
    <n v="9462507.85207"/>
    <n v="915229324.65265"/>
    <n v="785024033.86473012"/>
    <n v="876641246.77607977"/>
    <n v="747866068.79561019"/>
    <n v="169654061.67243001"/>
    <n v="148783363.26646993"/>
    <n v="122278581.2772"/>
    <n v="105924670.39598995"/>
    <n v="0"/>
    <n v="0"/>
    <m/>
    <m/>
    <m/>
    <m/>
    <m/>
    <m/>
    <m/>
    <m/>
    <m/>
    <m/>
    <m/>
    <m/>
    <m/>
    <m/>
    <m/>
    <n v="0"/>
    <m/>
    <n v="0"/>
    <m/>
    <n v="0"/>
    <m/>
    <n v="-68.012106272989172"/>
    <m/>
    <m/>
    <n v="-1.3647933943695279E-6"/>
    <n v="-65.363323915913284"/>
    <m/>
    <m/>
    <m/>
    <s v="Resto"/>
    <n v="2023"/>
    <n v="4"/>
    <d v="2025-03-26T00:00:00"/>
    <x v="51"/>
    <x v="48"/>
  </r>
  <r>
    <n v="2024"/>
    <n v="12"/>
    <n v="38"/>
    <x v="55"/>
    <s v="Accidentes y Enfermedades Total"/>
    <n v="26"/>
    <s v="5f9c4ab08cac7457e9111a30e4664920607ea2c115a1433d7be98e97e64244ca"/>
    <s v="866d562d83a77144c090ae01fef5e5dc5d322dfdcb968ee04e0fa262fe1b2619"/>
    <x v="6"/>
    <n v="14767528.98215"/>
    <n v="12538284.597709998"/>
    <n v="14767528.98215"/>
    <n v="12538284.597709998"/>
    <n v="10904604.881950002"/>
    <n v="8895277.6949300021"/>
    <n v="10904604.881950002"/>
    <n v="8895277.6949300021"/>
    <n v="0"/>
    <n v="0"/>
    <n v="137.94900000000001"/>
    <n v="132.37299999999999"/>
    <n v="2886.4035299999996"/>
    <n v="13812.9182"/>
    <n v="9638006.73728"/>
    <n v="7747023.6863599997"/>
    <n v="13095884.363090001"/>
    <n v="11955658.880280001"/>
    <n v="0"/>
    <n v="0"/>
    <n v="0"/>
    <n v="0"/>
    <n v="0"/>
    <n v="0"/>
    <s v="Accidentes y Enfermedades Total"/>
    <s v="Totales"/>
    <s v="Accidentes y Enfermedades Total"/>
    <x v="51"/>
    <x v="3"/>
    <n v="42980084.940010004"/>
    <n v="38611132.551190004"/>
    <n v="915229324.65265"/>
    <n v="785024033.86473012"/>
    <n v="876641246.77607977"/>
    <n v="747866068.79561019"/>
    <n v="169654061.67243001"/>
    <n v="148783363.26646993"/>
    <n v="122278581.2772"/>
    <n v="105924670.39598995"/>
    <n v="14767528.98215"/>
    <n v="12538284.597709998"/>
    <n v="8.7044948034685508"/>
    <n v="8.4272087432611809"/>
    <n v="2229244.3844400011"/>
    <n v="17.779500593304064"/>
    <n v="100"/>
    <n v="100"/>
    <n v="34.359003717098197"/>
    <n v="32.473237041381644"/>
    <n v="1.6135331970219164"/>
    <n v="1.6845578549331097"/>
    <n v="1.5971848066845948"/>
    <n v="1.6765414451683966"/>
    <m/>
    <m/>
    <m/>
    <n v="0"/>
    <m/>
    <n v="0"/>
    <m/>
    <n v="0"/>
    <m/>
    <n v="22.588695439662843"/>
    <n v="73.841770651886023"/>
    <n v="70.944933699739451"/>
    <n v="8.9178372598466424"/>
    <n v="24.409155405699991"/>
    <n v="9.5371195701369427"/>
    <n v="73.595692127857887"/>
    <n v="64.797965247554515"/>
    <s v="Grandes"/>
    <n v="2023"/>
    <n v="4"/>
    <d v="2025-03-26T00:00:00"/>
    <x v="51"/>
    <x v="6"/>
  </r>
  <r>
    <n v="2024"/>
    <n v="12"/>
    <n v="702"/>
    <x v="49"/>
    <s v="Accidentes y Enfermedades Total"/>
    <n v="244"/>
    <s v="82c01ce15b431d420eb6a1febfba7d7a2b69e5bcdcb929cb42cd3e9179d43fc4"/>
    <s v="866d562d83a77144c090ae01fef5e5dc5d322dfdcb968ee04e0fa262fe1b2619"/>
    <x v="32"/>
    <n v="415431.26504000003"/>
    <n v="313127.31899"/>
    <n v="415431.26504000003"/>
    <n v="313127.31899"/>
    <n v="241053.50839999996"/>
    <n v="215508.14277999999"/>
    <n v="241053.50839999996"/>
    <n v="215508.14277999999"/>
    <n v="0"/>
    <n v="0"/>
    <n v="137.94900000000001"/>
    <n v="132.37299999999999"/>
    <n v="0"/>
    <n v="0"/>
    <n v="236518.91422000001"/>
    <n v="202862.52541"/>
    <n v="382110.53707000002"/>
    <n v="306776.89325000002"/>
    <n v="0"/>
    <n v="0"/>
    <n v="0"/>
    <n v="0"/>
    <n v="0"/>
    <n v="0"/>
    <s v="Accidentes y Enfermedades Total"/>
    <s v="Totales"/>
    <s v="Accidentes y Enfermedades Total"/>
    <x v="51"/>
    <x v="3"/>
    <n v="415431.26504000003"/>
    <n v="313127.31899"/>
    <n v="915229324.65265"/>
    <n v="785024033.86473012"/>
    <n v="876641246.77607977"/>
    <n v="747866068.79561019"/>
    <n v="169654061.67243001"/>
    <n v="148783363.26646993"/>
    <n v="122278581.2772"/>
    <n v="105924670.39598995"/>
    <n v="415431.26504000003"/>
    <n v="313127.31899"/>
    <n v="0.24486962525077616"/>
    <n v="0.21045855673338371"/>
    <n v="102303.94605000003"/>
    <n v="32.671676933198924"/>
    <n v="100"/>
    <n v="100"/>
    <n v="100"/>
    <n v="100"/>
    <n v="4.5390947804001526E-2"/>
    <n v="4.7388970866678093E-2"/>
    <n v="3.9887609230057783E-2"/>
    <n v="4.1869437865294686E-2"/>
    <m/>
    <m/>
    <m/>
    <n v="0"/>
    <m/>
    <n v="0"/>
    <m/>
    <n v="0"/>
    <m/>
    <n v="11.853550074939756"/>
    <n v="58.024883701709349"/>
    <n v="68.824446067218574"/>
    <n v="0.19713469512174223"/>
    <n v="16.590737368559317"/>
    <n v="24.556492186198909"/>
    <n v="61.898035064306889"/>
    <n v="66.127055157535068"/>
    <s v="Resto"/>
    <n v="2023"/>
    <n v="4"/>
    <d v="2025-03-26T00:00:00"/>
    <x v="51"/>
    <x v="32"/>
  </r>
  <r>
    <n v="2024"/>
    <n v="12"/>
    <n v="112"/>
    <x v="57"/>
    <s v="Accidentes y Enfermedades Total"/>
    <n v="231"/>
    <s v="138d9e809e386a7b800791d1f664f56d1c55f3d1ba411b950862729bc486c5ce"/>
    <s v="866d562d83a77144c090ae01fef5e5dc5d322dfdcb968ee04e0fa262fe1b2619"/>
    <x v="29"/>
    <n v="662186.35713999998"/>
    <n v="620700.73778999993"/>
    <n v="662186.35713999998"/>
    <n v="620700.73778999993"/>
    <n v="473218.97325000004"/>
    <n v="444977.82996999996"/>
    <n v="473218.97325000004"/>
    <n v="444977.82996999996"/>
    <n v="0"/>
    <n v="0"/>
    <n v="137.94900000000001"/>
    <n v="132.37299999999999"/>
    <n v="0"/>
    <n v="0"/>
    <n v="438296.87689999997"/>
    <n v="363324.46367999999"/>
    <n v="624759.07111999998"/>
    <n v="598638.08121000009"/>
    <n v="0"/>
    <n v="0"/>
    <n v="0"/>
    <n v="0"/>
    <n v="0"/>
    <n v="0"/>
    <s v="Accidentes y Enfermedades Total"/>
    <s v="Totales"/>
    <s v="Accidentes y Enfermedades Total"/>
    <x v="51"/>
    <x v="3"/>
    <n v="662186.35713999998"/>
    <n v="620700.73778999993"/>
    <n v="915229324.65265"/>
    <n v="785024033.86473012"/>
    <n v="876641246.77607977"/>
    <n v="747866068.79561019"/>
    <n v="169654061.67243001"/>
    <n v="148783363.26646993"/>
    <n v="122278581.2772"/>
    <n v="105924670.39598995"/>
    <n v="662186.35713999998"/>
    <n v="620700.73778999993"/>
    <n v="0.39031565210537483"/>
    <n v="0.41718423630357743"/>
    <n v="41485.619350000052"/>
    <n v="6.6836748894014919"/>
    <n v="100"/>
    <n v="100"/>
    <n v="100"/>
    <n v="100"/>
    <n v="7.2351960246828245E-2"/>
    <n v="7.5536755722508467E-2"/>
    <n v="7.9067736911728068E-2"/>
    <n v="8.299624273495898E-2"/>
    <m/>
    <m/>
    <m/>
    <n v="0"/>
    <m/>
    <n v="0"/>
    <m/>
    <n v="0"/>
    <m/>
    <n v="6.3466405240692803"/>
    <n v="71.463111274875104"/>
    <n v="71.689592565064459"/>
    <n v="0.38700070634384781"/>
    <n v="20.635112885223261"/>
    <n v="4.3634026517662683"/>
    <n v="70.15454391310702"/>
    <n v="60.691839541117844"/>
    <s v="Resto"/>
    <n v="2023"/>
    <n v="4"/>
    <d v="2025-03-26T00:00:00"/>
    <x v="51"/>
    <x v="29"/>
  </r>
  <r>
    <n v="2024"/>
    <n v="12"/>
    <n v="715"/>
    <x v="46"/>
    <s v="Accidentes y Enfermedades Total"/>
    <n v="251"/>
    <s v="c75d3f1f5bcd6914d0331ce5ec17c0db8f2070a2d4285f8e3ff11c6ca19168ff"/>
    <s v="866d562d83a77144c090ae01fef5e5dc5d322dfdcb968ee04e0fa262fe1b2619"/>
    <x v="35"/>
    <n v="135193.71434999999"/>
    <n v="122528.56879999999"/>
    <n v="135193.71434999999"/>
    <n v="122528.56879999999"/>
    <n v="38844.704760000001"/>
    <n v="30238.656099999997"/>
    <n v="38844.704760000001"/>
    <n v="30238.656099999997"/>
    <n v="0"/>
    <n v="0"/>
    <n v="137.94900000000001"/>
    <n v="132.37299999999999"/>
    <n v="0"/>
    <n v="0"/>
    <n v="38754.704760000001"/>
    <n v="29899.1561"/>
    <n v="132196.17527000001"/>
    <n v="115578.30793000001"/>
    <n v="0"/>
    <n v="0"/>
    <n v="0"/>
    <n v="0"/>
    <n v="0"/>
    <n v="0"/>
    <s v="Accidentes y Enfermedades Total"/>
    <s v="Totales"/>
    <s v="Accidentes y Enfermedades Total"/>
    <x v="51"/>
    <x v="3"/>
    <n v="135193.71434999999"/>
    <n v="122528.56879999999"/>
    <n v="915229324.65265"/>
    <n v="785024033.86473012"/>
    <n v="876641246.77607977"/>
    <n v="747866068.79561019"/>
    <n v="169654061.67243001"/>
    <n v="148783363.26646993"/>
    <n v="122278581.2772"/>
    <n v="105924670.39598995"/>
    <n v="135193.71434999999"/>
    <n v="122528.56879999999"/>
    <n v="7.9687873674980772E-2"/>
    <n v="8.2353675915063318E-2"/>
    <n v="12665.145550000001"/>
    <n v="10.336483706647194"/>
    <n v="100"/>
    <n v="100"/>
    <n v="100"/>
    <n v="100"/>
    <n v="1.4771567159007829E-2"/>
    <n v="1.5421783408798751E-2"/>
    <n v="1.5608257010525269E-2"/>
    <n v="1.6383758257320635E-2"/>
    <m/>
    <m/>
    <m/>
    <n v="0"/>
    <m/>
    <n v="0"/>
    <m/>
    <n v="0"/>
    <m/>
    <n v="28.460420435152891"/>
    <n v="28.732626325685384"/>
    <n v="24.678861751301216"/>
    <n v="3.176738260639516E-2"/>
    <n v="29.61805554103918"/>
    <n v="14.378015769243312"/>
    <n v="29.316055990913991"/>
    <n v="25.869176176301544"/>
    <s v="Resto"/>
    <n v="2023"/>
    <n v="4"/>
    <d v="2025-03-26T00:00:00"/>
    <x v="51"/>
    <x v="35"/>
  </r>
  <r>
    <n v="2024"/>
    <n v="12"/>
    <n v="91"/>
    <x v="60"/>
    <s v="Accidentes y Enfermedades Total"/>
    <n v="218"/>
    <s v="5966abd0cbfc86f98a186531b2b4ee5f6e910120ce13222f98207203dfc9a9a2"/>
    <s v="866d562d83a77144c090ae01fef5e5dc5d322dfdcb968ee04e0fa262fe1b2619"/>
    <x v="38"/>
    <n v="82814.686430000002"/>
    <n v="66725.553039999999"/>
    <n v="82814.686430000002"/>
    <n v="66725.553039999999"/>
    <n v="49936.673290000006"/>
    <n v="41908.978729999995"/>
    <n v="49936.673290000006"/>
    <n v="41908.978729999995"/>
    <n v="0"/>
    <n v="0"/>
    <n v="137.94900000000001"/>
    <n v="132.37299999999999"/>
    <n v="0"/>
    <n v="0"/>
    <n v="49936.673289999999"/>
    <n v="41840.915950000002"/>
    <n v="78631.924019999991"/>
    <n v="58670.962549999997"/>
    <n v="0"/>
    <n v="0"/>
    <n v="0"/>
    <n v="0"/>
    <n v="0"/>
    <n v="0"/>
    <s v="Accidentes y Enfermedades Total"/>
    <s v="Totales"/>
    <s v="Accidentes y Enfermedades Total"/>
    <x v="51"/>
    <x v="3"/>
    <n v="4784744.0388700003"/>
    <n v="4653799.87928"/>
    <n v="915229324.65265"/>
    <n v="785024033.86473012"/>
    <n v="876641246.77607977"/>
    <n v="747866068.79561019"/>
    <n v="169654061.67243001"/>
    <n v="148783363.26646993"/>
    <n v="122278581.2772"/>
    <n v="105924670.39598995"/>
    <n v="82814.686430000002"/>
    <n v="66725.553039999999"/>
    <n v="4.8813854271228432E-2"/>
    <n v="4.4847455774000095E-2"/>
    <n v="16089.133390000003"/>
    <n v="24.112401706667065"/>
    <n v="100"/>
    <n v="100"/>
    <n v="1.7308070349685438"/>
    <n v="1.4337864706447856"/>
    <n v="9.0485175899963684E-3"/>
    <n v="9.4468160988953939E-3"/>
    <n v="8.4998102174662429E-3"/>
    <n v="8.9221260094681353E-3"/>
    <m/>
    <m/>
    <m/>
    <n v="0"/>
    <m/>
    <n v="0"/>
    <m/>
    <n v="0"/>
    <m/>
    <n v="19.15507083033139"/>
    <n v="60.299296468639675"/>
    <n v="62.807990073723033"/>
    <n v="4.0838446740558622E-2"/>
    <n v="19.348900845465344"/>
    <n v="34.021874880592009"/>
    <n v="63.506869394800304"/>
    <n v="71.314521070525714"/>
    <s v="Resto"/>
    <n v="2023"/>
    <n v="4"/>
    <d v="2025-03-26T00:00:00"/>
    <x v="51"/>
    <x v="38"/>
  </r>
  <r>
    <n v="2024"/>
    <n v="12"/>
    <n v="704"/>
    <x v="50"/>
    <s v="Accidentes y Enfermedades Total"/>
    <n v="51"/>
    <s v="031b4af5197ec30a926f48cf40e11a7dbc470048a21e4003b7a3c07c5dab1baa"/>
    <s v="866d562d83a77144c090ae01fef5e5dc5d322dfdcb968ee04e0fa262fe1b2619"/>
    <x v="12"/>
    <n v="1973605.8827599999"/>
    <n v="1736345.61781"/>
    <n v="1973605.8827599999"/>
    <n v="1736345.61781"/>
    <n v="1489469.5836099999"/>
    <n v="1029974.40494"/>
    <n v="1489469.5836099999"/>
    <n v="1029974.40494"/>
    <n v="0"/>
    <n v="0"/>
    <n v="137.94900000000001"/>
    <n v="132.37299999999999"/>
    <n v="0"/>
    <n v="0"/>
    <n v="1289487.3322300001"/>
    <n v="917930.64511000004"/>
    <n v="1608511.96389"/>
    <n v="1354493.49957"/>
    <n v="0"/>
    <n v="0"/>
    <n v="0"/>
    <n v="0"/>
    <n v="0"/>
    <n v="0"/>
    <s v="Accidentes y Enfermedades Total"/>
    <s v="Totales"/>
    <s v="Accidentes y Enfermedades Total"/>
    <x v="51"/>
    <x v="3"/>
    <n v="1973605.8827599999"/>
    <n v="1736345.61781"/>
    <n v="915229324.65265"/>
    <n v="785024033.86473012"/>
    <n v="876641246.77607977"/>
    <n v="747866068.79561019"/>
    <n v="169654061.67243001"/>
    <n v="148783363.26646993"/>
    <n v="122278581.2772"/>
    <n v="105924670.39598995"/>
    <n v="1973605.8827599999"/>
    <n v="1736345.61781"/>
    <n v="1.1633118967529705"/>
    <n v="1.1670294175970586"/>
    <n v="237260.26494999998"/>
    <n v="13.664345537914802"/>
    <n v="100"/>
    <n v="100"/>
    <n v="100"/>
    <n v="100"/>
    <n v="0.21564058641904063"/>
    <n v="0.22513267428587208"/>
    <n v="0.22118375271414875"/>
    <n v="0.23217333828318645"/>
    <m/>
    <m/>
    <m/>
    <n v="0"/>
    <m/>
    <n v="0"/>
    <m/>
    <n v="0"/>
    <m/>
    <n v="44.612290991519068"/>
    <n v="75.469453988809704"/>
    <n v="59.318513225441571"/>
    <n v="1.2180952445248279"/>
    <n v="40.47764273906278"/>
    <n v="18.753760309712895"/>
    <n v="80.166474429666295"/>
    <n v="67.769291281309805"/>
    <s v="Medianas"/>
    <n v="2023"/>
    <n v="4"/>
    <d v="2025-03-26T00:00:00"/>
    <x v="51"/>
    <x v="12"/>
  </r>
  <r>
    <n v="2024"/>
    <n v="12"/>
    <n v="41"/>
    <x v="7"/>
    <s v="Accidentes y Enfermedades Total"/>
    <n v="29"/>
    <s v="35135aaa6cc23891b40cb3f378c53a17a1127210ce60e125ccf03efcfdaec458"/>
    <s v="866d562d83a77144c090ae01fef5e5dc5d322dfdcb968ee04e0fa262fe1b2619"/>
    <x v="13"/>
    <n v="5589326.0278100008"/>
    <n v="4824880.9419999998"/>
    <n v="5589326.0278100008"/>
    <n v="4824880.9419999998"/>
    <n v="3941184.7012099996"/>
    <n v="3285421.2974999994"/>
    <n v="3941184.7012099996"/>
    <n v="3285421.2974999994"/>
    <n v="0"/>
    <n v="0"/>
    <n v="137.94900000000001"/>
    <n v="132.37299999999999"/>
    <n v="0"/>
    <n v="0"/>
    <n v="3928395.0140800001"/>
    <n v="3276846.7262499998"/>
    <n v="5400513.6832900001"/>
    <n v="4580083.1023999993"/>
    <n v="0"/>
    <n v="0"/>
    <n v="0"/>
    <n v="0"/>
    <n v="0"/>
    <n v="0"/>
    <s v="Accidentes y Enfermedades Total"/>
    <s v="Totales"/>
    <s v="Accidentes y Enfermedades Total"/>
    <x v="51"/>
    <x v="3"/>
    <n v="31887947.205630001"/>
    <n v="27302085.109419998"/>
    <n v="915229324.65265"/>
    <n v="785024033.86473012"/>
    <n v="876641246.77607977"/>
    <n v="747866068.79561019"/>
    <n v="169654061.67243001"/>
    <n v="148783363.26646993"/>
    <n v="122278581.2772"/>
    <n v="105924670.39598995"/>
    <n v="5589326.0278100008"/>
    <n v="4824880.9419999998"/>
    <n v="3.2945430087031666"/>
    <n v="3.2428900893701895"/>
    <n v="764445.08581000101"/>
    <n v="15.84381241733035"/>
    <n v="100"/>
    <n v="100"/>
    <n v="17.528020827954624"/>
    <n v="17.672206802751774"/>
    <n v="0.61070224448187072"/>
    <n v="0.63758419403207489"/>
    <n v="0.61461569759167267"/>
    <n v="0.64515307530533617"/>
    <m/>
    <m/>
    <m/>
    <n v="0"/>
    <m/>
    <n v="0"/>
    <m/>
    <n v="0"/>
    <m/>
    <n v="19.959796456210821"/>
    <n v="70.512700128788637"/>
    <n v="68.093313327191311"/>
    <n v="3.2231194212791134"/>
    <n v="19.883392244458964"/>
    <n v="17.913006435627523"/>
    <n v="72.741136204043784"/>
    <n v="71.545573584306936"/>
    <s v="Medianas"/>
    <n v="2023"/>
    <n v="4"/>
    <d v="2025-03-26T00:00:00"/>
    <x v="51"/>
    <x v="13"/>
  </r>
  <r>
    <n v="2024"/>
    <n v="12"/>
    <n v="16"/>
    <x v="24"/>
    <s v="Accidentes y Enfermedades Total"/>
    <n v="14"/>
    <s v="8527a891e224136950ff32ca212b45bc93f69fbb801c3b1ebedac52775f99e61"/>
    <s v="866d562d83a77144c090ae01fef5e5dc5d322dfdcb968ee04e0fa262fe1b2619"/>
    <x v="14"/>
    <n v="2379315.2503899997"/>
    <n v="2179445.19808"/>
    <n v="2379315.2503899997"/>
    <n v="2179445.19808"/>
    <n v="1818743.4331700003"/>
    <n v="1586356.0515099999"/>
    <n v="1818743.4331700003"/>
    <n v="1586356.0515099999"/>
    <n v="0"/>
    <n v="0"/>
    <n v="137.94900000000001"/>
    <n v="132.37299999999999"/>
    <n v="0"/>
    <n v="0"/>
    <n v="1632524.6635199999"/>
    <n v="1466826.9261500002"/>
    <n v="2329125.4344099998"/>
    <n v="2098404.4504"/>
    <n v="0"/>
    <n v="0"/>
    <n v="0"/>
    <n v="0"/>
    <n v="0"/>
    <n v="0"/>
    <s v="Accidentes y Enfermedades Total"/>
    <s v="Totales"/>
    <s v="Accidentes y Enfermedades Total"/>
    <x v="51"/>
    <x v="3"/>
    <n v="4664109.4979099995"/>
    <n v="3803565.6865300001"/>
    <n v="915229324.65265"/>
    <n v="785024033.86473012"/>
    <n v="876641246.77607977"/>
    <n v="747866068.79561019"/>
    <n v="169654061.67243001"/>
    <n v="148783363.26646993"/>
    <n v="122278581.2772"/>
    <n v="105924670.39598995"/>
    <n v="2379315.2503899997"/>
    <n v="2179445.19808"/>
    <n v="1.4024510978016009"/>
    <n v="1.4648446911208945"/>
    <n v="199870.05230999971"/>
    <n v="9.1706849287184191"/>
    <n v="100"/>
    <n v="100"/>
    <n v="51.013280272604611"/>
    <n v="57.300054151774404"/>
    <n v="0.25996929800003982"/>
    <n v="0.27141265131433495"/>
    <n v="0.27762783100415839"/>
    <n v="0.291421858674489"/>
    <m/>
    <m/>
    <m/>
    <n v="0"/>
    <m/>
    <n v="0"/>
    <m/>
    <n v="0"/>
    <m/>
    <n v="14.649131349724321"/>
    <n v="76.43978379375686"/>
    <n v="72.787150276020398"/>
    <n v="1.4873769503810248"/>
    <n v="11.296338676091032"/>
    <n v="10.995067417342707"/>
    <n v="70.091745141821505"/>
    <n v="69.902011781875146"/>
    <s v="Medianas"/>
    <n v="2023"/>
    <n v="4"/>
    <d v="2025-03-26T00:00:00"/>
    <x v="51"/>
    <x v="14"/>
  </r>
  <r>
    <n v="2024"/>
    <n v="12"/>
    <n v="718"/>
    <x v="44"/>
    <s v="Accidentes y Enfermedades Total"/>
    <n v="281"/>
    <s v="71a1c003a2b855d85582c8f6c7648c49d3fe836408a7e1b5d9b222448acb3c1b"/>
    <s v="866d562d83a77144c090ae01fef5e5dc5d322dfdcb968ee04e0fa262fe1b2619"/>
    <x v="37"/>
    <n v="113757.96953"/>
    <n v="61370.439909999994"/>
    <n v="113757.96953"/>
    <n v="61370.439909999994"/>
    <n v="44588.066820000007"/>
    <n v="16799.358489999999"/>
    <n v="44588.066820000007"/>
    <n v="16799.358489999999"/>
    <n v="0"/>
    <n v="0"/>
    <n v="137.94900000000001"/>
    <n v="132.37299999999999"/>
    <n v="0"/>
    <n v="0"/>
    <n v="33855.136960000003"/>
    <n v="14767.18793"/>
    <n v="85247.484660000002"/>
    <n v="33122.943679999997"/>
    <n v="0"/>
    <n v="0"/>
    <n v="0"/>
    <n v="0"/>
    <n v="0"/>
    <n v="0"/>
    <s v="Accidentes y Enfermedades Total"/>
    <s v="Totales"/>
    <s v="Accidentes y Enfermedades Total"/>
    <x v="51"/>
    <x v="3"/>
    <n v="113757.96953"/>
    <n v="61370.439909999994"/>
    <n v="915229324.65265"/>
    <n v="785024033.86473012"/>
    <n v="876641246.77607977"/>
    <n v="747866068.79561019"/>
    <n v="169654061.67243001"/>
    <n v="148783363.26646993"/>
    <n v="122278581.2772"/>
    <n v="105924670.39598995"/>
    <n v="113757.96953"/>
    <n v="61370.439909999994"/>
    <n v="6.7052900713715405E-2"/>
    <n v="4.1248187003331806E-2"/>
    <n v="52387.529620000008"/>
    <n v="85.362806094964512"/>
    <n v="100"/>
    <n v="100"/>
    <n v="100"/>
    <n v="100"/>
    <n v="1.2429449807366443E-2"/>
    <n v="1.2976570512550519E-2"/>
    <n v="7.8176510861545055E-3"/>
    <n v="8.206073583313267E-3"/>
    <m/>
    <m/>
    <m/>
    <n v="0"/>
    <m/>
    <n v="0"/>
    <m/>
    <n v="0"/>
    <m/>
    <n v="165.41529455747695"/>
    <n v="39.195554389920204"/>
    <n v="27.373697360873294"/>
    <n v="3.6464331164360569E-2"/>
    <n v="129.2592003330725"/>
    <n v="157.36687380075276"/>
    <n v="39.713942405488453"/>
    <n v="44.582957579692994"/>
    <s v="Resto"/>
    <n v="2023"/>
    <n v="4"/>
    <d v="2025-03-26T00:00:00"/>
    <x v="51"/>
    <x v="37"/>
  </r>
  <r>
    <n v="2024"/>
    <n v="12"/>
    <n v="27"/>
    <x v="21"/>
    <s v="Accidentes y Enfermedades Total"/>
    <n v="21"/>
    <s v="6f4b6612125fb3a0daecd2799dfd6c9c299424fd920f9b308110a2c1fbd8f443"/>
    <s v="866d562d83a77144c090ae01fef5e5dc5d322dfdcb968ee04e0fa262fe1b2619"/>
    <x v="36"/>
    <n v="136198.56855000003"/>
    <n v="77704.270669999998"/>
    <n v="136198.56855000003"/>
    <n v="77704.270669999998"/>
    <n v="77453.157390000008"/>
    <n v="29104.27332"/>
    <n v="77453.157390000008"/>
    <n v="29104.27332"/>
    <n v="0"/>
    <n v="0"/>
    <n v="137.94900000000001"/>
    <n v="132.37299999999999"/>
    <n v="0"/>
    <n v="0"/>
    <n v="59518.755979999994"/>
    <n v="25815.725589999998"/>
    <n v="60688.748"/>
    <n v="40425.380880000004"/>
    <n v="0"/>
    <n v="0"/>
    <n v="0"/>
    <n v="0"/>
    <n v="0"/>
    <n v="0"/>
    <s v="Accidentes y Enfermedades Total"/>
    <s v="Totales"/>
    <s v="Accidentes y Enfermedades Total"/>
    <x v="51"/>
    <x v="3"/>
    <n v="12904627.523799999"/>
    <n v="11666681.303610001"/>
    <n v="915229324.65265"/>
    <n v="785024033.86473012"/>
    <n v="876641246.77607977"/>
    <n v="747866068.79561019"/>
    <n v="169654061.67243001"/>
    <n v="148783363.26646993"/>
    <n v="122278581.2772"/>
    <n v="105924670.39598995"/>
    <n v="136198.56855000003"/>
    <n v="77704.270669999998"/>
    <n v="8.028016966252996E-2"/>
    <n v="5.2226451240272219E-2"/>
    <n v="58494.297880000027"/>
    <n v="75.278099100135393"/>
    <n v="100"/>
    <n v="100"/>
    <n v="1.0554242522599671"/>
    <n v="0.66603577013761484"/>
    <n v="1.4881359773048183E-2"/>
    <n v="1.5536408884578664E-2"/>
    <n v="9.8983301552509478E-3"/>
    <n v="1.0390131858119689E-2"/>
    <m/>
    <m/>
    <m/>
    <n v="0"/>
    <m/>
    <n v="0"/>
    <m/>
    <n v="0"/>
    <m/>
    <n v="166.1229728652095"/>
    <n v="56.867820429086294"/>
    <n v="37.455178549454629"/>
    <n v="6.334155710755035E-2"/>
    <n v="130.55232661388078"/>
    <n v="50.125358571513345"/>
    <n v="98.072143422698375"/>
    <n v="63.860191365004638"/>
    <s v="Resto"/>
    <n v="2023"/>
    <n v="4"/>
    <d v="2025-03-26T00:00:00"/>
    <x v="51"/>
    <x v="36"/>
  </r>
  <r>
    <n v="2024"/>
    <n v="12"/>
    <n v="79"/>
    <x v="59"/>
    <s v="Accidentes y Enfermedades Total"/>
    <n v="51"/>
    <s v="031b4af5197ec30a926f48cf40e11a7dbc470048a21e4003b7a3c07c5dab1baa"/>
    <s v="866d562d83a77144c090ae01fef5e5dc5d322dfdcb968ee04e0fa262fe1b2619"/>
    <x v="24"/>
    <n v="583139.80669000011"/>
    <n v="575394.05998000002"/>
    <n v="583139.80669000011"/>
    <n v="575394.05998000002"/>
    <n v="1369.6711699999996"/>
    <n v="12802.007680000001"/>
    <n v="1369.6711699999996"/>
    <n v="12802.007680000001"/>
    <n v="0"/>
    <n v="0"/>
    <n v="137.94900000000001"/>
    <n v="132.37299999999999"/>
    <n v="0"/>
    <n v="0"/>
    <n v="1369.6711699999998"/>
    <n v="12802.007679999999"/>
    <n v="597412.01138000004"/>
    <n v="581905.33313000004"/>
    <n v="0"/>
    <n v="0"/>
    <n v="0"/>
    <n v="0"/>
    <n v="0"/>
    <n v="0"/>
    <s v="Accidentes y Enfermedades Total"/>
    <s v="Totales"/>
    <s v="Accidentes y Enfermedades Total"/>
    <x v="51"/>
    <x v="3"/>
    <n v="77118417.460149989"/>
    <n v="65800436.183449998"/>
    <n v="915229324.65265"/>
    <n v="785024033.86473012"/>
    <n v="876641246.77607977"/>
    <n v="747866068.79561019"/>
    <n v="169654061.67243001"/>
    <n v="148783363.26646993"/>
    <n v="122278581.2772"/>
    <n v="105924670.39598995"/>
    <n v="583139.80669000011"/>
    <n v="575394.05998000002"/>
    <n v="0.34372286813617997"/>
    <n v="0.38673279548700173"/>
    <n v="7745.746710000094"/>
    <n v="1.346163829058189"/>
    <n v="100"/>
    <n v="100"/>
    <n v="0.7561615317006869"/>
    <n v="0.87445326103282284"/>
    <n v="6.3715157609412779E-2"/>
    <n v="6.6519777484181211E-2"/>
    <n v="7.3296362296997902E-2"/>
    <n v="7.6938115524700146E-2"/>
    <m/>
    <m/>
    <m/>
    <n v="0"/>
    <m/>
    <n v="0"/>
    <m/>
    <n v="0"/>
    <m/>
    <n v="-89.301122103373089"/>
    <n v="0.23487869534657294"/>
    <n v="2.2249113382305308"/>
    <n v="1.1201235373307261E-3"/>
    <n v="-89.301122103373089"/>
    <n v="2.6648111586452305"/>
    <n v="0.22926743083656942"/>
    <n v="2.200015526776411"/>
    <s v="Resto"/>
    <n v="2023"/>
    <n v="4"/>
    <d v="2025-03-26T00:00:00"/>
    <x v="51"/>
    <x v="24"/>
  </r>
  <r>
    <n v="2024"/>
    <n v="12"/>
    <n v="13"/>
    <x v="23"/>
    <s v="Accidentes y Enfermedades Total"/>
    <n v="13"/>
    <s v="3fdba35f04dc8c462986c992bcf875546257113072a909c162f7e470e581e278"/>
    <s v="866d562d83a77144c090ae01fef5e5dc5d322dfdcb968ee04e0fa262fe1b2619"/>
    <x v="20"/>
    <n v="797609.64225999999"/>
    <n v="629113.88571000006"/>
    <n v="797609.64225999999"/>
    <n v="629113.88571000006"/>
    <n v="499394.34807000007"/>
    <n v="364276.86404999997"/>
    <n v="499394.34807000007"/>
    <n v="364276.86404999997"/>
    <n v="0"/>
    <n v="0"/>
    <n v="137.94900000000001"/>
    <n v="132.37299999999999"/>
    <n v="0"/>
    <n v="0"/>
    <n v="320741.29508999997"/>
    <n v="224461.82238"/>
    <n v="601954.89399000001"/>
    <n v="380647.73698000005"/>
    <n v="0"/>
    <n v="0"/>
    <n v="0"/>
    <n v="0"/>
    <n v="0"/>
    <n v="0"/>
    <s v="Accidentes y Enfermedades Total"/>
    <s v="Totales"/>
    <s v="Accidentes y Enfermedades Total"/>
    <x v="51"/>
    <x v="3"/>
    <n v="1543430.5720599999"/>
    <n v="1367985.9146"/>
    <n v="915229324.65265"/>
    <n v="785024033.86473012"/>
    <n v="876641246.77607977"/>
    <n v="747866068.79561019"/>
    <n v="169654061.67243001"/>
    <n v="148783363.26646993"/>
    <n v="122278581.2772"/>
    <n v="105924670.39598995"/>
    <n v="797609.64225999999"/>
    <n v="629113.88571000006"/>
    <n v="0.4701388427705514"/>
    <n v="0.42283886578317342"/>
    <n v="168495.75654999993"/>
    <n v="26.783029333367892"/>
    <n v="100"/>
    <n v="100"/>
    <n v="51.677714352608625"/>
    <n v="45.988330654263599"/>
    <n v="8.7148610820868389E-2"/>
    <n v="9.0984726670490929E-2"/>
    <n v="8.0139442688503038E-2"/>
    <n v="8.4121196556376357E-2"/>
    <m/>
    <m/>
    <m/>
    <n v="0"/>
    <m/>
    <n v="0"/>
    <m/>
    <n v="0"/>
    <m/>
    <n v="37.091975185515523"/>
    <n v="62.611372983779766"/>
    <n v="57.903167029748118"/>
    <n v="0.40840705122174731"/>
    <n v="42.893473682577877"/>
    <n v="58.13962241462842"/>
    <n v="53.283277250891217"/>
    <n v="58.968384827621776"/>
    <s v="Resto"/>
    <n v="2023"/>
    <n v="4"/>
    <d v="2025-03-26T00:00:00"/>
    <x v="51"/>
    <x v="20"/>
  </r>
  <r>
    <n v="2024"/>
    <n v="12"/>
    <n v="150.1"/>
    <x v="32"/>
    <s v="Accidentes y Enfermedades Total"/>
    <n v="150.1"/>
    <m/>
    <m/>
    <x v="21"/>
    <n v="10597767.232340001"/>
    <n v="9066464.5562899988"/>
    <n v="10597767.232340001"/>
    <n v="9066464.5562899988"/>
    <n v="4955493.3843499999"/>
    <n v="4365711.0384"/>
    <n v="4955493.3843499999"/>
    <n v="4365711.0384"/>
    <n v="0"/>
    <n v="0"/>
    <n v="0"/>
    <n v="0"/>
    <n v="2045.6690800000001"/>
    <n v="-146.14978999999994"/>
    <n v="3432202.1755399997"/>
    <n v="3044843.3610599996"/>
    <n v="8578466.6602200009"/>
    <n v="7575407.2209200012"/>
    <n v="0"/>
    <n v="0"/>
    <n v="0"/>
    <n v="0"/>
    <n v="0"/>
    <n v="0"/>
    <s v="Accidentes y Enfermedades Total"/>
    <s v="Totales"/>
    <s v="Accidentes y Enfermedades Total"/>
    <x v="51"/>
    <x v="3"/>
    <n v="237773470.98925999"/>
    <n v="196464139.09154996"/>
    <n v="915229324.65265"/>
    <n v="785024033.86473012"/>
    <n v="876641246.77607977"/>
    <n v="747866068.79561019"/>
    <n v="169654061.67243001"/>
    <n v="148783363.26646993"/>
    <n v="122278581.2772"/>
    <n v="105924670.39598995"/>
    <n v="10597767.232340001"/>
    <n v="9066464.5562899988"/>
    <n v="6.2466923148602769"/>
    <n v="6.0937354535076791"/>
    <n v="1531302.6760500018"/>
    <n v="16.889744249732242"/>
    <n v="100"/>
    <n v="100"/>
    <n v="4.457085640482866"/>
    <n v="4.6148190698889504"/>
    <n v="1.1579357158777763"/>
    <n v="1.2089058404808306"/>
    <n v="1.1549282780114563"/>
    <n v="1.2123112592727936"/>
    <m/>
    <m/>
    <m/>
    <n v="0"/>
    <m/>
    <n v="0"/>
    <m/>
    <n v="0"/>
    <m/>
    <n v="13.509422423114636"/>
    <n v="46.759786997660079"/>
    <n v="48.152298079312743"/>
    <n v="4.0526258422283465"/>
    <n v="12.721797759249887"/>
    <n v="13.240996953008445"/>
    <n v="40.009506494392305"/>
    <n v="40.19379120176481"/>
    <s v="Resto"/>
    <n v="2023"/>
    <n v="4"/>
    <d v="2025-03-26T00:00:00"/>
    <x v="51"/>
    <x v="21"/>
  </r>
  <r>
    <n v="2024"/>
    <n v="12"/>
    <n v="12"/>
    <x v="31"/>
    <s v="Accidentes y Enfermedades Total"/>
    <n v="12"/>
    <s v="6b51d431df5d7f141cbececcf79edf3dd861c3b4069f0b11661a3eefacbba918"/>
    <s v="866d562d83a77144c090ae01fef5e5dc5d322dfdcb968ee04e0fa262fe1b2619"/>
    <x v="30"/>
    <n v="252749.79343000002"/>
    <n v="233820.85562000002"/>
    <n v="252749.79343000002"/>
    <n v="233820.85562000002"/>
    <n v="75325.251140000008"/>
    <n v="93986.893929999991"/>
    <n v="75325.251140000008"/>
    <n v="93986.893929999991"/>
    <n v="0"/>
    <n v="0"/>
    <n v="137.94900000000001"/>
    <n v="132.37299999999999"/>
    <n v="0"/>
    <n v="536.94523000000004"/>
    <n v="63091.25462"/>
    <n v="85214.279949999996"/>
    <n v="197288.01225999999"/>
    <n v="194032.94699"/>
    <n v="0"/>
    <n v="0"/>
    <n v="0"/>
    <n v="0"/>
    <n v="0"/>
    <n v="0"/>
    <s v="Accidentes y Enfermedades Total"/>
    <s v="Totales"/>
    <s v="Accidentes y Enfermedades Total"/>
    <x v="51"/>
    <x v="3"/>
    <n v="6593607.79947"/>
    <n v="7470400.8941500001"/>
    <n v="915229324.65265"/>
    <n v="785024033.86473012"/>
    <n v="876641246.77607977"/>
    <n v="747866068.79561019"/>
    <n v="169654061.67243001"/>
    <n v="148783363.26646993"/>
    <n v="122278581.2772"/>
    <n v="105924670.39598995"/>
    <n v="252749.79343000002"/>
    <n v="233820.85562000002"/>
    <n v="0.14897951215457028"/>
    <n v="0.15715524268746939"/>
    <n v="18928.937810000003"/>
    <n v="8.0954873592468779"/>
    <n v="100"/>
    <n v="100"/>
    <n v="3.8332548904458088"/>
    <n v="3.1299639595393454"/>
    <n v="2.7616006898153557E-2"/>
    <n v="2.8831610919461997E-2"/>
    <n v="2.9785184342558665E-2"/>
    <n v="3.1265070762810959E-2"/>
    <m/>
    <m/>
    <m/>
    <n v="0"/>
    <m/>
    <n v="0"/>
    <m/>
    <n v="0"/>
    <m/>
    <n v="-19.855579868294072"/>
    <n v="29.802299783426573"/>
    <n v="40.196112395869946"/>
    <n v="6.1601345348651929E-2"/>
    <n v="-25.961640869324743"/>
    <n v="1.677583792080295"/>
    <n v="31.979264171841276"/>
    <n v="43.917428082145108"/>
    <s v="Resto"/>
    <n v="2023"/>
    <n v="4"/>
    <d v="2025-03-26T00:00:00"/>
    <x v="51"/>
    <x v="30"/>
  </r>
  <r>
    <n v="2024"/>
    <n v="12"/>
    <n v="8"/>
    <x v="20"/>
    <s v="Accidentes y Enfermedades Total"/>
    <n v="8"/>
    <s v="2c624232cdd221771294dfbb310aca000a0df6ac8b66b696d90ef06fdefb64a3"/>
    <s v="866d562d83a77144c090ae01fef5e5dc5d322dfdcb968ee04e0fa262fe1b2619"/>
    <x v="39"/>
    <n v="56886.08771"/>
    <n v="82130.579809999996"/>
    <n v="56886.08771"/>
    <n v="82130.579809999996"/>
    <n v="31585.595660000003"/>
    <n v="42613.868399999992"/>
    <n v="31585.595660000003"/>
    <n v="42613.868399999992"/>
    <n v="0"/>
    <n v="0"/>
    <n v="137.94900000000001"/>
    <n v="132.37299999999999"/>
    <n v="0"/>
    <n v="0"/>
    <n v="31949.933920000003"/>
    <n v="34685.908349999998"/>
    <n v="63059.570520000001"/>
    <n v="79401.914400000009"/>
    <n v="0"/>
    <n v="0"/>
    <n v="0"/>
    <n v="0"/>
    <n v="0"/>
    <n v="0"/>
    <s v="Accidentes y Enfermedades Total"/>
    <s v="Totales"/>
    <s v="Accidentes y Enfermedades Total"/>
    <x v="51"/>
    <x v="3"/>
    <n v="2563341.60146"/>
    <n v="2109928.1285699997"/>
    <n v="915229324.65265"/>
    <n v="785024033.86473012"/>
    <n v="876641246.77607977"/>
    <n v="747866068.79561019"/>
    <n v="169654061.67243001"/>
    <n v="148783363.26646993"/>
    <n v="122278581.2772"/>
    <n v="105924670.39598995"/>
    <n v="56886.08771"/>
    <n v="82130.579809999996"/>
    <n v="3.3530637079491971E-2"/>
    <n v="5.5201453984411362E-2"/>
    <n v="-25244.492099999996"/>
    <n v="-30.737019217933604"/>
    <n v="100"/>
    <n v="100"/>
    <n v="2.2192160294827441"/>
    <n v="3.8925771308458672"/>
    <n v="6.2155009873169822E-3"/>
    <n v="6.4890955016323115E-3"/>
    <n v="1.0462173929333757E-2"/>
    <n v="1.0981990390641197E-2"/>
    <m/>
    <m/>
    <m/>
    <n v="0"/>
    <m/>
    <n v="0"/>
    <m/>
    <n v="0"/>
    <m/>
    <n v="-25.879539112670635"/>
    <n v="55.524288857796719"/>
    <n v="51.885507807910834"/>
    <n v="2.5830848976238028E-2"/>
    <n v="-7.887855789712928"/>
    <n v="-20.581800833759246"/>
    <n v="50.666272631632893"/>
    <n v="43.683969854006435"/>
    <s v="Resto"/>
    <n v="2023"/>
    <n v="4"/>
    <d v="2025-03-26T00:00:00"/>
    <x v="51"/>
    <x v="39"/>
  </r>
  <r>
    <n v="2024"/>
    <n v="12"/>
    <n v="61"/>
    <x v="2"/>
    <s v="Accidentes y Enfermedades Tot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694203.81944000011"/>
    <n v="224950.06299999999"/>
    <n v="559396.72133000009"/>
    <n v="470227.73809"/>
    <n v="0"/>
    <n v="0"/>
    <n v="0"/>
    <n v="0"/>
    <n v="0"/>
    <n v="0"/>
    <s v="Accidentes y Enfermedades Total"/>
    <s v="Totales"/>
    <s v="Accidentes y Enfermedades Total"/>
    <x v="51"/>
    <x v="3"/>
    <n v="0"/>
    <n v="0"/>
    <n v="915229324.65265"/>
    <n v="785024033.86473012"/>
    <n v="876641246.77607977"/>
    <n v="747866068.79561019"/>
    <n v="169654061.67243001"/>
    <n v="148783363.26646993"/>
    <n v="122278581.2772"/>
    <n v="105924670.39598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08.6035230139056"/>
    <n v="18.962935619704659"/>
    <n v="124.09865717294299"/>
    <n v="47.838535411312826"/>
    <m/>
    <n v="2023"/>
    <n v="4"/>
    <d v="2025-03-26T00:00:00"/>
    <x v="51"/>
    <x v="2"/>
  </r>
  <r>
    <n v="2024"/>
    <n v="12"/>
    <n v="77"/>
    <x v="63"/>
    <s v="Accidentes y Enfermedades Total"/>
    <n v="49"/>
    <s v="0e17daca5f3e175f448bacace3bc0da47d0655a74c8dd0dc497a3afbdad95f1f"/>
    <s v="866d562d83a77144c090ae01fef5e5dc5d322dfdcb968ee04e0fa262fe1b2619"/>
    <x v="31"/>
    <n v="435706.49731000001"/>
    <n v="437312.77789999999"/>
    <n v="435706.49731000001"/>
    <n v="437312.77789999999"/>
    <n v="69894.783620000002"/>
    <n v="76818.389679999993"/>
    <n v="69894.783620000002"/>
    <n v="76818.389679999993"/>
    <n v="0"/>
    <n v="0"/>
    <n v="137.94900000000001"/>
    <n v="132.37299999999999"/>
    <n v="0"/>
    <n v="0"/>
    <n v="69440.246120000011"/>
    <n v="73833.313810000007"/>
    <n v="430509.11537999997"/>
    <n v="450152.54287"/>
    <n v="0"/>
    <n v="0"/>
    <n v="0"/>
    <n v="0"/>
    <n v="0"/>
    <n v="0"/>
    <s v="Accidentes y Enfermedades Total"/>
    <s v="Totales"/>
    <s v="Accidentes y Enfermedades Total"/>
    <x v="51"/>
    <x v="3"/>
    <n v="17020235.984469999"/>
    <n v="9806444.11338"/>
    <n v="915229324.65265"/>
    <n v="785024033.86473012"/>
    <n v="876641246.77607977"/>
    <n v="747866068.79561019"/>
    <n v="169654061.67243001"/>
    <n v="148783363.26646993"/>
    <n v="122278581.2772"/>
    <n v="105924670.39598995"/>
    <n v="435706.49731000001"/>
    <n v="437312.77789999999"/>
    <n v="0.25682055178335023"/>
    <n v="0.29392585857652376"/>
    <n v="-1606.2805899999803"/>
    <n v="-0.36730703312933821"/>
    <n v="100"/>
    <n v="100"/>
    <n v="2.5599321754854487"/>
    <n v="4.4594429218571339"/>
    <n v="4.7606264962648609E-2"/>
    <n v="4.9701802066962564E-2"/>
    <n v="5.5706928582438107E-2"/>
    <n v="5.8474745164500352E-2"/>
    <m/>
    <m/>
    <m/>
    <n v="0"/>
    <m/>
    <n v="0"/>
    <m/>
    <n v="0"/>
    <m/>
    <n v="-9.0129539148652409"/>
    <n v="16.041712494884074"/>
    <n v="17.566006200158643"/>
    <n v="5.7160283419997897E-2"/>
    <n v="-5.9499803859609512"/>
    <n v="-4.363726874619223"/>
    <n v="16.129796940235934"/>
    <n v="16.401843103954743"/>
    <s v="Resto"/>
    <n v="2023"/>
    <n v="4"/>
    <d v="2025-03-26T00:00:00"/>
    <x v="51"/>
    <x v="31"/>
  </r>
  <r>
    <n v="2024"/>
    <n v="12"/>
    <n v="701"/>
    <x v="51"/>
    <s v="Accidentes y Enfermedades Total"/>
    <n v="243"/>
    <s v="72440a20f54075ac43f51a2cf0dbb2a14366b38a5c01b110ae174abc1cb44238"/>
    <s v="866d562d83a77144c090ae01fef5e5dc5d322dfdcb968ee04e0fa262fe1b2619"/>
    <x v="10"/>
    <n v="3118678.2985399999"/>
    <n v="2700000.0033899997"/>
    <n v="3118678.2985399999"/>
    <n v="2700000.0033899997"/>
    <n v="1900700.6871099998"/>
    <n v="1620121.3025800001"/>
    <n v="1900700.6871099998"/>
    <n v="1620121.3025800001"/>
    <n v="0"/>
    <n v="0"/>
    <n v="137.94900000000001"/>
    <n v="132.37299999999999"/>
    <n v="0"/>
    <n v="0"/>
    <n v="1421531.8621199999"/>
    <n v="1208812.8250499999"/>
    <n v="2194959.9276700001"/>
    <n v="2011119.9347000001"/>
    <n v="0"/>
    <n v="0"/>
    <n v="0"/>
    <n v="0"/>
    <n v="0"/>
    <n v="0"/>
    <s v="Accidentes y Enfermedades Total"/>
    <s v="Totales"/>
    <s v="Accidentes y Enfermedades Total"/>
    <x v="51"/>
    <x v="3"/>
    <n v="3118678.2985399999"/>
    <n v="2700000.0033899997"/>
    <n v="915229324.65265"/>
    <n v="785024033.86473012"/>
    <n v="876641246.77607977"/>
    <n v="747866068.79561019"/>
    <n v="169654061.67243001"/>
    <n v="148783363.26646993"/>
    <n v="122278581.2772"/>
    <n v="105924670.39598995"/>
    <n v="3118678.2985399999"/>
    <n v="2700000.0033899997"/>
    <n v="1.8382573737383188"/>
    <n v="1.8147190277950092"/>
    <n v="418678.29515000014"/>
    <n v="15.506603504604687"/>
    <n v="100"/>
    <n v="100"/>
    <n v="100"/>
    <n v="100"/>
    <n v="0.34075375586589818"/>
    <n v="0.35575308713903153"/>
    <n v="0.3439385148627494"/>
    <n v="0.36102721009099592"/>
    <m/>
    <m/>
    <m/>
    <n v="0"/>
    <m/>
    <n v="0"/>
    <m/>
    <n v="0"/>
    <m/>
    <n v="17.318418323565311"/>
    <n v="60.945711777960788"/>
    <n v="60.004492612809187"/>
    <n v="1.5544019788724874"/>
    <n v="17.597351108613644"/>
    <n v="9.1411750138821866"/>
    <n v="64.763453956491517"/>
    <n v="60.106451345494669"/>
    <s v="Medianas"/>
    <n v="2023"/>
    <n v="4"/>
    <d v="2025-03-26T00:00:00"/>
    <x v="51"/>
    <x v="10"/>
  </r>
  <r>
    <n v="2024"/>
    <n v="12"/>
    <n v="18"/>
    <x v="64"/>
    <s v="Accidentes y Enfermedades Total"/>
    <n v="5"/>
    <s v="ef2d127de37b942baad06145e54b0c619a1f22327b2ebbcfbec78f5564afe39d"/>
    <s v="866d562d83a77144c090ae01fef5e5dc5d322dfdcb968ee04e0fa262fe1b2619"/>
    <x v="27"/>
    <n v="979435.60864999995"/>
    <n v="963292.14204999991"/>
    <n v="979435.60864999995"/>
    <n v="963292.14204999991"/>
    <n v="49957.568480000002"/>
    <n v="71824.026610000015"/>
    <n v="49957.568480000002"/>
    <n v="71824.026610000015"/>
    <n v="0"/>
    <n v="0"/>
    <n v="137.94900000000001"/>
    <n v="132.37299999999999"/>
    <n v="0"/>
    <n v="0"/>
    <n v="50127.686529999999"/>
    <n v="69048.52175"/>
    <n v="969462.68772000005"/>
    <n v="956200.22311999998"/>
    <n v="0"/>
    <n v="0"/>
    <n v="0"/>
    <n v="0"/>
    <n v="0"/>
    <n v="0"/>
    <s v="Accidentes y Enfermedades Total"/>
    <s v="Totales"/>
    <s v="Accidentes y Enfermedades Total"/>
    <x v="51"/>
    <x v="3"/>
    <n v="21640816.292180002"/>
    <n v="22099973.424029998"/>
    <n v="915229324.65265"/>
    <n v="785024033.86473012"/>
    <n v="876641246.77607977"/>
    <n v="747866068.79561019"/>
    <n v="169654061.67243001"/>
    <n v="148783363.26646993"/>
    <n v="122278581.2772"/>
    <n v="105924670.39598995"/>
    <n v="979435.60864999995"/>
    <n v="963292.14204999991"/>
    <n v="0.57731338642578767"/>
    <n v="0.64744613974396492"/>
    <n v="16143.466600000043"/>
    <n v="1.6758640390904578"/>
    <n v="100"/>
    <n v="100"/>
    <n v="4.5258718313870769"/>
    <n v="4.3587932146677693"/>
    <n v="0.1070153219819216"/>
    <n v="0.1117259326151895"/>
    <n v="0.12270861788875979"/>
    <n v="0.12880543485564458"/>
    <m/>
    <m/>
    <m/>
    <n v="0"/>
    <m/>
    <n v="0"/>
    <m/>
    <n v="0"/>
    <m/>
    <n v="-30.444489347183946"/>
    <n v="5.1006485815702334"/>
    <n v="7.4561001252589865"/>
    <n v="4.0855534925408124E-2"/>
    <n v="-27.402230692940222"/>
    <n v="1.3869966016872182"/>
    <n v="5.1706669235400078"/>
    <n v="7.2211363353064852"/>
    <s v="Resto"/>
    <n v="2023"/>
    <n v="4"/>
    <d v="2025-03-26T00:00:00"/>
    <x v="51"/>
    <x v="27"/>
  </r>
  <r>
    <n v="2024"/>
    <n v="12"/>
    <n v="34"/>
    <x v="54"/>
    <s v="Accidentes y Enfermedades Total"/>
    <n v="23"/>
    <s v="535fa30d7e25dd8a49f1536779734ec8286108d115da5045d77f3b4185d8f790"/>
    <s v="866d562d83a77144c090ae01fef5e5dc5d322dfdcb968ee04e0fa262fe1b2619"/>
    <x v="5"/>
    <n v="29477576.444589999"/>
    <n v="25513600.320529997"/>
    <n v="29477576.444589999"/>
    <n v="25513600.320529997"/>
    <n v="22624702.04583"/>
    <n v="19546179.630870003"/>
    <n v="22624702.04583"/>
    <n v="19546179.630870003"/>
    <n v="0"/>
    <n v="0"/>
    <n v="137.94900000000001"/>
    <n v="132.37299999999999"/>
    <n v="8016.2833300000002"/>
    <n v="9556.8775100000003"/>
    <n v="20508532.26636"/>
    <n v="17475457.43079"/>
    <n v="25544740.682490002"/>
    <n v="21841131.89099"/>
    <n v="0"/>
    <n v="0"/>
    <n v="0"/>
    <n v="0"/>
    <n v="0"/>
    <n v="0"/>
    <s v="Accidentes y Enfermedades Total"/>
    <s v="Totales"/>
    <s v="Accidentes y Enfermedades Total"/>
    <x v="51"/>
    <x v="3"/>
    <n v="84280855.568709999"/>
    <n v="79147200.16046001"/>
    <n v="915229324.65265"/>
    <n v="785024033.86473012"/>
    <n v="876641246.77607977"/>
    <n v="747866068.79561019"/>
    <n v="169654061.67243001"/>
    <n v="148783363.26646993"/>
    <n v="122278581.2772"/>
    <n v="105924670.39598995"/>
    <n v="29477576.444589999"/>
    <n v="25513600.320529997"/>
    <n v="17.375108001543541"/>
    <n v="17.14815404114459"/>
    <n v="3963976.1240600012"/>
    <n v="15.536717963204572"/>
    <n v="100"/>
    <n v="100"/>
    <n v="34.975411967144062"/>
    <n v="32.235632174991281"/>
    <n v="3.2207858348264131"/>
    <n v="3.3625586923951172"/>
    <n v="3.2500406637137846"/>
    <n v="3.4115199746417155"/>
    <m/>
    <m/>
    <m/>
    <n v="0"/>
    <m/>
    <n v="0"/>
    <m/>
    <n v="0"/>
    <m/>
    <n v="15.749995513690941"/>
    <n v="76.752246197574692"/>
    <n v="76.610824757420858"/>
    <n v="18.502587950820942"/>
    <n v="17.356197098600855"/>
    <n v="16.957036887945499"/>
    <n v="80.284754193718854"/>
    <n v="80.011684000676965"/>
    <s v="Grandes"/>
    <n v="2023"/>
    <n v="4"/>
    <d v="2025-03-26T00:00:00"/>
    <x v="51"/>
    <x v="5"/>
  </r>
  <r>
    <n v="2024"/>
    <n v="12"/>
    <n v="120"/>
    <x v="58"/>
    <s v="Accidentes y Enfermedades Total"/>
    <n v="234"/>
    <s v="114bd151f8fb0c58642d2170da4ae7d7c57977260ac2cc8905306cab6b2acabc"/>
    <s v="866d562d83a77144c090ae01fef5e5dc5d322dfdcb968ee04e0fa262fe1b2619"/>
    <x v="34"/>
    <n v="139645.32724000001"/>
    <n v="115986.81951"/>
    <n v="139645.32724000001"/>
    <n v="115986.81951"/>
    <n v="92457.575310000015"/>
    <n v="54873.849929999982"/>
    <n v="92457.575310000015"/>
    <n v="54873.849929999982"/>
    <n v="0"/>
    <n v="0"/>
    <n v="137.94900000000001"/>
    <n v="132.37299999999999"/>
    <n v="-6.7725900000000001"/>
    <n v="-821.2114499999999"/>
    <n v="71124.177409999989"/>
    <n v="42511.717850000001"/>
    <n v="103624.35419"/>
    <n v="89704.201799999995"/>
    <n v="0"/>
    <n v="0"/>
    <n v="0"/>
    <n v="0"/>
    <n v="0"/>
    <n v="0"/>
    <s v="Accidentes y Enfermedades Total"/>
    <s v="Totales"/>
    <s v="Accidentes y Enfermedades Total"/>
    <x v="51"/>
    <x v="3"/>
    <n v="3543412.1833600001"/>
    <n v="3536266.6495100004"/>
    <n v="915229324.65265"/>
    <n v="785024033.86473012"/>
    <n v="876641246.77607977"/>
    <n v="747866068.79561019"/>
    <n v="169654061.67243001"/>
    <n v="148783363.26646993"/>
    <n v="122278581.2772"/>
    <n v="105924670.39598995"/>
    <n v="139645.32724000001"/>
    <n v="115986.81951"/>
    <n v="8.2311809020893828E-2"/>
    <n v="7.795684743479582E-2"/>
    <n v="23658.507730000012"/>
    <n v="20.39758295808798"/>
    <n v="100"/>
    <n v="100"/>
    <n v="3.9409845655489883"/>
    <n v="3.2799228962575997"/>
    <n v="1.5257960325189376E-2"/>
    <n v="1.5929586675684858E-2"/>
    <n v="1.4774938665124493E-2"/>
    <n v="1.5509036223128729E-2"/>
    <m/>
    <m/>
    <m/>
    <n v="0"/>
    <m/>
    <n v="0"/>
    <m/>
    <n v="0"/>
    <m/>
    <n v="68.491140001920485"/>
    <n v="66.20885720801725"/>
    <n v="47.310418685348068"/>
    <n v="7.5612240790071714E-2"/>
    <n v="67.304877353950516"/>
    <n v="15.517837638236486"/>
    <n v="68.636545883403571"/>
    <n v="47.390999526178277"/>
    <s v="Resto"/>
    <n v="2023"/>
    <n v="4"/>
    <d v="2025-03-26T00:00:00"/>
    <x v="51"/>
    <x v="34"/>
  </r>
  <r>
    <n v="2024"/>
    <n v="12"/>
    <n v="9"/>
    <x v="8"/>
    <s v="Accidentes y Enfermedades Total"/>
    <n v="9"/>
    <s v="19581e27de7ced00ff1ce50b2047e7a567c76b1cbaebabe5ef03f7c3017bb5b7"/>
    <s v="866d562d83a77144c090ae01fef5e5dc5d322dfdcb968ee04e0fa262fe1b2619"/>
    <x v="41"/>
    <n v="56873.954549999995"/>
    <n v="58398.806400000001"/>
    <n v="56873.954549999995"/>
    <n v="58398.806400000001"/>
    <n v="26817.50387"/>
    <n v="29549.961769999998"/>
    <n v="26817.50387"/>
    <n v="29549.961769999998"/>
    <n v="0"/>
    <n v="0"/>
    <n v="137.94900000000001"/>
    <n v="132.37299999999999"/>
    <n v="0"/>
    <n v="0"/>
    <n v="26817.50387"/>
    <n v="29549.961769999998"/>
    <n v="59785.241549999999"/>
    <n v="58829.925179999998"/>
    <n v="0"/>
    <n v="0"/>
    <n v="0"/>
    <n v="0"/>
    <n v="0"/>
    <n v="0"/>
    <s v="Accidentes y Enfermedades Total"/>
    <s v="Totales"/>
    <s v="Accidentes y Enfermedades Total"/>
    <x v="51"/>
    <x v="3"/>
    <n v="3641209.24174"/>
    <n v="3056102.5559399999"/>
    <n v="915229324.65265"/>
    <n v="785024033.86473012"/>
    <n v="876641246.77607977"/>
    <n v="747866068.79561019"/>
    <n v="169654061.67243001"/>
    <n v="148783363.26646993"/>
    <n v="122278581.2772"/>
    <n v="105924670.39598995"/>
    <n v="56873.954549999995"/>
    <n v="58398.806400000001"/>
    <n v="3.3523485373319784E-2"/>
    <n v="3.9250898163532007E-2"/>
    <n v="-1524.8518500000064"/>
    <n v="-2.6111010549695224"/>
    <n v="100"/>
    <n v="100"/>
    <n v="1.5619523837861629"/>
    <n v="1.9108915794233752"/>
    <n v="6.2141752911583038E-3"/>
    <n v="6.4877114508538848E-3"/>
    <n v="7.4391106362054231E-3"/>
    <n v="7.808725229912823E-3"/>
    <m/>
    <m/>
    <m/>
    <n v="0"/>
    <m/>
    <n v="0"/>
    <m/>
    <n v="0"/>
    <m/>
    <n v="-9.2469084097904659"/>
    <n v="47.152521891938676"/>
    <n v="50.600283792786563"/>
    <n v="2.1931481040989458E-2"/>
    <n v="-9.2469084097904659"/>
    <n v="1.6238612697144328"/>
    <n v="44.856394612994585"/>
    <n v="50.229473655774584"/>
    <s v="Resto"/>
    <n v="2023"/>
    <n v="4"/>
    <d v="2025-03-26T00:00:00"/>
    <x v="51"/>
    <x v="41"/>
  </r>
  <r>
    <n v="2024"/>
    <n v="12"/>
    <n v="201.1"/>
    <x v="1"/>
    <s v="Accidentes y Enfermedades Total"/>
    <n v="201.1"/>
    <m/>
    <m/>
    <x v="1"/>
    <n v="169654061.67243004"/>
    <n v="148783363.26646996"/>
    <n v="169654061.67243004"/>
    <n v="148783363.26646996"/>
    <n v="122278581.27720001"/>
    <n v="105924670.39598998"/>
    <n v="122278581.27720001"/>
    <n v="105924670.39598998"/>
    <n v="0"/>
    <n v="0"/>
    <n v="0"/>
    <n v="0"/>
    <n v="-124879.15572"/>
    <n v="21753.699470000003"/>
    <n v="113347426.74273999"/>
    <n v="97865517.517459974"/>
    <n v="152171899.41067001"/>
    <n v="134606618.35295999"/>
    <n v="0"/>
    <n v="0"/>
    <n v="0"/>
    <n v="0"/>
    <n v="0"/>
    <n v="0"/>
    <s v="Accidentes y Enfermedades Total"/>
    <s v="Totales"/>
    <s v="Accidentes y Enfermedades Total"/>
    <x v="51"/>
    <x v="3"/>
    <n v="754064352.06283998"/>
    <n v="647650694.42812002"/>
    <n v="915229324.65265"/>
    <n v="785024033.86473012"/>
    <n v="876641246.77607977"/>
    <n v="747866068.79561019"/>
    <n v="169654061.67243001"/>
    <n v="148783363.26646993"/>
    <n v="122278581.2772"/>
    <n v="105924670.39598995"/>
    <n v="169654061.67243004"/>
    <n v="148783363.26646996"/>
    <n v="100.00000000000003"/>
    <n v="100.00000000000003"/>
    <n v="20870698.405960083"/>
    <n v="14.027575360412303"/>
    <n v="100"/>
    <n v="100"/>
    <n v="22.498618481077848"/>
    <n v="22.972779083923729"/>
    <n v="18.53678166800627"/>
    <n v="19.35273548858747"/>
    <n v="18.952714419964785"/>
    <n v="19.894386103928461"/>
    <m/>
    <m/>
    <m/>
    <n v="0"/>
    <m/>
    <n v="0"/>
    <m/>
    <n v="0"/>
    <m/>
    <n v="15.439189775217033"/>
    <n v="72.075245397482362"/>
    <n v="71.193894310803856"/>
    <n v="100.00000000000003"/>
    <n v="15.819575288628007"/>
    <n v="13.049344283838305"/>
    <n v="74.486437497140344"/>
    <n v="72.704833324644554"/>
    <m/>
    <n v="2023"/>
    <n v="4"/>
    <d v="2025-03-26T00:00:00"/>
    <x v="51"/>
    <x v="1"/>
  </r>
  <r>
    <n v="2024"/>
    <n v="12"/>
    <n v="1"/>
    <x v="14"/>
    <s v="Accidentes y Enfermedades Total"/>
    <n v="30"/>
    <s v="624b60c58c9d8bfb6ff1886c2fd605d2adeb6ea4da576068201b6c6958ce93f4"/>
    <s v="866d562d83a77144c090ae01fef5e5dc5d322dfdcb968ee04e0fa262fe1b2619"/>
    <x v="16"/>
    <n v="4777748.5748199997"/>
    <n v="4419817.2929100003"/>
    <n v="4777748.5748199997"/>
    <n v="4419817.2929100003"/>
    <n v="4551240.0657000002"/>
    <n v="3972143.2674800009"/>
    <n v="4551240.0657000002"/>
    <n v="3972143.2674800009"/>
    <n v="0"/>
    <n v="0"/>
    <n v="137.94900000000001"/>
    <n v="132.37299999999999"/>
    <n v="0"/>
    <n v="0"/>
    <n v="4250575.3589899996"/>
    <n v="3711073.90662"/>
    <n v="4477718.8624399994"/>
    <n v="4084320.80981"/>
    <n v="0"/>
    <n v="0"/>
    <n v="0"/>
    <n v="0"/>
    <n v="0"/>
    <n v="0"/>
    <s v="Accidentes y Enfermedades Total"/>
    <s v="Totales"/>
    <s v="Accidentes y Enfermedades Total"/>
    <x v="51"/>
    <x v="3"/>
    <n v="45393489.003809996"/>
    <n v="37616661.60249"/>
    <n v="915229324.65265"/>
    <n v="785024033.86473012"/>
    <n v="876641246.77607977"/>
    <n v="747866068.79561019"/>
    <n v="169654061.67243001"/>
    <n v="148783363.26646993"/>
    <n v="122278581.2772"/>
    <n v="105924670.39598995"/>
    <n v="4777748.5748199997"/>
    <n v="4419817.2929100003"/>
    <n v="2.8161710528598669"/>
    <n v="2.9706394558336067"/>
    <n v="357931.28190999944"/>
    <n v="8.0983275594710857"/>
    <n v="100"/>
    <n v="100"/>
    <n v="10.525184733914132"/>
    <n v="11.749626640492293"/>
    <n v="0.52202747946622696"/>
    <n v="0.54500613476613868"/>
    <n v="0.56301681251093927"/>
    <n v="0.59099048309917712"/>
    <m/>
    <m/>
    <m/>
    <n v="0"/>
    <m/>
    <n v="0"/>
    <m/>
    <n v="0"/>
    <m/>
    <n v="14.578950436180737"/>
    <n v="95.25909525014022"/>
    <n v="89.871209695746231"/>
    <n v="3.7220255732134686"/>
    <n v="14.53761002731877"/>
    <n v="9.6319087297234152"/>
    <n v="94.927249556569421"/>
    <n v="90.861469493446506"/>
    <s v="Medianas"/>
    <n v="2023"/>
    <n v="4"/>
    <d v="2025-03-26T00:00:00"/>
    <x v="51"/>
    <x v="16"/>
  </r>
  <r>
    <n v="2024"/>
    <n v="12"/>
    <n v="37"/>
    <x v="35"/>
    <s v="Accidentes y Enfermedades Total"/>
    <n v="25"/>
    <s v="b7a56873cd771f2c446d369b649430b65a756ba278ff97ec81bb6f55b2e73569"/>
    <s v="866d562d83a77144c090ae01fef5e5dc5d322dfdcb968ee04e0fa262fe1b2619"/>
    <x v="17"/>
    <n v="2168650.3452900001"/>
    <n v="1225622.8746099998"/>
    <n v="2168650.3452900001"/>
    <n v="1225622.8746099998"/>
    <n v="1355502.5827500001"/>
    <n v="882259.37641999999"/>
    <n v="1355502.5827500001"/>
    <n v="882259.37641999999"/>
    <n v="0"/>
    <n v="0"/>
    <n v="137.94900000000001"/>
    <n v="132.37299999999999"/>
    <n v="0"/>
    <n v="0"/>
    <n v="1285515.3393299999"/>
    <n v="791537.23650999996"/>
    <n v="1909600.9704800001"/>
    <n v="1259495.9580299999"/>
    <n v="0"/>
    <n v="0"/>
    <n v="0"/>
    <n v="0"/>
    <n v="0"/>
    <n v="0"/>
    <s v="Accidentes y Enfermedades Total"/>
    <s v="Totales"/>
    <s v="Accidentes y Enfermedades Total"/>
    <x v="51"/>
    <x v="3"/>
    <n v="13491623.877"/>
    <n v="11092660.54903"/>
    <n v="915229324.65265"/>
    <n v="785024033.86473012"/>
    <n v="876641246.77607977"/>
    <n v="747866068.79561019"/>
    <n v="169654061.67243001"/>
    <n v="148783363.26646993"/>
    <n v="122278581.2772"/>
    <n v="105924670.39598995"/>
    <n v="2168650.3452900001"/>
    <n v="1225622.8746099998"/>
    <n v="1.2782778814204017"/>
    <n v="0.8237633883937131"/>
    <n v="943027.47068000026"/>
    <n v="76.942711352386993"/>
    <n v="100"/>
    <n v="100"/>
    <n v="16.074049833148933"/>
    <n v="11.048953217243943"/>
    <n v="0.23695157998931596"/>
    <n v="0.24738173720041007"/>
    <n v="0.15612552249848577"/>
    <n v="0.16388266906984911"/>
    <m/>
    <m/>
    <m/>
    <n v="0"/>
    <m/>
    <n v="0"/>
    <m/>
    <n v="0"/>
    <m/>
    <n v="53.639918030716686"/>
    <n v="62.504432108844043"/>
    <n v="71.984571657145352"/>
    <n v="1.1085363999089402"/>
    <n v="62.40743707750498"/>
    <n v="51.616284141700717"/>
    <n v="67.318531944758647"/>
    <n v="62.845555911751994"/>
    <s v="Medianas"/>
    <n v="2023"/>
    <n v="4"/>
    <d v="2025-03-26T00:00:00"/>
    <x v="51"/>
    <x v="17"/>
  </r>
  <r>
    <n v="2024"/>
    <n v="12"/>
    <n v="119"/>
    <x v="62"/>
    <s v="Accidentes y Enfermedades Total"/>
    <n v="217"/>
    <s v="16badfc6202cb3f8889e0f2779b19218af4cbb736e56acadce8148aba9a7a9f8"/>
    <s v="866d562d83a77144c090ae01fef5e5dc5d322dfdcb968ee04e0fa262fe1b2619"/>
    <x v="25"/>
    <n v="647961.79415999993"/>
    <n v="572236.92728999991"/>
    <n v="647961.79415999993"/>
    <n v="572236.92728999991"/>
    <n v="376375.52812999993"/>
    <n v="347196.42152999999"/>
    <n v="376375.52812999993"/>
    <n v="347196.42152999999"/>
    <n v="0"/>
    <n v="0"/>
    <n v="137.94900000000001"/>
    <n v="132.37299999999999"/>
    <n v="0"/>
    <n v="0"/>
    <n v="285116.77376000001"/>
    <n v="288666.40857999999"/>
    <n v="613139.8409500001"/>
    <n v="519276.24763999996"/>
    <n v="0"/>
    <n v="0"/>
    <n v="0"/>
    <n v="0"/>
    <n v="0"/>
    <n v="0"/>
    <s v="Accidentes y Enfermedades Total"/>
    <s v="Totales"/>
    <s v="Accidentes y Enfermedades Total"/>
    <x v="51"/>
    <x v="3"/>
    <n v="1263154.0409200001"/>
    <n v="1108651.2541700001"/>
    <n v="915229324.65265"/>
    <n v="785024033.86473012"/>
    <n v="876641246.77607977"/>
    <n v="747866068.79561019"/>
    <n v="169654061.67243001"/>
    <n v="148783363.26646993"/>
    <n v="122278581.2772"/>
    <n v="105924670.39598995"/>
    <n v="647961.79415999993"/>
    <n v="572236.92728999991"/>
    <n v="0.3819312003334715"/>
    <n v="0.38461082928010421"/>
    <n v="75724.866870000027"/>
    <n v="13.233131812834564"/>
    <n v="100"/>
    <n v="100"/>
    <n v="51.297131875386029"/>
    <n v="51.615593734966659"/>
    <n v="7.0797752727811233E-2"/>
    <n v="7.3914134948923821E-2"/>
    <n v="7.2894192101716437E-2"/>
    <n v="7.6515963374505058E-2"/>
    <m/>
    <m/>
    <m/>
    <n v="0"/>
    <m/>
    <n v="0"/>
    <m/>
    <n v="0"/>
    <m/>
    <n v="8.4042071837651999"/>
    <n v="58.086067962992004"/>
    <n v="60.6735435922063"/>
    <n v="0.30780168055497281"/>
    <n v="-1.2296667414339102"/>
    <n v="18.075849557261712"/>
    <n v="46.501100518641806"/>
    <n v="55.59014299073516"/>
    <s v="Resto"/>
    <n v="2023"/>
    <n v="4"/>
    <d v="2025-03-26T00:00:00"/>
    <x v="51"/>
    <x v="25"/>
  </r>
  <r>
    <n v="2024"/>
    <n v="12"/>
    <n v="22"/>
    <x v="15"/>
    <s v="Accidentes y Enfermedades Total"/>
    <n v="16"/>
    <s v="b17ef6d19c7a5b1ee83b907c595526dcb1eb06db8227d650d5dda0a9f4ce8cd9"/>
    <s v="866d562d83a77144c090ae01fef5e5dc5d322dfdcb968ee04e0fa262fe1b2619"/>
    <x v="15"/>
    <n v="6149622.8427499998"/>
    <n v="5950050.4986999994"/>
    <n v="6149622.8427499998"/>
    <n v="5950050.4986999994"/>
    <n v="4459366.3953000009"/>
    <n v="4373926.2003100002"/>
    <n v="4459366.3953000009"/>
    <n v="4373926.2003100002"/>
    <n v="0"/>
    <n v="0"/>
    <n v="137.94900000000001"/>
    <n v="132.37299999999999"/>
    <n v="-760.57480999999996"/>
    <n v="2315.2204500000003"/>
    <n v="4459349.3688199995"/>
    <n v="4373901.8801800003"/>
    <n v="6218220.7718599997"/>
    <n v="5681525.4110200005"/>
    <n v="0"/>
    <n v="0"/>
    <n v="0"/>
    <n v="0"/>
    <n v="0"/>
    <n v="0"/>
    <s v="Accidentes y Enfermedades Total"/>
    <s v="Totales"/>
    <s v="Accidentes y Enfermedades Total"/>
    <x v="51"/>
    <x v="3"/>
    <n v="30790952.222909998"/>
    <n v="26673376.957529999"/>
    <n v="915229324.65265"/>
    <n v="785024033.86473012"/>
    <n v="876641246.77607977"/>
    <n v="747866068.79561019"/>
    <n v="169654061.67243001"/>
    <n v="148783363.26646993"/>
    <n v="122278581.2772"/>
    <n v="105924670.39598995"/>
    <n v="6149622.8427499998"/>
    <n v="5950050.4986999994"/>
    <n v="3.624801423630966"/>
    <n v="3.9991369788055549"/>
    <n v="199572.34405000042"/>
    <n v="3.3541285757760164"/>
    <n v="100"/>
    <n v="100"/>
    <n v="19.972174937072502"/>
    <n v="22.307076108787481"/>
    <n v="0.67192152579725517"/>
    <n v="0.70149823150185364"/>
    <n v="0.75794501085622445"/>
    <n v="0.79560375138855666"/>
    <m/>
    <m/>
    <m/>
    <n v="0"/>
    <m/>
    <n v="0"/>
    <m/>
    <n v="0"/>
    <m/>
    <n v="1.953398184540589"/>
    <n v="72.514469737884824"/>
    <n v="73.5107408124627"/>
    <n v="3.6468908526104169"/>
    <n v="1.9535757998412784"/>
    <n v="9.4463250978164215"/>
    <n v="71.714233579489246"/>
    <n v="76.984639929556465"/>
    <s v="Medianas"/>
    <n v="2023"/>
    <n v="4"/>
    <d v="2025-03-26T00:00:00"/>
    <x v="51"/>
    <x v="15"/>
  </r>
  <r>
    <n v="2024"/>
    <n v="12"/>
    <n v="10"/>
    <x v="4"/>
    <s v="Accidentes y Enfermedades Total"/>
    <n v="10"/>
    <s v="4a44dc15364204a80fe80e9039455cc1608281820fe2b24f1e5233ade6af1dd5"/>
    <s v="866d562d83a77144c090ae01fef5e5dc5d322dfdcb968ee04e0fa262fe1b2619"/>
    <x v="23"/>
    <n v="982311.20866999996"/>
    <n v="832402.52324000001"/>
    <n v="982311.20866999996"/>
    <n v="832402.52324000001"/>
    <n v="555551.54602999997"/>
    <n v="520164.39827000001"/>
    <n v="555551.54602999997"/>
    <n v="520164.39827000001"/>
    <n v="0"/>
    <n v="0"/>
    <n v="137.94900000000001"/>
    <n v="132.37299999999999"/>
    <n v="0"/>
    <n v="0"/>
    <n v="529115.25771999999"/>
    <n v="487680.83788999997"/>
    <n v="891171.04399999999"/>
    <n v="830876.02655999991"/>
    <n v="0"/>
    <n v="0"/>
    <n v="0"/>
    <n v="0"/>
    <n v="0"/>
    <n v="0"/>
    <s v="Accidentes y Enfermedades Total"/>
    <s v="Totales"/>
    <s v="Accidentes y Enfermedades Total"/>
    <x v="51"/>
    <x v="3"/>
    <n v="6475502.38203"/>
    <n v="6588756.6787700001"/>
    <n v="915229324.65265"/>
    <n v="785024033.86473012"/>
    <n v="876641246.77607977"/>
    <n v="747866068.79561019"/>
    <n v="169654061.67243001"/>
    <n v="148783363.26646993"/>
    <n v="122278581.2772"/>
    <n v="105924670.39598995"/>
    <n v="982311.20866999996"/>
    <n v="832402.52324000001"/>
    <n v="0.57900836501436526"/>
    <n v="0.5594728503005898"/>
    <n v="149908.68542999995"/>
    <n v="18.009157978822941"/>
    <n v="100"/>
    <n v="100"/>
    <n v="15.169652495163719"/>
    <n v="12.633681342674718"/>
    <n v="0.1073295164622057"/>
    <n v="0.11205395733802513"/>
    <n v="0.10603529157470787"/>
    <n v="0.11130368898545301"/>
    <m/>
    <m/>
    <m/>
    <n v="0"/>
    <m/>
    <n v="0"/>
    <m/>
    <n v="0"/>
    <m/>
    <n v="6.8030699289864938"/>
    <n v="56.555553996191179"/>
    <n v="62.489526851184849"/>
    <n v="0.4543326723513334"/>
    <n v="8.4962165028402925"/>
    <n v="7.2568007154610203"/>
    <n v="59.373030719790755"/>
    <n v="58.694777836965685"/>
    <s v="Resto"/>
    <n v="2023"/>
    <n v="4"/>
    <d v="2025-03-26T00:00:00"/>
    <x v="51"/>
    <x v="23"/>
  </r>
  <r>
    <n v="2024"/>
    <n v="12"/>
    <n v="43"/>
    <x v="9"/>
    <s v="Accidentes y Enfermedades Total"/>
    <n v="31"/>
    <s v="eb1e33e8a81b697b75855af6bfcdbcbf7cbbde9f94962ceaec1ed8af21f5a50f"/>
    <s v="866d562d83a77144c090ae01fef5e5dc5d322dfdcb968ee04e0fa262fe1b2619"/>
    <x v="0"/>
    <n v="41404529.52307"/>
    <n v="36758202.638769999"/>
    <n v="41404529.52307"/>
    <n v="36758202.638769999"/>
    <n v="30732782.867989995"/>
    <n v="26185265.53154999"/>
    <n v="30732782.867989995"/>
    <n v="26185265.53154999"/>
    <n v="0"/>
    <n v="0"/>
    <n v="137.94900000000001"/>
    <n v="132.37299999999999"/>
    <n v="24998.36274"/>
    <n v="9924.9405299999999"/>
    <n v="29853345.04623"/>
    <n v="25566769.632909998"/>
    <n v="38714017.495789997"/>
    <n v="34888347.054679997"/>
    <n v="0"/>
    <n v="0"/>
    <n v="0"/>
    <n v="0"/>
    <n v="0"/>
    <n v="0"/>
    <s v="Accidentes y Enfermedades Total"/>
    <s v="Totales"/>
    <s v="Accidentes y Enfermedades Total"/>
    <x v="51"/>
    <x v="3"/>
    <n v="116483297.66436"/>
    <n v="99677568.474130005"/>
    <n v="915229324.65265"/>
    <n v="785024033.86473012"/>
    <n v="876641246.77607977"/>
    <n v="747866068.79561019"/>
    <n v="169654061.67243001"/>
    <n v="148783363.26646993"/>
    <n v="122278581.2772"/>
    <n v="105924670.39598995"/>
    <n v="41404529.52307"/>
    <n v="36758202.638769999"/>
    <n v="24.4052686478054"/>
    <n v="24.705855434210292"/>
    <n v="4646326.884300001"/>
    <n v="12.640245035809716"/>
    <n v="100"/>
    <n v="100"/>
    <n v="35.545464760428395"/>
    <n v="36.877106054518279"/>
    <n v="4.5239513647340734"/>
    <n v="4.7230870866889454"/>
    <n v="4.682430225455227"/>
    <n v="4.9150782703601861"/>
    <m/>
    <m/>
    <m/>
    <n v="0"/>
    <m/>
    <n v="0"/>
    <m/>
    <n v="0"/>
    <m/>
    <n v="17.366703159686537"/>
    <n v="74.225654105950255"/>
    <n v="71.236523147983277"/>
    <n v="25.133414656095958"/>
    <n v="16.766198760606208"/>
    <n v="10.965467739454905"/>
    <n v="77.112495621195691"/>
    <n v="73.281687988369214"/>
    <s v="Grandes"/>
    <n v="2023"/>
    <n v="4"/>
    <d v="2025-03-26T00:00:00"/>
    <x v="51"/>
    <x v="0"/>
  </r>
  <r>
    <n v="2024"/>
    <n v="12"/>
    <n v="705"/>
    <x v="52"/>
    <s v="Accidentes y Enfermedades Total"/>
    <n v="36"/>
    <s v="76a50887d8f1c2e9301755428990ad81479ee21c25b43215cf524541e0503269"/>
    <s v="866d562d83a77144c090ae01fef5e5dc5d322dfdcb968ee04e0fa262fe1b2619"/>
    <x v="26"/>
    <n v="671926.05077999993"/>
    <n v="603978.9678300001"/>
    <n v="671926.05077999993"/>
    <n v="603978.9678300001"/>
    <n v="636538.17339000001"/>
    <n v="636807.54243999999"/>
    <n v="636538.17339000001"/>
    <n v="636807.54243999999"/>
    <n v="0"/>
    <n v="0"/>
    <n v="137.94900000000001"/>
    <n v="132.37299999999999"/>
    <n v="0"/>
    <n v="0"/>
    <n v="144941.93474"/>
    <n v="98014.012180000005"/>
    <n v="144505.20162000001"/>
    <n v="105172.52271999999"/>
    <n v="0"/>
    <n v="0"/>
    <n v="0"/>
    <n v="0"/>
    <n v="0"/>
    <n v="0"/>
    <s v="Accidentes y Enfermedades Total"/>
    <s v="Totales"/>
    <s v="Accidentes y Enfermedades Total"/>
    <x v="51"/>
    <x v="3"/>
    <n v="671926.05077999993"/>
    <n v="603978.9678300001"/>
    <n v="915229324.65265"/>
    <n v="785024033.86473012"/>
    <n v="876641246.77607977"/>
    <n v="747866068.79561019"/>
    <n v="169654061.67243001"/>
    <n v="148783363.26646993"/>
    <n v="122278581.2772"/>
    <n v="105924670.39598995"/>
    <n v="671926.05077999993"/>
    <n v="603978.9678300001"/>
    <n v="0.39605656602396139"/>
    <n v="0.40594523108627284"/>
    <n v="67947.082949999836"/>
    <n v="11.249908783102637"/>
    <n v="100"/>
    <n v="100"/>
    <n v="100"/>
    <n v="100"/>
    <n v="7.3416140925664813E-2"/>
    <n v="7.6647779607800018E-2"/>
    <n v="7.6937640349247396E-2"/>
    <n v="8.0760311642787741E-2"/>
    <m/>
    <m/>
    <m/>
    <n v="0"/>
    <m/>
    <n v="0"/>
    <m/>
    <n v="0"/>
    <m/>
    <n v="-4.2299915131005505E-2"/>
    <n v="94.733367258358243"/>
    <n v="105.4353837399252"/>
    <n v="0.52056391785164469"/>
    <n v="47.8787894875869"/>
    <n v="37.398246122435516"/>
    <n v="100.30222657392531"/>
    <n v="93.193554404834387"/>
    <s v="Resto"/>
    <n v="2023"/>
    <n v="4"/>
    <d v="2025-03-26T00:00:00"/>
    <x v="51"/>
    <x v="26"/>
  </r>
  <r>
    <n v="2024"/>
    <n v="12"/>
    <n v="5.0999999999999996"/>
    <x v="6"/>
    <s v="Accidentes y Enfermedades Total"/>
    <n v="5.0999999999999996"/>
    <m/>
    <m/>
    <x v="3"/>
    <n v="122571839.76936001"/>
    <n v="107618379.37413999"/>
    <n v="122571839.76936001"/>
    <n v="107618379.37413999"/>
    <n v="91736030.064070016"/>
    <n v="79275576.200629979"/>
    <n v="91736030.064070016"/>
    <n v="79275576.200629979"/>
    <n v="0"/>
    <n v="0"/>
    <n v="0"/>
    <n v="0"/>
    <n v="-126449.58368"/>
    <n v="59483.738270000002"/>
    <n v="86199443.616469994"/>
    <n v="74030400.841439992"/>
    <n v="110522272.27339"/>
    <n v="97869051.094640002"/>
    <n v="0"/>
    <n v="0"/>
    <n v="0"/>
    <n v="0"/>
    <n v="0"/>
    <n v="0"/>
    <s v="Accidentes y Enfermedades Total"/>
    <s v="Totales"/>
    <s v="Accidentes y Enfermedades Total"/>
    <x v="51"/>
    <x v="3"/>
    <n v="328160941.83311003"/>
    <n v="291122330.42903996"/>
    <n v="915229324.65265"/>
    <n v="785024033.86473012"/>
    <n v="876641246.77607977"/>
    <n v="747866068.79561019"/>
    <n v="169654061.67243001"/>
    <n v="148783363.26646993"/>
    <n v="122278581.2772"/>
    <n v="105924670.39598995"/>
    <n v="122571839.76936001"/>
    <n v="107618379.37413999"/>
    <n v="72.248102144482175"/>
    <n v="72.332266868706455"/>
    <n v="14953460.395220011"/>
    <n v="13.894894610179609"/>
    <n v="100"/>
    <n v="100"/>
    <n v="37.35113602632677"/>
    <n v="36.966720902356748"/>
    <n v="13.392472953800816"/>
    <n v="13.981984103546122"/>
    <n v="13.708927973112736"/>
    <n v="14.390060448584386"/>
    <m/>
    <m/>
    <m/>
    <n v="0"/>
    <m/>
    <n v="0"/>
    <m/>
    <n v="0"/>
    <m/>
    <n v="15.717897567726569"/>
    <n v="74.842663891385769"/>
    <n v="73.663603430623098"/>
    <n v="75.022157687705416"/>
    <n v="16.437899345019002"/>
    <n v="12.928725717912858"/>
    <n v="77.992826100467255"/>
    <n v="75.642299596684666"/>
    <m/>
    <n v="2023"/>
    <n v="4"/>
    <d v="2025-03-26T00:00:00"/>
    <x v="51"/>
    <x v="3"/>
  </r>
  <r>
    <n v="2024"/>
    <n v="12"/>
    <n v="707"/>
    <x v="47"/>
    <s v="Accidentes y Enfermedades Total"/>
    <n v="9"/>
    <s v="19581e27de7ced00ff1ce50b2047e7a567c76b1cbaebabe5ef03f7c3017bb5b7"/>
    <s v="866d562d83a77144c090ae01fef5e5dc5d322dfdcb968ee04e0fa262fe1b2619"/>
    <x v="19"/>
    <n v="1252183.4729500001"/>
    <n v="1059775.1610900001"/>
    <n v="1252183.4729500001"/>
    <n v="1059775.1610900001"/>
    <n v="999739.62902999995"/>
    <n v="954157.52813999995"/>
    <n v="999739.62902999995"/>
    <n v="954157.52813999995"/>
    <n v="0"/>
    <n v="0"/>
    <n v="137.94900000000001"/>
    <n v="132.37299999999999"/>
    <n v="0"/>
    <n v="0"/>
    <n v="559571.47187999997"/>
    <n v="650088.87158000004"/>
    <n v="575639.03316999995"/>
    <n v="681152.86086000002"/>
    <n v="0"/>
    <n v="0"/>
    <n v="0"/>
    <n v="0"/>
    <n v="0"/>
    <n v="0"/>
    <s v="Accidentes y Enfermedades Total"/>
    <s v="Totales"/>
    <s v="Accidentes y Enfermedades Total"/>
    <x v="51"/>
    <x v="3"/>
    <n v="1252183.4729500001"/>
    <n v="1059775.1610900001"/>
    <n v="915229324.65265"/>
    <n v="785024033.86473012"/>
    <n v="876641246.77607977"/>
    <n v="747866068.79561019"/>
    <n v="169654061.67243001"/>
    <n v="148783363.26646993"/>
    <n v="122278581.2772"/>
    <n v="105924670.39598995"/>
    <n v="1252183.4729500001"/>
    <n v="1059775.1610900001"/>
    <n v="0.73808045655147947"/>
    <n v="0.71229412874069153"/>
    <n v="192408.31186000002"/>
    <n v="18.15557855329466"/>
    <n v="100"/>
    <n v="100"/>
    <n v="100"/>
    <n v="100"/>
    <n v="0.13681636276517165"/>
    <n v="0.14283875844936655"/>
    <n v="0.13499907205039957"/>
    <n v="0.14170654416728642"/>
    <m/>
    <m/>
    <m/>
    <n v="0"/>
    <m/>
    <n v="0"/>
    <m/>
    <n v="0"/>
    <m/>
    <n v="4.7772091657502402"/>
    <n v="79.83970804811284"/>
    <n v="90.033958444414736"/>
    <n v="0.81759177984215858"/>
    <n v="-13.923850054532272"/>
    <n v="-15.490477065130715"/>
    <n v="97.208743611162504"/>
    <n v="95.439498082591967"/>
    <s v="Resto"/>
    <n v="2023"/>
    <n v="4"/>
    <d v="2025-03-26T00:00:00"/>
    <x v="51"/>
    <x v="19"/>
  </r>
  <r>
    <n v="2024"/>
    <n v="12"/>
    <n v="128"/>
    <x v="65"/>
    <s v="Accidentes y Enfermedades Total"/>
    <n v="267"/>
    <s v="8acc23987b8960d83c44541f9f0eb46454cea080ea94d916f56fccf033db866f"/>
    <s v="866d562d83a77144c090ae01fef5e5dc5d322dfdcb968ee04e0fa262fe1b2619"/>
    <x v="43"/>
    <n v="115.15496"/>
    <n v="197.28062"/>
    <n v="115.15496"/>
    <n v="197.28062"/>
    <n v="-24.570149999999998"/>
    <n v="439.36926999999997"/>
    <n v="-24.570149999999998"/>
    <n v="439.36926999999997"/>
    <n v="0"/>
    <n v="0"/>
    <n v="137.94900000000001"/>
    <n v="132.37299999999999"/>
    <n v="0"/>
    <n v="0"/>
    <n v="-24.570150000000002"/>
    <n v="439.36927000000003"/>
    <n v="129.47617"/>
    <n v="295.75452000000001"/>
    <n v="0"/>
    <n v="0"/>
    <n v="0"/>
    <n v="0"/>
    <n v="0"/>
    <n v="0"/>
    <s v="Accidentes y Enfermedades Total"/>
    <s v="Totales"/>
    <s v="Accidentes y Enfermedades Total"/>
    <x v="51"/>
    <x v="3"/>
    <n v="97178.802089999997"/>
    <n v="73642.424530000004"/>
    <n v="915229324.65265"/>
    <n v="785024033.86473012"/>
    <n v="876641246.77607977"/>
    <n v="747866068.79561019"/>
    <n v="169654061.67243001"/>
    <n v="148783363.26646993"/>
    <n v="122278581.2772"/>
    <n v="105924670.39598995"/>
    <n v="115.15496"/>
    <n v="197.28062"/>
    <n v="6.7876335446859226E-5"/>
    <n v="1.3259588684433207E-4"/>
    <n v="-82.125659999999996"/>
    <n v="-41.628853356198903"/>
    <n v="100"/>
    <n v="100"/>
    <n v="0.11849802376999027"/>
    <n v="0.26788990348848851"/>
    <n v="1.258208810602784E-5"/>
    <n v="1.3135927658376997E-5"/>
    <n v="2.5130519766225911E-5"/>
    <n v="2.6379137686739505E-5"/>
    <m/>
    <m/>
    <m/>
    <n v="0"/>
    <m/>
    <n v="0"/>
    <m/>
    <n v="0"/>
    <m/>
    <n v="-105.59214120732659"/>
    <n v="-21.336597225165114"/>
    <n v="222.71283920336421"/>
    <n v="-2.0093584455564283E-5"/>
    <n v="-105.59214120732659"/>
    <n v="-56.221744303349965"/>
    <n v="-18.976580787028226"/>
    <n v="148.55876758874217"/>
    <s v="Resto"/>
    <n v="2023"/>
    <n v="4"/>
    <d v="2025-03-26T00:00:00"/>
    <x v="51"/>
    <x v="43"/>
  </r>
  <r>
    <n v="2024"/>
    <n v="12"/>
    <n v="98"/>
    <x v="53"/>
    <s v="Accidentes y Enfermedades Total"/>
    <n v="205"/>
    <s v="f8809aff4d69bece79dabe35be0c708b890d7eafb841f121330667b77d2e2590"/>
    <s v="866d562d83a77144c090ae01fef5e5dc5d322dfdcb968ee04e0fa262fe1b2619"/>
    <x v="33"/>
    <n v="457462.11063999997"/>
    <n v="363828.7476"/>
    <n v="457462.11063999997"/>
    <n v="363828.7476"/>
    <n v="239765.36691000001"/>
    <n v="169037.62781999999"/>
    <n v="239765.36691000001"/>
    <n v="169037.62781999999"/>
    <n v="0"/>
    <n v="0"/>
    <n v="137.94900000000001"/>
    <n v="132.37299999999999"/>
    <n v="0"/>
    <n v="0"/>
    <n v="46800.281439999999"/>
    <n v="58163.291090000006"/>
    <n v="218029.47829"/>
    <n v="207530.90833999999"/>
    <n v="0"/>
    <n v="0"/>
    <n v="0"/>
    <n v="0"/>
    <n v="0"/>
    <n v="0"/>
    <s v="Accidentes y Enfermedades Total"/>
    <s v="Totales"/>
    <s v="Accidentes y Enfermedades Total"/>
    <x v="51"/>
    <x v="3"/>
    <n v="3660701.92515"/>
    <n v="4474308.1404900001"/>
    <n v="915229324.65265"/>
    <n v="785024033.86473012"/>
    <n v="876641246.77607977"/>
    <n v="747866068.79561019"/>
    <n v="169654061.67243001"/>
    <n v="148783363.26646993"/>
    <n v="122278581.2772"/>
    <n v="105924670.39598995"/>
    <n v="457462.11063999997"/>
    <n v="363828.7476"/>
    <n v="0.26964406636091803"/>
    <n v="0.24453590751835966"/>
    <n v="93633.363039999967"/>
    <n v="25.735559286519649"/>
    <n v="100"/>
    <n v="100"/>
    <n v="12.496568144407307"/>
    <n v="8.131508518770806"/>
    <n v="4.9983331862057313E-2"/>
    <n v="5.2183502923499714E-2"/>
    <n v="4.63461922062239E-2"/>
    <n v="4.8648917604447894E-2"/>
    <m/>
    <m/>
    <m/>
    <n v="0"/>
    <m/>
    <n v="0"/>
    <m/>
    <n v="0"/>
    <m/>
    <n v="41.841417205235842"/>
    <n v="52.412071149359839"/>
    <n v="46.460767307437472"/>
    <n v="0.19608124694091991"/>
    <n v="-19.536393895622673"/>
    <n v="5.0587982455124747"/>
    <n v="21.465116463633034"/>
    <n v="28.026327044601228"/>
    <s v="Resto"/>
    <n v="2023"/>
    <n v="4"/>
    <d v="2025-03-26T00:00:00"/>
    <x v="51"/>
    <x v="33"/>
  </r>
  <r>
    <n v="2024"/>
    <n v="12"/>
    <n v="106"/>
    <x v="76"/>
    <s v="Accidentes y Enfermedades Total"/>
    <n v="227"/>
    <s v="dfe62e836a0a6f2633422230c81287700a56e2639652c73f264e6562220c207a"/>
    <s v="866d562d83a77144c090ae01fef5e5dc5d322dfdcb968ee04e0fa262fe1b2619"/>
    <x v="40"/>
    <n v="0.16563999999999998"/>
    <n v="0"/>
    <n v="0.16563999999999998"/>
    <n v="0"/>
    <n v="5.5599999999999998E-3"/>
    <n v="0"/>
    <n v="5.5599999999999998E-3"/>
    <n v="0"/>
    <n v="0"/>
    <n v="0"/>
    <n v="137.94900000000001"/>
    <n v="132.37299999999999"/>
    <n v="0"/>
    <n v="0"/>
    <n v="5.5599999999999998E-3"/>
    <n v="0"/>
    <n v="6.4549999999999996E-2"/>
    <n v="0"/>
    <n v="0"/>
    <n v="0"/>
    <n v="0"/>
    <n v="0"/>
    <n v="0"/>
    <n v="0"/>
    <s v="Accidentes y Enfermedades Total"/>
    <s v="Totales"/>
    <s v="Accidentes y Enfermedades Total"/>
    <x v="51"/>
    <x v="3"/>
    <n v="2187596.3269600002"/>
    <n v="1903927.41191"/>
    <n v="915229324.65265"/>
    <n v="785024033.86473012"/>
    <n v="876641246.77607977"/>
    <n v="747866068.79561019"/>
    <n v="169654061.67243001"/>
    <n v="148783363.26646993"/>
    <n v="122278581.2772"/>
    <n v="105924670.39598995"/>
    <n v="0.16563999999999998"/>
    <n v="0"/>
    <n v="9.7633972548101776E-8"/>
    <m/>
    <m/>
    <m/>
    <n v="100"/>
    <m/>
    <n v="7.571780860968171E-6"/>
    <m/>
    <n v="1.8098196325042806E-8"/>
    <n v="1.8894844454234237E-8"/>
    <m/>
    <m/>
    <m/>
    <m/>
    <m/>
    <n v="0"/>
    <m/>
    <n v="0"/>
    <m/>
    <n v="0"/>
    <m/>
    <m/>
    <n v="3.3566771311277472"/>
    <m/>
    <n v="4.5469942012131554E-9"/>
    <m/>
    <m/>
    <n v="8.6134779240898531"/>
    <m/>
    <s v="Resto"/>
    <n v="2023"/>
    <n v="4"/>
    <d v="2025-03-26T00:00:00"/>
    <x v="51"/>
    <x v="40"/>
  </r>
  <r>
    <n v="2024"/>
    <n v="12"/>
    <n v="15.1"/>
    <x v="13"/>
    <s v="Accidentes y Enfermedades Total"/>
    <n v="15.1"/>
    <m/>
    <m/>
    <x v="7"/>
    <n v="36484454.670729995"/>
    <n v="32098519.336039994"/>
    <n v="36484454.670729995"/>
    <n v="32098519.336039994"/>
    <n v="25587057.828780003"/>
    <n v="22283383.156959999"/>
    <n v="25587057.828780003"/>
    <n v="22283383.156959999"/>
    <n v="0"/>
    <n v="0"/>
    <n v="0"/>
    <n v="0"/>
    <n v="-475.24111999999985"/>
    <n v="-37583.889009999999"/>
    <n v="23715780.95073"/>
    <n v="20790273.314959999"/>
    <n v="33071160.477060001"/>
    <n v="29162160.037399996"/>
    <n v="0"/>
    <n v="0"/>
    <n v="0"/>
    <n v="0"/>
    <n v="0"/>
    <n v="0"/>
    <s v="Accidentes y Enfermedades Total"/>
    <s v="Totales"/>
    <s v="Accidentes y Enfermedades Total"/>
    <x v="51"/>
    <x v="3"/>
    <n v="188129939.24047002"/>
    <n v="160064224.90752998"/>
    <n v="915229324.65265"/>
    <n v="785024033.86473012"/>
    <n v="876641246.77607977"/>
    <n v="747866068.79561019"/>
    <n v="169654061.67243001"/>
    <n v="148783363.26646993"/>
    <n v="122278581.2772"/>
    <n v="105924670.39598995"/>
    <n v="36484454.670729995"/>
    <n v="32098519.336039994"/>
    <n v="21.505205540657549"/>
    <n v="21.573997677785908"/>
    <n v="4385935.3346900009"/>
    <n v="13.663980225298133"/>
    <n v="100"/>
    <n v="100"/>
    <n v="19.393220886599615"/>
    <n v="20.053524986350631"/>
    <n v="3.9863729983276772"/>
    <n v="4.1618455445605118"/>
    <n v="4.0888581688405967"/>
    <n v="4.2920143960712887"/>
    <m/>
    <m/>
    <m/>
    <n v="0"/>
    <m/>
    <n v="0"/>
    <m/>
    <n v="0"/>
    <m/>
    <n v="14.82573201990709"/>
    <n v="70.131397220272746"/>
    <n v="69.42184131197719"/>
    <n v="20.925216470066253"/>
    <n v="14.071520809035732"/>
    <n v="13.404358369362136"/>
    <n v="71.711366062223874"/>
    <n v="71.291952613581472"/>
    <s v="Resto"/>
    <n v="2023"/>
    <n v="4"/>
    <d v="2025-03-26T00:00:00"/>
    <x v="51"/>
    <x v="7"/>
  </r>
  <r>
    <n v="2024"/>
    <n v="12"/>
    <n v="50"/>
    <x v="56"/>
    <s v="Accidentes y Enfermedades Total"/>
    <n v="38"/>
    <s v="aea92132c4cbeb263e6ac2bf6c183b5d81737f179f21efdc5863739672f0f470"/>
    <s v="866d562d83a77144c090ae01fef5e5dc5d322dfdcb968ee04e0fa262fe1b2619"/>
    <x v="22"/>
    <n v="1028161.3278300001"/>
    <n v="880203.57852999994"/>
    <n v="1028161.3278300001"/>
    <n v="880203.57852999994"/>
    <n v="142611.35673999999"/>
    <n v="27412.851309999998"/>
    <n v="142611.35673999999"/>
    <n v="27412.851309999998"/>
    <n v="0"/>
    <n v="0"/>
    <n v="137.94900000000001"/>
    <n v="132.37299999999999"/>
    <n v="0"/>
    <n v="0"/>
    <n v="142614.35674000002"/>
    <n v="27168.086309999999"/>
    <n v="1016627.30088"/>
    <n v="857957.53876999998"/>
    <n v="0"/>
    <n v="0"/>
    <n v="0"/>
    <n v="0"/>
    <n v="0"/>
    <n v="0"/>
    <s v="Accidentes y Enfermedades Total"/>
    <s v="Totales"/>
    <s v="Accidentes y Enfermedades Total"/>
    <x v="51"/>
    <x v="3"/>
    <n v="56200364.244449995"/>
    <n v="33772004.557349995"/>
    <n v="915229324.65265"/>
    <n v="785024033.86473012"/>
    <n v="876641246.77607977"/>
    <n v="747866068.79561019"/>
    <n v="169654061.67243001"/>
    <n v="148783363.26646993"/>
    <n v="122278581.2772"/>
    <n v="105924670.39598995"/>
    <n v="1028161.3278300001"/>
    <n v="880203.57852999994"/>
    <n v="0.60603401869339601"/>
    <n v="0.59160080751337885"/>
    <n v="147957.74930000014"/>
    <n v="16.809491907213058"/>
    <n v="100"/>
    <n v="100"/>
    <n v="1.829456697750024"/>
    <n v="2.6063113222529641"/>
    <n v="0.11233920287903913"/>
    <n v="0.11728416060858965"/>
    <n v="0.11212441155421624"/>
    <n v="0.11769534884067019"/>
    <m/>
    <m/>
    <m/>
    <n v="0"/>
    <m/>
    <n v="0"/>
    <m/>
    <n v="0"/>
    <m/>
    <n v="420.23540027730155"/>
    <n v="13.87052331962245"/>
    <n v="3.1143762623393707"/>
    <n v="0.11662823959063323"/>
    <n v="424.93339101144818"/>
    <n v="18.493894504088736"/>
    <n v="14.028184824128958"/>
    <n v="3.1666003365328756"/>
    <s v="Resto"/>
    <n v="2023"/>
    <n v="4"/>
    <d v="2025-03-26T00:00:00"/>
    <x v="51"/>
    <x v="22"/>
  </r>
  <r>
    <n v="2024"/>
    <n v="12"/>
    <n v="48"/>
    <x v="3"/>
    <s v="Accidentes y Enfermedades Total"/>
    <n v="36"/>
    <s v="76a50887d8f1c2e9301755428990ad81479ee21c25b43215cf524541e0503269"/>
    <s v="866d562d83a77144c090ae01fef5e5dc5d322dfdcb968ee04e0fa262fe1b2619"/>
    <x v="4"/>
    <n v="30296137.968400002"/>
    <n v="26868016.60072"/>
    <n v="30296137.968400002"/>
    <n v="26868016.60072"/>
    <n v="22476120.900410004"/>
    <n v="20290357.907189999"/>
    <n v="22476120.900410004"/>
    <n v="20290357.907189999"/>
    <n v="0"/>
    <n v="0"/>
    <n v="137.94900000000001"/>
    <n v="132.37299999999999"/>
    <n v="-162350.63328000001"/>
    <n v="26189.00203"/>
    <n v="21828792.749869999"/>
    <n v="19531368.78444"/>
    <n v="27331061.939849999"/>
    <n v="23895932.345560003"/>
    <n v="0"/>
    <n v="0"/>
    <n v="0"/>
    <n v="0"/>
    <n v="0"/>
    <n v="0"/>
    <s v="Accidentes y Enfermedades Total"/>
    <s v="Totales"/>
    <s v="Accidentes y Enfermedades Total"/>
    <x v="51"/>
    <x v="3"/>
    <n v="61783494.341970004"/>
    <n v="54332276.383280002"/>
    <n v="915229324.65265"/>
    <n v="785024033.86473012"/>
    <n v="876641246.77607977"/>
    <n v="747866068.79561019"/>
    <n v="169654061.67243001"/>
    <n v="148783363.26646993"/>
    <n v="122278581.2772"/>
    <n v="105924670.39598995"/>
    <n v="30296137.968400002"/>
    <n v="26868016.60072"/>
    <n v="17.857596611448141"/>
    <n v="18.0584818160076"/>
    <n v="3428121.367680002"/>
    <n v="12.759115861154168"/>
    <n v="100"/>
    <n v="100"/>
    <n v="49.035973589825915"/>
    <n v="49.451299281449316"/>
    <n v="3.3102236950174282"/>
    <n v="3.4559334368325172"/>
    <n v="3.4225724871691905"/>
    <n v="3.5926240969842635"/>
    <m/>
    <m/>
    <m/>
    <n v="0"/>
    <m/>
    <n v="0"/>
    <m/>
    <n v="0"/>
    <m/>
    <n v="10.772422069723419"/>
    <n v="74.188072829129027"/>
    <n v="75.518629486950161"/>
    <n v="18.381077589915488"/>
    <n v="11.762739164805902"/>
    <n v="14.375373785858002"/>
    <n v="79.868073907668304"/>
    <n v="81.735119190982459"/>
    <s v="Grandes"/>
    <n v="2023"/>
    <n v="4"/>
    <d v="2025-03-26T00:00:00"/>
    <x v="51"/>
    <x v="4"/>
  </r>
  <r>
    <n v="2024"/>
    <n v="12"/>
    <n v="68"/>
    <x v="61"/>
    <s v="Accidentes y Enfermedades Total"/>
    <n v="213"/>
    <s v="d48ff4b2f68a10fd7c86f185a6ccede0dc0f2c48538d697cb33b6ada3f1e85db"/>
    <s v="866d562d83a77144c090ae01fef5e5dc5d322dfdcb968ee04e0fa262fe1b2619"/>
    <x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51"/>
    <x v="3"/>
    <n v="1112737.2676300001"/>
    <n v="583459.9452999999"/>
    <n v="915229324.65265"/>
    <n v="785024033.86473012"/>
    <n v="876641246.77607977"/>
    <n v="747866068.79561019"/>
    <n v="169654061.67243001"/>
    <n v="148783363.26646993"/>
    <n v="122278581.2772"/>
    <n v="105924670.39598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51"/>
    <x v="48"/>
  </r>
  <r>
    <n v="2024"/>
    <n v="12"/>
    <n v="3"/>
    <x v="40"/>
    <s v="Accidentes y Enfermedades Total"/>
    <n v="3"/>
    <s v="4e07408562bedb8b60ce05c1decfe3ad16b72230967de01f640b7e4729b49fce"/>
    <s v="866d562d83a77144c090ae01fef5e5dc5d322dfdcb968ee04e0fa262fe1b2619"/>
    <x v="18"/>
    <n v="3439214.0589899998"/>
    <n v="3106120.3025500001"/>
    <n v="3439214.0589899998"/>
    <n v="3106120.3025500001"/>
    <n v="2362210.6678599995"/>
    <n v="2361005.5955299982"/>
    <n v="2362210.6678599995"/>
    <n v="2361005.5955299982"/>
    <n v="0"/>
    <n v="0"/>
    <n v="137.94900000000001"/>
    <n v="132.37299999999999"/>
    <n v="256.9264"/>
    <n v="-5174.5423200000005"/>
    <n v="2305600.3216800001"/>
    <n v="2289520.8631500001"/>
    <n v="3043054.4362699999"/>
    <n v="2916922.4640600001"/>
    <n v="0"/>
    <n v="0"/>
    <n v="0"/>
    <n v="0"/>
    <n v="0"/>
    <n v="0"/>
    <s v="Accidentes y Enfermedades Total"/>
    <s v="Totales"/>
    <s v="Accidentes y Enfermedades Total"/>
    <x v="51"/>
    <x v="3"/>
    <n v="25277015.57071"/>
    <n v="21222664.481219999"/>
    <n v="915229324.65265"/>
    <n v="785024033.86473012"/>
    <n v="876641246.77607977"/>
    <n v="747866068.79561019"/>
    <n v="169654061.67243001"/>
    <n v="148783363.26646993"/>
    <n v="122278581.2772"/>
    <n v="105924670.39598995"/>
    <n v="3439214.0589899998"/>
    <n v="3106120.3025500001"/>
    <n v="2.0271922906452269"/>
    <n v="2.0876798550298674"/>
    <n v="333093.75643999968"/>
    <n v="10.723788005459522"/>
    <n v="100"/>
    <n v="100"/>
    <n v="13.606092259464461"/>
    <n v="14.635863961844262"/>
    <n v="0.3757762089075608"/>
    <n v="0.39231716185360799"/>
    <n v="0.39567200092694554"/>
    <n v="0.41533109097357573"/>
    <m/>
    <m/>
    <m/>
    <n v="0"/>
    <m/>
    <n v="0"/>
    <m/>
    <n v="0"/>
    <m/>
    <n v="5.1040638458577092E-2"/>
    <n v="68.684607219642331"/>
    <n v="76.011402185282634"/>
    <n v="1.9318270159718118"/>
    <n v="0.70230670481321589"/>
    <n v="4.3241455254329653"/>
    <n v="75.765990059187743"/>
    <n v="78.490974352580707"/>
    <s v="Medianas"/>
    <n v="2023"/>
    <n v="4"/>
    <d v="2025-03-26T00:00:00"/>
    <x v="51"/>
    <x v="18"/>
  </r>
  <r>
    <n v="2024"/>
    <n v="12"/>
    <n v="39"/>
    <x v="17"/>
    <s v="Accidentes y Enfermedades Total"/>
    <n v="27"/>
    <s v="670671cd97404156226e507973f2ab8330d3022ca96e0c93bdbdb320c41adcaf"/>
    <s v="866d562d83a77144c090ae01fef5e5dc5d322dfdcb968ee04e0fa262fe1b2619"/>
    <x v="11"/>
    <n v="1748963.1068699998"/>
    <n v="1363626.99517"/>
    <n v="1748963.1068699998"/>
    <n v="1363626.99517"/>
    <n v="272990.29116999998"/>
    <n v="292813.03278999997"/>
    <n v="272990.29116999998"/>
    <n v="292813.03278999997"/>
    <n v="0"/>
    <n v="0"/>
    <n v="137.94900000000001"/>
    <n v="132.37299999999999"/>
    <n v="28.407290000000103"/>
    <n v="-34724.567139999999"/>
    <n v="135234.64027"/>
    <n v="142949.26241999998"/>
    <n v="777186.73898000002"/>
    <n v="699769.39529999997"/>
    <n v="0"/>
    <n v="0"/>
    <n v="0"/>
    <n v="0"/>
    <n v="0"/>
    <n v="0"/>
    <s v="Accidentes y Enfermedades Total"/>
    <s v="Totales"/>
    <s v="Accidentes y Enfermedades Total"/>
    <x v="51"/>
    <x v="3"/>
    <n v="26393187.39869"/>
    <n v="23324255.28929"/>
    <n v="915229324.65265"/>
    <n v="785024033.86473012"/>
    <n v="876641246.77607977"/>
    <n v="747866068.79561019"/>
    <n v="169654061.67243001"/>
    <n v="148783363.26646993"/>
    <n v="122278581.2772"/>
    <n v="105924670.39598995"/>
    <n v="1748963.1068699998"/>
    <n v="1363626.99517"/>
    <n v="1.0308996375500386"/>
    <n v="0.91651846364553136"/>
    <n v="385336.11169999978"/>
    <n v="28.258175664230013"/>
    <n v="100"/>
    <n v="100"/>
    <n v="6.6265702601604222"/>
    <n v="5.8463902845213171"/>
    <n v="0.19109561502891861"/>
    <n v="0.19950728000786583"/>
    <n v="0.17370512702098631"/>
    <n v="0.18233572187143521"/>
    <m/>
    <m/>
    <m/>
    <n v="0"/>
    <m/>
    <n v="0"/>
    <m/>
    <n v="0"/>
    <m/>
    <n v="-6.7697607005820952"/>
    <n v="15.608693522332334"/>
    <n v="21.473103262633465"/>
    <n v="0.22325274657148939"/>
    <n v="-5.3967554777118121"/>
    <n v="11.063265155631763"/>
    <n v="17.400533679651488"/>
    <n v="20.428052924308847"/>
    <s v="Medianas"/>
    <n v="2023"/>
    <n v="4"/>
    <d v="2025-03-26T00:00:00"/>
    <x v="51"/>
    <x v="11"/>
  </r>
  <r>
    <n v="2024"/>
    <n v="12"/>
    <n v="714"/>
    <x v="48"/>
    <s v="Accidentes y Enfermedades Total"/>
    <n v="250"/>
    <s v="1e472b39b105d349bcd069c4a711b44a2fffb8e274714bb07ecfff69a9a7f67b"/>
    <s v="866d562d83a77144c090ae01fef5e5dc5d322dfdcb968ee04e0fa262fe1b2619"/>
    <x v="28"/>
    <n v="600602.13370000001"/>
    <n v="546993.88229999994"/>
    <n v="600602.13370000001"/>
    <n v="546993.88229999994"/>
    <n v="215292.05358000001"/>
    <n v="189852.07055000003"/>
    <n v="215292.05358000001"/>
    <n v="189852.07055000003"/>
    <n v="0"/>
    <n v="0"/>
    <n v="137.94900000000001"/>
    <n v="132.37299999999999"/>
    <n v="2052.4416700000002"/>
    <n v="138.11642999999998"/>
    <n v="215292.05358000001"/>
    <n v="189852.07055"/>
    <n v="616249.66117999994"/>
    <n v="527374.61482000002"/>
    <n v="0"/>
    <n v="0"/>
    <n v="0"/>
    <n v="0"/>
    <n v="0"/>
    <n v="0"/>
    <s v="Accidentes y Enfermedades Total"/>
    <s v="Totales"/>
    <s v="Accidentes y Enfermedades Total"/>
    <x v="51"/>
    <x v="3"/>
    <n v="600602.13370000001"/>
    <n v="546993.88229999994"/>
    <n v="915229324.65265"/>
    <n v="785024033.86473012"/>
    <n v="876641246.77607977"/>
    <n v="747866068.79561019"/>
    <n v="169654061.67243001"/>
    <n v="148783363.26646993"/>
    <n v="122278581.2772"/>
    <n v="105924670.39598995"/>
    <n v="600602.13370000001"/>
    <n v="546993.88229999994"/>
    <n v="0.35401577055057454"/>
    <n v="0.367644520389244"/>
    <n v="53608.251400000066"/>
    <n v="9.8005212004544049"/>
    <n v="100"/>
    <n v="100"/>
    <n v="100"/>
    <n v="100"/>
    <n v="6.5623130457270029E-2"/>
    <n v="6.8511735662537404E-2"/>
    <n v="6.9678616030022608E-2"/>
    <n v="7.314062037617218E-2"/>
    <m/>
    <m/>
    <m/>
    <n v="0"/>
    <m/>
    <n v="0"/>
    <m/>
    <n v="0"/>
    <m/>
    <n v="13.399897592004418"/>
    <n v="35.846035420103604"/>
    <n v="34.708262138455744"/>
    <n v="0.17606685597041946"/>
    <n v="13.399897592004439"/>
    <n v="16.85235577566322"/>
    <n v="34.935849403593508"/>
    <n v="35.999470815408706"/>
    <s v="Resto"/>
    <n v="2023"/>
    <n v="4"/>
    <d v="2025-03-26T00:00:00"/>
    <x v="51"/>
    <x v="28"/>
  </r>
  <r>
    <n v="2024"/>
    <n v="12"/>
    <n v="65"/>
    <x v="69"/>
    <s v="Accidentes y Enfermedades Total"/>
    <n v="225"/>
    <s v="0e6523810856a138a75dec70a9cf3778a5c70b83ac915f22c33f05db97cb3e68"/>
    <s v="866d562d83a77144c090ae01fef5e5dc5d322dfdcb968ee04e0fa262fe1b2619"/>
    <x v="8"/>
    <n v="5139330.2825100003"/>
    <n v="4592609.6108200001"/>
    <n v="5139330.2825100003"/>
    <n v="4592609.6108200001"/>
    <n v="3435649.4209000003"/>
    <n v="2879362.6278999997"/>
    <n v="3435649.4209000003"/>
    <n v="2879362.6278999997"/>
    <n v="0"/>
    <n v="0"/>
    <n v="137.94900000000001"/>
    <n v="132.37299999999999"/>
    <n v="0"/>
    <n v="0"/>
    <n v="3007567.0496900002"/>
    <n v="2610873.0435199998"/>
    <n v="5112267.6877700007"/>
    <n v="4476025.0121099995"/>
    <n v="0"/>
    <n v="0"/>
    <n v="0"/>
    <n v="0"/>
    <n v="0"/>
    <n v="0"/>
    <s v="Accidentes y Enfermedades Total"/>
    <s v="Totales"/>
    <s v="Accidentes y Enfermedades Total"/>
    <x v="51"/>
    <x v="3"/>
    <n v="5139330.2825100003"/>
    <n v="4592609.6108200001"/>
    <n v="915229324.65265"/>
    <n v="785024033.86473012"/>
    <n v="876641246.77607977"/>
    <n v="747866068.79561019"/>
    <n v="169654061.67243001"/>
    <n v="148783363.26646993"/>
    <n v="122278581.2772"/>
    <n v="105924670.39598995"/>
    <n v="5139330.2825100003"/>
    <n v="4592609.6108200001"/>
    <n v="3.0292998775549962"/>
    <n v="3.0867763101944869"/>
    <n v="546720.67169000022"/>
    <n v="11.904357609711669"/>
    <n v="100"/>
    <n v="100"/>
    <n v="100"/>
    <n v="100"/>
    <n v="0.56153470437155095"/>
    <n v="0.58625239245932237"/>
    <n v="0.58502789885428741"/>
    <n v="0.61409519731468765"/>
    <m/>
    <m/>
    <m/>
    <n v="0"/>
    <m/>
    <n v="0"/>
    <m/>
    <n v="0"/>
    <m/>
    <n v="19.319789303708369"/>
    <n v="66.850138676474828"/>
    <n v="62.695566832337313"/>
    <n v="2.809690286732669"/>
    <n v="15.19392170961995"/>
    <n v="14.214457558629157"/>
    <n v="58.83039060894555"/>
    <n v="58.330170998960384"/>
    <s v="Medianas"/>
    <n v="2023"/>
    <n v="4"/>
    <d v="2025-03-26T00:00:00"/>
    <x v="51"/>
    <x v="8"/>
  </r>
  <r>
    <n v="2024"/>
    <n v="12"/>
    <n v="80"/>
    <x v="30"/>
    <s v="Accidentes y Enfermedades Total"/>
    <n v="52"/>
    <s v="41cfc0d1f2d127b04555b7246d84019b4d27710a3f3aff6e7764375b1e06e05d"/>
    <s v="866d562d83a77144c090ae01fef5e5dc5d322dfdcb968ee04e0fa262fe1b2619"/>
    <x v="48"/>
    <n v="0"/>
    <n v="0"/>
    <n v="0"/>
    <n v="0"/>
    <n v="0"/>
    <n v="-10.99699"/>
    <n v="0"/>
    <n v="-10.99699"/>
    <n v="0"/>
    <n v="0"/>
    <n v="0"/>
    <n v="0"/>
    <n v="0"/>
    <n v="0"/>
    <n v="0"/>
    <n v="-10.99699"/>
    <n v="0"/>
    <n v="0"/>
    <n v="0"/>
    <n v="0"/>
    <n v="0"/>
    <n v="0"/>
    <n v="0"/>
    <n v="0"/>
    <s v="Accidentes y Enfermedades Total"/>
    <s v="Totales"/>
    <s v="Accidentes y Enfermedades Total"/>
    <x v="51"/>
    <x v="3"/>
    <n v="1104243.47276"/>
    <n v="1122680.13815"/>
    <n v="915229324.65265"/>
    <n v="785024033.86473012"/>
    <n v="876641246.77607977"/>
    <n v="747866068.79561019"/>
    <n v="169654061.67243001"/>
    <n v="148783363.26646993"/>
    <n v="122278581.2772"/>
    <n v="105924670.39598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51"/>
    <x v="48"/>
  </r>
  <r>
    <n v="2024"/>
    <n v="12"/>
    <n v="104"/>
    <x v="79"/>
    <s v="Accidentes y Enfermedades Total"/>
    <n v="225"/>
    <s v="0e6523810856a138a75dec70a9cf3778a5c70b83ac915f22c33f05db97cb3e68"/>
    <s v="866d562d83a77144c090ae01fef5e5dc5d322dfdcb968ee04e0fa262fe1b2619"/>
    <x v="42"/>
    <n v="109414.53413"/>
    <n v="-150759.32838999998"/>
    <n v="109414.53413"/>
    <n v="-150759.32838999998"/>
    <n v="17748.582749999998"/>
    <n v="-4623.6582500000022"/>
    <n v="17748.582749999998"/>
    <n v="-4623.6582500000022"/>
    <n v="0"/>
    <n v="0"/>
    <n v="137.94900000000001"/>
    <n v="132.37299999999999"/>
    <n v="0"/>
    <n v="0"/>
    <n v="17268.81135"/>
    <n v="-5729.1822599999996"/>
    <n v="116245.73228"/>
    <n v="-98316.647280000005"/>
    <n v="0"/>
    <n v="0"/>
    <n v="0"/>
    <n v="0"/>
    <n v="0"/>
    <n v="0"/>
    <s v="Accidentes y Enfermedades Total"/>
    <s v="Totales"/>
    <s v="Accidentes y Enfermedades Total"/>
    <x v="51"/>
    <x v="3"/>
    <n v="4026801.2294200002"/>
    <n v="2477706.5655799997"/>
    <n v="915229324.65265"/>
    <n v="785024033.86473012"/>
    <n v="876641246.77607977"/>
    <n v="747866068.79561019"/>
    <n v="169654061.67243001"/>
    <n v="148783363.26646993"/>
    <n v="122278581.2772"/>
    <n v="105924670.39598995"/>
    <n v="109414.53413"/>
    <n v="-150759.32838999998"/>
    <n v="6.4492728939940638E-2"/>
    <n v="-0.10132808203830634"/>
    <n v="260173.86251999997"/>
    <n v="-172.57563117219189"/>
    <n v="100"/>
    <n v="100"/>
    <n v="2.7171575624496245"/>
    <n v="-6.0846320740450199"/>
    <n v="1.1954876355335891E-2"/>
    <n v="1.248110724111841E-2"/>
    <n v="-1.9204422015947832E-2"/>
    <n v="-2.0158599872406046E-2"/>
    <m/>
    <m/>
    <m/>
    <n v="0"/>
    <m/>
    <n v="0"/>
    <m/>
    <n v="0"/>
    <m/>
    <n v="-483.86450274520155"/>
    <n v="16.22141234811836"/>
    <n v="3.0669135365468332"/>
    <n v="1.4514874612230546E-2"/>
    <n v="-401.41843227029756"/>
    <n v="-218.23606224990465"/>
    <n v="14.85543685027918"/>
    <n v="5.8272758668057776"/>
    <s v="Resto"/>
    <n v="2023"/>
    <n v="4"/>
    <d v="2025-03-26T00:00:00"/>
    <x v="51"/>
    <x v="42"/>
  </r>
  <r>
    <n v="2024"/>
    <n v="12"/>
    <n v="25"/>
    <x v="36"/>
    <s v="Automoviles"/>
    <n v="25"/>
    <s v="b7a56873cd771f2c446d369b649430b65a756ba278ff97ec81bb6f55b2e73569"/>
    <s v="866d562d83a77144c090ae01fef5e5dc5d322dfdcb968ee04e0fa262fe1b2619"/>
    <x v="35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utomoviles"/>
    <s v="Totales"/>
    <s v="Automoviles Total"/>
    <x v="50"/>
    <x v="3"/>
    <n v="0"/>
    <n v="0"/>
    <n v="915229324.65265"/>
    <n v="785024033.86473012"/>
    <n v="876641246.77607977"/>
    <n v="747866068.79561019"/>
    <n v="193217367.41474"/>
    <n v="153020078.26021999"/>
    <n v="114416301.70677"/>
    <n v="100749556.55036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50"/>
    <x v="35"/>
  </r>
  <r>
    <n v="2024"/>
    <n v="12"/>
    <n v="18"/>
    <x v="64"/>
    <s v="Automoviles"/>
    <n v="5"/>
    <s v="ef2d127de37b942baad06145e54b0c619a1f22327b2ebbcfbec78f5564afe39d"/>
    <s v="866d562d83a77144c090ae01fef5e5dc5d322dfdcb968ee04e0fa262fe1b2619"/>
    <x v="34"/>
    <n v="946.62605000000008"/>
    <n v="1129.2120300000001"/>
    <n v="946.62605000000008"/>
    <n v="1129.2120300000001"/>
    <n v="-3972.2024299999998"/>
    <n v="-833.49168000000009"/>
    <n v="-3972.2024299999998"/>
    <n v="-833.49168000000009"/>
    <n v="0"/>
    <n v="0"/>
    <n v="137.94900000000001"/>
    <n v="132.37299999999999"/>
    <n v="0"/>
    <n v="0"/>
    <n v="-3972.2024300000003"/>
    <n v="-833.49168000000009"/>
    <n v="1009.2193199999999"/>
    <n v="1223.9312600000001"/>
    <n v="0"/>
    <n v="0"/>
    <n v="0"/>
    <n v="0"/>
    <n v="0"/>
    <n v="0"/>
    <s v="Automoviles"/>
    <s v="Totales"/>
    <s v="Automoviles Total"/>
    <x v="50"/>
    <x v="3"/>
    <n v="21640816.292180002"/>
    <n v="22099973.424029998"/>
    <n v="915229324.65265"/>
    <n v="785024033.86473012"/>
    <n v="876641246.77607977"/>
    <n v="747866068.79561019"/>
    <n v="193217367.41474"/>
    <n v="153020078.26021999"/>
    <n v="114416301.70677"/>
    <n v="100749556.55036001"/>
    <n v="946.62605000000008"/>
    <n v="1129.2120300000001"/>
    <n v="4.8992803424760078E-4"/>
    <n v="7.3795023688310105E-4"/>
    <n v="-182.58598000000006"/>
    <n v="-16.169326499293501"/>
    <n v="100"/>
    <n v="100"/>
    <n v="4.3742622146007836E-3"/>
    <n v="5.1095628412483624E-3"/>
    <n v="1.0343047632999149E-4"/>
    <n v="1.0798328888599472E-4"/>
    <n v="1.4384426225026611E-4"/>
    <n v="1.5099121047415921E-4"/>
    <m/>
    <m/>
    <m/>
    <n v="0"/>
    <m/>
    <n v="0"/>
    <m/>
    <n v="0"/>
    <m/>
    <n v="376.57373496517675"/>
    <n v="-419.61685187091558"/>
    <n v="-73.811796000791801"/>
    <n v="-3.4717102115222141E-3"/>
    <n v="376.57373496517687"/>
    <n v="-17.542810369922258"/>
    <n v="-393.59159612600365"/>
    <n v="-68.099549969824295"/>
    <s v="Resto"/>
    <n v="2023"/>
    <n v="4"/>
    <d v="2025-03-26T00:00:00"/>
    <x v="50"/>
    <x v="34"/>
  </r>
  <r>
    <n v="2024"/>
    <n v="12"/>
    <n v="22"/>
    <x v="15"/>
    <s v="Automoviles"/>
    <n v="16"/>
    <s v="b17ef6d19c7a5b1ee83b907c595526dcb1eb06db8227d650d5dda0a9f4ce8cd9"/>
    <s v="866d562d83a77144c090ae01fef5e5dc5d322dfdcb968ee04e0fa262fe1b2619"/>
    <x v="8"/>
    <n v="6706919.4443900008"/>
    <n v="5231089.0424499996"/>
    <n v="6706919.4443900008"/>
    <n v="5231089.0424499996"/>
    <n v="4355172.8312800005"/>
    <n v="3662718.1175400009"/>
    <n v="4355172.8312800005"/>
    <n v="3662718.1175400009"/>
    <n v="0"/>
    <n v="0"/>
    <n v="137.94900000000001"/>
    <n v="132.37299999999999"/>
    <n v="4479.9272799999999"/>
    <n v="-200.70334000000005"/>
    <n v="4354296.2332799993"/>
    <n v="3651720.5636999998"/>
    <n v="6020257.0003000004"/>
    <n v="4680990.6351999994"/>
    <n v="0"/>
    <n v="0"/>
    <n v="0"/>
    <n v="0"/>
    <n v="0"/>
    <n v="0"/>
    <s v="Automoviles"/>
    <s v="Totales"/>
    <s v="Automoviles Total"/>
    <x v="50"/>
    <x v="3"/>
    <n v="30790952.222909998"/>
    <n v="26673376.957529999"/>
    <n v="915229324.65265"/>
    <n v="785024033.86473012"/>
    <n v="876641246.77607977"/>
    <n v="747866068.79561019"/>
    <n v="193217367.41474"/>
    <n v="153020078.26021999"/>
    <n v="114416301.70677"/>
    <n v="100749556.55036001"/>
    <n v="6706919.4443900008"/>
    <n v="5231089.0424499996"/>
    <n v="3.4711783594451089"/>
    <n v="3.418563826345856"/>
    <n v="1475830.4019400012"/>
    <n v="28.21267980651292"/>
    <n v="100"/>
    <n v="100"/>
    <n v="21.782111172903964"/>
    <n v="19.611648914117875"/>
    <n v="0.73281299710708314"/>
    <n v="0.76507002939403645"/>
    <n v="0.66636036819114564"/>
    <n v="0.69946869643040888"/>
    <m/>
    <m/>
    <m/>
    <n v="0"/>
    <m/>
    <n v="0"/>
    <m/>
    <n v="0"/>
    <m/>
    <n v="18.905487441798407"/>
    <n v="64.935517228000734"/>
    <n v="70.018271297185834"/>
    <n v="3.8064268520421032"/>
    <n v="19.239579188067314"/>
    <n v="28.61074651653901"/>
    <n v="72.327414478535005"/>
    <n v="78.0117041089525"/>
    <s v="Medianas"/>
    <n v="2023"/>
    <n v="4"/>
    <d v="2025-03-26T00:00:00"/>
    <x v="50"/>
    <x v="8"/>
  </r>
  <r>
    <n v="2024"/>
    <n v="12"/>
    <n v="1"/>
    <x v="14"/>
    <s v="Automoviles"/>
    <n v="30"/>
    <s v="624b60c58c9d8bfb6ff1886c2fd605d2adeb6ea4da576068201b6c6958ce93f4"/>
    <s v="866d562d83a77144c090ae01fef5e5dc5d322dfdcb968ee04e0fa262fe1b2619"/>
    <x v="13"/>
    <n v="8086771.6661099996"/>
    <n v="6728340.6416199999"/>
    <n v="8086771.6661099996"/>
    <n v="6728340.6416199999"/>
    <n v="4944232.9936199989"/>
    <n v="4579200.2782400008"/>
    <n v="4944232.9936199989"/>
    <n v="4579200.2782400008"/>
    <n v="0"/>
    <n v="0"/>
    <n v="137.94900000000001"/>
    <n v="132.37299999999999"/>
    <n v="-2066.3475600000002"/>
    <n v="-9691.4473300000009"/>
    <n v="4924288.6132299993"/>
    <n v="4550427.9170300001"/>
    <n v="7427667.1785200005"/>
    <n v="6093053.0117899999"/>
    <n v="0"/>
    <n v="0"/>
    <n v="0"/>
    <n v="0"/>
    <n v="0"/>
    <n v="0"/>
    <s v="Automoviles"/>
    <s v="Totales"/>
    <s v="Automoviles Total"/>
    <x v="50"/>
    <x v="3"/>
    <n v="45393489.003809996"/>
    <n v="37616661.60249"/>
    <n v="915229324.65265"/>
    <n v="785024033.86473012"/>
    <n v="876641246.77607977"/>
    <n v="747866068.79561019"/>
    <n v="193217367.41474"/>
    <n v="153020078.26021999"/>
    <n v="114416301.70677"/>
    <n v="100749556.55036001"/>
    <n v="8086771.6661099996"/>
    <n v="6728340.6416199999"/>
    <n v="4.1853233869767976"/>
    <n v="4.3970312380693244"/>
    <n v="1358431.0244899997"/>
    <n v="20.189688614857747"/>
    <n v="100"/>
    <n v="100"/>
    <n v="17.814827288184997"/>
    <n v="17.886596936009397"/>
    <n v="0.88357873248643015"/>
    <n v="0.9224721852696034"/>
    <n v="0.85708721661627241"/>
    <n v="0.89967186938371946"/>
    <m/>
    <m/>
    <m/>
    <n v="0"/>
    <m/>
    <n v="0"/>
    <m/>
    <n v="0"/>
    <m/>
    <n v="7.9715385482177936"/>
    <n v="61.139762537630006"/>
    <n v="68.0583894625385"/>
    <n v="4.3212662180702601"/>
    <n v="8.2159459069953265"/>
    <n v="21.903865995380876"/>
    <n v="66.29657057697068"/>
    <n v="74.682230865626238"/>
    <s v="Medianas"/>
    <n v="2023"/>
    <n v="4"/>
    <d v="2025-03-26T00:00:00"/>
    <x v="50"/>
    <x v="13"/>
  </r>
  <r>
    <n v="2024"/>
    <n v="12"/>
    <n v="115"/>
    <x v="72"/>
    <s v="Automoviles"/>
    <n v="232"/>
    <s v="835d5e8314340ab852a2f979ab4cd53e994dbe38366afb6eed84fe4957b980c8"/>
    <s v="866d562d83a77144c090ae01fef5e5dc5d322dfdcb968ee04e0fa262fe1b2619"/>
    <x v="33"/>
    <n v="57341.116409999995"/>
    <n v="46427.239700000006"/>
    <n v="57341.116409999995"/>
    <n v="46427.239700000006"/>
    <n v="43075.283600000002"/>
    <n v="29067.632790000003"/>
    <n v="43075.283600000002"/>
    <n v="29067.632790000003"/>
    <n v="0"/>
    <n v="0"/>
    <n v="137.94900000000001"/>
    <n v="132.37299999999999"/>
    <n v="0"/>
    <n v="0"/>
    <n v="43075.283600000002"/>
    <n v="29067.63279"/>
    <n v="52810.265939999997"/>
    <n v="36180.359570000001"/>
    <n v="0"/>
    <n v="0"/>
    <n v="0"/>
    <n v="0"/>
    <n v="0"/>
    <n v="0"/>
    <s v="Automoviles"/>
    <s v="Totales"/>
    <s v="Automoviles Total"/>
    <x v="50"/>
    <x v="3"/>
    <n v="57341.116409999995"/>
    <n v="46427.239700000006"/>
    <n v="915229324.65265"/>
    <n v="785024033.86473012"/>
    <n v="876641246.77607977"/>
    <n v="747866068.79561019"/>
    <n v="193217367.41474"/>
    <n v="153020078.26021999"/>
    <n v="114416301.70677"/>
    <n v="100749556.55036001"/>
    <n v="57341.116409999995"/>
    <n v="46427.239700000006"/>
    <n v="2.9676999111015526E-2"/>
    <n v="3.0340619497689479E-2"/>
    <n v="10913.87670999999"/>
    <n v="23.507485649636827"/>
    <n v="100"/>
    <n v="100"/>
    <n v="100"/>
    <n v="100"/>
    <n v="6.2652184392979569E-3"/>
    <n v="6.5410014211488062E-3"/>
    <n v="5.9141169820540835E-3"/>
    <n v="6.207961777804423E-3"/>
    <m/>
    <m/>
    <m/>
    <n v="0"/>
    <m/>
    <n v="0"/>
    <m/>
    <n v="0"/>
    <m/>
    <n v="48.189857465169929"/>
    <n v="75.121110813405608"/>
    <n v="62.609004924322477"/>
    <n v="3.7647855207201861E-2"/>
    <n v="48.189857465169951"/>
    <n v="45.963905742355223"/>
    <n v="81.566117559301205"/>
    <n v="80.340917380219395"/>
    <s v="Resto"/>
    <n v="2023"/>
    <n v="4"/>
    <d v="2025-03-26T00:00:00"/>
    <x v="50"/>
    <x v="33"/>
  </r>
  <r>
    <n v="2024"/>
    <n v="12"/>
    <n v="15.1"/>
    <x v="13"/>
    <s v="Automoviles"/>
    <n v="15.1"/>
    <m/>
    <m/>
    <x v="7"/>
    <n v="47009000.166780002"/>
    <n v="40784140.547339998"/>
    <n v="47009000.166780002"/>
    <n v="40784140.547339998"/>
    <n v="30155535.121820003"/>
    <n v="27702633.34674"/>
    <n v="30155535.121820003"/>
    <n v="27702633.34674"/>
    <n v="0"/>
    <n v="0"/>
    <n v="0"/>
    <n v="0"/>
    <n v="89520.39099"/>
    <n v="8574.9015999999956"/>
    <n v="29473983.271449998"/>
    <n v="26861224.269959997"/>
    <n v="42828458.339129999"/>
    <n v="36352514.408330001"/>
    <n v="0"/>
    <n v="0"/>
    <n v="0"/>
    <n v="0"/>
    <n v="0"/>
    <n v="0"/>
    <s v="Automoviles"/>
    <s v="Totales"/>
    <s v="Automoviles Total"/>
    <x v="50"/>
    <x v="3"/>
    <n v="178584378.42008001"/>
    <n v="154886014.90961999"/>
    <n v="915229324.65265"/>
    <n v="785024033.86473012"/>
    <n v="876641246.77607977"/>
    <n v="747866068.79561019"/>
    <n v="193217367.41474"/>
    <n v="153020078.26021999"/>
    <n v="114416301.70677"/>
    <n v="100749556.55036001"/>
    <n v="47009000.166780002"/>
    <n v="40784140.547339998"/>
    <n v="24.329593553500523"/>
    <n v="26.652803351717068"/>
    <n v="6224859.6194400042"/>
    <n v="15.262941760938986"/>
    <n v="100"/>
    <n v="100"/>
    <n v="26.323131162235136"/>
    <n v="26.331712757371029"/>
    <n v="5.1363083437717609"/>
    <n v="5.3623988535400837"/>
    <n v="5.1952728563680681"/>
    <n v="5.4534016515845156"/>
    <m/>
    <m/>
    <m/>
    <n v="0"/>
    <m/>
    <n v="0"/>
    <m/>
    <n v="0"/>
    <m/>
    <n v="8.8543993070198788"/>
    <n v="64.148429055783467"/>
    <n v="67.925014417269139"/>
    <n v="26.355977838808002"/>
    <n v="9.7268798146775239"/>
    <n v="17.814294378812122"/>
    <n v="68.818688354516951"/>
    <n v="73.890966573153676"/>
    <s v="Resto"/>
    <n v="2023"/>
    <n v="4"/>
    <d v="2025-03-26T00:00:00"/>
    <x v="50"/>
    <x v="7"/>
  </r>
  <r>
    <n v="2024"/>
    <n v="12"/>
    <n v="10"/>
    <x v="4"/>
    <s v="Automoviles"/>
    <n v="10"/>
    <s v="4a44dc15364204a80fe80e9039455cc1608281820fe2b24f1e5233ade6af1dd5"/>
    <s v="866d562d83a77144c090ae01fef5e5dc5d322dfdcb968ee04e0fa262fe1b2619"/>
    <x v="12"/>
    <n v="1697339.3229100001"/>
    <n v="1551100.1217"/>
    <n v="1697339.3229100001"/>
    <n v="1551100.1217"/>
    <n v="1265105.1926200001"/>
    <n v="790078.05375000031"/>
    <n v="1265105.1926200001"/>
    <n v="790078.05375000031"/>
    <n v="0"/>
    <n v="0"/>
    <n v="137.94900000000001"/>
    <n v="132.37299999999999"/>
    <n v="569.38956999999994"/>
    <n v="-1951.1476200000002"/>
    <n v="1237033.6094200001"/>
    <n v="739980.86589000002"/>
    <n v="1780841.1141199998"/>
    <n v="999568.23525000003"/>
    <n v="0"/>
    <n v="0"/>
    <n v="0"/>
    <n v="0"/>
    <n v="0"/>
    <n v="0"/>
    <s v="Automoviles"/>
    <s v="Totales"/>
    <s v="Automoviles Total"/>
    <x v="50"/>
    <x v="3"/>
    <n v="6475502.38203"/>
    <n v="6588756.6787700001"/>
    <n v="915229324.65265"/>
    <n v="785024033.86473012"/>
    <n v="876641246.77607977"/>
    <n v="747866068.79561019"/>
    <n v="193217367.41474"/>
    <n v="153020078.26021999"/>
    <n v="114416301.70677"/>
    <n v="100749556.55036001"/>
    <n v="1697339.3229100001"/>
    <n v="1551100.1217"/>
    <n v="0.8784610543143726"/>
    <n v="1.0136579064234037"/>
    <n v="146239.20121000009"/>
    <n v="9.4280955280773515"/>
    <n v="100"/>
    <n v="100"/>
    <n v="26.211701004392228"/>
    <n v="23.541620935826728"/>
    <n v="0.18545508510166875"/>
    <n v="0.19361846469717287"/>
    <n v="0.19758632281152233"/>
    <n v="0.20740346252076208"/>
    <m/>
    <m/>
    <m/>
    <n v="0"/>
    <m/>
    <n v="0"/>
    <m/>
    <n v="0"/>
    <m/>
    <n v="60.124077186468682"/>
    <n v="74.53460693122004"/>
    <n v="50.936625089299689"/>
    <n v="1.1057036224280827"/>
    <n v="67.17102650109446"/>
    <n v="78.161035066765322"/>
    <n v="69.463446211554853"/>
    <n v="74.030050155097697"/>
    <s v="Medianas"/>
    <n v="2023"/>
    <n v="4"/>
    <d v="2025-03-26T00:00:00"/>
    <x v="50"/>
    <x v="12"/>
  </r>
  <r>
    <n v="2024"/>
    <n v="12"/>
    <n v="81"/>
    <x v="34"/>
    <s v="Automoviles"/>
    <n v="53"/>
    <s v="2858dcd1057d3eae7f7d5f782167e24b61153c01551450a628cee722509f6529"/>
    <s v="866d562d83a77144c090ae01fef5e5dc5d322dfdcb968ee04e0fa262fe1b2619"/>
    <x v="27"/>
    <n v="1019085.39541"/>
    <n v="882350.38069000002"/>
    <n v="1019085.39541"/>
    <n v="882350.38069000002"/>
    <n v="678595.94930000021"/>
    <n v="531174.30991999991"/>
    <n v="678595.94930000021"/>
    <n v="531174.30991999991"/>
    <n v="0"/>
    <n v="0"/>
    <n v="137.94900000000001"/>
    <n v="132.37299999999999"/>
    <n v="0"/>
    <n v="0"/>
    <n v="673378.84514999995"/>
    <n v="530609.09558999992"/>
    <n v="984268.31889"/>
    <n v="829805.75263999996"/>
    <n v="0"/>
    <n v="0"/>
    <n v="0"/>
    <n v="0"/>
    <n v="0"/>
    <n v="0"/>
    <s v="Automoviles"/>
    <s v="Totales"/>
    <s v="Automoviles Total"/>
    <x v="50"/>
    <x v="3"/>
    <n v="1804855.7942300001"/>
    <n v="1678335.85387"/>
    <n v="915229324.65265"/>
    <n v="785024033.86473012"/>
    <n v="876641246.77607977"/>
    <n v="747866068.79561019"/>
    <n v="193217367.41474"/>
    <n v="153020078.26021999"/>
    <n v="114416301.70677"/>
    <n v="100749556.55036001"/>
    <n v="1019085.39541"/>
    <n v="882350.38069000002"/>
    <n v="0.52742950028013724"/>
    <n v="0.57662392459995304"/>
    <n v="136735.01471999998"/>
    <n v="15.496679971177985"/>
    <n v="100"/>
    <n v="100"/>
    <n v="56.463535683457145"/>
    <n v="52.572932804565163"/>
    <n v="0.11134754623348261"/>
    <n v="0.11624885312638097"/>
    <n v="0.11239788116373015"/>
    <n v="0.11798240587528835"/>
    <m/>
    <m/>
    <m/>
    <n v="0"/>
    <m/>
    <n v="0"/>
    <m/>
    <n v="0"/>
    <m/>
    <n v="27.753909898655206"/>
    <n v="66.588722825037294"/>
    <n v="60.199929817519923"/>
    <n v="0.59309376301912731"/>
    <n v="26.906766345806822"/>
    <n v="18.61430410172289"/>
    <n v="68.414154171841787"/>
    <n v="63.943771647989237"/>
    <s v="Resto"/>
    <n v="2023"/>
    <n v="4"/>
    <d v="2025-03-26T00:00:00"/>
    <x v="50"/>
    <x v="27"/>
  </r>
  <r>
    <n v="2024"/>
    <n v="12"/>
    <n v="46"/>
    <x v="33"/>
    <s v="Automoviles"/>
    <n v="34"/>
    <s v="86e50149658661312a9e0b35558d84f6c6d3da797f552a9657fe0558ca40cdef"/>
    <s v="866d562d83a77144c090ae01fef5e5dc5d322dfdcb968ee04e0fa262fe1b2619"/>
    <x v="0"/>
    <n v="65887993.759849995"/>
    <n v="50331642.780069999"/>
    <n v="65887993.759849995"/>
    <n v="50331642.780069999"/>
    <n v="37261661.017760001"/>
    <n v="32294480.112029996"/>
    <n v="37261661.017760001"/>
    <n v="32294480.112029996"/>
    <n v="0"/>
    <n v="0"/>
    <n v="137.94900000000001"/>
    <n v="132.37299999999999"/>
    <n v="88178.226479999998"/>
    <n v="81803.465989999997"/>
    <n v="37273826.854249999"/>
    <n v="32247473.41206"/>
    <n v="57852518.767400004"/>
    <n v="46591754.635849997"/>
    <n v="0"/>
    <n v="0"/>
    <n v="0"/>
    <n v="0"/>
    <n v="0"/>
    <n v="0"/>
    <s v="Automoviles"/>
    <s v="Totales"/>
    <s v="Automoviles Total"/>
    <x v="50"/>
    <x v="3"/>
    <n v="65890424.067209996"/>
    <n v="50334013.664760001"/>
    <n v="915229324.65265"/>
    <n v="785024033.86473012"/>
    <n v="876641246.77607977"/>
    <n v="747866068.79561019"/>
    <n v="193217367.41474"/>
    <n v="153020078.26021999"/>
    <n v="114416301.70677"/>
    <n v="100749556.55036001"/>
    <n v="65887993.759849995"/>
    <n v="50331642.780069999"/>
    <n v="34.100451031620665"/>
    <n v="32.892182092913302"/>
    <n v="15556350.979779996"/>
    <n v="30.907695677161364"/>
    <n v="100"/>
    <n v="100"/>
    <n v="99.996311592474314"/>
    <n v="99.995289696733124"/>
    <n v="7.1990693463472626"/>
    <n v="7.5159586663482365"/>
    <n v="6.4114779432017741"/>
    <n v="6.7300342775446209"/>
    <m/>
    <m/>
    <m/>
    <n v="0"/>
    <m/>
    <n v="0"/>
    <m/>
    <n v="0"/>
    <m/>
    <n v="15.380897566701135"/>
    <n v="56.553036283927725"/>
    <n v="64.16337383054335"/>
    <n v="32.566741331366799"/>
    <n v="15.586813199170614"/>
    <n v="24.169006339343603"/>
    <n v="64.429047599659341"/>
    <n v="69.212833180674423"/>
    <s v="Grandes"/>
    <n v="2023"/>
    <n v="4"/>
    <d v="2025-03-26T00:00:00"/>
    <x v="50"/>
    <x v="0"/>
  </r>
  <r>
    <n v="2024"/>
    <n v="12"/>
    <n v="12"/>
    <x v="31"/>
    <s v="Automoviles"/>
    <n v="12"/>
    <s v="6b51d431df5d7f141cbececcf79edf3dd861c3b4069f0b11661a3eefacbba918"/>
    <s v="866d562d83a77144c090ae01fef5e5dc5d322dfdcb968ee04e0fa262fe1b2619"/>
    <x v="20"/>
    <n v="542884.55478000001"/>
    <n v="534612.19749000005"/>
    <n v="542884.55478000001"/>
    <n v="534612.19749000005"/>
    <n v="336797.46338000003"/>
    <n v="334542.12413000007"/>
    <n v="336797.46338000003"/>
    <n v="334542.12413000007"/>
    <n v="0"/>
    <n v="0"/>
    <n v="137.94900000000001"/>
    <n v="132.37299999999999"/>
    <n v="0"/>
    <n v="0"/>
    <n v="295091.04119000002"/>
    <n v="296262.16486999998"/>
    <n v="489884.48407000001"/>
    <n v="414106.06325999997"/>
    <n v="0"/>
    <n v="0"/>
    <n v="0"/>
    <n v="0"/>
    <n v="0"/>
    <n v="0"/>
    <s v="Automoviles"/>
    <s v="Totales"/>
    <s v="Automoviles Total"/>
    <x v="50"/>
    <x v="3"/>
    <n v="6593607.79947"/>
    <n v="7470400.8941500001"/>
    <n v="915229324.65265"/>
    <n v="785024033.86473012"/>
    <n v="876641246.77607977"/>
    <n v="747866068.79561019"/>
    <n v="193217367.41474"/>
    <n v="153020078.26021999"/>
    <n v="114416301.70677"/>
    <n v="100749556.55036001"/>
    <n v="542884.55478000001"/>
    <n v="534612.19749000005"/>
    <n v="0.28097088892361383"/>
    <n v="0.34937388842584394"/>
    <n v="8272.3572899999563"/>
    <n v="1.5473566313747744"/>
    <n v="100"/>
    <n v="100"/>
    <n v="8.2334978253276994"/>
    <n v="7.1564057279529631"/>
    <n v="5.9316778883372959E-2"/>
    <n v="6.1927790504553895E-2"/>
    <n v="6.8101379630132533E-2"/>
    <n v="7.1485018480776694E-2"/>
    <m/>
    <m/>
    <m/>
    <n v="0"/>
    <m/>
    <n v="0"/>
    <m/>
    <n v="0"/>
    <m/>
    <n v="0.6741570305578426"/>
    <n v="62.038505316564908"/>
    <n v="62.57659770964311"/>
    <n v="0.29436143133096193"/>
    <n v="-0.39529977799016569"/>
    <n v="18.299278260608776"/>
    <n v="60.236862114586629"/>
    <n v="71.542580791431035"/>
    <s v="Resto"/>
    <n v="2023"/>
    <n v="4"/>
    <d v="2025-03-26T00:00:00"/>
    <x v="50"/>
    <x v="20"/>
  </r>
  <r>
    <n v="2024"/>
    <n v="12"/>
    <n v="9"/>
    <x v="8"/>
    <s v="Automoviles"/>
    <n v="9"/>
    <s v="19581e27de7ced00ff1ce50b2047e7a567c76b1cbaebabe5ef03f7c3017bb5b7"/>
    <s v="866d562d83a77144c090ae01fef5e5dc5d322dfdcb968ee04e0fa262fe1b2619"/>
    <x v="11"/>
    <n v="1576488.6490499999"/>
    <n v="1418424.51196"/>
    <n v="1576488.6490499999"/>
    <n v="1418424.51196"/>
    <n v="1075168.7160399999"/>
    <n v="1120554.1498800002"/>
    <n v="1075168.7160399999"/>
    <n v="1120554.1498800002"/>
    <n v="0"/>
    <n v="0"/>
    <n v="137.94900000000001"/>
    <n v="132.37299999999999"/>
    <n v="5968.33824"/>
    <n v="-144.42196000000001"/>
    <n v="1075102.4875099999"/>
    <n v="1115698.97685"/>
    <n v="1507452.8842200001"/>
    <n v="1404870.3867800001"/>
    <n v="0"/>
    <n v="0"/>
    <n v="0"/>
    <n v="0"/>
    <n v="0"/>
    <n v="0"/>
    <s v="Automoviles"/>
    <s v="Totales"/>
    <s v="Automoviles Total"/>
    <x v="50"/>
    <x v="3"/>
    <n v="3641209.24174"/>
    <n v="3056102.5559399999"/>
    <n v="915229324.65265"/>
    <n v="785024033.86473012"/>
    <n v="876641246.77607977"/>
    <n v="747866068.79561019"/>
    <n v="193217367.41474"/>
    <n v="153020078.26021999"/>
    <n v="114416301.70677"/>
    <n v="100749556.55036001"/>
    <n v="1576488.6490499999"/>
    <n v="1418424.51196"/>
    <n v="0.8159145682106701"/>
    <n v="0.92695319992444558"/>
    <n v="158064.13708999986"/>
    <n v="11.143641114294089"/>
    <n v="100"/>
    <n v="100"/>
    <n v="43.295744473521495"/>
    <n v="46.412857094833953"/>
    <n v="0.17225067057901719"/>
    <n v="0.17983281699870574"/>
    <n v="0.18068548869478473"/>
    <n v="0.18966290504986819"/>
    <m/>
    <m/>
    <m/>
    <n v="0"/>
    <m/>
    <n v="0"/>
    <m/>
    <n v="0"/>
    <m/>
    <n v="-4.0502669009668697"/>
    <n v="68.200219309406506"/>
    <n v="78.999914372009954"/>
    <n v="0.93969888905820342"/>
    <n v="-3.6386597265346543"/>
    <n v="7.3019189816593499"/>
    <n v="71.319143620617311"/>
    <n v="79.416506131018352"/>
    <s v="Medianas"/>
    <n v="2023"/>
    <n v="4"/>
    <d v="2025-03-26T00:00:00"/>
    <x v="50"/>
    <x v="11"/>
  </r>
  <r>
    <n v="2024"/>
    <n v="12"/>
    <n v="50"/>
    <x v="56"/>
    <s v="Automoviles"/>
    <n v="38"/>
    <s v="aea92132c4cbeb263e6ac2bf6c183b5d81737f179f21efdc5863739672f0f470"/>
    <s v="866d562d83a77144c090ae01fef5e5dc5d322dfdcb968ee04e0fa262fe1b2619"/>
    <x v="42"/>
    <n v="-3.7162800000000002"/>
    <n v="-13.62607"/>
    <n v="-3.7162800000000002"/>
    <n v="-13.62607"/>
    <n v="112.09368000000001"/>
    <n v="-228.91546"/>
    <n v="112.09368000000001"/>
    <n v="-228.91546"/>
    <n v="0"/>
    <n v="0"/>
    <n v="137.94900000000001"/>
    <n v="132.37299999999999"/>
    <n v="0"/>
    <n v="0"/>
    <n v="8.2152900000000013"/>
    <n v="0.1925"/>
    <n v="0"/>
    <n v="0"/>
    <n v="0"/>
    <n v="0"/>
    <n v="0"/>
    <n v="0"/>
    <n v="0"/>
    <n v="0"/>
    <s v="Automoviles"/>
    <s v="Totales"/>
    <s v="Automoviles Total"/>
    <x v="50"/>
    <x v="3"/>
    <n v="56200364.244449995"/>
    <n v="33772004.557349995"/>
    <n v="915229324.65265"/>
    <n v="785024033.86473012"/>
    <n v="876641246.77607977"/>
    <n v="747866068.79561019"/>
    <n v="193217367.41474"/>
    <n v="153020078.26021999"/>
    <n v="114416301.70677"/>
    <n v="100749556.55036001"/>
    <n v="-3.7162800000000002"/>
    <n v="-13.62607"/>
    <n v="-1.9233674745309131E-6"/>
    <n v="-8.90475952889531E-6"/>
    <n v="9.909790000000001"/>
    <n v="-72.726692289119313"/>
    <n v="100"/>
    <n v="100"/>
    <n v="-6.612555007358333E-6"/>
    <n v="-4.0347234872780098E-5"/>
    <n v="-4.0604905239573826E-7"/>
    <n v="-4.239225582491042E-7"/>
    <n v="-1.735751953085802E-6"/>
    <n v="-1.8219933446029851E-6"/>
    <m/>
    <m/>
    <m/>
    <n v="0"/>
    <m/>
    <n v="0"/>
    <m/>
    <n v="0"/>
    <m/>
    <n v="-148.96728250682588"/>
    <n v="-3016.2872549969325"/>
    <n v="1679.9815353950185"/>
    <n v="9.7970025536463757E-5"/>
    <n v="4167.6831168831168"/>
    <m/>
    <m/>
    <m/>
    <s v="Resto"/>
    <n v="2023"/>
    <n v="4"/>
    <d v="2025-03-26T00:00:00"/>
    <x v="50"/>
    <x v="42"/>
  </r>
  <r>
    <n v="2024"/>
    <n v="12"/>
    <n v="43"/>
    <x v="9"/>
    <s v="Automoviles"/>
    <n v="31"/>
    <s v="eb1e33e8a81b697b75855af6bfcdbcbf7cbbde9f94962ceaec1ed8af21f5a50f"/>
    <s v="866d562d83a77144c090ae01fef5e5dc5d322dfdcb968ee04e0fa262fe1b2619"/>
    <x v="4"/>
    <n v="29952373.691990003"/>
    <n v="20823903.015049998"/>
    <n v="29952373.691990003"/>
    <n v="20823903.015049998"/>
    <n v="15442697.458859997"/>
    <n v="13244681.542710001"/>
    <n v="15442697.458859997"/>
    <n v="13244681.542710001"/>
    <n v="0"/>
    <n v="0"/>
    <n v="137.94900000000001"/>
    <n v="132.37299999999999"/>
    <n v="63954.956180000001"/>
    <n v="38804.940210000001"/>
    <n v="14947179.895749999"/>
    <n v="13108079.7674"/>
    <n v="23549493.44207"/>
    <n v="18362777.259599999"/>
    <n v="0"/>
    <n v="0"/>
    <n v="0"/>
    <n v="0"/>
    <n v="0"/>
    <n v="0"/>
    <s v="Automoviles"/>
    <s v="Totales"/>
    <s v="Automoviles Total"/>
    <x v="50"/>
    <x v="3"/>
    <n v="116483297.66436"/>
    <n v="99677568.474130005"/>
    <n v="915229324.65265"/>
    <n v="785024033.86473012"/>
    <n v="876641246.77607977"/>
    <n v="747866068.79561019"/>
    <n v="193217367.41474"/>
    <n v="153020078.26021999"/>
    <n v="114416301.70677"/>
    <n v="100749556.55036001"/>
    <n v="29952373.691990003"/>
    <n v="20823903.015049998"/>
    <n v="15.501905492634831"/>
    <n v="13.608608263575503"/>
    <n v="9128470.6769400053"/>
    <n v="43.836502073327054"/>
    <n v="100"/>
    <n v="100"/>
    <n v="25.713878549606367"/>
    <n v="20.891263033221527"/>
    <n v="3.2726632424455588"/>
    <n v="3.4167196446827384"/>
    <n v="2.6526452843147257"/>
    <n v="2.7844428145517477"/>
    <m/>
    <m/>
    <m/>
    <n v="0"/>
    <m/>
    <n v="0"/>
    <m/>
    <n v="0"/>
    <m/>
    <n v="16.595460668964179"/>
    <n v="51.557507988055562"/>
    <n v="63.603261757114936"/>
    <n v="13.49693813599837"/>
    <n v="14.030278736355184"/>
    <n v="28.245815483920889"/>
    <n v="63.4713435875763"/>
    <n v="71.383971945459066"/>
    <s v="Grandes"/>
    <n v="2023"/>
    <n v="4"/>
    <d v="2025-03-26T00:00:00"/>
    <x v="50"/>
    <x v="4"/>
  </r>
  <r>
    <n v="2024"/>
    <n v="12"/>
    <n v="27"/>
    <x v="21"/>
    <s v="Automoviles"/>
    <n v="21"/>
    <s v="6f4b6612125fb3a0daecd2799dfd6c9c299424fd920f9b308110a2c1fbd8f443"/>
    <s v="866d562d83a77144c090ae01fef5e5dc5d322dfdcb968ee04e0fa262fe1b2619"/>
    <x v="15"/>
    <n v="10214273.190950001"/>
    <n v="9414444.5013700016"/>
    <n v="10214273.190950001"/>
    <n v="9414444.5013700016"/>
    <n v="6296251.0309899999"/>
    <n v="6300413.6281500012"/>
    <n v="6296251.0309899999"/>
    <n v="6300413.6281500012"/>
    <n v="0"/>
    <n v="0"/>
    <n v="137.94900000000001"/>
    <n v="132.37299999999999"/>
    <n v="0"/>
    <n v="0"/>
    <n v="6242445.1470400002"/>
    <n v="6228951.3778500007"/>
    <n v="9322815.4456200004"/>
    <n v="8676754.12524"/>
    <n v="0"/>
    <n v="0"/>
    <n v="0"/>
    <n v="0"/>
    <n v="0"/>
    <n v="0"/>
    <s v="Automoviles"/>
    <s v="Totales"/>
    <s v="Automoviles Total"/>
    <x v="50"/>
    <x v="3"/>
    <n v="12904627.523799999"/>
    <n v="11666681.303610001"/>
    <n v="915229324.65265"/>
    <n v="785024033.86473012"/>
    <n v="876641246.77607977"/>
    <n v="747866068.79561019"/>
    <n v="193217367.41474"/>
    <n v="153020078.26021999"/>
    <n v="114416301.70677"/>
    <n v="100749556.55036001"/>
    <n v="10214273.190950001"/>
    <n v="9414444.5013700016"/>
    <n v="5.2864156714365746"/>
    <n v="6.1524243147753221"/>
    <n v="799828.68957999907"/>
    <n v="8.4957608434954146"/>
    <n v="100"/>
    <n v="100"/>
    <n v="79.152018701135091"/>
    <n v="80.695137343444074"/>
    <n v="1.1160343004554127"/>
    <n v="1.1651600045644477"/>
    <n v="1.1992555762938888"/>
    <n v="1.2588409735624659"/>
    <m/>
    <m/>
    <m/>
    <n v="0"/>
    <m/>
    <n v="0"/>
    <m/>
    <n v="0"/>
    <m/>
    <n v="-6.606863304026156E-2"/>
    <n v="61.641694061683928"/>
    <n v="66.922839974606646"/>
    <n v="5.5029317825061739"/>
    <n v="0.21662986868036249"/>
    <n v="7.4458871492123713"/>
    <n v="66.95879783797281"/>
    <n v="71.788958035937284"/>
    <s v="Medianas"/>
    <n v="2023"/>
    <n v="4"/>
    <d v="2025-03-26T00:00:00"/>
    <x v="50"/>
    <x v="15"/>
  </r>
  <r>
    <n v="2024"/>
    <n v="12"/>
    <n v="48"/>
    <x v="3"/>
    <s v="Automoviles"/>
    <n v="36"/>
    <s v="76a50887d8f1c2e9301755428990ad81479ee21c25b43215cf524541e0503269"/>
    <s v="866d562d83a77144c090ae01fef5e5dc5d322dfdcb968ee04e0fa262fe1b2619"/>
    <x v="6"/>
    <n v="15072339.28723"/>
    <n v="12131861.220149999"/>
    <n v="15072339.28723"/>
    <n v="12131861.220149999"/>
    <n v="9781056.1947900001"/>
    <n v="7870188.1758499974"/>
    <n v="9781056.1947900001"/>
    <n v="7870188.1758499974"/>
    <n v="0"/>
    <n v="0"/>
    <n v="137.94900000000001"/>
    <n v="132.37299999999999"/>
    <n v="248904.03177"/>
    <n v="271807.08691000001"/>
    <n v="9694770.4981500003"/>
    <n v="7768005.0036899997"/>
    <n v="13931524.339440001"/>
    <n v="11375092.694190001"/>
    <n v="0"/>
    <n v="0"/>
    <n v="0"/>
    <n v="0"/>
    <n v="0"/>
    <n v="0"/>
    <s v="Automoviles"/>
    <s v="Totales"/>
    <s v="Automoviles Total"/>
    <x v="50"/>
    <x v="3"/>
    <n v="61783494.341970004"/>
    <n v="54332276.383280002"/>
    <n v="915229324.65265"/>
    <n v="785024033.86473012"/>
    <n v="876641246.77607977"/>
    <n v="747866068.79561019"/>
    <n v="193217367.41474"/>
    <n v="153020078.26021999"/>
    <n v="114416301.70677"/>
    <n v="100749556.55036001"/>
    <n v="15072339.28723"/>
    <n v="12131861.220149999"/>
    <n v="7.8007166171958593"/>
    <n v="7.928280627016167"/>
    <n v="2940478.0670800004"/>
    <n v="24.237650049904257"/>
    <n v="100"/>
    <n v="100"/>
    <n v="24.395414095235534"/>
    <n v="22.32901330061593"/>
    <n v="1.6468374516900766"/>
    <n v="1.7193280994545677"/>
    <n v="1.5454127130890463"/>
    <n v="1.6221970385269082"/>
    <m/>
    <m/>
    <m/>
    <n v="0"/>
    <m/>
    <n v="0"/>
    <m/>
    <n v="0"/>
    <m/>
    <n v="24.279826304580389"/>
    <n v="64.894081856802245"/>
    <n v="64.872059060305418"/>
    <n v="8.5486561345578398"/>
    <n v="24.803865259416511"/>
    <n v="22.473941215052573"/>
    <n v="69.588727420905457"/>
    <n v="68.289597390776649"/>
    <s v="Grandes"/>
    <n v="2023"/>
    <n v="4"/>
    <d v="2025-03-26T00:00:00"/>
    <x v="50"/>
    <x v="6"/>
  </r>
  <r>
    <n v="2024"/>
    <n v="12"/>
    <n v="130"/>
    <x v="70"/>
    <s v="Automoviles"/>
    <n v="282"/>
    <s v="27e1615212f3c6ea846ed6c412df1361ce97f006ee20bb5aa2483a3b61d5cadd"/>
    <s v="866d562d83a77144c090ae01fef5e5dc5d322dfdcb968ee04e0fa262fe1b2619"/>
    <x v="31"/>
    <n v="40399.697639999999"/>
    <n v="1991.31951"/>
    <n v="40399.697639999999"/>
    <n v="1991.31951"/>
    <n v="12903.933759999998"/>
    <n v="517.98641999999995"/>
    <n v="12903.933759999998"/>
    <n v="517.98641999999995"/>
    <n v="0"/>
    <n v="0"/>
    <n v="137.94900000000001"/>
    <n v="132.37299999999999"/>
    <n v="0"/>
    <n v="0"/>
    <n v="5311.7771500000008"/>
    <n v="248.46831"/>
    <n v="7414.6597599999996"/>
    <n v="-131.38891000000001"/>
    <n v="0"/>
    <n v="0"/>
    <n v="0"/>
    <n v="0"/>
    <n v="0"/>
    <n v="0"/>
    <s v="Automoviles"/>
    <s v="Totales"/>
    <s v="Automoviles Total"/>
    <x v="50"/>
    <x v="3"/>
    <n v="40399.697639999999"/>
    <n v="1991.31951"/>
    <n v="915229324.65265"/>
    <n v="785024033.86473012"/>
    <n v="876641246.77607977"/>
    <n v="747866068.79561019"/>
    <n v="193217367.41474"/>
    <n v="153020078.26021999"/>
    <n v="114416301.70677"/>
    <n v="100749556.55036001"/>
    <n v="40399.697639999999"/>
    <n v="1991.31951"/>
    <n v="2.0908937007345866E-2"/>
    <n v="1.3013452434742841E-3"/>
    <n v="38408.378129999997"/>
    <n v="1928.7903290818456"/>
    <n v="100"/>
    <n v="100"/>
    <n v="100"/>
    <n v="100"/>
    <n v="4.4141611890913335E-3"/>
    <n v="4.6084641566402689E-3"/>
    <n v="2.5366350889877729E-4"/>
    <n v="2.662668615527498E-4"/>
    <m/>
    <m/>
    <m/>
    <n v="0"/>
    <m/>
    <n v="0"/>
    <m/>
    <n v="0"/>
    <m/>
    <n v="2391.1722125842603"/>
    <n v="31.94066914803771"/>
    <n v="26.01222040957154"/>
    <n v="1.1278055283652359E-2"/>
    <n v="2037.8087008359337"/>
    <n v="-5743.2919338473839"/>
    <n v="71.638852245864911"/>
    <n v="-189.10904276472039"/>
    <s v="Resto"/>
    <n v="2023"/>
    <n v="4"/>
    <d v="2025-03-26T00:00:00"/>
    <x v="50"/>
    <x v="31"/>
  </r>
  <r>
    <n v="2024"/>
    <n v="12"/>
    <n v="39"/>
    <x v="17"/>
    <s v="Automoviles"/>
    <n v="27"/>
    <s v="670671cd97404156226e507973f2ab8330d3022ca96e0c93bdbdb320c41adcaf"/>
    <s v="866d562d83a77144c090ae01fef5e5dc5d322dfdcb968ee04e0fa262fe1b2619"/>
    <x v="5"/>
    <n v="16721337.406819999"/>
    <n v="14284585.531790001"/>
    <n v="16721337.406819999"/>
    <n v="14284585.531790001"/>
    <n v="9751368.9177600015"/>
    <n v="9943390.5811799988"/>
    <n v="9751368.9177600015"/>
    <n v="9943390.5811799988"/>
    <n v="0"/>
    <n v="0"/>
    <n v="137.94900000000001"/>
    <n v="132.37299999999999"/>
    <n v="1936.8998100000001"/>
    <n v="-23728.531220000001"/>
    <n v="5152514.3117200006"/>
    <n v="5337648.9032600001"/>
    <n v="7205948.7723199995"/>
    <n v="6043535.9713999992"/>
    <n v="0"/>
    <n v="0"/>
    <n v="0"/>
    <n v="0"/>
    <n v="0"/>
    <n v="0"/>
    <s v="Automoviles"/>
    <s v="Totales"/>
    <s v="Automoviles Total"/>
    <x v="50"/>
    <x v="3"/>
    <n v="26393187.39869"/>
    <n v="23324255.28929"/>
    <n v="915229324.65265"/>
    <n v="785024033.86473012"/>
    <n v="876641246.77607977"/>
    <n v="747866068.79561019"/>
    <n v="193217367.41474"/>
    <n v="153020078.26021999"/>
    <n v="114416301.70677"/>
    <n v="100749556.55036001"/>
    <n v="16721337.406819999"/>
    <n v="14284585.531790001"/>
    <n v="8.6541585937912835"/>
    <n v="9.3351053627734988"/>
    <n v="2436751.8750299979"/>
    <n v="17.058610973395517"/>
    <n v="100"/>
    <n v="100"/>
    <n v="63.354748156147089"/>
    <n v="61.243479607896326"/>
    <n v="1.8270106689562335"/>
    <n v="1.9074321985548925"/>
    <n v="1.8196367137278526"/>
    <n v="1.9100459464345534"/>
    <m/>
    <m/>
    <m/>
    <n v="0"/>
    <m/>
    <n v="0"/>
    <m/>
    <n v="0"/>
    <m/>
    <n v="-1.9311487550679129"/>
    <n v="58.316919756566762"/>
    <n v="69.609234086989929"/>
    <n v="8.5227094149146172"/>
    <n v="-3.4684670141366447"/>
    <n v="19.233984978676723"/>
    <n v="71.50362116800224"/>
    <n v="88.319965803455318"/>
    <s v="Grandes"/>
    <n v="2023"/>
    <n v="4"/>
    <d v="2025-03-26T00:00:00"/>
    <x v="50"/>
    <x v="5"/>
  </r>
  <r>
    <n v="2024"/>
    <n v="12"/>
    <n v="8"/>
    <x v="20"/>
    <s v="Automoviles"/>
    <n v="8"/>
    <s v="2c624232cdd221771294dfbb310aca000a0df6ac8b66b696d90ef06fdefb64a3"/>
    <s v="866d562d83a77144c090ae01fef5e5dc5d322dfdcb968ee04e0fa262fe1b2619"/>
    <x v="22"/>
    <n v="1381895.7490399999"/>
    <n v="1003263.95878"/>
    <n v="1381895.7490399999"/>
    <n v="1003263.95878"/>
    <n v="830968.45601999993"/>
    <n v="726147.4384199999"/>
    <n v="830968.45601999993"/>
    <n v="726147.4384199999"/>
    <n v="0"/>
    <n v="0"/>
    <n v="137.94900000000001"/>
    <n v="132.37299999999999"/>
    <n v="0"/>
    <n v="0"/>
    <n v="827209.97051000001"/>
    <n v="717536.65098999999"/>
    <n v="1272974.94523"/>
    <n v="999378.82053000003"/>
    <n v="0"/>
    <n v="0"/>
    <n v="0"/>
    <n v="0"/>
    <n v="0"/>
    <n v="0"/>
    <s v="Automoviles"/>
    <s v="Totales"/>
    <s v="Automoviles Total"/>
    <x v="50"/>
    <x v="3"/>
    <n v="2563341.60146"/>
    <n v="2109928.1285699997"/>
    <n v="915229324.65265"/>
    <n v="785024033.86473012"/>
    <n v="876641246.77607977"/>
    <n v="747866068.79561019"/>
    <n v="193217367.41474"/>
    <n v="153020078.26021999"/>
    <n v="114416301.70677"/>
    <n v="100749556.55036001"/>
    <n v="1381895.7490399999"/>
    <n v="1003263.95878"/>
    <n v="0.71520265881367096"/>
    <n v="0.65564203742850558"/>
    <n v="378631.79025999992"/>
    <n v="37.73999723068173"/>
    <n v="100"/>
    <n v="100"/>
    <n v="53.909933356245411"/>
    <n v="47.549674569245184"/>
    <n v="0.15098901573815507"/>
    <n v="0.15763526461047037"/>
    <n v="0.127800413172175"/>
    <n v="0.13415021761793411"/>
    <m/>
    <m/>
    <m/>
    <n v="0"/>
    <m/>
    <n v="0"/>
    <m/>
    <n v="0"/>
    <m/>
    <n v="14.435225142166242"/>
    <n v="60.132499618532876"/>
    <n v="72.378503390375712"/>
    <n v="0.72626753672709521"/>
    <n v="15.284699306813309"/>
    <n v="27.376618263223129"/>
    <n v="64.982423543343231"/>
    <n v="71.798264707017623"/>
    <s v="Resto"/>
    <n v="2023"/>
    <n v="4"/>
    <d v="2025-03-26T00:00:00"/>
    <x v="50"/>
    <x v="22"/>
  </r>
  <r>
    <n v="2024"/>
    <n v="12"/>
    <n v="5.0999999999999996"/>
    <x v="6"/>
    <s v="Automoviles"/>
    <n v="5.0999999999999996"/>
    <m/>
    <m/>
    <x v="3"/>
    <n v="138917264.46728998"/>
    <n v="106252558.98846"/>
    <n v="138917264.46728998"/>
    <n v="106252558.98846"/>
    <n v="80121515.740789995"/>
    <n v="70154932.069389999"/>
    <n v="80121515.740789995"/>
    <n v="70154932.069389999"/>
    <n v="0"/>
    <n v="0"/>
    <n v="0"/>
    <n v="0"/>
    <n v="402974.11424000002"/>
    <n v="368686.96189000004"/>
    <n v="74451615.84228"/>
    <n v="65041602.949519999"/>
    <n v="112126925.81176001"/>
    <n v="90355734.617410004"/>
    <n v="0"/>
    <n v="0"/>
    <n v="0"/>
    <n v="0"/>
    <n v="0"/>
    <n v="0"/>
    <s v="Automoviles"/>
    <s v="Totales"/>
    <s v="Automoviles Total"/>
    <x v="50"/>
    <x v="3"/>
    <n v="347668820.93238002"/>
    <n v="293468549.99491"/>
    <n v="915229324.65265"/>
    <n v="785024033.86473012"/>
    <n v="876641246.77607977"/>
    <n v="747866068.79561019"/>
    <n v="193217367.41474"/>
    <n v="153020078.26021999"/>
    <n v="114416301.70677"/>
    <n v="100749556.55036001"/>
    <n v="138917264.46728998"/>
    <n v="106252558.98846"/>
    <n v="71.896882938636082"/>
    <n v="69.437004735921676"/>
    <n v="32664705.47882998"/>
    <n v="30.742511794353746"/>
    <n v="100"/>
    <n v="100"/>
    <n v="39.956779585451741"/>
    <n v="36.205773664776984"/>
    <n v="15.178410560655079"/>
    <n v="15.84653528204036"/>
    <n v="13.534943441842278"/>
    <n v="14.207431440173886"/>
    <m/>
    <m/>
    <m/>
    <n v="0"/>
    <m/>
    <n v="0"/>
    <m/>
    <n v="0"/>
    <m/>
    <n v="14.206533136604115"/>
    <n v="57.675707946045627"/>
    <n v="66.026581135810076"/>
    <n v="70.026311413323029"/>
    <n v="14.467682938354521"/>
    <n v="24.094974476755638"/>
    <n v="66.399408797910183"/>
    <n v="71.983923571562215"/>
    <m/>
    <n v="2023"/>
    <n v="4"/>
    <d v="2025-03-26T00:00:00"/>
    <x v="50"/>
    <x v="3"/>
  </r>
  <r>
    <n v="2024"/>
    <n v="12"/>
    <n v="105"/>
    <x v="80"/>
    <s v="Automoviles"/>
    <n v="226"/>
    <s v="8f1f64db81c40ea10e1e9080c9ae60a7acb8925968c431ee16784dea9841c66f"/>
    <s v="866d562d83a77144c090ae01fef5e5dc5d322dfdcb968ee04e0fa262fe1b2619"/>
    <x v="23"/>
    <n v="1023789.56936"/>
    <n v="1181843.80321"/>
    <n v="1023789.56936"/>
    <n v="1181843.80321"/>
    <n v="114232.15175"/>
    <n v="58744.14041"/>
    <n v="114232.15175"/>
    <n v="58744.14041"/>
    <n v="0"/>
    <n v="0"/>
    <n v="137.94900000000001"/>
    <n v="132.37299999999999"/>
    <n v="0"/>
    <n v="0"/>
    <n v="114232.15175"/>
    <n v="58744.14041"/>
    <n v="932226.34517999995"/>
    <n v="834701.58608000004"/>
    <n v="0"/>
    <n v="0"/>
    <n v="0"/>
    <n v="0"/>
    <n v="0"/>
    <n v="0"/>
    <s v="Automoviles"/>
    <s v="Totales"/>
    <s v="Automoviles Total"/>
    <x v="50"/>
    <x v="3"/>
    <n v="2332898.1774400002"/>
    <n v="2438887.2784099998"/>
    <n v="915229324.65265"/>
    <n v="785024033.86473012"/>
    <n v="876641246.77607977"/>
    <n v="747866068.79561019"/>
    <n v="193217367.41474"/>
    <n v="153020078.26021999"/>
    <n v="114416301.70677"/>
    <n v="100749556.55036001"/>
    <n v="1023789.56936"/>
    <n v="1181843.80321"/>
    <n v="0.52986415406563403"/>
    <n v="0.77234557493834399"/>
    <n v="-158054.23385000008"/>
    <n v="-13.373529854005216"/>
    <n v="100"/>
    <n v="100"/>
    <n v="43.884880157240843"/>
    <n v="48.458320057353674"/>
    <n v="0.11186153478512623"/>
    <n v="0.11678546647503414"/>
    <n v="0.15054874146867803"/>
    <n v="0.15802880388908175"/>
    <m/>
    <m/>
    <m/>
    <n v="0"/>
    <m/>
    <n v="0"/>
    <m/>
    <n v="0"/>
    <m/>
    <n v="94.457099810680518"/>
    <n v="11.157776477583161"/>
    <n v="4.9705502749555679"/>
    <n v="9.9839052692646951E-2"/>
    <n v="94.457099810680518"/>
    <n v="11.683787442887738"/>
    <n v="12.253692715361241"/>
    <n v="7.0377415581392944"/>
    <s v="Resto"/>
    <n v="2023"/>
    <n v="4"/>
    <d v="2025-03-26T00:00:00"/>
    <x v="50"/>
    <x v="23"/>
  </r>
  <r>
    <n v="2024"/>
    <n v="12"/>
    <n v="37"/>
    <x v="35"/>
    <s v="Automoviles"/>
    <n v="25"/>
    <s v="b7a56873cd771f2c446d369b649430b65a756ba278ff97ec81bb6f55b2e73569"/>
    <s v="866d562d83a77144c090ae01fef5e5dc5d322dfdcb968ee04e0fa262fe1b2619"/>
    <x v="18"/>
    <n v="4011106.6406"/>
    <n v="3491173.6451699999"/>
    <n v="4011106.6406"/>
    <n v="3491173.6451699999"/>
    <n v="2325675.6596299997"/>
    <n v="2154823.9020000002"/>
    <n v="2325675.6596299997"/>
    <n v="2154823.9020000002"/>
    <n v="0"/>
    <n v="0"/>
    <n v="137.94900000000001"/>
    <n v="132.37299999999999"/>
    <n v="10815.096210000002"/>
    <n v="-2160.66498"/>
    <n v="2311477.3263699999"/>
    <n v="2072327.2519"/>
    <n v="3463619.9240600001"/>
    <n v="2934636.5051599997"/>
    <n v="0"/>
    <n v="0"/>
    <n v="0"/>
    <n v="0"/>
    <n v="0"/>
    <n v="0"/>
    <s v="Automoviles"/>
    <s v="Totales"/>
    <s v="Automoviles Total"/>
    <x v="50"/>
    <x v="3"/>
    <n v="13491623.877"/>
    <n v="11092660.54903"/>
    <n v="915229324.65265"/>
    <n v="785024033.86473012"/>
    <n v="876641246.77607977"/>
    <n v="747866068.79561019"/>
    <n v="193217367.41474"/>
    <n v="153020078.26021999"/>
    <n v="114416301.70677"/>
    <n v="100749556.55036001"/>
    <n v="4011106.6406"/>
    <n v="3491173.6451699999"/>
    <n v="2.0759555387120985"/>
    <n v="2.2815134359250857"/>
    <n v="519932.99543000013"/>
    <n v="14.892785300133138"/>
    <n v="100"/>
    <n v="100"/>
    <n v="29.730347341197227"/>
    <n v="31.472825024608603"/>
    <n v="0.43826246958622139"/>
    <n v="0.45755394870492055"/>
    <n v="0.44472188042227179"/>
    <n v="0.46681802943571282"/>
    <m/>
    <m/>
    <m/>
    <n v="0"/>
    <m/>
    <n v="0"/>
    <m/>
    <n v="0"/>
    <m/>
    <n v="7.928803716694599"/>
    <n v="57.980898241142611"/>
    <n v="61.722048829658625"/>
    <n v="2.032643622401221"/>
    <n v="11.540169355527063"/>
    <n v="18.025517571593074"/>
    <n v="66.735882604016297"/>
    <n v="70.616147800799425"/>
    <s v="Medianas"/>
    <n v="2023"/>
    <n v="4"/>
    <d v="2025-03-26T00:00:00"/>
    <x v="50"/>
    <x v="18"/>
  </r>
  <r>
    <n v="2024"/>
    <n v="12"/>
    <n v="129"/>
    <x v="71"/>
    <s v="Automoviles"/>
    <n v="208"/>
    <s v="8df66f64b57424391d363fd6b811fed3c430c77597da265025728bd637bad804"/>
    <s v="866d562d83a77144c090ae01fef5e5dc5d322dfdcb968ee04e0fa262fe1b2619"/>
    <x v="24"/>
    <n v="253621.38649"/>
    <n v="106661.09891"/>
    <n v="253621.38649"/>
    <n v="106661.09891"/>
    <n v="148746.75174000004"/>
    <n v="62883.929480000021"/>
    <n v="148746.75174000004"/>
    <n v="62883.929480000021"/>
    <n v="0"/>
    <n v="0"/>
    <n v="137.94900000000001"/>
    <n v="132.37299999999999"/>
    <n v="0"/>
    <n v="0"/>
    <n v="142083.38274"/>
    <n v="33744.703979999998"/>
    <n v="177769.7469"/>
    <n v="44721.404409999996"/>
    <n v="0"/>
    <n v="0"/>
    <n v="0"/>
    <n v="0"/>
    <n v="0"/>
    <n v="0"/>
    <s v="Automoviles"/>
    <s v="Totales"/>
    <s v="Automoviles Total"/>
    <x v="50"/>
    <x v="3"/>
    <n v="253621.38649"/>
    <n v="106661.09891"/>
    <n v="915229324.65265"/>
    <n v="785024033.86473012"/>
    <n v="876641246.77607977"/>
    <n v="747866068.79561019"/>
    <n v="193217367.41474"/>
    <n v="153020078.26021999"/>
    <n v="114416301.70677"/>
    <n v="100749556.55036001"/>
    <n v="253621.38649"/>
    <n v="106661.09891"/>
    <n v="0.13126220995734983"/>
    <n v="6.970398925598266E-2"/>
    <n v="146960.28758"/>
    <n v="137.78246153642596"/>
    <n v="100"/>
    <n v="100"/>
    <n v="100"/>
    <n v="100"/>
    <n v="2.7711239102424411E-2"/>
    <n v="2.8931035063968696E-2"/>
    <n v="1.3586985150620127E-2"/>
    <n v="1.4262058857914331E-2"/>
    <m/>
    <m/>
    <m/>
    <n v="0"/>
    <m/>
    <n v="0"/>
    <m/>
    <n v="0"/>
    <m/>
    <n v="136.54175712303149"/>
    <n v="58.649135941800765"/>
    <n v="58.95676129594456"/>
    <n v="0.13000485902892867"/>
    <n v="321.05387211045257"/>
    <n v="297.50483967415283"/>
    <n v="79.925513321412055"/>
    <n v="75.455376290585505"/>
    <s v="Resto"/>
    <n v="2023"/>
    <n v="4"/>
    <d v="2025-03-26T00:00:00"/>
    <x v="50"/>
    <x v="24"/>
  </r>
  <r>
    <n v="2024"/>
    <n v="12"/>
    <n v="150.1"/>
    <x v="32"/>
    <s v="Automoviles"/>
    <n v="150.1"/>
    <m/>
    <m/>
    <x v="21"/>
    <n v="7291102.7806700021"/>
    <n v="5983378.7244199999"/>
    <n v="7291102.7806700021"/>
    <n v="5983378.7244199999"/>
    <n v="4139250.8441599994"/>
    <n v="2891991.1342300004"/>
    <n v="4139250.8441599994"/>
    <n v="2891991.1342300004"/>
    <n v="0"/>
    <n v="0"/>
    <n v="0"/>
    <n v="0"/>
    <n v="1681.42372"/>
    <n v="-2099.1684999999998"/>
    <n v="3943506.0390399997"/>
    <n v="2658641.27752"/>
    <n v="6453404.8001300003"/>
    <n v="4803533.5893899994"/>
    <n v="0"/>
    <n v="0"/>
    <n v="0"/>
    <n v="0"/>
    <n v="0"/>
    <n v="0"/>
    <s v="Automoviles"/>
    <s v="Totales"/>
    <s v="Automoviles Total"/>
    <x v="50"/>
    <x v="3"/>
    <n v="129239498.14754"/>
    <n v="101435933.70382999"/>
    <n v="915229324.65265"/>
    <n v="785024033.86473012"/>
    <n v="876641246.77607977"/>
    <n v="747866068.79561019"/>
    <n v="193217367.41474"/>
    <n v="153020078.26021999"/>
    <n v="114416301.70677"/>
    <n v="100749556.55036001"/>
    <n v="7291102.7806700021"/>
    <n v="5983378.7244199999"/>
    <n v="3.7735235078633953"/>
    <n v="3.9101919123612645"/>
    <n v="1307724.0562500022"/>
    <n v="21.855946555961438"/>
    <n v="100"/>
    <n v="100"/>
    <n v="5.6415437116186169"/>
    <n v="5.8986776243319401"/>
    <n v="0.79664217309002183"/>
    <n v="0.83170884412336643"/>
    <n v="0.76219051472391153"/>
    <n v="0.80006019447517429"/>
    <m/>
    <m/>
    <m/>
    <n v="0"/>
    <m/>
    <n v="0"/>
    <m/>
    <n v="0"/>
    <m/>
    <n v="43.128061326580955"/>
    <n v="56.771259008086986"/>
    <n v="48.333746991927811"/>
    <n v="3.6177107478689643"/>
    <n v="48.327872300189782"/>
    <n v="34.34703182640839"/>
    <n v="61.107371398127071"/>
    <n v="55.34761500143108"/>
    <s v="Resto"/>
    <n v="2023"/>
    <n v="4"/>
    <d v="2025-03-26T00:00:00"/>
    <x v="50"/>
    <x v="21"/>
  </r>
  <r>
    <n v="2024"/>
    <n v="12"/>
    <n v="13"/>
    <x v="23"/>
    <s v="Automoviles"/>
    <n v="13"/>
    <s v="3fdba35f04dc8c462986c992bcf875546257113072a909c162f7e470e581e278"/>
    <s v="866d562d83a77144c090ae01fef5e5dc5d322dfdcb968ee04e0fa262fe1b2619"/>
    <x v="28"/>
    <n v="288415.81586000003"/>
    <n v="313815.08812999999"/>
    <n v="288415.81586000003"/>
    <n v="313815.08812999999"/>
    <n v="287012.66918999999"/>
    <n v="272658.56181000004"/>
    <n v="287012.66918999999"/>
    <n v="272658.56181000004"/>
    <n v="0"/>
    <n v="0"/>
    <n v="137.94900000000001"/>
    <n v="132.37299999999999"/>
    <n v="0"/>
    <n v="0"/>
    <n v="188401.20778"/>
    <n v="121534.69622"/>
    <n v="194326.26271000001"/>
    <n v="143131.82599000001"/>
    <n v="0"/>
    <n v="0"/>
    <n v="0"/>
    <n v="0"/>
    <n v="0"/>
    <n v="0"/>
    <s v="Automoviles"/>
    <s v="Totales"/>
    <s v="Automoviles Total"/>
    <x v="50"/>
    <x v="3"/>
    <n v="1543430.5720599999"/>
    <n v="1367985.9146"/>
    <n v="915229324.65265"/>
    <n v="785024033.86473012"/>
    <n v="876641246.77607977"/>
    <n v="747866068.79561019"/>
    <n v="193217367.41474"/>
    <n v="153020078.26021999"/>
    <n v="114416301.70677"/>
    <n v="100749556.55036001"/>
    <n v="288415.81586000003"/>
    <n v="313815.08812999999"/>
    <n v="0.14927013017464269"/>
    <n v="0.20508098786640158"/>
    <n v="-25399.272269999958"/>
    <n v="-8.0937065267805526"/>
    <n v="100"/>
    <n v="100"/>
    <n v="18.686672473712544"/>
    <n v="22.939935622199716"/>
    <n v="3.1512956162048272E-2"/>
    <n v="3.2900096467132128E-2"/>
    <n v="3.9975220450903341E-2"/>
    <n v="4.1961402077698065E-2"/>
    <m/>
    <m/>
    <m/>
    <n v="0"/>
    <m/>
    <n v="0"/>
    <m/>
    <n v="0"/>
    <m/>
    <n v="5.2644990440470663"/>
    <n v="99.513498708170317"/>
    <n v="86.885102763780893"/>
    <n v="0.2508494549365578"/>
    <n v="55.01845451521055"/>
    <n v="35.767332922572173"/>
    <n v="96.950975721257919"/>
    <n v="84.911021975288065"/>
    <s v="Resto"/>
    <n v="2023"/>
    <n v="4"/>
    <d v="2025-03-26T00:00:00"/>
    <x v="50"/>
    <x v="28"/>
  </r>
  <r>
    <n v="2024"/>
    <n v="12"/>
    <n v="107"/>
    <x v="28"/>
    <s v="Automoviles"/>
    <n v="70"/>
    <s v="ff5a1ae012afa5d4c889c50ad427aaf545d31a4fac04ffc1c4d03d403ba4250a"/>
    <s v="866d562d83a77144c090ae01fef5e5dc5d322dfdcb968ee04e0fa262fe1b2619"/>
    <x v="19"/>
    <n v="1526594.20025"/>
    <n v="1095738.9205699998"/>
    <n v="1526594.20025"/>
    <n v="1095738.9205699998"/>
    <n v="1065130.4002499995"/>
    <n v="469059.81784999993"/>
    <n v="1065130.4002499995"/>
    <n v="469059.81784999993"/>
    <n v="0"/>
    <n v="0"/>
    <n v="137.94900000000001"/>
    <n v="132.37299999999999"/>
    <n v="0"/>
    <n v="0"/>
    <n v="1037185.4757999999"/>
    <n v="466106.24537000002"/>
    <n v="1325290.38906"/>
    <n v="809193.09727999999"/>
    <n v="0"/>
    <n v="0"/>
    <n v="0"/>
    <n v="0"/>
    <n v="0"/>
    <n v="0"/>
    <s v="Automoviles"/>
    <s v="Totales"/>
    <s v="Automoviles Total"/>
    <x v="50"/>
    <x v="3"/>
    <n v="1973163.2505099999"/>
    <n v="1477029.9641500001"/>
    <n v="915229324.65265"/>
    <n v="785024033.86473012"/>
    <n v="876641246.77607977"/>
    <n v="747866068.79561019"/>
    <n v="193217367.41474"/>
    <n v="153020078.26021999"/>
    <n v="114416301.70677"/>
    <n v="100749556.55036001"/>
    <n v="1526594.20025"/>
    <n v="1095738.9205699998"/>
    <n v="0.79009160546793611"/>
    <n v="0.71607525824593354"/>
    <n v="430855.27968000015"/>
    <n v="39.320979805652122"/>
    <n v="100"/>
    <n v="100"/>
    <n v="77.367860964135843"/>
    <n v="74.1852871753062"/>
    <n v="0.16679909167348594"/>
    <n v="0.17414126997379781"/>
    <n v="0.13958030242406694"/>
    <n v="0.14651539443882197"/>
    <m/>
    <m/>
    <m/>
    <n v="0"/>
    <m/>
    <n v="0"/>
    <m/>
    <n v="0"/>
    <m/>
    <n v="127.07773288536437"/>
    <n v="69.771678686816074"/>
    <n v="42.807625890115922"/>
    <n v="0.93092538769497368"/>
    <n v="122.521256924303"/>
    <n v="63.779250405718436"/>
    <n v="78.260997315135839"/>
    <n v="57.601362015661906"/>
    <s v="Resto"/>
    <n v="2023"/>
    <n v="4"/>
    <d v="2025-03-26T00:00:00"/>
    <x v="50"/>
    <x v="19"/>
  </r>
  <r>
    <n v="2024"/>
    <n v="12"/>
    <n v="3"/>
    <x v="40"/>
    <s v="Automoviles"/>
    <n v="3"/>
    <s v="4e07408562bedb8b60ce05c1decfe3ad16b72230967de01f640b7e4729b49fce"/>
    <s v="866d562d83a77144c090ae01fef5e5dc5d322dfdcb968ee04e0fa262fe1b2619"/>
    <x v="29"/>
    <n v="386063.61657999997"/>
    <n v="221050.08366"/>
    <n v="386063.61657999997"/>
    <n v="221050.08366"/>
    <n v="254874.29588999998"/>
    <n v="108322.60835999997"/>
    <n v="254874.29588999998"/>
    <n v="108322.60835999997"/>
    <n v="0"/>
    <n v="0"/>
    <n v="137.94900000000001"/>
    <n v="132.37299999999999"/>
    <n v="1749.42895"/>
    <n v="-2167.17373"/>
    <n v="254332.9399"/>
    <n v="108550.85015000001"/>
    <n v="307413.52773999999"/>
    <n v="153993.81030000001"/>
    <n v="0"/>
    <n v="0"/>
    <n v="0"/>
    <n v="0"/>
    <n v="0"/>
    <n v="0"/>
    <s v="Automoviles"/>
    <s v="Totales"/>
    <s v="Automoviles Total"/>
    <x v="50"/>
    <x v="3"/>
    <n v="25277015.57071"/>
    <n v="21222664.481219999"/>
    <n v="915229324.65265"/>
    <n v="785024033.86473012"/>
    <n v="876641246.77607977"/>
    <n v="747866068.79561019"/>
    <n v="193217367.41474"/>
    <n v="153020078.26021999"/>
    <n v="114416301.70677"/>
    <n v="100749556.55036001"/>
    <n v="386063.61657999997"/>
    <n v="221050.08366"/>
    <n v="0.19980792707485584"/>
    <n v="0.14445822154403215"/>
    <n v="165013.53291999997"/>
    <n v="74.649839614541563"/>
    <n v="100"/>
    <n v="100"/>
    <n v="1.5273306909988027"/>
    <n v="1.0415755470082839"/>
    <n v="4.2182172946274396E-2"/>
    <n v="4.4038951851715927E-2"/>
    <n v="2.8158384218092594E-2"/>
    <n v="2.9557442553315303E-2"/>
    <m/>
    <m/>
    <m/>
    <n v="0"/>
    <m/>
    <n v="0"/>
    <m/>
    <n v="0"/>
    <m/>
    <n v="135.29187465921177"/>
    <n v="66.018729801021024"/>
    <n v="49.003649565051681"/>
    <n v="0.22276047389051301"/>
    <n v="134.29843206990299"/>
    <n v="99.627197444571564"/>
    <n v="82.733164597462434"/>
    <n v="70.490398242974067"/>
    <s v="Resto"/>
    <n v="2023"/>
    <n v="4"/>
    <d v="2025-03-26T00:00:00"/>
    <x v="50"/>
    <x v="29"/>
  </r>
  <r>
    <n v="2024"/>
    <n v="12"/>
    <n v="125"/>
    <x v="67"/>
    <s v="Automoviles"/>
    <n v="238"/>
    <s v="8ae4c23b80d1e7c8ff79e515fe791ebd68190bae842dda7af193db125f700452"/>
    <s v="866d562d83a77144c090ae01fef5e5dc5d322dfdcb968ee04e0fa262fe1b2619"/>
    <x v="30"/>
    <n v="2021.97254"/>
    <n v="1630.8137300000001"/>
    <n v="2021.97254"/>
    <n v="1630.8137300000001"/>
    <n v="451.46285"/>
    <n v="269.48593"/>
    <n v="451.46285"/>
    <n v="269.48593"/>
    <n v="0"/>
    <n v="0"/>
    <n v="137.94900000000001"/>
    <n v="132.37299999999999"/>
    <n v="0"/>
    <n v="0"/>
    <n v="451.46285"/>
    <n v="269.48593"/>
    <n v="1954.4583700000001"/>
    <n v="1563.7539999999999"/>
    <n v="0"/>
    <n v="0"/>
    <n v="0"/>
    <n v="0"/>
    <n v="0"/>
    <n v="0"/>
    <s v="Automoviles"/>
    <s v="Totales"/>
    <s v="Automoviles Total"/>
    <x v="50"/>
    <x v="3"/>
    <n v="122106.19086"/>
    <n v="126647.97767000001"/>
    <n v="915229324.65265"/>
    <n v="785024033.86473012"/>
    <n v="876641246.77607977"/>
    <n v="747866068.79561019"/>
    <n v="193217367.41474"/>
    <n v="153020078.26021999"/>
    <n v="114416301.70677"/>
    <n v="100749556.55036001"/>
    <n v="2021.97254"/>
    <n v="1630.8137300000001"/>
    <n v="1.0464755663810734E-3"/>
    <n v="1.0657514677431426E-3"/>
    <n v="391.1588099999999"/>
    <n v="23.985498944750727"/>
    <n v="100"/>
    <n v="100"/>
    <n v="1.6559132061684558"/>
    <n v="1.2876745132475198"/>
    <n v="2.2092523540669808E-4"/>
    <n v="2.3064994345588577E-4"/>
    <n v="2.077406117073112E-4"/>
    <n v="2.1806227051139246E-4"/>
    <m/>
    <m/>
    <m/>
    <n v="0"/>
    <m/>
    <n v="0"/>
    <m/>
    <n v="0"/>
    <m/>
    <n v="67.527428983027065"/>
    <n v="22.327842790585077"/>
    <n v="16.524629701271891"/>
    <n v="3.945791318767009E-4"/>
    <n v="67.527428983027065"/>
    <n v="24.985027696172168"/>
    <n v="23.099128481309119"/>
    <n v="17.233268787801663"/>
    <s v="Resto"/>
    <n v="2023"/>
    <n v="4"/>
    <d v="2025-03-26T00:00:00"/>
    <x v="50"/>
    <x v="30"/>
  </r>
  <r>
    <n v="2024"/>
    <n v="12"/>
    <n v="16"/>
    <x v="24"/>
    <s v="Automoviles"/>
    <n v="14"/>
    <s v="8527a891e224136950ff32ca212b45bc93f69fbb801c3b1ebedac52775f99e61"/>
    <s v="866d562d83a77144c090ae01fef5e5dc5d322dfdcb968ee04e0fa262fe1b2619"/>
    <x v="25"/>
    <n v="298491.83070999995"/>
    <n v="233454.22498"/>
    <n v="298491.83070999995"/>
    <n v="233454.22498"/>
    <n v="240436.47076999999"/>
    <n v="169640.73613999999"/>
    <n v="240436.47076999999"/>
    <n v="169640.73613999999"/>
    <n v="0"/>
    <n v="0"/>
    <n v="137.94900000000001"/>
    <n v="132.37299999999999"/>
    <n v="0"/>
    <n v="0"/>
    <n v="236830.82334999999"/>
    <n v="166808.22631"/>
    <n v="280610.43610000005"/>
    <n v="196966.97991999998"/>
    <n v="0"/>
    <n v="0"/>
    <n v="0"/>
    <n v="0"/>
    <n v="0"/>
    <n v="0"/>
    <s v="Automoviles"/>
    <s v="Totales"/>
    <s v="Automoviles Total"/>
    <x v="50"/>
    <x v="3"/>
    <n v="4664109.4979099995"/>
    <n v="3803565.6865300001"/>
    <n v="915229324.65265"/>
    <n v="785024033.86473012"/>
    <n v="876641246.77607977"/>
    <n v="747866068.79561019"/>
    <n v="193217367.41474"/>
    <n v="153020078.26021999"/>
    <n v="114416301.70677"/>
    <n v="100749556.55036001"/>
    <n v="298491.83070999995"/>
    <n v="233454.22498"/>
    <n v="0.15448498999020566"/>
    <n v="0.15256443966980388"/>
    <n v="65037.605729999952"/>
    <n v="27.858825744349545"/>
    <n v="100"/>
    <n v="100"/>
    <n v="6.399760358193884"/>
    <n v="6.1377729273023469"/>
    <n v="3.2613884047398095E-2"/>
    <n v="3.4049485100972395E-2"/>
    <n v="2.9738481232311827E-2"/>
    <n v="3.1216047193578778E-2"/>
    <m/>
    <m/>
    <m/>
    <n v="0"/>
    <m/>
    <n v="0"/>
    <m/>
    <n v="0"/>
    <m/>
    <n v="41.732744292959303"/>
    <n v="80.550435902413781"/>
    <n v="72.665524110575902"/>
    <n v="0.21014179551634063"/>
    <n v="41.977903961324124"/>
    <n v="42.465725074310768"/>
    <n v="84.398437435734394"/>
    <n v="84.68842157083931"/>
    <s v="Resto"/>
    <n v="2023"/>
    <n v="4"/>
    <d v="2025-03-26T00:00:00"/>
    <x v="50"/>
    <x v="25"/>
  </r>
  <r>
    <n v="2024"/>
    <n v="12"/>
    <n v="79"/>
    <x v="59"/>
    <s v="Automoviles"/>
    <n v="51"/>
    <s v="031b4af5197ec30a926f48cf40e11a7dbc470048a21e4003b7a3c07c5dab1baa"/>
    <s v="866d562d83a77144c090ae01fef5e5dc5d322dfdcb968ee04e0fa262fe1b2619"/>
    <x v="9"/>
    <n v="11283220.3214"/>
    <n v="8680566.441399999"/>
    <n v="11283220.3214"/>
    <n v="8680566.441399999"/>
    <n v="7884732.1516199997"/>
    <n v="6802191.6576200007"/>
    <n v="7884732.1516199997"/>
    <n v="6802191.6576200007"/>
    <n v="0"/>
    <n v="0"/>
    <n v="137.94900000000001"/>
    <n v="132.37299999999999"/>
    <n v="0"/>
    <n v="0"/>
    <n v="7383324.2824099995"/>
    <n v="6580395.8631099993"/>
    <n v="9587440.490530001"/>
    <n v="7982574.0563699994"/>
    <n v="0"/>
    <n v="0"/>
    <n v="0"/>
    <n v="0"/>
    <n v="0"/>
    <n v="0"/>
    <s v="Automoviles"/>
    <s v="Totales"/>
    <s v="Automoviles Total"/>
    <x v="50"/>
    <x v="3"/>
    <n v="77118417.460149989"/>
    <n v="65800436.183449998"/>
    <n v="915229324.65265"/>
    <n v="785024033.86473012"/>
    <n v="876641246.77607977"/>
    <n v="747866068.79561019"/>
    <n v="193217367.41474"/>
    <n v="153020078.26021999"/>
    <n v="114416301.70677"/>
    <n v="100749556.55036001"/>
    <n v="11283220.3214"/>
    <n v="8680566.441399999"/>
    <n v="5.839651203393446"/>
    <n v="5.6728283896431986"/>
    <n v="2602653.8800000008"/>
    <n v="29.982535098023465"/>
    <n v="100"/>
    <n v="100"/>
    <n v="14.631031980435111"/>
    <n v="13.19226276433608"/>
    <n v="1.232829851215949"/>
    <n v="1.2870966729999267"/>
    <n v="1.1057707875088796"/>
    <n v="1.1607113631160575"/>
    <m/>
    <m/>
    <m/>
    <n v="0"/>
    <m/>
    <n v="0"/>
    <m/>
    <n v="0"/>
    <m/>
    <n v="15.914583835451147"/>
    <n v="69.88015767684378"/>
    <n v="78.361149627039154"/>
    <n v="6.8912663964854053"/>
    <n v="12.201825482890083"/>
    <n v="20.104623180781367"/>
    <n v="77.010379252970395"/>
    <n v="82.434510680911515"/>
    <s v="Grandes"/>
    <n v="2023"/>
    <n v="4"/>
    <d v="2025-03-26T00:00:00"/>
    <x v="50"/>
    <x v="9"/>
  </r>
  <r>
    <n v="2024"/>
    <n v="12"/>
    <n v="103"/>
    <x v="18"/>
    <s v="Automoviles"/>
    <n v="205"/>
    <s v="f8809aff4d69bece79dabe35be0c708b890d7eafb841f121330667b77d2e2590"/>
    <s v="866d562d83a77144c090ae01fef5e5dc5d322dfdcb968ee04e0fa262fe1b2619"/>
    <x v="26"/>
    <n v="439120.17443999997"/>
    <n v="333271.47408999997"/>
    <n v="439120.17443999997"/>
    <n v="333271.47408999997"/>
    <n v="110435.25745999999"/>
    <n v="111828.77404000002"/>
    <n v="110435.25745999999"/>
    <n v="111828.77404000002"/>
    <n v="0"/>
    <n v="0"/>
    <n v="137.94900000000001"/>
    <n v="132.37299999999999"/>
    <n v="0"/>
    <n v="0"/>
    <n v="110435.25745999999"/>
    <n v="111828.77404"/>
    <n v="396210.74206999998"/>
    <n v="314210.07951000001"/>
    <n v="0"/>
    <n v="0"/>
    <n v="0"/>
    <n v="0"/>
    <n v="0"/>
    <n v="0"/>
    <s v="Automoviles"/>
    <s v="Totales"/>
    <s v="Automoviles Total"/>
    <x v="50"/>
    <x v="3"/>
    <n v="2277640.2283600001"/>
    <n v="1936052.42652"/>
    <n v="915229324.65265"/>
    <n v="785024033.86473012"/>
    <n v="876641246.77607977"/>
    <n v="747866068.79561019"/>
    <n v="193217367.41474"/>
    <n v="153020078.26021999"/>
    <n v="114416301.70677"/>
    <n v="100749556.55036001"/>
    <n v="439120.17443999997"/>
    <n v="333271.47408999997"/>
    <n v="0.22726744511399485"/>
    <n v="0.21779591141186813"/>
    <n v="105848.70035"/>
    <n v="31.760504147263301"/>
    <n v="100"/>
    <n v="100"/>
    <n v="19.279610931186685"/>
    <n v="17.213969494051675"/>
    <n v="4.7979250949662905E-2"/>
    <n v="5.0091206186669922E-2"/>
    <n v="4.2453665074339238E-2"/>
    <n v="4.4562989015762153E-2"/>
    <m/>
    <m/>
    <m/>
    <n v="0"/>
    <m/>
    <n v="0"/>
    <m/>
    <n v="0"/>
    <m/>
    <n v="-1.2461162987457808"/>
    <n v="25.149210600682508"/>
    <n v="33.554859246609468"/>
    <n v="9.6520562028850773E-2"/>
    <n v="-1.2461162987457586"/>
    <n v="26.097400404174564"/>
    <n v="27.872857985382183"/>
    <n v="35.590447707595246"/>
    <s v="Resto"/>
    <n v="2023"/>
    <n v="4"/>
    <d v="2025-03-26T00:00:00"/>
    <x v="50"/>
    <x v="26"/>
  </r>
  <r>
    <n v="2024"/>
    <n v="12"/>
    <n v="201.1"/>
    <x v="1"/>
    <s v="Automoviles"/>
    <n v="201.1"/>
    <m/>
    <m/>
    <x v="1"/>
    <n v="193217367.41473997"/>
    <n v="153020078.26021999"/>
    <n v="193217367.41473997"/>
    <n v="153020078.26021999"/>
    <n v="114416301.70677002"/>
    <n v="100749556.55035998"/>
    <n v="114416301.70677002"/>
    <n v="100749556.55035998"/>
    <n v="0"/>
    <n v="0"/>
    <n v="0"/>
    <n v="0"/>
    <n v="494175.92895000003"/>
    <n v="375162.69498999999"/>
    <n v="107869105.15277"/>
    <n v="94561468.496999994"/>
    <n v="161408788.95102003"/>
    <n v="131511782.61513001"/>
    <n v="0"/>
    <n v="0"/>
    <n v="0"/>
    <n v="0"/>
    <n v="0"/>
    <n v="0"/>
    <s v="Automoviles"/>
    <s v="Totales"/>
    <s v="Automoviles Total"/>
    <x v="50"/>
    <x v="3"/>
    <n v="655492697.50000012"/>
    <n v="549790498.60835993"/>
    <n v="915229324.65265"/>
    <n v="785024033.86473012"/>
    <n v="876641246.77607977"/>
    <n v="747866068.79561019"/>
    <n v="193217367.41474"/>
    <n v="153020078.26021999"/>
    <n v="114416301.70677"/>
    <n v="100749556.55036001"/>
    <n v="193217367.41473997"/>
    <n v="153020078.26021999"/>
    <n v="99.999999999999986"/>
    <n v="100"/>
    <n v="40197289.154519975"/>
    <n v="26.269290678418056"/>
    <n v="100"/>
    <n v="100"/>
    <n v="29.476662082072995"/>
    <n v="27.832434108546313"/>
    <n v="21.111361077516861"/>
    <n v="22.040642979703808"/>
    <n v="19.492406812934256"/>
    <n v="20.460893286233578"/>
    <m/>
    <m/>
    <m/>
    <n v="0"/>
    <m/>
    <n v="0"/>
    <m/>
    <n v="0"/>
    <m/>
    <n v="13.565067305858246"/>
    <n v="59.216365090606004"/>
    <n v="65.840743055319322"/>
    <n v="100.00000000000003"/>
    <n v="14.073001262868701"/>
    <n v="22.733329091419741"/>
    <n v="66.829759304806629"/>
    <n v="71.903419310902876"/>
    <m/>
    <n v="2023"/>
    <n v="4"/>
    <d v="2025-03-26T00:00:00"/>
    <x v="50"/>
    <x v="1"/>
  </r>
  <r>
    <n v="2024"/>
    <n v="12"/>
    <n v="23"/>
    <x v="16"/>
    <s v="Automoviles"/>
    <n v="17"/>
    <s v="4523540f1504cd17100c4835e85b7eefd49911580f8efff0599a8f283be6b9e3"/>
    <s v="866d562d83a77144c090ae01fef5e5dc5d322dfdcb968ee04e0fa262fe1b2619"/>
    <x v="16"/>
    <n v="5045280.7220100006"/>
    <n v="4111555.2474699998"/>
    <n v="5045280.7220100006"/>
    <n v="4111555.2474699998"/>
    <n v="3227251.7682300005"/>
    <n v="2646590.7348299986"/>
    <n v="3227251.7682300005"/>
    <n v="2646590.7348299986"/>
    <n v="0"/>
    <n v="0"/>
    <n v="137.94900000000001"/>
    <n v="132.37299999999999"/>
    <n v="28005.440329999998"/>
    <n v="3893.3685400000008"/>
    <n v="3175349.3852600004"/>
    <n v="2580454.7738699997"/>
    <n v="4493858.5130399996"/>
    <n v="3620916.2170199999"/>
    <n v="0"/>
    <n v="0"/>
    <n v="0"/>
    <n v="0"/>
    <n v="0"/>
    <n v="0"/>
    <s v="Automoviles"/>
    <s v="Totales"/>
    <s v="Automoviles Total"/>
    <x v="50"/>
    <x v="3"/>
    <n v="22633209.318060003"/>
    <n v="19354152.859979998"/>
    <n v="915229324.65265"/>
    <n v="785024033.86473012"/>
    <n v="876641246.77607977"/>
    <n v="747866068.79561019"/>
    <n v="193217367.41474"/>
    <n v="153020078.26021999"/>
    <n v="114416301.70677"/>
    <n v="100749556.55036001"/>
    <n v="5045280.7220100006"/>
    <n v="4111555.2474699998"/>
    <n v="2.6111942158803632"/>
    <n v="2.6869384032584596"/>
    <n v="933725.47454000078"/>
    <n v="22.709787862258658"/>
    <n v="100"/>
    <n v="100"/>
    <n v="22.291494993527746"/>
    <n v="21.24378823095773"/>
    <n v="0.55125863934973862"/>
    <n v="0.57552399462886727"/>
    <n v="0.52374896437609886"/>
    <n v="0.54977159935754172"/>
    <m/>
    <m/>
    <m/>
    <n v="0"/>
    <m/>
    <n v="0"/>
    <m/>
    <n v="0"/>
    <m/>
    <n v="21.939963204673596"/>
    <n v="63.96575227521312"/>
    <n v="64.369577338369695"/>
    <n v="2.8206223414744791"/>
    <n v="23.053866993290328"/>
    <n v="24.108326282634284"/>
    <n v="70.659754330181258"/>
    <n v="71.265243910937656"/>
    <s v="Medianas"/>
    <n v="2023"/>
    <n v="4"/>
    <d v="2025-03-26T00:00:00"/>
    <x v="50"/>
    <x v="16"/>
  </r>
  <r>
    <n v="2024"/>
    <n v="12"/>
    <n v="61"/>
    <x v="2"/>
    <s v="Automovil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257098.31909999999"/>
    <n v="166592.51678000001"/>
    <n v="279843.79743999999"/>
    <n v="223304.74101"/>
    <n v="0"/>
    <n v="0"/>
    <n v="0"/>
    <n v="0"/>
    <n v="0"/>
    <n v="0"/>
    <s v="Automoviles"/>
    <s v="Totales"/>
    <s v="Automoviles Total"/>
    <x v="50"/>
    <x v="3"/>
    <n v="0"/>
    <n v="0"/>
    <n v="915229324.65265"/>
    <n v="785024033.86473012"/>
    <n v="876641246.77607977"/>
    <n v="747866068.79561019"/>
    <n v="193217367.41474"/>
    <n v="153020078.26021999"/>
    <n v="114416301.70677"/>
    <n v="100749556.55036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4.327651727310666"/>
    <n v="25.319236920038367"/>
    <n v="91.872080586357555"/>
    <n v="74.603215330990082"/>
    <m/>
    <n v="2023"/>
    <n v="4"/>
    <d v="2025-03-26T00:00:00"/>
    <x v="50"/>
    <x v="2"/>
  </r>
  <r>
    <n v="2024"/>
    <n v="12"/>
    <n v="89"/>
    <x v="29"/>
    <s v="Automoviles"/>
    <n v="61"/>
    <s v="d029fa3a95e174a19934857f535eb9427d967218a36ea014b70ad704bc6c8d1c"/>
    <s v="866d562d83a77144c090ae01fef5e5dc5d322dfdcb968ee04e0fa262fe1b2619"/>
    <x v="10"/>
    <n v="3810245.83519"/>
    <n v="3485553.0195599999"/>
    <n v="3810245.83519"/>
    <n v="3485553.0195599999"/>
    <n v="2507486.23062"/>
    <n v="2377752.72848"/>
    <n v="2507486.23062"/>
    <n v="2377752.72848"/>
    <n v="0"/>
    <n v="0"/>
    <n v="137.94900000000001"/>
    <n v="132.37299999999999"/>
    <n v="43643.057390000002"/>
    <n v="16977.862249999998"/>
    <n v="2003520.17337"/>
    <n v="1868849.22371"/>
    <n v="2986968.7505999999"/>
    <n v="2582750.4080500002"/>
    <n v="0"/>
    <n v="0"/>
    <n v="0"/>
    <n v="0"/>
    <n v="0"/>
    <n v="0"/>
    <s v="Automoviles"/>
    <s v="Totales"/>
    <s v="Automoviles Total"/>
    <x v="50"/>
    <x v="3"/>
    <n v="3810245.83519"/>
    <n v="3485553.0195599999"/>
    <n v="915229324.65265"/>
    <n v="785024033.86473012"/>
    <n v="876641246.77607977"/>
    <n v="747866068.79561019"/>
    <n v="193217367.41474"/>
    <n v="153020078.26021999"/>
    <n v="114416301.70677"/>
    <n v="100749556.55036001"/>
    <n v="3810245.83519"/>
    <n v="3485553.0195599999"/>
    <n v="1.9719996634729675"/>
    <n v="2.2778403064417496"/>
    <n v="324692.81563000008"/>
    <n v="9.3153888007988961"/>
    <n v="100"/>
    <n v="100"/>
    <n v="100"/>
    <n v="100"/>
    <n v="0.41631596940319554"/>
    <n v="0.43464140538703744"/>
    <n v="0.44400589908061411"/>
    <n v="0.46606647433186227"/>
    <m/>
    <m/>
    <m/>
    <n v="0"/>
    <m/>
    <n v="0"/>
    <m/>
    <n v="0"/>
    <m/>
    <n v="5.456139344772537"/>
    <n v="65.809040651965262"/>
    <n v="68.217373688957878"/>
    <n v="2.1915463034684266"/>
    <n v="7.2060896059155555"/>
    <n v="15.650693202491372"/>
    <n v="67.075364379608857"/>
    <n v="72.358878267335086"/>
    <s v="Medianas"/>
    <n v="2023"/>
    <n v="4"/>
    <d v="2025-03-26T00:00:00"/>
    <x v="50"/>
    <x v="10"/>
  </r>
  <r>
    <n v="2024"/>
    <n v="12"/>
    <n v="93"/>
    <x v="43"/>
    <s v="Automoviles"/>
    <n v="220"/>
    <s v="36790ecd55c2030dc553685bef719df653f413a20cdad1bfd1dc934c76686ddd"/>
    <s v="866d562d83a77144c090ae01fef5e5dc5d322dfdcb968ee04e0fa262fe1b2619"/>
    <x v="36"/>
    <n v="764.65544999999997"/>
    <n v="649.33877000000007"/>
    <n v="764.65544999999997"/>
    <n v="649.33877000000007"/>
    <n v="-89.943020000000004"/>
    <n v="-732.77025000000003"/>
    <n v="-89.943020000000004"/>
    <n v="-732.77025000000003"/>
    <n v="0"/>
    <n v="0"/>
    <n v="137.94900000000001"/>
    <n v="132.37299999999999"/>
    <n v="0"/>
    <n v="0"/>
    <n v="-89.943020000000004"/>
    <n v="-765.32418000000007"/>
    <n v="712.47199000000001"/>
    <n v="439.18122999999997"/>
    <n v="0"/>
    <n v="0"/>
    <n v="0"/>
    <n v="0"/>
    <n v="0"/>
    <n v="0"/>
    <s v="Automoviles"/>
    <s v="Totales"/>
    <s v="Automoviles Total"/>
    <x v="50"/>
    <x v="3"/>
    <n v="790543.25459999999"/>
    <n v="654697.32048999995"/>
    <n v="915229324.65265"/>
    <n v="785024033.86473012"/>
    <n v="876641246.77607977"/>
    <n v="747866068.79561019"/>
    <n v="193217367.41474"/>
    <n v="153020078.26021999"/>
    <n v="114416301.70677"/>
    <n v="100749556.55036001"/>
    <n v="764.65544999999997"/>
    <n v="649.33877000000007"/>
    <n v="3.9574881918283844E-4"/>
    <n v="4.2434873735704137E-4"/>
    <n v="115.31667999999991"/>
    <n v="17.759093608410282"/>
    <n v="100"/>
    <n v="100"/>
    <n v="9.6725314592292763E-2"/>
    <n v="9.9181522465069921E-2"/>
    <n v="8.3547962177698334E-5"/>
    <n v="8.7225584332483014E-5"/>
    <n v="8.2715782191184433E-5"/>
    <n v="8.682554231210383E-5"/>
    <m/>
    <m/>
    <m/>
    <n v="0"/>
    <m/>
    <n v="0"/>
    <m/>
    <n v="0"/>
    <m/>
    <n v="-87.725617954604459"/>
    <n v="-11.762555278982187"/>
    <n v="-112.8486829763761"/>
    <n v="-7.8610319210027464E-5"/>
    <n v="-88.247722684000394"/>
    <n v="62.227331527806882"/>
    <n v="-12.624078035685304"/>
    <n v="-174.26158672582616"/>
    <s v="Resto"/>
    <n v="2023"/>
    <n v="4"/>
    <d v="2025-03-26T00:00:00"/>
    <x v="50"/>
    <x v="36"/>
  </r>
  <r>
    <n v="2024"/>
    <n v="12"/>
    <n v="94"/>
    <x v="19"/>
    <s v="Automoviles"/>
    <n v="7"/>
    <s v="7902699be42c8a8e46fbbb4501726517e86b22c56a189f7625a6da49081b2451"/>
    <s v="866d562d83a77144c090ae01fef5e5dc5d322dfdcb968ee04e0fa262fe1b2619"/>
    <x v="17"/>
    <n v="2427325.9056700002"/>
    <n v="2329550.9360799999"/>
    <n v="2427325.9056700002"/>
    <n v="2329550.9360799999"/>
    <n v="1810455.82596"/>
    <n v="1965444.0372600004"/>
    <n v="1810455.82596"/>
    <n v="1965444.0372600004"/>
    <n v="0"/>
    <n v="0"/>
    <n v="137.94900000000001"/>
    <n v="132.37299999999999"/>
    <n v="1025.5659699999999"/>
    <n v="1075.8643299999999"/>
    <n v="1810657.9110399999"/>
    <n v="1962750.7182700001"/>
    <n v="2383143.8341799998"/>
    <n v="2319285.52006"/>
    <n v="0"/>
    <n v="0"/>
    <n v="0"/>
    <n v="0"/>
    <n v="0"/>
    <n v="0"/>
    <s v="Automoviles"/>
    <s v="Totales"/>
    <s v="Automoviles Total"/>
    <x v="50"/>
    <x v="3"/>
    <n v="7555571.8099100003"/>
    <n v="8049984.2732899999"/>
    <n v="915229324.65265"/>
    <n v="785024033.86473012"/>
    <n v="876641246.77607977"/>
    <n v="747866068.79561019"/>
    <n v="193217367.41474"/>
    <n v="153020078.26021999"/>
    <n v="114416301.70677"/>
    <n v="100749556.55036001"/>
    <n v="2427325.9056700002"/>
    <n v="2329550.9360799999"/>
    <n v="1.2562669381887182"/>
    <n v="1.5223825282055183"/>
    <n v="97774.969590000343"/>
    <n v="4.1971595501804737"/>
    <n v="100"/>
    <n v="100"/>
    <n v="32.126303167237239"/>
    <n v="28.938577480324952"/>
    <n v="0.26521504941848584"/>
    <n v="0.27688931071823175"/>
    <n v="0.29674899564685325"/>
    <n v="0.3114930645043959"/>
    <m/>
    <m/>
    <m/>
    <n v="0"/>
    <m/>
    <n v="0"/>
    <m/>
    <n v="0"/>
    <m/>
    <n v="-7.8856588313787501"/>
    <n v="74.586433644157509"/>
    <n v="84.370082096908675"/>
    <n v="1.5823408019251468"/>
    <n v="-7.7489619957473383"/>
    <n v="2.7533614799762907"/>
    <n v="75.977701600332367"/>
    <n v="84.627386377992124"/>
    <s v="Medianas"/>
    <n v="2023"/>
    <n v="4"/>
    <d v="2025-03-26T00:00:00"/>
    <x v="50"/>
    <x v="17"/>
  </r>
  <r>
    <n v="2024"/>
    <n v="12"/>
    <n v="41"/>
    <x v="7"/>
    <s v="Automoviles"/>
    <n v="29"/>
    <s v="35135aaa6cc23891b40cb3f378c53a17a1127210ce60e125ccf03efcfdaec458"/>
    <s v="866d562d83a77144c090ae01fef5e5dc5d322dfdcb968ee04e0fa262fe1b2619"/>
    <x v="14"/>
    <n v="3433248.7899000002"/>
    <n v="3022908.87996"/>
    <n v="3433248.7899000002"/>
    <n v="3022908.87996"/>
    <n v="2348734.8728300007"/>
    <n v="2105057.71661"/>
    <n v="2348734.8728300007"/>
    <n v="2105057.71661"/>
    <n v="0"/>
    <n v="0"/>
    <n v="137.94900000000001"/>
    <n v="132.37299999999999"/>
    <n v="-2920.0764399999998"/>
    <n v="776.19170999999994"/>
    <n v="2339812.3849299997"/>
    <n v="2090062.6008900001"/>
    <n v="3441833.69447"/>
    <n v="3039689.3637800002"/>
    <n v="0"/>
    <n v="0"/>
    <n v="0"/>
    <n v="0"/>
    <n v="0"/>
    <n v="0"/>
    <s v="Automoviles"/>
    <s v="Totales"/>
    <s v="Automoviles Total"/>
    <x v="50"/>
    <x v="3"/>
    <n v="31887947.205630001"/>
    <n v="27302085.109419998"/>
    <n v="915229324.65265"/>
    <n v="785024033.86473012"/>
    <n v="876641246.77607977"/>
    <n v="747866068.79561019"/>
    <n v="193217367.41474"/>
    <n v="153020078.26021999"/>
    <n v="114416301.70677"/>
    <n v="100749556.55036001"/>
    <n v="3433248.7899000002"/>
    <n v="3022908.87996"/>
    <n v="1.7768841568628513"/>
    <n v="1.975498192347908"/>
    <n v="410339.90994000016"/>
    <n v="13.574339361014086"/>
    <n v="100"/>
    <n v="100"/>
    <n v="10.766603343139757"/>
    <n v="11.072080640892187"/>
    <n v="0.37512443028450765"/>
    <n v="0.39163669317706129"/>
    <n v="0.38507214423461672"/>
    <n v="0.40420457700777884"/>
    <m/>
    <m/>
    <m/>
    <n v="0"/>
    <m/>
    <n v="0"/>
    <m/>
    <n v="0"/>
    <m/>
    <n v="11.575794539848538"/>
    <n v="68.411438161415973"/>
    <n v="69.636823344733259"/>
    <n v="2.0527974054339029"/>
    <n v="11.949392517413116"/>
    <n v="13.229783789153826"/>
    <n v="67.981564265855738"/>
    <n v="68.759085247148633"/>
    <s v="Medianas"/>
    <n v="2023"/>
    <n v="4"/>
    <d v="2025-03-26T00:00:00"/>
    <x v="50"/>
    <x v="14"/>
  </r>
  <r>
    <n v="2024"/>
    <n v="12"/>
    <n v="80"/>
    <x v="30"/>
    <s v="Automoviles"/>
    <n v="52"/>
    <s v="41cfc0d1f2d127b04555b7246d84019b4d27710a3f3aff6e7764375b1e06e05d"/>
    <s v="866d562d83a77144c090ae01fef5e5dc5d322dfdcb968ee04e0fa262fe1b2619"/>
    <x v="32"/>
    <n v="29670.13594"/>
    <n v="25503.196239999997"/>
    <n v="29670.13594"/>
    <n v="25503.196239999997"/>
    <n v="19540.349969999996"/>
    <n v="18928.765919999998"/>
    <n v="19540.349969999996"/>
    <n v="18928.765919999998"/>
    <n v="0"/>
    <n v="0"/>
    <n v="137.94900000000001"/>
    <n v="132.37299999999999"/>
    <n v="-68.005229999999997"/>
    <n v="68.005229999999997"/>
    <n v="19540.349969999999"/>
    <n v="18928.765920000002"/>
    <n v="28528.5268"/>
    <n v="24048.332320000001"/>
    <n v="0"/>
    <n v="0"/>
    <n v="0"/>
    <n v="0"/>
    <n v="0"/>
    <n v="0"/>
    <s v="Automoviles"/>
    <s v="Totales"/>
    <s v="Automoviles Total"/>
    <x v="50"/>
    <x v="3"/>
    <n v="1104243.47276"/>
    <n v="1122680.13815"/>
    <n v="915229324.65265"/>
    <n v="785024033.86473012"/>
    <n v="876641246.77607977"/>
    <n v="747866068.79561019"/>
    <n v="193217367.41474"/>
    <n v="153020078.26021999"/>
    <n v="114416301.70677"/>
    <n v="100749556.55036001"/>
    <n v="29670.13594"/>
    <n v="25503.196239999997"/>
    <n v="1.5355832830655031E-2"/>
    <n v="1.6666568550978162E-2"/>
    <n v="4166.9397000000026"/>
    <n v="16.338892038420049"/>
    <n v="100"/>
    <n v="100"/>
    <n v="2.6869197483994189"/>
    <n v="2.2716351143456803"/>
    <n v="3.2418253153394623E-3"/>
    <n v="3.3845242907648209E-3"/>
    <n v="3.248715343713226E-3"/>
    <n v="3.4101288056926074E-3"/>
    <m/>
    <m/>
    <m/>
    <n v="0"/>
    <m/>
    <n v="0"/>
    <m/>
    <n v="0"/>
    <m/>
    <n v="3.2309768771233038"/>
    <n v="65.858646584953917"/>
    <n v="74.221151505361277"/>
    <n v="1.7078291885433135E-2"/>
    <n v="3.2309768771233038"/>
    <n v="18.629959118928198"/>
    <n v="68.494072992230357"/>
    <n v="78.711345419398299"/>
    <s v="Resto"/>
    <n v="2023"/>
    <n v="4"/>
    <d v="2025-03-26T00:00:00"/>
    <x v="50"/>
    <x v="32"/>
  </r>
  <r>
    <n v="2024"/>
    <n v="12"/>
    <n v="48"/>
    <x v="3"/>
    <s v="Vida Individual"/>
    <n v="36"/>
    <s v="76a50887d8f1c2e9301755428990ad81479ee21c25b43215cf524541e0503269"/>
    <s v="866d562d83a77144c090ae01fef5e5dc5d322dfdcb968ee04e0fa262fe1b2619"/>
    <x v="18"/>
    <n v="4354605.9893900007"/>
    <n v="4067139.43554"/>
    <n v="4354605.9893900007"/>
    <n v="4067139.43554"/>
    <n v="3435379.0692799999"/>
    <n v="3090103.11772"/>
    <n v="3435379.0692799999"/>
    <n v="3090103.11772"/>
    <n v="0"/>
    <n v="0"/>
    <n v="137.94900000000001"/>
    <n v="132.37299999999999"/>
    <n v="0"/>
    <n v="0"/>
    <n v="3391420.3795700003"/>
    <n v="3044976.78602"/>
    <n v="3786566.1289299997"/>
    <n v="3387346.9608400003"/>
    <n v="1019909.76183"/>
    <n v="1023785.2551"/>
    <n v="3303504.6906599998"/>
    <n v="3031318.7983900001"/>
    <n v="31191.536899999999"/>
    <n v="12035.38205"/>
    <s v="Vida Individual"/>
    <s v="Vida"/>
    <s v="Vida"/>
    <x v="52"/>
    <x v="3"/>
    <n v="61783494.341970004"/>
    <n v="54332276.383280002"/>
    <n v="915229324.65265"/>
    <n v="785024033.86473012"/>
    <n v="876641246.77607977"/>
    <n v="747866068.79561019"/>
    <n v="280512511.78620005"/>
    <n v="227462506.94591993"/>
    <n v="148438254.48144001"/>
    <n v="125106055.67161"/>
    <n v="6585151.6043100003"/>
    <n v="6043669.1433999995"/>
    <n v="1.5523749588428262"/>
    <n v="1.7880482766801553"/>
    <n v="287466.55385000072"/>
    <n v="7.0680279937792134"/>
    <n v="66.127649764963635"/>
    <n v="67.295865128247925"/>
    <n v="7.0481704470895927"/>
    <n v="7.4856783228607835"/>
    <n v="0.47579397557466496"/>
    <n v="0.49673752009780764"/>
    <n v="0.5180910723863037"/>
    <n v="0.543832593192771"/>
    <n v="0.36358797521564779"/>
    <n v="1.1776675021105127"/>
    <n v="1.1119481516665268E-2"/>
    <n v="-3875.4932699999772"/>
    <n v="-0.37854552511810136"/>
    <n v="272185.89226999972"/>
    <n v="8.9791246111944325"/>
    <n v="19156.154849999999"/>
    <n v="159.1653241286179"/>
    <n v="11.173606135667026"/>
    <n v="78.890698208983835"/>
    <n v="75.977309524174757"/>
    <n v="2.3143488727223902"/>
    <n v="11.377544654546501"/>
    <n v="11.78560013796166"/>
    <n v="89.564535890684184"/>
    <n v="89.892674745810538"/>
    <s v="Medianas"/>
    <n v="2023"/>
    <n v="4"/>
    <d v="2025-03-26T00:00:00"/>
    <x v="52"/>
    <x v="18"/>
  </r>
  <r>
    <n v="2024"/>
    <n v="12"/>
    <n v="15.1"/>
    <x v="13"/>
    <s v="Vida Individual"/>
    <n v="15.1"/>
    <m/>
    <m/>
    <x v="7"/>
    <n v="74482916.926019982"/>
    <n v="58527447.203749999"/>
    <n v="74482916.926019982"/>
    <n v="58527447.203749999"/>
    <n v="27394878.136749998"/>
    <n v="22263248.261289995"/>
    <n v="27394878.136749998"/>
    <n v="22263248.261289995"/>
    <n v="0"/>
    <n v="0"/>
    <n v="0"/>
    <n v="0"/>
    <n v="3296.9185400000001"/>
    <n v="6505.5093000000006"/>
    <n v="27409076.161430005"/>
    <n v="22144947.928520001"/>
    <n v="23704014.602839999"/>
    <n v="27219471.380589999"/>
    <n v="35336891.458700001"/>
    <n v="28425477.600570001"/>
    <n v="25022885.094070002"/>
    <n v="20165858.562760003"/>
    <n v="14123140.37325"/>
    <n v="9936111.0404199995"/>
    <s v="Vida Individual"/>
    <s v="Vida"/>
    <s v="Vida"/>
    <x v="52"/>
    <x v="3"/>
    <n v="245834046.12853998"/>
    <n v="211062048.21605998"/>
    <n v="915229324.65265"/>
    <n v="785024033.86473012"/>
    <n v="876641246.77607977"/>
    <n v="747866068.79561019"/>
    <n v="280512511.78620005"/>
    <n v="227462506.94591993"/>
    <n v="148438254.48144001"/>
    <n v="125106055.67161"/>
    <n v="104112936.39646"/>
    <n v="83895919.091629997"/>
    <n v="26.552440193038194"/>
    <n v="25.73059093983569"/>
    <n v="15955469.722269982"/>
    <n v="27.261516578238322"/>
    <n v="71.540501597602159"/>
    <n v="69.761971544559998"/>
    <n v="30.298047849350731"/>
    <n v="27.729972156735933"/>
    <n v="8.1381698465887684"/>
    <n v="8.4963965818328795"/>
    <n v="7.4554974980339317"/>
    <n v="7.8259262782177901"/>
    <n v="12.597260362358787"/>
    <n v="8.9204167524412785"/>
    <n v="5.0347630782381367"/>
    <n v="6911413.8581300005"/>
    <n v="24.314152097101129"/>
    <n v="4857026.5313099995"/>
    <n v="24.085394213164825"/>
    <n v="4187029.3328300007"/>
    <n v="42.139518326608936"/>
    <n v="23.049780585623591"/>
    <n v="36.780082289150826"/>
    <n v="38.03898738960126"/>
    <n v="18.4554030444863"/>
    <n v="23.771237800611146"/>
    <n v="-12.915227957942077"/>
    <n v="115.63052343946035"/>
    <n v="81.357009542482871"/>
    <s v="Resto"/>
    <n v="2023"/>
    <n v="4"/>
    <d v="2025-03-26T00:00:00"/>
    <x v="52"/>
    <x v="7"/>
  </r>
  <r>
    <n v="2024"/>
    <n v="12"/>
    <n v="98"/>
    <x v="53"/>
    <s v="Vida Individual"/>
    <n v="205"/>
    <s v="f8809aff4d69bece79dabe35be0c708b890d7eafb841f121330667b77d2e2590"/>
    <s v="866d562d83a77144c090ae01fef5e5dc5d322dfdcb968ee04e0fa262fe1b2619"/>
    <x v="29"/>
    <n v="133157.73890999999"/>
    <n v="110801.68812999999"/>
    <n v="133157.73890999999"/>
    <n v="110801.68812999999"/>
    <n v="17846.13766"/>
    <n v="27039.391220000001"/>
    <n v="17846.13766"/>
    <n v="27039.391220000001"/>
    <n v="0"/>
    <n v="0"/>
    <n v="137.94900000000001"/>
    <n v="132.37299999999999"/>
    <n v="0"/>
    <n v="0"/>
    <n v="17846.13766"/>
    <n v="27039.391219999998"/>
    <n v="120082.52991"/>
    <n v="92790.570120000004"/>
    <n v="0"/>
    <n v="0"/>
    <n v="0"/>
    <n v="0"/>
    <n v="133157.73890999999"/>
    <n v="110801.68812999999"/>
    <s v="Vida Individual"/>
    <s v="Vida"/>
    <s v="Vida"/>
    <x v="52"/>
    <x v="3"/>
    <n v="3660701.92515"/>
    <n v="4474308.1404900001"/>
    <n v="915229324.65265"/>
    <n v="785024033.86473012"/>
    <n v="876641246.77607977"/>
    <n v="747866068.79561019"/>
    <n v="280512511.78620005"/>
    <n v="227462506.94591993"/>
    <n v="148438254.48144001"/>
    <n v="125106055.67161"/>
    <n v="3203239.8145100004"/>
    <n v="4110479.3928899998"/>
    <n v="4.7469447284935955E-2"/>
    <n v="4.871206671275434E-2"/>
    <n v="22356.05077999999"/>
    <n v="20.176633729416071"/>
    <n v="4.15697064911667"/>
    <n v="2.6955904053832866"/>
    <n v="3.637491979206795"/>
    <n v="2.4763982419383757"/>
    <n v="1.4549111935474349E-2"/>
    <n v="1.5189536130053031E-2"/>
    <n v="1.4114432596988816E-2"/>
    <n v="1.4815712699526392E-2"/>
    <m/>
    <m/>
    <n v="4.7469447284935955E-2"/>
    <n v="0"/>
    <m/>
    <n v="0"/>
    <m/>
    <n v="22356.05077999999"/>
    <n v="20.176633729416071"/>
    <n v="-33.999484253181343"/>
    <n v="13.402253452247361"/>
    <n v="24.40341088330312"/>
    <n v="1.2022600051681013E-2"/>
    <n v="-33.999484253181343"/>
    <n v="29.412428175303894"/>
    <n v="14.861560356344427"/>
    <n v="29.140236109156042"/>
    <s v="Resto"/>
    <n v="2023"/>
    <n v="4"/>
    <d v="2025-03-26T00:00:00"/>
    <x v="52"/>
    <x v="29"/>
  </r>
  <r>
    <n v="2024"/>
    <n v="12"/>
    <n v="22"/>
    <x v="15"/>
    <s v="Vida Individual"/>
    <n v="16"/>
    <s v="b17ef6d19c7a5b1ee83b907c595526dcb1eb06db8227d650d5dda0a9f4ce8cd9"/>
    <s v="866d562d83a77144c090ae01fef5e5dc5d322dfdcb968ee04e0fa262fe1b2619"/>
    <x v="10"/>
    <n v="3307478.7014099997"/>
    <n v="2901419.9057199997"/>
    <n v="3307478.7014099997"/>
    <n v="2901419.9057199997"/>
    <n v="1793166.6654600003"/>
    <n v="1791209.3098800001"/>
    <n v="1793166.6654600003"/>
    <n v="1791209.3098800001"/>
    <n v="0"/>
    <n v="0"/>
    <n v="137.94900000000001"/>
    <n v="132.37299999999999"/>
    <n v="0"/>
    <n v="0"/>
    <n v="1774445.4932500001"/>
    <n v="1724906.0900699999"/>
    <n v="2661867.0776300002"/>
    <n v="2261898.3002800001"/>
    <n v="710398.55565999995"/>
    <n v="542099.27213000006"/>
    <n v="2597080.1457500001"/>
    <n v="2359320.6335900002"/>
    <n v="0"/>
    <n v="0"/>
    <s v="Vida Individual"/>
    <s v="Vida"/>
    <s v="Vida"/>
    <x v="52"/>
    <x v="3"/>
    <n v="30790952.222909998"/>
    <n v="26673376.957529999"/>
    <n v="915229324.65265"/>
    <n v="785024033.86473012"/>
    <n v="876641246.77607977"/>
    <n v="747866068.79561019"/>
    <n v="280512511.78620005"/>
    <n v="227462506.94591993"/>
    <n v="148438254.48144001"/>
    <n v="125106055.67161"/>
    <n v="6014101.7131199995"/>
    <n v="5016047.7500299998"/>
    <n v="1.1790841985440141"/>
    <n v="1.2755596272443368"/>
    <n v="406058.79569000006"/>
    <n v="13.995175082706091"/>
    <n v="54.995390154353473"/>
    <n v="57.842748919259137"/>
    <n v="10.741722690047473"/>
    <n v="10.877587454860745"/>
    <n v="0.36138250953281703"/>
    <n v="0.37728987924918256"/>
    <n v="0.36959631559763839"/>
    <n v="0.3879598268701438"/>
    <n v="0.2532502208676698"/>
    <n v="0.92583397767634423"/>
    <m/>
    <n v="168299.2835299999"/>
    <n v="31.045842003942091"/>
    <n v="237759.51215999993"/>
    <n v="10.07745656842831"/>
    <n v="0"/>
    <m/>
    <n v="0.1092756479772472"/>
    <n v="54.21551663191547"/>
    <n v="61.735611117464359"/>
    <n v="1.2080219292016863"/>
    <n v="2.8720058132550186"/>
    <n v="17.682880671535408"/>
    <n v="66.661686759726635"/>
    <n v="76.259223938427027"/>
    <s v="Medianas"/>
    <n v="2023"/>
    <n v="4"/>
    <d v="2025-03-26T00:00:00"/>
    <x v="52"/>
    <x v="10"/>
  </r>
  <r>
    <n v="2024"/>
    <n v="12"/>
    <n v="16"/>
    <x v="24"/>
    <s v="Vida Individual"/>
    <n v="14"/>
    <s v="8527a891e224136950ff32ca212b45bc93f69fbb801c3b1ebedac52775f99e61"/>
    <s v="866d562d83a77144c090ae01fef5e5dc5d322dfdcb968ee04e0fa262fe1b2619"/>
    <x v="27"/>
    <n v="371659.32574"/>
    <n v="120337.31696"/>
    <n v="371659.32574"/>
    <n v="120337.31696"/>
    <n v="78707.140159999981"/>
    <n v="75547.403300000005"/>
    <n v="78707.140159999981"/>
    <n v="75547.403300000005"/>
    <n v="0"/>
    <n v="0"/>
    <n v="137.94900000000001"/>
    <n v="132.37299999999999"/>
    <n v="-3.8727600000000004"/>
    <n v="-34.018790000000003"/>
    <n v="80957.140159999995"/>
    <n v="70519.768799999991"/>
    <n v="-112040.25126999999"/>
    <n v="20825.232019999999"/>
    <n v="1064.1714599999998"/>
    <n v="2081.3567499999999"/>
    <n v="13937.76837"/>
    <n v="14718.64921"/>
    <n v="356657.38591000001"/>
    <n v="103537.311"/>
    <s v="Vida Individual"/>
    <s v="Vida"/>
    <s v="Vida"/>
    <x v="52"/>
    <x v="3"/>
    <n v="4664109.4979099995"/>
    <n v="3803565.6865300001"/>
    <n v="915229324.65265"/>
    <n v="785024033.86473012"/>
    <n v="876641246.77607977"/>
    <n v="747866068.79561019"/>
    <n v="280512511.78620005"/>
    <n v="227462506.94591993"/>
    <n v="148438254.48144001"/>
    <n v="125106055.67161"/>
    <n v="890836.55790999997"/>
    <n v="663044.63132000004"/>
    <n v="0.13249295846855838"/>
    <n v="5.2904242802797673E-2"/>
    <n v="251322.00878"/>
    <n v="208.8479410452031"/>
    <n v="41.720259731140068"/>
    <n v="18.149203126858975"/>
    <n v="7.9684948628787886"/>
    <n v="3.1638027808002427"/>
    <n v="4.0608327959886233E-2"/>
    <n v="4.2395829206851463E-2"/>
    <n v="1.5329125194749858E-2"/>
    <n v="1.6090757687910007E-2"/>
    <n v="3.7936684293465167E-4"/>
    <n v="4.9686797502362517E-3"/>
    <n v="0.12714491187538751"/>
    <n v="-1017.1852900000001"/>
    <n v="-48.871261017603075"/>
    <n v="-780.88083999999981"/>
    <n v="-5.3053838627355905"/>
    <n v="253120.07491000002"/>
    <n v="244.47232834741092"/>
    <n v="4.1824559441872688"/>
    <n v="21.177227290957518"/>
    <n v="62.779697278037105"/>
    <n v="5.3023488072504343E-2"/>
    <n v="14.800631847789059"/>
    <n v="-638.00241535076066"/>
    <n v="-72.257192609203969"/>
    <n v="338.62656959727832"/>
    <s v="Resto"/>
    <n v="2023"/>
    <n v="4"/>
    <d v="2025-03-26T00:00:00"/>
    <x v="52"/>
    <x v="27"/>
  </r>
  <r>
    <n v="2024"/>
    <n v="12"/>
    <n v="61"/>
    <x v="2"/>
    <s v="Vida Individu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8054.482240000005"/>
    <n v="27864.846949999999"/>
    <n v="94402.69356"/>
    <n v="68737.2981"/>
    <n v="0"/>
    <n v="0"/>
    <n v="0"/>
    <n v="0"/>
    <n v="0"/>
    <n v="0"/>
    <s v="Vida Individual"/>
    <s v="Vida"/>
    <s v="Vida"/>
    <x v="52"/>
    <x v="3"/>
    <n v="0"/>
    <n v="0"/>
    <n v="915229324.65265"/>
    <n v="785024033.86473012"/>
    <n v="876641246.77607977"/>
    <n v="747866068.79561019"/>
    <n v="280512511.78620005"/>
    <n v="227462506.94591993"/>
    <n v="148438254.48144001"/>
    <n v="125106055.6716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8.34308670049957"/>
    <n v="37.338382754966034"/>
    <n v="61.496637490647466"/>
    <n v="40.538176099767298"/>
    <m/>
    <n v="2023"/>
    <n v="4"/>
    <d v="2025-03-26T00:00:00"/>
    <x v="52"/>
    <x v="2"/>
  </r>
  <r>
    <n v="2024"/>
    <n v="12"/>
    <n v="5.0999999999999996"/>
    <x v="6"/>
    <s v="Vida Individual"/>
    <n v="5.0999999999999996"/>
    <m/>
    <m/>
    <x v="3"/>
    <n v="201904043.55647001"/>
    <n v="165751693.02474001"/>
    <n v="201904043.55647001"/>
    <n v="165751693.02474001"/>
    <n v="119139208.89667001"/>
    <n v="101098922.70988001"/>
    <n v="119139208.89667001"/>
    <n v="101098922.70988001"/>
    <n v="0"/>
    <n v="0"/>
    <n v="0"/>
    <n v="0"/>
    <n v="2611.7805500000004"/>
    <n v="4759.3082999999997"/>
    <n v="118856143.53045"/>
    <n v="100756249.32742"/>
    <n v="108782932.58758"/>
    <n v="101277822.68893999"/>
    <n v="99898440.140890002"/>
    <n v="71962434.302029997"/>
    <n v="79783392.111519992"/>
    <n v="73354395.924030006"/>
    <n v="22222211.304059997"/>
    <n v="20434862.79868"/>
    <s v="Vida Individual"/>
    <s v="Vida"/>
    <s v="Vida"/>
    <x v="52"/>
    <x v="3"/>
    <n v="377063019.87768"/>
    <n v="317008341.92658001"/>
    <n v="915229324.65265"/>
    <n v="785024033.86473012"/>
    <n v="876641246.77607977"/>
    <n v="747866068.79561019"/>
    <n v="280512511.78620005"/>
    <n v="227462506.94591993"/>
    <n v="148438254.48144001"/>
    <n v="125106055.67161"/>
    <n v="236424756.59015"/>
    <n v="200458979.93927002"/>
    <n v="71.976840630323281"/>
    <n v="72.869896340388124"/>
    <n v="36152350.531729996"/>
    <n v="21.811150083597596"/>
    <n v="85.398858591817117"/>
    <n v="82.686090229011072"/>
    <n v="53.546498307356707"/>
    <n v="52.286224399460302"/>
    <n v="22.060486712780659"/>
    <n v="23.031547317558775"/>
    <n v="21.114218912347489"/>
    <n v="22.163285639054646"/>
    <n v="35.612828641679343"/>
    <n v="28.442008380834359"/>
    <n v="7.9220036078095646"/>
    <n v="27936005.838860005"/>
    <n v="38.820262418599086"/>
    <n v="6428996.1874899864"/>
    <n v="8.7642957269366875"/>
    <n v="1787348.5053799972"/>
    <n v="8.7465647456925986"/>
    <n v="17.844192305154017"/>
    <n v="59.007836989331167"/>
    <n v="60.994202149591338"/>
    <n v="80.261795931834129"/>
    <n v="17.964041261810127"/>
    <n v="7.4104178974017332"/>
    <n v="109.25991853985015"/>
    <n v="99.485007331642649"/>
    <m/>
    <n v="2023"/>
    <n v="4"/>
    <d v="2025-03-26T00:00:00"/>
    <x v="52"/>
    <x v="3"/>
  </r>
  <r>
    <n v="2024"/>
    <n v="12"/>
    <n v="91"/>
    <x v="60"/>
    <s v="Vida Individual"/>
    <n v="218"/>
    <s v="5966abd0cbfc86f98a186531b2b4ee5f6e910120ce13222f98207203dfc9a9a2"/>
    <s v="866d562d83a77144c090ae01fef5e5dc5d322dfdcb968ee04e0fa262fe1b2619"/>
    <x v="25"/>
    <n v="125507.5742"/>
    <n v="56254.102330000002"/>
    <n v="125507.5742"/>
    <n v="56254.102330000002"/>
    <n v="39654.528160000002"/>
    <n v="3446.7969400000002"/>
    <n v="39654.528160000002"/>
    <n v="3446.7969400000002"/>
    <n v="0"/>
    <n v="0"/>
    <n v="137.94900000000001"/>
    <n v="132.37299999999999"/>
    <n v="0"/>
    <n v="0"/>
    <n v="38846.638719999995"/>
    <n v="3106.8124400000002"/>
    <n v="41954.431109999998"/>
    <n v="8671.3062399999999"/>
    <n v="95488.874289999992"/>
    <n v="35876.057410000001"/>
    <n v="30018.699909999999"/>
    <n v="20378.04492"/>
    <n v="0"/>
    <n v="0"/>
    <s v="Vida Individual"/>
    <s v="Vida"/>
    <s v="Vida"/>
    <x v="52"/>
    <x v="3"/>
    <n v="4784744.0388700003"/>
    <n v="4653799.87928"/>
    <n v="915229324.65265"/>
    <n v="785024033.86473012"/>
    <n v="876641246.77607977"/>
    <n v="747866068.79561019"/>
    <n v="280512511.78620005"/>
    <n v="227462506.94591993"/>
    <n v="148438254.48144001"/>
    <n v="125106055.67161"/>
    <n v="4701929.3524399996"/>
    <n v="4587074.3262399994"/>
    <n v="4.4742237485527518E-2"/>
    <n v="2.4731153755979056E-2"/>
    <n v="69253.471870000008"/>
    <n v="123.10830499746062"/>
    <n v="2.669278179070675"/>
    <n v="1.2263612561977211"/>
    <n v="2.6230781245644392"/>
    <n v="1.2087778544251284"/>
    <n v="1.371323785409006E-2"/>
    <n v="1.4316868463760339E-2"/>
    <n v="7.1659082911203348E-3"/>
    <n v="7.5219487388421815E-3"/>
    <n v="3.4040861023261357E-2"/>
    <n v="1.070137646226616E-2"/>
    <m/>
    <n v="59612.816879999991"/>
    <n v="166.16323304071776"/>
    <n v="9640.6549899999991"/>
    <n v="47.309028063522398"/>
    <n v="0"/>
    <m/>
    <n v="1050.4747407603304"/>
    <n v="31.595326746423563"/>
    <n v="6.127192146414969"/>
    <n v="2.6714493712237913E-2"/>
    <n v="1150.3696142017504"/>
    <n v="383.83057810215223"/>
    <n v="92.592457321488382"/>
    <n v="35.828655499081997"/>
    <s v="Resto"/>
    <n v="2023"/>
    <n v="4"/>
    <d v="2025-03-26T00:00:00"/>
    <x v="52"/>
    <x v="25"/>
  </r>
  <r>
    <n v="2024"/>
    <n v="12"/>
    <n v="3"/>
    <x v="40"/>
    <s v="Vida Individual"/>
    <n v="3"/>
    <s v="4e07408562bedb8b60ce05c1decfe3ad16b72230967de01f640b7e4729b49fce"/>
    <s v="866d562d83a77144c090ae01fef5e5dc5d322dfdcb968ee04e0fa262fe1b2619"/>
    <x v="8"/>
    <n v="14972703.17478"/>
    <n v="11124710.91422"/>
    <n v="14972703.17478"/>
    <n v="11124710.91422"/>
    <n v="6504119.8252199963"/>
    <n v="6174954.7226099996"/>
    <n v="6504119.8252199963"/>
    <n v="6174954.7226099996"/>
    <n v="0"/>
    <n v="0"/>
    <n v="137.94900000000001"/>
    <n v="132.37299999999999"/>
    <n v="1399.5045600000001"/>
    <n v="711.56472999999994"/>
    <n v="6480517.7411000002"/>
    <n v="6086713.6492100004"/>
    <n v="-845176.96285000001"/>
    <n v="3402180.2845600001"/>
    <n v="6608154.65252"/>
    <n v="4564808.5911500007"/>
    <n v="8364548.52226"/>
    <n v="6559902.3230699999"/>
    <n v="0"/>
    <n v="0"/>
    <s v="Vida Individual"/>
    <s v="Vida"/>
    <s v="Vida"/>
    <x v="52"/>
    <x v="3"/>
    <n v="25277015.57071"/>
    <n v="21222664.481219999"/>
    <n v="915229324.65265"/>
    <n v="785024033.86473012"/>
    <n v="876641246.77607977"/>
    <n v="747866068.79561019"/>
    <n v="280512511.78620005"/>
    <n v="227462506.94591993"/>
    <n v="148438254.48144001"/>
    <n v="125106055.67161"/>
    <n v="15278066.394459998"/>
    <n v="11818475.58759"/>
    <n v="5.3376240080841164"/>
    <n v="4.8907888440994549"/>
    <n v="3847992.2605600003"/>
    <n v="34.589593295780489"/>
    <n v="98.0012966837824"/>
    <n v="94.129829450267778"/>
    <n v="59.234458011450421"/>
    <n v="52.419011402005111"/>
    <n v="1.6359509875257194"/>
    <n v="1.7079624338739874"/>
    <n v="1.4171172390037847"/>
    <n v="1.4875271627359195"/>
    <n v="2.3557432823376443"/>
    <n v="2.9818807257464721"/>
    <m/>
    <n v="2043346.0613699993"/>
    <n v="44.763017343849334"/>
    <n v="1804646.1991900001"/>
    <n v="27.510260219018544"/>
    <n v="0"/>
    <m/>
    <n v="5.3306480354380126"/>
    <n v="43.439850167974519"/>
    <n v="55.506653343386688"/>
    <n v="4.3817005582164397"/>
    <n v="6.4698968045114436"/>
    <n v="-124.84221564288165"/>
    <n v="-766.76459794256687"/>
    <n v="178.90626422218503"/>
    <s v="Medianas"/>
    <n v="2023"/>
    <n v="4"/>
    <d v="2025-03-26T00:00:00"/>
    <x v="52"/>
    <x v="8"/>
  </r>
  <r>
    <n v="2024"/>
    <n v="12"/>
    <n v="23"/>
    <x v="16"/>
    <s v="Vida Individual"/>
    <n v="17"/>
    <s v="4523540f1504cd17100c4835e85b7eefd49911580f8efff0599a8f283be6b9e3"/>
    <s v="866d562d83a77144c090ae01fef5e5dc5d322dfdcb968ee04e0fa262fe1b2619"/>
    <x v="19"/>
    <n v="1084194.5692700001"/>
    <n v="997035.94242999994"/>
    <n v="1084194.5692700001"/>
    <n v="997035.94242999994"/>
    <n v="639522.81061000016"/>
    <n v="533319.43257000018"/>
    <n v="639522.81061000016"/>
    <n v="533319.43257000018"/>
    <n v="0"/>
    <n v="0"/>
    <n v="137.94900000000001"/>
    <n v="132.37299999999999"/>
    <n v="0"/>
    <n v="0"/>
    <n v="636790.29437000002"/>
    <n v="532997.87676000001"/>
    <n v="665790.50188999996"/>
    <n v="569726.495"/>
    <n v="157195.83051999999"/>
    <n v="163529.18445999999"/>
    <n v="815290.02666000009"/>
    <n v="721174.87661000004"/>
    <n v="111708.71209"/>
    <n v="112331.88136000001"/>
    <s v="Vida Individual"/>
    <s v="Vida"/>
    <s v="Vida"/>
    <x v="52"/>
    <x v="3"/>
    <n v="22633209.318060003"/>
    <n v="19354152.859979998"/>
    <n v="915229324.65265"/>
    <n v="785024033.86473012"/>
    <n v="876641246.77607977"/>
    <n v="747866068.79561019"/>
    <n v="280512511.78620005"/>
    <n v="227462506.94591993"/>
    <n v="148438254.48144001"/>
    <n v="125106055.67161"/>
    <n v="3105982.6271599997"/>
    <n v="2259905.7798299999"/>
    <n v="0.38650488791613952"/>
    <n v="0.4383297958933729"/>
    <n v="87158.626840000157"/>
    <n v="8.7417738048214169"/>
    <n v="34.906652722051739"/>
    <n v="44.118473935006328"/>
    <n v="4.7902820763685288"/>
    <n v="5.1515349167859696"/>
    <n v="0.11846151997822799"/>
    <n v="0.12367597044483303"/>
    <n v="0.12700705958281555"/>
    <n v="0.13331744600148282"/>
    <n v="5.6038794675872035E-2"/>
    <n v="0.29064301676546778"/>
    <n v="3.9823076474799712E-2"/>
    <n v="-6333.3539400000009"/>
    <n v="-3.8729196631865803"/>
    <n v="94115.150050000055"/>
    <n v="13.050253565737568"/>
    <n v="-623.16927000001306"/>
    <n v="-0.55475726254676783"/>
    <n v="19.913652410567352"/>
    <n v="58.985981735787306"/>
    <n v="53.490492155195653"/>
    <n v="0.43083422992552295"/>
    <n v="19.473326655808787"/>
    <n v="16.86142521597138"/>
    <n v="95.64424433246252"/>
    <n v="93.55328941828482"/>
    <s v="Resto"/>
    <n v="2023"/>
    <n v="4"/>
    <d v="2025-03-26T00:00:00"/>
    <x v="52"/>
    <x v="19"/>
  </r>
  <r>
    <n v="2024"/>
    <n v="12"/>
    <n v="34"/>
    <x v="54"/>
    <s v="Vida Individual"/>
    <n v="23"/>
    <s v="535fa30d7e25dd8a49f1536779734ec8286108d115da5045d77f3b4185d8f790"/>
    <s v="866d562d83a77144c090ae01fef5e5dc5d322dfdcb968ee04e0fa262fe1b2619"/>
    <x v="5"/>
    <n v="34273253.134830005"/>
    <n v="32395758.937900003"/>
    <n v="34273253.134830005"/>
    <n v="32395758.937900003"/>
    <n v="19754518.531490002"/>
    <n v="18209239.618590001"/>
    <n v="19754518.531490002"/>
    <n v="18209239.618590001"/>
    <n v="0"/>
    <n v="0"/>
    <n v="137.94900000000001"/>
    <n v="132.37299999999999"/>
    <n v="-563.34375999999997"/>
    <n v="-501.5917"/>
    <n v="19754518.531490002"/>
    <n v="18209239.618590001"/>
    <n v="31084497.828019999"/>
    <n v="29320521.502080001"/>
    <n v="3750568.9621199998"/>
    <n v="3746566.01786"/>
    <n v="23288386.539779998"/>
    <n v="22270496.472120002"/>
    <n v="7234297.6329300003"/>
    <n v="6378696.4479200002"/>
    <s v="Vida Individual"/>
    <s v="Vida"/>
    <s v="Vida"/>
    <x v="52"/>
    <x v="3"/>
    <n v="84280855.568709999"/>
    <n v="79147200.16046001"/>
    <n v="915229324.65265"/>
    <n v="785024033.86473012"/>
    <n v="876641246.77607977"/>
    <n v="747866068.79561019"/>
    <n v="280512511.78620005"/>
    <n v="227462506.94591993"/>
    <n v="148438254.48144001"/>
    <n v="125106055.67161"/>
    <n v="54803279.124120004"/>
    <n v="53633599.839929998"/>
    <n v="12.218083577303055"/>
    <n v="14.242241225980251"/>
    <n v="1877494.1969300024"/>
    <n v="5.7954937883350821"/>
    <n v="62.538690535664813"/>
    <n v="60.401985014217694"/>
    <n v="40.665525881958715"/>
    <n v="40.931023298641108"/>
    <n v="3.7447721802224234"/>
    <n v="3.9096099186380644"/>
    <n v="4.1267219270234747"/>
    <n v="4.3317594272021562"/>
    <n v="1.3370415951280612"/>
    <n v="8.3020847774269164"/>
    <n v="2.5789572047480758"/>
    <n v="4002.9442599997856"/>
    <n v="0.10684301947216923"/>
    <n v="1017890.0676599964"/>
    <n v="4.5705764527264714"/>
    <n v="855601.18501000013"/>
    <n v="13.413417490481127"/>
    <n v="8.4862352589528669"/>
    <n v="57.638294368428603"/>
    <n v="56.208714398374212"/>
    <n v="13.308239577796982"/>
    <n v="8.4862352589528669"/>
    <n v="6.0161833268035814"/>
    <n v="63.551029972512552"/>
    <n v="62.104078255559806"/>
    <s v="Grandes"/>
    <n v="2023"/>
    <n v="4"/>
    <d v="2025-03-26T00:00:00"/>
    <x v="52"/>
    <x v="5"/>
  </r>
  <r>
    <n v="2024"/>
    <n v="12"/>
    <n v="150.1"/>
    <x v="32"/>
    <s v="Vida Individual"/>
    <n v="150.1"/>
    <m/>
    <m/>
    <x v="21"/>
    <n v="4125551.3037100001"/>
    <n v="3183366.7174300002"/>
    <n v="4125551.3037100001"/>
    <n v="3183366.7174300002"/>
    <n v="1904167.44802"/>
    <n v="1743884.7004400005"/>
    <n v="1904167.44802"/>
    <n v="1743884.7004400005"/>
    <n v="0"/>
    <n v="0"/>
    <n v="0"/>
    <n v="0"/>
    <n v="-610.10637999999994"/>
    <n v="7282.2714700000006"/>
    <n v="1780426.0204699999"/>
    <n v="1481117.13249"/>
    <n v="2666479.0867300001"/>
    <n v="2317609.1593599999"/>
    <n v="1241063.80562"/>
    <n v="816514.68027000001"/>
    <n v="1952548.9040699999"/>
    <n v="1698657.0851100001"/>
    <n v="931938.59401999996"/>
    <n v="668201.23137000005"/>
    <s v="Vida Individual"/>
    <s v="Vida"/>
    <s v="Vida"/>
    <x v="52"/>
    <x v="3"/>
    <n v="108091592.45217001"/>
    <n v="92613897.795819998"/>
    <n v="915229324.65265"/>
    <n v="785024033.86473012"/>
    <n v="876641246.77607977"/>
    <n v="747866068.79561019"/>
    <n v="280512511.78620005"/>
    <n v="227462506.94591993"/>
    <n v="148438254.48144001"/>
    <n v="125106055.67161"/>
    <n v="33769102.515009999"/>
    <n v="28300482.654480003"/>
    <n v="1.4707191766385084"/>
    <n v="1.3995127197762125"/>
    <n v="942184.58627999993"/>
    <n v="29.597111169166389"/>
    <n v="12.216940920701809"/>
    <n v="11.248453803052257"/>
    <n v="3.816718035249167"/>
    <n v="3.4372451577928049"/>
    <n v="0.45076694906773657"/>
    <n v="0.47060885155496096"/>
    <n v="0.40551200728951642"/>
    <n v="0.42566000120270281"/>
    <n v="0.44242725492612223"/>
    <n v="0.69606481779970875"/>
    <n v="0.33222710391267729"/>
    <n v="424549.12534999999"/>
    <n v="51.995283809179369"/>
    <n v="253891.81895999983"/>
    <n v="14.94661996147142"/>
    <n v="263737.36264999991"/>
    <n v="39.46975106724426"/>
    <n v="9.1911321625540054"/>
    <n v="46.155466453844177"/>
    <n v="54.781143840313682"/>
    <n v="1.2828010236795715"/>
    <n v="20.208319883304071"/>
    <n v="15.053009518927652"/>
    <n v="66.770672582075292"/>
    <n v="63.907114213295813"/>
    <s v="Resto"/>
    <n v="2023"/>
    <n v="4"/>
    <d v="2025-03-26T00:00:00"/>
    <x v="52"/>
    <x v="21"/>
  </r>
  <r>
    <n v="2024"/>
    <n v="12"/>
    <n v="106"/>
    <x v="76"/>
    <s v="Vida Individual"/>
    <n v="227"/>
    <s v="dfe62e836a0a6f2633422230c81287700a56e2639652c73f264e6562220c207a"/>
    <s v="866d562d83a77144c090ae01fef5e5dc5d322dfdcb968ee04e0fa262fe1b2619"/>
    <x v="14"/>
    <n v="2191440.2834299998"/>
    <n v="1879582.0876"/>
    <n v="2191440.2834299998"/>
    <n v="1879582.0876"/>
    <n v="308286.31673999998"/>
    <n v="274825.61333000002"/>
    <n v="308286.31673999998"/>
    <n v="274825.61333000002"/>
    <n v="0"/>
    <n v="0"/>
    <n v="137.94900000000001"/>
    <n v="132.37299999999999"/>
    <n v="0"/>
    <n v="0"/>
    <n v="611959.00173999998"/>
    <n v="522904.73973000003"/>
    <n v="2047770.87574"/>
    <n v="2049397.45056"/>
    <n v="457049.05991000001"/>
    <n v="490773.00488000002"/>
    <n v="1712415.09143"/>
    <n v="1367279.2335300001"/>
    <n v="21976.132089999999"/>
    <n v="21529.849190000001"/>
    <s v="Vida Individual"/>
    <s v="Vida"/>
    <s v="Vida"/>
    <x v="52"/>
    <x v="3"/>
    <n v="2187596.3269600002"/>
    <n v="1903927.41191"/>
    <n v="915229324.65265"/>
    <n v="785024033.86473012"/>
    <n v="876641246.77607977"/>
    <n v="747866068.79561019"/>
    <n v="280512511.78620005"/>
    <n v="227462506.94591993"/>
    <n v="148438254.48144001"/>
    <n v="125106055.67161"/>
    <n v="2187596.16132"/>
    <n v="1903927.41191"/>
    <n v="0.78122728625390636"/>
    <n v="0.82632611098710762"/>
    <n v="311858.19582999987"/>
    <n v="16.591890180662716"/>
    <n v="100.17572357174372"/>
    <n v="98.721310268568644"/>
    <n v="100.17571598665744"/>
    <n v="98.721310268568644"/>
    <n v="0.23944165952743049"/>
    <n v="0.249981425296745"/>
    <n v="0.23942987813337147"/>
    <n v="0.25132602828564549"/>
    <n v="0.16293357362196803"/>
    <n v="0.61045943388620105"/>
    <n v="7.8342787457372619E-3"/>
    <n v="-33723.944970000011"/>
    <n v="-6.8715973850774326"/>
    <n v="345135.85789999994"/>
    <n v="25.242529063279818"/>
    <n v="446.28289999999834"/>
    <n v="2.0728566004414084"/>
    <n v="12.175249244262254"/>
    <n v="14.06774891704903"/>
    <n v="14.621633986782628"/>
    <n v="0.20768656827512522"/>
    <n v="17.030685561577208"/>
    <n v="-7.9368441663452138E-2"/>
    <n v="29.884153983724239"/>
    <n v="25.515047829649429"/>
    <s v="Medianas"/>
    <n v="2023"/>
    <n v="4"/>
    <d v="2025-03-26T00:00:00"/>
    <x v="52"/>
    <x v="14"/>
  </r>
  <r>
    <n v="2024"/>
    <n v="12"/>
    <n v="39"/>
    <x v="17"/>
    <s v="Vida Individual"/>
    <n v="27"/>
    <s v="670671cd97404156226e507973f2ab8330d3022ca96e0c93bdbdb320c41adcaf"/>
    <s v="866d562d83a77144c090ae01fef5e5dc5d322dfdcb968ee04e0fa262fe1b2619"/>
    <x v="26"/>
    <n v="184313.02924"/>
    <n v="225139.18724"/>
    <n v="184313.02924"/>
    <n v="225139.18724"/>
    <n v="28744.996420000007"/>
    <n v="67102.414440000008"/>
    <n v="28744.996420000007"/>
    <n v="67102.414440000008"/>
    <n v="0"/>
    <n v="0"/>
    <n v="137.94900000000001"/>
    <n v="132.37299999999999"/>
    <n v="-964.56624999999997"/>
    <n v="6495.6602000000003"/>
    <n v="32440.75763"/>
    <n v="56905.534240000001"/>
    <n v="186289.38941999999"/>
    <n v="220932.54547000001"/>
    <n v="184313.02924"/>
    <n v="225139.18724"/>
    <n v="0"/>
    <n v="0"/>
    <n v="0"/>
    <n v="0"/>
    <s v="Vida Individual"/>
    <s v="Vida"/>
    <s v="Vida"/>
    <x v="52"/>
    <x v="3"/>
    <n v="26393187.39869"/>
    <n v="23324255.28929"/>
    <n v="915229324.65265"/>
    <n v="785024033.86473012"/>
    <n v="876641246.77607977"/>
    <n v="747866068.79561019"/>
    <n v="280512511.78620005"/>
    <n v="227462506.94591993"/>
    <n v="148438254.48144001"/>
    <n v="125106055.67161"/>
    <n v="1065684.53697"/>
    <n v="986902.89640999993"/>
    <n v="6.570581399965468E-2"/>
    <n v="9.8978592236094412E-2"/>
    <n v="-40826.157999999996"/>
    <n v="-18.13374139815074"/>
    <n v="17.295271053106081"/>
    <n v="22.812699006049726"/>
    <n v="0.69833562144581363"/>
    <n v="0.96525777328195816"/>
    <n v="2.0138453202420161E-2"/>
    <n v="2.1024909553118375E-2"/>
    <n v="2.8679273185003459E-2"/>
    <n v="3.0104212055317884E-2"/>
    <n v="6.570581399965468E-2"/>
    <m/>
    <m/>
    <n v="-40826.157999999996"/>
    <n v="-18.13374139815074"/>
    <n v="0"/>
    <m/>
    <n v="0"/>
    <m/>
    <n v="-57.162500545039997"/>
    <n v="15.595748460392461"/>
    <n v="29.804857724954097"/>
    <n v="1.9364951791180043E-2"/>
    <n v="-42.991910956884119"/>
    <n v="-15.680422264769566"/>
    <n v="17.414173577465796"/>
    <n v="25.756972164939405"/>
    <s v="Resto"/>
    <n v="2023"/>
    <n v="4"/>
    <d v="2025-03-26T00:00:00"/>
    <x v="52"/>
    <x v="26"/>
  </r>
  <r>
    <n v="2024"/>
    <n v="12"/>
    <n v="41"/>
    <x v="7"/>
    <s v="Vida Individual"/>
    <n v="29"/>
    <s v="35135aaa6cc23891b40cb3f378c53a17a1127210ce60e125ccf03efcfdaec458"/>
    <s v="866d562d83a77144c090ae01fef5e5dc5d322dfdcb968ee04e0fa262fe1b2619"/>
    <x v="17"/>
    <n v="1781377.6906199998"/>
    <n v="1296941.1732300001"/>
    <n v="1781377.6906199998"/>
    <n v="1296941.1732300001"/>
    <n v="1617576.9642500002"/>
    <n v="1460478.8228999998"/>
    <n v="1617576.9642500002"/>
    <n v="1460478.8228999998"/>
    <n v="0"/>
    <n v="0"/>
    <n v="137.94900000000001"/>
    <n v="132.37299999999999"/>
    <n v="0"/>
    <n v="0"/>
    <n v="1616011.9815999998"/>
    <n v="1455739.1372400001"/>
    <n v="1409219.34295"/>
    <n v="1415739.1670299999"/>
    <n v="812717.20151000004"/>
    <n v="421173.88750999997"/>
    <n v="922917.84103999997"/>
    <n v="831403.32863999996"/>
    <n v="45742.648070000003"/>
    <n v="44363.95708"/>
    <s v="Vida Individual"/>
    <s v="Vida"/>
    <s v="Vida"/>
    <x v="52"/>
    <x v="3"/>
    <n v="31887947.205630001"/>
    <n v="27302085.109419998"/>
    <n v="915229324.65265"/>
    <n v="785024033.86473012"/>
    <n v="876641246.77607977"/>
    <n v="747866068.79561019"/>
    <n v="280512511.78620005"/>
    <n v="227462506.94591993"/>
    <n v="148438254.48144001"/>
    <n v="125106055.67161"/>
    <n v="9000545.2941200007"/>
    <n v="6089419.66536"/>
    <n v="0.63504393414641103"/>
    <n v="0.57017800016525477"/>
    <n v="484436.5173899997"/>
    <n v="37.352235196876535"/>
    <n v="19.791886295864348"/>
    <n v="21.298272158966501"/>
    <n v="5.5863667834519219"/>
    <n v="4.7503374487046717"/>
    <n v="0.19463730484117436"/>
    <n v="0.20320486825952605"/>
    <n v="0.16521037793519069"/>
    <n v="0.17341890845758517"/>
    <n v="0.28972582945941239"/>
    <n v="0.32901129263832124"/>
    <n v="1.6306812048677514E-2"/>
    <n v="391543.31400000007"/>
    <n v="92.964764818356315"/>
    <n v="91514.512400000007"/>
    <n v="11.007234304642299"/>
    <n v="1378.6909900000028"/>
    <n v="3.1076826341569497"/>
    <n v="10.756618917490247"/>
    <n v="90.804828912335296"/>
    <n v="112.60948862180953"/>
    <n v="1.0897305212196859"/>
    <n v="11.009722845252901"/>
    <n v="-0.46052438414043717"/>
    <n v="114.67426910399263"/>
    <n v="102.82537709922327"/>
    <s v="Medianas"/>
    <n v="2023"/>
    <n v="4"/>
    <d v="2025-03-26T00:00:00"/>
    <x v="52"/>
    <x v="17"/>
  </r>
  <r>
    <n v="2024"/>
    <n v="12"/>
    <n v="18"/>
    <x v="64"/>
    <s v="Vida Individual"/>
    <n v="5"/>
    <s v="ef2d127de37b942baad06145e54b0c619a1f22327b2ebbcfbec78f5564afe39d"/>
    <s v="866d562d83a77144c090ae01fef5e5dc5d322dfdcb968ee04e0fa262fe1b2619"/>
    <x v="16"/>
    <n v="12027851.755860001"/>
    <n v="13175634.6884"/>
    <n v="12027851.755860001"/>
    <n v="13175634.6884"/>
    <n v="5428421.4390799999"/>
    <n v="3369816.8245999999"/>
    <n v="5428421.4390799999"/>
    <n v="3369816.8245999999"/>
    <n v="0"/>
    <n v="0"/>
    <n v="137.94900000000001"/>
    <n v="132.37299999999999"/>
    <n v="0"/>
    <n v="0"/>
    <n v="5285015.0560299996"/>
    <n v="3230495.2366599999"/>
    <n v="5675276.9475200009"/>
    <n v="4577420.3006600002"/>
    <n v="7458408.4116899995"/>
    <n v="8985132.2601500005"/>
    <n v="1366047.5795100001"/>
    <n v="1392103.8100899998"/>
    <n v="3203395.7646599999"/>
    <n v="2798398.6181600001"/>
    <s v="Vida Individual"/>
    <s v="Vida"/>
    <s v="Vida"/>
    <x v="52"/>
    <x v="3"/>
    <n v="21640816.292180002"/>
    <n v="22099973.424029998"/>
    <n v="915229324.65265"/>
    <n v="785024033.86473012"/>
    <n v="876641246.77607977"/>
    <n v="747866068.79561019"/>
    <n v="280512511.78620005"/>
    <n v="227462506.94591993"/>
    <n v="148438254.48144001"/>
    <n v="125106055.67161"/>
    <n v="16684352.548669999"/>
    <n v="17510255.988259997"/>
    <n v="4.2878129318621419"/>
    <n v="5.7924423964660496"/>
    <n v="-1147782.9325399995"/>
    <n v="-8.7114052543557747"/>
    <n v="72.090611372383194"/>
    <n v="75.245243114856763"/>
    <n v="55.579473497985909"/>
    <n v="59.618328201579274"/>
    <n v="1.3141899447359644"/>
    <n v="1.3720380828638186"/>
    <n v="1.6783734153380498"/>
    <n v="1.7617639358366004"/>
    <n v="2.658850531905907"/>
    <n v="0.48698276266235457"/>
    <n v="1.14197963729388"/>
    <n v="-1526723.8484600009"/>
    <n v="-16.99166806070491"/>
    <n v="-26056.230579999741"/>
    <n v="-1.8717160596173676"/>
    <n v="404997.1464999998"/>
    <n v="14.472460923608278"/>
    <n v="61.089510843793661"/>
    <n v="45.132094652191391"/>
    <n v="25.576125206073225"/>
    <n v="3.6570232235914246"/>
    <n v="63.597673695818898"/>
    <n v="23.984178308941949"/>
    <n v="93.123474059525165"/>
    <n v="70.57458184895556"/>
    <s v="Medianas"/>
    <n v="2023"/>
    <n v="4"/>
    <d v="2025-03-26T00:00:00"/>
    <x v="52"/>
    <x v="16"/>
  </r>
  <r>
    <n v="2024"/>
    <n v="12"/>
    <n v="119"/>
    <x v="62"/>
    <s v="Vida Individual"/>
    <n v="217"/>
    <s v="16badfc6202cb3f8889e0f2779b19218af4cbb736e56acadce8148aba9a7a9f8"/>
    <s v="866d562d83a77144c090ae01fef5e5dc5d322dfdcb968ee04e0fa262fe1b2619"/>
    <x v="33"/>
    <n v="73752.088140000007"/>
    <n v="107210.92825"/>
    <n v="73752.088140000007"/>
    <n v="107210.92825"/>
    <n v="2920.8971999999999"/>
    <n v="3635.4893199999997"/>
    <n v="2920.8971999999999"/>
    <n v="3635.4893199999997"/>
    <n v="0"/>
    <n v="0"/>
    <n v="137.94900000000001"/>
    <n v="132.37299999999999"/>
    <n v="0"/>
    <n v="0"/>
    <n v="2920.8972000000003"/>
    <n v="3635.4893199999997"/>
    <n v="-15850.468949999999"/>
    <n v="-5674.8574600000002"/>
    <n v="0"/>
    <n v="0"/>
    <n v="0"/>
    <n v="0"/>
    <n v="73752.088140000007"/>
    <n v="107210.92825"/>
    <s v="Vida Individual"/>
    <s v="Vida"/>
    <s v="Vida"/>
    <x v="52"/>
    <x v="3"/>
    <n v="1263154.0409200001"/>
    <n v="1108651.2541700001"/>
    <n v="915229324.65265"/>
    <n v="785024033.86473012"/>
    <n v="876641246.77607977"/>
    <n v="747866068.79561019"/>
    <n v="280512511.78620005"/>
    <n v="227462506.94591993"/>
    <n v="148438254.48144001"/>
    <n v="125106055.67161"/>
    <n v="615192.24676000001"/>
    <n v="536414.32687999995"/>
    <n v="2.6291906792454269E-2"/>
    <n v="4.7133450558289061E-2"/>
    <n v="-33458.84010999999"/>
    <n v="-31.208423111475103"/>
    <n v="11.988461904132599"/>
    <n v="19.986589260876304"/>
    <n v="5.8387247913392839"/>
    <n v="9.6703925465059104"/>
    <n v="8.0583178612628672E-3"/>
    <n v="8.4130296642131973E-3"/>
    <n v="1.365702496039425E-2"/>
    <n v="1.433557861806142E-2"/>
    <m/>
    <m/>
    <n v="2.6291906792454269E-2"/>
    <n v="0"/>
    <m/>
    <n v="0"/>
    <m/>
    <n v="-33458.84010999999"/>
    <n v="-31.208423111475103"/>
    <n v="-19.656009331915737"/>
    <n v="3.9604264416966779"/>
    <n v="3.3909689798810225"/>
    <n v="1.9677523224750763E-3"/>
    <n v="-19.656009331915726"/>
    <n v="179.31043311174193"/>
    <n v="-18.427828282014335"/>
    <n v="-64.063094899303422"/>
    <s v="Resto"/>
    <n v="2023"/>
    <n v="4"/>
    <d v="2025-03-26T00:00:00"/>
    <x v="52"/>
    <x v="33"/>
  </r>
  <r>
    <n v="2024"/>
    <n v="12"/>
    <n v="9"/>
    <x v="8"/>
    <s v="Vida Individual"/>
    <n v="9"/>
    <s v="19581e27de7ced00ff1ce50b2047e7a567c76b1cbaebabe5ef03f7c3017bb5b7"/>
    <s v="866d562d83a77144c090ae01fef5e5dc5d322dfdcb968ee04e0fa262fe1b2619"/>
    <x v="28"/>
    <n v="121910.06816"/>
    <n v="120450.59218000001"/>
    <n v="121910.06816"/>
    <n v="120450.59218000001"/>
    <n v="86774.331130000006"/>
    <n v="51202.998059999998"/>
    <n v="86774.331130000006"/>
    <n v="51202.998059999998"/>
    <n v="0"/>
    <n v="0"/>
    <n v="137.94900000000001"/>
    <n v="132.37299999999999"/>
    <n v="0"/>
    <n v="0"/>
    <n v="78474.389349999998"/>
    <n v="49423.058969999998"/>
    <n v="101777.63839000001"/>
    <n v="103603.27218"/>
    <n v="23378.629949999999"/>
    <n v="22148.002809999998"/>
    <n v="98531.438209999993"/>
    <n v="98302.589370000002"/>
    <n v="0"/>
    <n v="0"/>
    <s v="Vida Individual"/>
    <s v="Vida"/>
    <s v="Vida"/>
    <x v="52"/>
    <x v="3"/>
    <n v="3641209.24174"/>
    <n v="3056102.5559399999"/>
    <n v="915229324.65265"/>
    <n v="785024033.86473012"/>
    <n v="876641246.77607977"/>
    <n v="747866068.79561019"/>
    <n v="280512511.78620005"/>
    <n v="227462506.94591993"/>
    <n v="148438254.48144001"/>
    <n v="125106055.67161"/>
    <n v="765198.55158000009"/>
    <n v="728265.59307000006"/>
    <n v="4.3459761343164947E-2"/>
    <n v="5.2954042315482605E-2"/>
    <n v="1459.4759799999883"/>
    <n v="1.2116802031317153"/>
    <n v="15.93182160476875"/>
    <n v="16.539377024835282"/>
    <n v="3.3480654383306918"/>
    <n v="3.9413138131076773"/>
    <n v="1.3320166309822688E-2"/>
    <n v="1.3906494658828143E-2"/>
    <n v="1.5343554717301205E-2"/>
    <n v="1.6105904145909157E-2"/>
    <n v="8.3342556811935135E-3"/>
    <n v="3.5125505661971437E-2"/>
    <m/>
    <n v="1230.6271400000005"/>
    <n v="5.5563797357130573"/>
    <n v="228.84883999999147"/>
    <n v="0.23280041905979765"/>
    <n v="0"/>
    <m/>
    <n v="69.471191956996918"/>
    <n v="71.178970235759081"/>
    <n v="42.509544480680354"/>
    <n v="5.8458199628620561E-2"/>
    <n v="58.780923288528683"/>
    <n v="-1.7621391212703563"/>
    <n v="77.103763254257601"/>
    <n v="47.704148652884761"/>
    <s v="Resto"/>
    <n v="2023"/>
    <n v="4"/>
    <d v="2025-03-26T00:00:00"/>
    <x v="52"/>
    <x v="28"/>
  </r>
  <r>
    <n v="2024"/>
    <n v="12"/>
    <n v="120"/>
    <x v="58"/>
    <s v="Vida Individual"/>
    <n v="234"/>
    <s v="114bd151f8fb0c58642d2170da4ae7d7c57977260ac2cc8905306cab6b2acabc"/>
    <s v="866d562d83a77144c090ae01fef5e5dc5d322dfdcb968ee04e0fa262fe1b2619"/>
    <x v="34"/>
    <n v="5048.8775599999999"/>
    <n v="1639.7255700000001"/>
    <n v="5048.8775599999999"/>
    <n v="1639.7255700000001"/>
    <n v="1338.82689"/>
    <n v="1792.8034600000003"/>
    <n v="1338.82689"/>
    <n v="1792.8034600000003"/>
    <n v="0"/>
    <n v="0"/>
    <n v="137.94900000000001"/>
    <n v="132.37299999999999"/>
    <n v="0"/>
    <n v="0"/>
    <n v="1138.8285600000002"/>
    <n v="1517.81251"/>
    <n v="3465.25981"/>
    <n v="1721.8888700000002"/>
    <n v="1609.98856"/>
    <n v="1379.5715699999998"/>
    <n v="0"/>
    <n v="0"/>
    <n v="3438.8890000000001"/>
    <n v="260.154"/>
    <s v="Vida Individual"/>
    <s v="Vida"/>
    <s v="Vida"/>
    <x v="52"/>
    <x v="3"/>
    <n v="3543412.1833600001"/>
    <n v="3536266.6495100004"/>
    <n v="915229324.65265"/>
    <n v="785024033.86473012"/>
    <n v="876641246.77607977"/>
    <n v="747866068.79561019"/>
    <n v="280512511.78620005"/>
    <n v="227462506.94591993"/>
    <n v="148438254.48144001"/>
    <n v="125106055.67161"/>
    <n v="3403766.8561199997"/>
    <n v="3420279.83"/>
    <n v="1.7998760653671429E-3"/>
    <n v="7.2087729622616488E-4"/>
    <n v="3409.1519899999998"/>
    <n v="207.90991202265633"/>
    <n v="0.1483320619014219"/>
    <n v="4.7941269472094629E-2"/>
    <n v="0.14248631823612629"/>
    <n v="4.6368832797922838E-2"/>
    <n v="5.5165163790137095E-4"/>
    <n v="5.7593429222816772E-4"/>
    <n v="2.0887584319266155E-4"/>
    <n v="2.1925390633655462E-4"/>
    <n v="5.7394536512763285E-4"/>
    <m/>
    <n v="1.2259307002395099E-3"/>
    <n v="230.41699000000017"/>
    <n v="16.702068599456577"/>
    <n v="0"/>
    <m/>
    <n v="3178.7350000000001"/>
    <n v="1221.8666635915652"/>
    <n v="-25.322160522827208"/>
    <n v="26.51731744510754"/>
    <n v="109.33557985559743"/>
    <n v="9.0194195201035614E-4"/>
    <n v="-24.969088573396981"/>
    <n v="101.24758748222816"/>
    <n v="32.864160912656075"/>
    <n v="88.148110859210078"/>
    <s v="Resto"/>
    <n v="2023"/>
    <n v="4"/>
    <d v="2025-03-26T00:00:00"/>
    <x v="52"/>
    <x v="34"/>
  </r>
  <r>
    <n v="2024"/>
    <n v="12"/>
    <n v="88"/>
    <x v="73"/>
    <s v="Vida Individual"/>
    <n v="60"/>
    <s v="39fa9ec190eee7b6f4dff1100d6343e10918d044c75eac8f9e9a2596173f80c9"/>
    <s v="866d562d83a77144c090ae01fef5e5dc5d322dfdcb968ee04e0fa262fe1b2619"/>
    <x v="23"/>
    <n v="519473.28599"/>
    <n v="368362.52686000004"/>
    <n v="519473.28599"/>
    <n v="368362.52686000004"/>
    <n v="129688.92762000002"/>
    <n v="134407.81464"/>
    <n v="129688.92762000002"/>
    <n v="134407.81464"/>
    <n v="0"/>
    <n v="0"/>
    <n v="137.94900000000001"/>
    <n v="132.37299999999999"/>
    <n v="0"/>
    <n v="0"/>
    <n v="119058.53198999999"/>
    <n v="120793.22408"/>
    <n v="354799.34104999999"/>
    <n v="356411.90081999998"/>
    <n v="269270.00665999996"/>
    <n v="125608.99204000001"/>
    <n v="250203.27933000002"/>
    <n v="242753.53482"/>
    <n v="0"/>
    <n v="0"/>
    <s v="Vida Individual"/>
    <s v="Vida"/>
    <s v="Vida"/>
    <x v="52"/>
    <x v="3"/>
    <n v="522511.37958999997"/>
    <n v="370659.02233000001"/>
    <n v="915229324.65265"/>
    <n v="785024033.86473012"/>
    <n v="876641246.77607977"/>
    <n v="747866068.79561019"/>
    <n v="280512511.78620005"/>
    <n v="227462506.94591993"/>
    <n v="148438254.48144001"/>
    <n v="125106055.67161"/>
    <n v="522511.37958999997"/>
    <n v="370659.02233000001"/>
    <n v="0.18518720704548472"/>
    <n v="0.16194428339241843"/>
    <n v="151110.75912999996"/>
    <n v="41.022294101981551"/>
    <n v="99.418559342691466"/>
    <n v="99.38042909206311"/>
    <n v="99.418559342691466"/>
    <n v="99.38042909206311"/>
    <n v="5.6758811370817008E-2"/>
    <n v="5.9257226134454166E-2"/>
    <n v="4.6923726022313567E-2"/>
    <n v="4.9255146373096456E-2"/>
    <n v="9.5992155553200828E-2"/>
    <n v="8.9195051492283878E-2"/>
    <m/>
    <n v="143661.01461999994"/>
    <n v="114.37160054134603"/>
    <n v="7449.7445100000186"/>
    <n v="3.0688510943924774"/>
    <n v="0"/>
    <m/>
    <n v="-3.5108725133572882"/>
    <n v="24.965466197716385"/>
    <n v="36.487917428985135"/>
    <n v="8.7368938736891236E-2"/>
    <n v="-1.4360839386579727"/>
    <n v="-0.45244274006843721"/>
    <n v="33.556582049351022"/>
    <n v="33.891467653602469"/>
    <s v="Resto"/>
    <n v="2023"/>
    <n v="4"/>
    <d v="2025-03-26T00:00:00"/>
    <x v="52"/>
    <x v="23"/>
  </r>
  <r>
    <n v="2024"/>
    <n v="12"/>
    <n v="111"/>
    <x v="75"/>
    <s v="Vida Individual"/>
    <n v="230"/>
    <s v="a0eaec5a55dc2f5b2ba523018adc485ff620b9d83509b9f37186a7716e438d21"/>
    <s v="866d562d83a77144c090ae01fef5e5dc5d322dfdcb968ee04e0fa262fe1b2619"/>
    <x v="12"/>
    <n v="1598871.6704300002"/>
    <n v="1450273.4524999999"/>
    <n v="1598871.6704300002"/>
    <n v="1450273.4524999999"/>
    <n v="593202.31896000006"/>
    <n v="496782.22265000001"/>
    <n v="593202.31896000006"/>
    <n v="496782.22265000001"/>
    <n v="0"/>
    <n v="0"/>
    <n v="137.94900000000001"/>
    <n v="132.37299999999999"/>
    <n v="0"/>
    <n v="0"/>
    <n v="588510.68995999999"/>
    <n v="493596.29966000002"/>
    <n v="1319859.81519"/>
    <n v="1092782.34298"/>
    <n v="394064.86869000003"/>
    <n v="400660.10911000002"/>
    <n v="1205964.5758700001"/>
    <n v="1052963.7484899999"/>
    <n v="-1157.7741299999998"/>
    <n v="-3350.4050999999999"/>
    <s v="Vida Individual"/>
    <s v="Vida"/>
    <s v="Vida"/>
    <x v="52"/>
    <x v="3"/>
    <n v="2296927.3699899996"/>
    <n v="2054654.45951"/>
    <n v="915229324.65265"/>
    <n v="785024033.86473012"/>
    <n v="876641246.77607977"/>
    <n v="747866068.79561019"/>
    <n v="280512511.78620005"/>
    <n v="227462506.94591993"/>
    <n v="148438254.48144001"/>
    <n v="125106055.67161"/>
    <n v="2296927.3699899996"/>
    <n v="2054654.45951"/>
    <n v="0.56998230141285899"/>
    <n v="0.63758791370606316"/>
    <n v="148598.21793000028"/>
    <n v="10.246220647136916"/>
    <n v="69.609152266619617"/>
    <n v="70.584785961814006"/>
    <n v="69.609152266619617"/>
    <n v="70.584785961814006"/>
    <n v="0.17469628948316399"/>
    <n v="0.18238608738865325"/>
    <n v="0.18474255435979439"/>
    <n v="0.19392154732137684"/>
    <n v="0.1404803180367038"/>
    <n v="0.4299147186665091"/>
    <n v="-4.1273529035397449E-4"/>
    <n v="-6595.2404199999874"/>
    <n v="-1.6460936015442629"/>
    <n v="153000.82738000015"/>
    <n v="14.530493343138406"/>
    <n v="2192.6309700000002"/>
    <n v="-65.443756935541913"/>
    <n v="19.408926469965749"/>
    <n v="37.101309000019015"/>
    <n v="34.2543829781646"/>
    <n v="0.39962900468771761"/>
    <n v="19.229153534047772"/>
    <n v="20.779753046774484"/>
    <n v="44.588878545050719"/>
    <n v="45.168766024711822"/>
    <s v="Medianas"/>
    <n v="2023"/>
    <n v="4"/>
    <d v="2025-03-26T00:00:00"/>
    <x v="52"/>
    <x v="12"/>
  </r>
  <r>
    <n v="2024"/>
    <n v="12"/>
    <n v="60"/>
    <x v="74"/>
    <s v="Vida Individual"/>
    <n v="210"/>
    <s v="d29d53701d3c859e29e1b90028eec1ca8e2f29439198b6e036c60951fb458aa1"/>
    <s v="866d562d83a77144c090ae01fef5e5dc5d322dfdcb968ee04e0fa262fe1b2619"/>
    <x v="22"/>
    <n v="968705.66291999992"/>
    <n v="849902.02975999995"/>
    <n v="968705.66291999992"/>
    <n v="849902.02975999995"/>
    <n v="676783.43133999989"/>
    <n v="555458.50862999994"/>
    <n v="676783.43133999989"/>
    <n v="555458.50862999994"/>
    <n v="0"/>
    <n v="0"/>
    <n v="137.94900000000001"/>
    <n v="132.37299999999999"/>
    <n v="0"/>
    <n v="0"/>
    <n v="578752.12049999996"/>
    <n v="434191.99776999996"/>
    <n v="783414.22687999997"/>
    <n v="605744.95732000005"/>
    <n v="159392.36066000001"/>
    <n v="113956.86871000001"/>
    <n v="604677.73564999993"/>
    <n v="544673.20286999992"/>
    <n v="204635.56661000001"/>
    <n v="191271.95818000002"/>
    <s v="Vida Individual"/>
    <s v="Vida"/>
    <s v="Vida"/>
    <x v="52"/>
    <x v="3"/>
    <n v="5011186.3019700004"/>
    <n v="4263445.3383800006"/>
    <n v="915229324.65265"/>
    <n v="785024033.86473012"/>
    <n v="876641246.77607977"/>
    <n v="747866068.79561019"/>
    <n v="280512511.78620005"/>
    <n v="227462506.94591993"/>
    <n v="148438254.48144001"/>
    <n v="125106055.67161"/>
    <n v="5011186.3019700004"/>
    <n v="4263445.3383800006"/>
    <n v="0.34533420871377185"/>
    <n v="0.37364488819340558"/>
    <n v="118803.63315999997"/>
    <n v="13.978509169291954"/>
    <n v="19.330865079575705"/>
    <n v="19.934629444151401"/>
    <n v="19.330865079575705"/>
    <n v="19.934629444151401"/>
    <n v="0.10584294414819426"/>
    <n v="0.1105019489423404"/>
    <n v="0.10826445982499043"/>
    <n v="0.11364361417395391"/>
    <n v="5.6821836446812421E-2"/>
    <n v="0.21556177006139066"/>
    <n v="7.2950602205568774E-2"/>
    <n v="45435.491949999996"/>
    <n v="39.87077958909633"/>
    <n v="60004.532780000009"/>
    <n v="11.01661188100007"/>
    <n v="13363.608429999993"/>
    <n v="6.9867055041199055"/>
    <n v="21.84230159859095"/>
    <n v="69.864713013027128"/>
    <n v="65.355592665998614"/>
    <n v="0.4559359941979253"/>
    <n v="33.294055043035662"/>
    <n v="29.330705507820131"/>
    <n v="73.875620411556639"/>
    <n v="71.679011525081023"/>
    <s v="Resto"/>
    <n v="2023"/>
    <n v="4"/>
    <d v="2025-03-26T00:00:00"/>
    <x v="52"/>
    <x v="22"/>
  </r>
  <r>
    <n v="2024"/>
    <n v="12"/>
    <n v="104"/>
    <x v="79"/>
    <s v="Vida Individual"/>
    <n v="225"/>
    <s v="0e6523810856a138a75dec70a9cf3778a5c70b83ac915f22c33f05db97cb3e68"/>
    <s v="866d562d83a77144c090ae01fef5e5dc5d322dfdcb968ee04e0fa262fe1b2619"/>
    <x v="20"/>
    <n v="342317.26564"/>
    <n v="38724.308170000004"/>
    <n v="342317.26564"/>
    <n v="38724.308170000004"/>
    <n v="29823.178950000001"/>
    <n v="44291.947249999997"/>
    <n v="29823.178950000001"/>
    <n v="44291.947249999997"/>
    <n v="0"/>
    <n v="0"/>
    <n v="137.94900000000001"/>
    <n v="132.37299999999999"/>
    <n v="0"/>
    <n v="0"/>
    <n v="25350.20062"/>
    <n v="35792.083760000001"/>
    <n v="375073.47553"/>
    <n v="13207.3022"/>
    <n v="293021.33241999999"/>
    <n v="63609.0478"/>
    <n v="2883.27664"/>
    <n v="-66179.169630000004"/>
    <n v="46412.656579999995"/>
    <n v="41294.43"/>
    <s v="Vida Individual"/>
    <s v="Vida"/>
    <s v="Vida"/>
    <x v="52"/>
    <x v="3"/>
    <n v="4026801.2294200002"/>
    <n v="2477706.5655799997"/>
    <n v="915229324.65265"/>
    <n v="785024033.86473012"/>
    <n v="876641246.77607977"/>
    <n v="747866068.79561019"/>
    <n v="280512511.78620005"/>
    <n v="227462506.94591993"/>
    <n v="148438254.48144001"/>
    <n v="125106055.67161"/>
    <n v="3917386.6952900002"/>
    <n v="2628465.8939699996"/>
    <n v="0.12203279756052596"/>
    <n v="1.7024479634002651E-2"/>
    <n v="303592.95747000002"/>
    <n v="783.98549081167471"/>
    <n v="8.7384088492356149"/>
    <n v="1.4732665262592137"/>
    <n v="8.5009725123508417"/>
    <n v="1.5629093738521509"/>
    <n v="3.7402348943519376E-2"/>
    <n v="3.9048729100860803E-2"/>
    <n v="4.9328818608721358E-3"/>
    <n v="5.1779736754687901E-3"/>
    <n v="0.10445927368948657"/>
    <n v="1.0278602625032158E-3"/>
    <n v="1.6545663608536154E-2"/>
    <n v="229412.28461999999"/>
    <n v="360.65983150906396"/>
    <n v="69062.44627"/>
    <n v="-104.3567736738313"/>
    <n v="5118.226579999995"/>
    <n v="12.394472038965043"/>
    <n v="-32.666814620574172"/>
    <n v="8.7121457032680691"/>
    <n v="114.37763343778285"/>
    <n v="2.009130264579401E-2"/>
    <n v="-29.173722351615329"/>
    <n v="2739.894702568402"/>
    <n v="6.7587292287674394"/>
    <n v="271.00223208340009"/>
    <s v="Resto"/>
    <n v="2023"/>
    <n v="4"/>
    <d v="2025-03-26T00:00:00"/>
    <x v="52"/>
    <x v="20"/>
  </r>
  <r>
    <n v="2024"/>
    <n v="12"/>
    <n v="94"/>
    <x v="19"/>
    <s v="Vida Individual"/>
    <n v="7"/>
    <s v="7902699be42c8a8e46fbbb4501726517e86b22c56a189f7625a6da49081b2451"/>
    <s v="866d562d83a77144c090ae01fef5e5dc5d322dfdcb968ee04e0fa262fe1b2619"/>
    <x v="11"/>
    <n v="1428408.16671"/>
    <n v="1227967.9940199999"/>
    <n v="1428408.16671"/>
    <n v="1227967.9940199999"/>
    <n v="1016052.6382499998"/>
    <n v="1201356.6515600004"/>
    <n v="1016052.6382499998"/>
    <n v="1201356.6515600004"/>
    <n v="0"/>
    <n v="0"/>
    <n v="137.94900000000001"/>
    <n v="132.37299999999999"/>
    <n v="0"/>
    <n v="0"/>
    <n v="1012883.3683"/>
    <n v="1196809.6360299999"/>
    <n v="851542.46712000004"/>
    <n v="1075791.26394"/>
    <n v="1428408.16671"/>
    <n v="1227967.9940199999"/>
    <n v="0"/>
    <n v="0"/>
    <n v="0"/>
    <n v="0"/>
    <s v="Vida Individual"/>
    <s v="Vida"/>
    <s v="Vida"/>
    <x v="52"/>
    <x v="3"/>
    <n v="7555571.8099100003"/>
    <n v="8049984.2732899999"/>
    <n v="915229324.65265"/>
    <n v="785024033.86473012"/>
    <n v="876641246.77607977"/>
    <n v="747866068.79561019"/>
    <n v="280512511.78620005"/>
    <n v="227462506.94591993"/>
    <n v="148438254.48144001"/>
    <n v="125106055.67161"/>
    <n v="2602156.99174"/>
    <n v="2274000.3391799997"/>
    <n v="0.50921370944006183"/>
    <n v="0.53985512184298301"/>
    <n v="200440.17269000015"/>
    <n v="16.322915065059561"/>
    <n v="54.89323554436497"/>
    <n v="54.00034348556003"/>
    <n v="18.905361535131977"/>
    <n v="15.254290596497446"/>
    <n v="0.15607106636930726"/>
    <n v="0.16294101743023026"/>
    <n v="0.15642425467850005"/>
    <n v="0.16419624385387116"/>
    <n v="0.50921370944006183"/>
    <m/>
    <m/>
    <n v="200440.17269000015"/>
    <n v="16.322915065059561"/>
    <n v="0"/>
    <m/>
    <n v="0"/>
    <m/>
    <n v="-15.424562977978052"/>
    <n v="71.13181385613585"/>
    <n v="97.832896086087558"/>
    <n v="0.68449514028544578"/>
    <n v="-15.368047030445997"/>
    <n v="-20.845010025337686"/>
    <n v="118.94690017347823"/>
    <n v="111.24924287326705"/>
    <s v="Medianas"/>
    <n v="2023"/>
    <n v="4"/>
    <d v="2025-03-26T00:00:00"/>
    <x v="52"/>
    <x v="11"/>
  </r>
  <r>
    <n v="2024"/>
    <n v="12"/>
    <n v="1"/>
    <x v="14"/>
    <s v="Vida Individual"/>
    <n v="30"/>
    <s v="624b60c58c9d8bfb6ff1886c2fd605d2adeb6ea4da576068201b6c6958ce93f4"/>
    <s v="866d562d83a77144c090ae01fef5e5dc5d322dfdcb968ee04e0fa262fe1b2619"/>
    <x v="15"/>
    <n v="16944530.030959997"/>
    <n v="12828802.97226"/>
    <n v="16944530.030959997"/>
    <n v="12828802.97226"/>
    <n v="3496519.8694400005"/>
    <n v="1884410.7504600002"/>
    <n v="3496519.8694400005"/>
    <n v="1884410.7504600002"/>
    <n v="0"/>
    <n v="0"/>
    <n v="137.94900000000001"/>
    <n v="132.37299999999999"/>
    <n v="1897.41398"/>
    <n v="5793.9445700000006"/>
    <n v="3450099.6665599998"/>
    <n v="1871262.0100399998"/>
    <n v="4048037.7415500004"/>
    <n v="3918505.0822899998"/>
    <n v="4630034.7584499996"/>
    <n v="4476350.4285399998"/>
    <n v="1492503.20685"/>
    <n v="1289318.9046800002"/>
    <n v="10821992.06566"/>
    <n v="7063133.6390399998"/>
    <s v="Vida Individual"/>
    <s v="Vida"/>
    <s v="Vida"/>
    <x v="52"/>
    <x v="3"/>
    <n v="45393489.003809996"/>
    <n v="37616661.60249"/>
    <n v="915229324.65265"/>
    <n v="785024033.86473012"/>
    <n v="876641246.77607977"/>
    <n v="747866068.79561019"/>
    <n v="280512511.78620005"/>
    <n v="227462506.94591993"/>
    <n v="148438254.48144001"/>
    <n v="125106055.67161"/>
    <n v="26879508.831569999"/>
    <n v="21816337.410909999"/>
    <n v="6.0405612295378521"/>
    <n v="5.6399637656812152"/>
    <n v="4115727.0586999971"/>
    <n v="32.081925863227646"/>
    <n v="63.038838012763975"/>
    <n v="58.803651275784361"/>
    <n v="37.32810674574452"/>
    <n v="34.104044393484429"/>
    <n v="1.8513971935275157"/>
    <n v="1.9328921714868996"/>
    <n v="1.6341923837800068"/>
    <n v="1.7153877555803481"/>
    <n v="1.650562653682593"/>
    <n v="0.53206297193172991"/>
    <n v="3.8579356039235297"/>
    <n v="153684.32990999985"/>
    <n v="3.4332506438760957"/>
    <n v="203184.30216999981"/>
    <n v="15.759041570900468"/>
    <n v="3758858.42662"/>
    <n v="53.217999527061096"/>
    <n v="85.549772977386752"/>
    <n v="20.635095001462865"/>
    <n v="14.688905539625971"/>
    <n v="2.3555382550508153"/>
    <n v="84.372880336850912"/>
    <n v="3.3056652100678319"/>
    <n v="85.22894021336252"/>
    <n v="47.754487253246644"/>
    <s v="Medianas"/>
    <n v="2023"/>
    <n v="4"/>
    <d v="2025-03-26T00:00:00"/>
    <x v="52"/>
    <x v="15"/>
  </r>
  <r>
    <n v="2024"/>
    <n v="12"/>
    <n v="13"/>
    <x v="23"/>
    <s v="Vida Individual"/>
    <n v="13"/>
    <s v="3fdba35f04dc8c462986c992bcf875546257113072a909c162f7e470e581e278"/>
    <s v="866d562d83a77144c090ae01fef5e5dc5d322dfdcb968ee04e0fa262fe1b2619"/>
    <x v="32"/>
    <n v="21443.686799999999"/>
    <n v="16875.266469999999"/>
    <n v="21443.686799999999"/>
    <n v="16875.266469999999"/>
    <n v="6336.204560000001"/>
    <n v="7316.2456700000002"/>
    <n v="6336.204560000001"/>
    <n v="7316.2456700000002"/>
    <n v="0"/>
    <n v="0"/>
    <n v="137.94900000000001"/>
    <n v="132.37299999999999"/>
    <n v="508.32628000000005"/>
    <n v="0"/>
    <n v="7786.2045599999992"/>
    <n v="7316.2456700000002"/>
    <n v="9071.8754300000001"/>
    <n v="12213.526699999999"/>
    <n v="7212.8749900000012"/>
    <n v="2278.0250000000001"/>
    <n v="14230.811810000001"/>
    <n v="14597.241469999999"/>
    <n v="0"/>
    <n v="0"/>
    <s v="Vida Individual"/>
    <s v="Vida"/>
    <s v="Vida"/>
    <x v="52"/>
    <x v="3"/>
    <n v="1543430.5720599999"/>
    <n v="1367985.9146"/>
    <n v="915229324.65265"/>
    <n v="785024033.86473012"/>
    <n v="876641246.77607977"/>
    <n v="747866068.79561019"/>
    <n v="280512511.78620005"/>
    <n v="227462506.94591993"/>
    <n v="148438254.48144001"/>
    <n v="125106055.67161"/>
    <n v="232352.28250999999"/>
    <n v="236437.78768000001"/>
    <n v="7.6444671446041831E-3"/>
    <n v="7.4189222200088372E-3"/>
    <n v="4568.4203300000008"/>
    <n v="27.071692989983354"/>
    <n v="9.2289546581394593"/>
    <n v="7.1372967221463552"/>
    <n v="1.3893522124146696"/>
    <n v="1.2335848117949619"/>
    <n v="2.3429851101130703E-3"/>
    <n v="2.4461188517949529E-3"/>
    <n v="2.1496496593769033E-3"/>
    <n v="2.2564556909469794E-3"/>
    <n v="2.5713202395397901E-3"/>
    <n v="5.0731469050643938E-3"/>
    <m/>
    <n v="4934.8499900000006"/>
    <n v="216.6284386694615"/>
    <n v="-366.42965999999797"/>
    <n v="-2.5102664825616405"/>
    <n v="0"/>
    <m/>
    <n v="-13.39541008059123"/>
    <n v="29.548111848005544"/>
    <n v="43.354845287963037"/>
    <n v="4.2685792703067993E-3"/>
    <n v="6.4234979413970272"/>
    <n v="-25.722719957700658"/>
    <n v="85.827948367231926"/>
    <n v="59.902809808406943"/>
    <s v="Resto"/>
    <n v="2023"/>
    <n v="4"/>
    <d v="2025-03-26T00:00:00"/>
    <x v="52"/>
    <x v="32"/>
  </r>
  <r>
    <n v="2024"/>
    <n v="12"/>
    <n v="37"/>
    <x v="35"/>
    <s v="Vida Individual"/>
    <n v="25"/>
    <s v="b7a56873cd771f2c446d369b649430b65a756ba278ff97ec81bb6f55b2e73569"/>
    <s v="866d562d83a77144c090ae01fef5e5dc5d322dfdcb968ee04e0fa262fe1b2619"/>
    <x v="30"/>
    <n v="15568.16707"/>
    <n v="14641.561119999998"/>
    <n v="15568.16707"/>
    <n v="14641.561119999998"/>
    <n v="49230.517509999998"/>
    <n v="128295.73956000002"/>
    <n v="49230.517509999998"/>
    <n v="128295.73956000002"/>
    <n v="0"/>
    <n v="0"/>
    <n v="137.94900000000001"/>
    <n v="132.37299999999999"/>
    <n v="-149.99365"/>
    <n v="820.63006000000007"/>
    <n v="49516.368040000001"/>
    <n v="40703.023689999995"/>
    <n v="7382.5971900000004"/>
    <n v="39485.778859999999"/>
    <n v="-98.419039999999995"/>
    <n v="482.85336000000001"/>
    <n v="15666.58611"/>
    <n v="14164.987080000001"/>
    <n v="0"/>
    <n v="0"/>
    <s v="Vida Individual"/>
    <s v="Vida"/>
    <s v="Vida"/>
    <x v="52"/>
    <x v="3"/>
    <n v="13491623.877"/>
    <n v="11092660.54903"/>
    <n v="915229324.65265"/>
    <n v="785024033.86473012"/>
    <n v="876641246.77607977"/>
    <n v="747866068.79561019"/>
    <n v="280512511.78620005"/>
    <n v="227462506.94591993"/>
    <n v="148438254.48144001"/>
    <n v="125106055.67161"/>
    <n v="778860.89405999996"/>
    <n v="716996.98750000005"/>
    <n v="5.5499011330609324E-3"/>
    <n v="6.4369118746594517E-3"/>
    <n v="926.60595000000103"/>
    <n v="6.328600771500259"/>
    <n v="1.9988379425300427"/>
    <n v="2.0420673134278684"/>
    <n v="0.11539135104811224"/>
    <n v="0.13199323151811701"/>
    <n v="1.7010127025713984E-3"/>
    <n v="1.7758880416878869E-3"/>
    <n v="1.8651099187267596E-3"/>
    <n v="1.9577785021827883E-3"/>
    <n v="-3.5085436786153999E-5"/>
    <n v="5.5849865698470872E-3"/>
    <m/>
    <n v="-581.27240000000006"/>
    <n v="-120.38280110549505"/>
    <n v="1501.5990299999994"/>
    <n v="10.60077938313233"/>
    <n v="0"/>
    <m/>
    <n v="-61.62731694845067"/>
    <n v="316.2255215314824"/>
    <n v="876.24358159971973"/>
    <n v="3.316565374740077E-2"/>
    <n v="21.652800089555235"/>
    <n v="-81.303149125725511"/>
    <n v="670.71745573592648"/>
    <n v="103.08274235723154"/>
    <s v="Resto"/>
    <n v="2023"/>
    <n v="4"/>
    <d v="2025-03-26T00:00:00"/>
    <x v="52"/>
    <x v="30"/>
  </r>
  <r>
    <n v="2024"/>
    <n v="12"/>
    <n v="43"/>
    <x v="9"/>
    <s v="Vida Individual"/>
    <n v="31"/>
    <s v="eb1e33e8a81b697b75855af6bfcdbcbf7cbbde9f94962ceaec1ed8af21f5a50f"/>
    <s v="866d562d83a77144c090ae01fef5e5dc5d322dfdcb968ee04e0fa262fe1b2619"/>
    <x v="6"/>
    <n v="33468761.22315"/>
    <n v="30744361.1296"/>
    <n v="33468761.22315"/>
    <n v="30744361.1296"/>
    <n v="19154964.858530004"/>
    <n v="17764530.188229997"/>
    <n v="19154964.858530004"/>
    <n v="17764530.188229997"/>
    <n v="0"/>
    <n v="0"/>
    <n v="137.94900000000001"/>
    <n v="132.37299999999999"/>
    <n v="3175.1243100000002"/>
    <n v="5260.9"/>
    <n v="19028535.218979999"/>
    <n v="17630524.341869999"/>
    <n v="21006184.431900002"/>
    <n v="20544754.881060001"/>
    <n v="4340170.8560699997"/>
    <n v="4030310.8055400001"/>
    <n v="21169823.95355"/>
    <n v="19069057.243439998"/>
    <n v="7958766.4135299996"/>
    <n v="7644993.0806200001"/>
    <s v="Vida Individual"/>
    <s v="Vida"/>
    <s v="Vida"/>
    <x v="52"/>
    <x v="3"/>
    <n v="116483297.66436"/>
    <n v="99677568.474130005"/>
    <n v="915229324.65265"/>
    <n v="785024033.86473012"/>
    <n v="876641246.77607977"/>
    <n v="747866068.79561019"/>
    <n v="280512511.78620005"/>
    <n v="227462506.94591993"/>
    <n v="148438254.48144001"/>
    <n v="125106055.67161"/>
    <n v="39527147.690480001"/>
    <n v="36667379.174269997"/>
    <n v="11.931289984191183"/>
    <n v="13.516232429861324"/>
    <n v="2724400.0935500003"/>
    <n v="8.8614626990150889"/>
    <n v="84.672846837392356"/>
    <n v="83.84662831635849"/>
    <n v="28.732669742565438"/>
    <n v="30.843811301014323"/>
    <n v="3.6568715972745016"/>
    <n v="3.8178401194598268"/>
    <n v="3.9163592200156327"/>
    <n v="4.1109447817457205"/>
    <n v="1.5472289732937028"/>
    <n v="7.5468376860441557"/>
    <n v="2.8372233248533245"/>
    <n v="309860.05052999966"/>
    <n v="7.6882420607381263"/>
    <n v="2100766.7101100013"/>
    <n v="11.016625957388083"/>
    <n v="313773.33290999942"/>
    <n v="4.1042984552257078"/>
    <n v="7.8270275406509215"/>
    <n v="57.232368807485798"/>
    <n v="57.781425716882751"/>
    <n v="12.904331787952309"/>
    <n v="7.9294912051476762"/>
    <n v="2.2459725292969468"/>
    <n v="90.585395366153492"/>
    <n v="85.815209010468166"/>
    <s v="Grandes"/>
    <n v="2023"/>
    <n v="4"/>
    <d v="2025-03-26T00:00:00"/>
    <x v="52"/>
    <x v="6"/>
  </r>
  <r>
    <n v="2024"/>
    <n v="12"/>
    <n v="8"/>
    <x v="20"/>
    <s v="Vida Individual"/>
    <n v="8"/>
    <s v="2c624232cdd221771294dfbb310aca000a0df6ac8b66b696d90ef06fdefb64a3"/>
    <s v="866d562d83a77144c090ae01fef5e5dc5d322dfdcb968ee04e0fa262fe1b2619"/>
    <x v="24"/>
    <n v="95347.143700000001"/>
    <n v="89365.771709999986"/>
    <n v="95347.143700000001"/>
    <n v="89365.771709999986"/>
    <n v="33451.961459999999"/>
    <n v="28381.614120000002"/>
    <n v="33451.961459999999"/>
    <n v="28381.614120000002"/>
    <n v="0"/>
    <n v="0"/>
    <n v="137.94900000000001"/>
    <n v="132.37299999999999"/>
    <n v="0"/>
    <n v="0"/>
    <n v="28422.854329999998"/>
    <n v="19064.084859999999"/>
    <n v="56495.917750000001"/>
    <n v="179320.71218999999"/>
    <n v="12049.905949999998"/>
    <n v="18562.97265"/>
    <n v="81194.859209999995"/>
    <n v="70353.599060000008"/>
    <n v="2102.3785400000002"/>
    <n v="449.2"/>
    <s v="Vida Individual"/>
    <s v="Vida"/>
    <s v="Vida"/>
    <x v="52"/>
    <x v="3"/>
    <n v="2563341.60146"/>
    <n v="2109928.1285699997"/>
    <n v="915229324.65265"/>
    <n v="785024033.86473012"/>
    <n v="876641246.77607977"/>
    <n v="747866068.79561019"/>
    <n v="280512511.78620005"/>
    <n v="227462506.94591993"/>
    <n v="148438254.48144001"/>
    <n v="125106055.67161"/>
    <n v="421495.50661000004"/>
    <n v="309248.08463999996"/>
    <n v="3.3990335437397996E-2"/>
    <n v="3.9288132760818925E-2"/>
    <n v="5981.3719900000142"/>
    <n v="6.6931352748903716"/>
    <n v="22.621153062071073"/>
    <n v="28.897760778060093"/>
    <n v="3.7196425028054483"/>
    <n v="4.2354889012531194"/>
    <n v="1.0417841860146512E-2"/>
    <n v="1.0876415415159503E-2"/>
    <n v="1.1383826208485087E-2"/>
    <n v="1.1949435258363542E-2"/>
    <n v="4.2956750389744293E-3"/>
    <n v="2.8945182763143479E-2"/>
    <n v="7.4947763528009147E-4"/>
    <n v="-6513.0667000000012"/>
    <n v="-35.086334623242585"/>
    <n v="10841.260149999987"/>
    <n v="15.409673840217009"/>
    <n v="1653.1785400000001"/>
    <n v="368.02727960819237"/>
    <n v="17.864901265171575"/>
    <n v="35.084387598702655"/>
    <n v="31.75893138605786"/>
    <n v="2.2535943700538914E-2"/>
    <n v="49.091102660985527"/>
    <n v="-68.494482840253539"/>
    <n v="50.309571845126811"/>
    <n v="10.631278800521699"/>
    <s v="Resto"/>
    <n v="2023"/>
    <n v="4"/>
    <d v="2025-03-26T00:00:00"/>
    <x v="52"/>
    <x v="24"/>
  </r>
  <r>
    <n v="2024"/>
    <n v="12"/>
    <n v="77"/>
    <x v="63"/>
    <s v="Vida Individual"/>
    <n v="49"/>
    <s v="0e17daca5f3e175f448bacace3bc0da47d0655a74c8dd0dc497a3afbdad95f1f"/>
    <s v="866d562d83a77144c090ae01fef5e5dc5d322dfdcb968ee04e0fa262fe1b2619"/>
    <x v="13"/>
    <n v="15875649.46243"/>
    <n v="8574974.5802600011"/>
    <n v="15875649.46243"/>
    <n v="8574974.5802600011"/>
    <n v="3202153.0300699999"/>
    <n v="2519310.2255799999"/>
    <n v="3202153.0300699999"/>
    <n v="2519310.2255799999"/>
    <n v="0"/>
    <n v="0"/>
    <n v="137.94900000000001"/>
    <n v="132.37299999999999"/>
    <n v="0"/>
    <n v="0"/>
    <n v="3198212.7833200004"/>
    <n v="2517544.3438599999"/>
    <n v="2749051.1690599998"/>
    <n v="4038410.2274499997"/>
    <n v="11817746.02173"/>
    <n v="6292726.7979800003"/>
    <n v="4057903.4406999997"/>
    <n v="2282247.7822800004"/>
    <n v="0"/>
    <n v="0"/>
    <s v="Vida Individual"/>
    <s v="Vida"/>
    <s v="Vida"/>
    <x v="52"/>
    <x v="3"/>
    <n v="17020235.984469999"/>
    <n v="9806444.11338"/>
    <n v="915229324.65265"/>
    <n v="785024033.86473012"/>
    <n v="876641246.77607977"/>
    <n v="747866068.79561019"/>
    <n v="280512511.78620005"/>
    <n v="227462506.94591993"/>
    <n v="148438254.48144001"/>
    <n v="125106055.67161"/>
    <n v="16584529.487159999"/>
    <n v="9369131.335479999"/>
    <n v="5.659515634914011"/>
    <n v="3.7698408829630692"/>
    <n v="7300674.8821699992"/>
    <n v="85.139318068376554"/>
    <n v="95.725654892538103"/>
    <n v="91.523688517284384"/>
    <n v="93.275143052749868"/>
    <n v="87.442241867877769"/>
    <n v="1.7346089154710123"/>
    <n v="1.8109630958860317"/>
    <n v="1.0923200068212919"/>
    <n v="1.1465922760835294"/>
    <n v="4.2129122677911797"/>
    <n v="1.4466033671228316"/>
    <m/>
    <n v="5525019.2237499999"/>
    <n v="87.800080968453315"/>
    <n v="1775655.6584199993"/>
    <n v="77.802930611070281"/>
    <n v="0"/>
    <m/>
    <n v="27.104355690565839"/>
    <n v="20.170217524945674"/>
    <n v="29.379798178989031"/>
    <n v="2.1572289712355661"/>
    <n v="27.036999015333031"/>
    <n v="-31.92739186390553"/>
    <n v="116.33878697185492"/>
    <n v="62.339985342441786"/>
    <s v="Medianas"/>
    <n v="2023"/>
    <n v="4"/>
    <d v="2025-03-26T00:00:00"/>
    <x v="52"/>
    <x v="13"/>
  </r>
  <r>
    <n v="2024"/>
    <n v="12"/>
    <n v="50"/>
    <x v="56"/>
    <s v="Vida Individual"/>
    <n v="38"/>
    <s v="aea92132c4cbeb263e6ac2bf6c183b5d81737f179f21efdc5863739672f0f470"/>
    <s v="866d562d83a77144c090ae01fef5e5dc5d322dfdcb968ee04e0fa262fe1b2619"/>
    <x v="4"/>
    <n v="52138084.671510004"/>
    <n v="30363698.991639998"/>
    <n v="52138084.671510004"/>
    <n v="30363698.991639998"/>
    <n v="33153007.850489996"/>
    <n v="23497857.932040002"/>
    <n v="33153007.850489996"/>
    <n v="23497857.932040002"/>
    <n v="0"/>
    <n v="0"/>
    <n v="137.94900000000001"/>
    <n v="132.37299999999999"/>
    <n v="0"/>
    <n v="0"/>
    <n v="33146746.14861"/>
    <n v="23496134.117919996"/>
    <n v="15236711.200520001"/>
    <n v="12620210.69393"/>
    <n v="38893697.768239997"/>
    <n v="18374369.109099999"/>
    <n v="13244386.903270001"/>
    <n v="11989329.882540001"/>
    <n v="0"/>
    <n v="0"/>
    <s v="Vida Individual"/>
    <s v="Vida"/>
    <s v="Vida"/>
    <x v="52"/>
    <x v="3"/>
    <n v="56200364.244449995"/>
    <n v="33772004.557349995"/>
    <n v="915229324.65265"/>
    <n v="785024033.86473012"/>
    <n v="876641246.77607977"/>
    <n v="747866068.79561019"/>
    <n v="280512511.78620005"/>
    <n v="227462506.94591993"/>
    <n v="148438254.48144001"/>
    <n v="125106055.67161"/>
    <n v="55172206.6329"/>
    <n v="32898528.316720001"/>
    <n v="18.586723401217988"/>
    <n v="13.348880832857029"/>
    <n v="21774385.679870006"/>
    <n v="71.711900733389314"/>
    <n v="94.500633296075748"/>
    <n v="92.29500693563935"/>
    <n v="92.771791379730857"/>
    <n v="89.907896761288853"/>
    <n v="5.6967235715810975"/>
    <n v="5.947482492211277"/>
    <n v="3.8678687125230176"/>
    <n v="4.0600450078633425"/>
    <n v="13.865227444073454"/>
    <n v="4.7214959571445272"/>
    <m/>
    <n v="20519328.659139998"/>
    <n v="111.67365005733826"/>
    <n v="1255057.02073"/>
    <n v="10.468116508811164"/>
    <n v="0"/>
    <m/>
    <n v="41.089489715932444"/>
    <n v="63.586930857484894"/>
    <n v="77.387995245604429"/>
    <n v="22.334544397809047"/>
    <n v="41.073190943908045"/>
    <n v="20.732621428012067"/>
    <n v="217.54528068681097"/>
    <n v="186.17862005442618"/>
    <s v="Grandes"/>
    <n v="2023"/>
    <n v="4"/>
    <d v="2025-03-26T00:00:00"/>
    <x v="52"/>
    <x v="4"/>
  </r>
  <r>
    <n v="2024"/>
    <n v="12"/>
    <n v="10"/>
    <x v="4"/>
    <s v="Vida Individual"/>
    <n v="10"/>
    <s v="4a44dc15364204a80fe80e9039455cc1608281820fe2b24f1e5233ade6af1dd5"/>
    <s v="866d562d83a77144c090ae01fef5e5dc5d322dfdcb968ee04e0fa262fe1b2619"/>
    <x v="31"/>
    <n v="63152.820369999994"/>
    <n v="66625.770250000001"/>
    <n v="63152.820369999994"/>
    <n v="66625.770250000001"/>
    <n v="83343.550279999996"/>
    <n v="82646.17035"/>
    <n v="83343.550279999996"/>
    <n v="82646.17035"/>
    <n v="0"/>
    <n v="0"/>
    <n v="137.94900000000001"/>
    <n v="132.37299999999999"/>
    <n v="0"/>
    <n v="0"/>
    <n v="82124.648709999994"/>
    <n v="78110.797489999997"/>
    <n v="88772.442370000004"/>
    <n v="98627.706540000014"/>
    <n v="37165.219960000002"/>
    <n v="41862.560469999997"/>
    <n v="25914.422170000002"/>
    <n v="23719.529329999998"/>
    <n v="73.178240000000002"/>
    <n v="1043.6804499999998"/>
    <s v="Vida Individual"/>
    <s v="Vida"/>
    <s v="Vida"/>
    <x v="52"/>
    <x v="3"/>
    <n v="6475502.38203"/>
    <n v="6588756.6787700001"/>
    <n v="915229324.65265"/>
    <n v="785024033.86473012"/>
    <n v="876641246.77607977"/>
    <n v="747866068.79561019"/>
    <n v="280512511.78620005"/>
    <n v="227462506.94591993"/>
    <n v="148438254.48144001"/>
    <n v="125106055.67161"/>
    <n v="1260011.44759"/>
    <n v="1451209.47997"/>
    <n v="2.2513370247860306E-2"/>
    <n v="2.9290880129902257E-2"/>
    <n v="-3472.9498800000074"/>
    <n v="-5.2126224837153128"/>
    <n v="5.0120830640698699"/>
    <n v="4.5910512003668362"/>
    <n v="0.97525746489189413"/>
    <n v="1.0112039873118794"/>
    <n v="6.9002181932891959E-3"/>
    <n v="7.2039526547775018E-3"/>
    <n v="8.4870994231853666E-3"/>
    <n v="8.9087836753038527E-3"/>
    <n v="1.3249041806850473E-2"/>
    <n v="9.2382411055344851E-3"/>
    <n v="2.6087335475351176E-5"/>
    <n v="-4697.3405099999945"/>
    <n v="-11.220862883832094"/>
    <n v="2194.8928400000041"/>
    <n v="9.2535261111777132"/>
    <n v="-970.50220999999988"/>
    <n v="-92.98844392457481"/>
    <n v="0.84381396868922209"/>
    <n v="131.97122439141512"/>
    <n v="124.04535068020471"/>
    <n v="5.6146948487878413E-2"/>
    <n v="5.1386637302145877"/>
    <n v="-9.992389071729102"/>
    <n v="92.511421920451085"/>
    <n v="79.197621267124305"/>
    <s v="Resto"/>
    <n v="2023"/>
    <n v="4"/>
    <d v="2025-03-26T00:00:00"/>
    <x v="52"/>
    <x v="31"/>
  </r>
  <r>
    <n v="2024"/>
    <n v="12"/>
    <n v="38"/>
    <x v="55"/>
    <s v="Vida Individual"/>
    <n v="26"/>
    <s v="5f9c4ab08cac7457e9111a30e4664920607ea2c115a1433d7be98e97e64244ca"/>
    <s v="866d562d83a77144c090ae01fef5e5dc5d322dfdcb968ee04e0fa262fe1b2619"/>
    <x v="9"/>
    <n v="27602749.719310001"/>
    <n v="25146082.967349999"/>
    <n v="27602749.719310001"/>
    <n v="25146082.967349999"/>
    <n v="17049489.008030001"/>
    <n v="15534564.221250001"/>
    <n v="17049489.008030001"/>
    <n v="15534564.221250001"/>
    <n v="0"/>
    <n v="0"/>
    <n v="137.94900000000001"/>
    <n v="132.37299999999999"/>
    <n v="0"/>
    <n v="0"/>
    <n v="16909072.853639998"/>
    <n v="15338758.99714"/>
    <n v="23181593.605240002"/>
    <n v="18141850.201279998"/>
    <n v="2941364.1468800004"/>
    <n v="2622196.0813899999"/>
    <n v="17649697.919979997"/>
    <n v="16129067.24801"/>
    <n v="7011687.6524499999"/>
    <n v="6394819.6379500004"/>
    <s v="Vida Individual"/>
    <s v="Vida"/>
    <s v="Vida"/>
    <x v="52"/>
    <x v="3"/>
    <n v="42980084.940010004"/>
    <n v="38611132.551190004"/>
    <n v="915229324.65265"/>
    <n v="785024033.86473012"/>
    <n v="876641246.77607977"/>
    <n v="747866068.79561019"/>
    <n v="280512511.78620005"/>
    <n v="227462506.94591993"/>
    <n v="148438254.48144001"/>
    <n v="125106055.67161"/>
    <n v="28212555.95786"/>
    <n v="26072847.953479998"/>
    <n v="9.8401135634007506"/>
    <n v="11.055045205022987"/>
    <n v="2456666.7519600019"/>
    <n v="9.769580237008558"/>
    <n v="97.838528917901499"/>
    <n v="96.445478500148653"/>
    <n v="64.222185130245521"/>
    <n v="65.126509651100577"/>
    <n v="3.0159380797578641"/>
    <n v="3.1486939293378424"/>
    <n v="3.2032245998321875"/>
    <n v="3.3623778396372677"/>
    <n v="1.0485678974354762"/>
    <n v="6.2919467682896721"/>
    <n v="2.4995988976756021"/>
    <n v="319168.06549000042"/>
    <n v="12.171784854503054"/>
    <n v="1520630.6719699968"/>
    <n v="9.4278897135704689"/>
    <n v="616868.01449999958"/>
    <n v="9.646370803629889"/>
    <n v="9.7519619166896767"/>
    <n v="61.767357170589143"/>
    <n v="61.777272593191881"/>
    <n v="11.485913161395862"/>
    <n v="10.237554790402491"/>
    <n v="27.779655040941886"/>
    <n v="72.94180521660877"/>
    <n v="84.549033461084221"/>
    <s v="Grandes"/>
    <n v="2023"/>
    <n v="4"/>
    <d v="2025-03-26T00:00:00"/>
    <x v="52"/>
    <x v="9"/>
  </r>
  <r>
    <n v="2024"/>
    <n v="12"/>
    <n v="69"/>
    <x v="77"/>
    <s v="Vida Individual"/>
    <n v="202"/>
    <s v="c17edaae86e4016a583e098582f6dbf3eccade8ef83747df9ba617ded9d31309"/>
    <s v="866d562d83a77144c090ae01fef5e5dc5d322dfdcb968ee04e0fa262fe1b2619"/>
    <x v="36"/>
    <n v="0"/>
    <n v="0"/>
    <n v="0"/>
    <n v="0"/>
    <n v="8.0700000000000008E-3"/>
    <n v="-6.9089999999999999E-2"/>
    <n v="8.0700000000000008E-3"/>
    <n v="-6.9089999999999999E-2"/>
    <n v="0"/>
    <n v="0"/>
    <n v="0"/>
    <n v="0"/>
    <n v="0"/>
    <n v="0"/>
    <n v="8.0700000000000008E-3"/>
    <n v="-6.9089999999999999E-2"/>
    <n v="0.18021999999999999"/>
    <n v="0.82228999999999997"/>
    <n v="0"/>
    <n v="0"/>
    <n v="0"/>
    <n v="0"/>
    <n v="0"/>
    <n v="0"/>
    <s v="Vida Individual"/>
    <s v="Vida"/>
    <s v="Vida"/>
    <x v="52"/>
    <x v="3"/>
    <n v="3873467.4639400002"/>
    <n v="1031653.28337"/>
    <n v="915229324.65265"/>
    <n v="785024033.86473012"/>
    <n v="876641246.77607977"/>
    <n v="747866068.79561019"/>
    <n v="280512511.78620005"/>
    <n v="227462506.94591993"/>
    <n v="148438254.48144001"/>
    <n v="125106055.67161"/>
    <n v="3873467.4639400002"/>
    <n v="1031653.28337"/>
    <m/>
    <m/>
    <m/>
    <m/>
    <m/>
    <m/>
    <m/>
    <m/>
    <m/>
    <m/>
    <m/>
    <m/>
    <m/>
    <m/>
    <m/>
    <n v="0"/>
    <m/>
    <n v="0"/>
    <m/>
    <n v="0"/>
    <m/>
    <n v="-111.6804168475901"/>
    <m/>
    <m/>
    <n v="5.4366039456554196E-9"/>
    <n v="-111.6804168475901"/>
    <n v="-78.083158009947823"/>
    <n v="4.4778603928531799"/>
    <n v="-8.4021452285689975"/>
    <s v="Resto"/>
    <n v="2023"/>
    <n v="4"/>
    <d v="2025-03-26T00:00:00"/>
    <x v="52"/>
    <x v="36"/>
  </r>
  <r>
    <n v="2024"/>
    <n v="12"/>
    <n v="79"/>
    <x v="59"/>
    <s v="Vida Individual"/>
    <n v="51"/>
    <s v="031b4af5197ec30a926f48cf40e11a7dbc470048a21e4003b7a3c07c5dab1baa"/>
    <s v="866d562d83a77144c090ae01fef5e5dc5d322dfdcb968ee04e0fa262fe1b2619"/>
    <x v="0"/>
    <n v="54421194.807669997"/>
    <n v="47101790.99825"/>
    <n v="54421194.807669997"/>
    <n v="47101790.99825"/>
    <n v="30027228.64813"/>
    <n v="26092730.749769997"/>
    <n v="30027228.64813"/>
    <n v="26092730.749769997"/>
    <n v="0"/>
    <n v="0"/>
    <n v="137.94900000000001"/>
    <n v="132.37299999999999"/>
    <n v="0"/>
    <n v="0"/>
    <n v="30017270.777729999"/>
    <n v="26081592.251900002"/>
    <n v="18273945.521900002"/>
    <n v="20650485.41059"/>
    <n v="49972638.407580003"/>
    <n v="43188992.288139991"/>
    <n v="4431096.7949399995"/>
    <n v="3896445.0779200001"/>
    <n v="17459.605149999999"/>
    <n v="16353.63219"/>
    <s v="Vida Individual"/>
    <s v="Vida"/>
    <s v="Vida"/>
    <x v="52"/>
    <x v="3"/>
    <n v="77118417.460149989"/>
    <n v="65800436.183449998"/>
    <n v="915229324.65265"/>
    <n v="785024033.86473012"/>
    <n v="876641246.77607977"/>
    <n v="747866068.79561019"/>
    <n v="280512511.78620005"/>
    <n v="227462506.94591993"/>
    <n v="148438254.48144001"/>
    <n v="125106055.67161"/>
    <n v="58709567.18479"/>
    <n v="51186624.654870003"/>
    <n v="19.4006301042103"/>
    <n v="20.707496646666534"/>
    <n v="7319403.809419997"/>
    <n v="15.539544578446996"/>
    <n v="92.695615752672424"/>
    <n v="92.019724519515933"/>
    <n v="70.568350077711969"/>
    <n v="71.582794477123784"/>
    <n v="5.946181283944771"/>
    <n v="6.2079208579117644"/>
    <n v="6.0000444529531762"/>
    <n v="6.2981585826061588"/>
    <n v="17.814762731748647"/>
    <n v="1.5796431919290914"/>
    <n v="6.2241805325629453E-3"/>
    <n v="6783646.1194400117"/>
    <n v="15.706886778423046"/>
    <n v="534651.7170199994"/>
    <n v="13.721525809505497"/>
    <n v="1105.9729599999991"/>
    <n v="6.7628582271544779"/>
    <n v="15.078904297491679"/>
    <n v="55.175614490364019"/>
    <n v="55.39647261128443"/>
    <n v="20.228767006879927"/>
    <n v="15.089870617631828"/>
    <n v="-11.508397218940235"/>
    <n v="164.26266972152496"/>
    <n v="126.30014129607248"/>
    <s v="Grandes"/>
    <n v="2023"/>
    <n v="4"/>
    <d v="2025-03-26T00:00:00"/>
    <x v="52"/>
    <x v="0"/>
  </r>
  <r>
    <n v="2024"/>
    <n v="12"/>
    <n v="201.1"/>
    <x v="1"/>
    <s v="Vida Individual"/>
    <n v="201.1"/>
    <m/>
    <m/>
    <x v="1"/>
    <n v="280512511.78619999"/>
    <n v="227462506.94592002"/>
    <n v="280512511.78619999"/>
    <n v="227462506.94592002"/>
    <n v="148438254.48144001"/>
    <n v="125106055.67161003"/>
    <n v="148438254.48144001"/>
    <n v="125106055.67161003"/>
    <n v="0"/>
    <n v="0"/>
    <n v="0"/>
    <n v="0"/>
    <n v="5298.5927100000008"/>
    <n v="18547.089070000002"/>
    <n v="148045645.71235004"/>
    <n v="124382314.38843"/>
    <n v="135153426.27715001"/>
    <n v="130814903.22889002"/>
    <n v="136476395.40520999"/>
    <n v="101204426.58287002"/>
    <n v="106758826.10966"/>
    <n v="95218911.57189998"/>
    <n v="37277290.271330006"/>
    <n v="31039175.070470002"/>
    <s v="Vida Individual"/>
    <s v="Vida"/>
    <s v="Vida"/>
    <x v="52"/>
    <x v="3"/>
    <n v="730988658.45838976"/>
    <n v="620684287.93845987"/>
    <n v="915229324.65265"/>
    <n v="785024033.86473012"/>
    <n v="876641246.77607977"/>
    <n v="747866068.79561019"/>
    <n v="280512511.78620005"/>
    <n v="227462506.94591993"/>
    <n v="148438254.48144001"/>
    <n v="125106055.67161"/>
    <n v="374306795.50161999"/>
    <n v="312655381.68537998"/>
    <n v="99.999999999999972"/>
    <n v="100.00000000000004"/>
    <n v="53050004.840279967"/>
    <n v="23.322527106804802"/>
    <n v="74.941869919907973"/>
    <n v="72.751828457189916"/>
    <n v="38.374400004752971"/>
    <n v="36.647054124958402"/>
    <n v="30.649423508437163"/>
    <n v="31.998552750946619"/>
    <n v="28.975228417670941"/>
    <n v="30.414871918475139"/>
    <n v="48.652516258964255"/>
    <n v="38.058489951075344"/>
    <n v="13.288993789960383"/>
    <n v="35271968.822339967"/>
    <n v="34.852199664861438"/>
    <n v="11539914.537760019"/>
    <n v="12.119351447371042"/>
    <n v="6238115.2008600049"/>
    <n v="20.097554740734115"/>
    <n v="18.64993559630279"/>
    <n v="52.916803438192495"/>
    <n v="55.000737199012065"/>
    <n v="100"/>
    <n v="19.024675204243668"/>
    <n v="3.3165357624954872"/>
    <n v="109.53895124254034"/>
    <n v="95.08267889843961"/>
    <m/>
    <n v="2023"/>
    <n v="4"/>
    <d v="2025-03-26T00:00:00"/>
    <x v="52"/>
    <x v="1"/>
  </r>
  <r>
    <n v="2024"/>
    <n v="12"/>
    <n v="123"/>
    <x v="78"/>
    <s v="Daños"/>
    <n v="236"/>
    <s v="9a049b03f6fc40bfcf2f136320359257ed4af8513f71aa6fef47f17059bbae23"/>
    <s v="866d562d83a77144c090ae01fef5e5dc5d322dfdcb968ee04e0fa262fe1b2619"/>
    <x v="46"/>
    <n v="120170.94676000001"/>
    <n v="0"/>
    <n v="120170.94676000001"/>
    <n v="0"/>
    <n v="94540.249620000002"/>
    <n v="0"/>
    <n v="94540.249620000002"/>
    <n v="0"/>
    <n v="0"/>
    <n v="0"/>
    <n v="137.94900000000001"/>
    <n v="132.37299999999999"/>
    <n v="0"/>
    <n v="0"/>
    <n v="12520.009480000001"/>
    <n v="0"/>
    <n v="20671.54422"/>
    <n v="0"/>
    <n v="0"/>
    <n v="0"/>
    <n v="0"/>
    <n v="0"/>
    <n v="0"/>
    <n v="0"/>
    <s v="Daños"/>
    <s v="Totales"/>
    <s v="Daños Total"/>
    <x v="53"/>
    <x v="3"/>
    <n v="120170.94676000001"/>
    <n v="0"/>
    <n v="915229324.65265"/>
    <n v="785024033.86473012"/>
    <n v="876641246.77607977"/>
    <n v="747866068.79561019"/>
    <n v="331092600.8689599"/>
    <n v="285669994.80188996"/>
    <n v="170533067.60230005"/>
    <n v="189669403.83888006"/>
    <n v="120170.94676000001"/>
    <n v="0"/>
    <n v="3.6295267983823466E-2"/>
    <m/>
    <m/>
    <m/>
    <n v="100"/>
    <m/>
    <n v="100"/>
    <m/>
    <n v="1.3130146021665944E-2"/>
    <n v="1.370811003953311E-2"/>
    <m/>
    <m/>
    <m/>
    <m/>
    <m/>
    <n v="0"/>
    <m/>
    <n v="0"/>
    <m/>
    <n v="0"/>
    <m/>
    <m/>
    <n v="78.671469409999332"/>
    <m/>
    <n v="5.5438074825744171E-2"/>
    <m/>
    <m/>
    <n v="60.566396717893575"/>
    <m/>
    <s v="Resto"/>
    <n v="2023"/>
    <n v="4"/>
    <d v="2025-03-26T00:00:00"/>
    <x v="53"/>
    <x v="46"/>
  </r>
  <r>
    <n v="2024"/>
    <n v="12"/>
    <n v="601"/>
    <x v="26"/>
    <s v="Daños"/>
    <n v="241"/>
    <s v="749fc650cacb0f06547520d53c31505c8156e0a3be07073eddb2ef3ad9e383ba"/>
    <s v="866d562d83a77144c090ae01fef5e5dc5d322dfdcb968ee04e0fa262fe1b2619"/>
    <x v="40"/>
    <n v="157763.09240999998"/>
    <n v="111575.48061"/>
    <n v="157763.09240999998"/>
    <n v="111575.48061"/>
    <n v="86800.108349999995"/>
    <n v="23550.13913"/>
    <n v="86800.108349999995"/>
    <n v="23550.13913"/>
    <n v="0"/>
    <n v="0"/>
    <n v="137.94900000000001"/>
    <n v="132.37299999999999"/>
    <n v="0"/>
    <n v="0"/>
    <n v="92662.703769999993"/>
    <n v="17412.202350000003"/>
    <n v="224196.48426"/>
    <n v="211701.758"/>
    <n v="0"/>
    <n v="0"/>
    <n v="0"/>
    <n v="0"/>
    <n v="0"/>
    <n v="0"/>
    <s v="Daños"/>
    <s v="Totales"/>
    <s v="Daños Total"/>
    <x v="53"/>
    <x v="3"/>
    <n v="157763.09240999998"/>
    <n v="111575.48061"/>
    <n v="915229324.65265"/>
    <n v="785024033.86473012"/>
    <n v="876641246.77607977"/>
    <n v="747866068.79561019"/>
    <n v="331092600.8689599"/>
    <n v="285669994.80188996"/>
    <n v="170533067.60230005"/>
    <n v="189669403.83888006"/>
    <n v="157763.09240999998"/>
    <n v="111575.48061"/>
    <n v="4.7649235288238764E-2"/>
    <n v="3.9057472832376663E-2"/>
    <n v="46187.611799999984"/>
    <n v="41.395843914348696"/>
    <n v="100"/>
    <n v="100"/>
    <n v="100"/>
    <n v="100"/>
    <n v="1.7237547810203153E-2"/>
    <n v="1.7996311831115261E-2"/>
    <n v="1.4213001869599562E-2"/>
    <n v="1.4919179418005295E-2"/>
    <m/>
    <m/>
    <m/>
    <n v="0"/>
    <m/>
    <n v="0"/>
    <m/>
    <n v="0"/>
    <m/>
    <n v="268.57577728459046"/>
    <n v="55.019274168650909"/>
    <n v="21.106912559325608"/>
    <n v="5.0899282802105233E-2"/>
    <n v="432.17107122580609"/>
    <n v="5.9020418054346102"/>
    <n v="41.331024469830368"/>
    <n v="8.2248737632117361"/>
    <s v="Resto"/>
    <n v="2023"/>
    <n v="4"/>
    <d v="2025-03-26T00:00:00"/>
    <x v="53"/>
    <x v="40"/>
  </r>
  <r>
    <n v="2024"/>
    <n v="12"/>
    <n v="50"/>
    <x v="56"/>
    <s v="Daños"/>
    <n v="38"/>
    <s v="aea92132c4cbeb263e6ac2bf6c183b5d81737f179f21efdc5863739672f0f470"/>
    <s v="866d562d83a77144c090ae01fef5e5dc5d322dfdcb968ee04e0fa262fe1b2619"/>
    <x v="54"/>
    <n v="-3.7162800000000002"/>
    <n v="-6727.3379000000004"/>
    <n v="-3.7162800000000002"/>
    <n v="-6727.3379000000004"/>
    <n v="320.21589"/>
    <n v="-3527.4236900000001"/>
    <n v="320.21589"/>
    <n v="-3527.4236900000001"/>
    <n v="0"/>
    <n v="0"/>
    <n v="137.94900000000001"/>
    <n v="132.37299999999999"/>
    <n v="0"/>
    <n v="0"/>
    <n v="1202.2819299999999"/>
    <n v="-171.93801999999999"/>
    <n v="0"/>
    <n v="553.65185999999994"/>
    <n v="0"/>
    <n v="0"/>
    <n v="0"/>
    <n v="0"/>
    <n v="0"/>
    <n v="0"/>
    <s v="Daños"/>
    <s v="Totales"/>
    <s v="Daños Total"/>
    <x v="53"/>
    <x v="3"/>
    <n v="56200364.244449995"/>
    <n v="33772004.557349995"/>
    <n v="915229324.65265"/>
    <n v="785024033.86473012"/>
    <n v="876641246.77607977"/>
    <n v="747866068.79561019"/>
    <n v="331092600.8689599"/>
    <n v="285669994.80188996"/>
    <n v="170533067.60230005"/>
    <n v="189669403.83888006"/>
    <n v="-3.7162800000000002"/>
    <n v="-6727.3379000000004"/>
    <n v="-1.1224291905788715E-6"/>
    <n v="-2.3549333225091982E-3"/>
    <n v="6723.6216200000008"/>
    <n v="-99.944758535170351"/>
    <n v="100"/>
    <n v="100"/>
    <n v="-6.612555007358333E-6"/>
    <n v="-1.9919865545961177E-2"/>
    <n v="-4.0604905239573826E-7"/>
    <n v="-4.239225582491042E-7"/>
    <n v="-8.5695948274103521E-4"/>
    <n v="-8.9953778900999498E-4"/>
    <m/>
    <m/>
    <m/>
    <n v="0"/>
    <m/>
    <n v="0"/>
    <m/>
    <n v="0"/>
    <m/>
    <n v="-109.07789701894302"/>
    <n v="-8616.5706028609256"/>
    <n v="52.434168499251385"/>
    <n v="1.8777348845138651E-4"/>
    <n v="-799.25309713349031"/>
    <m/>
    <m/>
    <n v="-31.05525916593146"/>
    <s v="Resto"/>
    <n v="2023"/>
    <n v="4"/>
    <d v="2025-03-26T00:00:00"/>
    <x v="53"/>
    <x v="54"/>
  </r>
  <r>
    <n v="2024"/>
    <n v="12"/>
    <n v="5.0999999999999996"/>
    <x v="6"/>
    <s v="Daños"/>
    <n v="5.0999999999999996"/>
    <m/>
    <m/>
    <x v="3"/>
    <n v="168550016.70916998"/>
    <n v="134687595.07152"/>
    <n v="168550016.70916998"/>
    <n v="134687595.07152"/>
    <n v="88177569.881409988"/>
    <n v="98195771.85668999"/>
    <n v="88177569.881409988"/>
    <n v="98195771.85668999"/>
    <n v="0"/>
    <n v="0"/>
    <n v="0"/>
    <n v="0"/>
    <n v="387184.19147000002"/>
    <n v="388755.05879000004"/>
    <n v="75719451.06189999"/>
    <n v="66539746.955169998"/>
    <n v="119107464.70344"/>
    <n v="96309319.324770004"/>
    <n v="0"/>
    <n v="0"/>
    <n v="0"/>
    <n v="0"/>
    <n v="0"/>
    <n v="0"/>
    <s v="Daños"/>
    <s v="Totales"/>
    <s v="Daños Total"/>
    <x v="53"/>
    <x v="3"/>
    <n v="301341355.69514"/>
    <n v="254341490.76899001"/>
    <n v="915229324.65265"/>
    <n v="785024033.86473012"/>
    <n v="876641246.77607977"/>
    <n v="747866068.79561019"/>
    <n v="331092600.8689599"/>
    <n v="285669994.80188996"/>
    <n v="170533067.60230005"/>
    <n v="189669403.83888006"/>
    <n v="168550016.70916998"/>
    <n v="134687595.07152"/>
    <n v="50.907213349620839"/>
    <n v="47.14796706770862"/>
    <n v="33862421.637649983"/>
    <n v="25.141455395108082"/>
    <n v="100"/>
    <n v="100"/>
    <n v="55.93325095400715"/>
    <n v="52.955416225759365"/>
    <n v="18.41615124964866"/>
    <n v="19.226795148987858"/>
    <n v="17.157130133767144"/>
    <n v="18.009587637586719"/>
    <m/>
    <m/>
    <m/>
    <n v="0"/>
    <m/>
    <n v="0"/>
    <m/>
    <n v="0"/>
    <m/>
    <n v="-10.202274279080859"/>
    <n v="52.315372969412863"/>
    <n v="72.906322074091079"/>
    <n v="51.707021471664824"/>
    <n v="13.795820583619989"/>
    <n v="23.671795770657567"/>
    <n v="63.572380833082335"/>
    <n v="69.089624370397246"/>
    <m/>
    <n v="2023"/>
    <n v="4"/>
    <d v="2025-03-26T00:00:00"/>
    <x v="53"/>
    <x v="3"/>
  </r>
  <r>
    <n v="2024"/>
    <n v="12"/>
    <n v="23"/>
    <x v="16"/>
    <s v="Daños"/>
    <n v="17"/>
    <s v="4523540f1504cd17100c4835e85b7eefd49911580f8efff0599a8f283be6b9e3"/>
    <s v="866d562d83a77144c090ae01fef5e5dc5d322dfdcb968ee04e0fa262fe1b2619"/>
    <x v="16"/>
    <n v="12901159.839749999"/>
    <n v="11153971.863739999"/>
    <n v="12901159.839749999"/>
    <n v="11153971.863739999"/>
    <n v="4131478.7168900026"/>
    <n v="8229472.8594300048"/>
    <n v="4131478.7168900026"/>
    <n v="8229472.8594300048"/>
    <n v="0"/>
    <n v="0"/>
    <n v="137.94900000000001"/>
    <n v="132.37299999999999"/>
    <n v="34514.0861"/>
    <n v="11240.92181"/>
    <n v="3612861.8594699996"/>
    <n v="3143724.0943"/>
    <n v="5386671.54005"/>
    <n v="4532604.6645499999"/>
    <n v="0"/>
    <n v="0"/>
    <n v="0"/>
    <n v="0"/>
    <n v="0"/>
    <n v="0"/>
    <s v="Daños"/>
    <s v="Totales"/>
    <s v="Daños Total"/>
    <x v="53"/>
    <x v="3"/>
    <n v="22633209.318060003"/>
    <n v="19354152.859979998"/>
    <n v="915229324.65265"/>
    <n v="785024033.86473012"/>
    <n v="876641246.77607977"/>
    <n v="747866068.79561019"/>
    <n v="331092600.8689599"/>
    <n v="285669994.80188996"/>
    <n v="170533067.60230005"/>
    <n v="189669403.83888006"/>
    <n v="12901159.839749999"/>
    <n v="11153971.863739999"/>
    <n v="3.8965412715024792"/>
    <n v="3.9044954201351096"/>
    <n v="1747187.9760100003"/>
    <n v="15.664267378061659"/>
    <n v="100"/>
    <n v="100"/>
    <n v="57.001018540731707"/>
    <n v="57.630896812868961"/>
    <n v="1.4096095363472185"/>
    <n v="1.4716578631447101"/>
    <n v="1.4208446343773946"/>
    <n v="1.4914397549420511"/>
    <m/>
    <m/>
    <m/>
    <n v="0"/>
    <m/>
    <n v="0"/>
    <m/>
    <n v="0"/>
    <m/>
    <n v="-49.796556991426066"/>
    <n v="32.02408751002703"/>
    <n v="73.780649260761265"/>
    <n v="2.4226848053452126"/>
    <n v="14.922994229061338"/>
    <n v="18.84273919099433"/>
    <n v="67.070394632535255"/>
    <n v="69.358003332772697"/>
    <s v="Medianas"/>
    <n v="2023"/>
    <n v="4"/>
    <d v="2025-03-26T00:00:00"/>
    <x v="53"/>
    <x v="16"/>
  </r>
  <r>
    <n v="2024"/>
    <n v="12"/>
    <n v="80"/>
    <x v="30"/>
    <s v="Daños"/>
    <n v="52"/>
    <s v="41cfc0d1f2d127b04555b7246d84019b4d27710a3f3aff6e7764375b1e06e05d"/>
    <s v="866d562d83a77144c090ae01fef5e5dc5d322dfdcb968ee04e0fa262fe1b2619"/>
    <x v="34"/>
    <n v="1020316.0471"/>
    <n v="1036343.08658"/>
    <n v="1020316.0471"/>
    <n v="1036343.08658"/>
    <n v="616773.41168000002"/>
    <n v="741961.88665"/>
    <n v="616773.41168000002"/>
    <n v="741961.88665"/>
    <n v="0"/>
    <n v="0"/>
    <n v="137.94900000000001"/>
    <n v="132.37299999999999"/>
    <n v="2011.1484699999999"/>
    <n v="790.64828"/>
    <n v="76576.276599999997"/>
    <n v="85565.75854000001"/>
    <n v="172758.08606999999"/>
    <n v="161186.58523"/>
    <n v="0"/>
    <n v="0"/>
    <n v="0"/>
    <n v="0"/>
    <n v="0"/>
    <n v="0"/>
    <s v="Daños"/>
    <s v="Totales"/>
    <s v="Daños Total"/>
    <x v="53"/>
    <x v="3"/>
    <n v="1104243.47276"/>
    <n v="1122680.13815"/>
    <n v="915229324.65265"/>
    <n v="785024033.86473012"/>
    <n v="876641246.77607977"/>
    <n v="747866068.79561019"/>
    <n v="331092600.8689599"/>
    <n v="285669994.80188996"/>
    <n v="170533067.60230005"/>
    <n v="189669403.83888006"/>
    <n v="1020316.0471"/>
    <n v="1036343.08658"/>
    <n v="0.30816636929431762"/>
    <n v="0.36277631723230025"/>
    <n v="-16027.039480000036"/>
    <n v="-1.5464993868864685"/>
    <n v="100"/>
    <n v="100"/>
    <n v="92.399554289397088"/>
    <n v="92.30973732979102"/>
    <n v="0.11148200998555556"/>
    <n v="0.11638923571669667"/>
    <n v="0.13201418579224994"/>
    <n v="0.13857335287974268"/>
    <m/>
    <m/>
    <m/>
    <n v="0"/>
    <m/>
    <n v="0"/>
    <m/>
    <n v="0"/>
    <m/>
    <n v="-16.872628799739708"/>
    <n v="60.449251330803655"/>
    <n v="71.594233247458888"/>
    <n v="0.36167379168852842"/>
    <n v="-10.505933791024169"/>
    <n v="7.1789478159664633"/>
    <n v="44.325726420106314"/>
    <n v="53.084913001851064"/>
    <s v="Resto"/>
    <n v="2023"/>
    <n v="4"/>
    <d v="2025-03-26T00:00:00"/>
    <x v="53"/>
    <x v="34"/>
  </r>
  <r>
    <n v="2024"/>
    <n v="12"/>
    <n v="25"/>
    <x v="36"/>
    <s v="Daños"/>
    <n v="25"/>
    <s v="b7a56873cd771f2c446d369b649430b65a756ba278ff97ec81bb6f55b2e73569"/>
    <s v="866d562d83a77144c090ae01fef5e5dc5d322dfdcb968ee04e0fa262fe1b2619"/>
    <x v="56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Daños"/>
    <s v="Totales"/>
    <s v="Daños Total"/>
    <x v="53"/>
    <x v="3"/>
    <n v="0"/>
    <n v="0"/>
    <n v="915229324.65265"/>
    <n v="785024033.86473012"/>
    <n v="876641246.77607977"/>
    <n v="747866068.79561019"/>
    <n v="331092600.8689599"/>
    <n v="285669994.80188996"/>
    <n v="170533067.60230005"/>
    <n v="189669403.83888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53"/>
    <x v="56"/>
  </r>
  <r>
    <n v="2024"/>
    <n v="12"/>
    <n v="74"/>
    <x v="0"/>
    <s v="Daños"/>
    <n v="46"/>
    <s v="25fc0e7096fc653718202dc30b0c580b8ab87eac11a700cba03a7c021bc35b0c"/>
    <s v="866d562d83a77144c090ae01fef5e5dc5d322dfdcb968ee04e0fa262fe1b2619"/>
    <x v="11"/>
    <n v="6056041.7724700002"/>
    <n v="9403793.938959999"/>
    <n v="6056041.7724700002"/>
    <n v="9403793.938959999"/>
    <n v="7263654.5111999996"/>
    <n v="5356000.5085900007"/>
    <n v="7263654.5111999996"/>
    <n v="5356000.5085900007"/>
    <n v="0"/>
    <n v="0"/>
    <n v="137.94900000000001"/>
    <n v="132.37299999999999"/>
    <n v="-7864.1248100000003"/>
    <n v="-807.21649000000014"/>
    <n v="1771210.62577"/>
    <n v="1390647.40368"/>
    <n v="3003494.2244099998"/>
    <n v="2545114.61785"/>
    <n v="0"/>
    <n v="0"/>
    <n v="0"/>
    <n v="0"/>
    <n v="0"/>
    <n v="0"/>
    <s v="Daños"/>
    <s v="Totales"/>
    <s v="Daños Total"/>
    <x v="53"/>
    <x v="3"/>
    <n v="6440067.6368000004"/>
    <n v="9462507.85207"/>
    <n v="915229324.65265"/>
    <n v="785024033.86473012"/>
    <n v="876641246.77607977"/>
    <n v="747866068.79561019"/>
    <n v="331092600.8689599"/>
    <n v="285669994.80188996"/>
    <n v="170533067.60230005"/>
    <n v="189669403.83888006"/>
    <n v="6056041.7724700002"/>
    <n v="9403793.938959999"/>
    <n v="1.8291081578313089"/>
    <n v="3.2918381734425628"/>
    <n v="-3347752.1664899988"/>
    <n v="-35.600016208566977"/>
    <n v="100"/>
    <n v="100"/>
    <n v="94.036928088525201"/>
    <n v="99.379510019670349"/>
    <n v="0.66169664906316272"/>
    <n v="0.6908232751700415"/>
    <n v="1.1978988582890184"/>
    <n v="1.2574168465891493"/>
    <m/>
    <m/>
    <m/>
    <n v="0"/>
    <m/>
    <n v="0"/>
    <m/>
    <n v="0"/>
    <m/>
    <n v="35.617136323091955"/>
    <n v="119.94062762611139"/>
    <n v="56.955740878158167"/>
    <n v="4.2593818391513123"/>
    <n v="27.365903181707662"/>
    <n v="18.01017539034131"/>
    <n v="58.971667445704277"/>
    <n v="54.639873345065979"/>
    <s v="Medianas"/>
    <n v="2023"/>
    <n v="4"/>
    <d v="2025-03-26T00:00:00"/>
    <x v="53"/>
    <x v="11"/>
  </r>
  <r>
    <n v="2024"/>
    <n v="12"/>
    <n v="18"/>
    <x v="64"/>
    <s v="Daños"/>
    <n v="5"/>
    <s v="ef2d127de37b942baad06145e54b0c619a1f22327b2ebbcfbec78f5564afe39d"/>
    <s v="866d562d83a77144c090ae01fef5e5dc5d322dfdcb968ee04e0fa262fe1b2619"/>
    <x v="27"/>
    <n v="3977028.1348600001"/>
    <n v="3626425.29372"/>
    <n v="3977028.1348600001"/>
    <n v="3626425.29372"/>
    <n v="187991.75962"/>
    <n v="792194.72893999983"/>
    <n v="187991.75962"/>
    <n v="792194.72893999983"/>
    <n v="0"/>
    <n v="0"/>
    <n v="137.94900000000001"/>
    <n v="132.37299999999999"/>
    <n v="0"/>
    <n v="0"/>
    <n v="184957.15791000001"/>
    <n v="249932.78187999999"/>
    <n v="3015938.7416099999"/>
    <n v="2761064.8645799998"/>
    <n v="0"/>
    <n v="0"/>
    <n v="0"/>
    <n v="0"/>
    <n v="0"/>
    <n v="0"/>
    <s v="Daños"/>
    <s v="Totales"/>
    <s v="Daños Total"/>
    <x v="53"/>
    <x v="3"/>
    <n v="21640816.292180002"/>
    <n v="22099973.424029998"/>
    <n v="915229324.65265"/>
    <n v="785024033.86473012"/>
    <n v="876641246.77607977"/>
    <n v="747866068.79561019"/>
    <n v="331092600.8689599"/>
    <n v="285669994.80188996"/>
    <n v="170533067.60230005"/>
    <n v="189669403.83888006"/>
    <n v="3977028.1348600001"/>
    <n v="3626425.29372"/>
    <n v="1.2011830298901882"/>
    <n v="1.2694456399717091"/>
    <n v="350602.84114000015"/>
    <n v="9.668001206233324"/>
    <n v="100"/>
    <n v="100"/>
    <n v="18.377440486369803"/>
    <n v="16.409183957555683"/>
    <n v="0.43453897594128893"/>
    <n v="0.45366655396216499"/>
    <n v="0.46195086230250121"/>
    <n v="0.4849030387967892"/>
    <m/>
    <m/>
    <m/>
    <n v="0"/>
    <m/>
    <n v="0"/>
    <m/>
    <n v="0"/>
    <m/>
    <n v="-76.269501329358334"/>
    <n v="4.7269406512915637"/>
    <n v="21.845058557027759"/>
    <n v="0.11023771651045142"/>
    <n v="-25.997239530265649"/>
    <n v="9.2309992532091591"/>
    <n v="6.1326563221660209"/>
    <n v="9.0520431115629947"/>
    <s v="Resto"/>
    <n v="2023"/>
    <n v="4"/>
    <d v="2025-03-26T00:00:00"/>
    <x v="53"/>
    <x v="27"/>
  </r>
  <r>
    <n v="2024"/>
    <n v="12"/>
    <n v="15.1"/>
    <x v="13"/>
    <s v="Daños"/>
    <n v="15.1"/>
    <m/>
    <m/>
    <x v="7"/>
    <n v="116068589.56998"/>
    <n v="109104355.73135999"/>
    <n v="116068589.56998"/>
    <n v="109104355.73135999"/>
    <n v="60954546.168279991"/>
    <n v="71299203.973670006"/>
    <n v="60954546.168279991"/>
    <n v="71299203.973670006"/>
    <n v="0"/>
    <n v="0"/>
    <n v="0"/>
    <n v="0"/>
    <n v="170322.77434"/>
    <n v="341155.05356999999"/>
    <n v="35320972.899479993"/>
    <n v="31725987.735699996"/>
    <n v="61458034.012849994"/>
    <n v="52552800.864140004"/>
    <n v="0"/>
    <n v="0"/>
    <n v="0"/>
    <n v="0"/>
    <n v="0"/>
    <n v="0"/>
    <s v="Daños"/>
    <s v="Totales"/>
    <s v="Daños Total"/>
    <x v="53"/>
    <x v="3"/>
    <n v="253785338.86265001"/>
    <n v="223483283.67716998"/>
    <n v="915229324.65265"/>
    <n v="785024033.86473012"/>
    <n v="876641246.77607977"/>
    <n v="747866068.79561019"/>
    <n v="331092600.8689599"/>
    <n v="285669994.80188996"/>
    <n v="170533067.60230005"/>
    <n v="189669403.83888006"/>
    <n v="116068589.56998"/>
    <n v="109104355.73135999"/>
    <n v="35.056231780884076"/>
    <n v="38.192445029805477"/>
    <n v="6964233.838620007"/>
    <n v="6.3830942329814455"/>
    <n v="100"/>
    <n v="100"/>
    <n v="45.734946742844329"/>
    <n v="48.819917953669119"/>
    <n v="12.681913313259564"/>
    <n v="13.240146981086252"/>
    <n v="13.898218528957814"/>
    <n v="14.588755966300957"/>
    <m/>
    <m/>
    <m/>
    <n v="0"/>
    <m/>
    <n v="0"/>
    <m/>
    <n v="0"/>
    <m/>
    <n v="-14.508798456165351"/>
    <n v="52.515970422410717"/>
    <n v="65.349548600263986"/>
    <n v="35.743534685268202"/>
    <n v="11.331357730226642"/>
    <n v="16.945306439007666"/>
    <n v="57.471693435710755"/>
    <n v="60.369737129174752"/>
    <s v="Resto"/>
    <n v="2023"/>
    <n v="4"/>
    <d v="2025-03-26T00:00:00"/>
    <x v="53"/>
    <x v="7"/>
  </r>
  <r>
    <n v="2024"/>
    <n v="12"/>
    <n v="59"/>
    <x v="38"/>
    <s v="Daños"/>
    <n v="209"/>
    <s v="83f814f7a92e365cbd79f9addceed185761a8d38a06a2d4350bb1fe4b7632b34"/>
    <s v="866d562d83a77144c090ae01fef5e5dc5d322dfdcb968ee04e0fa262fe1b2619"/>
    <x v="42"/>
    <n v="624979.55004"/>
    <n v="552668.03433000005"/>
    <n v="624979.55004"/>
    <n v="552668.03433000005"/>
    <n v="232317.01413"/>
    <n v="230540.11038999999"/>
    <n v="232317.01413"/>
    <n v="230540.11038999999"/>
    <n v="0"/>
    <n v="0"/>
    <n v="137.94900000000001"/>
    <n v="132.37299999999999"/>
    <n v="910.07573000000002"/>
    <n v="539.44939999999997"/>
    <n v="9138.4895199999992"/>
    <n v="23654.626039999999"/>
    <n v="38388.213539999997"/>
    <n v="47396.383500000004"/>
    <n v="0"/>
    <n v="0"/>
    <n v="0"/>
    <n v="0"/>
    <n v="0"/>
    <n v="0"/>
    <s v="Daños"/>
    <s v="Totales"/>
    <s v="Daños Total"/>
    <x v="53"/>
    <x v="3"/>
    <n v="624979.55004"/>
    <n v="552668.03433000005"/>
    <n v="915229324.65265"/>
    <n v="785024033.86473012"/>
    <n v="876641246.77607977"/>
    <n v="747866068.79561019"/>
    <n v="331092600.8689599"/>
    <n v="285669994.80188996"/>
    <n v="170533067.60230005"/>
    <n v="189669403.83888006"/>
    <n v="624979.55004"/>
    <n v="552668.03433000005"/>
    <n v="0.18876276558271832"/>
    <n v="0.19346380242463732"/>
    <n v="72311.515709999949"/>
    <n v="13.084077822171004"/>
    <n v="100"/>
    <n v="100"/>
    <n v="100"/>
    <n v="100"/>
    <n v="6.8286661408843485E-2"/>
    <n v="7.1292510173165333E-2"/>
    <n v="7.0401415815153495E-2"/>
    <n v="7.3899332700042952E-2"/>
    <m/>
    <m/>
    <m/>
    <n v="0"/>
    <m/>
    <n v="0"/>
    <m/>
    <n v="0"/>
    <m/>
    <n v="0.77075687046130881"/>
    <n v="37.171938524249512"/>
    <n v="41.714030135555781"/>
    <n v="0.13622989218242776"/>
    <n v="-61.367009123091599"/>
    <n v="-19.006028086510028"/>
    <n v="23.805456616202829"/>
    <n v="49.908082206314326"/>
    <s v="Resto"/>
    <n v="2023"/>
    <n v="4"/>
    <d v="2025-03-26T00:00:00"/>
    <x v="53"/>
    <x v="42"/>
  </r>
  <r>
    <n v="2024"/>
    <n v="12"/>
    <n v="125"/>
    <x v="67"/>
    <s v="Daños"/>
    <n v="238"/>
    <s v="8ae4c23b80d1e7c8ff79e515fe791ebd68190bae842dda7af193db125f700452"/>
    <s v="866d562d83a77144c090ae01fef5e5dc5d322dfdcb968ee04e0fa262fe1b2619"/>
    <x v="48"/>
    <n v="122106.19086"/>
    <n v="126647.97767000001"/>
    <n v="122106.19086"/>
    <n v="126647.97767000001"/>
    <n v="35195.982490000009"/>
    <n v="41350.516609999999"/>
    <n v="35195.982490000009"/>
    <n v="41350.516609999999"/>
    <n v="0"/>
    <n v="0"/>
    <n v="137.94900000000001"/>
    <n v="132.37299999999999"/>
    <n v="0"/>
    <n v="0"/>
    <n v="22397.731050000002"/>
    <n v="24023.367329999997"/>
    <n v="85483.788220000002"/>
    <n v="65677.919569999998"/>
    <n v="0"/>
    <n v="0"/>
    <n v="0"/>
    <n v="0"/>
    <n v="0"/>
    <n v="0"/>
    <s v="Daños"/>
    <s v="Totales"/>
    <s v="Daños Total"/>
    <x v="53"/>
    <x v="3"/>
    <n v="122106.19086"/>
    <n v="126647.97767000001"/>
    <n v="915229324.65265"/>
    <n v="785024033.86473012"/>
    <n v="876641246.77607977"/>
    <n v="747866068.79561019"/>
    <n v="331092600.8689599"/>
    <n v="285669994.80188996"/>
    <n v="170533067.60230005"/>
    <n v="189669403.83888006"/>
    <n v="122106.19086"/>
    <n v="126647.97767000001"/>
    <n v="3.687977035413343E-2"/>
    <n v="4.4333664709109349E-2"/>
    <n v="-4541.7868100000051"/>
    <n v="-3.586150283294931"/>
    <n v="100"/>
    <n v="100"/>
    <n v="100"/>
    <n v="100"/>
    <n v="1.3341595114026971E-2"/>
    <n v="1.3928866718176398E-2"/>
    <n v="1.6133006405740578E-2"/>
    <n v="1.6934579994243939E-2"/>
    <m/>
    <m/>
    <m/>
    <n v="0"/>
    <m/>
    <n v="0"/>
    <m/>
    <n v="0"/>
    <m/>
    <n v="-14.883814337912305"/>
    <n v="28.824077012076906"/>
    <n v="32.649962021300389"/>
    <n v="2.0638802189426694E-2"/>
    <n v="-6.7668959878489865"/>
    <n v="30.156053632135471"/>
    <n v="26.201144704019764"/>
    <n v="36.577540042808025"/>
    <s v="Resto"/>
    <n v="2023"/>
    <n v="4"/>
    <d v="2025-03-26T00:00:00"/>
    <x v="53"/>
    <x v="48"/>
  </r>
  <r>
    <n v="2024"/>
    <n v="12"/>
    <n v="107"/>
    <x v="28"/>
    <s v="Daños"/>
    <n v="70"/>
    <s v="ff5a1ae012afa5d4c889c50ad427aaf545d31a4fac04ffc1c4d03d403ba4250a"/>
    <s v="866d562d83a77144c090ae01fef5e5dc5d322dfdcb968ee04e0fa262fe1b2619"/>
    <x v="33"/>
    <n v="1973163.2505099999"/>
    <n v="1477029.9641500001"/>
    <n v="1973163.2505099999"/>
    <n v="1477029.9641500001"/>
    <n v="1225231.4686299996"/>
    <n v="647142.54879999976"/>
    <n v="1225231.4686299996"/>
    <n v="647142.54879999976"/>
    <n v="0"/>
    <n v="0"/>
    <n v="137.94900000000001"/>
    <n v="132.37299999999999"/>
    <n v="0"/>
    <n v="0"/>
    <n v="1061158.38647"/>
    <n v="518719.5968"/>
    <n v="1441030.3101700002"/>
    <n v="906199.90587999998"/>
    <n v="0"/>
    <n v="0"/>
    <n v="0"/>
    <n v="0"/>
    <n v="0"/>
    <n v="0"/>
    <s v="Daños"/>
    <s v="Totales"/>
    <s v="Daños Total"/>
    <x v="53"/>
    <x v="3"/>
    <n v="1973163.2505099999"/>
    <n v="1477029.9641500001"/>
    <n v="915229324.65265"/>
    <n v="785024033.86473012"/>
    <n v="876641246.77607977"/>
    <n v="747866068.79561019"/>
    <n v="331092600.8689599"/>
    <n v="285669994.80188996"/>
    <n v="170533067.60230005"/>
    <n v="189669403.83888006"/>
    <n v="1973163.2505099999"/>
    <n v="1477029.9641500001"/>
    <n v="0.59595510299275456"/>
    <n v="0.51704063815813406"/>
    <n v="496133.28635999979"/>
    <n v="33.58992697521299"/>
    <n v="100"/>
    <n v="100"/>
    <n v="100"/>
    <n v="100"/>
    <n v="0.21559222343087175"/>
    <n v="0.22508218245108472"/>
    <n v="0.18815092282951834"/>
    <n v="0.19749926166976139"/>
    <m/>
    <m/>
    <m/>
    <n v="0"/>
    <m/>
    <n v="0"/>
    <m/>
    <n v="0"/>
    <m/>
    <n v="89.329456222891451"/>
    <n v="62.094784519897992"/>
    <n v="43.81377253726987"/>
    <n v="0.71847148817340245"/>
    <n v="104.57264252523414"/>
    <n v="59.019031101160046"/>
    <n v="73.638866509672084"/>
    <n v="57.24118855389613"/>
    <s v="Resto"/>
    <n v="2023"/>
    <n v="4"/>
    <d v="2025-03-26T00:00:00"/>
    <x v="53"/>
    <x v="33"/>
  </r>
  <r>
    <n v="2024"/>
    <n v="12"/>
    <n v="7"/>
    <x v="39"/>
    <s v="Daños"/>
    <n v="264"/>
    <s v="bba58959c32abe688d9cb5222b97de973002a67c412d6a8c8d2a79ac692f32b7"/>
    <s v="866d562d83a77144c090ae01fef5e5dc5d322dfdcb968ee04e0fa262fe1b2619"/>
    <x v="37"/>
    <n v="724514.02338999999"/>
    <n v="719164.06154999998"/>
    <n v="724514.02338999999"/>
    <n v="719164.06154999998"/>
    <n v="512306.32353000005"/>
    <n v="288171.69535999995"/>
    <n v="512306.32353000005"/>
    <n v="288171.69535999995"/>
    <n v="0"/>
    <n v="0"/>
    <n v="137.94900000000001"/>
    <n v="132.37299999999999"/>
    <n v="11411.505220000001"/>
    <n v="9503.750039999999"/>
    <n v="159777.25622000001"/>
    <n v="92106.815640000001"/>
    <n v="219471.09328"/>
    <n v="206826.04713999998"/>
    <n v="0"/>
    <n v="0"/>
    <n v="0"/>
    <n v="0"/>
    <n v="0"/>
    <n v="0"/>
    <s v="Daños"/>
    <s v="Totales"/>
    <s v="Daños Total"/>
    <x v="53"/>
    <x v="3"/>
    <n v="724514.02338999999"/>
    <n v="719164.06154999998"/>
    <n v="915229324.65265"/>
    <n v="785024033.86473012"/>
    <n v="876641246.77607977"/>
    <n v="747866068.79561019"/>
    <n v="331092600.8689599"/>
    <n v="285669994.80188996"/>
    <n v="170533067.60230005"/>
    <n v="189669403.83888006"/>
    <n v="724514.02338999999"/>
    <n v="719164.06154999998"/>
    <n v="0.21882519316000926"/>
    <n v="0.25174644682187747"/>
    <n v="5349.9618400000036"/>
    <n v="0.74391395872444033"/>
    <n v="100"/>
    <n v="100"/>
    <n v="100"/>
    <n v="100"/>
    <n v="7.9162020258143423E-2"/>
    <n v="8.2646581603872726E-2"/>
    <n v="9.1610451467263154E-2"/>
    <n v="9.6162146078931893E-2"/>
    <m/>
    <m/>
    <m/>
    <n v="0"/>
    <m/>
    <n v="0"/>
    <m/>
    <n v="0"/>
    <m/>
    <n v="77.778155099514109"/>
    <n v="70.710339205433129"/>
    <n v="40.070369303342169"/>
    <n v="0.30041465314208093"/>
    <n v="73.469525691226039"/>
    <n v="6.1138557328036303"/>
    <n v="72.801048116235094"/>
    <n v="44.533469992613242"/>
    <s v="Resto"/>
    <n v="2023"/>
    <n v="4"/>
    <d v="2025-03-26T00:00:00"/>
    <x v="53"/>
    <x v="37"/>
  </r>
  <r>
    <n v="2024"/>
    <n v="12"/>
    <n v="94"/>
    <x v="19"/>
    <s v="Daños"/>
    <n v="7"/>
    <s v="7902699be42c8a8e46fbbb4501726517e86b22c56a189f7625a6da49081b2451"/>
    <s v="866d562d83a77144c090ae01fef5e5dc5d322dfdcb968ee04e0fa262fe1b2619"/>
    <x v="19"/>
    <n v="4953414.8181699999"/>
    <n v="5775983.9341099998"/>
    <n v="4953414.8181699999"/>
    <n v="5775983.9341099998"/>
    <n v="2725707.0485399994"/>
    <n v="3812886.0892400001"/>
    <n v="2725707.0485399994"/>
    <n v="3812886.0892400001"/>
    <n v="0"/>
    <n v="0"/>
    <n v="137.94900000000001"/>
    <n v="132.37299999999999"/>
    <n v="1025.5659699999999"/>
    <n v="1075.8643299999999"/>
    <n v="2199614.1355999997"/>
    <n v="2342204.9321099999"/>
    <n v="3054027.96502"/>
    <n v="2930641.4960500002"/>
    <n v="0"/>
    <n v="0"/>
    <n v="0"/>
    <n v="0"/>
    <n v="0"/>
    <n v="0"/>
    <s v="Daños"/>
    <s v="Totales"/>
    <s v="Daños Total"/>
    <x v="53"/>
    <x v="3"/>
    <n v="7555571.8099100003"/>
    <n v="8049984.2732899999"/>
    <n v="915229324.65265"/>
    <n v="785024033.86473012"/>
    <n v="876641246.77607977"/>
    <n v="747866068.79561019"/>
    <n v="331092600.8689599"/>
    <n v="285669994.80188996"/>
    <n v="170533067.60230005"/>
    <n v="189669403.83888006"/>
    <n v="4953414.8181699999"/>
    <n v="5775983.9341099998"/>
    <n v="1.496081399937556"/>
    <n v="2.0219078094343099"/>
    <n v="-822569.11593999993"/>
    <n v="-14.241194666112699"/>
    <n v="100"/>
    <n v="100"/>
    <n v="65.559760965715753"/>
    <n v="71.751493394525298"/>
    <n v="0.54122116553137456"/>
    <n v="0.56504469033217286"/>
    <n v="0.7357716050646772"/>
    <n v="0.77232865283109409"/>
    <m/>
    <m/>
    <m/>
    <n v="0"/>
    <m/>
    <n v="0"/>
    <m/>
    <n v="0"/>
    <m/>
    <n v="-28.513284038776554"/>
    <n v="55.026827927708069"/>
    <n v="66.012754410950663"/>
    <n v="1.5983451695694688"/>
    <n v="-6.087887296076433"/>
    <n v="4.2102204973315072"/>
    <n v="72.023378986498415"/>
    <n v="79.921236878236002"/>
    <s v="Resto"/>
    <n v="2023"/>
    <n v="4"/>
    <d v="2025-03-26T00:00:00"/>
    <x v="53"/>
    <x v="19"/>
  </r>
  <r>
    <n v="2024"/>
    <n v="12"/>
    <n v="13"/>
    <x v="23"/>
    <s v="Daños"/>
    <n v="13"/>
    <s v="3fdba35f04dc8c462986c992bcf875546257113072a909c162f7e470e581e278"/>
    <s v="866d562d83a77144c090ae01fef5e5dc5d322dfdcb968ee04e0fa262fe1b2619"/>
    <x v="38"/>
    <n v="513468.64728999999"/>
    <n v="502434.24121000001"/>
    <n v="513468.64728999999"/>
    <n v="502434.24121000001"/>
    <n v="294664.69081"/>
    <n v="280365.57994000003"/>
    <n v="294664.69081"/>
    <n v="280365.57994000003"/>
    <n v="0"/>
    <n v="0"/>
    <n v="137.94900000000001"/>
    <n v="132.37299999999999"/>
    <n v="252.99187000000001"/>
    <n v="1536.9136899999999"/>
    <n v="191484.80550999998"/>
    <n v="126764.19207999999"/>
    <n v="327345.18304999999"/>
    <n v="251667.11441000001"/>
    <n v="0"/>
    <n v="0"/>
    <n v="0"/>
    <n v="0"/>
    <n v="0"/>
    <n v="0"/>
    <s v="Daños"/>
    <s v="Totales"/>
    <s v="Daños Total"/>
    <x v="53"/>
    <x v="3"/>
    <n v="1543430.5720599999"/>
    <n v="1367985.9146"/>
    <n v="915229324.65265"/>
    <n v="785024033.86473012"/>
    <n v="876641246.77607977"/>
    <n v="747866068.79561019"/>
    <n v="331092600.8689599"/>
    <n v="285669994.80188996"/>
    <n v="170533067.60230005"/>
    <n v="189669403.83888006"/>
    <n v="513468.64728999999"/>
    <n v="502434.24121000001"/>
    <n v="0.15508309335285358"/>
    <n v="0.1758792489069195"/>
    <n v="11034.406079999986"/>
    <n v="2.1961891079370188"/>
    <n v="100"/>
    <n v="100"/>
    <n v="33.268010663069802"/>
    <n v="36.728027375699412"/>
    <n v="5.6102731136250777E-2"/>
    <n v="5.8572266497649197E-2"/>
    <n v="6.4002402415182111E-2"/>
    <n v="6.7182382270549831E-2"/>
    <m/>
    <m/>
    <m/>
    <n v="0"/>
    <m/>
    <n v="0"/>
    <m/>
    <n v="0"/>
    <m/>
    <n v="5.1001663160863409"/>
    <n v="57.387085339132192"/>
    <n v="55.801447621245416"/>
    <n v="0.1727903537730214"/>
    <n v="51.055911269607805"/>
    <n v="30.070702251828617"/>
    <n v="58.496295478021999"/>
    <n v="50.369788034158432"/>
    <s v="Resto"/>
    <n v="2023"/>
    <n v="4"/>
    <d v="2025-03-26T00:00:00"/>
    <x v="53"/>
    <x v="38"/>
  </r>
  <r>
    <n v="2024"/>
    <n v="12"/>
    <n v="126"/>
    <x v="41"/>
    <s v="Daños"/>
    <n v="239"/>
    <s v="79bf08685d3138f9b109c3546780f056bc954fd69377b84a2cf23622e464897b"/>
    <s v="866d562d83a77144c090ae01fef5e5dc5d322dfdcb968ee04e0fa262fe1b2619"/>
    <x v="36"/>
    <n v="903982.36939999997"/>
    <n v="772546.67227999994"/>
    <n v="903982.36939999997"/>
    <n v="772546.67227999994"/>
    <n v="258290.47987999997"/>
    <n v="236227.93851000001"/>
    <n v="258290.47987999997"/>
    <n v="236227.93851000001"/>
    <n v="0"/>
    <n v="0"/>
    <n v="137.94900000000001"/>
    <n v="132.37299999999999"/>
    <n v="10994.39241"/>
    <n v="6286.84051"/>
    <n v="22351.659170000003"/>
    <n v="22696.18001"/>
    <n v="36268.419459999997"/>
    <n v="34023.386490000004"/>
    <n v="0"/>
    <n v="0"/>
    <n v="0"/>
    <n v="0"/>
    <n v="0"/>
    <n v="0"/>
    <s v="Daños"/>
    <s v="Totales"/>
    <s v="Daños Total"/>
    <x v="53"/>
    <x v="3"/>
    <n v="903982.36939999997"/>
    <n v="772546.67227999994"/>
    <n v="915229324.65265"/>
    <n v="785024033.86473012"/>
    <n v="876641246.77607977"/>
    <n v="747866068.79561019"/>
    <n v="331092600.8689599"/>
    <n v="285669994.80188996"/>
    <n v="170533067.60230005"/>
    <n v="189669403.83888006"/>
    <n v="903982.36939999997"/>
    <n v="772546.67227999994"/>
    <n v="0.27303007286405012"/>
    <n v="0.27043325737298918"/>
    <n v="131435.69712000003"/>
    <n v="17.013301828366799"/>
    <n v="100"/>
    <n v="100"/>
    <n v="100"/>
    <n v="100"/>
    <n v="9.8771132551186733E-2"/>
    <n v="0.10311884966906011"/>
    <n v="9.8410575849085372E-2"/>
    <n v="0.10330013681783107"/>
    <m/>
    <m/>
    <m/>
    <n v="0"/>
    <m/>
    <n v="0"/>
    <m/>
    <n v="0"/>
    <m/>
    <n v="9.3395139919345347"/>
    <n v="28.572512985118841"/>
    <n v="30.577820989484778"/>
    <n v="0.15146064250855962"/>
    <n v="-1.5179683975373837"/>
    <n v="6.5984994487831017"/>
    <n v="61.628434607279694"/>
    <n v="66.70758660861334"/>
    <s v="Resto"/>
    <n v="2023"/>
    <n v="4"/>
    <d v="2025-03-26T00:00:00"/>
    <x v="53"/>
    <x v="36"/>
  </r>
  <r>
    <n v="2024"/>
    <n v="12"/>
    <n v="150.1"/>
    <x v="32"/>
    <s v="Daños"/>
    <n v="150.1"/>
    <m/>
    <m/>
    <x v="21"/>
    <n v="46473994.589810014"/>
    <n v="41878043.999009997"/>
    <n v="46473994.589810014"/>
    <n v="41878043.999009997"/>
    <n v="21400951.552610006"/>
    <n v="20174428.00852"/>
    <n v="21400951.552610006"/>
    <n v="20174428.00852"/>
    <n v="0"/>
    <n v="0"/>
    <n v="0"/>
    <n v="0"/>
    <n v="99550.700420000008"/>
    <n v="40783.510229999993"/>
    <n v="11595958.432039997"/>
    <n v="9685172.0339299981"/>
    <n v="23225947.695009999"/>
    <n v="19027744.913740005"/>
    <n v="0"/>
    <n v="0"/>
    <n v="0"/>
    <n v="0"/>
    <n v="0"/>
    <n v="0"/>
    <s v="Daños"/>
    <s v="Totales"/>
    <s v="Daños Total"/>
    <x v="53"/>
    <x v="3"/>
    <n v="130867240.77"/>
    <n v="103660555.26586002"/>
    <n v="915229324.65265"/>
    <n v="785024033.86473012"/>
    <n v="876641246.77607977"/>
    <n v="747866068.79561019"/>
    <n v="331092600.8689599"/>
    <n v="285669994.80188996"/>
    <n v="170533067.60230005"/>
    <n v="189669403.83888006"/>
    <n v="46473994.589810014"/>
    <n v="41878043.999009997"/>
    <n v="14.036554869495113"/>
    <n v="14.659587902485912"/>
    <n v="4595950.5908000171"/>
    <n v="10.97460662419827"/>
    <n v="100"/>
    <n v="100"/>
    <n v="35.512320972280875"/>
    <n v="40.399208639780724"/>
    <n v="5.0778524396000897"/>
    <n v="5.3013698318122664"/>
    <n v="5.334619348256302"/>
    <n v="5.5996716185361732"/>
    <m/>
    <m/>
    <m/>
    <n v="0"/>
    <m/>
    <n v="0"/>
    <m/>
    <n v="0"/>
    <m/>
    <n v="6.0795951368337375"/>
    <n v="46.04930508233614"/>
    <n v="48.174236621454732"/>
    <n v="12.549443843066928"/>
    <n v="19.728987687734968"/>
    <n v="22.063585570975654"/>
    <n v="49.926739628933817"/>
    <n v="50.900262105869928"/>
    <s v="Resto"/>
    <n v="2023"/>
    <n v="4"/>
    <d v="2025-03-26T00:00:00"/>
    <x v="53"/>
    <x v="21"/>
  </r>
  <r>
    <n v="2024"/>
    <n v="12"/>
    <n v="129"/>
    <x v="71"/>
    <s v="Daños"/>
    <n v="208"/>
    <s v="8df66f64b57424391d363fd6b811fed3c430c77597da265025728bd637bad804"/>
    <s v="866d562d83a77144c090ae01fef5e5dc5d322dfdcb968ee04e0fa262fe1b2619"/>
    <x v="43"/>
    <n v="253621.38649"/>
    <n v="106661.09891"/>
    <n v="253621.38649"/>
    <n v="106661.09891"/>
    <n v="148746.75174000004"/>
    <n v="62883.929480000021"/>
    <n v="148746.75174000004"/>
    <n v="62883.929480000021"/>
    <n v="0"/>
    <n v="0"/>
    <n v="137.94900000000001"/>
    <n v="132.37299999999999"/>
    <n v="0"/>
    <n v="0"/>
    <n v="142083.38274"/>
    <n v="33744.703979999998"/>
    <n v="177769.7469"/>
    <n v="44721.404409999996"/>
    <n v="0"/>
    <n v="0"/>
    <n v="0"/>
    <n v="0"/>
    <n v="0"/>
    <n v="0"/>
    <s v="Daños"/>
    <s v="Totales"/>
    <s v="Daños Total"/>
    <x v="53"/>
    <x v="3"/>
    <n v="253621.38649"/>
    <n v="106661.09891"/>
    <n v="915229324.65265"/>
    <n v="785024033.86473012"/>
    <n v="876641246.77607977"/>
    <n v="747866068.79561019"/>
    <n v="331092600.8689599"/>
    <n v="285669994.80188996"/>
    <n v="170533067.60230005"/>
    <n v="189669403.83888006"/>
    <n v="253621.38649"/>
    <n v="106661.09891"/>
    <n v="7.660134531075749E-2"/>
    <n v="3.7337172559536287E-2"/>
    <n v="146960.28758"/>
    <n v="137.78246153642596"/>
    <n v="100"/>
    <n v="100"/>
    <n v="100"/>
    <n v="100"/>
    <n v="2.7711239102424411E-2"/>
    <n v="2.8931035063968696E-2"/>
    <n v="1.3586985150620127E-2"/>
    <n v="1.4262058857914331E-2"/>
    <m/>
    <m/>
    <m/>
    <n v="0"/>
    <m/>
    <n v="0"/>
    <m/>
    <n v="0"/>
    <m/>
    <n v="136.54175712303149"/>
    <n v="58.649135941800765"/>
    <n v="58.95676129594456"/>
    <n v="8.7224579860893686E-2"/>
    <n v="321.05387211045257"/>
    <n v="297.50483967415283"/>
    <n v="79.925513321412055"/>
    <n v="75.455376290585505"/>
    <s v="Resto"/>
    <n v="2023"/>
    <n v="4"/>
    <d v="2025-03-26T00:00:00"/>
    <x v="53"/>
    <x v="43"/>
  </r>
  <r>
    <n v="2024"/>
    <n v="12"/>
    <n v="10"/>
    <x v="4"/>
    <s v="Daños"/>
    <n v="10"/>
    <s v="4a44dc15364204a80fe80e9039455cc1608281820fe2b24f1e5233ade6af1dd5"/>
    <s v="866d562d83a77144c090ae01fef5e5dc5d322dfdcb968ee04e0fa262fe1b2619"/>
    <x v="23"/>
    <n v="4233179.7257700004"/>
    <n v="4305144.6755600004"/>
    <n v="4233179.7257700004"/>
    <n v="4305144.6755600004"/>
    <n v="1793059.1886500001"/>
    <n v="2499222.3752899994"/>
    <n v="1793059.1886500001"/>
    <n v="2499222.3752899994"/>
    <n v="0"/>
    <n v="0"/>
    <n v="137.94900000000001"/>
    <n v="132.37299999999999"/>
    <n v="9383.1647899999989"/>
    <n v="-1840.2474900000002"/>
    <n v="1596441.02886"/>
    <n v="1273616.7782399999"/>
    <n v="2817463.1741799996"/>
    <n v="2111065.4371600002"/>
    <n v="0"/>
    <n v="0"/>
    <n v="0"/>
    <n v="0"/>
    <n v="0"/>
    <n v="0"/>
    <s v="Daños"/>
    <s v="Totales"/>
    <s v="Daños Total"/>
    <x v="53"/>
    <x v="3"/>
    <n v="6475502.38203"/>
    <n v="6588756.6787700001"/>
    <n v="915229324.65265"/>
    <n v="785024033.86473012"/>
    <n v="876641246.77607977"/>
    <n v="747866068.79561019"/>
    <n v="331092600.8689599"/>
    <n v="285669994.80188996"/>
    <n v="170533067.60230005"/>
    <n v="189669403.83888006"/>
    <n v="4233179.7257700004"/>
    <n v="4305144.6755600004"/>
    <n v="1.2785485736195632"/>
    <n v="1.5070342541734516"/>
    <n v="-71964.949789999984"/>
    <n v="-1.6716035165679766"/>
    <n v="100"/>
    <n v="100"/>
    <n v="65.372220964930676"/>
    <n v="65.340774981596255"/>
    <n v="0.46252667082936688"/>
    <n v="0.48288621386888503"/>
    <n v="0.54840928300824898"/>
    <n v="0.57565717381631676"/>
    <m/>
    <m/>
    <m/>
    <n v="0"/>
    <m/>
    <n v="0"/>
    <m/>
    <n v="0"/>
    <m/>
    <n v="-28.255316278450771"/>
    <n v="42.357265809777282"/>
    <n v="58.051995081092322"/>
    <n v="1.0514436958535169"/>
    <n v="25.347047568430135"/>
    <n v="33.461669381992756"/>
    <n v="56.66235653016588"/>
    <n v="60.33052106396979"/>
    <s v="Resto"/>
    <n v="2023"/>
    <n v="4"/>
    <d v="2025-03-26T00:00:00"/>
    <x v="53"/>
    <x v="23"/>
  </r>
  <r>
    <n v="2024"/>
    <n v="12"/>
    <n v="27"/>
    <x v="21"/>
    <s v="Daños"/>
    <n v="21"/>
    <s v="6f4b6612125fb3a0daecd2799dfd6c9c299424fd920f9b308110a2c1fbd8f443"/>
    <s v="866d562d83a77144c090ae01fef5e5dc5d322dfdcb968ee04e0fa262fe1b2619"/>
    <x v="18"/>
    <n v="12761330.7798"/>
    <n v="11560158.90105"/>
    <n v="12761330.7798"/>
    <n v="11560158.90105"/>
    <n v="7002175.7752700001"/>
    <n v="7348573.0207700012"/>
    <n v="7002175.7752700001"/>
    <n v="7348573.0207700012"/>
    <n v="0"/>
    <n v="0"/>
    <n v="137.94900000000001"/>
    <n v="132.37299999999999"/>
    <n v="0"/>
    <n v="0"/>
    <n v="6873524.3404200003"/>
    <n v="6794664.733"/>
    <n v="11276182.376530001"/>
    <n v="10364676.26131"/>
    <n v="0"/>
    <n v="0"/>
    <n v="0"/>
    <n v="0"/>
    <n v="0"/>
    <n v="0"/>
    <s v="Daños"/>
    <s v="Totales"/>
    <s v="Daños Total"/>
    <x v="53"/>
    <x v="3"/>
    <n v="12904627.523799999"/>
    <n v="11666681.303610001"/>
    <n v="915229324.65265"/>
    <n v="785024033.86473012"/>
    <n v="876641246.77607977"/>
    <n v="747866068.79561019"/>
    <n v="331092600.8689599"/>
    <n v="285669994.80188996"/>
    <n v="170533067.60230005"/>
    <n v="189669403.83888006"/>
    <n v="12761330.7798"/>
    <n v="11560158.90105"/>
    <n v="3.8543086575500638"/>
    <n v="4.0466829248437115"/>
    <n v="1201171.8787500001"/>
    <n v="10.390617369808798"/>
    <n v="100"/>
    <n v="100"/>
    <n v="98.889570863353356"/>
    <n v="99.086951980705592"/>
    <n v="1.3943315009758031"/>
    <n v="1.4557073177575026"/>
    <n v="1.4725866218564674"/>
    <n v="1.5457525596350274"/>
    <m/>
    <m/>
    <m/>
    <n v="0"/>
    <m/>
    <n v="0"/>
    <m/>
    <n v="0"/>
    <m/>
    <n v="-4.7138028637797369"/>
    <n v="54.870263110441378"/>
    <n v="63.568096975747764"/>
    <n v="4.1060516143413111"/>
    <n v="1.1606107220713646"/>
    <n v="8.7943520109985194"/>
    <n v="60.95612957383878"/>
    <n v="65.555976488755448"/>
    <s v="Medianas"/>
    <n v="2023"/>
    <n v="4"/>
    <d v="2025-03-26T00:00:00"/>
    <x v="53"/>
    <x v="18"/>
  </r>
  <r>
    <n v="2024"/>
    <n v="12"/>
    <n v="39"/>
    <x v="17"/>
    <s v="Daños"/>
    <n v="27"/>
    <s v="670671cd97404156226e507973f2ab8330d3022ca96e0c93bdbdb320c41adcaf"/>
    <s v="866d562d83a77144c090ae01fef5e5dc5d322dfdcb968ee04e0fa262fe1b2619"/>
    <x v="6"/>
    <n v="23578539.75485"/>
    <n v="20973725.397709999"/>
    <n v="23578539.75485"/>
    <n v="20973725.397709999"/>
    <n v="11953082.37628"/>
    <n v="13042526.721730003"/>
    <n v="11953082.37628"/>
    <n v="13042526.721730003"/>
    <n v="0"/>
    <n v="0"/>
    <n v="137.94900000000001"/>
    <n v="132.37299999999999"/>
    <n v="-18332.950240000006"/>
    <n v="-3494.4625500000002"/>
    <n v="5500496.9266299997"/>
    <n v="5626389.2421700004"/>
    <n v="9151331.1959500015"/>
    <n v="7779505.4479799997"/>
    <n v="0"/>
    <n v="0"/>
    <n v="0"/>
    <n v="0"/>
    <n v="0"/>
    <n v="0"/>
    <s v="Daños"/>
    <s v="Totales"/>
    <s v="Daños Total"/>
    <x v="53"/>
    <x v="3"/>
    <n v="26393187.39869"/>
    <n v="23324255.28929"/>
    <n v="915229324.65265"/>
    <n v="785024033.86473012"/>
    <n v="876641246.77607977"/>
    <n v="747866068.79561019"/>
    <n v="331092600.8689599"/>
    <n v="285669994.80188996"/>
    <n v="170533067.60230005"/>
    <n v="189669403.83888006"/>
    <n v="23578539.75485"/>
    <n v="20973725.397709999"/>
    <n v="7.121433608896"/>
    <n v="7.3419420237869657"/>
    <n v="2604814.3571400009"/>
    <n v="12.419416711846566"/>
    <n v="100"/>
    <n v="100"/>
    <n v="89.335703940101979"/>
    <n v="89.922379675464654"/>
    <n v="2.5762439117429485"/>
    <n v="2.6896452615664637"/>
    <n v="2.6717303538408665"/>
    <n v="2.8044761318676783"/>
    <m/>
    <m/>
    <m/>
    <n v="0"/>
    <m/>
    <n v="0"/>
    <m/>
    <n v="0"/>
    <m/>
    <n v="-8.3530160121113024"/>
    <n v="50.694752518850564"/>
    <n v="62.185074298503217"/>
    <n v="7.0092460918815869"/>
    <n v="-2.2375329917886488"/>
    <n v="17.633842628469477"/>
    <n v="60.105975937842693"/>
    <n v="72.323225168907484"/>
    <s v="Grandes"/>
    <n v="2023"/>
    <n v="4"/>
    <d v="2025-03-26T00:00:00"/>
    <x v="53"/>
    <x v="6"/>
  </r>
  <r>
    <n v="2024"/>
    <n v="12"/>
    <n v="12"/>
    <x v="31"/>
    <s v="Daños"/>
    <n v="12"/>
    <s v="6b51d431df5d7f141cbececcf79edf3dd861c3b4069f0b11661a3eefacbba918"/>
    <s v="866d562d83a77144c090ae01fef5e5dc5d322dfdcb968ee04e0fa262fe1b2619"/>
    <x v="12"/>
    <n v="6340858.0060400004"/>
    <n v="7236580.0385299996"/>
    <n v="6340858.0060400004"/>
    <n v="7236580.0385299996"/>
    <n v="1672998.8254599993"/>
    <n v="2183156.4274300006"/>
    <n v="1672998.8254599993"/>
    <n v="2183156.4274300006"/>
    <n v="0"/>
    <n v="0"/>
    <n v="137.94900000000001"/>
    <n v="132.37299999999999"/>
    <n v="17967.172770000001"/>
    <n v="6266.6057500000006"/>
    <n v="674236.07753999997"/>
    <n v="510964.94910000003"/>
    <n v="1152281.4142799999"/>
    <n v="968004.64327"/>
    <n v="0"/>
    <n v="0"/>
    <n v="0"/>
    <n v="0"/>
    <n v="0"/>
    <n v="0"/>
    <s v="Daños"/>
    <s v="Totales"/>
    <s v="Daños Total"/>
    <x v="53"/>
    <x v="3"/>
    <n v="6593607.79947"/>
    <n v="7470400.8941500001"/>
    <n v="915229324.65265"/>
    <n v="785024033.86473012"/>
    <n v="876641246.77607977"/>
    <n v="747866068.79561019"/>
    <n v="331092600.8689599"/>
    <n v="285669994.80188996"/>
    <n v="170533067.60230005"/>
    <n v="189669403.83888006"/>
    <n v="6340858.0060400004"/>
    <n v="7236580.0385299996"/>
    <n v="1.9151312923932087"/>
    <n v="2.5331957049071656"/>
    <n v="-895722.0324899992"/>
    <n v="-12.37769813531906"/>
    <n v="100"/>
    <n v="100"/>
    <n v="96.166745109554199"/>
    <n v="96.870036040460647"/>
    <n v="0.69281630682523176"/>
    <n v="0.72331276099077324"/>
    <n v="0.92182910667126872"/>
    <n v="0.9676304809742261"/>
    <m/>
    <m/>
    <m/>
    <n v="0"/>
    <m/>
    <n v="0"/>
    <m/>
    <n v="0"/>
    <m/>
    <n v="-23.367890434244142"/>
    <n v="26.384423430809839"/>
    <n v="30.16834493374132"/>
    <n v="0.98104071484927358"/>
    <n v="31.953488928659656"/>
    <n v="19.036765194379402"/>
    <n v="58.513143506813805"/>
    <n v="52.785382038449534"/>
    <s v="Medianas"/>
    <n v="2023"/>
    <n v="4"/>
    <d v="2025-03-26T00:00:00"/>
    <x v="53"/>
    <x v="12"/>
  </r>
  <r>
    <n v="2024"/>
    <n v="12"/>
    <n v="43"/>
    <x v="9"/>
    <s v="Daños"/>
    <n v="31"/>
    <s v="eb1e33e8a81b697b75855af6bfcdbcbf7cbbde9f94962ceaec1ed8af21f5a50f"/>
    <s v="866d562d83a77144c090ae01fef5e5dc5d322dfdcb968ee04e0fa262fe1b2619"/>
    <x v="4"/>
    <n v="35551620.45081"/>
    <n v="26251986.661090001"/>
    <n v="35551620.45081"/>
    <n v="26251986.661090001"/>
    <n v="16965637.681189988"/>
    <n v="15794700.772810007"/>
    <n v="16965637.681189988"/>
    <n v="15794700.772810007"/>
    <n v="0"/>
    <n v="0"/>
    <n v="137.94900000000001"/>
    <n v="132.37299999999999"/>
    <n v="63954.956180000001"/>
    <n v="38839.671780000004"/>
    <n v="15671196.694629999"/>
    <n v="13823816.010219999"/>
    <n v="25502916.236810002"/>
    <n v="20112140.91877"/>
    <n v="0"/>
    <n v="0"/>
    <n v="0"/>
    <n v="0"/>
    <n v="0"/>
    <n v="0"/>
    <s v="Daños"/>
    <s v="Totales"/>
    <s v="Daños Total"/>
    <x v="53"/>
    <x v="3"/>
    <n v="116483297.66436"/>
    <n v="99677568.474130005"/>
    <n v="915229324.65265"/>
    <n v="785024033.86473012"/>
    <n v="876641246.77607977"/>
    <n v="747866068.79561019"/>
    <n v="331092600.8689599"/>
    <n v="285669994.80188996"/>
    <n v="170533067.60230005"/>
    <n v="189669403.83888006"/>
    <n v="35551620.45081"/>
    <n v="26251986.661090001"/>
    <n v="10.737666851359402"/>
    <n v="9.1896198896546899"/>
    <n v="9299633.7897199988"/>
    <n v="35.424495333542396"/>
    <n v="100"/>
    <n v="100"/>
    <n v="30.520788098951297"/>
    <n v="26.336905146219891"/>
    <n v="3.8844494481536236"/>
    <n v="4.0554355138494795"/>
    <n v="3.3440997381761131"/>
    <n v="3.5102524043331882"/>
    <m/>
    <m/>
    <m/>
    <n v="0"/>
    <m/>
    <n v="0"/>
    <m/>
    <n v="0"/>
    <m/>
    <n v="7.413479528499245"/>
    <n v="47.72113750669682"/>
    <n v="60.165735175465763"/>
    <n v="9.9485911557959721"/>
    <n v="13.363753416887381"/>
    <n v="26.803587642969262"/>
    <n v="61.448645908230489"/>
    <n v="68.733687109952001"/>
    <s v="Grandes"/>
    <n v="2023"/>
    <n v="4"/>
    <d v="2025-03-26T00:00:00"/>
    <x v="53"/>
    <x v="4"/>
  </r>
  <r>
    <n v="2024"/>
    <n v="12"/>
    <n v="16"/>
    <x v="24"/>
    <s v="Daños"/>
    <n v="14"/>
    <s v="8527a891e224136950ff32ca212b45bc93f69fbb801c3b1ebedac52775f99e61"/>
    <s v="866d562d83a77144c090ae01fef5e5dc5d322dfdcb968ee04e0fa262fe1b2619"/>
    <x v="30"/>
    <n v="1393957.68961"/>
    <n v="961075.85713000002"/>
    <n v="1393957.68961"/>
    <n v="961075.85713000002"/>
    <n v="589169.71606000001"/>
    <n v="307080.69736000011"/>
    <n v="589169.71606000001"/>
    <n v="307080.69736000011"/>
    <n v="0"/>
    <n v="0"/>
    <n v="137.94900000000001"/>
    <n v="132.37299999999999"/>
    <n v="0"/>
    <n v="0"/>
    <n v="319251.03404"/>
    <n v="211325.65216999999"/>
    <n v="483447.91460000002"/>
    <n v="313378.88529000001"/>
    <n v="0"/>
    <n v="0"/>
    <n v="0"/>
    <n v="0"/>
    <n v="0"/>
    <n v="0"/>
    <s v="Daños"/>
    <s v="Totales"/>
    <s v="Daños Total"/>
    <x v="53"/>
    <x v="3"/>
    <n v="4664109.4979099995"/>
    <n v="3803565.6865300001"/>
    <n v="915229324.65265"/>
    <n v="785024033.86473012"/>
    <n v="876641246.77607977"/>
    <n v="747866068.79561019"/>
    <n v="331092600.8689599"/>
    <n v="285669994.80188996"/>
    <n v="170533067.60230005"/>
    <n v="189669403.83888006"/>
    <n v="1393957.68961"/>
    <n v="961075.85713000002"/>
    <n v="0.42101746941838236"/>
    <n v="0.33642870256517454"/>
    <n v="432881.83247999998"/>
    <n v="45.041380372688543"/>
    <n v="100"/>
    <n v="100"/>
    <n v="29.886898886800072"/>
    <n v="25.267760210729822"/>
    <n v="0.15230693030285478"/>
    <n v="0.15901119126397417"/>
    <n v="0.1224262972432263"/>
    <n v="0.1285090870184484"/>
    <m/>
    <m/>
    <m/>
    <n v="0"/>
    <m/>
    <n v="0"/>
    <m/>
    <n v="0"/>
    <m/>
    <n v="91.861527320064113"/>
    <n v="42.265968361266211"/>
    <n v="31.951764793781813"/>
    <n v="0.34548708021484842"/>
    <n v="51.070648906920169"/>
    <n v="54.26946016245433"/>
    <n v="66.03628320625711"/>
    <n v="67.434553535551629"/>
    <s v="Resto"/>
    <n v="2023"/>
    <n v="4"/>
    <d v="2025-03-26T00:00:00"/>
    <x v="53"/>
    <x v="30"/>
  </r>
  <r>
    <n v="2024"/>
    <n v="12"/>
    <n v="127"/>
    <x v="5"/>
    <s v="Daños"/>
    <n v="263"/>
    <s v="4be84111a613654b362415e563cb7607df7b203b5d303802a8a546061bbc7847"/>
    <s v="866d562d83a77144c090ae01fef5e5dc5d322dfdcb968ee04e0fa262fe1b2619"/>
    <x v="32"/>
    <n v="1641104.9195699999"/>
    <n v="952812.23949000007"/>
    <n v="1641104.9195699999"/>
    <n v="952812.23949000007"/>
    <n v="246604.93111999999"/>
    <n v="251785.68773999994"/>
    <n v="246604.93111999999"/>
    <n v="251785.68773999994"/>
    <n v="0"/>
    <n v="0"/>
    <n v="137.94900000000001"/>
    <n v="132.37299999999999"/>
    <n v="0"/>
    <n v="765.66129000000001"/>
    <n v="8667.3600100000003"/>
    <n v="679.58435999999995"/>
    <n v="-14817.59626"/>
    <n v="-8870.3508899999997"/>
    <n v="0"/>
    <n v="0"/>
    <n v="0"/>
    <n v="0"/>
    <n v="0"/>
    <n v="0"/>
    <s v="Daños"/>
    <s v="Totales"/>
    <s v="Daños Total"/>
    <x v="53"/>
    <x v="3"/>
    <n v="1641104.9195699999"/>
    <n v="952812.23949000007"/>
    <n v="915229324.65265"/>
    <n v="785024033.86473012"/>
    <n v="876641246.77607977"/>
    <n v="747866068.79561019"/>
    <n v="331092600.8689599"/>
    <n v="285669994.80188996"/>
    <n v="170533067.60230005"/>
    <n v="189669403.83888006"/>
    <n v="1641104.9195699999"/>
    <n v="952812.23949000007"/>
    <n v="0.49566342324258639"/>
    <n v="0.33353598796778372"/>
    <n v="688292.68007999985"/>
    <n v="72.238018316012997"/>
    <n v="100"/>
    <n v="100"/>
    <n v="100"/>
    <n v="100"/>
    <n v="0.17931078860402949"/>
    <n v="0.18720370797122518"/>
    <n v="0.1213736393265868"/>
    <n v="0.12740412745619578"/>
    <m/>
    <m/>
    <m/>
    <n v="0"/>
    <m/>
    <n v="0"/>
    <m/>
    <n v="0"/>
    <m/>
    <n v="-2.0576056830321932"/>
    <n v="15.026762041796516"/>
    <n v="26.425530372570584"/>
    <n v="0.14460827720234709"/>
    <n v="1175.3913303714053"/>
    <n v="67.046337216542739"/>
    <n v="-58.493698019006487"/>
    <n v="-7.661301885657422"/>
    <s v="Resto"/>
    <n v="2023"/>
    <n v="4"/>
    <d v="2025-03-26T00:00:00"/>
    <x v="53"/>
    <x v="32"/>
  </r>
  <r>
    <n v="2024"/>
    <n v="12"/>
    <n v="115"/>
    <x v="72"/>
    <s v="Daños"/>
    <n v="232"/>
    <s v="835d5e8314340ab852a2f979ab4cd53e994dbe38366afb6eed84fe4957b980c8"/>
    <s v="866d562d83a77144c090ae01fef5e5dc5d322dfdcb968ee04e0fa262fe1b2619"/>
    <x v="45"/>
    <n v="57341.116409999995"/>
    <n v="46427.239700000006"/>
    <n v="57341.116409999995"/>
    <n v="46427.239700000006"/>
    <n v="43075.283600000002"/>
    <n v="29067.632790000003"/>
    <n v="43075.283600000002"/>
    <n v="29067.632790000003"/>
    <n v="0"/>
    <n v="0"/>
    <n v="137.94900000000001"/>
    <n v="132.37299999999999"/>
    <n v="0"/>
    <n v="0"/>
    <n v="43075.283600000002"/>
    <n v="29067.63279"/>
    <n v="52810.265939999997"/>
    <n v="36180.359570000001"/>
    <n v="0"/>
    <n v="0"/>
    <n v="0"/>
    <n v="0"/>
    <n v="0"/>
    <n v="0"/>
    <s v="Daños"/>
    <s v="Totales"/>
    <s v="Daños Total"/>
    <x v="53"/>
    <x v="3"/>
    <n v="57341.116409999995"/>
    <n v="46427.239700000006"/>
    <n v="915229324.65265"/>
    <n v="785024033.86473012"/>
    <n v="876641246.77607977"/>
    <n v="747866068.79561019"/>
    <n v="331092600.8689599"/>
    <n v="285669994.80188996"/>
    <n v="170533067.60230005"/>
    <n v="189669403.83888006"/>
    <n v="57341.116409999995"/>
    <n v="46427.239700000006"/>
    <n v="1.7318755012799125E-2"/>
    <n v="1.6252053258935001E-2"/>
    <n v="10913.87670999999"/>
    <n v="23.507485649636827"/>
    <n v="100"/>
    <n v="100"/>
    <n v="100"/>
    <n v="100"/>
    <n v="6.2652184392979569E-3"/>
    <n v="6.5410014211488062E-3"/>
    <n v="5.9141169820540835E-3"/>
    <n v="6.207961777804423E-3"/>
    <m/>
    <m/>
    <m/>
    <n v="0"/>
    <m/>
    <n v="0"/>
    <m/>
    <n v="0"/>
    <m/>
    <n v="48.189857465169929"/>
    <n v="75.121110813405608"/>
    <n v="62.609004924322477"/>
    <n v="2.5259197061097742E-2"/>
    <n v="48.189857465169951"/>
    <n v="45.963905742355223"/>
    <n v="81.566117559301205"/>
    <n v="80.340917380219395"/>
    <s v="Resto"/>
    <n v="2023"/>
    <n v="4"/>
    <d v="2025-03-26T00:00:00"/>
    <x v="53"/>
    <x v="45"/>
  </r>
  <r>
    <n v="2024"/>
    <n v="12"/>
    <n v="8"/>
    <x v="20"/>
    <s v="Daños"/>
    <n v="8"/>
    <s v="2c624232cdd221771294dfbb310aca000a0df6ac8b66b696d90ef06fdefb64a3"/>
    <s v="866d562d83a77144c090ae01fef5e5dc5d322dfdcb968ee04e0fa262fe1b2619"/>
    <x v="24"/>
    <n v="2084960.0071400001"/>
    <n v="1718549.4641199999"/>
    <n v="2084960.0071400001"/>
    <n v="1718549.4641199999"/>
    <n v="1044700.4038400003"/>
    <n v="804464.42058000003"/>
    <n v="1044700.4038400003"/>
    <n v="804464.42058000003"/>
    <n v="0"/>
    <n v="0"/>
    <n v="137.94900000000001"/>
    <n v="132.37299999999999"/>
    <n v="0"/>
    <n v="0"/>
    <n v="908916.41340999992"/>
    <n v="779315.40469000011"/>
    <n v="1550853.9839900001"/>
    <n v="1269767.13267"/>
    <n v="0"/>
    <n v="0"/>
    <n v="0"/>
    <n v="0"/>
    <n v="0"/>
    <n v="0"/>
    <s v="Daños"/>
    <s v="Totales"/>
    <s v="Daños Total"/>
    <x v="53"/>
    <x v="3"/>
    <n v="2563341.60146"/>
    <n v="2109928.1285699997"/>
    <n v="915229324.65265"/>
    <n v="785024033.86473012"/>
    <n v="876641246.77607977"/>
    <n v="747866068.79561019"/>
    <n v="331092600.8689599"/>
    <n v="285669994.80188996"/>
    <n v="170533067.60230005"/>
    <n v="189669403.83888006"/>
    <n v="2084960.0071400001"/>
    <n v="1718549.4641199999"/>
    <n v="0.6297211117578515"/>
    <n v="0.6015855691500962"/>
    <n v="366410.54302000022"/>
    <n v="21.320919221119095"/>
    <n v="100"/>
    <n v="100"/>
    <n v="81.337579273572885"/>
    <n v="81.450616295861408"/>
    <n v="0.22780738673679291"/>
    <n v="0.2378350339785644"/>
    <n v="0.21891679617239954"/>
    <n v="0.22979374727985888"/>
    <m/>
    <m/>
    <m/>
    <n v="0"/>
    <m/>
    <n v="0"/>
    <m/>
    <n v="0"/>
    <m/>
    <n v="29.862847518700164"/>
    <n v="50.106496060471009"/>
    <n v="46.810664305896715"/>
    <n v="0.612608697262366"/>
    <n v="16.630109958053897"/>
    <n v="22.136881959524768"/>
    <n v="58.607478382430401"/>
    <n v="61.374671358148667"/>
    <s v="Resto"/>
    <n v="2023"/>
    <n v="4"/>
    <d v="2025-03-26T00:00:00"/>
    <x v="53"/>
    <x v="24"/>
  </r>
  <r>
    <n v="2024"/>
    <n v="12"/>
    <n v="41"/>
    <x v="7"/>
    <s v="Daños"/>
    <n v="29"/>
    <s v="35135aaa6cc23891b40cb3f378c53a17a1127210ce60e125ccf03efcfdaec458"/>
    <s v="866d562d83a77144c090ae01fef5e5dc5d322dfdcb968ee04e0fa262fe1b2619"/>
    <x v="13"/>
    <n v="17298075.883700002"/>
    <n v="16387784.50206"/>
    <n v="17298075.883700002"/>
    <n v="16387784.50206"/>
    <n v="12213163.74932"/>
    <n v="22073783.095079999"/>
    <n v="12213163.74932"/>
    <n v="22073783.095079999"/>
    <n v="0"/>
    <n v="0"/>
    <n v="137.94900000000001"/>
    <n v="132.37299999999999"/>
    <n v="114709.08682"/>
    <n v="338845.01577"/>
    <n v="3167092.0805100002"/>
    <n v="3308514.9971399996"/>
    <n v="5205857.3283199994"/>
    <n v="4931025.9692500001"/>
    <n v="0"/>
    <n v="0"/>
    <n v="0"/>
    <n v="0"/>
    <n v="0"/>
    <n v="0"/>
    <s v="Daños"/>
    <s v="Totales"/>
    <s v="Daños Total"/>
    <x v="53"/>
    <x v="3"/>
    <n v="31887947.205630001"/>
    <n v="27302085.109419998"/>
    <n v="915229324.65265"/>
    <n v="785024033.86473012"/>
    <n v="876641246.77607977"/>
    <n v="747866068.79561019"/>
    <n v="331092600.8689599"/>
    <n v="285669994.80188996"/>
    <n v="170533067.60230005"/>
    <n v="189669403.83888006"/>
    <n v="17298075.883700002"/>
    <n v="16387784.50206"/>
    <n v="5.2245431756254348"/>
    <n v="5.7366138552369872"/>
    <n v="910291.38164000213"/>
    <n v="5.5546946051528545"/>
    <n v="100"/>
    <n v="100"/>
    <n v="54.246439170740743"/>
    <n v="60.023930173764448"/>
    <n v="1.8900264029744687"/>
    <n v="1.9732217651536585"/>
    <n v="2.087551946834258"/>
    <n v="2.1912726336750996"/>
    <m/>
    <m/>
    <m/>
    <n v="0"/>
    <m/>
    <n v="0"/>
    <m/>
    <n v="0"/>
    <m/>
    <n v="-44.671179848450272"/>
    <n v="70.604174888771766"/>
    <n v="134.69656677695053"/>
    <n v="7.1617569079343042"/>
    <n v="-4.2745133920278562"/>
    <n v="5.5735127087923386"/>
    <n v="60.837089469988683"/>
    <n v="67.095874525341799"/>
    <s v="Medianas"/>
    <n v="2023"/>
    <n v="4"/>
    <d v="2025-03-26T00:00:00"/>
    <x v="53"/>
    <x v="13"/>
  </r>
  <r>
    <n v="2024"/>
    <n v="12"/>
    <n v="48"/>
    <x v="3"/>
    <s v="Daños"/>
    <n v="36"/>
    <s v="76a50887d8f1c2e9301755428990ad81479ee21c25b43215cf524541e0503269"/>
    <s v="866d562d83a77144c090ae01fef5e5dc5d322dfdcb968ee04e0fa262fe1b2619"/>
    <x v="5"/>
    <n v="24902204.769259997"/>
    <n v="21420590.63916"/>
    <n v="24902204.769259997"/>
    <n v="21420590.63916"/>
    <n v="13019807.148120003"/>
    <n v="20659837.223919999"/>
    <n v="13019807.148120003"/>
    <n v="20659837.223919999"/>
    <n v="0"/>
    <n v="0"/>
    <n v="137.94900000000001"/>
    <n v="132.37299999999999"/>
    <n v="248904.03177"/>
    <n v="271807.08691000001"/>
    <n v="11727317.19633"/>
    <n v="10125459.939100001"/>
    <n v="18365766.034150001"/>
    <n v="15343995.110280002"/>
    <n v="0"/>
    <n v="0"/>
    <n v="0"/>
    <n v="0"/>
    <n v="0"/>
    <n v="0"/>
    <s v="Daños"/>
    <s v="Totales"/>
    <s v="Daños Total"/>
    <x v="53"/>
    <x v="3"/>
    <n v="61783494.341970004"/>
    <n v="54332276.383280002"/>
    <n v="915229324.65265"/>
    <n v="785024033.86473012"/>
    <n v="876641246.77607977"/>
    <n v="747866068.79561019"/>
    <n v="331092600.8689599"/>
    <n v="285669994.80188996"/>
    <n v="170533067.60230005"/>
    <n v="189669403.83888006"/>
    <n v="24902204.769259997"/>
    <n v="21420590.63916"/>
    <n v="7.5212205600196453"/>
    <n v="7.4983691073383536"/>
    <n v="3481614.1300999969"/>
    <n v="16.253586041344214"/>
    <n v="100"/>
    <n v="100"/>
    <n v="40.305594616301491"/>
    <n v="39.42516688984503"/>
    <n v="2.7208705073682968"/>
    <n v="2.8406380444497565"/>
    <n v="2.7286541195057281"/>
    <n v="2.8642281730546317"/>
    <m/>
    <m/>
    <m/>
    <n v="0"/>
    <m/>
    <n v="0"/>
    <m/>
    <n v="0"/>
    <m/>
    <n v="-36.980107795594606"/>
    <n v="52.2837526586884"/>
    <n v="96.448494684132413"/>
    <n v="7.6347698022318333"/>
    <n v="15.820093772178613"/>
    <n v="19.693508125830327"/>
    <n v="63.854222984893653"/>
    <n v="65.989723447684469"/>
    <s v="Grandes"/>
    <n v="2023"/>
    <n v="4"/>
    <d v="2025-03-26T00:00:00"/>
    <x v="53"/>
    <x v="5"/>
  </r>
  <r>
    <n v="2024"/>
    <n v="12"/>
    <n v="76"/>
    <x v="42"/>
    <s v="Daños"/>
    <n v="48"/>
    <s v="98010bd9270f9b100b6214a21754fd33bdc8d41b2bc9f9dd16ff54d3c34ffd71"/>
    <s v="866d562d83a77144c090ae01fef5e5dc5d322dfdcb968ee04e0fa262fe1b2619"/>
    <x v="29"/>
    <n v="2468439.5406499999"/>
    <n v="1842535.70578"/>
    <n v="2468439.5406499999"/>
    <n v="1842535.70578"/>
    <n v="1523839.6024199999"/>
    <n v="1044553.4394600001"/>
    <n v="1523839.6024199999"/>
    <n v="1044553.4394600001"/>
    <n v="0"/>
    <n v="0"/>
    <n v="137.94900000000001"/>
    <n v="132.37299999999999"/>
    <n v="0"/>
    <n v="0"/>
    <n v="6446.0680300000004"/>
    <n v="8007.5017199999993"/>
    <n v="649.23331000000007"/>
    <n v="-321.12995000000001"/>
    <n v="0"/>
    <n v="0"/>
    <n v="0"/>
    <n v="0"/>
    <n v="0"/>
    <n v="0"/>
    <s v="Daños"/>
    <s v="Totales"/>
    <s v="Daños Total"/>
    <x v="53"/>
    <x v="3"/>
    <n v="2468439.5406499999"/>
    <n v="1842535.70578"/>
    <n v="915229324.65265"/>
    <n v="785024033.86473012"/>
    <n v="876641246.77607977"/>
    <n v="747866068.79561019"/>
    <n v="331092600.8689599"/>
    <n v="285669994.80188996"/>
    <n v="170533067.60230005"/>
    <n v="189669403.83888006"/>
    <n v="2468439.5406499999"/>
    <n v="1842535.70578"/>
    <n v="0.74554355312426956"/>
    <n v="0.64498748181718735"/>
    <n v="625903.8348699999"/>
    <n v="33.969699089496672"/>
    <n v="100"/>
    <n v="100"/>
    <n v="100"/>
    <n v="100"/>
    <n v="0.26970721699578715"/>
    <n v="0.28157921495570615"/>
    <n v="0.23471073830810801"/>
    <n v="0.24637241648725744"/>
    <m/>
    <m/>
    <m/>
    <n v="0"/>
    <m/>
    <n v="0"/>
    <m/>
    <n v="0"/>
    <m/>
    <n v="45.884312362972544"/>
    <n v="61.73291171712215"/>
    <n v="56.691082630488822"/>
    <n v="0.89357426324713995"/>
    <n v="-19.499636023805923"/>
    <n v="-302.17152277450299"/>
    <n v="992.87389151366858"/>
    <n v="-2493.539366228531"/>
    <s v="Resto"/>
    <n v="2023"/>
    <n v="4"/>
    <d v="2025-03-26T00:00:00"/>
    <x v="53"/>
    <x v="29"/>
  </r>
  <r>
    <n v="2024"/>
    <n v="12"/>
    <n v="89"/>
    <x v="29"/>
    <s v="Daños"/>
    <n v="61"/>
    <s v="d029fa3a95e174a19934857f535eb9427d967218a36ea014b70ad704bc6c8d1c"/>
    <s v="866d562d83a77144c090ae01fef5e5dc5d322dfdcb968ee04e0fa262fe1b2619"/>
    <x v="20"/>
    <n v="3810245.83519"/>
    <n v="3485553.0195599999"/>
    <n v="3810245.83519"/>
    <n v="3485553.0195599999"/>
    <n v="2507486.23062"/>
    <n v="2377752.72848"/>
    <n v="2507486.23062"/>
    <n v="2377752.72848"/>
    <n v="0"/>
    <n v="0"/>
    <n v="137.94900000000001"/>
    <n v="132.37299999999999"/>
    <n v="43643.057390000002"/>
    <n v="16977.862249999998"/>
    <n v="2003520.17337"/>
    <n v="1868849.22371"/>
    <n v="2986968.7505999999"/>
    <n v="2582750.4080500002"/>
    <n v="0"/>
    <n v="0"/>
    <n v="0"/>
    <n v="0"/>
    <n v="0"/>
    <n v="0"/>
    <s v="Daños"/>
    <s v="Totales"/>
    <s v="Daños Total"/>
    <x v="53"/>
    <x v="3"/>
    <n v="3810245.83519"/>
    <n v="3485553.0195599999"/>
    <n v="915229324.65265"/>
    <n v="785024033.86473012"/>
    <n v="876641246.77607977"/>
    <n v="747866068.79561019"/>
    <n v="331092600.8689599"/>
    <n v="285669994.80188996"/>
    <n v="170533067.60230005"/>
    <n v="189669403.83888006"/>
    <n v="3810245.83519"/>
    <n v="3485553.0195599999"/>
    <n v="1.1508097206612062"/>
    <n v="1.2201326996127841"/>
    <n v="324692.81563000008"/>
    <n v="9.3153888007988961"/>
    <n v="100"/>
    <n v="100"/>
    <n v="100"/>
    <n v="100"/>
    <n v="0.41631596940319554"/>
    <n v="0.43464140538703744"/>
    <n v="0.44400589908061411"/>
    <n v="0.46606647433186227"/>
    <m/>
    <m/>
    <m/>
    <n v="0"/>
    <m/>
    <n v="0"/>
    <m/>
    <n v="0"/>
    <m/>
    <n v="5.456139344772537"/>
    <n v="65.809040651965262"/>
    <n v="68.217373688957878"/>
    <n v="1.4703812380058192"/>
    <n v="7.2060896059155555"/>
    <n v="15.650693202491372"/>
    <n v="67.075364379608857"/>
    <n v="72.358878267335086"/>
    <s v="Resto"/>
    <n v="2023"/>
    <n v="4"/>
    <d v="2025-03-26T00:00:00"/>
    <x v="53"/>
    <x v="20"/>
  </r>
  <r>
    <n v="2024"/>
    <n v="12"/>
    <n v="37"/>
    <x v="35"/>
    <s v="Daños"/>
    <n v="25"/>
    <s v="b7a56873cd771f2c446d369b649430b65a756ba278ff97ec81bb6f55b2e73569"/>
    <s v="866d562d83a77144c090ae01fef5e5dc5d322dfdcb968ee04e0fa262fe1b2619"/>
    <x v="14"/>
    <n v="10544112.63765"/>
    <n v="9150040.6869200002"/>
    <n v="10544112.63765"/>
    <n v="9150040.6869200002"/>
    <n v="3857081.24823"/>
    <n v="4216835.2261700006"/>
    <n v="3857081.24823"/>
    <n v="4216835.2261700006"/>
    <n v="0"/>
    <n v="0"/>
    <n v="137.94900000000001"/>
    <n v="132.37299999999999"/>
    <n v="12057.500000000002"/>
    <n v="3239.9198000000001"/>
    <n v="3295744.16909"/>
    <n v="2659404.4355300004"/>
    <n v="5775657.3394600004"/>
    <n v="4767753.38858"/>
    <n v="0"/>
    <n v="0"/>
    <n v="0"/>
    <n v="0"/>
    <n v="0"/>
    <n v="0"/>
    <s v="Daños"/>
    <s v="Totales"/>
    <s v="Daños Total"/>
    <x v="53"/>
    <x v="3"/>
    <n v="13491623.877"/>
    <n v="11092660.54903"/>
    <n v="915229324.65265"/>
    <n v="785024033.86473012"/>
    <n v="876641246.77607977"/>
    <n v="747866068.79561019"/>
    <n v="331092600.8689599"/>
    <n v="285669994.80188996"/>
    <n v="170533067.60230005"/>
    <n v="189669403.83888006"/>
    <n v="10544112.63765"/>
    <n v="9150040.6869200002"/>
    <n v="3.1846415806263089"/>
    <n v="3.2030107653642399"/>
    <n v="1394071.9507299997"/>
    <n v="15.235691276464248"/>
    <n v="100"/>
    <n v="100"/>
    <n v="78.153028381003082"/>
    <n v="82.4873405841318"/>
    <n v="1.1520732950347419"/>
    <n v="1.2027853670388933"/>
    <n v="1.1655745929043329"/>
    <n v="1.223486539729707"/>
    <m/>
    <m/>
    <m/>
    <n v="0"/>
    <m/>
    <n v="0"/>
    <m/>
    <n v="0"/>
    <m/>
    <n v="-8.531373853721858"/>
    <n v="36.580425312012224"/>
    <n v="46.085425960979329"/>
    <n v="2.2617790804215723"/>
    <n v="23.927903746358226"/>
    <n v="21.140018552431638"/>
    <n v="57.062667942107147"/>
    <n v="55.778984749923524"/>
    <s v="Medianas"/>
    <n v="2023"/>
    <n v="4"/>
    <d v="2025-03-26T00:00:00"/>
    <x v="53"/>
    <x v="14"/>
  </r>
  <r>
    <n v="2024"/>
    <n v="12"/>
    <n v="105"/>
    <x v="80"/>
    <s v="Daños"/>
    <n v="226"/>
    <s v="8f1f64db81c40ea10e1e9080c9ae60a7acb8925968c431ee16784dea9841c66f"/>
    <s v="866d562d83a77144c090ae01fef5e5dc5d322dfdcb968ee04e0fa262fe1b2619"/>
    <x v="25"/>
    <n v="2332898.1774400002"/>
    <n v="2438887.2784099998"/>
    <n v="2332898.1774400002"/>
    <n v="2438887.2784099998"/>
    <n v="454287.14779999998"/>
    <n v="332165.86003000004"/>
    <n v="454287.14779999998"/>
    <n v="332165.86003000004"/>
    <n v="0"/>
    <n v="0"/>
    <n v="137.94900000000001"/>
    <n v="132.37299999999999"/>
    <n v="0"/>
    <n v="0"/>
    <n v="252325.41394999999"/>
    <n v="107727.63111"/>
    <n v="1923564.01997"/>
    <n v="1591798.15815"/>
    <n v="0"/>
    <n v="0"/>
    <n v="0"/>
    <n v="0"/>
    <n v="0"/>
    <n v="0"/>
    <s v="Daños"/>
    <s v="Totales"/>
    <s v="Daños Total"/>
    <x v="53"/>
    <x v="3"/>
    <n v="2332898.1774400002"/>
    <n v="2438887.2784099998"/>
    <n v="915229324.65265"/>
    <n v="785024033.86473012"/>
    <n v="876641246.77607977"/>
    <n v="747866068.79561019"/>
    <n v="331092600.8689599"/>
    <n v="285669994.80188996"/>
    <n v="170533067.60230005"/>
    <n v="189669403.83888006"/>
    <n v="2332898.1774400002"/>
    <n v="2438887.2784099998"/>
    <n v="0.70460595353603706"/>
    <n v="0.85374289312440743"/>
    <n v="-105989.10096999956"/>
    <n v="-4.345797442475396"/>
    <n v="100"/>
    <n v="100"/>
    <n v="100"/>
    <n v="100"/>
    <n v="0.25489766494592897"/>
    <n v="0.2661177746335146"/>
    <n v="0.31067676570399777"/>
    <n v="0.32611284027602289"/>
    <m/>
    <m/>
    <m/>
    <n v="0"/>
    <m/>
    <n v="0"/>
    <m/>
    <n v="0"/>
    <m/>
    <n v="36.765153336038317"/>
    <n v="19.473080831093572"/>
    <n v="13.619565896729396"/>
    <n v="0.26639240951170978"/>
    <n v="134.22534344262345"/>
    <n v="20.842206665547391"/>
    <n v="13.117598963716073"/>
    <n v="6.7676690388435849"/>
    <s v="Resto"/>
    <n v="2023"/>
    <n v="4"/>
    <d v="2025-03-26T00:00:00"/>
    <x v="53"/>
    <x v="25"/>
  </r>
  <r>
    <n v="2024"/>
    <n v="12"/>
    <n v="128"/>
    <x v="65"/>
    <s v="Daños"/>
    <n v="267"/>
    <s v="8acc23987b8960d83c44541f9f0eb46454cea080ea94d916f56fccf033db866f"/>
    <s v="866d562d83a77144c090ae01fef5e5dc5d322dfdcb968ee04e0fa262fe1b2619"/>
    <x v="44"/>
    <n v="97063.647129999998"/>
    <n v="73445.143909999999"/>
    <n v="97063.647129999998"/>
    <n v="73445.143909999999"/>
    <n v="4489.2006600000004"/>
    <n v="4191.7193500000012"/>
    <n v="4489.2006600000004"/>
    <n v="4191.7193500000012"/>
    <n v="0"/>
    <n v="0"/>
    <n v="137.94900000000001"/>
    <n v="132.37299999999999"/>
    <n v="0"/>
    <n v="0"/>
    <n v="4320.4113099999995"/>
    <n v="3280.8552500000001"/>
    <n v="99152.860180000003"/>
    <n v="65756.979560000007"/>
    <n v="0"/>
    <n v="0"/>
    <n v="0"/>
    <n v="0"/>
    <n v="0"/>
    <n v="0"/>
    <s v="Daños"/>
    <s v="Totales"/>
    <s v="Daños Total"/>
    <x v="53"/>
    <x v="3"/>
    <n v="97178.802089999997"/>
    <n v="73642.424530000004"/>
    <n v="915229324.65265"/>
    <n v="785024033.86473012"/>
    <n v="876641246.77607977"/>
    <n v="747866068.79561019"/>
    <n v="331092600.8689599"/>
    <n v="285669994.80188996"/>
    <n v="170533067.60230005"/>
    <n v="189669403.83888006"/>
    <n v="97063.647129999998"/>
    <n v="73445.143909999999"/>
    <n v="2.9316163174669049E-2"/>
    <n v="2.5709785853055261E-2"/>
    <n v="23618.503219999999"/>
    <n v="32.158018845932432"/>
    <n v="100"/>
    <n v="100"/>
    <n v="99.881501976230012"/>
    <n v="99.732110096511505"/>
    <n v="1.0605390858388178E-2"/>
    <n v="1.1072219963064655E-2"/>
    <n v="9.3557828476185934E-3"/>
    <n v="9.8206279138026206E-3"/>
    <m/>
    <m/>
    <m/>
    <n v="0"/>
    <m/>
    <n v="0"/>
    <m/>
    <n v="0"/>
    <m/>
    <n v="7.0968804244969208"/>
    <n v="4.6250071914024531"/>
    <n v="5.7072791022597116"/>
    <n v="2.6324517133939442E-3"/>
    <n v="31.685520414227341"/>
    <n v="50.786822696939574"/>
    <n v="4.3573239361495135"/>
    <n v="4.9893642803443869"/>
    <s v="Resto"/>
    <n v="2023"/>
    <n v="4"/>
    <d v="2025-03-26T00:00:00"/>
    <x v="53"/>
    <x v="44"/>
  </r>
  <r>
    <n v="2024"/>
    <n v="12"/>
    <n v="1"/>
    <x v="14"/>
    <s v="Daños"/>
    <n v="30"/>
    <s v="624b60c58c9d8bfb6ff1886c2fd605d2adeb6ea4da576068201b6c6958ce93f4"/>
    <s v="866d562d83a77144c090ae01fef5e5dc5d322dfdcb968ee04e0fa262fe1b2619"/>
    <x v="8"/>
    <n v="13736231.59742"/>
    <n v="11380506.898670001"/>
    <n v="13736231.59742"/>
    <n v="11380506.898670001"/>
    <n v="7158694.2899899976"/>
    <n v="5642175.20976"/>
    <n v="7158694.2899899976"/>
    <n v="5642175.20976"/>
    <n v="0"/>
    <n v="0"/>
    <n v="137.94900000000001"/>
    <n v="132.37299999999999"/>
    <n v="-2066.3475600000002"/>
    <n v="-9691.4473300000009"/>
    <n v="5522503.9998900006"/>
    <n v="5006480.1804"/>
    <n v="9668036.7630499993"/>
    <n v="8080181.4297099998"/>
    <n v="0"/>
    <n v="0"/>
    <n v="0"/>
    <n v="0"/>
    <n v="0"/>
    <n v="0"/>
    <s v="Daños"/>
    <s v="Totales"/>
    <s v="Daños Total"/>
    <x v="53"/>
    <x v="3"/>
    <n v="45393489.003809996"/>
    <n v="37616661.60249"/>
    <n v="915229324.65265"/>
    <n v="785024033.86473012"/>
    <n v="876641246.77607977"/>
    <n v="747866068.79561019"/>
    <n v="331092600.8689599"/>
    <n v="285669994.80188996"/>
    <n v="170533067.60230005"/>
    <n v="189669403.83888006"/>
    <n v="13736231.59742"/>
    <n v="11380506.898670001"/>
    <n v="4.1487582511264085"/>
    <n v="3.9837949752343782"/>
    <n v="2355724.6987499986"/>
    <n v="20.69964650718066"/>
    <n v="100"/>
    <n v="100"/>
    <n v="30.260356493564704"/>
    <n v="30.253899240002411"/>
    <n v="1.5008513415622042"/>
    <n v="1.5669159588299226"/>
    <n v="1.4497017171108688"/>
    <n v="1.521730611070184"/>
    <m/>
    <m/>
    <m/>
    <n v="0"/>
    <m/>
    <n v="0"/>
    <m/>
    <n v="0"/>
    <m/>
    <n v="26.878269884399874"/>
    <n v="52.11541636597461"/>
    <n v="49.577538680806747"/>
    <n v="4.1978335290870268"/>
    <n v="10.307117993000258"/>
    <n v="19.651233665392944"/>
    <n v="57.121255692741101"/>
    <n v="61.959997110853038"/>
    <s v="Medianas"/>
    <n v="2023"/>
    <n v="4"/>
    <d v="2025-03-26T00:00:00"/>
    <x v="53"/>
    <x v="8"/>
  </r>
  <r>
    <n v="2024"/>
    <n v="12"/>
    <n v="22"/>
    <x v="15"/>
    <s v="Daños"/>
    <n v="16"/>
    <s v="b17ef6d19c7a5b1ee83b907c595526dcb1eb06db8227d650d5dda0a9f4ce8cd9"/>
    <s v="866d562d83a77144c090ae01fef5e5dc5d322dfdcb968ee04e0fa262fe1b2619"/>
    <x v="9"/>
    <n v="18627227.667040002"/>
    <n v="15707278.708799999"/>
    <n v="18627227.667040002"/>
    <n v="15707278.708799999"/>
    <n v="8976912.8111700006"/>
    <n v="16400598.442080004"/>
    <n v="8976912.8111700006"/>
    <n v="16400598.442080004"/>
    <n v="0"/>
    <n v="0"/>
    <n v="137.94900000000001"/>
    <n v="132.37299999999999"/>
    <n v="4479.9272799999999"/>
    <n v="-200.70334000000005"/>
    <n v="5546374.0431700004"/>
    <n v="4714782.6727999998"/>
    <n v="8232918.0870000003"/>
    <n v="6479221.50868"/>
    <n v="0"/>
    <n v="0"/>
    <n v="0"/>
    <n v="0"/>
    <n v="0"/>
    <n v="0"/>
    <s v="Daños"/>
    <s v="Totales"/>
    <s v="Daños Total"/>
    <x v="53"/>
    <x v="3"/>
    <n v="30790952.222909998"/>
    <n v="26673376.957529999"/>
    <n v="915229324.65265"/>
    <n v="785024033.86473012"/>
    <n v="876641246.77607977"/>
    <n v="747866068.79561019"/>
    <n v="331092600.8689599"/>
    <n v="285669994.80188996"/>
    <n v="170533067.60230005"/>
    <n v="189669403.83888006"/>
    <n v="18627227.667040002"/>
    <n v="15707278.708799999"/>
    <n v="5.625987297255338"/>
    <n v="5.498399900099022"/>
    <n v="2919948.9582400024"/>
    <n v="18.589782561151736"/>
    <n v="100"/>
    <n v="100"/>
    <n v="60.495783086501689"/>
    <n v="58.887476954303573"/>
    <n v="2.035252495226751"/>
    <n v="2.1248404333634952"/>
    <n v="2.0008659647618594"/>
    <n v="2.1002796308295619"/>
    <m/>
    <m/>
    <m/>
    <n v="0"/>
    <m/>
    <n v="0"/>
    <m/>
    <n v="0"/>
    <m/>
    <n v="-45.264724071669271"/>
    <n v="48.1924254732454"/>
    <n v="104.41400287174871"/>
    <n v="5.2640305703671775"/>
    <n v="17.637957634134981"/>
    <n v="27.06647050067097"/>
    <n v="67.368264624518432"/>
    <n v="72.76773400143459"/>
    <s v="Grandes"/>
    <n v="2023"/>
    <n v="4"/>
    <d v="2025-03-26T00:00:00"/>
    <x v="53"/>
    <x v="9"/>
  </r>
  <r>
    <n v="2024"/>
    <n v="12"/>
    <n v="103"/>
    <x v="18"/>
    <s v="Daños"/>
    <n v="205"/>
    <s v="f8809aff4d69bece79dabe35be0c708b890d7eafb841f121330667b77d2e2590"/>
    <s v="866d562d83a77144c090ae01fef5e5dc5d322dfdcb968ee04e0fa262fe1b2619"/>
    <x v="28"/>
    <n v="2277640.2283600001"/>
    <n v="1936052.42652"/>
    <n v="2277640.2283600001"/>
    <n v="1936052.42652"/>
    <n v="-326644.54848"/>
    <n v="1131905.00504"/>
    <n v="-326644.54848"/>
    <n v="1131905.00504"/>
    <n v="0"/>
    <n v="0"/>
    <n v="137.94900000000001"/>
    <n v="132.37299999999999"/>
    <n v="5540.9719999999998"/>
    <n v="1135.4335900000001"/>
    <n v="145706.81822999998"/>
    <n v="127951.5389"/>
    <n v="461123.18156"/>
    <n v="358101.31716999999"/>
    <n v="0"/>
    <n v="0"/>
    <n v="0"/>
    <n v="0"/>
    <n v="0"/>
    <n v="0"/>
    <s v="Daños"/>
    <s v="Totales"/>
    <s v="Daños Total"/>
    <x v="53"/>
    <x v="3"/>
    <n v="2277640.2283600001"/>
    <n v="1936052.42652"/>
    <n v="915229324.65265"/>
    <n v="785024033.86473012"/>
    <n v="876641246.77607977"/>
    <n v="747866068.79561019"/>
    <n v="331092600.8689599"/>
    <n v="285669994.80188996"/>
    <n v="170533067.60230005"/>
    <n v="189669403.83888006"/>
    <n v="2277640.2283600001"/>
    <n v="1936052.42652"/>
    <n v="0.68791637819216822"/>
    <n v="0.67772340874043779"/>
    <n v="341587.80184000009"/>
    <n v="17.643520245678189"/>
    <n v="100"/>
    <n v="100"/>
    <n v="100"/>
    <n v="100"/>
    <n v="0.24886005802145986"/>
    <n v="0.25981440375252807"/>
    <n v="0.24662333164357703"/>
    <n v="0.25887689083660215"/>
    <m/>
    <m/>
    <m/>
    <n v="0"/>
    <m/>
    <n v="0"/>
    <m/>
    <n v="0"/>
    <m/>
    <n v="-128.85794717980392"/>
    <n v="-14.341358411780348"/>
    <n v="58.464584405628287"/>
    <n v="-0.19154323151083363"/>
    <n v="13.876565676850937"/>
    <n v="28.768915234425908"/>
    <n v="31.598241870440653"/>
    <n v="35.730541264459539"/>
    <s v="Resto"/>
    <n v="2023"/>
    <n v="4"/>
    <d v="2025-03-26T00:00:00"/>
    <x v="53"/>
    <x v="28"/>
  </r>
  <r>
    <n v="2024"/>
    <n v="12"/>
    <n v="603"/>
    <x v="25"/>
    <s v="Daños"/>
    <n v="242"/>
    <s v="14063697603e22d600d336bee6cff12c8be93509ce84a0642918d89b2aef1753"/>
    <s v="866d562d83a77144c090ae01fef5e5dc5d322dfdcb968ee04e0fa262fe1b2619"/>
    <x v="39"/>
    <n v="470017.15100000001"/>
    <n v="502029.31533999997"/>
    <n v="470017.15100000001"/>
    <n v="502029.31533999997"/>
    <n v="117803.68642"/>
    <n v="-200470.59344"/>
    <n v="117803.68642"/>
    <n v="-200470.59344"/>
    <n v="0"/>
    <n v="0"/>
    <n v="137.94900000000001"/>
    <n v="132.37299999999999"/>
    <n v="0"/>
    <n v="0"/>
    <n v="105660.13335999999"/>
    <n v="-178754.22361000002"/>
    <n v="438661.05018999998"/>
    <n v="199482.23113"/>
    <n v="0"/>
    <n v="0"/>
    <n v="0"/>
    <n v="0"/>
    <n v="0"/>
    <n v="0"/>
    <s v="Daños"/>
    <s v="Totales"/>
    <s v="Daños Total"/>
    <x v="53"/>
    <x v="3"/>
    <n v="470017.15100000001"/>
    <n v="502029.31533999997"/>
    <n v="915229324.65265"/>
    <n v="785024033.86473012"/>
    <n v="876641246.77607977"/>
    <n v="747866068.79561019"/>
    <n v="331092600.8689599"/>
    <n v="285669994.80188996"/>
    <n v="170533067.60230005"/>
    <n v="189669403.83888006"/>
    <n v="470017.15100000001"/>
    <n v="502029.31533999997"/>
    <n v="0.14195942457379884"/>
    <n v="0.17573750287920634"/>
    <n v="-32012.164339999959"/>
    <n v="-6.3765527951927803"/>
    <n v="100"/>
    <n v="100"/>
    <n v="100"/>
    <n v="100"/>
    <n v="5.135512361105584E-2"/>
    <n v="5.3615678332331128E-2"/>
    <n v="6.3950821081040457E-2"/>
    <n v="6.7128238101306775E-2"/>
    <m/>
    <m/>
    <m/>
    <n v="0"/>
    <m/>
    <n v="0"/>
    <m/>
    <n v="0"/>
    <m/>
    <n v="-158.76357444677197"/>
    <n v="25.063699520190486"/>
    <n v="-39.932049247807576"/>
    <n v="6.9079673564970884E-2"/>
    <n v="-159.1091674513525"/>
    <n v="119.89981147951481"/>
    <n v="24.086964938928308"/>
    <n v="-89.609095806386989"/>
    <s v="Resto"/>
    <n v="2023"/>
    <n v="4"/>
    <d v="2025-03-26T00:00:00"/>
    <x v="53"/>
    <x v="39"/>
  </r>
  <r>
    <n v="2024"/>
    <n v="12"/>
    <n v="130"/>
    <x v="70"/>
    <s v="Daños"/>
    <n v="282"/>
    <s v="27e1615212f3c6ea846ed6c412df1361ce97f006ee20bb5aa2483a3b61d5cadd"/>
    <s v="866d562d83a77144c090ae01fef5e5dc5d322dfdcb968ee04e0fa262fe1b2619"/>
    <x v="64"/>
    <n v="40399.697639999999"/>
    <n v="1991.31951"/>
    <n v="40399.697639999999"/>
    <n v="1991.31951"/>
    <n v="12903.933759999998"/>
    <n v="517.98641999999995"/>
    <n v="12903.933759999998"/>
    <n v="517.98641999999995"/>
    <n v="0"/>
    <n v="0"/>
    <n v="137.94900000000001"/>
    <n v="132.37299999999999"/>
    <n v="0"/>
    <n v="0"/>
    <n v="5311.7771500000008"/>
    <n v="248.46831"/>
    <n v="7414.6597599999996"/>
    <n v="-131.38891000000001"/>
    <n v="0"/>
    <n v="0"/>
    <n v="0"/>
    <n v="0"/>
    <n v="0"/>
    <n v="0"/>
    <s v="Daños"/>
    <s v="Totales"/>
    <s v="Daños Total"/>
    <x v="53"/>
    <x v="3"/>
    <n v="40399.697639999999"/>
    <n v="1991.31951"/>
    <n v="915229324.65265"/>
    <n v="785024033.86473012"/>
    <n v="876641246.77607977"/>
    <n v="747866068.79561019"/>
    <n v="331092600.8689599"/>
    <n v="285669994.80188996"/>
    <n v="170533067.60230005"/>
    <n v="189669403.83888006"/>
    <n v="40399.697639999999"/>
    <n v="1991.31951"/>
    <n v="1.2201933094841168E-2"/>
    <n v="6.9706988701454821E-4"/>
    <n v="38408.378129999997"/>
    <n v="1928.7903290818456"/>
    <n v="100"/>
    <n v="100"/>
    <n v="100"/>
    <n v="100"/>
    <n v="4.4141611890913335E-3"/>
    <n v="4.6084641566402689E-3"/>
    <n v="2.5366350889877729E-4"/>
    <n v="2.662668615527498E-4"/>
    <m/>
    <m/>
    <m/>
    <n v="0"/>
    <m/>
    <n v="0"/>
    <m/>
    <n v="0"/>
    <m/>
    <n v="2391.1722125842603"/>
    <n v="31.94066914803771"/>
    <n v="26.01222040957154"/>
    <n v="7.5668220489021202E-3"/>
    <n v="2037.8087008359337"/>
    <n v="-5743.2919338473839"/>
    <n v="71.638852245864911"/>
    <n v="-189.10904276472039"/>
    <s v="Resto"/>
    <n v="2023"/>
    <n v="4"/>
    <d v="2025-03-26T00:00:00"/>
    <x v="53"/>
    <x v="64"/>
  </r>
  <r>
    <n v="2024"/>
    <n v="12"/>
    <n v="61"/>
    <x v="2"/>
    <s v="Daño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4408178.1391000003"/>
    <n v="4015817.9758099997"/>
    <n v="9309831.8450600002"/>
    <n v="8067614.99003"/>
    <n v="0"/>
    <n v="0"/>
    <n v="0"/>
    <n v="0"/>
    <n v="0"/>
    <n v="0"/>
    <s v="Daños"/>
    <s v="Totales"/>
    <s v="Daños Total"/>
    <x v="53"/>
    <x v="3"/>
    <n v="0"/>
    <n v="0"/>
    <n v="915229324.65265"/>
    <n v="785024033.86473012"/>
    <n v="876641246.77607977"/>
    <n v="747866068.79561019"/>
    <n v="331092600.8689599"/>
    <n v="285669994.80188996"/>
    <n v="170533067.60230005"/>
    <n v="189669403.83888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.7703672241484121"/>
    <n v="15.397572350256405"/>
    <n v="47.349707411085795"/>
    <n v="49.777015645550364"/>
    <m/>
    <n v="2023"/>
    <n v="4"/>
    <d v="2025-03-26T00:00:00"/>
    <x v="53"/>
    <x v="2"/>
  </r>
  <r>
    <n v="2024"/>
    <n v="12"/>
    <n v="3"/>
    <x v="40"/>
    <s v="Daños"/>
    <n v="3"/>
    <s v="4e07408562bedb8b60ce05c1decfe3ad16b72230967de01f640b7e4729b49fce"/>
    <s v="866d562d83a77144c090ae01fef5e5dc5d322dfdcb968ee04e0fa262fe1b2619"/>
    <x v="17"/>
    <n v="6559735.1172600007"/>
    <n v="6298068.5910799997"/>
    <n v="6559735.1172600007"/>
    <n v="6298068.5910799997"/>
    <n v="3044504.2650599997"/>
    <n v="2211484.67007"/>
    <n v="3044504.2650599997"/>
    <n v="2211484.67007"/>
    <n v="0"/>
    <n v="0"/>
    <n v="137.94900000000001"/>
    <n v="132.37299999999999"/>
    <n v="1005.4010199999999"/>
    <n v="-7938.7457400000003"/>
    <n v="495292.21822000004"/>
    <n v="414337.22029999999"/>
    <n v="875361.12119000009"/>
    <n v="607017.85600000003"/>
    <n v="0"/>
    <n v="0"/>
    <n v="0"/>
    <n v="0"/>
    <n v="0"/>
    <n v="0"/>
    <s v="Daños"/>
    <s v="Totales"/>
    <s v="Daños Total"/>
    <x v="53"/>
    <x v="3"/>
    <n v="25277015.57071"/>
    <n v="21222664.481219999"/>
    <n v="915229324.65265"/>
    <n v="785024033.86473012"/>
    <n v="876641246.77607977"/>
    <n v="747866068.79561019"/>
    <n v="331092600.8689599"/>
    <n v="285669994.80188996"/>
    <n v="170533067.60230005"/>
    <n v="189669403.83888006"/>
    <n v="6559735.1172600007"/>
    <n v="6298068.5910799997"/>
    <n v="1.9812388135657004"/>
    <n v="2.2046657701827117"/>
    <n v="261666.52618000098"/>
    <n v="4.1547106449523419"/>
    <n v="100"/>
    <n v="100"/>
    <n v="25.951382982337361"/>
    <n v="29.676144560703865"/>
    <n v="0.71673130881700786"/>
    <n v="0.74828045581746983"/>
    <n v="0.80227716851854236"/>
    <n v="0.84213856649796004"/>
    <m/>
    <m/>
    <m/>
    <n v="0"/>
    <m/>
    <n v="0"/>
    <m/>
    <n v="0"/>
    <m/>
    <n v="37.66788919064188"/>
    <n v="46.412000037155281"/>
    <n v="35.113696176668228"/>
    <n v="1.7852867528074288"/>
    <n v="19.538432453976682"/>
    <n v="44.206815753044346"/>
    <n v="56.581473203502632"/>
    <n v="68.257830672447298"/>
    <s v="Medianas"/>
    <n v="2023"/>
    <n v="4"/>
    <d v="2025-03-26T00:00:00"/>
    <x v="53"/>
    <x v="17"/>
  </r>
  <r>
    <n v="2024"/>
    <n v="12"/>
    <n v="79"/>
    <x v="59"/>
    <s v="Daños"/>
    <n v="51"/>
    <s v="031b4af5197ec30a926f48cf40e11a7dbc470048a21e4003b7a3c07c5dab1baa"/>
    <s v="866d562d83a77144c090ae01fef5e5dc5d322dfdcb968ee04e0fa262fe1b2619"/>
    <x v="15"/>
    <n v="17825710.468669999"/>
    <n v="14038417.468600001"/>
    <n v="17825710.468669999"/>
    <n v="14038417.468600001"/>
    <n v="8650196.9416299984"/>
    <n v="7740836.2422200013"/>
    <n v="8650196.9416299984"/>
    <n v="7740836.2422200013"/>
    <n v="0"/>
    <n v="0"/>
    <n v="137.94900000000001"/>
    <n v="132.37299999999999"/>
    <n v="0"/>
    <n v="0"/>
    <n v="7949101.9270900004"/>
    <n v="7184677.2415899998"/>
    <n v="15649383.234620001"/>
    <n v="12922918.3026"/>
    <n v="0"/>
    <n v="0"/>
    <n v="0"/>
    <n v="0"/>
    <n v="0"/>
    <n v="0"/>
    <s v="Daños"/>
    <s v="Totales"/>
    <s v="Daños Total"/>
    <x v="53"/>
    <x v="3"/>
    <n v="77118417.460149989"/>
    <n v="65800436.183449998"/>
    <n v="915229324.65265"/>
    <n v="785024033.86473012"/>
    <n v="876641246.77607977"/>
    <n v="747866068.79561019"/>
    <n v="331092600.8689599"/>
    <n v="285669994.80188996"/>
    <n v="170533067.60230005"/>
    <n v="189669403.83888006"/>
    <n v="17825710.468669999"/>
    <n v="14038417.468600001"/>
    <n v="5.3839048114896029"/>
    <n v="4.9142079056414518"/>
    <n v="3787293.0000699982"/>
    <n v="26.978062224899002"/>
    <n v="100"/>
    <n v="100"/>
    <n v="23.114725451778391"/>
    <n v="21.334839528208047"/>
    <n v="1.9476769360985298"/>
    <n v="2.0334099649344033"/>
    <n v="1.7882786848560361"/>
    <n v="1.8771298838584776"/>
    <m/>
    <m/>
    <m/>
    <n v="0"/>
    <m/>
    <n v="0"/>
    <m/>
    <n v="0"/>
    <m/>
    <n v="11.747577018231837"/>
    <n v="48.526519920949895"/>
    <n v="55.140376467177155"/>
    <n v="5.0724455164338638"/>
    <n v="10.639652412984812"/>
    <n v="21.097904267269541"/>
    <n v="50.79498538641942"/>
    <n v="55.59639915191984"/>
    <s v="Medianas"/>
    <n v="2023"/>
    <n v="4"/>
    <d v="2025-03-26T00:00:00"/>
    <x v="53"/>
    <x v="15"/>
  </r>
  <r>
    <n v="2024"/>
    <n v="12"/>
    <n v="81"/>
    <x v="34"/>
    <s v="Daños"/>
    <n v="53"/>
    <s v="2858dcd1057d3eae7f7d5f782167e24b61153c01551450a628cee722509f6529"/>
    <s v="866d562d83a77144c090ae01fef5e5dc5d322dfdcb968ee04e0fa262fe1b2619"/>
    <x v="31"/>
    <n v="1804855.7942300001"/>
    <n v="1678335.85387"/>
    <n v="1804855.7942300001"/>
    <n v="1678335.85387"/>
    <n v="797301.1911800002"/>
    <n v="2183804.7939200001"/>
    <n v="797301.1911800002"/>
    <n v="2183804.7939200001"/>
    <n v="0"/>
    <n v="0"/>
    <n v="137.94900000000001"/>
    <n v="132.37299999999999"/>
    <n v="0"/>
    <n v="0"/>
    <n v="729846.67339999997"/>
    <n v="666259.22858"/>
    <n v="1457999.1903199998"/>
    <n v="1225209.25272"/>
    <n v="0"/>
    <n v="0"/>
    <n v="0"/>
    <n v="0"/>
    <n v="0"/>
    <n v="0"/>
    <s v="Daños"/>
    <s v="Totales"/>
    <s v="Daños Total"/>
    <x v="53"/>
    <x v="3"/>
    <n v="1804855.7942300001"/>
    <n v="1678335.85387"/>
    <n v="915229324.65265"/>
    <n v="785024033.86473012"/>
    <n v="876641246.77607977"/>
    <n v="747866068.79561019"/>
    <n v="331092600.8689599"/>
    <n v="285669994.80188996"/>
    <n v="170533067.60230005"/>
    <n v="189669403.83888006"/>
    <n v="1804855.7942300001"/>
    <n v="1678335.85387"/>
    <n v="0.54512115024410568"/>
    <n v="0.58750862337989451"/>
    <n v="126519.94036000012"/>
    <n v="7.5384161083291712"/>
    <n v="100"/>
    <n v="100"/>
    <n v="100"/>
    <n v="100"/>
    <n v="0.19720257487542628"/>
    <n v="0.20588305659441711"/>
    <n v="0.21379420010969996"/>
    <n v="0.22441663339170492"/>
    <m/>
    <m/>
    <m/>
    <n v="0"/>
    <m/>
    <n v="0"/>
    <m/>
    <n v="0"/>
    <m/>
    <n v="-63.490271960214038"/>
    <n v="44.175340419379616"/>
    <n v="130.11726996622647"/>
    <n v="0.46753465611689182"/>
    <n v="9.543949575831622"/>
    <n v="19.000014657349308"/>
    <n v="50.058098676983086"/>
    <n v="54.379219476255599"/>
    <s v="Resto"/>
    <n v="2023"/>
    <n v="4"/>
    <d v="2025-03-26T00:00:00"/>
    <x v="53"/>
    <x v="31"/>
  </r>
  <r>
    <n v="2024"/>
    <n v="12"/>
    <n v="46"/>
    <x v="33"/>
    <s v="Daños"/>
    <n v="34"/>
    <s v="86e50149658661312a9e0b35558d84f6c6d3da797f552a9657fe0558ca40cdef"/>
    <s v="866d562d83a77144c090ae01fef5e5dc5d322dfdcb968ee04e0fa262fe1b2619"/>
    <x v="0"/>
    <n v="65890424.067209996"/>
    <n v="50334013.664760001"/>
    <n v="65890424.067209996"/>
    <n v="50334013.664760001"/>
    <n v="37262129.864649996"/>
    <n v="32298108.696149983"/>
    <n v="37262129.864649996"/>
    <n v="32298108.696149983"/>
    <n v="0"/>
    <n v="0"/>
    <n v="137.94900000000001"/>
    <n v="132.37299999999999"/>
    <n v="88178.226479999998"/>
    <n v="81803.465989999997"/>
    <n v="37274066.201140001"/>
    <n v="32249299.090880003"/>
    <n v="57854533.149530001"/>
    <n v="46594456.339060001"/>
    <n v="0"/>
    <n v="0"/>
    <n v="0"/>
    <n v="0"/>
    <n v="0"/>
    <n v="0"/>
    <s v="Daños"/>
    <s v="Totales"/>
    <s v="Daños Total"/>
    <x v="53"/>
    <x v="3"/>
    <n v="65890424.067209996"/>
    <n v="50334013.664760001"/>
    <n v="915229324.65265"/>
    <n v="785024033.86473012"/>
    <n v="876641246.77607977"/>
    <n v="747866068.79561019"/>
    <n v="331092600.8689599"/>
    <n v="285669994.80188996"/>
    <n v="170533067.60230005"/>
    <n v="189669403.83888006"/>
    <n v="65890424.067209996"/>
    <n v="50334013.664760001"/>
    <n v="19.900905032090453"/>
    <n v="17.619636146829588"/>
    <n v="15556410.402449995"/>
    <n v="30.906357887651215"/>
    <n v="100"/>
    <n v="100"/>
    <n v="100"/>
    <n v="100"/>
    <n v="7.1993348871570397"/>
    <n v="7.5162358957586637"/>
    <n v="6.4117799574825778"/>
    <n v="6.7303512975016595"/>
    <m/>
    <m/>
    <m/>
    <n v="0"/>
    <m/>
    <n v="0"/>
    <m/>
    <n v="0"/>
    <m/>
    <n v="15.369386533434204"/>
    <n v="56.55166193291096"/>
    <n v="64.167560551132112"/>
    <n v="21.850383851388262"/>
    <n v="15.581011841838709"/>
    <n v="24.166129825686376"/>
    <n v="64.427218010388202"/>
    <n v="69.212738219772945"/>
    <s v="Grandes"/>
    <n v="2023"/>
    <n v="4"/>
    <d v="2025-03-26T00:00:00"/>
    <x v="53"/>
    <x v="0"/>
  </r>
  <r>
    <n v="2024"/>
    <n v="12"/>
    <n v="92"/>
    <x v="22"/>
    <s v="Daños"/>
    <n v="219"/>
    <s v="314f04b30f62e0056bd059354a5536fb2e302107eed143b5fa2aa0bbba07f608"/>
    <s v="866d562d83a77144c090ae01fef5e5dc5d322dfdcb968ee04e0fa262fe1b2619"/>
    <x v="10"/>
    <n v="12045333.467219999"/>
    <n v="12495032.84175"/>
    <n v="12045333.467219999"/>
    <n v="12495032.84175"/>
    <n v="5960597.8452299992"/>
    <n v="6296886.7141500004"/>
    <n v="5960597.8452299992"/>
    <n v="6296886.7141500004"/>
    <n v="0"/>
    <n v="0"/>
    <n v="137.94900000000001"/>
    <n v="132.37299999999999"/>
    <n v="0"/>
    <n v="0"/>
    <n v="1959405.60148"/>
    <n v="1312572.4806600001"/>
    <n v="3465108.6709400001"/>
    <n v="2833503.7310199998"/>
    <n v="0"/>
    <n v="0"/>
    <n v="0"/>
    <n v="0"/>
    <n v="0"/>
    <n v="0"/>
    <s v="Daños"/>
    <s v="Totales"/>
    <s v="Daños Total"/>
    <x v="53"/>
    <x v="3"/>
    <n v="12045333.467219999"/>
    <n v="12495032.84175"/>
    <n v="915229324.65265"/>
    <n v="785024033.86473012"/>
    <n v="876641246.77607977"/>
    <n v="747866068.79561019"/>
    <n v="331092600.8689599"/>
    <n v="285669994.80188996"/>
    <n v="170533067.60230005"/>
    <n v="189669403.83888006"/>
    <n v="12045333.467219999"/>
    <n v="12495032.84175"/>
    <n v="3.638055769173564"/>
    <n v="4.373939534817163"/>
    <n v="-449699.37453000061"/>
    <n v="-3.5990251504374404"/>
    <n v="100"/>
    <n v="100"/>
    <n v="100"/>
    <n v="100"/>
    <n v="1.3161000355611936"/>
    <n v="1.3740322522488764"/>
    <n v="1.5916751975396282"/>
    <n v="1.6707580893290745"/>
    <m/>
    <m/>
    <m/>
    <n v="0"/>
    <m/>
    <n v="0"/>
    <m/>
    <n v="0"/>
    <m/>
    <n v="-5.3405577102778823"/>
    <n v="49.484705935714324"/>
    <n v="50.395119355829443"/>
    <n v="3.4952739248969014"/>
    <n v="49.279802094795791"/>
    <n v="22.290598491382131"/>
    <n v="56.546728762433318"/>
    <n v="46.323301652668107"/>
    <s v="Medianas"/>
    <n v="2023"/>
    <n v="4"/>
    <d v="2025-03-26T00:00:00"/>
    <x v="53"/>
    <x v="10"/>
  </r>
  <r>
    <n v="2024"/>
    <n v="12"/>
    <n v="201.1"/>
    <x v="1"/>
    <s v="Daños"/>
    <n v="201.1"/>
    <m/>
    <m/>
    <x v="1"/>
    <n v="331092600.8689599"/>
    <n v="285669994.80189002"/>
    <n v="331092600.8689599"/>
    <n v="285669994.80189002"/>
    <n v="170533067.60229999"/>
    <n v="189669403.83888006"/>
    <n v="170533067.60229999"/>
    <n v="189669403.83888006"/>
    <n v="0"/>
    <n v="0"/>
    <n v="0"/>
    <n v="0"/>
    <n v="657057.66622999997"/>
    <n v="770693.62259000004"/>
    <n v="122636382.39342004"/>
    <n v="107950906.72480002"/>
    <n v="203791446.4113"/>
    <n v="167889865.10264996"/>
    <n v="0"/>
    <n v="0"/>
    <n v="0"/>
    <n v="0"/>
    <n v="0"/>
    <n v="0"/>
    <s v="Daños"/>
    <s v="Totales"/>
    <s v="Daños Total"/>
    <x v="53"/>
    <x v="3"/>
    <n v="685993935.32779002"/>
    <n v="581485329.71201992"/>
    <n v="915229324.65265"/>
    <n v="785024033.86473012"/>
    <n v="876641246.77607977"/>
    <n v="747866068.79561019"/>
    <n v="331092600.8689599"/>
    <n v="285669994.80188996"/>
    <n v="170533067.60230005"/>
    <n v="189669403.83888006"/>
    <n v="331092600.8689599"/>
    <n v="285669994.80189002"/>
    <n v="100"/>
    <n v="100.00000000000003"/>
    <n v="45422606.067069888"/>
    <n v="15.90037697118667"/>
    <n v="100"/>
    <n v="100"/>
    <n v="48.264654221870515"/>
    <n v="49.127635763978397"/>
    <n v="36.175917002508299"/>
    <n v="37.768311961886361"/>
    <n v="36.389968010981264"/>
    <n v="38.198015222423855"/>
    <m/>
    <m/>
    <m/>
    <n v="0"/>
    <m/>
    <n v="0"/>
    <m/>
    <n v="0"/>
    <m/>
    <n v="-10.089311111472654"/>
    <n v="51.506154820353025"/>
    <n v="66.394583712025607"/>
    <n v="99.999999999999972"/>
    <n v="13.603846520768737"/>
    <n v="21.38400747817586"/>
    <n v="60.177394367136692"/>
    <n v="64.298644029999963"/>
    <m/>
    <n v="2023"/>
    <n v="4"/>
    <d v="2025-03-26T00:00:00"/>
    <x v="53"/>
    <x v="1"/>
  </r>
  <r>
    <n v="2024"/>
    <n v="12"/>
    <n v="93"/>
    <x v="43"/>
    <s v="Daños"/>
    <n v="220"/>
    <s v="36790ecd55c2030dc553685bef719df653f413a20cdad1bfd1dc934c76686ddd"/>
    <s v="866d562d83a77144c090ae01fef5e5dc5d322dfdcb968ee04e0fa262fe1b2619"/>
    <x v="35"/>
    <n v="790543.25459999999"/>
    <n v="654697.32048999995"/>
    <n v="790543.25459999999"/>
    <n v="654697.32048999995"/>
    <n v="200055.58729000002"/>
    <n v="156448.14784999998"/>
    <n v="200055.58729000002"/>
    <n v="156448.14784999998"/>
    <n v="0"/>
    <n v="0"/>
    <n v="137.94900000000001"/>
    <n v="132.37299999999999"/>
    <n v="8.2452299999999994"/>
    <n v="-0.43876999999999999"/>
    <n v="12653.958359999999"/>
    <n v="15876.31673"/>
    <n v="35620.681479999999"/>
    <n v="1648.1358400000001"/>
    <n v="0"/>
    <n v="0"/>
    <n v="0"/>
    <n v="0"/>
    <n v="0"/>
    <n v="0"/>
    <s v="Daños"/>
    <s v="Totales"/>
    <s v="Daños Total"/>
    <x v="53"/>
    <x v="3"/>
    <n v="790543.25459999999"/>
    <n v="654697.32048999995"/>
    <n v="915229324.65265"/>
    <n v="785024033.86473012"/>
    <n v="876641246.77607977"/>
    <n v="747866068.79561019"/>
    <n v="331092600.8689599"/>
    <n v="285669994.80188996"/>
    <n v="170533067.60230005"/>
    <n v="189669403.83888006"/>
    <n v="790543.25459999999"/>
    <n v="654697.32048999995"/>
    <n v="0.23876802215609819"/>
    <n v="0.22917958917737499"/>
    <n v="135845.93411000003"/>
    <n v="20.749425705351566"/>
    <n v="100"/>
    <n v="100"/>
    <n v="100"/>
    <n v="100"/>
    <n v="8.6376521523720717E-2"/>
    <n v="9.0178651473141122E-2"/>
    <n v="8.3398379189345034E-2"/>
    <n v="8.7542054360662133E-2"/>
    <m/>
    <m/>
    <m/>
    <n v="0"/>
    <m/>
    <n v="0"/>
    <m/>
    <n v="0"/>
    <m/>
    <n v="27.873413676849768"/>
    <n v="25.306089973688334"/>
    <n v="23.896256018416011"/>
    <n v="0.11731190325887375"/>
    <n v="-20.296636964359692"/>
    <n v="2061.2709714509938"/>
    <n v="35.524189415367694"/>
    <n v="963.28933238900981"/>
    <s v="Resto"/>
    <n v="2023"/>
    <n v="4"/>
    <d v="2025-03-26T00:00:00"/>
    <x v="53"/>
    <x v="35"/>
  </r>
  <r>
    <n v="2024"/>
    <n v="12"/>
    <n v="109"/>
    <x v="68"/>
    <s v="Daños"/>
    <n v="228"/>
    <s v="9d693eeee1d1899cbc50b6d45df953d3835acf28ee869879b45565fccc814765"/>
    <s v="866d562d83a77144c090ae01fef5e5dc5d322dfdcb968ee04e0fa262fe1b2619"/>
    <x v="22"/>
    <n v="4465205.7030500006"/>
    <n v="3855035.1309799999"/>
    <n v="4465205.7030500006"/>
    <n v="3855035.1309799999"/>
    <n v="4489145.7284200005"/>
    <n v="567117.22640999989"/>
    <n v="4489145.7284200005"/>
    <n v="567117.22640999989"/>
    <n v="0"/>
    <n v="0"/>
    <n v="137.94900000000001"/>
    <n v="132.37299999999999"/>
    <n v="0"/>
    <n v="0"/>
    <n v="7861.45525"/>
    <n v="-4189.01937"/>
    <n v="21587.389210000001"/>
    <n v="-45572.966520000002"/>
    <n v="0"/>
    <n v="0"/>
    <n v="0"/>
    <n v="0"/>
    <n v="0"/>
    <n v="0"/>
    <s v="Daños"/>
    <s v="Totales"/>
    <s v="Daños Total"/>
    <x v="53"/>
    <x v="3"/>
    <n v="4465205.7030500006"/>
    <n v="3855035.1309799999"/>
    <n v="915229324.65265"/>
    <n v="785024033.86473012"/>
    <n v="876641246.77607977"/>
    <n v="747866068.79561019"/>
    <n v="331092600.8689599"/>
    <n v="285669994.80188996"/>
    <n v="170533067.60230005"/>
    <n v="189669403.83888006"/>
    <n v="4465205.7030500006"/>
    <n v="3855035.1309799999"/>
    <n v="1.3486274508493905"/>
    <n v="1.3494714884751682"/>
    <n v="610170.57207000069"/>
    <n v="15.827886162865855"/>
    <n v="100"/>
    <n v="100"/>
    <n v="100"/>
    <n v="100"/>
    <n v="0.48787834729231888"/>
    <n v="0.5093538228404334"/>
    <n v="0.49107224297342633"/>
    <n v="0.51547132459001443"/>
    <m/>
    <m/>
    <m/>
    <n v="0"/>
    <m/>
    <n v="0"/>
    <m/>
    <n v="0"/>
    <m/>
    <n v="691.57280353437068"/>
    <n v="100.53614608065307"/>
    <n v="14.711078035385668"/>
    <n v="2.6324195017057526"/>
    <n v="-287.66815227211515"/>
    <n v="-147.36884793428189"/>
    <n v="36.416887533385975"/>
    <n v="9.1918953052170096"/>
    <s v="Resto"/>
    <n v="2023"/>
    <n v="4"/>
    <d v="2025-03-26T00:00:00"/>
    <x v="53"/>
    <x v="22"/>
  </r>
  <r>
    <n v="2024"/>
    <n v="12"/>
    <n v="102"/>
    <x v="37"/>
    <s v="Daños"/>
    <n v="224"/>
    <s v="84a5092e4a5b6fe968fd523fb2fc917dbffae44105f82b6b94c8ed5b9a800223"/>
    <s v="866d562d83a77144c090ae01fef5e5dc5d322dfdcb968ee04e0fa262fe1b2619"/>
    <x v="41"/>
    <n v="342480.62541000004"/>
    <n v="355281.34495"/>
    <n v="342480.62541000004"/>
    <n v="355281.34495"/>
    <n v="114157.63875999999"/>
    <n v="68006.181780000014"/>
    <n v="114157.63875999999"/>
    <n v="68006.181780000014"/>
    <n v="0"/>
    <n v="0"/>
    <n v="137.94900000000001"/>
    <n v="132.37299999999999"/>
    <n v="7778.2909400000008"/>
    <n v="2494.8323599999999"/>
    <n v="30245.018510000002"/>
    <n v="16873.32691"/>
    <n v="72360.476569999999"/>
    <n v="67946.829769999997"/>
    <n v="0"/>
    <n v="0"/>
    <n v="0"/>
    <n v="0"/>
    <n v="0"/>
    <n v="0"/>
    <s v="Daños"/>
    <s v="Totales"/>
    <s v="Daños Total"/>
    <x v="53"/>
    <x v="3"/>
    <n v="342480.62541000004"/>
    <n v="355281.34495"/>
    <n v="915229324.65265"/>
    <n v="785024033.86473012"/>
    <n v="876641246.77607977"/>
    <n v="747866068.79561019"/>
    <n v="331092600.8689599"/>
    <n v="285669994.80188996"/>
    <n v="170533067.60230005"/>
    <n v="189669403.83888006"/>
    <n v="342480.62541000004"/>
    <n v="355281.34495"/>
    <n v="0.10343952855217907"/>
    <n v="0.12436774999641982"/>
    <n v="-12800.719539999962"/>
    <n v="-3.6029810520452288"/>
    <n v="100"/>
    <n v="100"/>
    <n v="100"/>
    <n v="100"/>
    <n v="3.7420197996822176E-2"/>
    <n v="3.9067363835491503E-2"/>
    <n v="4.5257384439674316E-2"/>
    <n v="4.750601207541847E-2"/>
    <m/>
    <m/>
    <m/>
    <n v="0"/>
    <m/>
    <n v="0"/>
    <m/>
    <n v="0"/>
    <m/>
    <n v="67.863620294548994"/>
    <n v="33.332583010596991"/>
    <n v="19.141500882792133"/>
    <n v="6.6941643849524168E-2"/>
    <n v="79.24751100552227"/>
    <n v="6.4957361733287478"/>
    <n v="41.797704967768709"/>
    <n v="24.833133447309034"/>
    <s v="Resto"/>
    <n v="2023"/>
    <n v="4"/>
    <d v="2025-03-26T00:00:00"/>
    <x v="53"/>
    <x v="41"/>
  </r>
  <r>
    <n v="2024"/>
    <n v="12"/>
    <n v="9"/>
    <x v="8"/>
    <s v="Daños"/>
    <n v="9"/>
    <s v="19581e27de7ced00ff1ce50b2047e7a567c76b1cbaebabe5ef03f7c3017bb5b7"/>
    <s v="866d562d83a77144c090ae01fef5e5dc5d322dfdcb968ee04e0fa262fe1b2619"/>
    <x v="26"/>
    <n v="2819136.7356100003"/>
    <n v="2269438.1564699998"/>
    <n v="2819136.7356100003"/>
    <n v="2269438.1564699998"/>
    <n v="1370631.12558"/>
    <n v="1463066.9601000003"/>
    <n v="1370631.12558"/>
    <n v="1463066.9601000003"/>
    <n v="0"/>
    <n v="0"/>
    <n v="137.94900000000001"/>
    <n v="132.37299999999999"/>
    <n v="6591.2903999999999"/>
    <n v="1516.9407499999998"/>
    <n v="1239785.1352300001"/>
    <n v="1222382.9147000001"/>
    <n v="2017738.8836099999"/>
    <n v="1637895.1058099999"/>
    <n v="0"/>
    <n v="0"/>
    <n v="0"/>
    <n v="0"/>
    <n v="0"/>
    <n v="0"/>
    <s v="Daños"/>
    <s v="Totales"/>
    <s v="Daños Total"/>
    <x v="53"/>
    <x v="3"/>
    <n v="3641209.24174"/>
    <n v="3056102.5559399999"/>
    <n v="915229324.65265"/>
    <n v="785024033.86473012"/>
    <n v="876641246.77607977"/>
    <n v="747866068.79561019"/>
    <n v="331092600.8689599"/>
    <n v="285669994.80188996"/>
    <n v="170533067.60230005"/>
    <n v="189669403.83888006"/>
    <n v="2819136.7356100003"/>
    <n v="2269438.1564699998"/>
    <n v="0.85146473470295403"/>
    <n v="0.79442650532613279"/>
    <n v="549698.57914000051"/>
    <n v="24.221791529011295"/>
    <n v="100"/>
    <n v="100"/>
    <n v="77.423090749457685"/>
    <n v="74.259227723199345"/>
    <n v="0.30802517573176819"/>
    <n v="0.32158385724805982"/>
    <n v="0.28909155115893609"/>
    <n v="0.30345515743544604"/>
    <m/>
    <m/>
    <m/>
    <n v="0"/>
    <m/>
    <n v="0"/>
    <m/>
    <n v="0"/>
    <m/>
    <n v="-6.3179496934085861"/>
    <n v="48.618823921054862"/>
    <n v="64.468245408181971"/>
    <n v="0.80373334324604262"/>
    <n v="1.4236308705501521"/>
    <n v="23.190970926807509"/>
    <n v="61.444280293189458"/>
    <n v="74.631330807688471"/>
    <s v="Resto"/>
    <n v="2023"/>
    <n v="4"/>
    <d v="2025-03-26T00:00:00"/>
    <x v="53"/>
    <x v="26"/>
  </r>
  <r>
    <n v="2024"/>
    <n v="12"/>
    <n v="150.1"/>
    <x v="32"/>
    <s v="Vida Total"/>
    <n v="150.1"/>
    <m/>
    <m/>
    <x v="21"/>
    <n v="28813069.421429999"/>
    <n v="23811408.348359998"/>
    <n v="28813069.421429999"/>
    <n v="23811408.348359998"/>
    <n v="13061266.81807"/>
    <n v="13901683.16657"/>
    <n v="13061266.81807"/>
    <n v="13901683.16657"/>
    <n v="0"/>
    <n v="0"/>
    <n v="0"/>
    <n v="0"/>
    <n v="207745.32112000001"/>
    <n v="199402.56841000001"/>
    <n v="9759481.8337300029"/>
    <n v="9907345.1053399984"/>
    <n v="19279323.373670001"/>
    <n v="18445045.637259997"/>
    <n v="21108014.464670002"/>
    <n v="17412524.831359997"/>
    <n v="6723168.9204900004"/>
    <n v="5678300.277999999"/>
    <n v="981886.03627000004"/>
    <n v="720674.51546000002"/>
    <s v="Vida Total"/>
    <s v="Totales"/>
    <s v="Vida Total"/>
    <x v="54"/>
    <x v="3"/>
    <n v="127870632.28976001"/>
    <n v="116062841.39642"/>
    <n v="915229324.65265"/>
    <n v="785024033.86473012"/>
    <n v="876641246.77607977"/>
    <n v="747866068.79561019"/>
    <n v="375894584.23468989"/>
    <n v="313412710.72724998"/>
    <n v="204982911.17897007"/>
    <n v="177114677.79237002"/>
    <n v="28813069.421429999"/>
    <n v="23811408.348359998"/>
    <n v="7.6651994016068485"/>
    <n v="7.5974609622907332"/>
    <n v="5001661.0730700009"/>
    <n v="21.005313923040127"/>
    <n v="100"/>
    <n v="100"/>
    <n v="22.532984239992199"/>
    <n v="20.515961923619138"/>
    <n v="3.1481803134274795"/>
    <n v="3.2867572142415646"/>
    <n v="3.0332075606825324"/>
    <n v="3.1839134494638497"/>
    <n v="5.6154079760540547"/>
    <n v="1.7885782882927592"/>
    <n v="0.26121313726003542"/>
    <n v="3695489.6333100051"/>
    <n v="21.223169351376427"/>
    <n v="1044868.6424900014"/>
    <n v="18.401081156948319"/>
    <n v="261211.52081000002"/>
    <n v="36.245422199128406"/>
    <n v="-6.0454287328385314"/>
    <n v="45.331049694953904"/>
    <n v="58.38244829196536"/>
    <n v="6.3718808279907"/>
    <n v="-1.4924610986882691"/>
    <n v="4.5230451190899634"/>
    <n v="50.621495602167464"/>
    <n v="53.712770898905347"/>
    <s v="Resto"/>
    <n v="2023"/>
    <n v="4"/>
    <d v="2025-03-26T00:00:00"/>
    <x v="54"/>
    <x v="21"/>
  </r>
  <r>
    <n v="2024"/>
    <n v="12"/>
    <n v="201.1"/>
    <x v="1"/>
    <s v="Vida Total"/>
    <n v="201.1"/>
    <m/>
    <m/>
    <x v="1"/>
    <n v="375894584.23469001"/>
    <n v="313412710.72724986"/>
    <n v="375894584.23469001"/>
    <n v="313412710.72724986"/>
    <n v="204982911.17896995"/>
    <n v="177114677.79236999"/>
    <n v="204982911.17896995"/>
    <n v="177114677.79236999"/>
    <n v="0"/>
    <n v="0"/>
    <n v="0"/>
    <n v="0"/>
    <n v="1185581.61384"/>
    <n v="1614500.6239799999"/>
    <n v="195888814.17149997"/>
    <n v="167731951.03850001"/>
    <n v="214114442.63048005"/>
    <n v="201847637.81737998"/>
    <n v="185707394.90734997"/>
    <n v="143000092.11051995"/>
    <n v="146199710.26111001"/>
    <n v="132565051.90339999"/>
    <n v="43987479.066230007"/>
    <n v="37847657.98979"/>
    <s v="Vida Total"/>
    <s v="Totales"/>
    <s v="Vida Total"/>
    <x v="54"/>
    <x v="3"/>
    <n v="752550334.35937989"/>
    <n v="643519617.17759001"/>
    <n v="915229324.65265"/>
    <n v="785024033.86473012"/>
    <n v="876641246.77607977"/>
    <n v="747866068.79561019"/>
    <n v="375894584.23468989"/>
    <n v="313412710.72724998"/>
    <n v="204982911.17897007"/>
    <n v="177114677.79237002"/>
    <n v="375894584.23469001"/>
    <n v="313412710.72724986"/>
    <n v="100.00000000000003"/>
    <n v="99.999999999999972"/>
    <n v="62481873.50744015"/>
    <n v="19.935973037741771"/>
    <n v="100"/>
    <n v="100"/>
    <n v="49.949427576120357"/>
    <n v="48.702899237453764"/>
    <n v="41.071081761650333"/>
    <n v="42.87895254952619"/>
    <n v="39.923963752332064"/>
    <n v="41.907598673647641"/>
    <n v="49.404115594121862"/>
    <n v="38.89380597455753"/>
    <n v="11.702078431320631"/>
    <n v="42707302.796830028"/>
    <n v="29.865227473995603"/>
    <n v="13634658.357710019"/>
    <n v="10.28525856697553"/>
    <n v="6139821.0764400065"/>
    <n v="16.222459730787886"/>
    <n v="15.734570242263967"/>
    <n v="54.532020352543512"/>
    <n v="56.511644783451551"/>
    <n v="99.999999999999943"/>
    <n v="16.786821448548594"/>
    <n v="6.077259533846191"/>
    <n v="91.487903274963116"/>
    <n v="83.098297732002251"/>
    <m/>
    <n v="2023"/>
    <n v="4"/>
    <d v="2025-03-26T00:00:00"/>
    <x v="54"/>
    <x v="1"/>
  </r>
  <r>
    <n v="2024"/>
    <n v="12"/>
    <n v="94"/>
    <x v="19"/>
    <s v="Vida Total"/>
    <n v="7"/>
    <s v="7902699be42c8a8e46fbbb4501726517e86b22c56a189f7625a6da49081b2451"/>
    <s v="866d562d83a77144c090ae01fef5e5dc5d322dfdcb968ee04e0fa262fe1b2619"/>
    <x v="20"/>
    <n v="2602156.99174"/>
    <n v="2274000.3391799997"/>
    <n v="2602156.99174"/>
    <n v="2274000.3391799997"/>
    <n v="1297973.9178300002"/>
    <n v="1500180.5475200003"/>
    <n v="1297973.9178300002"/>
    <n v="1500180.5475200003"/>
    <n v="0"/>
    <n v="0"/>
    <n v="137.94900000000001"/>
    <n v="132.37299999999999"/>
    <n v="5186.0538799999995"/>
    <n v="6003.4050900000002"/>
    <n v="1159622.37317"/>
    <n v="1342790.0548"/>
    <n v="1423886.84779"/>
    <n v="1540968.41527"/>
    <n v="2602156.99174"/>
    <n v="2274000.3391799997"/>
    <n v="0"/>
    <n v="0"/>
    <n v="0"/>
    <n v="0"/>
    <s v="Vida Total"/>
    <s v="Totales"/>
    <s v="Vida Total"/>
    <x v="54"/>
    <x v="3"/>
    <n v="7555571.8099100003"/>
    <n v="8049984.2732899999"/>
    <n v="915229324.65265"/>
    <n v="785024033.86473012"/>
    <n v="876641246.77607977"/>
    <n v="747866068.79561019"/>
    <n v="375894584.23468989"/>
    <n v="313412710.72724998"/>
    <n v="204982911.17897007"/>
    <n v="177114677.79237002"/>
    <n v="2602156.99174"/>
    <n v="2274000.3391799997"/>
    <n v="0.69225711166813253"/>
    <n v="0.72556098120697077"/>
    <n v="328156.65256000031"/>
    <n v="14.43080930578633"/>
    <n v="100"/>
    <n v="100"/>
    <n v="34.440239034284239"/>
    <n v="28.248506605474695"/>
    <n v="0.28431748433405768"/>
    <n v="0.296832598432899"/>
    <n v="0.28967270313813598"/>
    <n v="0.3040651841367974"/>
    <n v="0.69225711166813253"/>
    <m/>
    <m/>
    <n v="328156.65256000031"/>
    <n v="14.43080930578633"/>
    <n v="0"/>
    <m/>
    <n v="0"/>
    <m/>
    <n v="-13.478819601032344"/>
    <n v="49.88069213157182"/>
    <n v="65.970990490747354"/>
    <n v="0.63321079321424134"/>
    <n v="-13.640827989099281"/>
    <n v="-7.5979213019421676"/>
    <n v="81.440626758357794"/>
    <n v="87.139362591330197"/>
    <s v="Resto"/>
    <n v="2023"/>
    <n v="4"/>
    <d v="2025-03-26T00:00:00"/>
    <x v="54"/>
    <x v="20"/>
  </r>
  <r>
    <n v="2024"/>
    <n v="12"/>
    <n v="3"/>
    <x v="40"/>
    <s v="Vida Total"/>
    <n v="3"/>
    <s v="4e07408562bedb8b60ce05c1decfe3ad16b72230967de01f640b7e4729b49fce"/>
    <s v="866d562d83a77144c090ae01fef5e5dc5d322dfdcb968ee04e0fa262fe1b2619"/>
    <x v="16"/>
    <n v="15278066.394459998"/>
    <n v="11818475.58759"/>
    <n v="15278066.394459998"/>
    <n v="11818475.58759"/>
    <n v="7352185.4428000012"/>
    <n v="6974653.4172499981"/>
    <n v="7352185.4428000012"/>
    <n v="6974653.4172499981"/>
    <n v="0"/>
    <n v="0"/>
    <n v="137.94900000000001"/>
    <n v="132.37299999999999"/>
    <n v="29163.434420000001"/>
    <n v="20151.605249999997"/>
    <n v="7318339.02929"/>
    <n v="6879739.2254399993"/>
    <n v="-445811.07816000003"/>
    <n v="3721731.1225399999"/>
    <n v="6738608.2969300002"/>
    <n v="5067714.1190600004"/>
    <n v="8539458.0975299999"/>
    <n v="6750761.4685299993"/>
    <n v="0"/>
    <n v="0"/>
    <s v="Vida Total"/>
    <s v="Totales"/>
    <s v="Vida Total"/>
    <x v="54"/>
    <x v="3"/>
    <n v="25277015.57071"/>
    <n v="21222664.481219999"/>
    <n v="915229324.65265"/>
    <n v="785024033.86473012"/>
    <n v="876641246.77607977"/>
    <n v="747866068.79561019"/>
    <n v="375894584.23468989"/>
    <n v="313412710.72724998"/>
    <n v="204982911.17897007"/>
    <n v="177114677.79237002"/>
    <n v="15278066.394459998"/>
    <n v="11818475.58759"/>
    <n v="4.0644550454393178"/>
    <n v="3.7708986212352844"/>
    <n v="3459590.8068699986"/>
    <n v="29.272733029145858"/>
    <n v="100"/>
    <n v="100"/>
    <n v="60.442524758198168"/>
    <n v="55.687991477451874"/>
    <n v="1.6693156548779036"/>
    <n v="1.7427957503307474"/>
    <n v="1.5054921986791652"/>
    <n v="1.5802930605773955"/>
    <n v="1.792685656977369"/>
    <n v="2.2717693884619488"/>
    <m/>
    <n v="1670894.1778699998"/>
    <n v="32.971358261620544"/>
    <n v="1788696.6290000007"/>
    <n v="26.49622027586609"/>
    <n v="0"/>
    <m/>
    <n v="5.4129144914394578"/>
    <n v="48.122486530533656"/>
    <n v="59.014831190020303"/>
    <n v="3.586730913573974"/>
    <n v="6.3752387914376207"/>
    <n v="-111.97859446266887"/>
    <n v="-1641.5785492579155"/>
    <n v="184.8532040311587"/>
    <s v="Medianas"/>
    <n v="2023"/>
    <n v="4"/>
    <d v="2025-03-26T00:00:00"/>
    <x v="54"/>
    <x v="16"/>
  </r>
  <r>
    <n v="2024"/>
    <n v="12"/>
    <n v="69"/>
    <x v="77"/>
    <s v="Vida Total"/>
    <n v="202"/>
    <s v="c17edaae86e4016a583e098582f6dbf3eccade8ef83747df9ba617ded9d31309"/>
    <s v="866d562d83a77144c090ae01fef5e5dc5d322dfdcb968ee04e0fa262fe1b2619"/>
    <x v="19"/>
    <n v="3873467.4639400002"/>
    <n v="1031653.28337"/>
    <n v="3873467.4639400002"/>
    <n v="1031653.28337"/>
    <n v="1425284.76138"/>
    <n v="1588749.4539300001"/>
    <n v="1425284.76138"/>
    <n v="1588749.4539300001"/>
    <n v="0"/>
    <n v="0"/>
    <n v="137.94900000000001"/>
    <n v="132.37299999999999"/>
    <n v="4641.2883300000003"/>
    <n v="5692.4964"/>
    <n v="1035248.50745"/>
    <n v="931943.50113999995"/>
    <n v="1461911.2320899998"/>
    <n v="1117366.9733499999"/>
    <n v="3873467.4639400002"/>
    <n v="1031653.28337"/>
    <n v="0"/>
    <n v="0"/>
    <n v="0"/>
    <n v="0"/>
    <s v="Vida Total"/>
    <s v="Totales"/>
    <s v="Vida Total"/>
    <x v="54"/>
    <x v="3"/>
    <n v="3873467.4639400002"/>
    <n v="1031653.28337"/>
    <n v="915229324.65265"/>
    <n v="785024033.86473012"/>
    <n v="876641246.77607977"/>
    <n v="747866068.79561019"/>
    <n v="375894584.23468989"/>
    <n v="313412710.72724998"/>
    <n v="204982911.17897007"/>
    <n v="177114677.79237002"/>
    <n v="3873467.4639400002"/>
    <n v="1031653.28337"/>
    <n v="1.030466419681535"/>
    <n v="0.32916765914698487"/>
    <n v="2841814.1805700003"/>
    <n v="275.46213697754405"/>
    <n v="100"/>
    <n v="100"/>
    <n v="100"/>
    <n v="100"/>
    <n v="0.4232237057537539"/>
    <n v="0.44185320713404658"/>
    <n v="0.13141677692224227"/>
    <n v="0.13794626155875886"/>
    <n v="1.030466419681535"/>
    <m/>
    <m/>
    <n v="2841814.1805700003"/>
    <n v="275.46213697754405"/>
    <n v="0"/>
    <m/>
    <n v="0"/>
    <m/>
    <n v="-10.288890557642471"/>
    <n v="36.796094833599909"/>
    <n v="154.00032932965513"/>
    <n v="0.6953188210580088"/>
    <n v="11.08490012362684"/>
    <n v="30.835371633279539"/>
    <n v="70.814731067492545"/>
    <n v="83.405320129153438"/>
    <s v="Resto"/>
    <n v="2023"/>
    <n v="4"/>
    <d v="2025-03-26T00:00:00"/>
    <x v="54"/>
    <x v="19"/>
  </r>
  <r>
    <n v="2024"/>
    <n v="12"/>
    <n v="39"/>
    <x v="17"/>
    <s v="Vida Total"/>
    <n v="27"/>
    <s v="670671cd97404156226e507973f2ab8330d3022ca96e0c93bdbdb320c41adcaf"/>
    <s v="866d562d83a77144c090ae01fef5e5dc5d322dfdcb968ee04e0fa262fe1b2619"/>
    <x v="24"/>
    <n v="1065684.53697"/>
    <n v="986902.89640999993"/>
    <n v="1065684.53697"/>
    <n v="986902.89640999993"/>
    <n v="421512.33159999992"/>
    <n v="418649.32615000004"/>
    <n v="421512.33159999992"/>
    <n v="418649.32615000004"/>
    <n v="0"/>
    <n v="0"/>
    <n v="137.94900000000001"/>
    <n v="132.37299999999999"/>
    <n v="13083.2094"/>
    <n v="34666.507899999997"/>
    <n v="374683.61660000001"/>
    <n v="396846.05335"/>
    <n v="1039594.93618"/>
    <n v="975842.2774299999"/>
    <n v="1065684.53697"/>
    <n v="986902.89640999993"/>
    <n v="0"/>
    <n v="0"/>
    <n v="0"/>
    <n v="0"/>
    <s v="Vida Total"/>
    <s v="Totales"/>
    <s v="Vida Total"/>
    <x v="54"/>
    <x v="3"/>
    <n v="26393187.39869"/>
    <n v="23324255.28929"/>
    <n v="915229324.65265"/>
    <n v="785024033.86473012"/>
    <n v="876641246.77607977"/>
    <n v="747866068.79561019"/>
    <n v="375894584.23468989"/>
    <n v="313412710.72724998"/>
    <n v="204982911.17897007"/>
    <n v="177114677.79237002"/>
    <n v="1065684.53697"/>
    <n v="986902.89640999993"/>
    <n v="0.28350622266604392"/>
    <n v="0.3148892379380428"/>
    <n v="78781.640560000087"/>
    <n v="7.9827144946660544"/>
    <n v="100"/>
    <n v="100"/>
    <n v="4.0377257997376033"/>
    <n v="4.2312300400140304"/>
    <n v="0.11643907251053731"/>
    <n v="0.12156449869192699"/>
    <n v="0.12571626521437892"/>
    <n v="0.13196251810158241"/>
    <n v="0.28350622266604392"/>
    <m/>
    <m/>
    <n v="78781.640560000087"/>
    <n v="7.9827144946660544"/>
    <n v="0"/>
    <m/>
    <n v="0"/>
    <m/>
    <n v="0.68386720607644946"/>
    <n v="39.553199561144226"/>
    <n v="42.42051854066866"/>
    <n v="0.20563291309292536"/>
    <n v="-5.5846433555063584"/>
    <n v="6.5330904619033792"/>
    <n v="36.041308355808084"/>
    <n v="40.667028118021555"/>
    <s v="Resto"/>
    <n v="2023"/>
    <n v="4"/>
    <d v="2025-03-26T00:00:00"/>
    <x v="54"/>
    <x v="24"/>
  </r>
  <r>
    <n v="2024"/>
    <n v="12"/>
    <n v="15.1"/>
    <x v="13"/>
    <s v="Vida Total"/>
    <n v="15.1"/>
    <m/>
    <m/>
    <x v="7"/>
    <n v="110656758.22310998"/>
    <n v="89142322.439619988"/>
    <n v="110656758.22310998"/>
    <n v="89142322.439619988"/>
    <n v="47080658.681330003"/>
    <n v="39793402.187250003"/>
    <n v="47080658.681330003"/>
    <n v="39793402.187250003"/>
    <n v="0"/>
    <n v="0"/>
    <n v="0"/>
    <n v="0"/>
    <n v="503392.56714999996"/>
    <n v="1066577.36711"/>
    <n v="42520520.762779996"/>
    <n v="35693083.471309997"/>
    <n v="52301149.184009999"/>
    <n v="50324315.319300003"/>
    <n v="51856153.615099996"/>
    <n v="41369563.690680005"/>
    <n v="41420570.144730009"/>
    <n v="34384349.186289996"/>
    <n v="17380034.46328"/>
    <n v="13388409.562649999"/>
    <s v="Vida Total"/>
    <s v="Totales"/>
    <s v="Vida Total"/>
    <x v="54"/>
    <x v="3"/>
    <n v="247616682.19194001"/>
    <n v="210448433.85459"/>
    <n v="915229324.65265"/>
    <n v="785024033.86473012"/>
    <n v="876641246.77607977"/>
    <n v="747866068.79561019"/>
    <n v="375894584.23468989"/>
    <n v="313412710.72724998"/>
    <n v="204982911.17897007"/>
    <n v="177114677.79237002"/>
    <n v="110656758.22310998"/>
    <n v="89142322.439619988"/>
    <n v="29.438242226448626"/>
    <n v="28.442471982955674"/>
    <n v="21514435.783489987"/>
    <n v="24.134928499381036"/>
    <n v="100"/>
    <n v="100"/>
    <n v="44.688733102939494"/>
    <n v="42.358273144105766"/>
    <n v="12.090604534017384"/>
    <n v="12.622809915693484"/>
    <n v="11.355362204742431"/>
    <n v="11.919557011481738"/>
    <n v="13.795397909410578"/>
    <n v="11.019198435396735"/>
    <n v="4.6236458816413197"/>
    <n v="10486589.924419992"/>
    <n v="25.34856302287394"/>
    <n v="7036220.9584400132"/>
    <n v="20.463440853042393"/>
    <n v="3991624.900630001"/>
    <n v="29.814033414137132"/>
    <n v="18.312725460842529"/>
    <n v="42.546573239028341"/>
    <n v="44.640302269669746"/>
    <n v="22.968089588806745"/>
    <n v="19.128180105139613"/>
    <n v="3.9281882965864323"/>
    <n v="81.299400541240445"/>
    <n v="70.926118407856919"/>
    <s v="Resto"/>
    <n v="2023"/>
    <n v="4"/>
    <d v="2025-03-26T00:00:00"/>
    <x v="54"/>
    <x v="7"/>
  </r>
  <r>
    <n v="2024"/>
    <n v="12"/>
    <n v="61"/>
    <x v="2"/>
    <s v="Vida Tot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33789.75106000004"/>
    <n v="471035.64530000003"/>
    <n v="930889.35808000003"/>
    <n v="825675.34646000003"/>
    <n v="0"/>
    <n v="0"/>
    <n v="0"/>
    <n v="0"/>
    <n v="0"/>
    <n v="0"/>
    <s v="Vida Total"/>
    <s v="Totales"/>
    <s v="Vida Total"/>
    <x v="54"/>
    <x v="3"/>
    <n v="0"/>
    <n v="0"/>
    <n v="915229324.65265"/>
    <n v="785024033.86473012"/>
    <n v="876641246.77607977"/>
    <n v="747866068.79561019"/>
    <n v="375894584.23468989"/>
    <n v="313412710.72724998"/>
    <n v="204982911.17897007"/>
    <n v="177114677.79237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322581079831508"/>
    <n v="12.742782265583497"/>
    <n v="57.341911412647875"/>
    <n v="57.048529705957428"/>
    <m/>
    <n v="2023"/>
    <n v="4"/>
    <d v="2025-03-26T00:00:00"/>
    <x v="54"/>
    <x v="2"/>
  </r>
  <r>
    <n v="2024"/>
    <n v="12"/>
    <n v="16"/>
    <x v="24"/>
    <s v="Vida Total"/>
    <n v="14"/>
    <s v="8527a891e224136950ff32ca212b45bc93f69fbb801c3b1ebedac52775f99e61"/>
    <s v="866d562d83a77144c090ae01fef5e5dc5d322dfdcb968ee04e0fa262fe1b2619"/>
    <x v="33"/>
    <n v="890836.55790999997"/>
    <n v="663044.63132000004"/>
    <n v="890836.55790999997"/>
    <n v="663044.63132000004"/>
    <n v="432244.33752"/>
    <n v="437539.04126000003"/>
    <n v="432244.33752"/>
    <n v="437539.04126000003"/>
    <n v="0"/>
    <n v="0"/>
    <n v="137.94900000000001"/>
    <n v="132.37299999999999"/>
    <n v="24269.335440000003"/>
    <n v="17768.62355"/>
    <n v="290777.50601000001"/>
    <n v="299476.67997000006"/>
    <n v="178738.95747999998"/>
    <n v="300717.31793999998"/>
    <n v="53426.252410000008"/>
    <n v="206932.42822999999"/>
    <n v="480752.91959"/>
    <n v="352574.89208999998"/>
    <n v="356657.38591000001"/>
    <n v="103537.311"/>
    <s v="Vida Total"/>
    <s v="Totales"/>
    <s v="Vida Total"/>
    <x v="54"/>
    <x v="3"/>
    <n v="4664109.4979099995"/>
    <n v="3803565.6865300001"/>
    <n v="915229324.65265"/>
    <n v="785024033.86473012"/>
    <n v="876641246.77607977"/>
    <n v="747866068.79561019"/>
    <n v="375894584.23468989"/>
    <n v="313412710.72724998"/>
    <n v="204982911.17897007"/>
    <n v="177114677.79237002"/>
    <n v="890836.55790999997"/>
    <n v="663044.63132000004"/>
    <n v="0.23699105953434169"/>
    <n v="0.21155639469166909"/>
    <n v="227791.92658999993"/>
    <n v="34.355443936934989"/>
    <n v="100"/>
    <n v="100"/>
    <n v="19.099820840595324"/>
    <n v="17.43218563749577"/>
    <n v="9.7334791829150849E-2"/>
    <n v="0.10161928396434969"/>
    <n v="8.4461698332442547E-2"/>
    <n v="8.8658204855822695E-2"/>
    <n v="1.4213094482000654E-2"/>
    <n v="0.12789567600948509"/>
    <n v="9.4882289042855936E-2"/>
    <n v="-153506.17581999997"/>
    <n v="-74.181788293414257"/>
    <n v="128178.02750000003"/>
    <n v="36.354837050416137"/>
    <n v="253120.07491000002"/>
    <n v="244.47232834741092"/>
    <n v="-1.2101100109267127"/>
    <n v="48.52117188972268"/>
    <n v="65.989379989238458"/>
    <n v="0.21086847436887485"/>
    <n v="-2.9047917723915906"/>
    <n v="-40.562466204336623"/>
    <n v="162.68278058102504"/>
    <n v="99.587440464520412"/>
    <s v="Resto"/>
    <n v="2023"/>
    <n v="4"/>
    <d v="2025-03-26T00:00:00"/>
    <x v="54"/>
    <x v="33"/>
  </r>
  <r>
    <n v="2024"/>
    <n v="12"/>
    <n v="22"/>
    <x v="15"/>
    <s v="Vida Total"/>
    <n v="16"/>
    <s v="b17ef6d19c7a5b1ee83b907c595526dcb1eb06db8227d650d5dda0a9f4ce8cd9"/>
    <s v="866d562d83a77144c090ae01fef5e5dc5d322dfdcb968ee04e0fa262fe1b2619"/>
    <x v="14"/>
    <n v="6014101.7131199995"/>
    <n v="5016047.7500299998"/>
    <n v="6014101.7131199995"/>
    <n v="5016047.7500299998"/>
    <n v="3418422.4408800001"/>
    <n v="3723154.9665200002"/>
    <n v="3418422.4408800001"/>
    <n v="3723154.9665200002"/>
    <n v="0"/>
    <n v="0"/>
    <n v="137.94900000000001"/>
    <n v="132.37299999999999"/>
    <n v="105258.773"/>
    <n v="199651.65312"/>
    <n v="3399701.2686700001"/>
    <n v="3658351.7467100001"/>
    <n v="4886871.2650200007"/>
    <n v="4493555.3253999995"/>
    <n v="3417021.5673699994"/>
    <n v="2656727.1164400005"/>
    <n v="2597080.1457500001"/>
    <n v="2359320.6335900002"/>
    <n v="0"/>
    <n v="0"/>
    <s v="Vida Total"/>
    <s v="Totales"/>
    <s v="Vida Total"/>
    <x v="54"/>
    <x v="3"/>
    <n v="30790952.222909998"/>
    <n v="26673376.957529999"/>
    <n v="915229324.65265"/>
    <n v="785024033.86473012"/>
    <n v="876641246.77607977"/>
    <n v="747866068.79561019"/>
    <n v="375894584.23468989"/>
    <n v="313412710.72724998"/>
    <n v="204982911.17897007"/>
    <n v="177114677.79237002"/>
    <n v="6014101.7131199995"/>
    <n v="5016047.7500299998"/>
    <n v="1.5999436984080337"/>
    <n v="1.6004608550784838"/>
    <n v="998053.96308999974"/>
    <n v="19.897218145182748"/>
    <n v="100"/>
    <n v="100"/>
    <n v="19.532041976425816"/>
    <n v="18.805446936908936"/>
    <n v="0.65711418451353554"/>
    <n v="0.6860390992595149"/>
    <n v="0.63896741165179793"/>
    <n v="0.67071471207512057"/>
    <n v="0.90903719039393793"/>
    <n v="0.69090650801409592"/>
    <m/>
    <n v="760294.45092999889"/>
    <n v="28.617709595586515"/>
    <n v="237759.51215999993"/>
    <n v="10.07745656842831"/>
    <n v="0"/>
    <m/>
    <n v="-8.1847929613531711"/>
    <n v="56.840116844425445"/>
    <n v="74.224870895571783"/>
    <n v="1.6676621583812827"/>
    <n v="-7.070136934552762"/>
    <n v="8.752889663931974"/>
    <n v="69.568054575222902"/>
    <n v="81.413301535001068"/>
    <s v="Medianas"/>
    <n v="2023"/>
    <n v="4"/>
    <d v="2025-03-26T00:00:00"/>
    <x v="54"/>
    <x v="14"/>
  </r>
  <r>
    <n v="2024"/>
    <n v="12"/>
    <n v="80"/>
    <x v="30"/>
    <s v="Vida Total"/>
    <n v="52"/>
    <s v="41cfc0d1f2d127b04555b7246d84019b4d27710a3f3aff6e7764375b1e06e05d"/>
    <s v="866d562d83a77144c090ae01fef5e5dc5d322dfdcb968ee04e0fa262fe1b2619"/>
    <x v="42"/>
    <n v="83927.425659999994"/>
    <n v="86337.051569999996"/>
    <n v="83927.425659999994"/>
    <n v="86337.051569999996"/>
    <n v="36810.4427"/>
    <n v="51717.277589999998"/>
    <n v="36810.4427"/>
    <n v="51717.277589999998"/>
    <n v="0"/>
    <n v="0"/>
    <n v="137.94900000000001"/>
    <n v="132.37299999999999"/>
    <n v="117.01761"/>
    <n v="939.30872999999997"/>
    <n v="29816.49034"/>
    <n v="39491.328420000005"/>
    <n v="80350.321120000008"/>
    <n v="83437.069489999994"/>
    <n v="44991.431859999997"/>
    <n v="46378.06149"/>
    <n v="38935.993799999997"/>
    <n v="39958.990079999996"/>
    <n v="0"/>
    <n v="0"/>
    <s v="Vida Total"/>
    <s v="Totales"/>
    <s v="Vida Total"/>
    <x v="54"/>
    <x v="3"/>
    <n v="1104243.47276"/>
    <n v="1122680.13815"/>
    <n v="915229324.65265"/>
    <n v="785024033.86473012"/>
    <n v="876641246.77607977"/>
    <n v="747866068.79561019"/>
    <n v="375894584.23468989"/>
    <n v="313412710.72724998"/>
    <n v="204982911.17897007"/>
    <n v="177114677.79237002"/>
    <n v="83927.425659999994"/>
    <n v="86337.051569999996"/>
    <n v="2.2327383575071642E-2"/>
    <n v="2.7547399519841281E-2"/>
    <n v="-2409.6259100000025"/>
    <n v="-2.7909522808366227"/>
    <n v="100"/>
    <n v="100"/>
    <n v="7.600445710602906"/>
    <n v="7.6902626702089751"/>
    <n v="9.1700979633549586E-3"/>
    <n v="9.573748208705669E-3"/>
    <n v="1.0998013799011533E-2"/>
    <n v="1.1544453635801423E-2"/>
    <n v="1.1969162032914414E-2"/>
    <n v="1.0358221542157228E-2"/>
    <m/>
    <n v="-1386.6296300000031"/>
    <n v="-2.9898395608858874"/>
    <n v="-1022.9962799999994"/>
    <n v="-2.5601154532482129"/>
    <n v="0"/>
    <m/>
    <n v="-28.823703769129505"/>
    <n v="43.859849638571653"/>
    <n v="59.901602671790201"/>
    <n v="1.7957810477118696E-2"/>
    <n v="-24.498639238229003"/>
    <n v="-3.6994927900361296"/>
    <n v="37.108115965672695"/>
    <n v="47.330675275853352"/>
    <s v="Resto"/>
    <n v="2023"/>
    <n v="4"/>
    <d v="2025-03-26T00:00:00"/>
    <x v="54"/>
    <x v="42"/>
  </r>
  <r>
    <n v="2024"/>
    <n v="12"/>
    <n v="43"/>
    <x v="9"/>
    <s v="Vida Total"/>
    <n v="31"/>
    <s v="eb1e33e8a81b697b75855af6bfcdbcbf7cbbde9f94962ceaec1ed8af21f5a50f"/>
    <s v="866d562d83a77144c090ae01fef5e5dc5d322dfdcb968ee04e0fa262fe1b2619"/>
    <x v="6"/>
    <n v="39527147.690480001"/>
    <n v="36667379.174269997"/>
    <n v="39527147.690480001"/>
    <n v="36667379.174269997"/>
    <n v="22870890.805339996"/>
    <n v="21000909.329100002"/>
    <n v="22870890.805339996"/>
    <n v="21000909.329100002"/>
    <n v="0"/>
    <n v="0"/>
    <n v="137.94900000000001"/>
    <n v="132.37299999999999"/>
    <n v="258286.08731999999"/>
    <n v="184993.22108000002"/>
    <n v="22358502.858009998"/>
    <n v="20502637.820659999"/>
    <n v="27490290.08444"/>
    <n v="26247026.336679999"/>
    <n v="10398324.99009"/>
    <n v="9951703.1873700004"/>
    <n v="21169843.15955"/>
    <n v="19070462.77369"/>
    <n v="7958979.5408399999"/>
    <n v="7645213.2132099997"/>
    <s v="Vida Total"/>
    <s v="Totales"/>
    <s v="Vida Total"/>
    <x v="54"/>
    <x v="3"/>
    <n v="116483297.66436"/>
    <n v="99677568.474130005"/>
    <n v="915229324.65265"/>
    <n v="785024033.86473012"/>
    <n v="876641246.77607977"/>
    <n v="747866068.79561019"/>
    <n v="375894584.23468989"/>
    <n v="313412710.72724998"/>
    <n v="204982911.17897007"/>
    <n v="177114677.79237002"/>
    <n v="39527147.690480001"/>
    <n v="36667379.174269997"/>
    <n v="10.515487412769218"/>
    <n v="11.699391224174086"/>
    <n v="2859768.5162100047"/>
    <n v="7.7992171259863241"/>
    <n v="100"/>
    <n v="100"/>
    <n v="33.933747140620305"/>
    <n v="36.785988799261823"/>
    <n v="4.3188244329344929"/>
    <n v="4.508930858072711"/>
    <n v="4.6708607115827823"/>
    <n v="4.902933921486829"/>
    <n v="2.7662875248018479"/>
    <n v="5.631856389378731"/>
    <n v="2.1173434985886384"/>
    <n v="446621.8027199991"/>
    <n v="4.4878931205144967"/>
    <n v="2099380.3858599998"/>
    <n v="11.008544526545784"/>
    <n v="313766.32763000019"/>
    <n v="4.104088648408788"/>
    <n v="8.9042881283661668"/>
    <n v="57.861222328593122"/>
    <n v="57.274094309518105"/>
    <n v="11.157462187358378"/>
    <n v="9.0518354447050253"/>
    <n v="4.7367794424107768"/>
    <n v="81.332364225088014"/>
    <n v="78.114135893587815"/>
    <s v="Grandes"/>
    <n v="2023"/>
    <n v="4"/>
    <d v="2025-03-26T00:00:00"/>
    <x v="54"/>
    <x v="6"/>
  </r>
  <r>
    <n v="2024"/>
    <n v="12"/>
    <n v="111"/>
    <x v="75"/>
    <s v="Vida Total"/>
    <n v="230"/>
    <s v="a0eaec5a55dc2f5b2ba523018adc485ff620b9d83509b9f37186a7716e438d21"/>
    <s v="866d562d83a77144c090ae01fef5e5dc5d322dfdcb968ee04e0fa262fe1b2619"/>
    <x v="26"/>
    <n v="2296927.3699899996"/>
    <n v="2054654.45951"/>
    <n v="2296927.3699899996"/>
    <n v="2054654.45951"/>
    <n v="1088842.1981000002"/>
    <n v="780135.71632999997"/>
    <n v="1088842.1981000002"/>
    <n v="780135.71632999997"/>
    <n v="0"/>
    <n v="0"/>
    <n v="137.94900000000001"/>
    <n v="132.37299999999999"/>
    <n v="50732.197780000002"/>
    <n v="25890.23616"/>
    <n v="1041992.87072"/>
    <n v="757585.04157"/>
    <n v="1930153.66949"/>
    <n v="1571534.5465899999"/>
    <n v="685048.27032000001"/>
    <n v="625406.75955000008"/>
    <n v="1613036.8737999999"/>
    <n v="1432598.1050599997"/>
    <n v="-1157.7741299999998"/>
    <n v="-3350.4050999999999"/>
    <s v="Vida Total"/>
    <s v="Totales"/>
    <s v="Vida Total"/>
    <x v="54"/>
    <x v="3"/>
    <n v="2296927.3699899996"/>
    <n v="2054654.45951"/>
    <n v="915229324.65265"/>
    <n v="785024033.86473012"/>
    <n v="876641246.77607977"/>
    <n v="747866068.79561019"/>
    <n v="375894584.23468989"/>
    <n v="313412710.72724998"/>
    <n v="204982911.17897007"/>
    <n v="177114677.79237002"/>
    <n v="2296927.3699899996"/>
    <n v="2054654.45951"/>
    <n v="0.61105625521752993"/>
    <n v="0.65557470682740759"/>
    <n v="242272.91047999961"/>
    <n v="11.791418715620793"/>
    <n v="100"/>
    <n v="100"/>
    <n v="100"/>
    <n v="100"/>
    <n v="0.25096741419007035"/>
    <n v="0.26201452172563622"/>
    <n v="0.2617314083232315"/>
    <n v="0.27473561714317213"/>
    <n v="0.18224478325877927"/>
    <n v="0.42911947696296149"/>
    <n v="-3.0800500421073991E-4"/>
    <n v="59641.510769999935"/>
    <n v="9.5364352654125248"/>
    <n v="180438.7687400002"/>
    <n v="12.595212020920776"/>
    <n v="2192.6309700000002"/>
    <n v="-65.443756935541913"/>
    <n v="39.570868928069473"/>
    <n v="47.404293767666708"/>
    <n v="37.969192956953407"/>
    <n v="0.53118681544596402"/>
    <n v="37.541373383059472"/>
    <n v="22.819677981508658"/>
    <n v="53.98496954884029"/>
    <n v="48.206706191336913"/>
    <s v="Resto"/>
    <n v="2023"/>
    <n v="4"/>
    <d v="2025-03-26T00:00:00"/>
    <x v="54"/>
    <x v="26"/>
  </r>
  <r>
    <n v="2024"/>
    <n v="12"/>
    <n v="5.0999999999999996"/>
    <x v="6"/>
    <s v="Vida Total"/>
    <n v="5.0999999999999996"/>
    <m/>
    <m/>
    <x v="3"/>
    <n v="236424756.59015"/>
    <n v="200458979.93927002"/>
    <n v="236424756.59015"/>
    <n v="200458979.93927002"/>
    <n v="144840985.67957002"/>
    <n v="123419592.43855001"/>
    <n v="144840985.67957002"/>
    <n v="123419592.43855001"/>
    <n v="0"/>
    <n v="0"/>
    <n v="0"/>
    <n v="0"/>
    <n v="474443.72557000001"/>
    <n v="348520.68845999998"/>
    <n v="143608811.57499003"/>
    <n v="122131522.46184999"/>
    <n v="142533970.07280001"/>
    <n v="133078276.86082"/>
    <n v="112743226.82758"/>
    <n v="84218003.588479996"/>
    <n v="98055971.195889995"/>
    <n v="92502402.439110011"/>
    <n v="25625558.566679999"/>
    <n v="23738573.911679998"/>
    <s v="Vida Total"/>
    <s v="Totales"/>
    <s v="Vida Total"/>
    <x v="54"/>
    <x v="3"/>
    <n v="377063019.87767994"/>
    <n v="317008341.92658001"/>
    <n v="915229324.65265"/>
    <n v="785024033.86473012"/>
    <n v="876641246.77607977"/>
    <n v="747866068.79561019"/>
    <n v="375894584.23468989"/>
    <n v="313412710.72724998"/>
    <n v="204982911.17897007"/>
    <n v="177114677.79237002"/>
    <n v="236424756.59015"/>
    <n v="200458979.93927002"/>
    <n v="62.896558371944543"/>
    <n v="63.960067054753601"/>
    <n v="35965776.650879979"/>
    <n v="17.941713891677978"/>
    <n v="100"/>
    <n v="100"/>
    <n v="62.701655725042116"/>
    <n v="63.234607241249464"/>
    <n v="25.832296914205461"/>
    <n v="26.969385419591134"/>
    <n v="25.535393986907124"/>
    <n v="26.804128212702071"/>
    <n v="29.99330970865724"/>
    <n v="26.086029250868037"/>
    <n v="6.8172194124192744"/>
    <n v="28525223.239100009"/>
    <n v="33.870695128899861"/>
    <n v="5553568.7567799836"/>
    <n v="6.0037021853952766"/>
    <n v="1886984.6550000012"/>
    <n v="7.9490228099656557"/>
    <n v="17.356558077831608"/>
    <n v="61.263036819217952"/>
    <n v="61.568502681167267"/>
    <n v="70.66002958320253"/>
    <n v="17.585377370407286"/>
    <n v="7.1053619230952769"/>
    <n v="100.75409497233609"/>
    <n v="91.774198872127954"/>
    <m/>
    <n v="2023"/>
    <n v="4"/>
    <d v="2025-03-26T00:00:00"/>
    <x v="54"/>
    <x v="3"/>
  </r>
  <r>
    <n v="2024"/>
    <n v="12"/>
    <n v="74"/>
    <x v="0"/>
    <s v="Vida Total"/>
    <n v="46"/>
    <s v="25fc0e7096fc653718202dc30b0c580b8ab87eac11a700cba03a7c021bc35b0c"/>
    <s v="866d562d83a77144c090ae01fef5e5dc5d322dfdcb968ee04e0fa262fe1b2619"/>
    <x v="35"/>
    <n v="384025.86433000001"/>
    <n v="58713.913110000001"/>
    <n v="384025.86433000001"/>
    <n v="58713.913110000001"/>
    <n v="519974.45082000003"/>
    <n v="332802.40469000005"/>
    <n v="519974.45082000003"/>
    <n v="332802.40469000005"/>
    <n v="0"/>
    <n v="0"/>
    <n v="137.94900000000001"/>
    <n v="132.37299999999999"/>
    <n v="0"/>
    <n v="0"/>
    <n v="519345.06791000004"/>
    <n v="332570.69188999996"/>
    <n v="347892.52081999998"/>
    <n v="15411.70607"/>
    <n v="384025.86433000001"/>
    <n v="58713.913110000001"/>
    <n v="0"/>
    <n v="0"/>
    <n v="0"/>
    <n v="0"/>
    <s v="Vida Total"/>
    <s v="Totales"/>
    <s v="Vida Total"/>
    <x v="54"/>
    <x v="3"/>
    <n v="6440067.6368000004"/>
    <n v="9462507.85207"/>
    <n v="915229324.65265"/>
    <n v="785024033.86473012"/>
    <n v="876641246.77607977"/>
    <n v="747866068.79561019"/>
    <n v="375894584.23468989"/>
    <n v="313412710.72724998"/>
    <n v="204982911.17897007"/>
    <n v="177114677.79237002"/>
    <n v="384025.86433000001"/>
    <n v="58713.913110000001"/>
    <n v="0.10216318096518075"/>
    <n v="1.8733737050344545E-2"/>
    <n v="325311.95121999999"/>
    <n v="554.06280043118727"/>
    <n v="100"/>
    <n v="100"/>
    <n v="5.9630719114748034"/>
    <n v="0.62048998032964231"/>
    <n v="4.1959523584512159E-2"/>
    <n v="4.3806501889146407E-2"/>
    <n v="7.4792503894367613E-3"/>
    <n v="7.8508593396348289E-3"/>
    <n v="0.10216318096518075"/>
    <m/>
    <m/>
    <n v="325311.95121999999"/>
    <n v="554.06280043118727"/>
    <n v="0"/>
    <m/>
    <n v="0"/>
    <m/>
    <n v="56.241194021523874"/>
    <n v="135.40089330368045"/>
    <n v="566.82034472220857"/>
    <n v="0.25366721929615471"/>
    <n v="56.160804476955242"/>
    <n v="2157.326471448855"/>
    <n v="149.28319432848915"/>
    <n v="2157.9096459500538"/>
    <s v="Resto"/>
    <n v="2023"/>
    <n v="4"/>
    <d v="2025-03-26T00:00:00"/>
    <x v="54"/>
    <x v="35"/>
  </r>
  <r>
    <n v="2024"/>
    <n v="12"/>
    <n v="18"/>
    <x v="64"/>
    <s v="Vida Total"/>
    <n v="5"/>
    <s v="ef2d127de37b942baad06145e54b0c619a1f22327b2ebbcfbec78f5564afe39d"/>
    <s v="866d562d83a77144c090ae01fef5e5dc5d322dfdcb968ee04e0fa262fe1b2619"/>
    <x v="13"/>
    <n v="16684352.548669999"/>
    <n v="17510255.988259997"/>
    <n v="16684352.548669999"/>
    <n v="17510255.988259997"/>
    <n v="6345832.2594600003"/>
    <n v="4059310.7854500003"/>
    <n v="6345832.2594600003"/>
    <n v="4059310.7854500003"/>
    <n v="0"/>
    <n v="0"/>
    <n v="137.94900000000001"/>
    <n v="132.37299999999999"/>
    <n v="0"/>
    <n v="0"/>
    <n v="5994109.9882200006"/>
    <n v="3728754.21557"/>
    <n v="9307064.58873"/>
    <n v="7896118.94025"/>
    <n v="9456070.6126299985"/>
    <n v="10809361.19915"/>
    <n v="1367323.41072"/>
    <n v="1393444.9864999999"/>
    <n v="5860958.5253199991"/>
    <n v="5307449.8026099997"/>
    <s v="Vida Total"/>
    <s v="Totales"/>
    <s v="Vida Total"/>
    <x v="54"/>
    <x v="3"/>
    <n v="21640816.292180002"/>
    <n v="22099973.424029998"/>
    <n v="915229324.65265"/>
    <n v="785024033.86473012"/>
    <n v="876641246.77607977"/>
    <n v="747866068.79561019"/>
    <n v="375894584.23468989"/>
    <n v="313412710.72724998"/>
    <n v="204982911.17897007"/>
    <n v="177114677.79237002"/>
    <n v="16684352.548669999"/>
    <n v="17510255.988259997"/>
    <n v="4.4385722083862529"/>
    <n v="5.5869642132984332"/>
    <n v="-825903.43958999775"/>
    <n v="-4.7166839830539153"/>
    <n v="100"/>
    <n v="100"/>
    <n v="77.096687682243115"/>
    <n v="79.232022827776532"/>
    <n v="1.8229696207562061"/>
    <n v="1.9032132711103975"/>
    <n v="2.2305375673730321"/>
    <n v="2.3413625405494232"/>
    <n v="2.5156176782600568"/>
    <n v="0.3637518251303965"/>
    <n v="1.5592027049957995"/>
    <n v="-1353290.5865200013"/>
    <n v="-12.519616669173917"/>
    <n v="-26121.575779999839"/>
    <n v="-1.8746040233429628"/>
    <n v="553508.72270999942"/>
    <n v="10.428901700357196"/>
    <n v="56.327824964910263"/>
    <n v="38.034632994888739"/>
    <n v="23.18247539140275"/>
    <n v="3.0957859964821508"/>
    <n v="60.753689883625242"/>
    <n v="17.86884999018681"/>
    <n v="64.403872252893962"/>
    <n v="47.22261966651611"/>
    <s v="Medianas"/>
    <n v="2023"/>
    <n v="4"/>
    <d v="2025-03-26T00:00:00"/>
    <x v="54"/>
    <x v="13"/>
  </r>
  <r>
    <n v="2024"/>
    <n v="12"/>
    <n v="106"/>
    <x v="76"/>
    <s v="Vida Total"/>
    <n v="227"/>
    <s v="dfe62e836a0a6f2633422230c81287700a56e2639652c73f264e6562220c207a"/>
    <s v="866d562d83a77144c090ae01fef5e5dc5d322dfdcb968ee04e0fa262fe1b2619"/>
    <x v="29"/>
    <n v="2187596.16132"/>
    <n v="1903927.41191"/>
    <n v="2187596.16132"/>
    <n v="1903927.41191"/>
    <n v="310392.82585000002"/>
    <n v="277711.64646000002"/>
    <n v="310392.82585000002"/>
    <n v="277711.64646000002"/>
    <n v="0"/>
    <n v="0"/>
    <n v="137.94900000000001"/>
    <n v="132.37299999999999"/>
    <n v="0"/>
    <n v="0"/>
    <n v="613474.56760000007"/>
    <n v="525790.77286000003"/>
    <n v="2052523.2243299999"/>
    <n v="2065918.6524799999"/>
    <n v="453204.93780000001"/>
    <n v="515118.32919000002"/>
    <n v="1712415.09143"/>
    <n v="1367279.2335300001"/>
    <n v="21976.132089999999"/>
    <n v="21529.849190000001"/>
    <s v="Vida Total"/>
    <s v="Totales"/>
    <s v="Vida Total"/>
    <x v="54"/>
    <x v="3"/>
    <n v="2187596.3269600002"/>
    <n v="1903927.41191"/>
    <n v="915229324.65265"/>
    <n v="785024033.86473012"/>
    <n v="876641246.77607977"/>
    <n v="747866068.79561019"/>
    <n v="375894584.23468989"/>
    <n v="313412710.72724998"/>
    <n v="204982911.17897007"/>
    <n v="177114677.79237002"/>
    <n v="2187596.16132"/>
    <n v="1903927.41191"/>
    <n v="0.58197065163199413"/>
    <n v="0.60748251323058455"/>
    <n v="283668.74940999993"/>
    <n v="14.899136786177491"/>
    <n v="100"/>
    <n v="100"/>
    <n v="99.99999242821913"/>
    <n v="100"/>
    <n v="0.23902164216058544"/>
    <n v="0.24954291956545105"/>
    <n v="0.2425310983839345"/>
    <n v="0.25458133365726188"/>
    <n v="0.12056703044091781"/>
    <n v="0.45555726611928338"/>
    <n v="5.8463550717929988E-3"/>
    <n v="-61913.391390000004"/>
    <n v="-12.019256136227185"/>
    <n v="345135.85789999994"/>
    <n v="25.242529063279818"/>
    <n v="446.28289999999834"/>
    <n v="2.0728566004414084"/>
    <n v="11.768026226695261"/>
    <n v="14.188762594221613"/>
    <n v="14.586251803654774"/>
    <n v="0.1514237572609147"/>
    <n v="16.676556392013218"/>
    <n v="-0.64840056184786166"/>
    <n v="29.888800298484082"/>
    <n v="25.450700695732753"/>
    <s v="Resto"/>
    <n v="2023"/>
    <n v="4"/>
    <d v="2025-03-26T00:00:00"/>
    <x v="54"/>
    <x v="29"/>
  </r>
  <r>
    <n v="2024"/>
    <n v="12"/>
    <n v="68"/>
    <x v="61"/>
    <s v="Vida Total"/>
    <n v="213"/>
    <s v="d48ff4b2f68a10fd7c86f185a6ccede0dc0f2c48538d697cb33b6ada3f1e85db"/>
    <s v="866d562d83a77144c090ae01fef5e5dc5d322dfdcb968ee04e0fa262fe1b2619"/>
    <x v="28"/>
    <n v="1112737.2676300001"/>
    <n v="583459.9452999999"/>
    <n v="1112737.2676300001"/>
    <n v="583459.9452999999"/>
    <n v="205119.13970000003"/>
    <n v="216415.00185"/>
    <n v="205119.13970000003"/>
    <n v="216415.00185"/>
    <n v="0"/>
    <n v="0"/>
    <n v="137.94900000000001"/>
    <n v="132.37299999999999"/>
    <n v="-769.45040000000006"/>
    <n v="-622.75959999999998"/>
    <n v="29779.96355"/>
    <n v="30942.492979999999"/>
    <n v="136852.40165000001"/>
    <n v="152255.32015000001"/>
    <n v="1103263.2049"/>
    <n v="573380.07889"/>
    <n v="9474.0627299999996"/>
    <n v="10079.866410000001"/>
    <n v="0"/>
    <n v="0"/>
    <s v="Vida Total"/>
    <s v="Totales"/>
    <s v="Vida Total"/>
    <x v="54"/>
    <x v="3"/>
    <n v="1112737.2676300001"/>
    <n v="583459.9452999999"/>
    <n v="915229324.65265"/>
    <n v="785024033.86473012"/>
    <n v="876641246.77607977"/>
    <n v="747866068.79561019"/>
    <n v="375894584.23468989"/>
    <n v="313412710.72724998"/>
    <n v="204982911.17897007"/>
    <n v="177114677.79237002"/>
    <n v="1112737.2676300001"/>
    <n v="583459.9452999999"/>
    <n v="0.29602375620694293"/>
    <n v="0.18616345965871203"/>
    <n v="529277.32233000023"/>
    <n v="90.713565960017988"/>
    <n v="100"/>
    <n v="100"/>
    <n v="100"/>
    <n v="100"/>
    <n v="0.12158015894566192"/>
    <n v="0.12693188595930008"/>
    <n v="7.4323832154231551E-2"/>
    <n v="7.8016635550750987E-2"/>
    <n v="0.29350335204914185"/>
    <n v="2.5204041578010248E-3"/>
    <m/>
    <n v="529883.12601000001"/>
    <n v="92.413940685870145"/>
    <n v="-605.8036800000009"/>
    <n v="-6.0100367937316879"/>
    <n v="0"/>
    <m/>
    <n v="-5.2195374874378082"/>
    <n v="18.433744035272561"/>
    <n v="37.091663891121961"/>
    <n v="0.10006645847707325"/>
    <n v="-3.7570645350114895"/>
    <n v="-10.116505935441367"/>
    <n v="21.760643723419811"/>
    <n v="20.322766356877281"/>
    <s v="Resto"/>
    <n v="2023"/>
    <n v="4"/>
    <d v="2025-03-26T00:00:00"/>
    <x v="54"/>
    <x v="28"/>
  </r>
  <r>
    <n v="2024"/>
    <n v="12"/>
    <n v="34"/>
    <x v="54"/>
    <s v="Vida Total"/>
    <n v="23"/>
    <s v="535fa30d7e25dd8a49f1536779734ec8286108d115da5045d77f3b4185d8f790"/>
    <s v="866d562d83a77144c090ae01fef5e5dc5d322dfdcb968ee04e0fa262fe1b2619"/>
    <x v="5"/>
    <n v="54803279.124120004"/>
    <n v="53633599.839929998"/>
    <n v="54803279.124120004"/>
    <n v="53633599.839929998"/>
    <n v="38130200.396390006"/>
    <n v="33536768.808269996"/>
    <n v="38130200.396390006"/>
    <n v="33536768.808269996"/>
    <n v="0"/>
    <n v="0"/>
    <n v="137.94900000000001"/>
    <n v="132.37299999999999"/>
    <n v="167095.05971"/>
    <n v="132427.67431"/>
    <n v="37785716.496870004"/>
    <n v="33216838.731229998"/>
    <n v="51232920.36947"/>
    <n v="48274873.800449997"/>
    <n v="10375288.437129999"/>
    <n v="9727393.17007"/>
    <n v="36408781.631829999"/>
    <n v="36550842.942100003"/>
    <n v="8019209.0551600009"/>
    <n v="7355363.7277600002"/>
    <s v="Vida Total"/>
    <s v="Totales"/>
    <s v="Vida Total"/>
    <x v="54"/>
    <x v="3"/>
    <n v="84280855.568709999"/>
    <n v="79147200.16046001"/>
    <n v="915229324.65265"/>
    <n v="785024033.86473012"/>
    <n v="876641246.77607977"/>
    <n v="747866068.79561019"/>
    <n v="375894584.23468989"/>
    <n v="313412710.72724998"/>
    <n v="204982911.17897007"/>
    <n v="177114677.79237002"/>
    <n v="54803279.124120004"/>
    <n v="53633599.839929998"/>
    <n v="14.579427696650068"/>
    <n v="17.112771117507446"/>
    <n v="1169679.2841900066"/>
    <n v="2.1808703642510086"/>
    <n v="100"/>
    <n v="100"/>
    <n v="65.024588032855945"/>
    <n v="67.764367825008691"/>
    <n v="5.9879286696718417"/>
    <n v="6.2515058840390605"/>
    <n v="6.8320965379732268"/>
    <n v="7.17155144186491"/>
    <n v="2.7601590638114075"/>
    <n v="9.6859021541789936"/>
    <n v="2.1333664786596676"/>
    <n v="647895.26705999859"/>
    <n v="6.660523078819236"/>
    <n v="-142061.31027000397"/>
    <n v="-0.38866767175531614"/>
    <n v="663845.32740000077"/>
    <n v="9.0253229068002696"/>
    <n v="13.696702906534309"/>
    <n v="69.576494337194049"/>
    <n v="62.529401174563723"/>
    <n v="18.601648389654603"/>
    <n v="13.754703759164212"/>
    <n v="6.127507616586314"/>
    <n v="73.752806251089169"/>
    <n v="68.807717382205496"/>
    <s v="Grandes"/>
    <n v="2023"/>
    <n v="4"/>
    <d v="2025-03-26T00:00:00"/>
    <x v="54"/>
    <x v="5"/>
  </r>
  <r>
    <n v="2024"/>
    <n v="12"/>
    <n v="23"/>
    <x v="16"/>
    <s v="Vida Total"/>
    <n v="17"/>
    <s v="4523540f1504cd17100c4835e85b7eefd49911580f8efff0599a8f283be6b9e3"/>
    <s v="866d562d83a77144c090ae01fef5e5dc5d322dfdcb968ee04e0fa262fe1b2619"/>
    <x v="27"/>
    <n v="3105982.6271599997"/>
    <n v="2259905.7798299999"/>
    <n v="3105982.6271599997"/>
    <n v="2259905.7798299999"/>
    <n v="1929532.0116300001"/>
    <n v="1710479.2483899994"/>
    <n v="1929532.0116300001"/>
    <n v="1710479.2483899994"/>
    <n v="0"/>
    <n v="0"/>
    <n v="137.94900000000001"/>
    <n v="132.37299999999999"/>
    <n v="23801.12415"/>
    <n v="20469.884760000001"/>
    <n v="851455.31784999999"/>
    <n v="1421691.17472"/>
    <n v="1232266.11482"/>
    <n v="1824345.9048499998"/>
    <n v="2178984.0025300002"/>
    <n v="1426399.9297500001"/>
    <n v="815290.02666000009"/>
    <n v="721174.87661000004"/>
    <n v="111708.59797"/>
    <n v="112330.97347000001"/>
    <s v="Vida Total"/>
    <s v="Totales"/>
    <s v="Vida Total"/>
    <x v="54"/>
    <x v="3"/>
    <n v="22633209.318060003"/>
    <n v="19354152.859979998"/>
    <n v="915229324.65265"/>
    <n v="785024033.86473012"/>
    <n v="876641246.77607977"/>
    <n v="747866068.79561019"/>
    <n v="375894584.23468989"/>
    <n v="313412710.72724998"/>
    <n v="204982911.17897007"/>
    <n v="177114677.79237002"/>
    <n v="3105982.6271599997"/>
    <n v="2259905.7798299999"/>
    <n v="0.82629086914984085"/>
    <n v="0.72106385685062457"/>
    <n v="846076.84732999979"/>
    <n v="37.438589470471008"/>
    <n v="100"/>
    <n v="100"/>
    <n v="13.723120674192696"/>
    <n v="11.676593629179052"/>
    <n v="0.33936659845758216"/>
    <n v="0.35430486970382763"/>
    <n v="0.28787727284021108"/>
    <n v="0.30218054730968497"/>
    <n v="0.57967954153059864"/>
    <n v="0.21689326232776301"/>
    <n v="2.9718065291479353E-2"/>
    <n v="752584.07278000005"/>
    <n v="52.761084537623518"/>
    <n v="94115.150050000055"/>
    <n v="13.050253565737568"/>
    <n v="-622.3755000000092"/>
    <n v="-0.55405511122560425"/>
    <n v="12.806513931471875"/>
    <n v="62.123078048066724"/>
    <n v="75.688077956890282"/>
    <n v="0.94131359562228611"/>
    <n v="-40.109685352890168"/>
    <n v="-32.454360132909187"/>
    <n v="69.096707895305059"/>
    <n v="77.928816620820243"/>
    <s v="Resto"/>
    <n v="2023"/>
    <n v="4"/>
    <d v="2025-03-26T00:00:00"/>
    <x v="54"/>
    <x v="27"/>
  </r>
  <r>
    <n v="2024"/>
    <n v="12"/>
    <n v="27"/>
    <x v="21"/>
    <s v="Vida Total"/>
    <n v="21"/>
    <s v="6f4b6612125fb3a0daecd2799dfd6c9c299424fd920f9b308110a2c1fbd8f443"/>
    <s v="866d562d83a77144c090ae01fef5e5dc5d322dfdcb968ee04e0fa262fe1b2619"/>
    <x v="38"/>
    <n v="7098.1754500000006"/>
    <n v="28818.131890000001"/>
    <n v="7098.1754500000006"/>
    <n v="28818.131890000001"/>
    <n v="5140.0391399999999"/>
    <n v="7367.1343699999998"/>
    <n v="5140.0391399999999"/>
    <n v="7367.1343699999998"/>
    <n v="0"/>
    <n v="0"/>
    <n v="137.94900000000001"/>
    <n v="132.37299999999999"/>
    <n v="0"/>
    <n v="0"/>
    <n v="5140.0391399999999"/>
    <n v="7367.1343699999998"/>
    <n v="10069.33267"/>
    <n v="24563.818870000003"/>
    <n v="0"/>
    <n v="0"/>
    <n v="7098.1754500000006"/>
    <n v="28818.131890000001"/>
    <n v="0"/>
    <n v="0"/>
    <s v="Vida Total"/>
    <s v="Totales"/>
    <s v="Vida Total"/>
    <x v="54"/>
    <x v="3"/>
    <n v="12904627.523799999"/>
    <n v="11666681.303610001"/>
    <n v="915229324.65265"/>
    <n v="785024033.86473012"/>
    <n v="876641246.77607977"/>
    <n v="747866068.79561019"/>
    <n v="375894584.23468989"/>
    <n v="313412710.72724998"/>
    <n v="204982911.17897007"/>
    <n v="177114677.79237002"/>
    <n v="7098.1754500000006"/>
    <n v="28818.131890000001"/>
    <n v="1.8883420372899687E-3"/>
    <n v="9.1949467598585102E-3"/>
    <n v="-21719.956440000002"/>
    <n v="-75.369064597615036"/>
    <n v="100"/>
    <n v="100"/>
    <n v="5.500488438669647E-2"/>
    <n v="0.24701224915677483"/>
    <n v="7.7556250207497636E-4"/>
    <n v="8.0970128614232155E-4"/>
    <n v="3.6709872114521454E-3"/>
    <n v="3.8533813863770735E-3"/>
    <m/>
    <n v="1.8883420372899687E-3"/>
    <m/>
    <n v="0"/>
    <m/>
    <n v="-21719.956440000002"/>
    <n v="-75.369064597615036"/>
    <n v="0"/>
    <m/>
    <n v="-30.230142659933591"/>
    <n v="72.413526211161766"/>
    <n v="25.564232956253569"/>
    <n v="2.5075451950783566E-3"/>
    <n v="-30.230142659933591"/>
    <n v="-59.007462466278973"/>
    <n v="51.046472576220879"/>
    <n v="29.991811977564868"/>
    <s v="Resto"/>
    <n v="2023"/>
    <n v="4"/>
    <d v="2025-03-26T00:00:00"/>
    <x v="54"/>
    <x v="38"/>
  </r>
  <r>
    <n v="2024"/>
    <n v="12"/>
    <n v="8"/>
    <x v="20"/>
    <s v="Vida Total"/>
    <n v="8"/>
    <s v="2c624232cdd221771294dfbb310aca000a0df6ac8b66b696d90ef06fdefb64a3"/>
    <s v="866d562d83a77144c090ae01fef5e5dc5d322dfdcb968ee04e0fa262fe1b2619"/>
    <x v="36"/>
    <n v="421495.50661000004"/>
    <n v="309248.08463999996"/>
    <n v="421495.50661000004"/>
    <n v="309248.08463999996"/>
    <n v="209693.90039999995"/>
    <n v="158133.97617000004"/>
    <n v="209693.90039999995"/>
    <n v="158133.97617000004"/>
    <n v="0"/>
    <n v="0"/>
    <n v="137.94900000000001"/>
    <n v="132.37299999999999"/>
    <n v="5429.0483400000003"/>
    <n v="1711.85115"/>
    <n v="160424.13149999999"/>
    <n v="122547.33160999999"/>
    <n v="307565.02600999997"/>
    <n v="370526.43991000002"/>
    <n v="123764.45002999999"/>
    <n v="104475.78410999999"/>
    <n v="295628.67804000003"/>
    <n v="203721.05267"/>
    <n v="2102.3785400000002"/>
    <n v="1051.2478599999999"/>
    <s v="Vida Total"/>
    <s v="Totales"/>
    <s v="Vida Total"/>
    <x v="54"/>
    <x v="3"/>
    <n v="2563341.60146"/>
    <n v="2109928.1285699997"/>
    <n v="915229324.65265"/>
    <n v="785024033.86473012"/>
    <n v="876641246.77607977"/>
    <n v="747866068.79561019"/>
    <n v="375894584.23468989"/>
    <n v="313412710.72724998"/>
    <n v="204982911.17897007"/>
    <n v="177114677.79237002"/>
    <n v="421495.50661000004"/>
    <n v="309248.08463999996"/>
    <n v="0.11213130603308698"/>
    <n v="9.867120064225017E-2"/>
    <n v="112247.42197000008"/>
    <n v="36.296885104613949"/>
    <n v="100"/>
    <n v="100"/>
    <n v="16.443204696944381"/>
    <n v="14.656806573292727"/>
    <n v="4.6053540381255489E-2"/>
    <n v="4.8080729507091344E-2"/>
    <n v="3.9393454378402817E-2"/>
    <n v="4.135073077162385E-2"/>
    <n v="3.2925308110512072E-2"/>
    <n v="7.8646697887890873E-2"/>
    <n v="5.5930003468402712E-4"/>
    <n v="19288.665919999999"/>
    <n v="18.462331806661947"/>
    <n v="91907.625370000023"/>
    <n v="45.114446526485267"/>
    <n v="1051.1306800000002"/>
    <n v="99.988853247225663"/>
    <n v="32.605215829500821"/>
    <n v="49.749972920595056"/>
    <n v="51.134989681208864"/>
    <n v="0.1022982351035676"/>
    <n v="30.907894437506634"/>
    <n v="-16.992421354679365"/>
    <n v="52.159419288064321"/>
    <n v="33.073842622341999"/>
    <s v="Resto"/>
    <n v="2023"/>
    <n v="4"/>
    <d v="2025-03-26T00:00:00"/>
    <x v="54"/>
    <x v="36"/>
  </r>
  <r>
    <n v="2024"/>
    <n v="12"/>
    <n v="9"/>
    <x v="8"/>
    <s v="Vida Total"/>
    <n v="9"/>
    <s v="19581e27de7ced00ff1ce50b2047e7a567c76b1cbaebabe5ef03f7c3017bb5b7"/>
    <s v="866d562d83a77144c090ae01fef5e5dc5d322dfdcb968ee04e0fa262fe1b2619"/>
    <x v="32"/>
    <n v="765198.55158000009"/>
    <n v="728265.59307000006"/>
    <n v="765198.55158000009"/>
    <n v="728265.59307000006"/>
    <n v="493188.99619999999"/>
    <n v="347621.48390999995"/>
    <n v="493188.99619999999"/>
    <n v="347621.48390999995"/>
    <n v="0"/>
    <n v="0"/>
    <n v="137.94900000000001"/>
    <n v="132.37299999999999"/>
    <n v="52851.636979999996"/>
    <n v="7584.7244000000001"/>
    <n v="456083.05067999999"/>
    <n v="310193.26217"/>
    <n v="689656.97174000007"/>
    <n v="550354.3918300001"/>
    <n v="313300.83784999995"/>
    <n v="380976.58538999996"/>
    <n v="451897.71372999996"/>
    <n v="347289.00768000004"/>
    <n v="0"/>
    <n v="0"/>
    <s v="Vida Total"/>
    <s v="Totales"/>
    <s v="Vida Total"/>
    <x v="54"/>
    <x v="3"/>
    <n v="3641209.24174"/>
    <n v="3056102.5559399999"/>
    <n v="915229324.65265"/>
    <n v="785024033.86473012"/>
    <n v="876641246.77607977"/>
    <n v="747866068.79561019"/>
    <n v="375894584.23468989"/>
    <n v="313412710.72724998"/>
    <n v="204982911.17897007"/>
    <n v="177114677.79237002"/>
    <n v="765198.55158000009"/>
    <n v="728265.59307000006"/>
    <n v="0.203567325434582"/>
    <n v="0.23236632342706079"/>
    <n v="36932.958510000026"/>
    <n v="5.0713584249270083"/>
    <n v="100"/>
    <n v="100"/>
    <n v="21.014956866756162"/>
    <n v="23.829880697377291"/>
    <n v="8.3607302669241948E-2"/>
    <n v="8.7287536879433927E-2"/>
    <n v="9.2769846737646475E-2"/>
    <n v="9.7379146274522738E-2"/>
    <n v="8.3348058469070813E-2"/>
    <n v="0.12021926696551112"/>
    <m/>
    <n v="-67675.747540000011"/>
    <n v="-17.763755079783017"/>
    <n v="104608.70604999992"/>
    <n v="30.121513706644222"/>
    <n v="0"/>
    <m/>
    <n v="41.875292243930431"/>
    <n v="64.45242155537953"/>
    <n v="47.732789687976783"/>
    <n v="0.24060005459157416"/>
    <n v="47.031901173290393"/>
    <n v="25.311432411177947"/>
    <n v="66.131869809030633"/>
    <n v="56.362457858938306"/>
    <s v="Resto"/>
    <n v="2023"/>
    <n v="4"/>
    <d v="2025-03-26T00:00:00"/>
    <x v="54"/>
    <x v="32"/>
  </r>
  <r>
    <n v="2024"/>
    <n v="12"/>
    <n v="77"/>
    <x v="63"/>
    <s v="Vida Total"/>
    <n v="49"/>
    <s v="0e17daca5f3e175f448bacace3bc0da47d0655a74c8dd0dc497a3afbdad95f1f"/>
    <s v="866d562d83a77144c090ae01fef5e5dc5d322dfdcb968ee04e0fa262fe1b2619"/>
    <x v="8"/>
    <n v="16584529.487159999"/>
    <n v="9369131.335479999"/>
    <n v="16584529.487159999"/>
    <n v="9369131.335479999"/>
    <n v="3597087.2344800001"/>
    <n v="2879084.4560500002"/>
    <n v="3597087.2344800001"/>
    <n v="2879084.4560500002"/>
    <n v="0"/>
    <n v="0"/>
    <n v="137.94900000000001"/>
    <n v="132.37299999999999"/>
    <n v="0"/>
    <n v="0"/>
    <n v="3514837.3865200002"/>
    <n v="2835173.8476"/>
    <n v="3442593.4401599998"/>
    <n v="4761076.4261099994"/>
    <n v="12527726.040879998"/>
    <n v="7088212.1908299997"/>
    <n v="4056803.4462799998"/>
    <n v="2280919.1446500006"/>
    <n v="0"/>
    <n v="0"/>
    <s v="Vida Total"/>
    <s v="Totales"/>
    <s v="Vida Total"/>
    <x v="54"/>
    <x v="3"/>
    <n v="17020235.984469999"/>
    <n v="9806444.11338"/>
    <n v="915229324.65265"/>
    <n v="785024033.86473012"/>
    <n v="876641246.77607977"/>
    <n v="747866068.79561019"/>
    <n v="375894584.23468989"/>
    <n v="313412710.72724998"/>
    <n v="204982911.17897007"/>
    <n v="177114677.79237002"/>
    <n v="16584529.487159999"/>
    <n v="9369131.335479999"/>
    <n v="4.4120160765086851"/>
    <n v="2.9893909898356239"/>
    <n v="7215398.1516800001"/>
    <n v="77.012456046549175"/>
    <n v="100"/>
    <n v="100"/>
    <n v="97.440067824514557"/>
    <n v="95.540557078142854"/>
    <n v="1.8120627301200385"/>
    <n v="1.8918262799236256"/>
    <n v="1.1934833751974558"/>
    <n v="1.2527819788064962"/>
    <n v="3.3327764129366408"/>
    <n v="1.0792396635720438"/>
    <m/>
    <n v="5439513.8500499986"/>
    <n v="76.740279545906958"/>
    <n v="1775884.3016299992"/>
    <n v="77.858275064042331"/>
    <n v="0"/>
    <m/>
    <n v="24.938579933673566"/>
    <n v="21.689413843575853"/>
    <n v="30.72947056625393"/>
    <n v="1.7548229819701371"/>
    <n v="23.972552494279718"/>
    <n v="-27.69295990964077"/>
    <n v="102.09853262128574"/>
    <n v="59.549009380562637"/>
    <s v="Medianas"/>
    <n v="2023"/>
    <n v="4"/>
    <d v="2025-03-26T00:00:00"/>
    <x v="54"/>
    <x v="8"/>
  </r>
  <r>
    <n v="2024"/>
    <n v="12"/>
    <n v="104"/>
    <x v="79"/>
    <s v="Vida Total"/>
    <n v="225"/>
    <s v="0e6523810856a138a75dec70a9cf3778a5c70b83ac915f22c33f05db97cb3e68"/>
    <s v="866d562d83a77144c090ae01fef5e5dc5d322dfdcb968ee04e0fa262fe1b2619"/>
    <x v="11"/>
    <n v="3917386.6952900002"/>
    <n v="2628465.8939699996"/>
    <n v="3917386.6952900002"/>
    <n v="2628465.8939699996"/>
    <n v="971896.13354999991"/>
    <n v="809730.50974000001"/>
    <n v="971896.13354999991"/>
    <n v="809730.50974000001"/>
    <n v="0"/>
    <n v="0"/>
    <n v="137.94900000000001"/>
    <n v="132.37299999999999"/>
    <n v="-15955.739880000001"/>
    <n v="-24673.785609999999"/>
    <n v="779135.43365999998"/>
    <n v="614045.44328000001"/>
    <n v="3532069.4482499999"/>
    <n v="2031016.6833800001"/>
    <n v="3069184.91151"/>
    <n v="20057.464670000001"/>
    <n v="466657.54499000002"/>
    <n v="1901522.1712900002"/>
    <n v="381544.23878999997"/>
    <n v="706886.25800999999"/>
    <s v="Vida Total"/>
    <s v="Totales"/>
    <s v="Vida Total"/>
    <x v="54"/>
    <x v="3"/>
    <n v="4026801.2294200002"/>
    <n v="2477706.5655799997"/>
    <n v="915229324.65265"/>
    <n v="785024033.86473012"/>
    <n v="876641246.77607977"/>
    <n v="747866068.79561019"/>
    <n v="375894584.23468989"/>
    <n v="313412710.72724998"/>
    <n v="204982911.17897007"/>
    <n v="177114677.79237002"/>
    <n v="3917386.6952900002"/>
    <n v="2628465.8939699996"/>
    <n v="1.0421503420342386"/>
    <n v="0.8386596344069287"/>
    <n v="1288920.8013200006"/>
    <n v="49.036999273109515"/>
    <n v="100"/>
    <n v="100"/>
    <n v="97.282842437550372"/>
    <n v="106.08463207404502"/>
    <n v="0.42802241905620064"/>
    <n v="0.44686315065558596"/>
    <n v="0.33482616844606294"/>
    <n v="0.35146211382513631"/>
    <n v="0.8165014980885581"/>
    <n v="0.12414585486516141"/>
    <n v="0.10150298908051911"/>
    <n v="3049127.4468399999"/>
    <n v="15201.958457893174"/>
    <n v="-1434864.6263000001"/>
    <n v="-75.458737634733026"/>
    <n v="-325342.01922000002"/>
    <n v="-46.024663166587906"/>
    <n v="20.02711048421164"/>
    <n v="24.8098084041216"/>
    <n v="30.806201883677247"/>
    <n v="0.47413519886125527"/>
    <n v="26.885630727613787"/>
    <n v="73.906471431439002"/>
    <n v="22.058893378951836"/>
    <n v="30.233402231738982"/>
    <s v="Medianas"/>
    <n v="2023"/>
    <n v="4"/>
    <d v="2025-03-26T00:00:00"/>
    <x v="54"/>
    <x v="11"/>
  </r>
  <r>
    <n v="2024"/>
    <n v="12"/>
    <n v="48"/>
    <x v="3"/>
    <s v="Vida Total"/>
    <n v="36"/>
    <s v="76a50887d8f1c2e9301755428990ad81479ee21c25b43215cf524541e0503269"/>
    <s v="866d562d83a77144c090ae01fef5e5dc5d322dfdcb968ee04e0fa262fe1b2619"/>
    <x v="10"/>
    <n v="6585151.6043100003"/>
    <n v="6043669.1433999995"/>
    <n v="6585151.6043100003"/>
    <n v="6043669.1433999995"/>
    <n v="4654884.4335199976"/>
    <n v="4322282.8934300002"/>
    <n v="4654884.4335199976"/>
    <n v="4322282.8934300002"/>
    <n v="0"/>
    <n v="0"/>
    <n v="137.94900000000001"/>
    <n v="132.37299999999999"/>
    <n v="84681.223330000008"/>
    <n v="104713.79337"/>
    <n v="4361853.8912800001"/>
    <n v="4144512.5703400001"/>
    <n v="5666046.27929"/>
    <n v="5087541.909"/>
    <n v="1283916.6674499998"/>
    <n v="1435565.2575700001"/>
    <n v="5270043.399960001"/>
    <n v="4596068.5037800008"/>
    <n v="31191.536899999999"/>
    <n v="12035.38205"/>
    <s v="Vida Total"/>
    <s v="Totales"/>
    <s v="Vida Total"/>
    <x v="54"/>
    <x v="3"/>
    <n v="61783494.341970004"/>
    <n v="54332276.383280002"/>
    <n v="915229324.65265"/>
    <n v="785024033.86473012"/>
    <n v="876641246.77607977"/>
    <n v="747866068.79561019"/>
    <n v="375894584.23468989"/>
    <n v="313412710.72724998"/>
    <n v="204982911.17897007"/>
    <n v="177114677.79237002"/>
    <n v="6585151.6043100003"/>
    <n v="6043669.1433999995"/>
    <n v="1.7518612612408799"/>
    <n v="1.928342066719672"/>
    <n v="541482.46091000084"/>
    <n v="8.959498742602868"/>
    <n v="100"/>
    <n v="100"/>
    <n v="10.658431793872584"/>
    <n v="11.123533828705646"/>
    <n v="0.71950837095492015"/>
    <n v="0.75117975894100764"/>
    <n v="0.76987058773813322"/>
    <n v="0.80812185437600292"/>
    <n v="0.34156295974947753"/>
    <n v="1.4020003535538166"/>
    <n v="8.2979479375860209E-3"/>
    <n v="-151648.5901200003"/>
    <n v="-10.563684884426493"/>
    <n v="673974.89618000016"/>
    <n v="14.664161241846042"/>
    <n v="19156.154849999999"/>
    <n v="159.1653241286179"/>
    <n v="7.6950432975028571"/>
    <n v="70.687581899760104"/>
    <n v="71.517530011551969"/>
    <n v="2.2708646329331472"/>
    <n v="5.2440743573898718"/>
    <n v="11.370999603297815"/>
    <n v="76.982320233123374"/>
    <n v="81.463949476430741"/>
    <s v="Medianas"/>
    <n v="2023"/>
    <n v="4"/>
    <d v="2025-03-26T00:00:00"/>
    <x v="54"/>
    <x v="10"/>
  </r>
  <r>
    <n v="2024"/>
    <n v="12"/>
    <n v="79"/>
    <x v="59"/>
    <s v="Vida Total"/>
    <n v="51"/>
    <s v="031b4af5197ec30a926f48cf40e11a7dbc470048a21e4003b7a3c07c5dab1baa"/>
    <s v="866d562d83a77144c090ae01fef5e5dc5d322dfdcb968ee04e0fa262fe1b2619"/>
    <x v="0"/>
    <n v="58709567.18479"/>
    <n v="51186624.654870003"/>
    <n v="58709567.18479"/>
    <n v="51186624.654870003"/>
    <n v="31874197.946609996"/>
    <n v="27542578.788990002"/>
    <n v="31874197.946609996"/>
    <n v="27542578.788990002"/>
    <n v="0"/>
    <n v="0"/>
    <n v="137.94900000000001"/>
    <n v="132.37299999999999"/>
    <n v="0"/>
    <n v="0"/>
    <n v="31851436.5909"/>
    <n v="27515418.739939999"/>
    <n v="22091658.33842"/>
    <n v="24658962.354839999"/>
    <n v="50050237.621789999"/>
    <n v="43246378.266149998"/>
    <n v="6023647.2447699998"/>
    <n v="5597069.0559599996"/>
    <n v="2635682.3182300003"/>
    <n v="2343177.3327600001"/>
    <s v="Vida Total"/>
    <s v="Totales"/>
    <s v="Vida Total"/>
    <x v="54"/>
    <x v="3"/>
    <n v="77118417.460149989"/>
    <n v="65800436.183449998"/>
    <n v="915229324.65265"/>
    <n v="785024033.86473012"/>
    <n v="876641246.77607977"/>
    <n v="747866068.79561019"/>
    <n v="375894584.23468989"/>
    <n v="313412710.72724998"/>
    <n v="204982911.17897007"/>
    <n v="177114677.79237002"/>
    <n v="58709567.18479"/>
    <n v="51186624.654870003"/>
    <n v="15.618625446365748"/>
    <n v="16.332019379844358"/>
    <n v="7522942.5299199969"/>
    <n v="14.697086554630335"/>
    <n v="100"/>
    <n v="100"/>
    <n v="76.129113016520932"/>
    <n v="77.790707210759138"/>
    <n v="6.4147384271227974"/>
    <n v="6.6971029940353892"/>
    <n v="6.5203894972329115"/>
    <n v="6.8443571370075311"/>
    <n v="13.314966408385686"/>
    <n v="1.6024831155878356"/>
    <n v="0.70117592239222348"/>
    <n v="6803859.3556400016"/>
    <n v="15.732784173895897"/>
    <n v="426578.1888100002"/>
    <n v="7.6214565971052473"/>
    <n v="292504.98547000019"/>
    <n v="12.483262849144339"/>
    <n v="15.726991981417271"/>
    <n v="54.291318221245042"/>
    <n v="53.808155889742856"/>
    <n v="15.549685465624357"/>
    <n v="15.758502139987618"/>
    <n v="-10.411241071204669"/>
    <n v="144.17856777871037"/>
    <n v="111.58384665176044"/>
    <s v="Grandes"/>
    <n v="2023"/>
    <n v="4"/>
    <d v="2025-03-26T00:00:00"/>
    <x v="54"/>
    <x v="0"/>
  </r>
  <r>
    <n v="2024"/>
    <n v="12"/>
    <n v="41"/>
    <x v="7"/>
    <s v="Vida Total"/>
    <n v="29"/>
    <s v="35135aaa6cc23891b40cb3f378c53a17a1127210ce60e125ccf03efcfdaec458"/>
    <s v="866d562d83a77144c090ae01fef5e5dc5d322dfdcb968ee04e0fa262fe1b2619"/>
    <x v="18"/>
    <n v="9000545.2941200007"/>
    <n v="6089419.66536"/>
    <n v="9000545.2941200007"/>
    <n v="6089419.66536"/>
    <n v="4174384.3025699994"/>
    <n v="3480480.2363"/>
    <n v="4174384.3025699994"/>
    <n v="3480480.2363"/>
    <n v="0"/>
    <n v="0"/>
    <n v="137.94900000000001"/>
    <n v="132.37299999999999"/>
    <n v="75500.546899999987"/>
    <n v="104871.99709"/>
    <n v="4130725.2563100001"/>
    <n v="3426363.5062500001"/>
    <n v="7887556.28137"/>
    <n v="6269606.7686899994"/>
    <n v="8031884.8050100002"/>
    <n v="5213652.3796399999"/>
    <n v="922917.84103999997"/>
    <n v="831403.32863999996"/>
    <n v="45742.648070000003"/>
    <n v="44363.95708"/>
    <s v="Vida Total"/>
    <s v="Totales"/>
    <s v="Vida Total"/>
    <x v="54"/>
    <x v="3"/>
    <n v="31887947.205630001"/>
    <n v="27302085.109419998"/>
    <n v="915229324.65265"/>
    <n v="785024033.86473012"/>
    <n v="876641246.77607977"/>
    <n v="747866068.79561019"/>
    <n v="375894584.23468989"/>
    <n v="313412710.72724998"/>
    <n v="204982911.17897007"/>
    <n v="177114677.79237002"/>
    <n v="9000545.2941200007"/>
    <n v="6089419.66536"/>
    <n v="2.3944333522242256"/>
    <n v="1.9429395991087828"/>
    <n v="2911125.6287600007"/>
    <n v="47.806290069316447"/>
    <n v="100"/>
    <n v="100"/>
    <n v="28.225540001304637"/>
    <n v="22.303863023483785"/>
    <n v="0.98341967982023615"/>
    <n v="1.0267079409302546"/>
    <n v="0.77569850127789675"/>
    <n v="0.81423932966588719"/>
    <n v="2.1367386341473038"/>
    <n v="0.24552570846931276"/>
    <n v="1.2169009607608649E-2"/>
    <n v="2818232.4253700003"/>
    <n v="54.054858670201526"/>
    <n v="91514.512400000007"/>
    <n v="11.007234304642299"/>
    <n v="1378.6909900000028"/>
    <n v="3.1076826341569497"/>
    <n v="19.937020731589293"/>
    <n v="46.379237770150418"/>
    <n v="57.156189383676484"/>
    <n v="2.0364547847236665"/>
    <n v="20.557122698020216"/>
    <n v="25.806235899194398"/>
    <n v="52.370152540991178"/>
    <n v="54.650373343365523"/>
    <s v="Medianas"/>
    <n v="2023"/>
    <n v="4"/>
    <d v="2025-03-26T00:00:00"/>
    <x v="54"/>
    <x v="18"/>
  </r>
  <r>
    <n v="2024"/>
    <n v="12"/>
    <n v="119"/>
    <x v="62"/>
    <s v="Vida Total"/>
    <n v="217"/>
    <s v="16badfc6202cb3f8889e0f2779b19218af4cbb736e56acadce8148aba9a7a9f8"/>
    <s v="866d562d83a77144c090ae01fef5e5dc5d322dfdcb968ee04e0fa262fe1b2619"/>
    <x v="30"/>
    <n v="615192.24676000001"/>
    <n v="536414.32687999995"/>
    <n v="615192.24676000001"/>
    <n v="536414.32687999995"/>
    <n v="240201.96325999996"/>
    <n v="222610.48853000003"/>
    <n v="240201.96325999996"/>
    <n v="222610.48853000003"/>
    <n v="0"/>
    <n v="0"/>
    <n v="137.94900000000001"/>
    <n v="132.37299999999999"/>
    <n v="15347.123949999999"/>
    <n v="46630.860869999997"/>
    <n v="215991.44352999999"/>
    <n v="187547.23593999998"/>
    <n v="357688.11420000001"/>
    <n v="347932.72026999999"/>
    <n v="113427.66495999999"/>
    <n v="181729.23691000001"/>
    <n v="428012.49366000004"/>
    <n v="247474.16172"/>
    <n v="73752.088140000007"/>
    <n v="107210.92825"/>
    <s v="Vida Total"/>
    <s v="Totales"/>
    <s v="Vida Total"/>
    <x v="54"/>
    <x v="3"/>
    <n v="1263154.0409200001"/>
    <n v="1108651.2541700001"/>
    <n v="915229324.65265"/>
    <n v="785024033.86473012"/>
    <n v="876641246.77607977"/>
    <n v="747866068.79561019"/>
    <n v="375894584.23468989"/>
    <n v="313412710.72724998"/>
    <n v="204982911.17897007"/>
    <n v="177114677.79237002"/>
    <n v="615192.24676000001"/>
    <n v="536414.32687999995"/>
    <n v="0.16366084337514811"/>
    <n v="0.17115270329505525"/>
    <n v="78777.919880000059"/>
    <n v="14.686020848511628"/>
    <n v="100"/>
    <n v="100"/>
    <n v="48.702868124613971"/>
    <n v="48.384406265033313"/>
    <n v="6.721727879441354E-2"/>
    <n v="7.0176055372984117E-2"/>
    <n v="6.8330943224654342E-2"/>
    <n v="7.1725988015990685E-2"/>
    <n v="3.0175392175690777E-2"/>
    <n v="0.11386503333944559"/>
    <n v="1.962041786001175E-2"/>
    <n v="-68301.571950000012"/>
    <n v="-37.584250674989541"/>
    <n v="180538.33194000003"/>
    <n v="72.952396599798064"/>
    <n v="-33458.84010999999"/>
    <n v="-31.208423111475103"/>
    <n v="7.9023566437343318"/>
    <n v="39.045024465938695"/>
    <n v="41.49972835826209"/>
    <n v="0.11718145765345299"/>
    <n v="15.166423246621385"/>
    <n v="2.8038161867701694"/>
    <n v="60.385412585789524"/>
    <n v="53.903305154646297"/>
    <s v="Resto"/>
    <n v="2023"/>
    <n v="4"/>
    <d v="2025-03-26T00:00:00"/>
    <x v="54"/>
    <x v="30"/>
  </r>
  <r>
    <n v="2024"/>
    <n v="12"/>
    <n v="38"/>
    <x v="55"/>
    <s v="Vida Total"/>
    <n v="26"/>
    <s v="5f9c4ab08cac7457e9111a30e4664920607ea2c115a1433d7be98e97e64244ca"/>
    <s v="866d562d83a77144c090ae01fef5e5dc5d322dfdcb968ee04e0fa262fe1b2619"/>
    <x v="9"/>
    <n v="28212555.95786"/>
    <n v="26072847.953479998"/>
    <n v="28212555.95786"/>
    <n v="26072847.953479998"/>
    <n v="17455238.666270003"/>
    <n v="16221981.916340001"/>
    <n v="17455238.666270003"/>
    <n v="16221981.916340001"/>
    <n v="0"/>
    <n v="0"/>
    <n v="137.94900000000001"/>
    <n v="132.37299999999999"/>
    <n v="49062.578540000002"/>
    <n v="31099.79307"/>
    <n v="17147257.46441"/>
    <n v="15812361.322870001"/>
    <n v="23606417.227400001"/>
    <n v="18820859.85029"/>
    <n v="2988391.0641100002"/>
    <n v="2695983.2729099998"/>
    <n v="18212477.241299998"/>
    <n v="16982045.042619999"/>
    <n v="7011687.6524499999"/>
    <n v="6394819.6379500004"/>
    <s v="Vida Total"/>
    <s v="Totales"/>
    <s v="Vida Total"/>
    <x v="54"/>
    <x v="3"/>
    <n v="42980084.940010004"/>
    <n v="38611132.551190004"/>
    <n v="915229324.65265"/>
    <n v="785024033.86473012"/>
    <n v="876641246.77607977"/>
    <n v="747866068.79561019"/>
    <n v="375894584.23468989"/>
    <n v="313412710.72724998"/>
    <n v="204982911.17897007"/>
    <n v="177114677.79237002"/>
    <n v="28212555.95786"/>
    <n v="26072847.953479998"/>
    <n v="7.5054435847486127"/>
    <n v="8.3190142138715331"/>
    <n v="2139708.0043800026"/>
    <n v="8.206652407890914"/>
    <n v="100"/>
    <n v="100"/>
    <n v="65.640996282901796"/>
    <n v="67.526762958618335"/>
    <n v="3.082566871266641"/>
    <n v="3.2182555933358135"/>
    <n v="3.3212802192974249"/>
    <n v="3.4862990903529867"/>
    <n v="0.79500774670491059"/>
    <n v="4.8451023252649561"/>
    <n v="1.8653335127787452"/>
    <n v="292407.79120000033"/>
    <n v="10.846053613840878"/>
    <n v="1230432.1986799985"/>
    <n v="7.2454889596156979"/>
    <n v="616868.01449999958"/>
    <n v="9.646370803629889"/>
    <n v="7.6023802534742835"/>
    <n v="61.870461833880682"/>
    <n v="62.217913230207053"/>
    <n v="8.5154604185662475"/>
    <n v="8.4421049727044117"/>
    <n v="25.426879617491348"/>
    <n v="72.638119114946235"/>
    <n v="84.015084585130452"/>
    <s v="Grandes"/>
    <n v="2023"/>
    <n v="4"/>
    <d v="2025-03-26T00:00:00"/>
    <x v="54"/>
    <x v="9"/>
  </r>
  <r>
    <n v="2024"/>
    <n v="12"/>
    <n v="120"/>
    <x v="58"/>
    <s v="Vida Total"/>
    <n v="234"/>
    <s v="114bd151f8fb0c58642d2170da4ae7d7c57977260ac2cc8905306cab6b2acabc"/>
    <s v="866d562d83a77144c090ae01fef5e5dc5d322dfdcb968ee04e0fa262fe1b2619"/>
    <x v="22"/>
    <n v="3403766.8561199997"/>
    <n v="3420279.83"/>
    <n v="3403766.8561199997"/>
    <n v="3420279.83"/>
    <n v="2392375.3717600005"/>
    <n v="2205561.3209800003"/>
    <n v="2392375.3717600005"/>
    <n v="2205561.3209800003"/>
    <n v="0"/>
    <n v="0"/>
    <n v="137.94900000000001"/>
    <n v="132.37299999999999"/>
    <n v="10672.13501"/>
    <n v="15535.118060000001"/>
    <n v="1293356.4910899999"/>
    <n v="990080.32551"/>
    <n v="2445970.0109600001"/>
    <n v="2024000.33821"/>
    <n v="3400327.9671199997"/>
    <n v="3420019.676"/>
    <n v="0"/>
    <n v="0"/>
    <n v="3438.8890000000001"/>
    <n v="260.154"/>
    <s v="Vida Total"/>
    <s v="Totales"/>
    <s v="Vida Total"/>
    <x v="54"/>
    <x v="3"/>
    <n v="3543412.1833600001"/>
    <n v="3536266.6495100004"/>
    <n v="915229324.65265"/>
    <n v="785024033.86473012"/>
    <n v="876641246.77607977"/>
    <n v="747866068.79561019"/>
    <n v="375894584.23468989"/>
    <n v="313412710.72724998"/>
    <n v="204982911.17897007"/>
    <n v="177114677.79237002"/>
    <n v="3403766.8561199997"/>
    <n v="3420279.83"/>
    <n v="0.9055110126287047"/>
    <n v="1.0913022072600391"/>
    <n v="-16512.973880000412"/>
    <n v="-0.48279599040877974"/>
    <n v="100"/>
    <n v="100"/>
    <n v="96.059015434450998"/>
    <n v="96.720077103742398"/>
    <n v="0.37190316835748305"/>
    <n v="0.38827363743579618"/>
    <n v="0.43569109765489789"/>
    <n v="0.45733854933519569"/>
    <n v="0.90459615800077708"/>
    <m/>
    <n v="9.1485462792752789E-4"/>
    <n v="-19691.708880000282"/>
    <n v="-0.5757776488301225"/>
    <n v="0"/>
    <m/>
    <n v="3178.7350000000001"/>
    <n v="1221.8666635915652"/>
    <n v="8.4701363323234524"/>
    <n v="70.286111619498584"/>
    <n v="64.484820851047147"/>
    <n v="1.1671096668498495"/>
    <n v="30.631470777260361"/>
    <n v="20.848300505877624"/>
    <n v="52.877037956094163"/>
    <n v="48.917003955919022"/>
    <s v="Resto"/>
    <n v="2023"/>
    <n v="4"/>
    <d v="2025-03-26T00:00:00"/>
    <x v="54"/>
    <x v="22"/>
  </r>
  <r>
    <n v="2024"/>
    <n v="12"/>
    <n v="60"/>
    <x v="74"/>
    <s v="Vida Total"/>
    <n v="210"/>
    <s v="d29d53701d3c859e29e1b90028eec1ca8e2f29439198b6e036c60951fb458aa1"/>
    <s v="866d562d83a77144c090ae01fef5e5dc5d322dfdcb968ee04e0fa262fe1b2619"/>
    <x v="17"/>
    <n v="5011186.3019700004"/>
    <n v="4263445.3383800006"/>
    <n v="5011186.3019700004"/>
    <n v="4263445.3383800006"/>
    <n v="3205503.8151399996"/>
    <n v="2819086.8154799999"/>
    <n v="3205503.8151399996"/>
    <n v="2819086.8154799999"/>
    <n v="0"/>
    <n v="0"/>
    <n v="137.94900000000001"/>
    <n v="132.37299999999999"/>
    <n v="38263.946329999999"/>
    <n v="-667.78620000000001"/>
    <n v="2531339.0696799997"/>
    <n v="2186193.4881599997"/>
    <n v="3641948.5120100002"/>
    <n v="3202590.4858600004"/>
    <n v="1265297.9122599999"/>
    <n v="1364920.6938999998"/>
    <n v="3507282.94117"/>
    <n v="2643984.1206199997"/>
    <n v="238605.44854000001"/>
    <n v="254540.52386000002"/>
    <s v="Vida Total"/>
    <s v="Totales"/>
    <s v="Vida Total"/>
    <x v="54"/>
    <x v="3"/>
    <n v="5011186.3019700004"/>
    <n v="4263445.3383800006"/>
    <n v="915229324.65265"/>
    <n v="785024033.86473012"/>
    <n v="876641246.77607977"/>
    <n v="747866068.79561019"/>
    <n v="375894584.23468989"/>
    <n v="313412710.72724998"/>
    <n v="204982911.17897007"/>
    <n v="177114677.79237002"/>
    <n v="5011186.3019700004"/>
    <n v="4263445.3383800006"/>
    <n v="1.3331360738204372"/>
    <n v="1.3603294290416637"/>
    <n v="747740.96358999982"/>
    <n v="17.538420320738112"/>
    <n v="100"/>
    <n v="100"/>
    <n v="100"/>
    <n v="100"/>
    <n v="0.54753340687284657"/>
    <n v="0.57163478451408145"/>
    <n v="0.54309742816289974"/>
    <n v="0.57008139776230293"/>
    <n v="0.33660977447602991"/>
    <n v="0.93304960706223605"/>
    <n v="6.3476692282170954E-2"/>
    <n v="-99622.781639999943"/>
    <n v="-7.2987963392471489"/>
    <n v="863298.8205500003"/>
    <n v="32.65143742041694"/>
    <n v="-15935.075320000004"/>
    <n v="-6.2603294274527599"/>
    <n v="13.707169198838788"/>
    <n v="63.966965544263445"/>
    <n v="66.122269473054402"/>
    <n v="1.5637907553870587"/>
    <n v="15.787513016996968"/>
    <n v="13.71883255414148"/>
    <n v="69.505075684964794"/>
    <n v="68.263285543763033"/>
    <s v="Medianas"/>
    <n v="2023"/>
    <n v="4"/>
    <d v="2025-03-26T00:00:00"/>
    <x v="54"/>
    <x v="17"/>
  </r>
  <r>
    <n v="2024"/>
    <n v="12"/>
    <n v="88"/>
    <x v="73"/>
    <s v="Vida Total"/>
    <n v="60"/>
    <s v="39fa9ec190eee7b6f4dff1100d6343e10918d044c75eac8f9e9a2596173f80c9"/>
    <s v="866d562d83a77144c090ae01fef5e5dc5d322dfdcb968ee04e0fa262fe1b2619"/>
    <x v="34"/>
    <n v="522511.37958999997"/>
    <n v="370659.02233000001"/>
    <n v="522511.37958999997"/>
    <n v="370659.02233000001"/>
    <n v="130302.80914"/>
    <n v="134593.69014000002"/>
    <n v="130302.80914"/>
    <n v="134593.69014000002"/>
    <n v="0"/>
    <n v="0"/>
    <n v="137.94900000000001"/>
    <n v="132.37299999999999"/>
    <n v="0"/>
    <n v="0"/>
    <n v="119371.03245999999"/>
    <n v="120645.32483"/>
    <n v="356632.79335000005"/>
    <n v="358032.08703"/>
    <n v="269807.36266999994"/>
    <n v="125608.99204000001"/>
    <n v="252704.01692000002"/>
    <n v="245050.03029"/>
    <n v="0"/>
    <n v="0"/>
    <s v="Vida Total"/>
    <s v="Totales"/>
    <s v="Vida Total"/>
    <x v="54"/>
    <x v="3"/>
    <n v="522511.37958999997"/>
    <n v="370659.02233000001"/>
    <n v="915229324.65265"/>
    <n v="785024033.86473012"/>
    <n v="876641246.77607977"/>
    <n v="747866068.79561019"/>
    <n v="375894584.23468989"/>
    <n v="313412710.72724998"/>
    <n v="204982911.17897007"/>
    <n v="177114677.79237002"/>
    <n v="522511.37958999997"/>
    <n v="370659.02233000001"/>
    <n v="0.13900476396961597"/>
    <n v="0.11826547221710133"/>
    <n v="151852.35725999996"/>
    <n v="40.968207466107451"/>
    <n v="100"/>
    <n v="100"/>
    <n v="100"/>
    <n v="100"/>
    <n v="5.7090760262550014E-2"/>
    <n v="5.9603786784112489E-2"/>
    <n v="4.7216264259479911E-2"/>
    <n v="4.9562219466237088E-2"/>
    <n v="7.1777400895338683E-2"/>
    <n v="6.7227363074277277E-2"/>
    <m/>
    <n v="144198.37062999993"/>
    <n v="114.79940113211016"/>
    <n v="7653.9866300000285"/>
    <n v="3.1234383529526788"/>
    <n v="0"/>
    <m/>
    <n v="-3.188025378854531"/>
    <n v="24.937793554323154"/>
    <n v="36.31199620986709"/>
    <n v="6.3567644927353451E-2"/>
    <n v="-1.0562302118176548"/>
    <n v="-0.39082912696668526"/>
    <n v="33.471692644610236"/>
    <n v="33.69679120963562"/>
    <s v="Resto"/>
    <n v="2023"/>
    <n v="4"/>
    <d v="2025-03-26T00:00:00"/>
    <x v="54"/>
    <x v="34"/>
  </r>
  <r>
    <n v="2024"/>
    <n v="12"/>
    <n v="98"/>
    <x v="53"/>
    <s v="Vida Total"/>
    <n v="205"/>
    <s v="f8809aff4d69bece79dabe35be0c708b890d7eafb841f121330667b77d2e2590"/>
    <s v="866d562d83a77144c090ae01fef5e5dc5d322dfdcb968ee04e0fa262fe1b2619"/>
    <x v="23"/>
    <n v="3203239.8145100004"/>
    <n v="4110479.3928899998"/>
    <n v="3203239.8145100004"/>
    <n v="4110479.3928899998"/>
    <n v="903546.00924999989"/>
    <n v="2029113.8808299999"/>
    <n v="903546.00924999989"/>
    <n v="2029113.8808299999"/>
    <n v="0"/>
    <n v="0"/>
    <n v="137.94900000000001"/>
    <n v="132.37299999999999"/>
    <n v="0"/>
    <n v="0"/>
    <n v="864380.0740599999"/>
    <n v="1088704.7732899999"/>
    <n v="3217649.5513800001"/>
    <n v="2999550.8371000001"/>
    <n v="3060800.5975000001"/>
    <n v="3989311.4307199996"/>
    <n v="9281.4781000000003"/>
    <n v="10366.274039999998"/>
    <n v="133157.73890999999"/>
    <n v="110801.68812999999"/>
    <s v="Vida Total"/>
    <s v="Totales"/>
    <s v="Vida Total"/>
    <x v="54"/>
    <x v="3"/>
    <n v="3660701.92515"/>
    <n v="4474308.1404900001"/>
    <n v="915229324.65265"/>
    <n v="785024033.86473012"/>
    <n v="876641246.77607977"/>
    <n v="747866068.79561019"/>
    <n v="375894584.23468989"/>
    <n v="313412710.72724998"/>
    <n v="204982911.17897007"/>
    <n v="177114677.79237002"/>
    <n v="3203239.8145100004"/>
    <n v="4110479.3928899998"/>
    <n v="0.85216439631118945"/>
    <n v="1.3115228745356085"/>
    <n v="-907239.57837999938"/>
    <n v="-22.071381259063717"/>
    <n v="100"/>
    <n v="100"/>
    <n v="87.503431855592709"/>
    <n v="91.868491481229185"/>
    <n v="0.34999313595264242"/>
    <n v="0.36539916713823106"/>
    <n v="0.52361191703314003"/>
    <n v="0.54962774277347015"/>
    <n v="0.81427100199692914"/>
    <n v="2.4691704773817935E-3"/>
    <n v="3.5424223836878405E-2"/>
    <n v="-928510.83321999945"/>
    <n v="-23.274964849069701"/>
    <n v="-1084.7959399999982"/>
    <n v="-10.464665855968425"/>
    <n v="22356.05077999999"/>
    <n v="20.176633729416071"/>
    <n v="-55.470906892598435"/>
    <n v="28.207254578852549"/>
    <n v="49.364409522154752"/>
    <n v="0.44079089522790321"/>
    <n v="-20.604731855092762"/>
    <n v="7.2710457706681275"/>
    <n v="26.863710924929059"/>
    <n v="36.295593320984423"/>
    <s v="Resto"/>
    <n v="2023"/>
    <n v="4"/>
    <d v="2025-03-26T00:00:00"/>
    <x v="54"/>
    <x v="23"/>
  </r>
  <r>
    <n v="2024"/>
    <n v="12"/>
    <n v="50"/>
    <x v="56"/>
    <s v="Vida Total"/>
    <n v="38"/>
    <s v="aea92132c4cbeb263e6ac2bf6c183b5d81737f179f21efdc5863739672f0f470"/>
    <s v="866d562d83a77144c090ae01fef5e5dc5d322dfdcb968ee04e0fa262fe1b2619"/>
    <x v="4"/>
    <n v="55172206.6329"/>
    <n v="32898528.316720001"/>
    <n v="55172206.6329"/>
    <n v="32898528.316720001"/>
    <n v="34510457.86496"/>
    <n v="25117353.595850002"/>
    <n v="34510457.86496"/>
    <n v="25117353.595850002"/>
    <n v="0"/>
    <n v="0"/>
    <n v="137.94900000000001"/>
    <n v="132.37299999999999"/>
    <n v="0"/>
    <n v="0"/>
    <n v="34465898.164800003"/>
    <n v="25084265.847150002"/>
    <n v="18112684.053070001"/>
    <n v="15076554.51856"/>
    <n v="38930984.714459993"/>
    <n v="18596545.691979997"/>
    <n v="16241221.918439999"/>
    <n v="14301982.624740001"/>
    <n v="0"/>
    <n v="0"/>
    <s v="Vida Total"/>
    <s v="Totales"/>
    <s v="Vida Total"/>
    <x v="54"/>
    <x v="3"/>
    <n v="56200364.244449995"/>
    <n v="33772004.557349995"/>
    <n v="915229324.65265"/>
    <n v="785024033.86473012"/>
    <n v="876641246.77607977"/>
    <n v="747866068.79561019"/>
    <n v="375894584.23468989"/>
    <n v="313412710.72724998"/>
    <n v="204982911.17897007"/>
    <n v="177114677.79237002"/>
    <n v="55172206.6329"/>
    <n v="32898528.316720001"/>
    <n v="14.677574231410903"/>
    <n v="10.49687111935617"/>
    <n v="22273678.316179998"/>
    <n v="67.704178441501469"/>
    <n v="100"/>
    <n v="100"/>
    <n v="98.170549914804994"/>
    <n v="97.413608543293023"/>
    <n v="6.0282385132096907"/>
    <n v="6.2935900901081627"/>
    <n v="4.1907670208207719"/>
    <n v="4.3989866219898106"/>
    <n v="10.356888964953383"/>
    <n v="4.3206852664575202"/>
    <m/>
    <n v="20334439.022479996"/>
    <n v="109.34524808685029"/>
    <n v="1939239.2936999984"/>
    <n v="13.559234020781453"/>
    <n v="0"/>
    <m/>
    <n v="37.396870786028849"/>
    <n v="62.55043974329805"/>
    <n v="76.347955002852274"/>
    <n v="16.835773121998937"/>
    <n v="37.400465992573253"/>
    <n v="20.13808613083561"/>
    <n v="190.28597895162986"/>
    <n v="166.37929983452125"/>
    <s v="Grandes"/>
    <n v="2023"/>
    <n v="4"/>
    <d v="2025-03-26T00:00:00"/>
    <x v="54"/>
    <x v="4"/>
  </r>
  <r>
    <n v="2024"/>
    <n v="12"/>
    <n v="13"/>
    <x v="23"/>
    <s v="Vida Total"/>
    <n v="13"/>
    <s v="3fdba35f04dc8c462986c992bcf875546257113072a909c162f7e470e581e278"/>
    <s v="866d562d83a77144c090ae01fef5e5dc5d322dfdcb968ee04e0fa262fe1b2619"/>
    <x v="37"/>
    <n v="232352.28250999999"/>
    <n v="236437.78768000001"/>
    <n v="232352.28250999999"/>
    <n v="236437.78768000001"/>
    <n v="109371.51531"/>
    <n v="167640.94344"/>
    <n v="109371.51531"/>
    <n v="167640.94344"/>
    <n v="0"/>
    <n v="0"/>
    <n v="137.94900000000001"/>
    <n v="132.37299999999999"/>
    <n v="1689.7039399999999"/>
    <n v="2725.5423500000002"/>
    <n v="81537.110560000001"/>
    <n v="120052.20911"/>
    <n v="188460.67259999999"/>
    <n v="214576.07852000001"/>
    <n v="40734.999609999999"/>
    <n v="3107.3123799999998"/>
    <n v="191617.28290000002"/>
    <n v="233330.47529999999"/>
    <n v="0"/>
    <n v="0"/>
    <s v="Vida Total"/>
    <s v="Totales"/>
    <s v="Vida Total"/>
    <x v="54"/>
    <x v="3"/>
    <n v="1543430.5720599999"/>
    <n v="1367985.9146"/>
    <n v="915229324.65265"/>
    <n v="785024033.86473012"/>
    <n v="876641246.77607977"/>
    <n v="747866068.79561019"/>
    <n v="375894584.23468989"/>
    <n v="313412710.72724998"/>
    <n v="204982911.17897007"/>
    <n v="177114677.79237002"/>
    <n v="232352.28250999999"/>
    <n v="236437.78768000001"/>
    <n v="6.1813149817803913E-2"/>
    <n v="7.54397570958001E-2"/>
    <n v="-4085.5051700000186"/>
    <n v="-1.7279408719258704"/>
    <n v="100"/>
    <n v="100"/>
    <n v="15.054274984321578"/>
    <n v="17.283641970036992"/>
    <n v="2.5387329301121649E-2"/>
    <n v="2.6504831179743664E-2"/>
    <n v="3.0118541277774601E-2"/>
    <n v="3.1614990644082533E-2"/>
    <n v="1.0836814713075805E-2"/>
    <n v="5.097633510472812E-2"/>
    <m/>
    <n v="37627.687229999996"/>
    <n v="1210.9399580225017"/>
    <n v="-41713.192399999971"/>
    <n v="-17.877301431100278"/>
    <n v="0"/>
    <m/>
    <n v="-34.758470654190212"/>
    <n v="47.071418506634579"/>
    <n v="70.902771120024539"/>
    <n v="5.3356406483322898E-2"/>
    <n v="-32.081957371321543"/>
    <n v="-12.170697731138691"/>
    <n v="43.264788051064187"/>
    <n v="55.948552111697893"/>
    <s v="Resto"/>
    <n v="2023"/>
    <n v="4"/>
    <d v="2025-03-26T00:00:00"/>
    <x v="54"/>
    <x v="37"/>
  </r>
  <r>
    <n v="2024"/>
    <n v="12"/>
    <n v="1"/>
    <x v="14"/>
    <s v="Vida Total"/>
    <n v="30"/>
    <s v="624b60c58c9d8bfb6ff1886c2fd605d2adeb6ea4da576068201b6c6958ce93f4"/>
    <s v="866d562d83a77144c090ae01fef5e5dc5d322dfdcb968ee04e0fa262fe1b2619"/>
    <x v="15"/>
    <n v="26879508.831569999"/>
    <n v="21816337.410909999"/>
    <n v="26879508.831569999"/>
    <n v="21816337.410909999"/>
    <n v="10301114.889719998"/>
    <n v="8722923.1514699981"/>
    <n v="10301114.889719998"/>
    <n v="8722923.1514699981"/>
    <n v="0"/>
    <n v="0"/>
    <n v="137.94900000000001"/>
    <n v="132.37299999999999"/>
    <n v="-25488.561879999997"/>
    <n v="338704.75464999996"/>
    <n v="9101817.1496399995"/>
    <n v="7294808.1521000005"/>
    <n v="12097931.35007"/>
    <n v="11148709.890079999"/>
    <n v="5028208.4424799997"/>
    <n v="5530582.3218299998"/>
    <n v="11029308.32343"/>
    <n v="9222621.4500399996"/>
    <n v="10821992.06566"/>
    <n v="7063133.6390399998"/>
    <s v="Vida Total"/>
    <s v="Totales"/>
    <s v="Vida Total"/>
    <x v="54"/>
    <x v="3"/>
    <n v="45393489.003809996"/>
    <n v="37616661.60249"/>
    <n v="915229324.65265"/>
    <n v="785024033.86473012"/>
    <n v="876641246.77607977"/>
    <n v="747866068.79561019"/>
    <n v="375894584.23468989"/>
    <n v="313412710.72724998"/>
    <n v="204982911.17897007"/>
    <n v="177114677.79237002"/>
    <n v="26879508.831569999"/>
    <n v="21816337.410909999"/>
    <n v="7.1508103492089079"/>
    <n v="6.9608974569942843"/>
    <n v="5063171.4206600003"/>
    <n v="23.208164254592024"/>
    <n v="100"/>
    <n v="100"/>
    <n v="59.214458772521169"/>
    <n v="57.996474119505294"/>
    <n v="2.9369151651441427"/>
    <n v="3.0661925765438944"/>
    <n v="2.7790661775674042"/>
    <n v="2.9171449703613104"/>
    <n v="1.3376645084465055"/>
    <n v="2.9341493030247672"/>
    <n v="2.8789965377376348"/>
    <n v="-502373.87935000006"/>
    <n v="-9.0835620937610546"/>
    <n v="1806686.8733900003"/>
    <n v="19.589732519946001"/>
    <n v="3758858.42662"/>
    <n v="53.217999527061096"/>
    <n v="18.092464083946915"/>
    <n v="38.323300303840867"/>
    <n v="39.9834444580409"/>
    <n v="5.025353006488487"/>
    <n v="24.771165462655851"/>
    <n v="8.5141820833871229"/>
    <n v="75.234491635525231"/>
    <n v="65.431859148033283"/>
    <s v="Medianas"/>
    <n v="2023"/>
    <n v="4"/>
    <d v="2025-03-26T00:00:00"/>
    <x v="54"/>
    <x v="15"/>
  </r>
  <r>
    <n v="2024"/>
    <n v="12"/>
    <n v="91"/>
    <x v="60"/>
    <s v="Vida Total"/>
    <n v="218"/>
    <s v="5966abd0cbfc86f98a186531b2b4ee5f6e910120ce13222f98207203dfc9a9a2"/>
    <s v="866d562d83a77144c090ae01fef5e5dc5d322dfdcb968ee04e0fa262fe1b2619"/>
    <x v="12"/>
    <n v="4701929.3524399996"/>
    <n v="4587074.3262399994"/>
    <n v="4701929.3524399996"/>
    <n v="4587074.3262399994"/>
    <n v="3059347.7292100005"/>
    <n v="2002694.9555599999"/>
    <n v="3059347.7292100005"/>
    <n v="2002694.9555599999"/>
    <n v="0"/>
    <n v="0"/>
    <n v="137.94900000000001"/>
    <n v="132.37299999999999"/>
    <n v="211968.94493"/>
    <n v="323825.13543999998"/>
    <n v="1388662.28951"/>
    <n v="925141.27586000005"/>
    <n v="2284879.0972699998"/>
    <n v="1712367.7679900001"/>
    <n v="1038234.35858"/>
    <n v="2182770.94759"/>
    <n v="3663694.9938600003"/>
    <n v="2404303.3786499999"/>
    <n v="0"/>
    <n v="0"/>
    <s v="Vida Total"/>
    <s v="Totales"/>
    <s v="Vida Total"/>
    <x v="54"/>
    <x v="3"/>
    <n v="4784744.0388700003"/>
    <n v="4653799.87928"/>
    <n v="915229324.65265"/>
    <n v="785024033.86473012"/>
    <n v="876641246.77607977"/>
    <n v="747866068.79561019"/>
    <n v="375894584.23468989"/>
    <n v="313412710.72724998"/>
    <n v="204982911.17897007"/>
    <n v="177114677.79237002"/>
    <n v="4701929.3524399996"/>
    <n v="4587074.3262399994"/>
    <n v="1.2508638191776524"/>
    <n v="1.4635891172365179"/>
    <n v="114855.0262000002"/>
    <n v="2.503884132484635"/>
    <n v="100"/>
    <n v="100"/>
    <n v="98.269192965031436"/>
    <n v="98.56621352935521"/>
    <n v="0.51374330190135542"/>
    <n v="0.53635730348437638"/>
    <n v="0.58432278864858456"/>
    <n v="0.61335505348266239"/>
    <n v="0.27620359593469912"/>
    <n v="0.97466022324295343"/>
    <m/>
    <n v="-1144536.58901"/>
    <n v="-52.435029441530922"/>
    <n v="1259391.6152100004"/>
    <n v="52.380728089195649"/>
    <n v="0"/>
    <m/>
    <n v="52.761543674759807"/>
    <n v="65.065795334045063"/>
    <n v="43.65952703455752"/>
    <n v="1.492489160005583"/>
    <n v="50.102727631422184"/>
    <n v="33.43390012251988"/>
    <n v="60.776182475877604"/>
    <n v="54.027019963470998"/>
    <s v="Medianas"/>
    <n v="2023"/>
    <n v="4"/>
    <d v="2025-03-26T00:00:00"/>
    <x v="54"/>
    <x v="12"/>
  </r>
  <r>
    <n v="2024"/>
    <n v="12"/>
    <n v="37"/>
    <x v="35"/>
    <s v="Vida Total"/>
    <n v="25"/>
    <s v="b7a56873cd771f2c446d369b649430b65a756ba278ff97ec81bb6f55b2e73569"/>
    <s v="866d562d83a77144c090ae01fef5e5dc5d322dfdcb968ee04e0fa262fe1b2619"/>
    <x v="31"/>
    <n v="778860.89405999996"/>
    <n v="716996.98750000005"/>
    <n v="778860.89405999996"/>
    <n v="716996.98750000005"/>
    <n v="338352.91002000007"/>
    <n v="454261.90439000004"/>
    <n v="338352.91002000007"/>
    <n v="454261.90439000004"/>
    <n v="0"/>
    <n v="0"/>
    <n v="137.94900000000001"/>
    <n v="132.37299999999999"/>
    <n v="210.07990000000001"/>
    <n v="-1178.00722"/>
    <n v="253415.37497999999"/>
    <n v="303883.39320999995"/>
    <n v="672429.43934000004"/>
    <n v="645776.88677999994"/>
    <n v="278209.07498999994"/>
    <n v="285225.70905"/>
    <n v="220474.39747000003"/>
    <n v="165603.46669999999"/>
    <n v="280177.4216"/>
    <n v="266259.08821000002"/>
    <s v="Vida Total"/>
    <s v="Totales"/>
    <s v="Vida Total"/>
    <x v="54"/>
    <x v="3"/>
    <n v="13491623.877"/>
    <n v="11092660.54903"/>
    <n v="915229324.65265"/>
    <n v="785024033.86473012"/>
    <n v="876641246.77607977"/>
    <n v="747866068.79561019"/>
    <n v="375894584.23468989"/>
    <n v="313412710.72724998"/>
    <n v="204982911.17897007"/>
    <n v="177114677.79237002"/>
    <n v="778860.89405999996"/>
    <n v="716996.98750000005"/>
    <n v="0.20720194616417192"/>
    <n v="0.22877087079086994"/>
    <n v="61863.906559999916"/>
    <n v="8.6281961624001813"/>
    <n v="100"/>
    <n v="100"/>
    <n v="5.7729217858479736"/>
    <n v="6.4637061986242594"/>
    <n v="8.5100080720817706E-2"/>
    <n v="8.8846024177430039E-2"/>
    <n v="9.1334399530441382E-2"/>
    <n v="9.5872378413246806E-2"/>
    <n v="7.4012525494727546E-2"/>
    <n v="5.8653251926701552E-2"/>
    <n v="7.4536168742742812E-2"/>
    <n v="-7016.6340600000694"/>
    <n v="-2.4600286150117223"/>
    <n v="54870.930770000035"/>
    <n v="33.133926398655532"/>
    <n v="13918.333389999985"/>
    <n v="5.2273646257747775"/>
    <n v="-25.515895841111067"/>
    <n v="43.44202059706118"/>
    <n v="63.356180334021282"/>
    <n v="0.16506395975837468"/>
    <n v="-16.607692081127912"/>
    <n v="4.1272075705428568"/>
    <n v="37.68653782153428"/>
    <n v="47.057025333507397"/>
    <s v="Resto"/>
    <n v="2023"/>
    <n v="4"/>
    <d v="2025-03-26T00:00:00"/>
    <x v="54"/>
    <x v="31"/>
  </r>
  <r>
    <n v="2024"/>
    <n v="12"/>
    <n v="10"/>
    <x v="4"/>
    <s v="Vida Total"/>
    <n v="10"/>
    <s v="4a44dc15364204a80fe80e9039455cc1608281820fe2b24f1e5233ade6af1dd5"/>
    <s v="866d562d83a77144c090ae01fef5e5dc5d322dfdcb968ee04e0fa262fe1b2619"/>
    <x v="25"/>
    <n v="1260011.44759"/>
    <n v="1451209.47997"/>
    <n v="1260011.44759"/>
    <n v="1451209.47997"/>
    <n v="571406.88645999995"/>
    <n v="860398.67964000022"/>
    <n v="571406.88645999995"/>
    <n v="860398.67964000022"/>
    <n v="0"/>
    <n v="0"/>
    <n v="137.94900000000001"/>
    <n v="132.37299999999999"/>
    <n v="484.81680999999998"/>
    <n v="15584.775810000001"/>
    <n v="363586.80452999996"/>
    <n v="577196.3236"/>
    <n v="1149031.2356500002"/>
    <n v="1261933.85512"/>
    <n v="1063388.55314"/>
    <n v="1177184.08559"/>
    <n v="196549.71621000001"/>
    <n v="272981.71392999997"/>
    <n v="73.178240000000002"/>
    <n v="1043.6804499999998"/>
    <s v="Vida Total"/>
    <s v="Totales"/>
    <s v="Vida Total"/>
    <x v="54"/>
    <x v="3"/>
    <n v="6475502.38203"/>
    <n v="6588756.6787700001"/>
    <n v="915229324.65265"/>
    <n v="785024033.86473012"/>
    <n v="876641246.77607977"/>
    <n v="747866068.79561019"/>
    <n v="375894584.23468989"/>
    <n v="313412710.72724998"/>
    <n v="204982911.17897007"/>
    <n v="177114677.79237002"/>
    <n v="1260011.44759"/>
    <n v="1451209.47997"/>
    <n v="0.33520340553864203"/>
    <n v="0.46303466014590811"/>
    <n v="-191198.03237999999"/>
    <n v="-13.175081545357081"/>
    <n v="100"/>
    <n v="100"/>
    <n v="19.458126539905617"/>
    <n v="22.025543675729033"/>
    <n v="0.13767166475661194"/>
    <n v="0.14373170920531012"/>
    <n v="0.18486178987738641"/>
    <n v="0.19404670709383551"/>
    <n v="0.28289541742268709"/>
    <n v="5.2288520360081629E-2"/>
    <n v="1.9467755873362398E-5"/>
    <n v="-113795.53245000006"/>
    <n v="-9.6667576331501479"/>
    <n v="-76431.997719999956"/>
    <n v="-27.998944185543216"/>
    <n v="-970.50220999999988"/>
    <n v="-92.98844392457481"/>
    <n v="-33.588126065107105"/>
    <n v="45.349340877253063"/>
    <n v="59.288386102452051"/>
    <n v="0.27875830388666206"/>
    <n v="-37.008121905161772"/>
    <n v="-8.9467937651346752"/>
    <n v="31.64289997080202"/>
    <n v="45.739031507726146"/>
    <s v="Resto"/>
    <n v="2023"/>
    <n v="4"/>
    <d v="2025-03-26T00:00:00"/>
    <x v="54"/>
    <x v="25"/>
  </r>
  <r>
    <n v="2024"/>
    <n v="12"/>
    <n v="77"/>
    <x v="63"/>
    <s v="Total General Sin Pensiones"/>
    <n v="49"/>
    <s v="0e17daca5f3e175f448bacace3bc0da47d0655a74c8dd0dc497a3afbdad95f1f"/>
    <s v="866d562d83a77144c090ae01fef5e5dc5d322dfdcb968ee04e0fa262fe1b2619"/>
    <x v="11"/>
    <n v="17020235.984469999"/>
    <n v="9806444.11338"/>
    <n v="17020235.984469999"/>
    <n v="9806444.11338"/>
    <n v="3666982.0181000005"/>
    <n v="2955902.8457300002"/>
    <n v="3666982.0181000005"/>
    <n v="2955902.8457300002"/>
    <n v="0"/>
    <n v="0"/>
    <n v="137.94900000000001"/>
    <n v="132.37299999999999"/>
    <n v="0"/>
    <n v="0"/>
    <n v="3584277.63264"/>
    <n v="2909007.1614099997"/>
    <n v="3873102.5555400001"/>
    <n v="5211228.9689799994"/>
    <n v="12527726.040879998"/>
    <n v="7088212.1908299997"/>
    <n v="4056803.4462799998"/>
    <n v="2280919.1446500006"/>
    <n v="0"/>
    <n v="0"/>
    <s v="Total General Sin Pensiones"/>
    <s v="Totales"/>
    <s v="Total General Sin Pensiones"/>
    <x v="55"/>
    <x v="3"/>
    <n v="17020235.984469999"/>
    <n v="9806444.11338"/>
    <n v="915229324.65265"/>
    <n v="785024033.86473012"/>
    <n v="876641246.77607977"/>
    <n v="747866068.79561019"/>
    <n v="876641246.77607977"/>
    <n v="747866068.79561019"/>
    <n v="497794560.05847001"/>
    <n v="472708752.0272401"/>
    <n v="17020235.984469999"/>
    <n v="9806444.11338"/>
    <n v="1.941528081990588"/>
    <n v="1.3112567239709969"/>
    <n v="7213791.8710899986"/>
    <n v="73.561749678942604"/>
    <n v="100"/>
    <n v="100"/>
    <n v="100"/>
    <n v="100"/>
    <n v="1.8596689950826868"/>
    <n v="1.941528081990588"/>
    <n v="1.2491903037798939"/>
    <n v="1.3112567239709969"/>
    <n v="1.4290596166849028"/>
    <n v="0.46276666323872256"/>
    <m/>
    <n v="5439513.8500499986"/>
    <n v="76.740279545906958"/>
    <n v="1775884.3016299992"/>
    <n v="77.858275064042331"/>
    <n v="0"/>
    <m/>
    <n v="24.05624303238525"/>
    <n v="21.544836519575369"/>
    <n v="30.142453386308905"/>
    <n v="0.73664565913883906"/>
    <n v="23.213090713145434"/>
    <n v="-25.677751282955285"/>
    <n v="92.54280208803479"/>
    <n v="55.821902639971377"/>
    <s v="Medianas"/>
    <n v="2023"/>
    <n v="4"/>
    <d v="2025-03-26T00:00:00"/>
    <x v="55"/>
    <x v="11"/>
  </r>
  <r>
    <n v="2024"/>
    <n v="12"/>
    <n v="150.1"/>
    <x v="32"/>
    <s v="Total General Sin Pensiones"/>
    <n v="150.1"/>
    <m/>
    <m/>
    <x v="21"/>
    <n v="150867455.49276006"/>
    <n v="138791822.98365"/>
    <n v="150867455.49276006"/>
    <n v="138791822.98365"/>
    <n v="79607843.64711"/>
    <n v="74366206.99966"/>
    <n v="79607843.64711"/>
    <n v="74366206.99966"/>
    <n v="0"/>
    <n v="0"/>
    <n v="0"/>
    <n v="0"/>
    <n v="528895.05640999984"/>
    <n v="492086.40888"/>
    <n v="51021675.960500009"/>
    <n v="43775825.384459987"/>
    <n v="90068013.888299987"/>
    <n v="76264741.869380027"/>
    <n v="23236063.107520007"/>
    <n v="18566971.111359999"/>
    <n v="13545514.373849997"/>
    <n v="11906935.071950002"/>
    <n v="1490327.1256300001"/>
    <n v="1569770.3238600001"/>
    <s v="Total General Sin Pensiones"/>
    <s v="Totales"/>
    <s v="Total General Sin Pensiones"/>
    <x v="55"/>
    <x v="3"/>
    <n v="150867455.49276006"/>
    <n v="138791822.98365"/>
    <n v="915229324.65265"/>
    <n v="785024033.86473012"/>
    <n v="876641246.77607977"/>
    <n v="747866068.79561019"/>
    <n v="876641246.77607977"/>
    <n v="747866068.79561019"/>
    <n v="497794560.05847001"/>
    <n v="472708752.0272401"/>
    <n v="150867455.49276006"/>
    <n v="138791822.98365"/>
    <n v="17.209714469583485"/>
    <n v="18.558379471228751"/>
    <n v="12075632.509110063"/>
    <n v="8.7005359894527743"/>
    <n v="100"/>
    <n v="100"/>
    <n v="100"/>
    <n v="100"/>
    <n v="16.484115120548353"/>
    <n v="17.209714469583485"/>
    <n v="17.679945708205622"/>
    <n v="18.558379471228751"/>
    <n v="2.650578351517515"/>
    <n v="1.5451605116305831"/>
    <n v="0.170004221351756"/>
    <n v="4669091.996160008"/>
    <n v="25.147300376329419"/>
    <n v="1638579.3018999957"/>
    <n v="13.761554018717304"/>
    <n v="-79443.19822999998"/>
    <n v="-5.060816669960511"/>
    <n v="7.0484119856670358"/>
    <n v="52.766743753380453"/>
    <n v="53.581115516020361"/>
    <n v="15.992107996873131"/>
    <n v="16.552173516783597"/>
    <n v="18.099152610469815"/>
    <n v="56.647941658595656"/>
    <n v="57.39982108565399"/>
    <s v="Resto"/>
    <n v="2023"/>
    <n v="4"/>
    <d v="2025-03-26T00:00:00"/>
    <x v="55"/>
    <x v="21"/>
  </r>
  <r>
    <n v="2024"/>
    <n v="12"/>
    <n v="13"/>
    <x v="23"/>
    <s v="Total General Sin Pensiones"/>
    <n v="13"/>
    <s v="3fdba35f04dc8c462986c992bcf875546257113072a909c162f7e470e581e278"/>
    <s v="866d562d83a77144c090ae01fef5e5dc5d322dfdcb968ee04e0fa262fe1b2619"/>
    <x v="56"/>
    <n v="1543430.5720599999"/>
    <n v="1367985.9146"/>
    <n v="1543430.5720599999"/>
    <n v="1367985.9146"/>
    <n v="903430.5541899997"/>
    <n v="812283.38743"/>
    <n v="903430.5541899997"/>
    <n v="812283.38743"/>
    <n v="0"/>
    <n v="0"/>
    <n v="137.94900000000001"/>
    <n v="132.37299999999999"/>
    <n v="1942.6958099999999"/>
    <n v="4262.45604"/>
    <n v="593763.21115999995"/>
    <n v="471278.22356999997"/>
    <n v="1117760.7496400001"/>
    <n v="846890.92990999995"/>
    <n v="40734.999609999999"/>
    <n v="3107.3123799999998"/>
    <n v="191617.28290000002"/>
    <n v="233330.47529999999"/>
    <n v="0"/>
    <n v="0"/>
    <s v="Total General Sin Pensiones"/>
    <s v="Totales"/>
    <s v="Total General Sin Pensiones"/>
    <x v="55"/>
    <x v="3"/>
    <n v="1543430.5720599999"/>
    <n v="1367985.9146"/>
    <n v="915229324.65265"/>
    <n v="785024033.86473012"/>
    <n v="876641246.77607977"/>
    <n v="747866068.79561019"/>
    <n v="876641246.77607977"/>
    <n v="747866068.79561019"/>
    <n v="497794560.05847001"/>
    <n v="472708752.0272401"/>
    <n v="1543430.5720599999"/>
    <n v="1367985.9146"/>
    <n v="0.17606182434788378"/>
    <n v="0.18291856947100871"/>
    <n v="175444.6574599999"/>
    <n v="12.825033912085271"/>
    <n v="100"/>
    <n v="100"/>
    <n v="100"/>
    <n v="100"/>
    <n v="0.16863867125824081"/>
    <n v="0.17606182434788378"/>
    <n v="0.17426038638145974"/>
    <n v="0.18291856947100871"/>
    <n v="4.6467126386998455E-3"/>
    <n v="2.1858118541043824E-2"/>
    <m/>
    <n v="37627.687229999996"/>
    <n v="1210.9399580225017"/>
    <n v="-41713.192399999971"/>
    <n v="-17.877301431100278"/>
    <n v="0"/>
    <m/>
    <n v="11.221104379394253"/>
    <n v="58.53392893366113"/>
    <n v="59.378051978518521"/>
    <n v="0.18148662654808531"/>
    <n v="25.989952742173973"/>
    <n v="31.984026533237952"/>
    <n v="53.120778426978646"/>
    <n v="55.648042377792763"/>
    <s v="Resto"/>
    <n v="2023"/>
    <n v="4"/>
    <d v="2025-03-26T00:00:00"/>
    <x v="55"/>
    <x v="56"/>
  </r>
  <r>
    <n v="2024"/>
    <n v="12"/>
    <n v="18"/>
    <x v="64"/>
    <s v="Total General Sin Pensiones"/>
    <n v="5"/>
    <s v="ef2d127de37b942baad06145e54b0c619a1f22327b2ebbcfbec78f5564afe39d"/>
    <s v="866d562d83a77144c090ae01fef5e5dc5d322dfdcb968ee04e0fa262fe1b2619"/>
    <x v="12"/>
    <n v="21640816.292180002"/>
    <n v="22099973.424029998"/>
    <n v="21640816.292180002"/>
    <n v="22099973.424029998"/>
    <n v="6583781.587559999"/>
    <n v="4923329.5410000002"/>
    <n v="6583781.587559999"/>
    <n v="4923329.5410000002"/>
    <n v="0"/>
    <n v="0"/>
    <n v="137.94900000000001"/>
    <n v="132.37299999999999"/>
    <n v="0"/>
    <n v="0"/>
    <n v="6229194.8326599998"/>
    <n v="4047735.5192"/>
    <n v="13292466.018059999"/>
    <n v="11613384.02795"/>
    <n v="9456070.6126299985"/>
    <n v="10809361.19915"/>
    <n v="1367323.41072"/>
    <n v="1393444.9864999999"/>
    <n v="5860958.5253199991"/>
    <n v="5307449.8026099997"/>
    <s v="Total General Sin Pensiones"/>
    <s v="Totales"/>
    <s v="Total General Sin Pensiones"/>
    <x v="55"/>
    <x v="3"/>
    <n v="21640816.292180002"/>
    <n v="22099973.424029998"/>
    <n v="915229324.65265"/>
    <n v="785024033.86473012"/>
    <n v="876641246.77607977"/>
    <n v="747866068.79561019"/>
    <n v="876641246.77607977"/>
    <n v="747866068.79561019"/>
    <n v="497794560.05847001"/>
    <n v="472708752.0272401"/>
    <n v="21640816.292180002"/>
    <n v="22099973.424029998"/>
    <n v="2.4686057576877523"/>
    <n v="2.9550710142018577"/>
    <n v="-459157.13184999675"/>
    <n v="-2.0776365791948859"/>
    <n v="100"/>
    <n v="100"/>
    <n v="100"/>
    <n v="100"/>
    <n v="2.3645239186794167"/>
    <n v="2.4686057576877523"/>
    <n v="2.8151970475642929"/>
    <n v="2.9550710142018577"/>
    <n v="1.0786705105886216"/>
    <n v="0.15597297249569814"/>
    <n v="0.66856978802607747"/>
    <n v="-1353290.5865200013"/>
    <n v="-12.519616669173917"/>
    <n v="-26121.575779999839"/>
    <n v="-1.8746040233429628"/>
    <n v="553508.72270999942"/>
    <n v="10.428901700357196"/>
    <n v="33.726201602640174"/>
    <n v="30.422981733545218"/>
    <n v="22.277536024756976"/>
    <n v="1.3225901035934744"/>
    <n v="53.893326357724746"/>
    <n v="14.458162978757461"/>
    <n v="46.862597385591322"/>
    <n v="34.854057262364627"/>
    <s v="Medianas"/>
    <n v="2023"/>
    <n v="4"/>
    <d v="2025-03-26T00:00:00"/>
    <x v="55"/>
    <x v="12"/>
  </r>
  <r>
    <n v="2024"/>
    <n v="12"/>
    <n v="3"/>
    <x v="40"/>
    <s v="Total General Sin Pensiones"/>
    <n v="3"/>
    <s v="4e07408562bedb8b60ce05c1decfe3ad16b72230967de01f640b7e4729b49fce"/>
    <s v="866d562d83a77144c090ae01fef5e5dc5d322dfdcb968ee04e0fa262fe1b2619"/>
    <x v="14"/>
    <n v="25277015.57071"/>
    <n v="21222664.481219999"/>
    <n v="25277015.57071"/>
    <n v="21222664.481219999"/>
    <n v="12758900.375719994"/>
    <n v="11547143.682849998"/>
    <n v="12758900.375719994"/>
    <n v="11547143.682849998"/>
    <n v="0"/>
    <n v="0"/>
    <n v="137.94900000000001"/>
    <n v="132.37299999999999"/>
    <n v="30425.761840000003"/>
    <n v="7038.3171899999988"/>
    <n v="10119231.569190001"/>
    <n v="9583597.30889"/>
    <n v="3472604.4793000002"/>
    <n v="7245671.4426000006"/>
    <n v="6738608.2969300002"/>
    <n v="5067714.1190600004"/>
    <n v="8539458.0975299999"/>
    <n v="6750761.4685299993"/>
    <n v="0"/>
    <n v="0"/>
    <s v="Total General Sin Pensiones"/>
    <s v="Totales"/>
    <s v="Total General Sin Pensiones"/>
    <x v="55"/>
    <x v="3"/>
    <n v="25277015.57071"/>
    <n v="21222664.481219999"/>
    <n v="915229324.65265"/>
    <n v="785024033.86473012"/>
    <n v="876641246.77607977"/>
    <n v="747866068.79561019"/>
    <n v="876641246.77607977"/>
    <n v="747866068.79561019"/>
    <n v="497794560.05847001"/>
    <n v="472708752.0272401"/>
    <n v="25277015.57071"/>
    <n v="21222664.481219999"/>
    <n v="2.8833933680018253"/>
    <n v="2.8377627180489315"/>
    <n v="4054351.0894900002"/>
    <n v="19.103874035598633"/>
    <n v="100"/>
    <n v="100"/>
    <n v="100"/>
    <n v="100"/>
    <n v="2.7618231726024725"/>
    <n v="2.8833933680018253"/>
    <n v="2.7034413681246532"/>
    <n v="2.8377627180489315"/>
    <n v="0.76868483221748762"/>
    <n v="0.97411091811326"/>
    <m/>
    <n v="1670894.1778699998"/>
    <n v="32.971358261620544"/>
    <n v="1788696.6290000007"/>
    <n v="26.49622027586609"/>
    <n v="0"/>
    <m/>
    <n v="10.493995105211319"/>
    <n v="50.476292741238417"/>
    <n v="54.409490820853811"/>
    <n v="2.5630855375802737"/>
    <n v="5.5890731114414782"/>
    <n v="-52.073392965581277"/>
    <n v="291.40178875855776"/>
    <n v="132.26651780736927"/>
    <s v="Medianas"/>
    <n v="2023"/>
    <n v="4"/>
    <d v="2025-03-26T00:00:00"/>
    <x v="55"/>
    <x v="14"/>
  </r>
  <r>
    <n v="2024"/>
    <n v="12"/>
    <n v="92"/>
    <x v="22"/>
    <s v="Total General Sin Pensiones"/>
    <n v="219"/>
    <s v="314f04b30f62e0056bd059354a5536fb2e302107eed143b5fa2aa0bbba07f608"/>
    <s v="866d562d83a77144c090ae01fef5e5dc5d322dfdcb968ee04e0fa262fe1b2619"/>
    <x v="23"/>
    <n v="12045333.467219999"/>
    <n v="12495032.84175"/>
    <n v="12045333.467219999"/>
    <n v="12495032.84175"/>
    <n v="5960597.8452299992"/>
    <n v="6296886.7141500004"/>
    <n v="5960597.8452299992"/>
    <n v="6296886.7141500004"/>
    <n v="0"/>
    <n v="0"/>
    <n v="137.94900000000001"/>
    <n v="132.37299999999999"/>
    <n v="0"/>
    <n v="0"/>
    <n v="1959405.60148"/>
    <n v="1312572.4806600001"/>
    <n v="3465108.6709400001"/>
    <n v="2833503.7310199998"/>
    <n v="0"/>
    <n v="0"/>
    <n v="0"/>
    <n v="0"/>
    <n v="0"/>
    <n v="0"/>
    <s v="Total General Sin Pensiones"/>
    <s v="Totales"/>
    <s v="Total General Sin Pensiones"/>
    <x v="55"/>
    <x v="3"/>
    <n v="12045333.467219999"/>
    <n v="12495032.84175"/>
    <n v="915229324.65265"/>
    <n v="785024033.86473012"/>
    <n v="876641246.77607977"/>
    <n v="747866068.79561019"/>
    <n v="876641246.77607977"/>
    <n v="747866068.79561019"/>
    <n v="497794560.05847001"/>
    <n v="472708752.0272401"/>
    <n v="12045333.467219999"/>
    <n v="12495032.84175"/>
    <n v="1.3740322522488764"/>
    <n v="1.6707580893290745"/>
    <n v="-449699.37453000061"/>
    <n v="-3.5990251504374404"/>
    <n v="100"/>
    <n v="100"/>
    <n v="100"/>
    <n v="100"/>
    <n v="1.3161000355611936"/>
    <n v="1.3740322522488764"/>
    <n v="1.5916751975396282"/>
    <n v="1.6707580893290745"/>
    <m/>
    <m/>
    <m/>
    <n v="0"/>
    <m/>
    <n v="0"/>
    <m/>
    <n v="0"/>
    <m/>
    <n v="-5.3405577102778823"/>
    <n v="49.484705935714324"/>
    <n v="50.395119355829443"/>
    <n v="1.1974011617422815"/>
    <n v="49.279802094795791"/>
    <n v="22.290598491382131"/>
    <n v="56.546728762433318"/>
    <n v="46.323301652668107"/>
    <s v="Resto"/>
    <n v="2023"/>
    <n v="4"/>
    <d v="2025-03-26T00:00:00"/>
    <x v="55"/>
    <x v="23"/>
  </r>
  <r>
    <n v="2024"/>
    <n v="12"/>
    <n v="5.0999999999999996"/>
    <x v="6"/>
    <s v="Total General Sin Pensiones"/>
    <n v="5.0999999999999996"/>
    <m/>
    <m/>
    <x v="3"/>
    <n v="405556489.1024"/>
    <n v="349291494.86607999"/>
    <n v="405556489.1024"/>
    <n v="349291494.86607999"/>
    <n v="249262920.70285001"/>
    <n v="228930627.83218002"/>
    <n v="249262920.70285001"/>
    <n v="228930627.83218002"/>
    <n v="0"/>
    <n v="0"/>
    <n v="0"/>
    <n v="0"/>
    <n v="781763.59758000006"/>
    <n v="860255.73350999993"/>
    <n v="241171231.58987999"/>
    <n v="211349057.99978"/>
    <n v="316040745.85624003"/>
    <n v="280449231.69604003"/>
    <n v="72107767.71645999"/>
    <n v="64361039.881159998"/>
    <n v="68872315.436110005"/>
    <n v="65814443.275530003"/>
    <n v="18645062.451129999"/>
    <n v="17355789.655779999"/>
    <s v="Total General Sin Pensiones"/>
    <s v="Totales"/>
    <s v="Total General Sin Pensiones"/>
    <x v="55"/>
    <x v="3"/>
    <n v="405556489.1024"/>
    <n v="349291494.86607999"/>
    <n v="915229324.65265"/>
    <n v="785024033.86473012"/>
    <n v="876641246.77607977"/>
    <n v="747866068.79561019"/>
    <n v="876641246.77607977"/>
    <n v="747866068.79561019"/>
    <n v="497794560.05847001"/>
    <n v="472708752.0272401"/>
    <n v="405556489.1024"/>
    <n v="349291494.86607999"/>
    <n v="46.262537907481232"/>
    <n v="46.705086570994091"/>
    <n v="56264994.236320019"/>
    <n v="16.108320718743041"/>
    <n v="100"/>
    <n v="100"/>
    <n v="100"/>
    <n v="100"/>
    <n v="44.312007731648876"/>
    <n v="46.262537907481232"/>
    <n v="44.494369573182709"/>
    <n v="46.705086570994091"/>
    <n v="8.2254591580811685"/>
    <n v="7.8563854586347155"/>
    <n v="2.1268748783722815"/>
    <n v="7746727.8352999911"/>
    <n v="12.036362137100332"/>
    <n v="3057872.1605800018"/>
    <n v="4.6462022747473908"/>
    <n v="1289272.7953500003"/>
    <n v="7.4284882504359828"/>
    <n v="8.8814210065307542"/>
    <n v="61.461948557285439"/>
    <n v="65.541426343619705"/>
    <n v="50.073452123215667"/>
    <n v="14.110388696471521"/>
    <n v="12.690893800976877"/>
    <n v="76.310170366318346"/>
    <n v="75.36089748637535"/>
    <m/>
    <n v="2023"/>
    <n v="4"/>
    <d v="2025-03-26T00:00:00"/>
    <x v="55"/>
    <x v="3"/>
  </r>
  <r>
    <n v="2024"/>
    <n v="12"/>
    <n v="111"/>
    <x v="75"/>
    <s v="Total General Sin Pensiones"/>
    <n v="230"/>
    <s v="a0eaec5a55dc2f5b2ba523018adc485ff620b9d83509b9f37186a7716e438d21"/>
    <s v="866d562d83a77144c090ae01fef5e5dc5d322dfdcb968ee04e0fa262fe1b2619"/>
    <x v="43"/>
    <n v="2296927.3699899996"/>
    <n v="2054654.45951"/>
    <n v="2296927.3699899996"/>
    <n v="2054654.45951"/>
    <n v="1088842.1981000002"/>
    <n v="780135.71632999997"/>
    <n v="1088842.1981000002"/>
    <n v="780135.71632999997"/>
    <n v="0"/>
    <n v="0"/>
    <n v="137.94900000000001"/>
    <n v="132.37299999999999"/>
    <n v="50732.197780000002"/>
    <n v="25890.23616"/>
    <n v="1041992.87072"/>
    <n v="757585.04157"/>
    <n v="1930153.66949"/>
    <n v="1571534.5465899999"/>
    <n v="685048.27032000001"/>
    <n v="625406.75955000008"/>
    <n v="1613036.8737999999"/>
    <n v="1432598.1050599997"/>
    <n v="-1157.7741299999998"/>
    <n v="-3350.4050999999999"/>
    <s v="Total General Sin Pensiones"/>
    <s v="Totales"/>
    <s v="Total General Sin Pensiones"/>
    <x v="55"/>
    <x v="3"/>
    <n v="2296927.3699899996"/>
    <n v="2054654.45951"/>
    <n v="915229324.65265"/>
    <n v="785024033.86473012"/>
    <n v="876641246.77607977"/>
    <n v="747866068.79561019"/>
    <n v="876641246.77607977"/>
    <n v="747866068.79561019"/>
    <n v="497794560.05847001"/>
    <n v="472708752.0272401"/>
    <n v="2296927.3699899996"/>
    <n v="2054654.45951"/>
    <n v="0.26201452172563622"/>
    <n v="0.27473561714317213"/>
    <n v="242272.91047999961"/>
    <n v="11.791418715620793"/>
    <n v="100"/>
    <n v="100"/>
    <n v="100"/>
    <n v="100"/>
    <n v="0.25096741419007035"/>
    <n v="0.26201452172563622"/>
    <n v="0.2617314083232315"/>
    <n v="0.27473561714317213"/>
    <n v="7.8144654137518768E-2"/>
    <n v="0.18400193690772315"/>
    <n v="-1.3206931960568926E-4"/>
    <n v="59641.510769999935"/>
    <n v="9.5364352654125248"/>
    <n v="180438.7687400002"/>
    <n v="12.595212020920776"/>
    <n v="2192.6309700000002"/>
    <n v="-65.443756935541913"/>
    <n v="39.570868928069473"/>
    <n v="47.404293767666708"/>
    <n v="37.969192956953407"/>
    <n v="0.2187332456931845"/>
    <n v="37.541373383059472"/>
    <n v="22.819677981508658"/>
    <n v="53.98496954884029"/>
    <n v="48.206706191336913"/>
    <s v="Resto"/>
    <n v="2023"/>
    <n v="4"/>
    <d v="2025-03-26T00:00:00"/>
    <x v="55"/>
    <x v="43"/>
  </r>
  <r>
    <n v="2024"/>
    <n v="12"/>
    <n v="27"/>
    <x v="21"/>
    <s v="Total General Sin Pensiones"/>
    <n v="21"/>
    <s v="6f4b6612125fb3a0daecd2799dfd6c9c299424fd920f9b308110a2c1fbd8f443"/>
    <s v="866d562d83a77144c090ae01fef5e5dc5d322dfdcb968ee04e0fa262fe1b2619"/>
    <x v="22"/>
    <n v="12904627.523799999"/>
    <n v="11666681.303610001"/>
    <n v="12904627.523799999"/>
    <n v="11666681.303610001"/>
    <n v="7084768.9718000023"/>
    <n v="7385044.428460001"/>
    <n v="7084768.9718000023"/>
    <n v="7385044.428460001"/>
    <n v="0"/>
    <n v="0"/>
    <n v="137.94900000000001"/>
    <n v="132.37299999999999"/>
    <n v="0"/>
    <n v="0"/>
    <n v="6938183.1355400002"/>
    <n v="6827847.59296"/>
    <n v="11346940.4572"/>
    <n v="10429665.461059999"/>
    <n v="0"/>
    <n v="0"/>
    <n v="7098.1754500000006"/>
    <n v="28818.131890000001"/>
    <n v="0"/>
    <n v="0"/>
    <s v="Total General Sin Pensiones"/>
    <s v="Totales"/>
    <s v="Total General Sin Pensiones"/>
    <x v="55"/>
    <x v="3"/>
    <n v="12904627.523799999"/>
    <n v="11666681.303610001"/>
    <n v="915229324.65265"/>
    <n v="785024033.86473012"/>
    <n v="876641246.77607977"/>
    <n v="747866068.79561019"/>
    <n v="876641246.77607977"/>
    <n v="747866068.79561019"/>
    <n v="497794560.05847001"/>
    <n v="472708752.0272401"/>
    <n v="12904627.523799999"/>
    <n v="11666681.303610001"/>
    <n v="1.4720534279282236"/>
    <n v="1.5599960728795244"/>
    <n v="1237946.2201899979"/>
    <n v="10.610954289176844"/>
    <n v="100"/>
    <n v="100"/>
    <n v="100"/>
    <n v="100"/>
    <n v="1.4099884232509261"/>
    <n v="1.4720534279282236"/>
    <n v="1.4861559392231705"/>
    <n v="1.5599960728795244"/>
    <m/>
    <n v="8.0970128614232155E-4"/>
    <m/>
    <n v="0"/>
    <m/>
    <n v="-21719.956440000002"/>
    <n v="-75.369064597615036"/>
    <n v="0"/>
    <m/>
    <n v="-4.0659939092961501"/>
    <n v="54.900995466421378"/>
    <n v="63.300301399120762"/>
    <n v="1.4232314975414433"/>
    <n v="1.6159637583850639"/>
    <n v="8.7948649893395228"/>
    <n v="61.145849506397113"/>
    <n v="65.465643346398053"/>
    <s v="Resto"/>
    <n v="2023"/>
    <n v="4"/>
    <d v="2025-03-26T00:00:00"/>
    <x v="55"/>
    <x v="22"/>
  </r>
  <r>
    <n v="2024"/>
    <n v="12"/>
    <n v="201.1"/>
    <x v="1"/>
    <s v="Total General Sin Pensiones"/>
    <n v="201.1"/>
    <m/>
    <m/>
    <x v="1"/>
    <n v="876641246.77608013"/>
    <n v="747866068.79560995"/>
    <n v="876641246.77608013"/>
    <n v="747866068.79560995"/>
    <n v="497794560.05847001"/>
    <n v="472708752.0272401"/>
    <n v="497794560.05847001"/>
    <n v="472708752.0272401"/>
    <n v="0"/>
    <n v="0"/>
    <n v="0"/>
    <n v="0"/>
    <n v="1717760.1243500002"/>
    <n v="2406947.9460399989"/>
    <n v="431872623.30765998"/>
    <n v="373548375.28075993"/>
    <n v="570077788.45245016"/>
    <n v="504408753.16469997"/>
    <n v="185707394.90734997"/>
    <n v="143000092.11051998"/>
    <n v="146199710.26111001"/>
    <n v="132565051.90339999"/>
    <n v="43987479.066230007"/>
    <n v="37847657.98979"/>
    <s v="Total General Sin Pensiones"/>
    <s v="Totales"/>
    <s v="Total General Sin Pensiones"/>
    <x v="55"/>
    <x v="3"/>
    <n v="876641246.77608013"/>
    <n v="747866068.79560995"/>
    <n v="915229324.65265"/>
    <n v="785024033.86473012"/>
    <n v="876641246.77607977"/>
    <n v="747866068.79561019"/>
    <n v="876641246.77607977"/>
    <n v="747866068.79561019"/>
    <n v="497794560.05847001"/>
    <n v="472708752.0272401"/>
    <n v="876641246.77608013"/>
    <n v="747866068.79560995"/>
    <n v="100.00000000000004"/>
    <n v="99.999999999999972"/>
    <n v="128775177.98047018"/>
    <n v="17.219015991440067"/>
    <n v="100"/>
    <n v="100"/>
    <n v="100"/>
    <n v="100"/>
    <n v="95.783780432164917"/>
    <n v="100.00000000000004"/>
    <n v="95.266646183278141"/>
    <n v="99.999999999999972"/>
    <n v="21.183967283116576"/>
    <n v="16.677256608535298"/>
    <n v="5.0177286578743105"/>
    <n v="42707302.796829998"/>
    <n v="29.865227473995581"/>
    <n v="13634658.357710019"/>
    <n v="10.28525856697553"/>
    <n v="6139821.0764400065"/>
    <n v="16.222459730787886"/>
    <n v="5.3068211501580809"/>
    <n v="56.784295957913258"/>
    <n v="63.207674709524795"/>
    <n v="100"/>
    <n v="15.613572936320065"/>
    <n v="13.019011838263616"/>
    <n v="75.75678829375795"/>
    <n v="74.056679813165061"/>
    <m/>
    <n v="2023"/>
    <n v="4"/>
    <d v="2025-03-26T00:00:00"/>
    <x v="55"/>
    <x v="1"/>
  </r>
  <r>
    <n v="2024"/>
    <n v="12"/>
    <n v="705"/>
    <x v="52"/>
    <s v="Total General Sin Pensiones"/>
    <n v="36"/>
    <s v="76a50887d8f1c2e9301755428990ad81479ee21c25b43215cf524541e0503269"/>
    <s v="866d562d83a77144c090ae01fef5e5dc5d322dfdcb968ee04e0fa262fe1b2619"/>
    <x v="50"/>
    <n v="671926.05077999993"/>
    <n v="603978.9678300001"/>
    <n v="671926.05077999993"/>
    <n v="603978.9678300001"/>
    <n v="636538.17339000001"/>
    <n v="636807.54243999999"/>
    <n v="636538.17339000001"/>
    <n v="636807.54243999999"/>
    <n v="0"/>
    <n v="0"/>
    <n v="137.94900000000001"/>
    <n v="132.37299999999999"/>
    <n v="0"/>
    <n v="0"/>
    <n v="144941.93474"/>
    <n v="98014.012180000005"/>
    <n v="144505.20162000001"/>
    <n v="105172.52271999999"/>
    <n v="0"/>
    <n v="0"/>
    <n v="0"/>
    <n v="0"/>
    <n v="0"/>
    <n v="0"/>
    <s v="Total General Sin Pensiones"/>
    <s v="Totales"/>
    <s v="Total General Sin Pensiones"/>
    <x v="55"/>
    <x v="3"/>
    <n v="671926.05077999993"/>
    <n v="603978.9678300001"/>
    <n v="915229324.65265"/>
    <n v="785024033.86473012"/>
    <n v="876641246.77607977"/>
    <n v="747866068.79561019"/>
    <n v="876641246.77607977"/>
    <n v="747866068.79561019"/>
    <n v="497794560.05847001"/>
    <n v="472708752.0272401"/>
    <n v="671926.05077999993"/>
    <n v="603978.9678300001"/>
    <n v="7.6647779607800018E-2"/>
    <n v="8.0760311642787741E-2"/>
    <n v="67947.082949999836"/>
    <n v="11.249908783102637"/>
    <n v="100"/>
    <n v="100"/>
    <n v="100"/>
    <n v="100"/>
    <n v="7.3416140925664813E-2"/>
    <n v="7.6647779607800018E-2"/>
    <n v="7.6937640349247396E-2"/>
    <n v="8.0760311642787741E-2"/>
    <m/>
    <m/>
    <m/>
    <n v="0"/>
    <m/>
    <n v="0"/>
    <m/>
    <n v="0"/>
    <m/>
    <n v="-4.2299915131005505E-2"/>
    <n v="94.733367258358243"/>
    <n v="105.4353837399252"/>
    <n v="0.12787166121607144"/>
    <n v="47.8787894875869"/>
    <n v="37.398246122435516"/>
    <n v="100.30222657392531"/>
    <n v="93.193554404834387"/>
    <s v="Resto"/>
    <n v="2023"/>
    <n v="4"/>
    <d v="2025-03-26T00:00:00"/>
    <x v="55"/>
    <x v="50"/>
  </r>
  <r>
    <n v="2024"/>
    <n v="12"/>
    <n v="601"/>
    <x v="26"/>
    <s v="Total General Sin Pensiones"/>
    <n v="241"/>
    <s v="749fc650cacb0f06547520d53c31505c8156e0a3be07073eddb2ef3ad9e383ba"/>
    <s v="866d562d83a77144c090ae01fef5e5dc5d322dfdcb968ee04e0fa262fe1b2619"/>
    <x v="62"/>
    <n v="157763.09240999998"/>
    <n v="111575.48061"/>
    <n v="157763.09240999998"/>
    <n v="111575.48061"/>
    <n v="86800.108349999995"/>
    <n v="23550.13913"/>
    <n v="86800.108349999995"/>
    <n v="23550.13913"/>
    <n v="0"/>
    <n v="0"/>
    <n v="137.94900000000001"/>
    <n v="132.37299999999999"/>
    <n v="0"/>
    <n v="0"/>
    <n v="92662.703769999993"/>
    <n v="17412.202350000003"/>
    <n v="224196.48426"/>
    <n v="211701.758"/>
    <n v="0"/>
    <n v="0"/>
    <n v="0"/>
    <n v="0"/>
    <n v="0"/>
    <n v="0"/>
    <s v="Total General Sin Pensiones"/>
    <s v="Totales"/>
    <s v="Total General Sin Pensiones"/>
    <x v="55"/>
    <x v="3"/>
    <n v="157763.09240999998"/>
    <n v="111575.48061"/>
    <n v="915229324.65265"/>
    <n v="785024033.86473012"/>
    <n v="876641246.77607977"/>
    <n v="747866068.79561019"/>
    <n v="876641246.77607977"/>
    <n v="747866068.79561019"/>
    <n v="497794560.05847001"/>
    <n v="472708752.0272401"/>
    <n v="157763.09240999998"/>
    <n v="111575.48061"/>
    <n v="1.7996311831115261E-2"/>
    <n v="1.4919179418005295E-2"/>
    <n v="46187.611799999984"/>
    <n v="41.395843914348696"/>
    <n v="100"/>
    <n v="100"/>
    <n v="100"/>
    <n v="100"/>
    <n v="1.7237547810203153E-2"/>
    <n v="1.7996311831115261E-2"/>
    <n v="1.4213001869599562E-2"/>
    <n v="1.4919179418005295E-2"/>
    <m/>
    <m/>
    <m/>
    <n v="0"/>
    <m/>
    <n v="0"/>
    <m/>
    <n v="0"/>
    <m/>
    <n v="268.57577728459046"/>
    <n v="55.019274168650909"/>
    <n v="21.106912559325608"/>
    <n v="1.7436933890921713E-2"/>
    <n v="432.17107122580609"/>
    <n v="5.9020418054346102"/>
    <n v="41.331024469830368"/>
    <n v="8.2248737632117361"/>
    <s v="Resto"/>
    <n v="2023"/>
    <n v="4"/>
    <d v="2025-03-26T00:00:00"/>
    <x v="55"/>
    <x v="62"/>
  </r>
  <r>
    <n v="2024"/>
    <n v="12"/>
    <n v="61"/>
    <x v="2"/>
    <s v="Total General Sin Pensiones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636171.7096000006"/>
    <n v="4711803.6841099998"/>
    <n v="10800117.92447"/>
    <n v="9363518.0745800007"/>
    <n v="0"/>
    <n v="0"/>
    <n v="0"/>
    <n v="0"/>
    <n v="0"/>
    <n v="0"/>
    <s v="Total General Sin Pensiones"/>
    <s v="Totales"/>
    <s v="Total General Sin Pensiones"/>
    <x v="55"/>
    <x v="3"/>
    <n v="0"/>
    <n v="0"/>
    <n v="915229324.65265"/>
    <n v="785024033.86473012"/>
    <n v="876641246.77607977"/>
    <n v="747866068.79561019"/>
    <n v="876641246.77607977"/>
    <n v="747866068.79561019"/>
    <n v="497794560.05847001"/>
    <n v="472708752.02724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9.618135377908953"/>
    <n v="15.342522313168461"/>
    <n v="52.186205271240937"/>
    <n v="50.320869213693989"/>
    <m/>
    <n v="2023"/>
    <n v="4"/>
    <d v="2025-03-26T00:00:00"/>
    <x v="55"/>
    <x v="2"/>
  </r>
  <r>
    <n v="2024"/>
    <n v="12"/>
    <n v="104"/>
    <x v="79"/>
    <s v="Total General Sin Pensiones"/>
    <n v="225"/>
    <s v="0e6523810856a138a75dec70a9cf3778a5c70b83ac915f22c33f05db97cb3e68"/>
    <s v="866d562d83a77144c090ae01fef5e5dc5d322dfdcb968ee04e0fa262fe1b2619"/>
    <x v="32"/>
    <n v="4026801.2294200002"/>
    <n v="2477706.5655799997"/>
    <n v="4026801.2294200002"/>
    <n v="2477706.5655799997"/>
    <n v="989644.71629999997"/>
    <n v="805106.85149000003"/>
    <n v="989644.71629999997"/>
    <n v="805106.85149000003"/>
    <n v="0"/>
    <n v="0"/>
    <n v="137.94900000000001"/>
    <n v="132.37299999999999"/>
    <n v="-15955.739880000001"/>
    <n v="-24673.785609999999"/>
    <n v="796404.24500999996"/>
    <n v="608316.26101999998"/>
    <n v="3648315.18053"/>
    <n v="1932700.0360999999"/>
    <n v="3069184.91151"/>
    <n v="20057.464670000001"/>
    <n v="466657.54499000002"/>
    <n v="1901522.1712900002"/>
    <n v="381544.23878999997"/>
    <n v="706886.25800999999"/>
    <s v="Total General Sin Pensiones"/>
    <s v="Totales"/>
    <s v="Total General Sin Pensiones"/>
    <x v="55"/>
    <x v="3"/>
    <n v="4026801.2294200002"/>
    <n v="2477706.5655799997"/>
    <n v="915229324.65265"/>
    <n v="785024033.86473012"/>
    <n v="876641246.77607977"/>
    <n v="747866068.79561019"/>
    <n v="876641246.77607977"/>
    <n v="747866068.79561019"/>
    <n v="497794560.05847001"/>
    <n v="472708752.0272401"/>
    <n v="4026801.2294200002"/>
    <n v="2477706.5655799997"/>
    <n v="0.4593442578967043"/>
    <n v="0.33130351395273028"/>
    <n v="1549094.6638400005"/>
    <n v="62.521312465319198"/>
    <n v="100"/>
    <n v="100"/>
    <n v="100"/>
    <n v="100"/>
    <n v="0.43997729541153646"/>
    <n v="0.4593442578967043"/>
    <n v="0.31562174643011515"/>
    <n v="0.33130351395273028"/>
    <n v="0.3501072899315632"/>
    <n v="5.3232442199836194E-2"/>
    <n v="4.3523418524186522E-2"/>
    <n v="3049127.4468399999"/>
    <n v="15201.958457893174"/>
    <n v="-1434864.6263000001"/>
    <n v="-75.458737634733026"/>
    <n v="-325342.01922000002"/>
    <n v="-46.024663166587906"/>
    <n v="22.920915958978405"/>
    <n v="24.576448151192785"/>
    <n v="32.494035519558579"/>
    <n v="0.19880585199319134"/>
    <n v="30.919440436233224"/>
    <n v="88.767791813774892"/>
    <n v="21.829370698567342"/>
    <n v="31.474944360611843"/>
    <s v="Resto"/>
    <n v="2023"/>
    <n v="4"/>
    <d v="2025-03-26T00:00:00"/>
    <x v="55"/>
    <x v="32"/>
  </r>
  <r>
    <n v="2024"/>
    <n v="12"/>
    <n v="128"/>
    <x v="65"/>
    <s v="Total General Sin Pensiones"/>
    <n v="267"/>
    <s v="8acc23987b8960d83c44541f9f0eb46454cea080ea94d916f56fccf033db866f"/>
    <s v="866d562d83a77144c090ae01fef5e5dc5d322dfdcb968ee04e0fa262fe1b2619"/>
    <x v="69"/>
    <n v="97178.802089999997"/>
    <n v="73642.424530000004"/>
    <n v="97178.802089999997"/>
    <n v="73642.424530000004"/>
    <n v="4464.63051"/>
    <n v="4631.0886200000004"/>
    <n v="4464.63051"/>
    <n v="4631.0886200000004"/>
    <n v="0"/>
    <n v="0"/>
    <n v="137.94900000000001"/>
    <n v="132.37299999999999"/>
    <n v="0"/>
    <n v="0"/>
    <n v="4295.8411599999999"/>
    <n v="3720.2245200000002"/>
    <n v="99282.336349999998"/>
    <n v="66052.734079999995"/>
    <n v="0"/>
    <n v="0"/>
    <n v="0"/>
    <n v="0"/>
    <n v="0"/>
    <n v="0"/>
    <s v="Total General Sin Pensiones"/>
    <s v="Totales"/>
    <s v="Total General Sin Pensiones"/>
    <x v="55"/>
    <x v="3"/>
    <n v="97178.802089999997"/>
    <n v="73642.424530000004"/>
    <n v="915229324.65265"/>
    <n v="785024033.86473012"/>
    <n v="876641246.77607977"/>
    <n v="747866068.79561019"/>
    <n v="876641246.77607977"/>
    <n v="747866068.79561019"/>
    <n v="497794560.05847001"/>
    <n v="472708752.0272401"/>
    <n v="97178.802089999997"/>
    <n v="73642.424530000004"/>
    <n v="1.1085355890723033E-2"/>
    <n v="9.847007051489361E-3"/>
    <n v="23536.377559999994"/>
    <n v="31.960351265202959"/>
    <n v="100"/>
    <n v="100"/>
    <n v="100"/>
    <n v="100"/>
    <n v="1.0617972946494206E-2"/>
    <n v="1.1085355890723033E-2"/>
    <n v="9.3809133673848199E-3"/>
    <n v="9.847007051489361E-3"/>
    <m/>
    <m/>
    <m/>
    <n v="0"/>
    <m/>
    <n v="0"/>
    <m/>
    <n v="0"/>
    <m/>
    <n v="-3.5943624417189457"/>
    <n v="4.594243203229837"/>
    <n v="6.2886150877792133"/>
    <n v="8.9688214139495466E-4"/>
    <n v="15.472631743204568"/>
    <n v="50.307686324920112"/>
    <n v="4.3268937032825976"/>
    <n v="5.6322036806140945"/>
    <s v="Resto"/>
    <n v="2023"/>
    <n v="4"/>
    <d v="2025-03-26T00:00:00"/>
    <x v="55"/>
    <x v="69"/>
  </r>
  <r>
    <n v="2024"/>
    <n v="12"/>
    <n v="7"/>
    <x v="39"/>
    <s v="Total General Sin Pensiones"/>
    <n v="264"/>
    <s v="bba58959c32abe688d9cb5222b97de973002a67c412d6a8c8d2a79ac692f32b7"/>
    <s v="866d562d83a77144c090ae01fef5e5dc5d322dfdcb968ee04e0fa262fe1b2619"/>
    <x v="58"/>
    <n v="724514.02338999999"/>
    <n v="719164.06154999998"/>
    <n v="724514.02338999999"/>
    <n v="719164.06154999998"/>
    <n v="512306.32352999999"/>
    <n v="288171.69535999995"/>
    <n v="512306.32352999999"/>
    <n v="288171.69535999995"/>
    <n v="0"/>
    <n v="0"/>
    <n v="137.94900000000001"/>
    <n v="132.37299999999999"/>
    <n v="11411.505220000001"/>
    <n v="9503.750039999999"/>
    <n v="159777.25622000001"/>
    <n v="92106.815640000001"/>
    <n v="219471.09328"/>
    <n v="206826.04713999998"/>
    <n v="0"/>
    <n v="0"/>
    <n v="0"/>
    <n v="0"/>
    <n v="0"/>
    <n v="0"/>
    <s v="Total General Sin Pensiones"/>
    <s v="Totales"/>
    <s v="Total General Sin Pensiones"/>
    <x v="55"/>
    <x v="3"/>
    <n v="724514.02338999999"/>
    <n v="719164.06154999998"/>
    <n v="915229324.65265"/>
    <n v="785024033.86473012"/>
    <n v="876641246.77607977"/>
    <n v="747866068.79561019"/>
    <n v="876641246.77607977"/>
    <n v="747866068.79561019"/>
    <n v="497794560.05847001"/>
    <n v="472708752.0272401"/>
    <n v="724514.02338999999"/>
    <n v="719164.06154999998"/>
    <n v="8.2646581603872726E-2"/>
    <n v="9.6162146078931893E-2"/>
    <n v="5349.9618400000036"/>
    <n v="0.74391395872444033"/>
    <n v="100"/>
    <n v="100"/>
    <n v="100"/>
    <n v="100"/>
    <n v="7.9162020258143423E-2"/>
    <n v="8.2646581603872726E-2"/>
    <n v="9.1610451467263154E-2"/>
    <n v="9.6162146078931893E-2"/>
    <m/>
    <m/>
    <m/>
    <n v="0"/>
    <m/>
    <n v="0"/>
    <m/>
    <n v="0"/>
    <m/>
    <n v="77.778155099514095"/>
    <n v="70.710339205433115"/>
    <n v="40.070369303342169"/>
    <n v="0.1029152113413665"/>
    <n v="73.469525691226039"/>
    <n v="6.1138557328036303"/>
    <n v="72.801048116235094"/>
    <n v="44.533469992613242"/>
    <s v="Resto"/>
    <n v="2023"/>
    <n v="4"/>
    <d v="2025-03-26T00:00:00"/>
    <x v="55"/>
    <x v="58"/>
  </r>
  <r>
    <n v="2024"/>
    <n v="12"/>
    <n v="25"/>
    <x v="36"/>
    <s v="Total General Sin Pensiones"/>
    <n v="25"/>
    <s v="b7a56873cd771f2c446d369b649430b65a756ba278ff97ec81bb6f55b2e73569"/>
    <s v="866d562d83a77144c090ae01fef5e5dc5d322dfdcb968ee04e0fa262fe1b2619"/>
    <x v="75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Total General Sin Pensiones"/>
    <s v="Totales"/>
    <s v="Total General Sin Pensiones"/>
    <x v="55"/>
    <x v="3"/>
    <n v="0"/>
    <n v="0"/>
    <n v="915229324.65265"/>
    <n v="785024033.86473012"/>
    <n v="876641246.77607977"/>
    <n v="747866068.79561019"/>
    <n v="876641246.77607977"/>
    <n v="747866068.79561019"/>
    <n v="497794560.05847001"/>
    <n v="472708752.02724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55"/>
    <x v="75"/>
  </r>
  <r>
    <n v="2024"/>
    <n v="12"/>
    <n v="715"/>
    <x v="46"/>
    <s v="Total General Sin Pensiones"/>
    <n v="251"/>
    <s v="c75d3f1f5bcd6914d0331ce5ec17c0db8f2070a2d4285f8e3ff11c6ca19168ff"/>
    <s v="866d562d83a77144c090ae01fef5e5dc5d322dfdcb968ee04e0fa262fe1b2619"/>
    <x v="63"/>
    <n v="135193.71434999999"/>
    <n v="122528.56879999999"/>
    <n v="135193.71434999999"/>
    <n v="122528.56879999999"/>
    <n v="38844.704760000001"/>
    <n v="30238.656099999997"/>
    <n v="38844.704760000001"/>
    <n v="30238.656099999997"/>
    <n v="0"/>
    <n v="0"/>
    <n v="137.94900000000001"/>
    <n v="132.37299999999999"/>
    <n v="0"/>
    <n v="0"/>
    <n v="38754.704760000001"/>
    <n v="29899.1561"/>
    <n v="132196.17527000001"/>
    <n v="115578.30793000001"/>
    <n v="0"/>
    <n v="0"/>
    <n v="0"/>
    <n v="0"/>
    <n v="0"/>
    <n v="0"/>
    <s v="Total General Sin Pensiones"/>
    <s v="Totales"/>
    <s v="Total General Sin Pensiones"/>
    <x v="55"/>
    <x v="3"/>
    <n v="135193.71434999999"/>
    <n v="122528.56879999999"/>
    <n v="915229324.65265"/>
    <n v="785024033.86473012"/>
    <n v="876641246.77607977"/>
    <n v="747866068.79561019"/>
    <n v="876641246.77607977"/>
    <n v="747866068.79561019"/>
    <n v="497794560.05847001"/>
    <n v="472708752.0272401"/>
    <n v="135193.71434999999"/>
    <n v="122528.56879999999"/>
    <n v="1.5421783408798751E-2"/>
    <n v="1.6383758257320635E-2"/>
    <n v="12665.145550000001"/>
    <n v="10.336483706647194"/>
    <n v="100"/>
    <n v="100"/>
    <n v="100"/>
    <n v="100"/>
    <n v="1.4771567159007829E-2"/>
    <n v="1.5421783408798751E-2"/>
    <n v="1.5608257010525269E-2"/>
    <n v="1.6383758257320635E-2"/>
    <m/>
    <m/>
    <m/>
    <n v="0"/>
    <m/>
    <n v="0"/>
    <m/>
    <n v="0"/>
    <m/>
    <n v="28.460420435152891"/>
    <n v="28.732626325685384"/>
    <n v="24.678861751301216"/>
    <n v="7.8033606384604482E-3"/>
    <n v="29.61805554103918"/>
    <n v="14.378015769243312"/>
    <n v="29.316055990913991"/>
    <n v="25.869176176301544"/>
    <s v="Resto"/>
    <n v="2023"/>
    <n v="4"/>
    <d v="2025-03-26T00:00:00"/>
    <x v="55"/>
    <x v="63"/>
  </r>
  <r>
    <n v="2024"/>
    <n v="12"/>
    <n v="112"/>
    <x v="57"/>
    <s v="Total General Sin Pensiones"/>
    <n v="231"/>
    <s v="138d9e809e386a7b800791d1f664f56d1c55f3d1ba411b950862729bc486c5ce"/>
    <s v="866d562d83a77144c090ae01fef5e5dc5d322dfdcb968ee04e0fa262fe1b2619"/>
    <x v="61"/>
    <n v="662186.35713999998"/>
    <n v="620700.73778999993"/>
    <n v="662186.35713999998"/>
    <n v="620700.73778999993"/>
    <n v="473218.97325000004"/>
    <n v="444977.82996999996"/>
    <n v="473218.97325000004"/>
    <n v="444977.82996999996"/>
    <n v="0"/>
    <n v="0"/>
    <n v="137.94900000000001"/>
    <n v="132.37299999999999"/>
    <n v="0"/>
    <n v="0"/>
    <n v="438296.87689999997"/>
    <n v="363324.46367999999"/>
    <n v="624759.07111999998"/>
    <n v="598638.08121000009"/>
    <n v="0"/>
    <n v="0"/>
    <n v="0"/>
    <n v="0"/>
    <n v="0"/>
    <n v="0"/>
    <s v="Total General Sin Pensiones"/>
    <s v="Totales"/>
    <s v="Total General Sin Pensiones"/>
    <x v="55"/>
    <x v="3"/>
    <n v="662186.35713999998"/>
    <n v="620700.73778999993"/>
    <n v="915229324.65265"/>
    <n v="785024033.86473012"/>
    <n v="876641246.77607977"/>
    <n v="747866068.79561019"/>
    <n v="876641246.77607977"/>
    <n v="747866068.79561019"/>
    <n v="497794560.05847001"/>
    <n v="472708752.0272401"/>
    <n v="662186.35713999998"/>
    <n v="620700.73778999993"/>
    <n v="7.5536755722508467E-2"/>
    <n v="8.299624273495898E-2"/>
    <n v="41485.619350000052"/>
    <n v="6.6836748894014919"/>
    <n v="100"/>
    <n v="100"/>
    <n v="100"/>
    <n v="100"/>
    <n v="7.2351960246828245E-2"/>
    <n v="7.5536755722508467E-2"/>
    <n v="7.9067736911728068E-2"/>
    <n v="8.299624273495898E-2"/>
    <m/>
    <m/>
    <m/>
    <n v="0"/>
    <m/>
    <n v="0"/>
    <m/>
    <n v="0"/>
    <m/>
    <n v="6.3466405240692803"/>
    <n v="71.463111274875104"/>
    <n v="71.689592565064459"/>
    <n v="9.5063106594498875E-2"/>
    <n v="20.635112885223261"/>
    <n v="4.3634026517662683"/>
    <n v="70.15454391310702"/>
    <n v="60.691839541117844"/>
    <s v="Resto"/>
    <n v="2023"/>
    <n v="4"/>
    <d v="2025-03-26T00:00:00"/>
    <x v="55"/>
    <x v="61"/>
  </r>
  <r>
    <n v="2024"/>
    <n v="12"/>
    <n v="126"/>
    <x v="41"/>
    <s v="Total General Sin Pensiones"/>
    <n v="239"/>
    <s v="79bf08685d3138f9b109c3546780f056bc954fd69377b84a2cf23622e464897b"/>
    <s v="866d562d83a77144c090ae01fef5e5dc5d322dfdcb968ee04e0fa262fe1b2619"/>
    <x v="55"/>
    <n v="903982.36939999997"/>
    <n v="772546.67227999994"/>
    <n v="903982.36939999997"/>
    <n v="772546.67227999994"/>
    <n v="258290.47987999997"/>
    <n v="236227.93851000001"/>
    <n v="258290.47987999997"/>
    <n v="236227.93851000001"/>
    <n v="0"/>
    <n v="0"/>
    <n v="137.94900000000001"/>
    <n v="132.37299999999999"/>
    <n v="10994.39241"/>
    <n v="6286.84051"/>
    <n v="22351.659170000003"/>
    <n v="22696.18001"/>
    <n v="36268.419459999997"/>
    <n v="34023.386490000004"/>
    <n v="0"/>
    <n v="0"/>
    <n v="0"/>
    <n v="0"/>
    <n v="0"/>
    <n v="0"/>
    <s v="Total General Sin Pensiones"/>
    <s v="Totales"/>
    <s v="Total General Sin Pensiones"/>
    <x v="55"/>
    <x v="3"/>
    <n v="903982.36939999997"/>
    <n v="772546.67227999994"/>
    <n v="915229324.65265"/>
    <n v="785024033.86473012"/>
    <n v="876641246.77607977"/>
    <n v="747866068.79561019"/>
    <n v="876641246.77607977"/>
    <n v="747866068.79561019"/>
    <n v="497794560.05847001"/>
    <n v="472708752.0272401"/>
    <n v="903982.36939999997"/>
    <n v="772546.67227999994"/>
    <n v="0.10311884966906011"/>
    <n v="0.10330013681783107"/>
    <n v="131435.69712000003"/>
    <n v="17.013301828366799"/>
    <n v="100"/>
    <n v="100"/>
    <n v="100"/>
    <n v="100"/>
    <n v="9.8771132551186733E-2"/>
    <n v="0.10311884966906011"/>
    <n v="9.8410575849085372E-2"/>
    <n v="0.10330013681783107"/>
    <m/>
    <m/>
    <m/>
    <n v="0"/>
    <m/>
    <n v="0"/>
    <m/>
    <n v="0"/>
    <m/>
    <n v="9.3395139919345347"/>
    <n v="28.572512985118841"/>
    <n v="30.577820989484778"/>
    <n v="5.1886963137898028E-2"/>
    <n v="-1.5179683975373837"/>
    <n v="6.5984994487831017"/>
    <n v="61.628434607279694"/>
    <n v="66.70758660861334"/>
    <s v="Resto"/>
    <n v="2023"/>
    <n v="4"/>
    <d v="2025-03-26T00:00:00"/>
    <x v="55"/>
    <x v="55"/>
  </r>
  <r>
    <n v="2024"/>
    <n v="12"/>
    <n v="43"/>
    <x v="9"/>
    <s v="Total General Sin Pensiones"/>
    <n v="31"/>
    <s v="eb1e33e8a81b697b75855af6bfcdbcbf7cbbde9f94962ceaec1ed8af21f5a50f"/>
    <s v="866d562d83a77144c090ae01fef5e5dc5d322dfdcb968ee04e0fa262fe1b2619"/>
    <x v="0"/>
    <n v="116483297.66436"/>
    <n v="99677568.474130005"/>
    <n v="116483297.66436"/>
    <n v="99677568.474130005"/>
    <n v="70569311.354520023"/>
    <n v="62980875.633460015"/>
    <n v="70569311.354520023"/>
    <n v="62980875.633460015"/>
    <n v="0"/>
    <n v="0"/>
    <n v="137.94900000000001"/>
    <n v="132.37299999999999"/>
    <n v="347239.40623999998"/>
    <n v="233757.83339000001"/>
    <n v="67883044.598870009"/>
    <n v="59893223.463789999"/>
    <n v="91707223.817039996"/>
    <n v="81247514.31013"/>
    <n v="10398324.99009"/>
    <n v="9951703.1873700004"/>
    <n v="21169843.15955"/>
    <n v="19070462.77369"/>
    <n v="7958979.5408399999"/>
    <n v="7645213.2132099997"/>
    <s v="Total General Sin Pensiones"/>
    <s v="Totales"/>
    <s v="Total General Sin Pensiones"/>
    <x v="55"/>
    <x v="3"/>
    <n v="116483297.66436"/>
    <n v="99677568.474130005"/>
    <n v="915229324.65265"/>
    <n v="785024033.86473012"/>
    <n v="876641246.77607977"/>
    <n v="747866068.79561019"/>
    <n v="876641246.77607977"/>
    <n v="747866068.79561019"/>
    <n v="497794560.05847001"/>
    <n v="472708752.0272401"/>
    <n v="116483297.66436"/>
    <n v="99677568.474130005"/>
    <n v="13.287453458611138"/>
    <n v="13.328264596180203"/>
    <n v="16805729.190229997"/>
    <n v="16.860091440324119"/>
    <n v="100"/>
    <n v="100"/>
    <n v="100"/>
    <n v="100"/>
    <n v="12.72722524582219"/>
    <n v="13.287453458611138"/>
    <n v="12.697390675214123"/>
    <n v="13.328264596180203"/>
    <n v="1.1861551151432463"/>
    <n v="2.4148810288591642"/>
    <n v="0.90789471407029965"/>
    <n v="446621.8027199991"/>
    <n v="4.4878931205144967"/>
    <n v="2099380.3858599998"/>
    <n v="11.008544526545784"/>
    <n v="313766.32763000019"/>
    <n v="4.104088648408788"/>
    <n v="12.048793613514764"/>
    <n v="60.5832018577131"/>
    <n v="63.184602712099533"/>
    <n v="14.176392635996482"/>
    <n v="13.34010873519016"/>
    <n v="12.873882475941635"/>
    <n v="74.021480286329151"/>
    <n v="73.716991802569481"/>
    <s v="Grandes"/>
    <n v="2023"/>
    <n v="4"/>
    <d v="2025-03-26T00:00:00"/>
    <x v="55"/>
    <x v="0"/>
  </r>
  <r>
    <n v="2024"/>
    <n v="12"/>
    <n v="46"/>
    <x v="33"/>
    <s v="Total General Sin Pensiones"/>
    <n v="34"/>
    <s v="86e50149658661312a9e0b35558d84f6c6d3da797f552a9657fe0558ca40cdef"/>
    <s v="866d562d83a77144c090ae01fef5e5dc5d322dfdcb968ee04e0fa262fe1b2619"/>
    <x v="6"/>
    <n v="65890424.067209996"/>
    <n v="50334013.664760001"/>
    <n v="65890424.067209996"/>
    <n v="50334013.664760001"/>
    <n v="37262129.864649996"/>
    <n v="32298108.696149997"/>
    <n v="37262129.864649996"/>
    <n v="32298108.696149997"/>
    <n v="0"/>
    <n v="0"/>
    <n v="137.94900000000001"/>
    <n v="132.37299999999999"/>
    <n v="88178.226479999998"/>
    <n v="81803.465989999997"/>
    <n v="37274066.201140001"/>
    <n v="32249299.090880003"/>
    <n v="57854533.149530001"/>
    <n v="46594456.339060001"/>
    <n v="0"/>
    <n v="0"/>
    <n v="0"/>
    <n v="0"/>
    <n v="0"/>
    <n v="0"/>
    <s v="Total General Sin Pensiones"/>
    <s v="Totales"/>
    <s v="Total General Sin Pensiones"/>
    <x v="55"/>
    <x v="3"/>
    <n v="65890424.067209996"/>
    <n v="50334013.664760001"/>
    <n v="915229324.65265"/>
    <n v="785024033.86473012"/>
    <n v="876641246.77607977"/>
    <n v="747866068.79561019"/>
    <n v="876641246.77607977"/>
    <n v="747866068.79561019"/>
    <n v="497794560.05847001"/>
    <n v="472708752.0272401"/>
    <n v="65890424.067209996"/>
    <n v="50334013.664760001"/>
    <n v="7.5162358957586637"/>
    <n v="6.7303512975016595"/>
    <n v="15556410.402449995"/>
    <n v="30.906357887651215"/>
    <n v="100"/>
    <n v="100"/>
    <n v="100"/>
    <n v="100"/>
    <n v="7.1993348871570397"/>
    <n v="7.5162358957586637"/>
    <n v="6.4117799574825778"/>
    <n v="6.7303512975016595"/>
    <m/>
    <m/>
    <m/>
    <n v="0"/>
    <m/>
    <n v="0"/>
    <m/>
    <n v="0"/>
    <m/>
    <n v="15.369386533434138"/>
    <n v="56.55166193291096"/>
    <n v="64.167560551132141"/>
    <n v="7.4854433644821787"/>
    <n v="15.581011841838709"/>
    <n v="24.166129825686376"/>
    <n v="64.427218010388202"/>
    <n v="69.212738219772945"/>
    <s v="Grandes"/>
    <n v="2023"/>
    <n v="4"/>
    <d v="2025-03-26T00:00:00"/>
    <x v="55"/>
    <x v="6"/>
  </r>
  <r>
    <n v="2024"/>
    <n v="12"/>
    <n v="22"/>
    <x v="15"/>
    <s v="Total General Sin Pensiones"/>
    <n v="16"/>
    <s v="b17ef6d19c7a5b1ee83b907c595526dcb1eb06db8227d650d5dda0a9f4ce8cd9"/>
    <s v="866d562d83a77144c090ae01fef5e5dc5d322dfdcb968ee04e0fa262fe1b2619"/>
    <x v="18"/>
    <n v="30790952.222909998"/>
    <n v="26673376.957529999"/>
    <n v="30790952.222909998"/>
    <n v="26673376.957529999"/>
    <n v="16854701.647349998"/>
    <n v="24497679.608910006"/>
    <n v="16854701.647349998"/>
    <n v="24497679.608910006"/>
    <n v="0"/>
    <n v="0"/>
    <n v="137.94900000000001"/>
    <n v="132.37299999999999"/>
    <n v="108978.12547"/>
    <n v="201766.17022999999"/>
    <n v="13405424.68066"/>
    <n v="12747036.299690001"/>
    <n v="19338010.123880003"/>
    <n v="16718934.136809999"/>
    <n v="3417021.5673699994"/>
    <n v="2656727.1164400005"/>
    <n v="2597080.1457500001"/>
    <n v="2359320.6335900002"/>
    <n v="0"/>
    <n v="0"/>
    <s v="Total General Sin Pensiones"/>
    <s v="Totales"/>
    <s v="Total General Sin Pensiones"/>
    <x v="55"/>
    <x v="3"/>
    <n v="30790952.222909998"/>
    <n v="26673376.957529999"/>
    <n v="915229324.65265"/>
    <n v="785024033.86473012"/>
    <n v="876641246.77607977"/>
    <n v="747866068.79561019"/>
    <n v="876641246.77607977"/>
    <n v="747866068.79561019"/>
    <n v="497794560.05847001"/>
    <n v="472708752.0272401"/>
    <n v="30790952.222909998"/>
    <n v="26673376.957529999"/>
    <n v="3.5123777641248632"/>
    <n v="3.5665980942932394"/>
    <n v="4117575.2653799988"/>
    <n v="15.437022735951667"/>
    <n v="100"/>
    <n v="100"/>
    <n v="100"/>
    <n v="100"/>
    <n v="3.3642882055375409"/>
    <n v="3.5123777641248632"/>
    <n v="3.3977783872698821"/>
    <n v="3.5665980942932394"/>
    <n v="0.38978562552656254"/>
    <n v="0.29625347373295247"/>
    <m/>
    <n v="760294.45092999889"/>
    <n v="28.617709595586515"/>
    <n v="237759.51215999993"/>
    <n v="10.07745656842831"/>
    <n v="0"/>
    <m/>
    <n v="-31.198783246312821"/>
    <n v="54.739137410662032"/>
    <n v="91.843187489592367"/>
    <n v="3.3858750174711183"/>
    <n v="5.1650310353788642"/>
    <n v="15.665328696424474"/>
    <n v="69.321634412146636"/>
    <n v="76.243115711694259"/>
    <s v="Medianas"/>
    <n v="2023"/>
    <n v="4"/>
    <d v="2025-03-26T00:00:00"/>
    <x v="55"/>
    <x v="18"/>
  </r>
  <r>
    <n v="2024"/>
    <n v="12"/>
    <n v="89"/>
    <x v="29"/>
    <s v="Total General Sin Pensiones"/>
    <n v="61"/>
    <s v="d029fa3a95e174a19934857f535eb9427d967218a36ea014b70ad704bc6c8d1c"/>
    <s v="866d562d83a77144c090ae01fef5e5dc5d322dfdcb968ee04e0fa262fe1b2619"/>
    <x v="34"/>
    <n v="3810245.83519"/>
    <n v="3485553.0195599999"/>
    <n v="3810245.83519"/>
    <n v="3485553.0195599999"/>
    <n v="2507486.23062"/>
    <n v="2377752.7284799996"/>
    <n v="2507486.23062"/>
    <n v="2377752.7284799996"/>
    <n v="0"/>
    <n v="0"/>
    <n v="137.94900000000001"/>
    <n v="132.37299999999999"/>
    <n v="43643.057390000002"/>
    <n v="16977.862249999998"/>
    <n v="2003520.17337"/>
    <n v="1868849.22371"/>
    <n v="2986968.7505999999"/>
    <n v="2582750.4080500002"/>
    <n v="0"/>
    <n v="0"/>
    <n v="0"/>
    <n v="0"/>
    <n v="0"/>
    <n v="0"/>
    <s v="Total General Sin Pensiones"/>
    <s v="Totales"/>
    <s v="Total General Sin Pensiones"/>
    <x v="55"/>
    <x v="3"/>
    <n v="3810245.83519"/>
    <n v="3485553.0195599999"/>
    <n v="915229324.65265"/>
    <n v="785024033.86473012"/>
    <n v="876641246.77607977"/>
    <n v="747866068.79561019"/>
    <n v="876641246.77607977"/>
    <n v="747866068.79561019"/>
    <n v="497794560.05847001"/>
    <n v="472708752.0272401"/>
    <n v="3810245.83519"/>
    <n v="3485553.0195599999"/>
    <n v="0.43464140538703744"/>
    <n v="0.46606647433186227"/>
    <n v="324692.81563000008"/>
    <n v="9.3153888007988961"/>
    <n v="100"/>
    <n v="100"/>
    <n v="100"/>
    <n v="100"/>
    <n v="0.41631596940319554"/>
    <n v="0.43464140538703744"/>
    <n v="0.44400589908061411"/>
    <n v="0.46606647433186227"/>
    <m/>
    <m/>
    <m/>
    <n v="0"/>
    <m/>
    <n v="0"/>
    <m/>
    <n v="0"/>
    <m/>
    <n v="5.4561393447725592"/>
    <n v="65.809040651965262"/>
    <n v="68.217373688957863"/>
    <n v="0.50371909052711938"/>
    <n v="7.2060896059155555"/>
    <n v="15.650693202491372"/>
    <n v="67.075364379608857"/>
    <n v="72.358878267335086"/>
    <s v="Resto"/>
    <n v="2023"/>
    <n v="4"/>
    <d v="2025-03-26T00:00:00"/>
    <x v="55"/>
    <x v="34"/>
  </r>
  <r>
    <n v="2024"/>
    <n v="12"/>
    <n v="39"/>
    <x v="17"/>
    <s v="Total General Sin Pensiones"/>
    <n v="27"/>
    <s v="670671cd97404156226e507973f2ab8330d3022ca96e0c93bdbdb320c41adcaf"/>
    <s v="866d562d83a77144c090ae01fef5e5dc5d322dfdcb968ee04e0fa262fe1b2619"/>
    <x v="10"/>
    <n v="26393187.39869"/>
    <n v="23324255.28929"/>
    <n v="26393187.39869"/>
    <n v="23324255.28929"/>
    <n v="12647584.999049999"/>
    <n v="13753989.080669999"/>
    <n v="12647584.999049999"/>
    <n v="13753989.080669999"/>
    <n v="0"/>
    <n v="0"/>
    <n v="137.94900000000001"/>
    <n v="132.37299999999999"/>
    <n v="-5221.3335500000057"/>
    <n v="-3552.5217900000025"/>
    <n v="6010415.1835000003"/>
    <n v="6166184.5579399997"/>
    <n v="10968112.87111"/>
    <n v="9455117.1207099985"/>
    <n v="1065684.53697"/>
    <n v="986902.89640999993"/>
    <n v="0"/>
    <n v="0"/>
    <n v="0"/>
    <n v="0"/>
    <s v="Total General Sin Pensiones"/>
    <s v="Totales"/>
    <s v="Total General Sin Pensiones"/>
    <x v="55"/>
    <x v="3"/>
    <n v="26393187.39869"/>
    <n v="23324255.28929"/>
    <n v="915229324.65265"/>
    <n v="785024033.86473012"/>
    <n v="876641246.77607977"/>
    <n v="747866068.79561019"/>
    <n v="876641246.77607977"/>
    <n v="747866068.79561019"/>
    <n v="497794560.05847001"/>
    <n v="472708752.0272401"/>
    <n v="26393187.39869"/>
    <n v="23324255.28929"/>
    <n v="3.0107170402662566"/>
    <n v="3.1187743718406957"/>
    <n v="3068932.1094000004"/>
    <n v="13.157685299428135"/>
    <n v="100"/>
    <n v="100"/>
    <n v="100"/>
    <n v="100"/>
    <n v="2.8837785992824041"/>
    <n v="3.0107170402662566"/>
    <n v="2.9711517460762322"/>
    <n v="3.1187743718406957"/>
    <n v="0.12156449869192699"/>
    <m/>
    <m/>
    <n v="78781.640560000087"/>
    <n v="7.9827144946660544"/>
    <n v="0"/>
    <m/>
    <n v="0"/>
    <m/>
    <n v="-8.0442413843046623"/>
    <n v="47.919884809660196"/>
    <n v="58.968609758724163"/>
    <n v="2.5407238274288169"/>
    <n v="-2.5261873525893819"/>
    <n v="16.001872119447501"/>
    <n v="54.798990985326469"/>
    <n v="65.215316523514105"/>
    <s v="Medianas"/>
    <n v="2023"/>
    <n v="4"/>
    <d v="2025-03-26T00:00:00"/>
    <x v="55"/>
    <x v="10"/>
  </r>
  <r>
    <n v="2024"/>
    <n v="12"/>
    <n v="65"/>
    <x v="69"/>
    <s v="Total General Sin Pensiones"/>
    <n v="225"/>
    <s v="0e6523810856a138a75dec70a9cf3778a5c70b83ac915f22c33f05db97cb3e68"/>
    <s v="866d562d83a77144c090ae01fef5e5dc5d322dfdcb968ee04e0fa262fe1b2619"/>
    <x v="25"/>
    <n v="5139330.2825100003"/>
    <n v="4592609.6108200001"/>
    <n v="5139330.2825100003"/>
    <n v="4592609.6108200001"/>
    <n v="3435649.4209000003"/>
    <n v="2879362.6278999997"/>
    <n v="3435649.4209000003"/>
    <n v="2879362.6278999997"/>
    <n v="0"/>
    <n v="0"/>
    <n v="137.94900000000001"/>
    <n v="132.37299999999999"/>
    <n v="0"/>
    <n v="0"/>
    <n v="3007567.0496900002"/>
    <n v="2610873.0435199998"/>
    <n v="5112267.6877700007"/>
    <n v="4476025.0121099995"/>
    <n v="0"/>
    <n v="0"/>
    <n v="0"/>
    <n v="0"/>
    <n v="0"/>
    <n v="0"/>
    <s v="Total General Sin Pensiones"/>
    <s v="Totales"/>
    <s v="Total General Sin Pensiones"/>
    <x v="55"/>
    <x v="3"/>
    <n v="5139330.2825100003"/>
    <n v="4592609.6108200001"/>
    <n v="915229324.65265"/>
    <n v="785024033.86473012"/>
    <n v="876641246.77607977"/>
    <n v="747866068.79561019"/>
    <n v="876641246.77607977"/>
    <n v="747866068.79561019"/>
    <n v="497794560.05847001"/>
    <n v="472708752.0272401"/>
    <n v="5139330.2825100003"/>
    <n v="4592609.6108200001"/>
    <n v="0.58625239245932237"/>
    <n v="0.61409519731468765"/>
    <n v="546720.67169000022"/>
    <n v="11.904357609711669"/>
    <n v="100"/>
    <n v="100"/>
    <n v="100"/>
    <n v="100"/>
    <n v="0.56153470437155095"/>
    <n v="0.58625239245932237"/>
    <n v="0.58502789885428741"/>
    <n v="0.61409519731468765"/>
    <m/>
    <m/>
    <m/>
    <n v="0"/>
    <m/>
    <n v="0"/>
    <m/>
    <n v="0"/>
    <m/>
    <n v="19.319789303708369"/>
    <n v="66.850138676474828"/>
    <n v="62.695566832337313"/>
    <n v="0.69017415949592842"/>
    <n v="15.19392170961995"/>
    <n v="14.214457558629157"/>
    <n v="58.83039060894555"/>
    <n v="58.330170998960384"/>
    <s v="Resto"/>
    <n v="2023"/>
    <n v="4"/>
    <d v="2025-03-26T00:00:00"/>
    <x v="55"/>
    <x v="25"/>
  </r>
  <r>
    <n v="2024"/>
    <n v="12"/>
    <n v="102"/>
    <x v="37"/>
    <s v="Total General Sin Pensiones"/>
    <n v="224"/>
    <s v="84a5092e4a5b6fe968fd523fb2fc917dbffae44105f82b6b94c8ed5b9a800223"/>
    <s v="866d562d83a77144c090ae01fef5e5dc5d322dfdcb968ee04e0fa262fe1b2619"/>
    <x v="65"/>
    <n v="342480.62541000004"/>
    <n v="355281.34495"/>
    <n v="342480.62541000004"/>
    <n v="355281.34495"/>
    <n v="114157.63876"/>
    <n v="68006.181779999999"/>
    <n v="114157.63876"/>
    <n v="68006.181779999999"/>
    <n v="0"/>
    <n v="0"/>
    <n v="137.94900000000001"/>
    <n v="132.37299999999999"/>
    <n v="7778.2909400000008"/>
    <n v="2494.8323599999999"/>
    <n v="30245.018510000002"/>
    <n v="16873.32691"/>
    <n v="72360.476569999999"/>
    <n v="67946.829769999997"/>
    <n v="0"/>
    <n v="0"/>
    <n v="0"/>
    <n v="0"/>
    <n v="0"/>
    <n v="0"/>
    <s v="Total General Sin Pensiones"/>
    <s v="Totales"/>
    <s v="Total General Sin Pensiones"/>
    <x v="55"/>
    <x v="3"/>
    <n v="342480.62541000004"/>
    <n v="355281.34495"/>
    <n v="915229324.65265"/>
    <n v="785024033.86473012"/>
    <n v="876641246.77607977"/>
    <n v="747866068.79561019"/>
    <n v="876641246.77607977"/>
    <n v="747866068.79561019"/>
    <n v="497794560.05847001"/>
    <n v="472708752.0272401"/>
    <n v="342480.62541000004"/>
    <n v="355281.34495"/>
    <n v="3.9067363835491503E-2"/>
    <n v="4.750601207541847E-2"/>
    <n v="-12800.719539999962"/>
    <n v="-3.6029810520452288"/>
    <n v="100"/>
    <n v="100"/>
    <n v="100"/>
    <n v="100"/>
    <n v="3.7420197996822176E-2"/>
    <n v="3.9067363835491503E-2"/>
    <n v="4.5257384439674316E-2"/>
    <n v="4.750601207541847E-2"/>
    <m/>
    <m/>
    <m/>
    <n v="0"/>
    <m/>
    <n v="0"/>
    <m/>
    <n v="0"/>
    <m/>
    <n v="67.863620294549065"/>
    <n v="33.332583010596991"/>
    <n v="19.14150088279213"/>
    <n v="2.2932681053523616E-2"/>
    <n v="79.24751100552227"/>
    <n v="6.4957361733287478"/>
    <n v="41.797704967768709"/>
    <n v="24.833133447309034"/>
    <s v="Resto"/>
    <n v="2023"/>
    <n v="4"/>
    <d v="2025-03-26T00:00:00"/>
    <x v="55"/>
    <x v="65"/>
  </r>
  <r>
    <n v="2024"/>
    <n v="12"/>
    <n v="91"/>
    <x v="60"/>
    <s v="Total General Sin Pensiones"/>
    <n v="218"/>
    <s v="5966abd0cbfc86f98a186531b2b4ee5f6e910120ce13222f98207203dfc9a9a2"/>
    <s v="866d562d83a77144c090ae01fef5e5dc5d322dfdcb968ee04e0fa262fe1b2619"/>
    <x v="24"/>
    <n v="4784744.0388700003"/>
    <n v="4653799.87928"/>
    <n v="4784744.0388700003"/>
    <n v="4653799.87928"/>
    <n v="3109284.4024999999"/>
    <n v="2044603.9342899998"/>
    <n v="3109284.4024999999"/>
    <n v="2044603.9342899998"/>
    <n v="0"/>
    <n v="0"/>
    <n v="137.94900000000001"/>
    <n v="132.37299999999999"/>
    <n v="211968.94493"/>
    <n v="323825.13543999998"/>
    <n v="1438598.9627999999"/>
    <n v="966982.19180999999"/>
    <n v="2363511.0212900001"/>
    <n v="1771038.7305399999"/>
    <n v="1038234.35858"/>
    <n v="2182770.94759"/>
    <n v="3663694.9938600003"/>
    <n v="2404303.3786499999"/>
    <n v="0"/>
    <n v="0"/>
    <s v="Total General Sin Pensiones"/>
    <s v="Totales"/>
    <s v="Total General Sin Pensiones"/>
    <x v="55"/>
    <x v="3"/>
    <n v="4784744.0388700003"/>
    <n v="4653799.87928"/>
    <n v="915229324.65265"/>
    <n v="785024033.86473012"/>
    <n v="876641246.77607977"/>
    <n v="747866068.79561019"/>
    <n v="876641246.77607977"/>
    <n v="747866068.79561019"/>
    <n v="497794560.05847001"/>
    <n v="472708752.0272401"/>
    <n v="4784744.0388700003"/>
    <n v="4653799.87928"/>
    <n v="0.54580411958327191"/>
    <n v="0.62227717949213057"/>
    <n v="130944.15959000029"/>
    <n v="2.813704133970174"/>
    <n v="100"/>
    <n v="100"/>
    <n v="100"/>
    <n v="100"/>
    <n v="0.52279181949135178"/>
    <n v="0.54580411958327191"/>
    <n v="0.59282259886605082"/>
    <n v="0.62227717949213057"/>
    <n v="0.11843320884092462"/>
    <n v="0.41792409464345193"/>
    <m/>
    <n v="-1144536.58901"/>
    <n v="-52.435029441530922"/>
    <n v="1259391.6152100004"/>
    <n v="52.380728089195649"/>
    <n v="0"/>
    <m/>
    <n v="52.072699771054509"/>
    <n v="64.983296436360902"/>
    <n v="43.934075106949486"/>
    <n v="0.62461196886819925"/>
    <n v="48.772022378946424"/>
    <n v="33.453378547478295"/>
    <n v="60.867030017690169"/>
    <n v="54.599720217025492"/>
    <s v="Resto"/>
    <n v="2023"/>
    <n v="4"/>
    <d v="2025-03-26T00:00:00"/>
    <x v="55"/>
    <x v="24"/>
  </r>
  <r>
    <n v="2024"/>
    <n v="12"/>
    <n v="80"/>
    <x v="30"/>
    <s v="Total General Sin Pensiones"/>
    <n v="52"/>
    <s v="41cfc0d1f2d127b04555b7246d84019b4d27710a3f3aff6e7764375b1e06e05d"/>
    <s v="866d562d83a77144c090ae01fef5e5dc5d322dfdcb968ee04e0fa262fe1b2619"/>
    <x v="51"/>
    <n v="1104243.47276"/>
    <n v="1122680.13815"/>
    <n v="1104243.47276"/>
    <n v="1122680.13815"/>
    <n v="653583.85437999992"/>
    <n v="793668.16724999994"/>
    <n v="653583.85437999992"/>
    <n v="793668.16724999994"/>
    <n v="0"/>
    <n v="0"/>
    <n v="137.94900000000001"/>
    <n v="132.37299999999999"/>
    <n v="2128.16608"/>
    <n v="1729.9570100000001"/>
    <n v="106392.76694"/>
    <n v="125046.08997"/>
    <n v="253108.40719"/>
    <n v="244623.65471999999"/>
    <n v="44991.431859999997"/>
    <n v="46378.06149"/>
    <n v="38935.993799999997"/>
    <n v="39958.990079999996"/>
    <n v="0"/>
    <n v="0"/>
    <s v="Total General Sin Pensiones"/>
    <s v="Totales"/>
    <s v="Total General Sin Pensiones"/>
    <x v="55"/>
    <x v="3"/>
    <n v="1104243.47276"/>
    <n v="1122680.13815"/>
    <n v="915229324.65265"/>
    <n v="785024033.86473012"/>
    <n v="876641246.77607977"/>
    <n v="747866068.79561019"/>
    <n v="876641246.77607977"/>
    <n v="747866068.79561019"/>
    <n v="497794560.05847001"/>
    <n v="472708752.0272401"/>
    <n v="1104243.47276"/>
    <n v="1122680.13815"/>
    <n v="0.12596298392540234"/>
    <n v="0.1501178065155441"/>
    <n v="-18436.66538999998"/>
    <n v="-1.6422010832382483"/>
    <n v="100"/>
    <n v="100"/>
    <n v="100"/>
    <n v="100"/>
    <n v="0.12065210794891053"/>
    <n v="0.12596298392540234"/>
    <n v="0.14301219959126149"/>
    <n v="0.1501178065155441"/>
    <n v="5.1322513086692742E-3"/>
    <n v="4.4414969000363966E-3"/>
    <m/>
    <n v="-1386.6296300000031"/>
    <n v="-2.9898395608858874"/>
    <n v="-1022.9962799999994"/>
    <n v="-2.5601154532482129"/>
    <n v="0"/>
    <m/>
    <n v="-17.65023704495816"/>
    <n v="59.188382861471709"/>
    <n v="70.694059713022099"/>
    <n v="0.13129590132588656"/>
    <n v="-14.917158173018564"/>
    <n v="3.4684922354347947"/>
    <n v="42.034465832711163"/>
    <n v="51.117742522950074"/>
    <s v="Resto"/>
    <n v="2023"/>
    <n v="4"/>
    <d v="2025-03-26T00:00:00"/>
    <x v="55"/>
    <x v="51"/>
  </r>
  <r>
    <n v="2024"/>
    <n v="12"/>
    <n v="105"/>
    <x v="80"/>
    <s v="Total General Sin Pensiones"/>
    <n v="226"/>
    <s v="8f1f64db81c40ea10e1e9080c9ae60a7acb8925968c431ee16784dea9841c66f"/>
    <s v="866d562d83a77144c090ae01fef5e5dc5d322dfdcb968ee04e0fa262fe1b2619"/>
    <x v="41"/>
    <n v="2332898.1774400002"/>
    <n v="2438887.2784099998"/>
    <n v="2332898.1774400002"/>
    <n v="2438887.2784099998"/>
    <n v="454287.14779999998"/>
    <n v="332165.86003000004"/>
    <n v="454287.14779999998"/>
    <n v="332165.86003000004"/>
    <n v="0"/>
    <n v="0"/>
    <n v="137.94900000000001"/>
    <n v="132.37299999999999"/>
    <n v="0"/>
    <n v="0"/>
    <n v="252325.41394999999"/>
    <n v="107727.63111"/>
    <n v="1923564.01997"/>
    <n v="1591798.15815"/>
    <n v="0"/>
    <n v="0"/>
    <n v="0"/>
    <n v="0"/>
    <n v="0"/>
    <n v="0"/>
    <s v="Total General Sin Pensiones"/>
    <s v="Totales"/>
    <s v="Total General Sin Pensiones"/>
    <x v="55"/>
    <x v="3"/>
    <n v="2332898.1774400002"/>
    <n v="2438887.2784099998"/>
    <n v="915229324.65265"/>
    <n v="785024033.86473012"/>
    <n v="876641246.77607977"/>
    <n v="747866068.79561019"/>
    <n v="876641246.77607977"/>
    <n v="747866068.79561019"/>
    <n v="497794560.05847001"/>
    <n v="472708752.0272401"/>
    <n v="2332898.1774400002"/>
    <n v="2438887.2784099998"/>
    <n v="0.2661177746335146"/>
    <n v="0.32611284027602289"/>
    <n v="-105989.10096999956"/>
    <n v="-4.345797442475396"/>
    <n v="100"/>
    <n v="100"/>
    <n v="100"/>
    <n v="100"/>
    <n v="0.25489766494592897"/>
    <n v="0.2661177746335146"/>
    <n v="0.31067676570399777"/>
    <n v="0.32611284027602289"/>
    <m/>
    <m/>
    <m/>
    <n v="0"/>
    <m/>
    <n v="0"/>
    <m/>
    <n v="0"/>
    <m/>
    <n v="36.765153336038317"/>
    <n v="19.473080831093572"/>
    <n v="13.619565896729396"/>
    <n v="9.1259966309523405E-2"/>
    <n v="134.22534344262345"/>
    <n v="20.842206665547391"/>
    <n v="13.117598963716073"/>
    <n v="6.7676690388435849"/>
    <s v="Resto"/>
    <n v="2023"/>
    <n v="4"/>
    <d v="2025-03-26T00:00:00"/>
    <x v="55"/>
    <x v="41"/>
  </r>
  <r>
    <n v="2024"/>
    <n v="12"/>
    <n v="115"/>
    <x v="72"/>
    <s v="Total General Sin Pensiones"/>
    <n v="232"/>
    <s v="835d5e8314340ab852a2f979ab4cd53e994dbe38366afb6eed84fe4957b980c8"/>
    <s v="866d562d83a77144c090ae01fef5e5dc5d322dfdcb968ee04e0fa262fe1b2619"/>
    <x v="67"/>
    <n v="57341.116409999995"/>
    <n v="46427.239700000006"/>
    <n v="57341.116409999995"/>
    <n v="46427.239700000006"/>
    <n v="43075.283600000002"/>
    <n v="29067.632790000003"/>
    <n v="43075.283600000002"/>
    <n v="29067.632790000003"/>
    <n v="0"/>
    <n v="0"/>
    <n v="137.94900000000001"/>
    <n v="132.37299999999999"/>
    <n v="0"/>
    <n v="0"/>
    <n v="43075.283600000002"/>
    <n v="29067.63279"/>
    <n v="52810.265939999997"/>
    <n v="36180.359570000001"/>
    <n v="0"/>
    <n v="0"/>
    <n v="0"/>
    <n v="0"/>
    <n v="0"/>
    <n v="0"/>
    <s v="Total General Sin Pensiones"/>
    <s v="Totales"/>
    <s v="Total General Sin Pensiones"/>
    <x v="55"/>
    <x v="3"/>
    <n v="57341.116409999995"/>
    <n v="46427.239700000006"/>
    <n v="915229324.65265"/>
    <n v="785024033.86473012"/>
    <n v="876641246.77607977"/>
    <n v="747866068.79561019"/>
    <n v="876641246.77607977"/>
    <n v="747866068.79561019"/>
    <n v="497794560.05847001"/>
    <n v="472708752.0272401"/>
    <n v="57341.116409999995"/>
    <n v="46427.239700000006"/>
    <n v="6.5410014211488062E-3"/>
    <n v="6.207961777804423E-3"/>
    <n v="10913.87670999999"/>
    <n v="23.507485649636827"/>
    <n v="100"/>
    <n v="100"/>
    <n v="100"/>
    <n v="100"/>
    <n v="6.2652184392979569E-3"/>
    <n v="6.5410014211488062E-3"/>
    <n v="5.9141169820540835E-3"/>
    <n v="6.207961777804423E-3"/>
    <m/>
    <m/>
    <m/>
    <n v="0"/>
    <m/>
    <n v="0"/>
    <m/>
    <n v="0"/>
    <m/>
    <n v="48.189857465169929"/>
    <n v="75.121110813405608"/>
    <n v="62.609004924322477"/>
    <n v="8.6532250563245323E-3"/>
    <n v="48.189857465169951"/>
    <n v="45.963905742355223"/>
    <n v="81.566117559301205"/>
    <n v="80.340917380219395"/>
    <s v="Resto"/>
    <n v="2023"/>
    <n v="4"/>
    <d v="2025-03-26T00:00:00"/>
    <x v="55"/>
    <x v="67"/>
  </r>
  <r>
    <n v="2024"/>
    <n v="12"/>
    <n v="107"/>
    <x v="28"/>
    <s v="Total General Sin Pensiones"/>
    <n v="70"/>
    <s v="ff5a1ae012afa5d4c889c50ad427aaf545d31a4fac04ffc1c4d03d403ba4250a"/>
    <s v="866d562d83a77144c090ae01fef5e5dc5d322dfdcb968ee04e0fa262fe1b2619"/>
    <x v="44"/>
    <n v="1973163.2505099999"/>
    <n v="1477029.9641500001"/>
    <n v="1973163.2505099999"/>
    <n v="1477029.9641500001"/>
    <n v="1225231.4686299996"/>
    <n v="647142.54879999976"/>
    <n v="1225231.4686299996"/>
    <n v="647142.54879999976"/>
    <n v="0"/>
    <n v="0"/>
    <n v="137.94900000000001"/>
    <n v="132.37299999999999"/>
    <n v="0"/>
    <n v="0"/>
    <n v="1061158.38647"/>
    <n v="518719.5968"/>
    <n v="1441030.3101700002"/>
    <n v="906199.90587999998"/>
    <n v="0"/>
    <n v="0"/>
    <n v="0"/>
    <n v="0"/>
    <n v="0"/>
    <n v="0"/>
    <s v="Total General Sin Pensiones"/>
    <s v="Totales"/>
    <s v="Total General Sin Pensiones"/>
    <x v="55"/>
    <x v="3"/>
    <n v="1973163.2505099999"/>
    <n v="1477029.9641500001"/>
    <n v="915229324.65265"/>
    <n v="785024033.86473012"/>
    <n v="876641246.77607977"/>
    <n v="747866068.79561019"/>
    <n v="876641246.77607977"/>
    <n v="747866068.79561019"/>
    <n v="497794560.05847001"/>
    <n v="472708752.0272401"/>
    <n v="1973163.2505099999"/>
    <n v="1477029.9641500001"/>
    <n v="0.22508218245108472"/>
    <n v="0.19749926166976139"/>
    <n v="496133.28635999979"/>
    <n v="33.58992697521299"/>
    <n v="100"/>
    <n v="100"/>
    <n v="100"/>
    <n v="100"/>
    <n v="0.21559222343087175"/>
    <n v="0.22508218245108472"/>
    <n v="0.18815092282951834"/>
    <n v="0.19749926166976139"/>
    <m/>
    <m/>
    <m/>
    <n v="0"/>
    <m/>
    <n v="0"/>
    <m/>
    <n v="0"/>
    <m/>
    <n v="89.329456222891451"/>
    <n v="62.094784519897992"/>
    <n v="43.81377253726987"/>
    <n v="0.24613195220254841"/>
    <n v="104.57264252523414"/>
    <n v="59.019031101160046"/>
    <n v="73.638866509672084"/>
    <n v="57.24118855389613"/>
    <s v="Resto"/>
    <n v="2023"/>
    <n v="4"/>
    <d v="2025-03-26T00:00:00"/>
    <x v="55"/>
    <x v="44"/>
  </r>
  <r>
    <n v="2024"/>
    <n v="12"/>
    <n v="12"/>
    <x v="31"/>
    <s v="Total General Sin Pensiones"/>
    <n v="12"/>
    <s v="6b51d431df5d7f141cbececcf79edf3dd861c3b4069f0b11661a3eefacbba918"/>
    <s v="866d562d83a77144c090ae01fef5e5dc5d322dfdcb968ee04e0fa262fe1b2619"/>
    <x v="20"/>
    <n v="6593607.79947"/>
    <n v="7470400.8941500001"/>
    <n v="6593607.79947"/>
    <n v="7470400.8941500001"/>
    <n v="1748324.0765999998"/>
    <n v="2277143.3213600004"/>
    <n v="1748324.0765999998"/>
    <n v="2277143.3213600004"/>
    <n v="0"/>
    <n v="0"/>
    <n v="137.94900000000001"/>
    <n v="132.37299999999999"/>
    <n v="17967.172770000001"/>
    <n v="6803.5509800000009"/>
    <n v="737327.33215999999"/>
    <n v="596179.22904999997"/>
    <n v="1349569.4265399999"/>
    <n v="1162037.59026"/>
    <n v="0"/>
    <n v="0"/>
    <n v="0"/>
    <n v="0"/>
    <n v="0"/>
    <n v="0"/>
    <s v="Total General Sin Pensiones"/>
    <s v="Totales"/>
    <s v="Total General Sin Pensiones"/>
    <x v="55"/>
    <x v="3"/>
    <n v="6593607.79947"/>
    <n v="7470400.8941500001"/>
    <n v="915229324.65265"/>
    <n v="785024033.86473012"/>
    <n v="876641246.77607977"/>
    <n v="747866068.79561019"/>
    <n v="876641246.77607977"/>
    <n v="747866068.79561019"/>
    <n v="497794560.05847001"/>
    <n v="472708752.0272401"/>
    <n v="6593607.79947"/>
    <n v="7470400.8941500001"/>
    <n v="0.7521443719102352"/>
    <n v="0.99889555173703715"/>
    <n v="-876793.0946800001"/>
    <n v="-11.736894807969522"/>
    <n v="100"/>
    <n v="100"/>
    <n v="100"/>
    <n v="100"/>
    <n v="0.72043231372338534"/>
    <n v="0.7521443719102352"/>
    <n v="0.95161429101382733"/>
    <n v="0.99889555173703715"/>
    <m/>
    <m/>
    <m/>
    <n v="0"/>
    <m/>
    <n v="0"/>
    <m/>
    <n v="0"/>
    <m/>
    <n v="-23.222923203804701"/>
    <n v="26.515439343245916"/>
    <n v="30.482210441252349"/>
    <n v="0.35121397799016624"/>
    <n v="23.675447957976804"/>
    <n v="16.138190180064704"/>
    <n v="54.63426465212283"/>
    <n v="51.304642297897431"/>
    <s v="Resto"/>
    <n v="2023"/>
    <n v="4"/>
    <d v="2025-03-26T00:00:00"/>
    <x v="55"/>
    <x v="20"/>
  </r>
  <r>
    <n v="2024"/>
    <n v="12"/>
    <n v="79"/>
    <x v="59"/>
    <s v="Total General Sin Pensiones"/>
    <n v="51"/>
    <s v="031b4af5197ec30a926f48cf40e11a7dbc470048a21e4003b7a3c07c5dab1baa"/>
    <s v="866d562d83a77144c090ae01fef5e5dc5d322dfdcb968ee04e0fa262fe1b2619"/>
    <x v="5"/>
    <n v="77118417.460149989"/>
    <n v="65800436.183449998"/>
    <n v="77118417.460149989"/>
    <n v="65800436.183449998"/>
    <n v="40525764.559409998"/>
    <n v="35296217.038889997"/>
    <n v="40525764.559409998"/>
    <n v="35296217.038889997"/>
    <n v="0"/>
    <n v="0"/>
    <n v="137.94900000000001"/>
    <n v="132.37299999999999"/>
    <n v="0"/>
    <n v="0"/>
    <n v="39801908.189160004"/>
    <n v="34712897.989210002"/>
    <n v="38338453.584419996"/>
    <n v="38163785.990570001"/>
    <n v="50050237.621789999"/>
    <n v="43246378.266149998"/>
    <n v="6023647.2447699998"/>
    <n v="5597069.0559599996"/>
    <n v="2635682.3182300003"/>
    <n v="2343177.3327600001"/>
    <s v="Total General Sin Pensiones"/>
    <s v="Totales"/>
    <s v="Total General Sin Pensiones"/>
    <x v="55"/>
    <x v="3"/>
    <n v="77118417.460149989"/>
    <n v="65800436.183449998"/>
    <n v="915229324.65265"/>
    <n v="785024033.86473012"/>
    <n v="876641246.77607977"/>
    <n v="747866068.79561019"/>
    <n v="876641246.77607977"/>
    <n v="747866068.79561019"/>
    <n v="497794560.05847001"/>
    <n v="472708752.0272401"/>
    <n v="77118417.460149989"/>
    <n v="65800436.183449998"/>
    <n v="8.7970327364539713"/>
    <n v="8.7984251363907084"/>
    <n v="11317981.27669999"/>
    <n v="17.200465427228686"/>
    <n v="100"/>
    <n v="100"/>
    <n v="100"/>
    <n v="100"/>
    <n v="8.4261305208307373"/>
    <n v="8.7970327364539713"/>
    <n v="8.3819645443859461"/>
    <n v="8.7984251363907084"/>
    <n v="5.7093181282370482"/>
    <n v="0.68712797474707665"/>
    <n v="0.30065689105126397"/>
    <n v="6803859.3556400016"/>
    <n v="15.732784173895897"/>
    <n v="426578.1888100002"/>
    <n v="7.6214565971052473"/>
    <n v="292504.98547000019"/>
    <n v="12.483262849144339"/>
    <n v="14.81617000132902"/>
    <n v="52.55004692018116"/>
    <n v="53.641311647972991"/>
    <n v="8.1410621591866974"/>
    <n v="14.660286218488139"/>
    <n v="0.45767889457601907"/>
    <n v="103.8171977946829"/>
    <n v="90.957689569340189"/>
    <s v="Grandes"/>
    <n v="2023"/>
    <n v="4"/>
    <d v="2025-03-26T00:00:00"/>
    <x v="55"/>
    <x v="5"/>
  </r>
  <r>
    <n v="2024"/>
    <n v="12"/>
    <n v="38"/>
    <x v="55"/>
    <s v="Total General Sin Pensiones"/>
    <n v="26"/>
    <s v="5f9c4ab08cac7457e9111a30e4664920607ea2c115a1433d7be98e97e64244ca"/>
    <s v="866d562d83a77144c090ae01fef5e5dc5d322dfdcb968ee04e0fa262fe1b2619"/>
    <x v="8"/>
    <n v="42980084.940010004"/>
    <n v="38611132.551190004"/>
    <n v="42980084.940010004"/>
    <n v="38611132.551190004"/>
    <n v="28359843.548219997"/>
    <n v="25117259.611269999"/>
    <n v="28359843.548219997"/>
    <n v="25117259.611269999"/>
    <n v="0"/>
    <n v="0"/>
    <n v="137.94900000000001"/>
    <n v="132.37299999999999"/>
    <n v="51948.982069999998"/>
    <n v="44912.71127"/>
    <n v="26785264.20169"/>
    <n v="23559385.009229999"/>
    <n v="36702301.590489998"/>
    <n v="30776518.73057"/>
    <n v="2988391.0641100002"/>
    <n v="2695983.2729099998"/>
    <n v="18212477.241299998"/>
    <n v="16982045.042619999"/>
    <n v="7011687.6524499999"/>
    <n v="6394819.6379500004"/>
    <s v="Total General Sin Pensiones"/>
    <s v="Totales"/>
    <s v="Total General Sin Pensiones"/>
    <x v="55"/>
    <x v="3"/>
    <n v="42980084.940010004"/>
    <n v="38611132.551190004"/>
    <n v="915229324.65265"/>
    <n v="785024033.86473012"/>
    <n v="876641246.77607977"/>
    <n v="747866068.79561019"/>
    <n v="876641246.77607977"/>
    <n v="747866068.79561019"/>
    <n v="497794560.05847001"/>
    <n v="472708752.0272401"/>
    <n v="42980084.940010004"/>
    <n v="38611132.551190004"/>
    <n v="4.9028134482689234"/>
    <n v="5.1628405355213838"/>
    <n v="4368952.38882"/>
    <n v="11.315266090751708"/>
    <n v="100"/>
    <n v="100"/>
    <n v="100"/>
    <n v="100"/>
    <n v="4.6961000682885574"/>
    <n v="4.9028134482689234"/>
    <n v="4.9184650259820204"/>
    <n v="5.1628405355213838"/>
    <n v="0.34089099447465582"/>
    <n v="2.0775291270263496"/>
    <n v="0.79983547183480785"/>
    <n v="292407.79120000033"/>
    <n v="10.846053613840878"/>
    <n v="1230432.1986799985"/>
    <n v="7.2454889596156979"/>
    <n v="616868.01449999958"/>
    <n v="9.646370803629889"/>
    <n v="12.909783898140969"/>
    <n v="65.983684275644421"/>
    <n v="65.051859273928187"/>
    <n v="5.6970979242699844"/>
    <n v="13.692544144069041"/>
    <n v="19.254233761123807"/>
    <n v="72.979794293419403"/>
    <n v="76.549869774025822"/>
    <s v="Medianas"/>
    <n v="2023"/>
    <n v="4"/>
    <d v="2025-03-26T00:00:00"/>
    <x v="55"/>
    <x v="8"/>
  </r>
  <r>
    <n v="2024"/>
    <n v="12"/>
    <n v="8"/>
    <x v="20"/>
    <s v="Total General Sin Pensiones"/>
    <n v="8"/>
    <s v="2c624232cdd221771294dfbb310aca000a0df6ac8b66b696d90ef06fdefb64a3"/>
    <s v="866d562d83a77144c090ae01fef5e5dc5d322dfdcb968ee04e0fa262fe1b2619"/>
    <x v="38"/>
    <n v="2563341.60146"/>
    <n v="2109928.1285699997"/>
    <n v="2563341.60146"/>
    <n v="2109928.1285699997"/>
    <n v="1285979.8998999998"/>
    <n v="1005212.2651499999"/>
    <n v="1285979.8998999998"/>
    <n v="1005212.2651499999"/>
    <n v="0"/>
    <n v="0"/>
    <n v="137.94900000000001"/>
    <n v="132.37299999999999"/>
    <n v="5429.0483400000003"/>
    <n v="1711.85115"/>
    <n v="1101290.4788299999"/>
    <n v="936548.64465000003"/>
    <n v="1921478.5805200001"/>
    <n v="1719695.48698"/>
    <n v="123764.45002999999"/>
    <n v="104475.78410999999"/>
    <n v="295628.67804000003"/>
    <n v="203721.05267"/>
    <n v="2102.3785400000002"/>
    <n v="1051.2478599999999"/>
    <s v="Total General Sin Pensiones"/>
    <s v="Totales"/>
    <s v="Total General Sin Pensiones"/>
    <x v="55"/>
    <x v="3"/>
    <n v="2563341.60146"/>
    <n v="2109928.1285699997"/>
    <n v="915229324.65265"/>
    <n v="785024033.86473012"/>
    <n v="876641246.77607977"/>
    <n v="747866068.79561019"/>
    <n v="876641246.77607977"/>
    <n v="747866068.79561019"/>
    <n v="497794560.05847001"/>
    <n v="472708752.0272401"/>
    <n v="2563341.60146"/>
    <n v="2109928.1285699997"/>
    <n v="0.29240485898728807"/>
    <n v="0.28212646844212386"/>
    <n v="453413.47289000032"/>
    <n v="21.489522166676856"/>
    <n v="100"/>
    <n v="100"/>
    <n v="100"/>
    <n v="100"/>
    <n v="0.28007642810536532"/>
    <n v="0.29240485898728807"/>
    <n v="0.26877242448013611"/>
    <n v="0.28212646844212386"/>
    <n v="1.4118027241491766E-2"/>
    <n v="3.3722880269117926E-2"/>
    <n v="2.3982199648164742E-4"/>
    <n v="19288.665919999999"/>
    <n v="18.462331806661947"/>
    <n v="91907.625370000023"/>
    <n v="45.114446526485267"/>
    <n v="1051.1306800000002"/>
    <n v="99.988853247225663"/>
    <n v="27.931178765323097"/>
    <n v="50.168104756991639"/>
    <n v="47.642014509341649"/>
    <n v="0.25833546669311758"/>
    <n v="17.59031259305981"/>
    <n v="11.733652560451645"/>
    <n v="57.314741366097522"/>
    <n v="54.460144353503907"/>
    <s v="Resto"/>
    <n v="2023"/>
    <n v="4"/>
    <d v="2025-03-26T00:00:00"/>
    <x v="55"/>
    <x v="38"/>
  </r>
  <r>
    <n v="2024"/>
    <n v="12"/>
    <n v="68"/>
    <x v="61"/>
    <s v="Total General Sin Pensiones"/>
    <n v="213"/>
    <s v="d48ff4b2f68a10fd7c86f185a6ccede0dc0f2c48538d697cb33b6ada3f1e85db"/>
    <s v="866d562d83a77144c090ae01fef5e5dc5d322dfdcb968ee04e0fa262fe1b2619"/>
    <x v="52"/>
    <n v="1112737.2676300001"/>
    <n v="583459.9452999999"/>
    <n v="1112737.2676300001"/>
    <n v="583459.9452999999"/>
    <n v="205119.13970000003"/>
    <n v="216415.00185"/>
    <n v="205119.13970000003"/>
    <n v="216415.00185"/>
    <n v="0"/>
    <n v="0"/>
    <n v="137.94900000000001"/>
    <n v="132.37299999999999"/>
    <n v="-769.45040000000006"/>
    <n v="-622.75959999999998"/>
    <n v="29779.96355"/>
    <n v="30942.492979999999"/>
    <n v="136852.40165000001"/>
    <n v="152255.32015000001"/>
    <n v="1103263.2049"/>
    <n v="573380.07889"/>
    <n v="9474.0627299999996"/>
    <n v="10079.866410000001"/>
    <n v="0"/>
    <n v="0"/>
    <s v="Total General Sin Pensiones"/>
    <s v="Totales"/>
    <s v="Total General Sin Pensiones"/>
    <x v="55"/>
    <x v="3"/>
    <n v="1112737.2676300001"/>
    <n v="583459.9452999999"/>
    <n v="915229324.65265"/>
    <n v="785024033.86473012"/>
    <n v="876641246.77607977"/>
    <n v="747866068.79561019"/>
    <n v="876641246.77607977"/>
    <n v="747866068.79561019"/>
    <n v="497794560.05847001"/>
    <n v="472708752.0272401"/>
    <n v="1112737.2676300001"/>
    <n v="583459.9452999999"/>
    <n v="0.12693188595930008"/>
    <n v="7.8016635550750987E-2"/>
    <n v="529277.32233000023"/>
    <n v="90.713565960017988"/>
    <n v="100"/>
    <n v="100"/>
    <n v="100"/>
    <n v="100"/>
    <n v="0.12158015894566192"/>
    <n v="0.12693188595930008"/>
    <n v="7.4323832154231551E-2"/>
    <n v="7.8016635550750987E-2"/>
    <n v="0.1258511630564203"/>
    <n v="1.0807229028797862E-3"/>
    <m/>
    <n v="529883.12601000001"/>
    <n v="92.413940685870145"/>
    <n v="-605.8036800000009"/>
    <n v="-6.0100367937316879"/>
    <n v="0"/>
    <m/>
    <n v="-5.2195374874378082"/>
    <n v="18.433744035272561"/>
    <n v="37.091663891121961"/>
    <n v="4.1205580807453401E-2"/>
    <n v="-3.7570645350114895"/>
    <n v="-10.116505935441367"/>
    <n v="21.760643723419811"/>
    <n v="20.322766356877281"/>
    <s v="Resto"/>
    <n v="2023"/>
    <n v="4"/>
    <d v="2025-03-26T00:00:00"/>
    <x v="55"/>
    <x v="52"/>
  </r>
  <r>
    <n v="2024"/>
    <n v="12"/>
    <n v="123"/>
    <x v="78"/>
    <s v="Total General Sin Pensiones"/>
    <n v="236"/>
    <s v="9a049b03f6fc40bfcf2f136320359257ed4af8513f71aa6fef47f17059bbae23"/>
    <s v="866d562d83a77144c090ae01fef5e5dc5d322dfdcb968ee04e0fa262fe1b2619"/>
    <x v="66"/>
    <n v="120170.94676000001"/>
    <n v="0"/>
    <n v="120170.94676000001"/>
    <n v="0"/>
    <n v="94540.249620000002"/>
    <n v="0"/>
    <n v="94540.249620000002"/>
    <n v="0"/>
    <n v="0"/>
    <n v="0"/>
    <n v="137.94900000000001"/>
    <n v="132.37299999999999"/>
    <n v="0"/>
    <n v="0"/>
    <n v="12520.009480000001"/>
    <n v="0"/>
    <n v="20671.54422"/>
    <n v="0"/>
    <n v="0"/>
    <n v="0"/>
    <n v="0"/>
    <n v="0"/>
    <n v="0"/>
    <n v="0"/>
    <s v="Total General Sin Pensiones"/>
    <s v="Totales"/>
    <s v="Total General Sin Pensiones"/>
    <x v="55"/>
    <x v="3"/>
    <n v="120170.94676000001"/>
    <n v="0"/>
    <n v="915229324.65265"/>
    <n v="785024033.86473012"/>
    <n v="876641246.77607977"/>
    <n v="747866068.79561019"/>
    <n v="876641246.77607977"/>
    <n v="747866068.79561019"/>
    <n v="497794560.05847001"/>
    <n v="472708752.0272401"/>
    <n v="120170.94676000001"/>
    <n v="0"/>
    <n v="1.370811003953311E-2"/>
    <m/>
    <m/>
    <m/>
    <n v="100"/>
    <m/>
    <n v="100"/>
    <m/>
    <n v="1.3130146021665944E-2"/>
    <n v="1.370811003953311E-2"/>
    <m/>
    <m/>
    <m/>
    <m/>
    <m/>
    <n v="0"/>
    <m/>
    <n v="0"/>
    <m/>
    <n v="0"/>
    <m/>
    <m/>
    <n v="78.671469409999332"/>
    <m/>
    <n v="1.8991820563265191E-2"/>
    <m/>
    <m/>
    <n v="60.566396717893575"/>
    <m/>
    <s v="Resto"/>
    <n v="2023"/>
    <n v="4"/>
    <d v="2025-03-26T00:00:00"/>
    <x v="55"/>
    <x v="66"/>
  </r>
  <r>
    <n v="2024"/>
    <n v="12"/>
    <n v="109"/>
    <x v="68"/>
    <s v="Total General Sin Pensiones"/>
    <n v="228"/>
    <s v="9d693eeee1d1899cbc50b6d45df953d3835acf28ee869879b45565fccc814765"/>
    <s v="866d562d83a77144c090ae01fef5e5dc5d322dfdcb968ee04e0fa262fe1b2619"/>
    <x v="31"/>
    <n v="4465205.7030500006"/>
    <n v="3855035.1309799999"/>
    <n v="4465205.7030500006"/>
    <n v="3855035.1309799999"/>
    <n v="4489145.7284199996"/>
    <n v="567117.22640999989"/>
    <n v="4489145.7284199996"/>
    <n v="567117.22640999989"/>
    <n v="0"/>
    <n v="0"/>
    <n v="137.94900000000001"/>
    <n v="132.37299999999999"/>
    <n v="0"/>
    <n v="0"/>
    <n v="7861.45525"/>
    <n v="-4189.01937"/>
    <n v="21587.389210000001"/>
    <n v="-45572.966520000002"/>
    <n v="0"/>
    <n v="0"/>
    <n v="0"/>
    <n v="0"/>
    <n v="0"/>
    <n v="0"/>
    <s v="Total General Sin Pensiones"/>
    <s v="Totales"/>
    <s v="Total General Sin Pensiones"/>
    <x v="55"/>
    <x v="3"/>
    <n v="4465205.7030500006"/>
    <n v="3855035.1309799999"/>
    <n v="915229324.65265"/>
    <n v="785024033.86473012"/>
    <n v="876641246.77607977"/>
    <n v="747866068.79561019"/>
    <n v="876641246.77607977"/>
    <n v="747866068.79561019"/>
    <n v="497794560.05847001"/>
    <n v="472708752.0272401"/>
    <n v="4465205.7030500006"/>
    <n v="3855035.1309799999"/>
    <n v="0.5093538228404334"/>
    <n v="0.51547132459001443"/>
    <n v="610170.57207000069"/>
    <n v="15.827886162865855"/>
    <n v="100"/>
    <n v="100"/>
    <n v="100"/>
    <n v="100"/>
    <n v="0.48787834729231888"/>
    <n v="0.5093538228404334"/>
    <n v="0.49107224297342633"/>
    <n v="0.51547132459001443"/>
    <m/>
    <m/>
    <m/>
    <n v="0"/>
    <m/>
    <n v="0"/>
    <m/>
    <n v="0"/>
    <m/>
    <n v="691.57280353437056"/>
    <n v="100.53614608065304"/>
    <n v="14.711078035385668"/>
    <n v="0.90180690763127536"/>
    <n v="-287.66815227211515"/>
    <n v="-147.36884793428189"/>
    <n v="36.416887533385975"/>
    <n v="9.1918953052170096"/>
    <s v="Resto"/>
    <n v="2023"/>
    <n v="4"/>
    <d v="2025-03-26T00:00:00"/>
    <x v="55"/>
    <x v="31"/>
  </r>
  <r>
    <n v="2024"/>
    <n v="12"/>
    <n v="74"/>
    <x v="0"/>
    <s v="Total General Sin Pensiones"/>
    <n v="46"/>
    <s v="25fc0e7096fc653718202dc30b0c580b8ab87eac11a700cba03a7c021bc35b0c"/>
    <s v="866d562d83a77144c090ae01fef5e5dc5d322dfdcb968ee04e0fa262fe1b2619"/>
    <x v="29"/>
    <n v="6440067.6368000004"/>
    <n v="9462507.85207"/>
    <n v="6440067.6368000004"/>
    <n v="9462507.85207"/>
    <n v="7783627.2931699986"/>
    <n v="5688797.6961500011"/>
    <n v="7783627.2931699986"/>
    <n v="5688797.6961500011"/>
    <n v="0"/>
    <n v="0"/>
    <n v="137.94900000000001"/>
    <n v="132.37299999999999"/>
    <n v="-7864.1248100000003"/>
    <n v="-807.21649000000014"/>
    <n v="2290518.66176"/>
    <n v="1723111.1802300001"/>
    <n v="3351386.74523"/>
    <n v="2560526.3239199999"/>
    <n v="384025.86433000001"/>
    <n v="58713.913110000001"/>
    <n v="0"/>
    <n v="0"/>
    <n v="0"/>
    <n v="0"/>
    <s v="Total General Sin Pensiones"/>
    <s v="Totales"/>
    <s v="Total General Sin Pensiones"/>
    <x v="55"/>
    <x v="3"/>
    <n v="6440067.6368000004"/>
    <n v="9462507.85207"/>
    <n v="915229324.65265"/>
    <n v="785024033.86473012"/>
    <n v="876641246.77607977"/>
    <n v="747866068.79561019"/>
    <n v="876641246.77607977"/>
    <n v="747866068.79561019"/>
    <n v="497794560.05847001"/>
    <n v="472708752.0272401"/>
    <n v="6440067.6368000004"/>
    <n v="9462507.85207"/>
    <n v="0.73462977705918797"/>
    <n v="1.2652677059287842"/>
    <n v="-3022440.2152699996"/>
    <n v="-31.941217513587759"/>
    <n v="100"/>
    <n v="100"/>
    <n v="100"/>
    <n v="100"/>
    <n v="0.70365617264767499"/>
    <n v="0.73462977705918797"/>
    <n v="1.2053781086784554"/>
    <n v="1.2652677059287842"/>
    <n v="4.3806501889146407E-2"/>
    <m/>
    <m/>
    <n v="325311.95121999999"/>
    <n v="554.06280043118727"/>
    <n v="0"/>
    <m/>
    <n v="0"/>
    <m/>
    <n v="36.823766794127913"/>
    <n v="120.86250847262217"/>
    <n v="60.119344523508431"/>
    <n v="1.5636224092637228"/>
    <n v="32.929243802727967"/>
    <n v="30.886635060999645"/>
    <n v="68.345399557961358"/>
    <n v="67.295194903211481"/>
    <s v="Resto"/>
    <n v="2023"/>
    <n v="4"/>
    <d v="2025-03-26T00:00:00"/>
    <x v="55"/>
    <x v="29"/>
  </r>
  <r>
    <n v="2024"/>
    <n v="12"/>
    <n v="76"/>
    <x v="42"/>
    <s v="Total General Sin Pensiones"/>
    <n v="48"/>
    <s v="98010bd9270f9b100b6214a21754fd33bdc8d41b2bc9f9dd16ff54d3c34ffd71"/>
    <s v="866d562d83a77144c090ae01fef5e5dc5d322dfdcb968ee04e0fa262fe1b2619"/>
    <x v="39"/>
    <n v="2468439.5406499999"/>
    <n v="1842535.70578"/>
    <n v="2468439.5406499999"/>
    <n v="1842535.70578"/>
    <n v="1523839.6024199999"/>
    <n v="1044553.43946"/>
    <n v="1523839.6024199999"/>
    <n v="1044553.43946"/>
    <n v="0"/>
    <n v="0"/>
    <n v="137.94900000000001"/>
    <n v="132.37299999999999"/>
    <n v="0"/>
    <n v="0"/>
    <n v="6446.0680300000004"/>
    <n v="8007.5017199999993"/>
    <n v="649.23331000000007"/>
    <n v="-321.12995000000001"/>
    <n v="0"/>
    <n v="0"/>
    <n v="0"/>
    <n v="0"/>
    <n v="0"/>
    <n v="0"/>
    <s v="Total General Sin Pensiones"/>
    <s v="Totales"/>
    <s v="Total General Sin Pensiones"/>
    <x v="55"/>
    <x v="3"/>
    <n v="2468439.5406499999"/>
    <n v="1842535.70578"/>
    <n v="915229324.65265"/>
    <n v="785024033.86473012"/>
    <n v="876641246.77607977"/>
    <n v="747866068.79561019"/>
    <n v="876641246.77607977"/>
    <n v="747866068.79561019"/>
    <n v="497794560.05847001"/>
    <n v="472708752.0272401"/>
    <n v="2468439.5406499999"/>
    <n v="1842535.70578"/>
    <n v="0.28157921495570615"/>
    <n v="0.24637241648725744"/>
    <n v="625903.8348699999"/>
    <n v="33.969699089496672"/>
    <n v="100"/>
    <n v="100"/>
    <n v="100"/>
    <n v="100"/>
    <n v="0.26970721699578715"/>
    <n v="0.28157921495570615"/>
    <n v="0.23471073830810801"/>
    <n v="0.24637241648725744"/>
    <m/>
    <m/>
    <m/>
    <n v="0"/>
    <m/>
    <n v="0"/>
    <m/>
    <n v="0"/>
    <m/>
    <n v="45.884312362972565"/>
    <n v="61.73291171712215"/>
    <n v="56.691082630488808"/>
    <n v="0.30611817096615368"/>
    <n v="-19.499636023805923"/>
    <n v="-302.17152277450299"/>
    <n v="992.87389151366858"/>
    <n v="-2493.539366228531"/>
    <s v="Resto"/>
    <n v="2023"/>
    <n v="4"/>
    <d v="2025-03-26T00:00:00"/>
    <x v="55"/>
    <x v="39"/>
  </r>
  <r>
    <n v="2024"/>
    <n v="12"/>
    <n v="707"/>
    <x v="47"/>
    <s v="Total General Sin Pensiones"/>
    <n v="9"/>
    <s v="19581e27de7ced00ff1ce50b2047e7a567c76b1cbaebabe5ef03f7c3017bb5b7"/>
    <s v="866d562d83a77144c090ae01fef5e5dc5d322dfdcb968ee04e0fa262fe1b2619"/>
    <x v="54"/>
    <n v="1252183.4729500001"/>
    <n v="1059775.1610900001"/>
    <n v="1252183.4729500001"/>
    <n v="1059775.1610900001"/>
    <n v="999739.62903000007"/>
    <n v="954157.52813999972"/>
    <n v="999739.62903000007"/>
    <n v="954157.52813999972"/>
    <n v="0"/>
    <n v="0"/>
    <n v="137.94900000000001"/>
    <n v="132.37299999999999"/>
    <n v="0"/>
    <n v="0"/>
    <n v="559571.47187999997"/>
    <n v="650088.87158000004"/>
    <n v="575639.03316999995"/>
    <n v="681152.86086000002"/>
    <n v="0"/>
    <n v="0"/>
    <n v="0"/>
    <n v="0"/>
    <n v="0"/>
    <n v="0"/>
    <s v="Total General Sin Pensiones"/>
    <s v="Totales"/>
    <s v="Total General Sin Pensiones"/>
    <x v="55"/>
    <x v="3"/>
    <n v="1252183.4729500001"/>
    <n v="1059775.1610900001"/>
    <n v="915229324.65265"/>
    <n v="785024033.86473012"/>
    <n v="876641246.77607977"/>
    <n v="747866068.79561019"/>
    <n v="876641246.77607977"/>
    <n v="747866068.79561019"/>
    <n v="497794560.05847001"/>
    <n v="472708752.0272401"/>
    <n v="1252183.4729500001"/>
    <n v="1059775.1610900001"/>
    <n v="0.14283875844936655"/>
    <n v="0.14170654416728642"/>
    <n v="192408.31186000002"/>
    <n v="18.15557855329466"/>
    <n v="100"/>
    <n v="100"/>
    <n v="100"/>
    <n v="100"/>
    <n v="0.13681636276517165"/>
    <n v="0.14283875844936655"/>
    <n v="0.13499907205039957"/>
    <n v="0.14170654416728642"/>
    <m/>
    <m/>
    <m/>
    <n v="0"/>
    <m/>
    <n v="0"/>
    <m/>
    <n v="0"/>
    <m/>
    <n v="4.7772091657502846"/>
    <n v="79.83970804811284"/>
    <n v="90.033958444414708"/>
    <n v="0.20083377948376385"/>
    <n v="-13.923850054532272"/>
    <n v="-15.490477065130715"/>
    <n v="97.208743611162504"/>
    <n v="95.439498082591967"/>
    <s v="Resto"/>
    <n v="2023"/>
    <n v="4"/>
    <d v="2025-03-26T00:00:00"/>
    <x v="55"/>
    <x v="54"/>
  </r>
  <r>
    <n v="2024"/>
    <n v="12"/>
    <n v="88"/>
    <x v="73"/>
    <s v="Total General Sin Pensiones"/>
    <n v="60"/>
    <s v="39fa9ec190eee7b6f4dff1100d6343e10918d044c75eac8f9e9a2596173f80c9"/>
    <s v="866d562d83a77144c090ae01fef5e5dc5d322dfdcb968ee04e0fa262fe1b2619"/>
    <x v="68"/>
    <n v="522511.37958999997"/>
    <n v="370659.02233000001"/>
    <n v="522511.37958999997"/>
    <n v="370659.02233000001"/>
    <n v="130302.80914"/>
    <n v="134593.69014000002"/>
    <n v="130302.80914"/>
    <n v="134593.69014000002"/>
    <n v="0"/>
    <n v="0"/>
    <n v="137.94900000000001"/>
    <n v="132.37299999999999"/>
    <n v="0"/>
    <n v="0"/>
    <n v="119371.03245999999"/>
    <n v="120645.32483"/>
    <n v="356632.79335000005"/>
    <n v="358032.08703"/>
    <n v="269807.36266999994"/>
    <n v="125608.99204000001"/>
    <n v="252704.01692000002"/>
    <n v="245050.03029"/>
    <n v="0"/>
    <n v="0"/>
    <s v="Total General Sin Pensiones"/>
    <s v="Totales"/>
    <s v="Total General Sin Pensiones"/>
    <x v="55"/>
    <x v="3"/>
    <n v="522511.37958999997"/>
    <n v="370659.02233000001"/>
    <n v="915229324.65265"/>
    <n v="785024033.86473012"/>
    <n v="876641246.77607977"/>
    <n v="747866068.79561019"/>
    <n v="876641246.77607977"/>
    <n v="747866068.79561019"/>
    <n v="497794560.05847001"/>
    <n v="472708752.0272401"/>
    <n v="522511.37958999997"/>
    <n v="370659.02233000001"/>
    <n v="5.9603786784112489E-2"/>
    <n v="4.9562219466237088E-2"/>
    <n v="151852.35725999996"/>
    <n v="40.968207466107451"/>
    <n v="100"/>
    <n v="100"/>
    <n v="100"/>
    <n v="100"/>
    <n v="5.7090760262550014E-2"/>
    <n v="5.9603786784112489E-2"/>
    <n v="4.7216264259479911E-2"/>
    <n v="4.9562219466237088E-2"/>
    <n v="3.0777397671195448E-2"/>
    <n v="2.8826389112917038E-2"/>
    <m/>
    <n v="144198.37062999993"/>
    <n v="114.79940113211016"/>
    <n v="7653.9866300000285"/>
    <n v="3.1234383529526788"/>
    <n v="0"/>
    <m/>
    <n v="-3.188025378854531"/>
    <n v="24.937793554323154"/>
    <n v="36.31199620986709"/>
    <n v="2.6176021112945647E-2"/>
    <n v="-1.0562302118176548"/>
    <n v="-0.39082912696668526"/>
    <n v="33.471692644610236"/>
    <n v="33.69679120963562"/>
    <s v="Resto"/>
    <n v="2023"/>
    <n v="4"/>
    <d v="2025-03-26T00:00:00"/>
    <x v="55"/>
    <x v="68"/>
  </r>
  <r>
    <n v="2024"/>
    <n v="12"/>
    <n v="120"/>
    <x v="58"/>
    <s v="Total General Sin Pensiones"/>
    <n v="234"/>
    <s v="114bd151f8fb0c58642d2170da4ae7d7c57977260ac2cc8905306cab6b2acabc"/>
    <s v="866d562d83a77144c090ae01fef5e5dc5d322dfdcb968ee04e0fa262fe1b2619"/>
    <x v="37"/>
    <n v="3543412.1833600001"/>
    <n v="3536266.6495100004"/>
    <n v="3543412.1833600001"/>
    <n v="3536266.6495100004"/>
    <n v="2484832.9470700002"/>
    <n v="2260435.1709099994"/>
    <n v="2484832.9470700002"/>
    <n v="2260435.1709099994"/>
    <n v="0"/>
    <n v="0"/>
    <n v="137.94900000000001"/>
    <n v="132.37299999999999"/>
    <n v="10665.362419999999"/>
    <n v="14713.90661"/>
    <n v="1364480.6684999999"/>
    <n v="1032592.04336"/>
    <n v="2549594.36515"/>
    <n v="2113704.5400100001"/>
    <n v="3400327.9671199997"/>
    <n v="3420019.676"/>
    <n v="0"/>
    <n v="0"/>
    <n v="3438.8890000000001"/>
    <n v="260.154"/>
    <s v="Total General Sin Pensiones"/>
    <s v="Totales"/>
    <s v="Total General Sin Pensiones"/>
    <x v="55"/>
    <x v="3"/>
    <n v="3543412.1833600001"/>
    <n v="3536266.6495100004"/>
    <n v="915229324.65265"/>
    <n v="785024033.86473012"/>
    <n v="876641246.77607977"/>
    <n v="747866068.79561019"/>
    <n v="876641246.77607977"/>
    <n v="747866068.79561019"/>
    <n v="497794560.05847001"/>
    <n v="472708752.0272401"/>
    <n v="3543412.1833600001"/>
    <n v="3536266.6495100004"/>
    <n v="0.40420322411148113"/>
    <n v="0.4728475855583244"/>
    <n v="7145.5338499997742"/>
    <n v="0.20206433954832459"/>
    <n v="100"/>
    <n v="100"/>
    <n v="100"/>
    <n v="100"/>
    <n v="0.38716112868267244"/>
    <n v="0.40420322411148113"/>
    <n v="0.45046603632002241"/>
    <n v="0.4728475855583244"/>
    <n v="0.38788135735399004"/>
    <m/>
    <n v="3.9228008180618894E-4"/>
    <n v="-19691.708880000282"/>
    <n v="-0.5757776488301225"/>
    <n v="0"/>
    <m/>
    <n v="3178.7350000000001"/>
    <n v="1221.8666635915652"/>
    <n v="9.927193623945584"/>
    <n v="70.125427652443918"/>
    <n v="63.921513702119"/>
    <n v="0.49916836109621932"/>
    <n v="32.14131149607271"/>
    <n v="20.622079239983915"/>
    <n v="53.517558994907944"/>
    <n v="48.852241352290172"/>
    <s v="Resto"/>
    <n v="2023"/>
    <n v="4"/>
    <d v="2025-03-26T00:00:00"/>
    <x v="55"/>
    <x v="37"/>
  </r>
  <r>
    <n v="2024"/>
    <n v="12"/>
    <n v="718"/>
    <x v="44"/>
    <s v="Total General Sin Pensiones"/>
    <n v="281"/>
    <s v="71a1c003a2b855d85582c8f6c7648c49d3fe836408a7e1b5d9b222448acb3c1b"/>
    <s v="866d562d83a77144c090ae01fef5e5dc5d322dfdcb968ee04e0fa262fe1b2619"/>
    <x v="71"/>
    <n v="113757.96953"/>
    <n v="61370.439909999994"/>
    <n v="113757.96953"/>
    <n v="61370.439909999994"/>
    <n v="44588.06682"/>
    <n v="16799.358489999999"/>
    <n v="44588.06682"/>
    <n v="16799.358489999999"/>
    <n v="0"/>
    <n v="0"/>
    <n v="137.94900000000001"/>
    <n v="132.37299999999999"/>
    <n v="0"/>
    <n v="0"/>
    <n v="33855.136960000003"/>
    <n v="14767.18793"/>
    <n v="85247.484660000002"/>
    <n v="33122.943679999997"/>
    <n v="0"/>
    <n v="0"/>
    <n v="0"/>
    <n v="0"/>
    <n v="0"/>
    <n v="0"/>
    <s v="Total General Sin Pensiones"/>
    <s v="Totales"/>
    <s v="Total General Sin Pensiones"/>
    <x v="55"/>
    <x v="3"/>
    <n v="113757.96953"/>
    <n v="61370.439909999994"/>
    <n v="915229324.65265"/>
    <n v="785024033.86473012"/>
    <n v="876641246.77607977"/>
    <n v="747866068.79561019"/>
    <n v="876641246.77607977"/>
    <n v="747866068.79561019"/>
    <n v="497794560.05847001"/>
    <n v="472708752.0272401"/>
    <n v="113757.96953"/>
    <n v="61370.439909999994"/>
    <n v="1.2976570512550519E-2"/>
    <n v="8.206073583313267E-3"/>
    <n v="52387.529620000008"/>
    <n v="85.362806094964512"/>
    <n v="100"/>
    <n v="100"/>
    <n v="100"/>
    <n v="100"/>
    <n v="1.2429449807366443E-2"/>
    <n v="1.2976570512550519E-2"/>
    <n v="7.8176510861545055E-3"/>
    <n v="8.206073583313267E-3"/>
    <m/>
    <m/>
    <m/>
    <n v="0"/>
    <m/>
    <n v="0"/>
    <m/>
    <n v="0"/>
    <m/>
    <n v="165.4152945574769"/>
    <n v="39.195554389920204"/>
    <n v="27.373697360873294"/>
    <n v="8.9571221539188322E-3"/>
    <n v="129.2592003330725"/>
    <n v="157.36687380075276"/>
    <n v="39.713942405488453"/>
    <n v="44.582957579692994"/>
    <s v="Resto"/>
    <n v="2023"/>
    <n v="4"/>
    <d v="2025-03-26T00:00:00"/>
    <x v="55"/>
    <x v="71"/>
  </r>
  <r>
    <n v="2024"/>
    <n v="12"/>
    <n v="98"/>
    <x v="53"/>
    <s v="Total General Sin Pensiones"/>
    <n v="205"/>
    <s v="f8809aff4d69bece79dabe35be0c708b890d7eafb841f121330667b77d2e2590"/>
    <s v="866d562d83a77144c090ae01fef5e5dc5d322dfdcb968ee04e0fa262fe1b2619"/>
    <x v="36"/>
    <n v="3660701.92515"/>
    <n v="4474308.1404900001"/>
    <n v="3660701.92515"/>
    <n v="4474308.1404900001"/>
    <n v="1143311.37616"/>
    <n v="2198151.5086500002"/>
    <n v="1143311.37616"/>
    <n v="2198151.5086500002"/>
    <n v="0"/>
    <n v="0"/>
    <n v="137.94900000000001"/>
    <n v="132.37299999999999"/>
    <n v="0"/>
    <n v="0"/>
    <n v="911180.35549999995"/>
    <n v="1146868.0643800001"/>
    <n v="3435679.0296700001"/>
    <n v="3207081.7454400002"/>
    <n v="3060800.5975000001"/>
    <n v="3989311.4307199996"/>
    <n v="9281.4781000000003"/>
    <n v="10366.274039999998"/>
    <n v="133157.73890999999"/>
    <n v="110801.68812999999"/>
    <s v="Total General Sin Pensiones"/>
    <s v="Totales"/>
    <s v="Total General Sin Pensiones"/>
    <x v="55"/>
    <x v="3"/>
    <n v="3660701.92515"/>
    <n v="4474308.1404900001"/>
    <n v="915229324.65265"/>
    <n v="785024033.86473012"/>
    <n v="876641246.77607977"/>
    <n v="747866068.79561019"/>
    <n v="876641246.77607977"/>
    <n v="747866068.79561019"/>
    <n v="497794560.05847001"/>
    <n v="472708752.0272401"/>
    <n v="3660701.92515"/>
    <n v="4474308.1404900001"/>
    <n v="0.41758267006173078"/>
    <n v="0.59827666037791805"/>
    <n v="-813606.21534000011"/>
    <n v="-18.183955816035922"/>
    <n v="100"/>
    <n v="100"/>
    <n v="100"/>
    <n v="100"/>
    <n v="0.3999764678146997"/>
    <n v="0.41758267006173078"/>
    <n v="0.56995810923936396"/>
    <n v="0.59827666037791805"/>
    <n v="0.34915087657081456"/>
    <n v="1.0587544373634483E-3"/>
    <n v="1.5189536130053031E-2"/>
    <n v="-928510.83321999945"/>
    <n v="-23.274964849069701"/>
    <n v="-1084.7959399999982"/>
    <n v="-10.464665855968425"/>
    <n v="22356.05077999999"/>
    <n v="20.176633729416071"/>
    <n v="-47.987599050341743"/>
    <n v="31.232025975814786"/>
    <n v="49.128299608110396"/>
    <n v="0.2296753455935133"/>
    <n v="-20.550551209865063"/>
    <n v="7.1278907859156249"/>
    <n v="26.521114098004656"/>
    <n v="35.760487427882943"/>
    <s v="Resto"/>
    <n v="2023"/>
    <n v="4"/>
    <d v="2025-03-26T00:00:00"/>
    <x v="55"/>
    <x v="36"/>
  </r>
  <r>
    <n v="2024"/>
    <n v="12"/>
    <n v="81"/>
    <x v="34"/>
    <s v="Total General Sin Pensiones"/>
    <n v="53"/>
    <s v="2858dcd1057d3eae7f7d5f782167e24b61153c01551450a628cee722509f6529"/>
    <s v="866d562d83a77144c090ae01fef5e5dc5d322dfdcb968ee04e0fa262fe1b2619"/>
    <x v="45"/>
    <n v="1804855.7942300001"/>
    <n v="1678335.85387"/>
    <n v="1804855.7942300001"/>
    <n v="1678335.85387"/>
    <n v="797301.19118000008"/>
    <n v="2183804.7939199996"/>
    <n v="797301.19118000008"/>
    <n v="2183804.7939199996"/>
    <n v="0"/>
    <n v="0"/>
    <n v="137.94900000000001"/>
    <n v="132.37299999999999"/>
    <n v="0"/>
    <n v="0"/>
    <n v="729846.67339999997"/>
    <n v="666259.22858"/>
    <n v="1457999.1903199998"/>
    <n v="1225209.25272"/>
    <n v="0"/>
    <n v="0"/>
    <n v="0"/>
    <n v="0"/>
    <n v="0"/>
    <n v="0"/>
    <s v="Total General Sin Pensiones"/>
    <s v="Totales"/>
    <s v="Total General Sin Pensiones"/>
    <x v="55"/>
    <x v="3"/>
    <n v="1804855.7942300001"/>
    <n v="1678335.85387"/>
    <n v="915229324.65265"/>
    <n v="785024033.86473012"/>
    <n v="876641246.77607977"/>
    <n v="747866068.79561019"/>
    <n v="876641246.77607977"/>
    <n v="747866068.79561019"/>
    <n v="497794560.05847001"/>
    <n v="472708752.0272401"/>
    <n v="1804855.7942300001"/>
    <n v="1678335.85387"/>
    <n v="0.20588305659441711"/>
    <n v="0.22441663339170492"/>
    <n v="126519.94036000012"/>
    <n v="7.5384161083291712"/>
    <n v="100"/>
    <n v="100"/>
    <n v="100"/>
    <n v="100"/>
    <n v="0.19720257487542628"/>
    <n v="0.20588305659441711"/>
    <n v="0.21379420010969996"/>
    <n v="0.22441663339170492"/>
    <m/>
    <m/>
    <m/>
    <n v="0"/>
    <m/>
    <n v="0"/>
    <m/>
    <n v="0"/>
    <m/>
    <n v="-63.490271960214038"/>
    <n v="44.175340419379609"/>
    <n v="130.11726996622644"/>
    <n v="0.16016671437436975"/>
    <n v="9.543949575831622"/>
    <n v="19.000014657349308"/>
    <n v="50.058098676983086"/>
    <n v="54.379219476255599"/>
    <s v="Resto"/>
    <n v="2023"/>
    <n v="4"/>
    <d v="2025-03-26T00:00:00"/>
    <x v="55"/>
    <x v="45"/>
  </r>
  <r>
    <n v="2024"/>
    <n v="12"/>
    <n v="702"/>
    <x v="49"/>
    <s v="Total General Sin Pensiones"/>
    <n v="244"/>
    <s v="82c01ce15b431d420eb6a1febfba7d7a2b69e5bcdcb929cb42cd3e9179d43fc4"/>
    <s v="866d562d83a77144c090ae01fef5e5dc5d322dfdcb968ee04e0fa262fe1b2619"/>
    <x v="59"/>
    <n v="415431.26504000003"/>
    <n v="313127.31899"/>
    <n v="415431.26504000003"/>
    <n v="313127.31899"/>
    <n v="241053.50839999996"/>
    <n v="215508.14277999999"/>
    <n v="241053.50839999996"/>
    <n v="215508.14277999999"/>
    <n v="0"/>
    <n v="0"/>
    <n v="137.94900000000001"/>
    <n v="132.37299999999999"/>
    <n v="0"/>
    <n v="0"/>
    <n v="236518.91422000001"/>
    <n v="202862.52541"/>
    <n v="382110.53707000002"/>
    <n v="306776.89325000002"/>
    <n v="0"/>
    <n v="0"/>
    <n v="0"/>
    <n v="0"/>
    <n v="0"/>
    <n v="0"/>
    <s v="Total General Sin Pensiones"/>
    <s v="Totales"/>
    <s v="Total General Sin Pensiones"/>
    <x v="55"/>
    <x v="3"/>
    <n v="415431.26504000003"/>
    <n v="313127.31899"/>
    <n v="915229324.65265"/>
    <n v="785024033.86473012"/>
    <n v="876641246.77607977"/>
    <n v="747866068.79561019"/>
    <n v="876641246.77607977"/>
    <n v="747866068.79561019"/>
    <n v="497794560.05847001"/>
    <n v="472708752.0272401"/>
    <n v="415431.26504000003"/>
    <n v="313127.31899"/>
    <n v="4.7388970866678093E-2"/>
    <n v="4.1869437865294686E-2"/>
    <n v="102303.94605000003"/>
    <n v="32.671676933198924"/>
    <n v="100"/>
    <n v="100"/>
    <n v="100"/>
    <n v="100"/>
    <n v="4.5390947804001526E-2"/>
    <n v="4.7388970866678093E-2"/>
    <n v="3.9887609230057783E-2"/>
    <n v="4.1869437865294686E-2"/>
    <m/>
    <m/>
    <m/>
    <n v="0"/>
    <m/>
    <n v="0"/>
    <m/>
    <n v="0"/>
    <m/>
    <n v="11.853550074939756"/>
    <n v="58.024883701709349"/>
    <n v="68.824446067218574"/>
    <n v="4.8424295430566026E-2"/>
    <n v="16.590737368559317"/>
    <n v="24.556492186198909"/>
    <n v="61.898035064306889"/>
    <n v="66.127055157535068"/>
    <s v="Resto"/>
    <n v="2023"/>
    <n v="4"/>
    <d v="2025-03-26T00:00:00"/>
    <x v="55"/>
    <x v="59"/>
  </r>
  <r>
    <n v="2024"/>
    <n v="12"/>
    <n v="130"/>
    <x v="70"/>
    <s v="Total General Sin Pensiones"/>
    <n v="282"/>
    <s v="27e1615212f3c6ea846ed6c412df1361ce97f006ee20bb5aa2483a3b61d5cadd"/>
    <s v="866d562d83a77144c090ae01fef5e5dc5d322dfdcb968ee04e0fa262fe1b2619"/>
    <x v="74"/>
    <n v="40399.697639999999"/>
    <n v="1991.31951"/>
    <n v="40399.697639999999"/>
    <n v="1991.31951"/>
    <n v="12903.93376"/>
    <n v="517.98641999999995"/>
    <n v="12903.93376"/>
    <n v="517.98641999999995"/>
    <n v="0"/>
    <n v="0"/>
    <n v="137.94900000000001"/>
    <n v="132.37299999999999"/>
    <n v="0"/>
    <n v="0"/>
    <n v="5311.7771500000008"/>
    <n v="248.46831"/>
    <n v="7414.6597599999996"/>
    <n v="-131.38891000000001"/>
    <n v="0"/>
    <n v="0"/>
    <n v="0"/>
    <n v="0"/>
    <n v="0"/>
    <n v="0"/>
    <s v="Total General Sin Pensiones"/>
    <s v="Totales"/>
    <s v="Total General Sin Pensiones"/>
    <x v="55"/>
    <x v="3"/>
    <n v="40399.697639999999"/>
    <n v="1991.31951"/>
    <n v="915229324.65265"/>
    <n v="785024033.86473012"/>
    <n v="876641246.77607977"/>
    <n v="747866068.79561019"/>
    <n v="876641246.77607977"/>
    <n v="747866068.79561019"/>
    <n v="497794560.05847001"/>
    <n v="472708752.0272401"/>
    <n v="40399.697639999999"/>
    <n v="1991.31951"/>
    <n v="4.6084641566402689E-3"/>
    <n v="2.662668615527498E-4"/>
    <n v="38408.378129999997"/>
    <n v="1928.7903290818456"/>
    <n v="100"/>
    <n v="100"/>
    <n v="100"/>
    <n v="100"/>
    <n v="4.4141611890913335E-3"/>
    <n v="4.6084641566402689E-3"/>
    <n v="2.5366350889877729E-4"/>
    <n v="2.662668615527498E-4"/>
    <m/>
    <m/>
    <m/>
    <n v="0"/>
    <m/>
    <n v="0"/>
    <m/>
    <n v="0"/>
    <m/>
    <n v="2391.1722125842607"/>
    <n v="31.940669148037713"/>
    <n v="26.01222040957154"/>
    <n v="2.5922207262538844E-3"/>
    <n v="2037.8087008359337"/>
    <n v="-5743.2919338473839"/>
    <n v="71.638852245864911"/>
    <n v="-189.10904276472039"/>
    <s v="Resto"/>
    <n v="2023"/>
    <n v="4"/>
    <d v="2025-03-26T00:00:00"/>
    <x v="55"/>
    <x v="74"/>
  </r>
  <r>
    <n v="2024"/>
    <n v="12"/>
    <n v="9"/>
    <x v="8"/>
    <s v="Total General Sin Pensiones"/>
    <n v="9"/>
    <s v="19581e27de7ced00ff1ce50b2047e7a567c76b1cbaebabe5ef03f7c3017bb5b7"/>
    <s v="866d562d83a77144c090ae01fef5e5dc5d322dfdcb968ee04e0fa262fe1b2619"/>
    <x v="35"/>
    <n v="3641209.24174"/>
    <n v="3056102.5559399999"/>
    <n v="3641209.24174"/>
    <n v="3056102.5559399999"/>
    <n v="1890637.6256499996"/>
    <n v="1840238.4057800001"/>
    <n v="1890637.6256499996"/>
    <n v="1840238.4057800001"/>
    <n v="0"/>
    <n v="0"/>
    <n v="137.94900000000001"/>
    <n v="132.37299999999999"/>
    <n v="59442.927379999994"/>
    <n v="9101.6651500000007"/>
    <n v="1722685.6897799999"/>
    <n v="1562126.13864"/>
    <n v="2767181.0969000002"/>
    <n v="2247079.42282"/>
    <n v="313300.83784999995"/>
    <n v="380976.58538999996"/>
    <n v="451897.71372999996"/>
    <n v="347289.00768000004"/>
    <n v="0"/>
    <n v="0"/>
    <s v="Total General Sin Pensiones"/>
    <s v="Totales"/>
    <s v="Total General Sin Pensiones"/>
    <x v="55"/>
    <x v="3"/>
    <n v="3641209.24174"/>
    <n v="3056102.5559399999"/>
    <n v="915229324.65265"/>
    <n v="785024033.86473012"/>
    <n v="876641246.77607977"/>
    <n v="747866068.79561019"/>
    <n v="876641246.77607977"/>
    <n v="747866068.79561019"/>
    <n v="497794560.05847001"/>
    <n v="472708752.0272401"/>
    <n v="3641209.24174"/>
    <n v="3056102.5559399999"/>
    <n v="0.4153591055783476"/>
    <n v="0.40864302893988158"/>
    <n v="585106.68580000009"/>
    <n v="19.145518682373929"/>
    <n v="100"/>
    <n v="100"/>
    <n v="100"/>
    <n v="100"/>
    <n v="0.39784665369216843"/>
    <n v="0.4153591055783476"/>
    <n v="0.38930050853278797"/>
    <n v="0.40864302893988158"/>
    <n v="3.5738774441904202E-2"/>
    <n v="5.1548762437529712E-2"/>
    <m/>
    <n v="-67675.747540000011"/>
    <n v="-17.763755079783017"/>
    <n v="104608.70604999992"/>
    <n v="30.121513706644222"/>
    <n v="0"/>
    <m/>
    <n v="2.7387331832495532"/>
    <n v="51.923344694866621"/>
    <n v="60.215204565148419"/>
    <n v="0.37980278961423947"/>
    <n v="10.278270567816271"/>
    <n v="23.1456738377005"/>
    <n v="62.254172367319185"/>
    <n v="69.518065217276146"/>
    <s v="Resto"/>
    <n v="2023"/>
    <n v="4"/>
    <d v="2025-03-26T00:00:00"/>
    <x v="55"/>
    <x v="35"/>
  </r>
  <r>
    <n v="2024"/>
    <n v="12"/>
    <n v="125"/>
    <x v="67"/>
    <s v="Total General Sin Pensiones"/>
    <n v="238"/>
    <s v="8ae4c23b80d1e7c8ff79e515fe791ebd68190bae842dda7af193db125f700452"/>
    <s v="866d562d83a77144c090ae01fef5e5dc5d322dfdcb968ee04e0fa262fe1b2619"/>
    <x v="53"/>
    <n v="122106.19086"/>
    <n v="126647.97767000001"/>
    <n v="122106.19086"/>
    <n v="126647.97767000001"/>
    <n v="35195.982490000009"/>
    <n v="41350.516609999999"/>
    <n v="35195.982490000009"/>
    <n v="41350.516609999999"/>
    <n v="0"/>
    <n v="0"/>
    <n v="137.94900000000001"/>
    <n v="132.37299999999999"/>
    <n v="0"/>
    <n v="0"/>
    <n v="22397.731050000002"/>
    <n v="24023.367329999997"/>
    <n v="85483.788220000002"/>
    <n v="65677.919569999998"/>
    <n v="0"/>
    <n v="0"/>
    <n v="0"/>
    <n v="0"/>
    <n v="0"/>
    <n v="0"/>
    <s v="Total General Sin Pensiones"/>
    <s v="Totales"/>
    <s v="Total General Sin Pensiones"/>
    <x v="55"/>
    <x v="3"/>
    <n v="122106.19086"/>
    <n v="126647.97767000001"/>
    <n v="915229324.65265"/>
    <n v="785024033.86473012"/>
    <n v="876641246.77607977"/>
    <n v="747866068.79561019"/>
    <n v="876641246.77607977"/>
    <n v="747866068.79561019"/>
    <n v="497794560.05847001"/>
    <n v="472708752.0272401"/>
    <n v="122106.19086"/>
    <n v="126647.97767000001"/>
    <n v="1.3928866718176398E-2"/>
    <n v="1.6934579994243939E-2"/>
    <n v="-4541.7868100000051"/>
    <n v="-3.586150283294931"/>
    <n v="100"/>
    <n v="100"/>
    <n v="100"/>
    <n v="100"/>
    <n v="1.3341595114026971E-2"/>
    <n v="1.3928866718176398E-2"/>
    <n v="1.6133006405740578E-2"/>
    <n v="1.6934579994243939E-2"/>
    <m/>
    <m/>
    <m/>
    <n v="0"/>
    <m/>
    <n v="0"/>
    <m/>
    <n v="0"/>
    <m/>
    <n v="-14.883814337912305"/>
    <n v="28.824077012076906"/>
    <n v="32.649962021300389"/>
    <n v="7.0703831086193387E-3"/>
    <n v="-6.7668959878489865"/>
    <n v="30.156053632135471"/>
    <n v="26.201144704019764"/>
    <n v="36.577540042808025"/>
    <s v="Resto"/>
    <n v="2023"/>
    <n v="4"/>
    <d v="2025-03-26T00:00:00"/>
    <x v="55"/>
    <x v="53"/>
  </r>
  <r>
    <n v="2024"/>
    <n v="12"/>
    <n v="106"/>
    <x v="76"/>
    <s v="Total General Sin Pensiones"/>
    <n v="227"/>
    <s v="dfe62e836a0a6f2633422230c81287700a56e2639652c73f264e6562220c207a"/>
    <s v="866d562d83a77144c090ae01fef5e5dc5d322dfdcb968ee04e0fa262fe1b2619"/>
    <x v="48"/>
    <n v="2187596.3269600002"/>
    <n v="1903927.41191"/>
    <n v="2187596.3269600002"/>
    <n v="1903927.41191"/>
    <n v="310392.83140999998"/>
    <n v="277711.64646000002"/>
    <n v="310392.83140999998"/>
    <n v="277711.64646000002"/>
    <n v="0"/>
    <n v="0"/>
    <n v="137.94900000000001"/>
    <n v="132.37299999999999"/>
    <n v="0"/>
    <n v="0"/>
    <n v="613474.57315999991"/>
    <n v="525790.77286000003"/>
    <n v="2052523.2888800001"/>
    <n v="2065918.6524799999"/>
    <n v="453204.93780000001"/>
    <n v="515118.32919000002"/>
    <n v="1712415.09143"/>
    <n v="1367279.2335300001"/>
    <n v="21976.132089999999"/>
    <n v="21529.849190000001"/>
    <s v="Total General Sin Pensiones"/>
    <s v="Totales"/>
    <s v="Total General Sin Pensiones"/>
    <x v="55"/>
    <x v="3"/>
    <n v="2187596.3269600002"/>
    <n v="1903927.41191"/>
    <n v="915229324.65265"/>
    <n v="785024033.86473012"/>
    <n v="876641246.77607977"/>
    <n v="747866068.79561019"/>
    <n v="876641246.77607977"/>
    <n v="747866068.79561019"/>
    <n v="497794560.05847001"/>
    <n v="472708752.0272401"/>
    <n v="2187596.3269600002"/>
    <n v="1903927.41191"/>
    <n v="0.24954293846029554"/>
    <n v="0.25458133365726188"/>
    <n v="283668.91505000019"/>
    <n v="14.899145486089015"/>
    <n v="100"/>
    <n v="100"/>
    <n v="100"/>
    <n v="100"/>
    <n v="0.2390216602587818"/>
    <n v="0.24954293846029554"/>
    <n v="0.2425310983839345"/>
    <n v="0.25458133365726188"/>
    <n v="5.1697879773133927E-2"/>
    <n v="0.19533818397520619"/>
    <n v="2.5068558171109367E-3"/>
    <n v="-61913.391390000004"/>
    <n v="-12.019256136227185"/>
    <n v="345135.85789999994"/>
    <n v="25.242529063279818"/>
    <n v="446.28289999999834"/>
    <n v="2.0728566004414084"/>
    <n v="11.768028228771875"/>
    <n v="14.188761774039834"/>
    <n v="14.586251803654774"/>
    <n v="6.23536005241885E-2"/>
    <n v="16.676557449468032"/>
    <n v="-0.64839743732985067"/>
    <n v="29.888799629394434"/>
    <n v="25.450700695732753"/>
    <s v="Resto"/>
    <n v="2023"/>
    <n v="4"/>
    <d v="2025-03-26T00:00:00"/>
    <x v="55"/>
    <x v="48"/>
  </r>
  <r>
    <n v="2024"/>
    <n v="12"/>
    <n v="119"/>
    <x v="62"/>
    <s v="Total General Sin Pensiones"/>
    <n v="217"/>
    <s v="16badfc6202cb3f8889e0f2779b19218af4cbb736e56acadce8148aba9a7a9f8"/>
    <s v="866d562d83a77144c090ae01fef5e5dc5d322dfdcb968ee04e0fa262fe1b2619"/>
    <x v="47"/>
    <n v="1263154.0409200001"/>
    <n v="1108651.2541700001"/>
    <n v="1263154.0409200001"/>
    <n v="1108651.2541700001"/>
    <n v="616577.49138999998"/>
    <n v="569806.91006000014"/>
    <n v="616577.49138999998"/>
    <n v="569806.91006000014"/>
    <n v="0"/>
    <n v="0"/>
    <n v="137.94900000000001"/>
    <n v="132.37299999999999"/>
    <n v="15347.123949999999"/>
    <n v="46630.860869999997"/>
    <n v="501108.21729"/>
    <n v="476213.64451999997"/>
    <n v="970827.95514999994"/>
    <n v="867208.96791000001"/>
    <n v="113427.66495999999"/>
    <n v="181729.23691000001"/>
    <n v="428012.49366000004"/>
    <n v="247474.16172"/>
    <n v="73752.088140000007"/>
    <n v="107210.92825"/>
    <s v="Total General Sin Pensiones"/>
    <s v="Totales"/>
    <s v="Total General Sin Pensiones"/>
    <x v="55"/>
    <x v="3"/>
    <n v="1263154.0409200001"/>
    <n v="1108651.2541700001"/>
    <n v="915229324.65265"/>
    <n v="785024033.86473012"/>
    <n v="876641246.77607977"/>
    <n v="747866068.79561019"/>
    <n v="876641246.77607977"/>
    <n v="747866068.79561019"/>
    <n v="497794560.05847001"/>
    <n v="472708752.0272401"/>
    <n v="1263154.0409200001"/>
    <n v="1108651.2541700001"/>
    <n v="0.14409019032190795"/>
    <n v="0.14824195139049576"/>
    <n v="154502.78674999997"/>
    <n v="13.936103546436662"/>
    <n v="100"/>
    <n v="100"/>
    <n v="100"/>
    <n v="100"/>
    <n v="0.1380150315222248"/>
    <n v="0.14409019032190795"/>
    <n v="0.14122513532637079"/>
    <n v="0.14824195139049576"/>
    <n v="1.2938892092647883E-2"/>
    <n v="4.8824133616123033E-2"/>
    <n v="8.4130296642131973E-3"/>
    <n v="-68301.571950000012"/>
    <n v="-37.584250674989541"/>
    <n v="180538.33194000003"/>
    <n v="72.952396599798064"/>
    <n v="-33458.84010999999"/>
    <n v="-31.208423111475103"/>
    <n v="8.2081456901031515"/>
    <n v="48.812533659071747"/>
    <n v="51.396406932907887"/>
    <n v="0.1238618379673691"/>
    <n v="5.2276059404162023"/>
    <n v="11.948560390204999"/>
    <n v="51.616583003378302"/>
    <n v="54.913367151597768"/>
    <s v="Resto"/>
    <n v="2023"/>
    <n v="4"/>
    <d v="2025-03-26T00:00:00"/>
    <x v="55"/>
    <x v="47"/>
  </r>
  <r>
    <n v="2024"/>
    <n v="12"/>
    <n v="60"/>
    <x v="74"/>
    <s v="Total General Sin Pensiones"/>
    <n v="210"/>
    <s v="d29d53701d3c859e29e1b90028eec1ca8e2f29439198b6e036c60951fb458aa1"/>
    <s v="866d562d83a77144c090ae01fef5e5dc5d322dfdcb968ee04e0fa262fe1b2619"/>
    <x v="28"/>
    <n v="5011186.3019700004"/>
    <n v="4263445.3383800006"/>
    <n v="5011186.3019700004"/>
    <n v="4263445.3383800006"/>
    <n v="3205503.8151400001"/>
    <n v="2819086.8154799999"/>
    <n v="3205503.8151400001"/>
    <n v="2819086.8154799999"/>
    <n v="0"/>
    <n v="0"/>
    <n v="137.94900000000001"/>
    <n v="132.37299999999999"/>
    <n v="38263.946329999999"/>
    <n v="-667.78620000000001"/>
    <n v="2531339.0696799997"/>
    <n v="2186193.4881599997"/>
    <n v="3641948.5120100002"/>
    <n v="3202590.4858600004"/>
    <n v="1265297.9122599999"/>
    <n v="1364920.6938999998"/>
    <n v="3507282.94117"/>
    <n v="2643984.1206199997"/>
    <n v="238605.44854000001"/>
    <n v="254540.52386000002"/>
    <s v="Total General Sin Pensiones"/>
    <s v="Totales"/>
    <s v="Total General Sin Pensiones"/>
    <x v="55"/>
    <x v="3"/>
    <n v="5011186.3019700004"/>
    <n v="4263445.3383800006"/>
    <n v="915229324.65265"/>
    <n v="785024033.86473012"/>
    <n v="876641246.77607977"/>
    <n v="747866068.79561019"/>
    <n v="876641246.77607977"/>
    <n v="747866068.79561019"/>
    <n v="497794560.05847001"/>
    <n v="472708752.0272401"/>
    <n v="5011186.3019700004"/>
    <n v="4263445.3383800006"/>
    <n v="0.57163478451408145"/>
    <n v="0.57008139776230293"/>
    <n v="747740.96358999982"/>
    <n v="17.538420320738112"/>
    <n v="100"/>
    <n v="100"/>
    <n v="100"/>
    <n v="100"/>
    <n v="0.54753340687284657"/>
    <n v="0.57163478451408145"/>
    <n v="0.54309742816289974"/>
    <n v="0.57008139776230293"/>
    <n v="0.14433474547464392"/>
    <n v="0.40008189827575658"/>
    <n v="2.7218140763680829E-2"/>
    <n v="-99622.781639999943"/>
    <n v="-7.2987963392471489"/>
    <n v="863298.8205500003"/>
    <n v="32.65143742041694"/>
    <n v="-15935.075320000004"/>
    <n v="-6.2603294274527599"/>
    <n v="13.707169198838809"/>
    <n v="63.966965544263452"/>
    <n v="66.122269473054402"/>
    <n v="0.64394110991560205"/>
    <n v="15.787513016996968"/>
    <n v="13.71883255414148"/>
    <n v="69.505075684964794"/>
    <n v="68.263285543763033"/>
    <s v="Resto"/>
    <n v="2023"/>
    <n v="4"/>
    <d v="2025-03-26T00:00:00"/>
    <x v="55"/>
    <x v="28"/>
  </r>
  <r>
    <n v="2024"/>
    <n v="12"/>
    <n v="16"/>
    <x v="24"/>
    <s v="Total General Sin Pensiones"/>
    <n v="14"/>
    <s v="8527a891e224136950ff32ca212b45bc93f69fbb801c3b1ebedac52775f99e61"/>
    <s v="866d562d83a77144c090ae01fef5e5dc5d322dfdcb968ee04e0fa262fe1b2619"/>
    <x v="33"/>
    <n v="4664109.4979099995"/>
    <n v="3803565.6865300001"/>
    <n v="4664109.4979099995"/>
    <n v="3803565.6865300001"/>
    <n v="2840157.4867500006"/>
    <n v="2330975.7901299996"/>
    <n v="2840157.4867500006"/>
    <n v="2330975.7901299996"/>
    <n v="0"/>
    <n v="0"/>
    <n v="137.94900000000001"/>
    <n v="132.37299999999999"/>
    <n v="24269.335440000003"/>
    <n v="17768.62355"/>
    <n v="2242553.2035700004"/>
    <n v="1977629.25829"/>
    <n v="2991312.3064899999"/>
    <n v="2712500.6536300001"/>
    <n v="53426.252410000008"/>
    <n v="206932.42822999999"/>
    <n v="480752.91959"/>
    <n v="352574.89208999998"/>
    <n v="356657.38591000001"/>
    <n v="103537.311"/>
    <s v="Total General Sin Pensiones"/>
    <s v="Totales"/>
    <s v="Total General Sin Pensiones"/>
    <x v="55"/>
    <x v="3"/>
    <n v="4664109.4979099995"/>
    <n v="3803565.6865300001"/>
    <n v="915229324.65265"/>
    <n v="785024033.86473012"/>
    <n v="876641246.77607977"/>
    <n v="747866068.79561019"/>
    <n v="876641246.77607977"/>
    <n v="747866068.79561019"/>
    <n v="497794560.05847001"/>
    <n v="472708752.0272401"/>
    <n v="4664109.4979099995"/>
    <n v="3803565.6865300001"/>
    <n v="0.53204312654265873"/>
    <n v="0.50858915054876019"/>
    <n v="860543.81137999939"/>
    <n v="22.624660182090217"/>
    <n v="100"/>
    <n v="100"/>
    <n v="100"/>
    <n v="100"/>
    <n v="0.5096110201320454"/>
    <n v="0.53204312654265873"/>
    <n v="0.48451582657982728"/>
    <n v="0.50858915054876019"/>
    <n v="6.0944260387563827E-3"/>
    <n v="5.4840326229002839E-2"/>
    <n v="4.0684531696590469E-2"/>
    <n v="-153506.17581999997"/>
    <n v="-74.181788293414257"/>
    <n v="128178.02750000003"/>
    <n v="36.354837050416137"/>
    <n v="253120.07491000002"/>
    <n v="244.47232834741092"/>
    <n v="21.844143503163703"/>
    <n v="60.893885274835057"/>
    <n v="61.2839630556388"/>
    <n v="0.57054811655965088"/>
    <n v="13.396036904767094"/>
    <n v="10.278768135479721"/>
    <n v="74.968875657166265"/>
    <n v="72.907973520428115"/>
    <s v="Resto"/>
    <n v="2023"/>
    <n v="4"/>
    <d v="2025-03-26T00:00:00"/>
    <x v="55"/>
    <x v="33"/>
  </r>
  <r>
    <n v="2024"/>
    <n v="12"/>
    <n v="714"/>
    <x v="48"/>
    <s v="Total General Sin Pensiones"/>
    <n v="250"/>
    <s v="1e472b39b105d349bcd069c4a711b44a2fffb8e274714bb07ecfff69a9a7f67b"/>
    <s v="866d562d83a77144c090ae01fef5e5dc5d322dfdcb968ee04e0fa262fe1b2619"/>
    <x v="60"/>
    <n v="600602.13370000001"/>
    <n v="546993.88229999994"/>
    <n v="600602.13370000001"/>
    <n v="546993.88229999994"/>
    <n v="215292.05358000001"/>
    <n v="189852.07055000003"/>
    <n v="215292.05358000001"/>
    <n v="189852.07055000003"/>
    <n v="0"/>
    <n v="0"/>
    <n v="137.94900000000001"/>
    <n v="132.37299999999999"/>
    <n v="2052.4416700000002"/>
    <n v="138.11642999999998"/>
    <n v="215292.05358000001"/>
    <n v="189852.07055"/>
    <n v="616249.66117999994"/>
    <n v="527374.61482000002"/>
    <n v="0"/>
    <n v="0"/>
    <n v="0"/>
    <n v="0"/>
    <n v="0"/>
    <n v="0"/>
    <s v="Total General Sin Pensiones"/>
    <s v="Totales"/>
    <s v="Total General Sin Pensiones"/>
    <x v="55"/>
    <x v="3"/>
    <n v="600602.13370000001"/>
    <n v="546993.88229999994"/>
    <n v="915229324.65265"/>
    <n v="785024033.86473012"/>
    <n v="876641246.77607977"/>
    <n v="747866068.79561019"/>
    <n v="876641246.77607977"/>
    <n v="747866068.79561019"/>
    <n v="497794560.05847001"/>
    <n v="472708752.0272401"/>
    <n v="600602.13370000001"/>
    <n v="546993.88229999994"/>
    <n v="6.8511735662537404E-2"/>
    <n v="7.314062037617218E-2"/>
    <n v="53608.251400000066"/>
    <n v="9.8005212004544049"/>
    <n v="100"/>
    <n v="100"/>
    <n v="100"/>
    <n v="100"/>
    <n v="6.5623130457270029E-2"/>
    <n v="6.8511735662537404E-2"/>
    <n v="6.9678616030022608E-2"/>
    <n v="7.314062037617218E-2"/>
    <m/>
    <m/>
    <m/>
    <n v="0"/>
    <m/>
    <n v="0"/>
    <m/>
    <n v="0"/>
    <m/>
    <n v="13.399897592004418"/>
    <n v="35.846035420103604"/>
    <n v="34.708262138455744"/>
    <n v="4.3249177643627165E-2"/>
    <n v="13.399897592004439"/>
    <n v="16.85235577566322"/>
    <n v="34.935849403593508"/>
    <n v="35.999470815408706"/>
    <s v="Resto"/>
    <n v="2023"/>
    <n v="4"/>
    <d v="2025-03-26T00:00:00"/>
    <x v="55"/>
    <x v="60"/>
  </r>
  <r>
    <n v="2024"/>
    <n v="12"/>
    <n v="34"/>
    <x v="54"/>
    <s v="Total General Sin Pensiones"/>
    <n v="23"/>
    <s v="535fa30d7e25dd8a49f1536779734ec8286108d115da5045d77f3b4185d8f790"/>
    <s v="866d562d83a77144c090ae01fef5e5dc5d322dfdcb968ee04e0fa262fe1b2619"/>
    <x v="4"/>
    <n v="84280855.568709999"/>
    <n v="79147200.16046001"/>
    <n v="84280855.568709999"/>
    <n v="79147200.16046001"/>
    <n v="60754902.442220002"/>
    <n v="53082948.439139999"/>
    <n v="60754902.442220002"/>
    <n v="53082948.439139999"/>
    <n v="0"/>
    <n v="0"/>
    <n v="137.94900000000001"/>
    <n v="132.37299999999999"/>
    <n v="175111.34304000001"/>
    <n v="141984.55181999999"/>
    <n v="58294248.763230003"/>
    <n v="50692296.162019998"/>
    <n v="76777661.051960006"/>
    <n v="70116005.691440001"/>
    <n v="10375288.437129999"/>
    <n v="9727393.17007"/>
    <n v="36408781.631829999"/>
    <n v="36550842.942100003"/>
    <n v="8019209.0551600009"/>
    <n v="7355363.7277600002"/>
    <s v="Total General Sin Pensiones"/>
    <s v="Totales"/>
    <s v="Total General Sin Pensiones"/>
    <x v="55"/>
    <x v="3"/>
    <n v="84280855.568709999"/>
    <n v="79147200.16046001"/>
    <n v="915229324.65265"/>
    <n v="785024033.86473012"/>
    <n v="876641246.77607977"/>
    <n v="747866068.79561019"/>
    <n v="876641246.77607977"/>
    <n v="747866068.79561019"/>
    <n v="497794560.05847001"/>
    <n v="472708752.0272401"/>
    <n v="84280855.568709999"/>
    <n v="79147200.16046001"/>
    <n v="9.6140645764341759"/>
    <n v="10.583071416506627"/>
    <n v="5133655.4082499892"/>
    <n v="6.486212270102043"/>
    <n v="100"/>
    <n v="100"/>
    <n v="100"/>
    <n v="100"/>
    <n v="9.2087145044982535"/>
    <n v="9.6140645764341759"/>
    <n v="10.082137201687011"/>
    <n v="10.583071416506627"/>
    <n v="1.1835272952631393"/>
    <n v="4.1532133886839437"/>
    <n v="0.91476520009197615"/>
    <n v="647895.26705999859"/>
    <n v="6.660523078819236"/>
    <n v="-142061.31027000397"/>
    <n v="-0.38866767175531614"/>
    <n v="663845.32740000077"/>
    <n v="9.0253229068002696"/>
    <n v="14.45276539579552"/>
    <n v="72.086243112102181"/>
    <n v="67.068637085736015"/>
    <n v="12.204814459017761"/>
    <n v="14.996268026433546"/>
    <n v="9.500905385050018"/>
    <n v="75.926054485794793"/>
    <n v="72.297752363564385"/>
    <s v="Grandes"/>
    <n v="2023"/>
    <n v="4"/>
    <d v="2025-03-26T00:00:00"/>
    <x v="55"/>
    <x v="4"/>
  </r>
  <r>
    <n v="2024"/>
    <n v="12"/>
    <n v="23"/>
    <x v="16"/>
    <s v="Total General Sin Pensiones"/>
    <n v="17"/>
    <s v="4523540f1504cd17100c4835e85b7eefd49911580f8efff0599a8f283be6b9e3"/>
    <s v="866d562d83a77144c090ae01fef5e5dc5d322dfdcb968ee04e0fa262fe1b2619"/>
    <x v="17"/>
    <n v="22633209.318060003"/>
    <n v="19354152.859979998"/>
    <n v="22633209.318060003"/>
    <n v="19354152.859979998"/>
    <n v="11058830.096410004"/>
    <n v="14298447.543910006"/>
    <n v="11058830.096410004"/>
    <n v="14298447.543910006"/>
    <n v="0"/>
    <n v="0"/>
    <n v="137.94900000000001"/>
    <n v="132.37299999999999"/>
    <n v="58315.210250000004"/>
    <n v="31710.806570000001"/>
    <n v="8835083.9940499999"/>
    <n v="8275196.57596"/>
    <n v="12455505.447040001"/>
    <n v="11644931.492530001"/>
    <n v="2178984.0025300002"/>
    <n v="1426399.9297500001"/>
    <n v="815290.02666000009"/>
    <n v="721174.87661000004"/>
    <n v="111708.59797"/>
    <n v="112330.97347000001"/>
    <s v="Total General Sin Pensiones"/>
    <s v="Totales"/>
    <s v="Total General Sin Pensiones"/>
    <x v="55"/>
    <x v="3"/>
    <n v="22633209.318060003"/>
    <n v="19354152.859979998"/>
    <n v="915229324.65265"/>
    <n v="785024033.86473012"/>
    <n v="876641246.77607977"/>
    <n v="747866068.79561019"/>
    <n v="876641246.77607977"/>
    <n v="747866068.79561019"/>
    <n v="497794560.05847001"/>
    <n v="472708752.0272401"/>
    <n v="22633209.318060003"/>
    <n v="19354152.859979998"/>
    <n v="2.5818097655449694"/>
    <n v="2.5879169636815593"/>
    <n v="3279056.4580800049"/>
    <n v="16.942392063360991"/>
    <n v="100"/>
    <n v="100"/>
    <n v="100"/>
    <n v="100"/>
    <n v="2.4729549970057847"/>
    <n v="2.5818097655449694"/>
    <n v="2.4654216973075469"/>
    <n v="2.5879169636815593"/>
    <n v="0.24856051555221625"/>
    <n v="9.3001559036640827E-2"/>
    <n v="1.2742795114970638E-2"/>
    <n v="752584.07278000005"/>
    <n v="52.761084537623518"/>
    <n v="94115.150050000055"/>
    <n v="13.050253565737568"/>
    <n v="-622.3755000000092"/>
    <n v="-0.55405511122560425"/>
    <n v="-22.657127198958182"/>
    <n v="48.861078166169271"/>
    <n v="73.877930216599424"/>
    <n v="2.2215650759845698"/>
    <n v="6.7658503692408889"/>
    <n v="6.9607447242602261"/>
    <n v="70.93316310298448"/>
    <n v="71.06264713766997"/>
    <s v="Medianas"/>
    <n v="2023"/>
    <n v="4"/>
    <d v="2025-03-26T00:00:00"/>
    <x v="55"/>
    <x v="17"/>
  </r>
  <r>
    <n v="2024"/>
    <n v="12"/>
    <n v="10"/>
    <x v="4"/>
    <s v="Total General Sin Pensiones"/>
    <n v="10"/>
    <s v="4a44dc15364204a80fe80e9039455cc1608281820fe2b24f1e5233ade6af1dd5"/>
    <s v="866d562d83a77144c090ae01fef5e5dc5d322dfdcb968ee04e0fa262fe1b2619"/>
    <x v="26"/>
    <n v="6475502.38203"/>
    <n v="6588756.6787700001"/>
    <n v="6475502.38203"/>
    <n v="6588756.6787700001"/>
    <n v="2920017.6211400004"/>
    <n v="3879785.4531999999"/>
    <n v="2920017.6211400004"/>
    <n v="3879785.4531999999"/>
    <n v="0"/>
    <n v="0"/>
    <n v="137.94900000000001"/>
    <n v="132.37299999999999"/>
    <n v="9867.9815999999992"/>
    <n v="13744.528320000001"/>
    <n v="2489143.0911099999"/>
    <n v="2338493.9397300002"/>
    <n v="4857665.45383"/>
    <n v="4203875.3188399998"/>
    <n v="1063388.55314"/>
    <n v="1177184.08559"/>
    <n v="196549.71621000001"/>
    <n v="272981.71392999997"/>
    <n v="73.178240000000002"/>
    <n v="1043.6804499999998"/>
    <s v="Total General Sin Pensiones"/>
    <s v="Totales"/>
    <s v="Total General Sin Pensiones"/>
    <x v="55"/>
    <x v="3"/>
    <n v="6475502.38203"/>
    <n v="6588756.6787700001"/>
    <n v="915229324.65265"/>
    <n v="785024033.86473012"/>
    <n v="876641246.77607977"/>
    <n v="747866068.79561019"/>
    <n v="876641246.77607977"/>
    <n v="747866068.79561019"/>
    <n v="497794560.05847001"/>
    <n v="472708752.0272401"/>
    <n v="6475502.38203"/>
    <n v="6588756.6787700001"/>
    <n v="0.73867188041222021"/>
    <n v="0.88100756989560514"/>
    <n v="-113254.29674000014"/>
    <n v="-1.7189024008873011"/>
    <n v="100"/>
    <n v="100"/>
    <n v="100"/>
    <n v="100"/>
    <n v="0.70752785204818447"/>
    <n v="0.73867188041222021"/>
    <n v="0.83930636446034323"/>
    <n v="0.88100756989560514"/>
    <n v="0.12130259180145798"/>
    <n v="2.2420769834048733E-2"/>
    <n v="8.3475698033966572E-6"/>
    <n v="-113795.53245000006"/>
    <n v="-9.6667576331501479"/>
    <n v="-76431.997719999956"/>
    <n v="-27.998944185543216"/>
    <n v="-970.50220999999988"/>
    <n v="-92.98844392457481"/>
    <n v="-24.737652213948959"/>
    <n v="45.093298540716567"/>
    <n v="58.884940548818157"/>
    <n v="0.58659090625599064"/>
    <n v="6.4421441860736062"/>
    <n v="15.552081957806596"/>
    <n v="51.241550386049099"/>
    <n v="55.627100291244481"/>
    <s v="Resto"/>
    <n v="2023"/>
    <n v="4"/>
    <d v="2025-03-26T00:00:00"/>
    <x v="55"/>
    <x v="26"/>
  </r>
  <r>
    <n v="2024"/>
    <n v="12"/>
    <n v="103"/>
    <x v="18"/>
    <s v="Total General Sin Pensiones"/>
    <n v="205"/>
    <s v="f8809aff4d69bece79dabe35be0c708b890d7eafb841f121330667b77d2e2590"/>
    <s v="866d562d83a77144c090ae01fef5e5dc5d322dfdcb968ee04e0fa262fe1b2619"/>
    <x v="40"/>
    <n v="2277640.2283600001"/>
    <n v="1936052.42652"/>
    <n v="2277640.2283600001"/>
    <n v="1936052.42652"/>
    <n v="-326644.54847999994"/>
    <n v="1131905.00504"/>
    <n v="-326644.54847999994"/>
    <n v="1131905.00504"/>
    <n v="0"/>
    <n v="0"/>
    <n v="137.94900000000001"/>
    <n v="132.37299999999999"/>
    <n v="5540.9719999999998"/>
    <n v="1135.4335900000001"/>
    <n v="145706.81822999998"/>
    <n v="127951.5389"/>
    <n v="461123.18156"/>
    <n v="358101.31716999999"/>
    <n v="0"/>
    <n v="0"/>
    <n v="0"/>
    <n v="0"/>
    <n v="0"/>
    <n v="0"/>
    <s v="Total General Sin Pensiones"/>
    <s v="Totales"/>
    <s v="Total General Sin Pensiones"/>
    <x v="55"/>
    <x v="3"/>
    <n v="2277640.2283600001"/>
    <n v="1936052.42652"/>
    <n v="915229324.65265"/>
    <n v="785024033.86473012"/>
    <n v="876641246.77607977"/>
    <n v="747866068.79561019"/>
    <n v="876641246.77607977"/>
    <n v="747866068.79561019"/>
    <n v="497794560.05847001"/>
    <n v="472708752.0272401"/>
    <n v="2277640.2283600001"/>
    <n v="1936052.42652"/>
    <n v="0.25981440375252807"/>
    <n v="0.25887689083660215"/>
    <n v="341587.80184000009"/>
    <n v="17.643520245678189"/>
    <n v="100"/>
    <n v="100"/>
    <n v="100"/>
    <n v="100"/>
    <n v="0.24886005802145986"/>
    <n v="0.25981440375252807"/>
    <n v="0.24662333164357703"/>
    <n v="0.25887689083660215"/>
    <m/>
    <m/>
    <m/>
    <n v="0"/>
    <m/>
    <n v="0"/>
    <m/>
    <n v="0"/>
    <m/>
    <n v="-128.85794717980389"/>
    <n v="-14.341358411780345"/>
    <n v="58.464584405628287"/>
    <n v="-6.5618344330969164E-2"/>
    <n v="13.876565676850937"/>
    <n v="28.768915234425908"/>
    <n v="31.598241870440653"/>
    <n v="35.730541264459539"/>
    <s v="Resto"/>
    <n v="2023"/>
    <n v="4"/>
    <d v="2025-03-26T00:00:00"/>
    <x v="55"/>
    <x v="40"/>
  </r>
  <r>
    <n v="2024"/>
    <n v="12"/>
    <n v="50"/>
    <x v="56"/>
    <s v="Total General Sin Pensiones"/>
    <n v="38"/>
    <s v="aea92132c4cbeb263e6ac2bf6c183b5d81737f179f21efdc5863739672f0f470"/>
    <s v="866d562d83a77144c090ae01fef5e5dc5d322dfdcb968ee04e0fa262fe1b2619"/>
    <x v="15"/>
    <n v="56200364.244449995"/>
    <n v="33772004.557349995"/>
    <n v="56200364.244449995"/>
    <n v="33772004.557349995"/>
    <n v="34653389.437589996"/>
    <n v="25141239.023469999"/>
    <n v="34653389.437589996"/>
    <n v="25141239.023469999"/>
    <n v="0"/>
    <n v="0"/>
    <n v="137.94900000000001"/>
    <n v="132.37299999999999"/>
    <n v="0"/>
    <n v="0"/>
    <n v="34609714.803470001"/>
    <n v="25111261.995439999"/>
    <n v="19129311.353950001"/>
    <n v="15935065.70919"/>
    <n v="38930984.714459993"/>
    <n v="18596545.691979997"/>
    <n v="16241221.918439999"/>
    <n v="14301982.624740001"/>
    <n v="0"/>
    <n v="0"/>
    <s v="Total General Sin Pensiones"/>
    <s v="Totales"/>
    <s v="Total General Sin Pensiones"/>
    <x v="55"/>
    <x v="3"/>
    <n v="56200364.244449995"/>
    <n v="33772004.557349995"/>
    <n v="915229324.65265"/>
    <n v="785024033.86473012"/>
    <n v="876641246.77607977"/>
    <n v="747866068.79561019"/>
    <n v="876641246.77607977"/>
    <n v="747866068.79561019"/>
    <n v="497794560.05847001"/>
    <n v="472708752.0272401"/>
    <n v="56200364.244449995"/>
    <n v="33772004.557349995"/>
    <n v="6.4108738267941927"/>
    <n v="4.5157824330414691"/>
    <n v="22428359.687100001"/>
    <n v="66.411099906768172"/>
    <n v="100"/>
    <n v="100"/>
    <n v="100"/>
    <n v="100"/>
    <n v="6.1405773100396761"/>
    <n v="6.4108738267941927"/>
    <n v="4.3020344728922471"/>
    <n v="4.5157824330414691"/>
    <n v="4.4409255048894734"/>
    <n v="1.8526645852186889"/>
    <m/>
    <n v="20334439.022479996"/>
    <n v="109.34524808685029"/>
    <n v="1939239.2936999984"/>
    <n v="13.559234020781453"/>
    <n v="0"/>
    <m/>
    <n v="37.834851358121838"/>
    <n v="61.660435663479085"/>
    <n v="74.444023542565731"/>
    <n v="6.9613837149043318"/>
    <n v="37.825469742440035"/>
    <n v="20.045387342945386"/>
    <n v="180.92504305610279"/>
    <n v="157.58492907222808"/>
    <s v="Medianas"/>
    <n v="2023"/>
    <n v="4"/>
    <d v="2025-03-26T00:00:00"/>
    <x v="55"/>
    <x v="15"/>
  </r>
  <r>
    <n v="2024"/>
    <n v="12"/>
    <n v="704"/>
    <x v="50"/>
    <s v="Total General Sin Pensiones"/>
    <n v="51"/>
    <s v="031b4af5197ec30a926f48cf40e11a7dbc470048a21e4003b7a3c07c5dab1baa"/>
    <s v="866d562d83a77144c090ae01fef5e5dc5d322dfdcb968ee04e0fa262fe1b2619"/>
    <x v="46"/>
    <n v="1973605.8827599999"/>
    <n v="1736345.61781"/>
    <n v="1973605.8827599999"/>
    <n v="1736345.61781"/>
    <n v="1489469.5836099999"/>
    <n v="1029974.40494"/>
    <n v="1489469.5836099999"/>
    <n v="1029974.40494"/>
    <n v="0"/>
    <n v="0"/>
    <n v="137.94900000000001"/>
    <n v="132.37299999999999"/>
    <n v="0"/>
    <n v="0"/>
    <n v="1289487.3322300001"/>
    <n v="917930.64511000004"/>
    <n v="1608511.96389"/>
    <n v="1354493.49957"/>
    <n v="0"/>
    <n v="0"/>
    <n v="0"/>
    <n v="0"/>
    <n v="0"/>
    <n v="0"/>
    <s v="Total General Sin Pensiones"/>
    <s v="Totales"/>
    <s v="Total General Sin Pensiones"/>
    <x v="55"/>
    <x v="3"/>
    <n v="1973605.8827599999"/>
    <n v="1736345.61781"/>
    <n v="915229324.65265"/>
    <n v="785024033.86473012"/>
    <n v="876641246.77607977"/>
    <n v="747866068.79561019"/>
    <n v="876641246.77607977"/>
    <n v="747866068.79561019"/>
    <n v="497794560.05847001"/>
    <n v="472708752.0272401"/>
    <n v="1973605.8827599999"/>
    <n v="1736345.61781"/>
    <n v="0.22513267428587208"/>
    <n v="0.23217333828318645"/>
    <n v="237260.26494999998"/>
    <n v="13.664345537914802"/>
    <n v="100"/>
    <n v="100"/>
    <n v="100"/>
    <n v="100"/>
    <n v="0.21564058641904063"/>
    <n v="0.22513267428587208"/>
    <n v="0.22118375271414875"/>
    <n v="0.23217333828318645"/>
    <m/>
    <m/>
    <m/>
    <n v="0"/>
    <m/>
    <n v="0"/>
    <m/>
    <n v="0"/>
    <m/>
    <n v="44.612290991519068"/>
    <n v="75.469453988809704"/>
    <n v="59.318513225441571"/>
    <n v="0.29921371246705664"/>
    <n v="40.47764273906278"/>
    <n v="18.753760309712895"/>
    <n v="80.166474429666295"/>
    <n v="67.769291281309805"/>
    <s v="Resto"/>
    <n v="2023"/>
    <n v="4"/>
    <d v="2025-03-26T00:00:00"/>
    <x v="55"/>
    <x v="46"/>
  </r>
  <r>
    <n v="2024"/>
    <n v="12"/>
    <n v="15.1"/>
    <x v="13"/>
    <s v="Total General Sin Pensiones"/>
    <n v="15.1"/>
    <m/>
    <m/>
    <x v="7"/>
    <n v="320217302.18092"/>
    <n v="259782750.94588"/>
    <n v="320217302.18092"/>
    <n v="259782750.94588"/>
    <n v="168923795.70850995"/>
    <n v="169411917.19540003"/>
    <n v="168923795.70850995"/>
    <n v="169411917.19540003"/>
    <n v="0"/>
    <n v="0"/>
    <n v="0"/>
    <n v="0"/>
    <n v="407101.47035999992"/>
    <n v="1054605.8036499999"/>
    <n v="139679715.75727999"/>
    <n v="118423491.89651999"/>
    <n v="163969028.70791"/>
    <n v="147694779.59928"/>
    <n v="90363564.083369985"/>
    <n v="60072081.117999993"/>
    <n v="63781880.45115"/>
    <n v="54843673.55591999"/>
    <n v="23852089.489469998"/>
    <n v="18922098.010149997"/>
    <s v="Total General Sin Pensiones"/>
    <s v="Totales"/>
    <s v="Total General Sin Pensiones"/>
    <x v="55"/>
    <x v="3"/>
    <n v="320217302.18092"/>
    <n v="259782750.94588"/>
    <n v="915229324.65265"/>
    <n v="785024033.86473012"/>
    <n v="876641246.77607977"/>
    <n v="747866068.79561019"/>
    <n v="876641246.77607977"/>
    <n v="747866068.79561019"/>
    <n v="497794560.05847001"/>
    <n v="472708752.0272401"/>
    <n v="320217302.18092"/>
    <n v="259782750.94588"/>
    <n v="36.527747622935323"/>
    <n v="34.736533957777127"/>
    <n v="60434551.235040009"/>
    <n v="23.263496523535633"/>
    <n v="100"/>
    <n v="100"/>
    <n v="100"/>
    <n v="100"/>
    <n v="34.987657579967689"/>
    <n v="36.527747622935323"/>
    <n v="33.09233090188981"/>
    <n v="34.736533957777127"/>
    <n v="10.307929773517891"/>
    <n v="7.2757106382699996"/>
    <n v="2.7208495581502712"/>
    <n v="30291482.965369992"/>
    <n v="50.425226497261221"/>
    <n v="8938206.8952300102"/>
    <n v="16.297607938528014"/>
    <n v="4929991.4793200009"/>
    <n v="26.054148312071447"/>
    <n v="-0.28812700722056217"/>
    <n v="52.752863308138629"/>
    <n v="65.212919864218875"/>
    <n v="33.934439879911196"/>
    <n v="17.949330424519118"/>
    <n v="11.018838413100784"/>
    <n v="85.186645830598692"/>
    <n v="80.181230655424798"/>
    <s v="Resto"/>
    <n v="2023"/>
    <n v="4"/>
    <d v="2025-03-26T00:00:00"/>
    <x v="55"/>
    <x v="7"/>
  </r>
  <r>
    <n v="2024"/>
    <n v="12"/>
    <n v="48"/>
    <x v="3"/>
    <s v="Total General Sin Pensiones"/>
    <n v="36"/>
    <s v="76a50887d8f1c2e9301755428990ad81479ee21c25b43215cf524541e0503269"/>
    <s v="866d562d83a77144c090ae01fef5e5dc5d322dfdcb968ee04e0fa262fe1b2619"/>
    <x v="9"/>
    <n v="61783494.341970004"/>
    <n v="54332276.383280002"/>
    <n v="61783494.341970004"/>
    <n v="54332276.383280002"/>
    <n v="40150812.482049994"/>
    <n v="45272478.024540007"/>
    <n v="40150812.482049994"/>
    <n v="45272478.024540007"/>
    <n v="0"/>
    <n v="0"/>
    <n v="137.94900000000001"/>
    <n v="132.37299999999999"/>
    <n v="171234.62182"/>
    <n v="402709.88231000002"/>
    <n v="37917963.837480001"/>
    <n v="33801341.293880001"/>
    <n v="51362874.253289998"/>
    <n v="44327469.364839993"/>
    <n v="1283916.6674499998"/>
    <n v="1435565.2575700001"/>
    <n v="5270043.399960001"/>
    <n v="4596068.5037800008"/>
    <n v="31191.536899999999"/>
    <n v="12035.38205"/>
    <s v="Total General Sin Pensiones"/>
    <s v="Totales"/>
    <s v="Total General Sin Pensiones"/>
    <x v="55"/>
    <x v="3"/>
    <n v="61783494.341970004"/>
    <n v="54332276.383280002"/>
    <n v="915229324.65265"/>
    <n v="785024033.86473012"/>
    <n v="876641246.77607977"/>
    <n v="747866068.79561019"/>
    <n v="876641246.77607977"/>
    <n v="747866068.79561019"/>
    <n v="497794560.05847001"/>
    <n v="472708752.0272401"/>
    <n v="61783494.341970004"/>
    <n v="54332276.383280002"/>
    <n v="7.047751240223282"/>
    <n v="7.2649741244148984"/>
    <n v="7451217.9586900026"/>
    <n v="13.714164866066625"/>
    <n v="100"/>
    <n v="100"/>
    <n v="100"/>
    <n v="100"/>
    <n v="6.7506025733406458"/>
    <n v="7.047751240223282"/>
    <n v="6.9210971944130524"/>
    <n v="7.2649741244148984"/>
    <n v="0.14645861943773567"/>
    <n v="0.60116306634453021"/>
    <n v="3.5580731587418956E-3"/>
    <n v="-151648.5901200003"/>
    <n v="-10.563684884426493"/>
    <n v="673974.89618000016"/>
    <n v="14.664161241846042"/>
    <n v="19156.154849999999"/>
    <n v="159.1653241286179"/>
    <n v="-11.312978140303709"/>
    <n v="64.986308899616958"/>
    <n v="83.325200117092791"/>
    <n v="8.0657395045325426"/>
    <n v="12.178873340583518"/>
    <n v="15.871433648838984"/>
    <n v="73.823679824637551"/>
    <n v="76.253713054710971"/>
    <s v="Grandes"/>
    <n v="2023"/>
    <n v="4"/>
    <d v="2025-03-26T00:00:00"/>
    <x v="55"/>
    <x v="9"/>
  </r>
  <r>
    <n v="2024"/>
    <n v="12"/>
    <n v="93"/>
    <x v="43"/>
    <s v="Total General Sin Pensiones"/>
    <n v="220"/>
    <s v="36790ecd55c2030dc553685bef719df653f413a20cdad1bfd1dc934c76686ddd"/>
    <s v="866d562d83a77144c090ae01fef5e5dc5d322dfdcb968ee04e0fa262fe1b2619"/>
    <x v="72"/>
    <n v="790543.25459999999"/>
    <n v="654697.32048999995"/>
    <n v="790543.25459999999"/>
    <n v="654697.32048999995"/>
    <n v="200055.58729000002"/>
    <n v="156448.14784999998"/>
    <n v="200055.58729000002"/>
    <n v="156448.14784999998"/>
    <n v="0"/>
    <n v="0"/>
    <n v="137.94900000000001"/>
    <n v="132.37299999999999"/>
    <n v="8.2452299999999994"/>
    <n v="-0.43876999999999999"/>
    <n v="12653.958359999999"/>
    <n v="15876.31673"/>
    <n v="35620.681479999999"/>
    <n v="1648.1358400000001"/>
    <n v="0"/>
    <n v="0"/>
    <n v="0"/>
    <n v="0"/>
    <n v="0"/>
    <n v="0"/>
    <s v="Total General Sin Pensiones"/>
    <s v="Totales"/>
    <s v="Total General Sin Pensiones"/>
    <x v="55"/>
    <x v="3"/>
    <n v="790543.25459999999"/>
    <n v="654697.32048999995"/>
    <n v="915229324.65265"/>
    <n v="785024033.86473012"/>
    <n v="876641246.77607977"/>
    <n v="747866068.79561019"/>
    <n v="876641246.77607977"/>
    <n v="747866068.79561019"/>
    <n v="497794560.05847001"/>
    <n v="472708752.0272401"/>
    <n v="790543.25459999999"/>
    <n v="654697.32048999995"/>
    <n v="9.0178651473141122E-2"/>
    <n v="8.7542054360662133E-2"/>
    <n v="135845.93411000003"/>
    <n v="20.749425705351566"/>
    <n v="100"/>
    <n v="100"/>
    <n v="100"/>
    <n v="100"/>
    <n v="8.6376521523720717E-2"/>
    <n v="9.0178651473141122E-2"/>
    <n v="8.3398379189345034E-2"/>
    <n v="8.7542054360662133E-2"/>
    <m/>
    <m/>
    <m/>
    <n v="0"/>
    <m/>
    <n v="0"/>
    <m/>
    <n v="0"/>
    <m/>
    <n v="27.873413676849768"/>
    <n v="25.306089973688334"/>
    <n v="23.896256018416011"/>
    <n v="4.018838359071298E-2"/>
    <n v="-20.296636964359692"/>
    <n v="2061.2709714509938"/>
    <n v="35.524189415367694"/>
    <n v="963.28933238900981"/>
    <s v="Resto"/>
    <n v="2023"/>
    <n v="4"/>
    <d v="2025-03-26T00:00:00"/>
    <x v="55"/>
    <x v="72"/>
  </r>
  <r>
    <n v="2024"/>
    <n v="12"/>
    <n v="129"/>
    <x v="71"/>
    <s v="Total General Sin Pensiones"/>
    <n v="208"/>
    <s v="8df66f64b57424391d363fd6b811fed3c430c77597da265025728bd637bad804"/>
    <s v="866d562d83a77144c090ae01fef5e5dc5d322dfdcb968ee04e0fa262fe1b2619"/>
    <x v="70"/>
    <n v="253621.38649"/>
    <n v="106661.09891"/>
    <n v="253621.38649"/>
    <n v="106661.09891"/>
    <n v="148746.75174000004"/>
    <n v="62883.929480000021"/>
    <n v="148746.75174000004"/>
    <n v="62883.929480000021"/>
    <n v="0"/>
    <n v="0"/>
    <n v="137.94900000000001"/>
    <n v="132.37299999999999"/>
    <n v="0"/>
    <n v="0"/>
    <n v="142083.38274"/>
    <n v="33744.703979999998"/>
    <n v="177769.7469"/>
    <n v="44721.404409999996"/>
    <n v="0"/>
    <n v="0"/>
    <n v="0"/>
    <n v="0"/>
    <n v="0"/>
    <n v="0"/>
    <s v="Total General Sin Pensiones"/>
    <s v="Totales"/>
    <s v="Total General Sin Pensiones"/>
    <x v="55"/>
    <x v="3"/>
    <n v="253621.38649"/>
    <n v="106661.09891"/>
    <n v="915229324.65265"/>
    <n v="785024033.86473012"/>
    <n v="876641246.77607977"/>
    <n v="747866068.79561019"/>
    <n v="876641246.77607977"/>
    <n v="747866068.79561019"/>
    <n v="497794560.05847001"/>
    <n v="472708752.0272401"/>
    <n v="253621.38649"/>
    <n v="106661.09891"/>
    <n v="2.8931035063968696E-2"/>
    <n v="1.4262058857914331E-2"/>
    <n v="146960.28758"/>
    <n v="137.78246153642596"/>
    <n v="100"/>
    <n v="100"/>
    <n v="100"/>
    <n v="100"/>
    <n v="2.7711239102424411E-2"/>
    <n v="2.8931035063968696E-2"/>
    <n v="1.3586985150620127E-2"/>
    <n v="1.4262058857914331E-2"/>
    <m/>
    <m/>
    <m/>
    <n v="0"/>
    <m/>
    <n v="0"/>
    <m/>
    <n v="0"/>
    <m/>
    <n v="136.54175712303149"/>
    <n v="58.649135941800765"/>
    <n v="58.95676129594456"/>
    <n v="2.9881152522544346E-2"/>
    <n v="321.05387211045257"/>
    <n v="297.50483967415283"/>
    <n v="79.925513321412055"/>
    <n v="75.455376290585505"/>
    <s v="Resto"/>
    <n v="2023"/>
    <n v="4"/>
    <d v="2025-03-26T00:00:00"/>
    <x v="55"/>
    <x v="70"/>
  </r>
  <r>
    <n v="2024"/>
    <n v="12"/>
    <n v="1"/>
    <x v="14"/>
    <s v="Total General Sin Pensiones"/>
    <n v="30"/>
    <s v="624b60c58c9d8bfb6ff1886c2fd605d2adeb6ea4da576068201b6c6958ce93f4"/>
    <s v="866d562d83a77144c090ae01fef5e5dc5d322dfdcb968ee04e0fa262fe1b2619"/>
    <x v="13"/>
    <n v="45393489.003809996"/>
    <n v="37616661.60249"/>
    <n v="45393489.003809996"/>
    <n v="37616661.60249"/>
    <n v="22011049.245409992"/>
    <n v="18337241.628710009"/>
    <n v="22011049.245409992"/>
    <n v="18337241.628710009"/>
    <n v="0"/>
    <n v="0"/>
    <n v="137.94900000000001"/>
    <n v="132.37299999999999"/>
    <n v="-27554.909439999996"/>
    <n v="329013.30731999996"/>
    <n v="18874896.50852"/>
    <n v="16012362.239120001"/>
    <n v="26243686.975560002"/>
    <n v="23313212.1296"/>
    <n v="5028208.4424799997"/>
    <n v="5530582.3218299998"/>
    <n v="11029308.32343"/>
    <n v="9222621.4500399996"/>
    <n v="10821992.06566"/>
    <n v="7063133.6390399998"/>
    <s v="Total General Sin Pensiones"/>
    <s v="Totales"/>
    <s v="Total General Sin Pensiones"/>
    <x v="55"/>
    <x v="3"/>
    <n v="45393489.003809996"/>
    <n v="37616661.60249"/>
    <n v="915229324.65265"/>
    <n v="785024033.86473012"/>
    <n v="876641246.77607977"/>
    <n v="747866068.79561019"/>
    <n v="876641246.77607977"/>
    <n v="747866068.79561019"/>
    <n v="497794560.05847001"/>
    <n v="472708752.0272401"/>
    <n v="45393489.003809996"/>
    <n v="37616661.60249"/>
    <n v="5.1781146701399559"/>
    <n v="5.0298660645306716"/>
    <n v="7776827.4013199955"/>
    <n v="20.673890425207798"/>
    <n v="100"/>
    <n v="100"/>
    <n v="100"/>
    <n v="100"/>
    <n v="4.9597939861725742"/>
    <n v="5.1781146701399559"/>
    <n v="4.7917847071892128"/>
    <n v="5.0298660645306716"/>
    <n v="0.57357652984862961"/>
    <n v="1.2581324873762427"/>
    <n v="1.234483559319022"/>
    <n v="-502373.87935000006"/>
    <n v="-9.0835620937610546"/>
    <n v="1806686.8733900003"/>
    <n v="19.589732519946001"/>
    <n v="3758858.42662"/>
    <n v="53.217999527061096"/>
    <n v="20.034679648590249"/>
    <n v="48.489441390069281"/>
    <n v="48.747658211903079"/>
    <n v="4.4217134961910025"/>
    <n v="17.877026678840082"/>
    <n v="12.570017506250352"/>
    <n v="71.921664536304107"/>
    <n v="68.68363805942316"/>
    <s v="Medianas"/>
    <n v="2023"/>
    <n v="4"/>
    <d v="2025-03-26T00:00:00"/>
    <x v="55"/>
    <x v="13"/>
  </r>
  <r>
    <n v="2024"/>
    <n v="12"/>
    <n v="41"/>
    <x v="7"/>
    <s v="Total General Sin Pensiones"/>
    <n v="29"/>
    <s v="35135aaa6cc23891b40cb3f378c53a17a1127210ce60e125ccf03efcfdaec458"/>
    <s v="866d562d83a77144c090ae01fef5e5dc5d322dfdcb968ee04e0fa262fe1b2619"/>
    <x v="16"/>
    <n v="31887947.205630001"/>
    <n v="27302085.109419998"/>
    <n v="31887947.205630001"/>
    <n v="27302085.109419998"/>
    <n v="20328732.753099993"/>
    <n v="28839684.628880002"/>
    <n v="20328732.753099993"/>
    <n v="28839684.628880002"/>
    <n v="0"/>
    <n v="0"/>
    <n v="137.94900000000001"/>
    <n v="132.37299999999999"/>
    <n v="190209.63371999998"/>
    <n v="443717.01286000002"/>
    <n v="11226212.3509"/>
    <n v="10011725.22964"/>
    <n v="18493927.29298"/>
    <n v="15780715.84034"/>
    <n v="8031884.8050100002"/>
    <n v="5213652.3796399999"/>
    <n v="922917.84103999997"/>
    <n v="831403.32863999996"/>
    <n v="45742.648070000003"/>
    <n v="44363.95708"/>
    <s v="Total General Sin Pensiones"/>
    <s v="Totales"/>
    <s v="Total General Sin Pensiones"/>
    <x v="55"/>
    <x v="3"/>
    <n v="31887947.205630001"/>
    <n v="27302085.109419998"/>
    <n v="915229324.65265"/>
    <n v="785024033.86473012"/>
    <n v="876641246.77607977"/>
    <n v="747866068.79561019"/>
    <n v="876641246.77607977"/>
    <n v="747866068.79561019"/>
    <n v="497794560.05847001"/>
    <n v="472708752.0272401"/>
    <n v="31887947.205630001"/>
    <n v="27302085.109419998"/>
    <n v="3.6375139001159877"/>
    <n v="3.6506650386463231"/>
    <n v="4585862.0962100029"/>
    <n v="16.796746760663162"/>
    <n v="100"/>
    <n v="100"/>
    <n v="100"/>
    <n v="100"/>
    <n v="3.4841483272765754"/>
    <n v="3.6375139001159877"/>
    <n v="3.4778661457038269"/>
    <n v="3.6506650386463231"/>
    <n v="0.91621114504341605"/>
    <n v="0.10527885203144459"/>
    <n v="5.2179438553937941E-3"/>
    <n v="2818232.4253700003"/>
    <n v="54.054858670201526"/>
    <n v="91514.512400000007"/>
    <n v="11.007234304642299"/>
    <n v="1378.6909900000028"/>
    <n v="3.1076826341569497"/>
    <n v="-29.511251545577444"/>
    <n v="63.750521857082219"/>
    <n v="105.63180252825997"/>
    <n v="4.0837595233487924"/>
    <n v="12.130647749545464"/>
    <n v="17.193208977911254"/>
    <n v="60.702154675179735"/>
    <n v="63.442782513371043"/>
    <s v="Medianas"/>
    <n v="2023"/>
    <n v="4"/>
    <d v="2025-03-26T00:00:00"/>
    <x v="55"/>
    <x v="16"/>
  </r>
  <r>
    <n v="2024"/>
    <n v="12"/>
    <n v="37"/>
    <x v="35"/>
    <s v="Total General Sin Pensiones"/>
    <n v="25"/>
    <s v="b7a56873cd771f2c446d369b649430b65a756ba278ff97ec81bb6f55b2e73569"/>
    <s v="866d562d83a77144c090ae01fef5e5dc5d322dfdcb968ee04e0fa262fe1b2619"/>
    <x v="19"/>
    <n v="13491623.877"/>
    <n v="11092660.54903"/>
    <n v="13491623.877"/>
    <n v="11092660.54903"/>
    <n v="5550936.7410000004"/>
    <n v="5553356.5069800019"/>
    <n v="5550936.7410000004"/>
    <n v="5553356.5069800019"/>
    <n v="0"/>
    <n v="0"/>
    <n v="137.94900000000001"/>
    <n v="132.37299999999999"/>
    <n v="12267.579900000002"/>
    <n v="2061.9125800000002"/>
    <n v="4834674.8833999997"/>
    <n v="3754825.06525"/>
    <n v="8357687.7492800001"/>
    <n v="6673026.2333900006"/>
    <n v="278209.07498999994"/>
    <n v="285225.70905"/>
    <n v="220474.39747000003"/>
    <n v="165603.46669999999"/>
    <n v="280177.4216"/>
    <n v="266259.08821000002"/>
    <s v="Total General Sin Pensiones"/>
    <s v="Totales"/>
    <s v="Total General Sin Pensiones"/>
    <x v="55"/>
    <x v="3"/>
    <n v="13491623.877"/>
    <n v="11092660.54903"/>
    <n v="915229324.65265"/>
    <n v="785024033.86473012"/>
    <n v="876641246.77607977"/>
    <n v="747866068.79561019"/>
    <n v="876641246.77607977"/>
    <n v="747866068.79561019"/>
    <n v="497794560.05847001"/>
    <n v="472708752.0272401"/>
    <n v="13491623.877"/>
    <n v="11092660.54903"/>
    <n v="1.5390131284167334"/>
    <n v="1.4832415872128029"/>
    <n v="2398963.32797"/>
    <n v="21.626581985146732"/>
    <n v="100"/>
    <n v="100"/>
    <n v="100"/>
    <n v="100"/>
    <n v="1.4741249557448755"/>
    <n v="1.5390131284167334"/>
    <n v="1.4130345149332602"/>
    <n v="1.4832415872128029"/>
    <n v="3.1735795687590183E-2"/>
    <n v="2.5149900062404404E-2"/>
    <n v="3.1960328427435451E-2"/>
    <n v="-7016.6340600000694"/>
    <n v="-2.4600286150117223"/>
    <n v="54870.930770000035"/>
    <n v="33.133926398655532"/>
    <n v="13918.333389999985"/>
    <n v="5.2273646257747775"/>
    <n v="-4.357303509976429E-2"/>
    <n v="41.143577612351194"/>
    <n v="50.063341273574046"/>
    <n v="1.1151059465872823"/>
    <n v="28.758991414640043"/>
    <n v="25.245839847900097"/>
    <n v="57.847038899203881"/>
    <n v="56.268699296608204"/>
    <s v="Resto"/>
    <n v="2023"/>
    <n v="4"/>
    <d v="2025-03-26T00:00:00"/>
    <x v="55"/>
    <x v="19"/>
  </r>
  <r>
    <n v="2024"/>
    <n v="12"/>
    <n v="127"/>
    <x v="5"/>
    <s v="Total General Sin Pensiones"/>
    <n v="263"/>
    <s v="4be84111a613654b362415e563cb7607df7b203b5d303802a8a546061bbc7847"/>
    <s v="866d562d83a77144c090ae01fef5e5dc5d322dfdcb968ee04e0fa262fe1b2619"/>
    <x v="64"/>
    <n v="1641104.9195699999"/>
    <n v="952812.23949000007"/>
    <n v="1641104.9195699999"/>
    <n v="952812.23949000007"/>
    <n v="246604.93112000002"/>
    <n v="251785.68773999999"/>
    <n v="246604.93112000002"/>
    <n v="251785.68773999999"/>
    <n v="0"/>
    <n v="0"/>
    <n v="137.94900000000001"/>
    <n v="132.37299999999999"/>
    <n v="0"/>
    <n v="765.66129000000001"/>
    <n v="8667.3600100000003"/>
    <n v="679.58435999999995"/>
    <n v="-14817.59626"/>
    <n v="-8870.3508899999997"/>
    <n v="0"/>
    <n v="0"/>
    <n v="0"/>
    <n v="0"/>
    <n v="0"/>
    <n v="0"/>
    <s v="Total General Sin Pensiones"/>
    <s v="Totales"/>
    <s v="Total General Sin Pensiones"/>
    <x v="55"/>
    <x v="3"/>
    <n v="1641104.9195699999"/>
    <n v="952812.23949000007"/>
    <n v="915229324.65265"/>
    <n v="785024033.86473012"/>
    <n v="876641246.77607977"/>
    <n v="747866068.79561019"/>
    <n v="876641246.77607977"/>
    <n v="747866068.79561019"/>
    <n v="497794560.05847001"/>
    <n v="472708752.0272401"/>
    <n v="1641104.9195699999"/>
    <n v="952812.23949000007"/>
    <n v="0.18720370797122518"/>
    <n v="0.12740412745619578"/>
    <n v="688292.68007999985"/>
    <n v="72.238018316012997"/>
    <n v="100"/>
    <n v="100"/>
    <n v="100"/>
    <n v="100"/>
    <n v="0.17931078860402949"/>
    <n v="0.18720370797122518"/>
    <n v="0.1213736393265868"/>
    <n v="0.12740412745619578"/>
    <m/>
    <m/>
    <m/>
    <n v="0"/>
    <m/>
    <n v="0"/>
    <m/>
    <n v="0"/>
    <m/>
    <n v="-2.0576056830322043"/>
    <n v="15.026762041796518"/>
    <n v="26.425530372570588"/>
    <n v="4.9539499003571727E-2"/>
    <n v="1175.3913303714053"/>
    <n v="67.046337216542739"/>
    <n v="-58.493698019006487"/>
    <n v="-7.661301885657422"/>
    <s v="Resto"/>
    <n v="2023"/>
    <n v="4"/>
    <d v="2025-03-26T00:00:00"/>
    <x v="55"/>
    <x v="64"/>
  </r>
  <r>
    <n v="2024"/>
    <n v="12"/>
    <n v="69"/>
    <x v="77"/>
    <s v="Total General Sin Pensiones"/>
    <n v="202"/>
    <s v="c17edaae86e4016a583e098582f6dbf3eccade8ef83747df9ba617ded9d31309"/>
    <s v="866d562d83a77144c090ae01fef5e5dc5d322dfdcb968ee04e0fa262fe1b2619"/>
    <x v="30"/>
    <n v="3873467.4639400002"/>
    <n v="1031653.28337"/>
    <n v="3873467.4639400002"/>
    <n v="1031653.28337"/>
    <n v="1425284.76138"/>
    <n v="1588749.4539300001"/>
    <n v="1425284.76138"/>
    <n v="1588749.4539300001"/>
    <n v="0"/>
    <n v="0"/>
    <n v="137.94900000000001"/>
    <n v="132.37299999999999"/>
    <n v="4641.2883300000003"/>
    <n v="5692.4964"/>
    <n v="1035248.50745"/>
    <n v="931943.50113999995"/>
    <n v="1461911.2320899998"/>
    <n v="1117366.9733499999"/>
    <n v="3873467.4639400002"/>
    <n v="1031653.28337"/>
    <n v="0"/>
    <n v="0"/>
    <n v="0"/>
    <n v="0"/>
    <s v="Total General Sin Pensiones"/>
    <s v="Totales"/>
    <s v="Total General Sin Pensiones"/>
    <x v="55"/>
    <x v="3"/>
    <n v="3873467.4639400002"/>
    <n v="1031653.28337"/>
    <n v="915229324.65265"/>
    <n v="785024033.86473012"/>
    <n v="876641246.77607977"/>
    <n v="747866068.79561019"/>
    <n v="876641246.77607977"/>
    <n v="747866068.79561019"/>
    <n v="497794560.05847001"/>
    <n v="472708752.0272401"/>
    <n v="3873467.4639400002"/>
    <n v="1031653.28337"/>
    <n v="0.44185320713404658"/>
    <n v="0.13794626155875886"/>
    <n v="2841814.1805700003"/>
    <n v="275.46213697754405"/>
    <n v="100"/>
    <n v="100"/>
    <n v="100"/>
    <n v="100"/>
    <n v="0.4232237057537539"/>
    <n v="0.44185320713404658"/>
    <n v="0.13141677692224227"/>
    <n v="0.13794626155875886"/>
    <n v="0.44185320713404658"/>
    <m/>
    <m/>
    <n v="2841814.1805700003"/>
    <n v="275.46213697754405"/>
    <n v="0"/>
    <m/>
    <n v="0"/>
    <m/>
    <n v="-10.288890557642471"/>
    <n v="36.796094833599909"/>
    <n v="154.00032932965513"/>
    <n v="0.28631987485210542"/>
    <n v="11.08490012362684"/>
    <n v="30.835371633279539"/>
    <n v="70.814731067492545"/>
    <n v="83.405320129153438"/>
    <s v="Resto"/>
    <n v="2023"/>
    <n v="4"/>
    <d v="2025-03-26T00:00:00"/>
    <x v="55"/>
    <x v="30"/>
  </r>
  <r>
    <n v="2024"/>
    <n v="12"/>
    <n v="603"/>
    <x v="25"/>
    <s v="Total General Sin Pensiones"/>
    <n v="242"/>
    <s v="14063697603e22d600d336bee6cff12c8be93509ce84a0642918d89b2aef1753"/>
    <s v="866d562d83a77144c090ae01fef5e5dc5d322dfdcb968ee04e0fa262fe1b2619"/>
    <x v="49"/>
    <n v="470017.15100000001"/>
    <n v="502029.31533999997"/>
    <n v="470017.15100000001"/>
    <n v="502029.31533999997"/>
    <n v="117803.68642"/>
    <n v="-200470.59344"/>
    <n v="117803.68642"/>
    <n v="-200470.59344"/>
    <n v="0"/>
    <n v="0"/>
    <n v="137.94900000000001"/>
    <n v="132.37299999999999"/>
    <n v="0"/>
    <n v="0"/>
    <n v="105660.13335999999"/>
    <n v="-178754.22361000002"/>
    <n v="438661.05018999998"/>
    <n v="199482.23113"/>
    <n v="0"/>
    <n v="0"/>
    <n v="0"/>
    <n v="0"/>
    <n v="0"/>
    <n v="0"/>
    <s v="Total General Sin Pensiones"/>
    <s v="Totales"/>
    <s v="Total General Sin Pensiones"/>
    <x v="55"/>
    <x v="3"/>
    <n v="470017.15100000001"/>
    <n v="502029.31533999997"/>
    <n v="915229324.65265"/>
    <n v="785024033.86473012"/>
    <n v="876641246.77607977"/>
    <n v="747866068.79561019"/>
    <n v="876641246.77607977"/>
    <n v="747866068.79561019"/>
    <n v="497794560.05847001"/>
    <n v="472708752.0272401"/>
    <n v="470017.15100000001"/>
    <n v="502029.31533999997"/>
    <n v="5.3615678332331128E-2"/>
    <n v="6.7128238101306775E-2"/>
    <n v="-32012.164339999959"/>
    <n v="-6.3765527951927803"/>
    <n v="100"/>
    <n v="100"/>
    <n v="100"/>
    <n v="100"/>
    <n v="5.135512361105584E-2"/>
    <n v="5.3615678332331128E-2"/>
    <n v="6.3950821081040457E-2"/>
    <n v="6.7128238101306775E-2"/>
    <m/>
    <m/>
    <m/>
    <n v="0"/>
    <m/>
    <n v="0"/>
    <m/>
    <n v="0"/>
    <m/>
    <n v="-158.76357444677197"/>
    <n v="25.063699520190486"/>
    <n v="-39.932049247807576"/>
    <n v="2.3665121291434561E-2"/>
    <n v="-159.1091674513525"/>
    <n v="119.89981147951481"/>
    <n v="24.086964938928308"/>
    <n v="-89.609095806386989"/>
    <s v="Resto"/>
    <n v="2023"/>
    <n v="4"/>
    <d v="2025-03-26T00:00:00"/>
    <x v="55"/>
    <x v="49"/>
  </r>
  <r>
    <n v="2024"/>
    <n v="12"/>
    <n v="94"/>
    <x v="19"/>
    <s v="Total General Sin Pensiones"/>
    <n v="7"/>
    <s v="7902699be42c8a8e46fbbb4501726517e86b22c56a189f7625a6da49081b2451"/>
    <s v="866d562d83a77144c090ae01fef5e5dc5d322dfdcb968ee04e0fa262fe1b2619"/>
    <x v="27"/>
    <n v="7555571.8099100003"/>
    <n v="8049984.2732899999"/>
    <n v="7555571.8099100003"/>
    <n v="8049984.2732899999"/>
    <n v="4023680.9663700005"/>
    <n v="5313066.6367600001"/>
    <n v="4023680.9663700005"/>
    <n v="5313066.6367600001"/>
    <n v="0"/>
    <n v="0"/>
    <n v="137.94900000000001"/>
    <n v="132.37299999999999"/>
    <n v="6211.6198499999991"/>
    <n v="7079.2694200000005"/>
    <n v="3359236.5087700002"/>
    <n v="3684994.98691"/>
    <n v="4477914.81281"/>
    <n v="4471609.91132"/>
    <n v="2602156.99174"/>
    <n v="2274000.3391799997"/>
    <n v="0"/>
    <n v="0"/>
    <n v="0"/>
    <n v="0"/>
    <s v="Total General Sin Pensiones"/>
    <s v="Totales"/>
    <s v="Total General Sin Pensiones"/>
    <x v="55"/>
    <x v="3"/>
    <n v="7555571.8099100003"/>
    <n v="8049984.2732899999"/>
    <n v="915229324.65265"/>
    <n v="785024033.86473012"/>
    <n v="876641246.77607977"/>
    <n v="747866068.79561019"/>
    <n v="876641246.77607977"/>
    <n v="747866068.79561019"/>
    <n v="497794560.05847001"/>
    <n v="472708752.0272401"/>
    <n v="7555571.8099100003"/>
    <n v="8049984.2732899999"/>
    <n v="0.86187728876507208"/>
    <n v="1.0763938369678916"/>
    <n v="-494412.46337999962"/>
    <n v="-6.1417817301888338"/>
    <n v="100"/>
    <n v="100"/>
    <n v="100"/>
    <n v="100"/>
    <n v="0.82553864986543224"/>
    <n v="0.86187728876507208"/>
    <n v="1.0254443082028133"/>
    <n v="1.0763938369678916"/>
    <n v="0.296832598432899"/>
    <m/>
    <m/>
    <n v="328156.65256000031"/>
    <n v="14.43080930578633"/>
    <n v="0"/>
    <m/>
    <n v="0"/>
    <m/>
    <n v="-24.268200618245761"/>
    <n v="53.254486458489893"/>
    <n v="66.000956727193312"/>
    <n v="0.80830151416226537"/>
    <n v="-8.8401335496296021"/>
    <n v="0.14099846844957131"/>
    <n v="75.017874372245998"/>
    <n v="82.40868635659244"/>
    <s v="Resto"/>
    <n v="2023"/>
    <n v="4"/>
    <d v="2025-03-26T00:00:00"/>
    <x v="55"/>
    <x v="27"/>
  </r>
  <r>
    <n v="2024"/>
    <n v="12"/>
    <n v="59"/>
    <x v="38"/>
    <s v="Total General Sin Pensiones"/>
    <n v="209"/>
    <s v="83f814f7a92e365cbd79f9addceed185761a8d38a06a2d4350bb1fe4b7632b34"/>
    <s v="866d562d83a77144c090ae01fef5e5dc5d322dfdcb968ee04e0fa262fe1b2619"/>
    <x v="57"/>
    <n v="624979.55004"/>
    <n v="552668.03433000005"/>
    <n v="624979.55004"/>
    <n v="552668.03433000005"/>
    <n v="232317.01413"/>
    <n v="230540.11038999999"/>
    <n v="232317.01413"/>
    <n v="230540.11038999999"/>
    <n v="0"/>
    <n v="0"/>
    <n v="137.94900000000001"/>
    <n v="132.37299999999999"/>
    <n v="910.07573000000002"/>
    <n v="539.44939999999997"/>
    <n v="9138.4895199999992"/>
    <n v="23654.626039999999"/>
    <n v="38388.213539999997"/>
    <n v="47396.383500000004"/>
    <n v="0"/>
    <n v="0"/>
    <n v="0"/>
    <n v="0"/>
    <n v="0"/>
    <n v="0"/>
    <s v="Total General Sin Pensiones"/>
    <s v="Totales"/>
    <s v="Total General Sin Pensiones"/>
    <x v="55"/>
    <x v="3"/>
    <n v="624979.55004"/>
    <n v="552668.03433000005"/>
    <n v="915229324.65265"/>
    <n v="785024033.86473012"/>
    <n v="876641246.77607977"/>
    <n v="747866068.79561019"/>
    <n v="876641246.77607977"/>
    <n v="747866068.79561019"/>
    <n v="497794560.05847001"/>
    <n v="472708752.0272401"/>
    <n v="624979.55004"/>
    <n v="552668.03433000005"/>
    <n v="7.1292510173165333E-2"/>
    <n v="7.3899332700042952E-2"/>
    <n v="72311.515709999949"/>
    <n v="13.084077822171004"/>
    <n v="100"/>
    <n v="100"/>
    <n v="100"/>
    <n v="100"/>
    <n v="6.8286661408843485E-2"/>
    <n v="7.1292510173165333E-2"/>
    <n v="7.0401415815153495E-2"/>
    <n v="7.3899332700042952E-2"/>
    <m/>
    <m/>
    <m/>
    <n v="0"/>
    <m/>
    <n v="0"/>
    <m/>
    <n v="0"/>
    <m/>
    <n v="0.77075687046130881"/>
    <n v="37.171938524249512"/>
    <n v="41.714030135555781"/>
    <n v="4.6669255305383905E-2"/>
    <n v="-61.367009123091599"/>
    <n v="-19.006028086510028"/>
    <n v="23.805456616202829"/>
    <n v="49.908082206314326"/>
    <s v="Resto"/>
    <n v="2023"/>
    <n v="4"/>
    <d v="2025-03-26T00:00:00"/>
    <x v="55"/>
    <x v="57"/>
  </r>
  <r>
    <n v="2024"/>
    <n v="12"/>
    <n v="701"/>
    <x v="51"/>
    <s v="Total General Sin Pensiones"/>
    <n v="243"/>
    <s v="72440a20f54075ac43f51a2cf0dbb2a14366b38a5c01b110ae174abc1cb44238"/>
    <s v="866d562d83a77144c090ae01fef5e5dc5d322dfdcb968ee04e0fa262fe1b2619"/>
    <x v="42"/>
    <n v="3118678.2985399999"/>
    <n v="2700000.0033899997"/>
    <n v="3118678.2985399999"/>
    <n v="2700000.0033899997"/>
    <n v="1900700.6871099998"/>
    <n v="1620121.3025800001"/>
    <n v="1900700.6871099998"/>
    <n v="1620121.3025800001"/>
    <n v="0"/>
    <n v="0"/>
    <n v="137.94900000000001"/>
    <n v="132.37299999999999"/>
    <n v="0"/>
    <n v="0"/>
    <n v="1421531.8621199999"/>
    <n v="1208812.8250499999"/>
    <n v="2194959.9276700001"/>
    <n v="2011119.9347000001"/>
    <n v="0"/>
    <n v="0"/>
    <n v="0"/>
    <n v="0"/>
    <n v="0"/>
    <n v="0"/>
    <s v="Total General Sin Pensiones"/>
    <s v="Totales"/>
    <s v="Total General Sin Pensiones"/>
    <x v="55"/>
    <x v="3"/>
    <n v="3118678.2985399999"/>
    <n v="2700000.0033899997"/>
    <n v="915229324.65265"/>
    <n v="785024033.86473012"/>
    <n v="876641246.77607977"/>
    <n v="747866068.79561019"/>
    <n v="876641246.77607977"/>
    <n v="747866068.79561019"/>
    <n v="497794560.05847001"/>
    <n v="472708752.0272401"/>
    <n v="3118678.2985399999"/>
    <n v="2700000.0033899997"/>
    <n v="0.35575308713903153"/>
    <n v="0.36102721009099592"/>
    <n v="418678.29515000014"/>
    <n v="15.506603504604687"/>
    <n v="100"/>
    <n v="100"/>
    <n v="100"/>
    <n v="100"/>
    <n v="0.34075375586589818"/>
    <n v="0.35575308713903153"/>
    <n v="0.3439385148627494"/>
    <n v="0.36102721009099592"/>
    <m/>
    <m/>
    <m/>
    <n v="0"/>
    <m/>
    <n v="0"/>
    <m/>
    <n v="0"/>
    <m/>
    <n v="17.318418323565311"/>
    <n v="60.945711777960788"/>
    <n v="60.004492612809187"/>
    <n v="0.38182431862789884"/>
    <n v="17.597351108613644"/>
    <n v="9.1411750138821866"/>
    <n v="64.763453956491517"/>
    <n v="60.106451345494669"/>
    <s v="Resto"/>
    <n v="2023"/>
    <n v="4"/>
    <d v="2025-03-26T00:00:00"/>
    <x v="55"/>
    <x v="42"/>
  </r>
  <r>
    <n v="2024"/>
    <n v="12"/>
    <n v="603"/>
    <x v="25"/>
    <s v="Total General"/>
    <n v="242"/>
    <s v="14063697603e22d600d336bee6cff12c8be93509ce84a0642918d89b2aef1753"/>
    <s v="866d562d83a77144c090ae01fef5e5dc5d322dfdcb968ee04e0fa262fe1b2619"/>
    <x v="70"/>
    <n v="470017.15100000001"/>
    <n v="502029.31533999997"/>
    <n v="470017.15100000001"/>
    <n v="502029.31533999997"/>
    <n v="117803.68642"/>
    <n v="-200470.59344"/>
    <n v="117803.68642"/>
    <n v="-200470.59344"/>
    <n v="0"/>
    <n v="0"/>
    <n v="137.94900000000001"/>
    <n v="132.37299999999999"/>
    <n v="0"/>
    <n v="0"/>
    <n v="105660.13335999999"/>
    <n v="-178754.22361000002"/>
    <n v="438661.05018999998"/>
    <n v="199482.23113"/>
    <n v="0"/>
    <n v="0"/>
    <n v="0"/>
    <n v="0"/>
    <n v="0"/>
    <n v="0"/>
    <s v="Total General"/>
    <s v="Totales"/>
    <s v="Total General"/>
    <x v="56"/>
    <x v="3"/>
    <n v="470017.15100000001"/>
    <n v="502029.31533999997"/>
    <n v="915229324.65265"/>
    <n v="785024033.86473012"/>
    <n v="876641246.77607977"/>
    <n v="747866068.79561019"/>
    <n v="915229324.65265"/>
    <n v="785024033.86473012"/>
    <n v="529500429.12055975"/>
    <n v="501361149.58613014"/>
    <n v="470017.15100000001"/>
    <n v="502029.31533999997"/>
    <n v="5.135512361105584E-2"/>
    <n v="6.3950821081040457E-2"/>
    <n v="-32012.164339999959"/>
    <n v="-6.3765527951927803"/>
    <n v="100"/>
    <n v="100"/>
    <n v="100"/>
    <n v="100"/>
    <n v="5.135512361105584E-2"/>
    <n v="5.3615678332331128E-2"/>
    <n v="6.3950821081040457E-2"/>
    <n v="6.7128238101306775E-2"/>
    <m/>
    <m/>
    <m/>
    <n v="0"/>
    <m/>
    <n v="0"/>
    <m/>
    <n v="0"/>
    <m/>
    <n v="-158.76357444677197"/>
    <n v="25.063699520190486"/>
    <n v="-39.932049247807576"/>
    <n v="2.2248081387895868E-2"/>
    <n v="-159.1091674513525"/>
    <n v="119.89981147951481"/>
    <n v="24.086964938928308"/>
    <n v="-89.609095806386989"/>
    <s v="Resto"/>
    <n v="2023"/>
    <n v="4"/>
    <d v="2025-03-26T00:00:00"/>
    <x v="56"/>
    <x v="70"/>
  </r>
  <r>
    <n v="2024"/>
    <n v="12"/>
    <n v="34"/>
    <x v="54"/>
    <s v="Total General"/>
    <n v="23"/>
    <s v="535fa30d7e25dd8a49f1536779734ec8286108d115da5045d77f3b4185d8f790"/>
    <s v="866d562d83a77144c090ae01fef5e5dc5d322dfdcb968ee04e0fa262fe1b2619"/>
    <x v="4"/>
    <n v="84280855.568709999"/>
    <n v="79147200.16046001"/>
    <n v="84280855.568709999"/>
    <n v="79147200.16046001"/>
    <n v="60754902.442219995"/>
    <n v="53082948.439139992"/>
    <n v="60754902.442219995"/>
    <n v="53082948.439139992"/>
    <n v="0"/>
    <n v="0"/>
    <n v="137.94900000000001"/>
    <n v="132.37299999999999"/>
    <n v="175111.34304000001"/>
    <n v="141984.55181999999"/>
    <n v="58294248.763230003"/>
    <n v="50692296.162019998"/>
    <n v="76777661.051960006"/>
    <n v="70116005.691440001"/>
    <n v="10375288.437129999"/>
    <n v="9727393.17007"/>
    <n v="36408781.631829999"/>
    <n v="36550842.942100003"/>
    <n v="8019209.0551600009"/>
    <n v="7355363.7277600002"/>
    <s v="Total General"/>
    <s v="Totales"/>
    <s v="Total General"/>
    <x v="56"/>
    <x v="3"/>
    <n v="84280855.568709999"/>
    <n v="79147200.16046001"/>
    <n v="915229324.65265"/>
    <n v="785024033.86473012"/>
    <n v="876641246.77607977"/>
    <n v="747866068.79561019"/>
    <n v="915229324.65265"/>
    <n v="785024033.86473012"/>
    <n v="529500429.12055975"/>
    <n v="501361149.58613014"/>
    <n v="84280855.568709999"/>
    <n v="79147200.16046001"/>
    <n v="9.2087145044982535"/>
    <n v="10.082137201687011"/>
    <n v="5133655.4082499892"/>
    <n v="6.486212270102043"/>
    <n v="100"/>
    <n v="100"/>
    <n v="100"/>
    <n v="100"/>
    <n v="9.2087145044982535"/>
    <n v="9.6140645764341759"/>
    <n v="10.082137201687011"/>
    <n v="10.583071416506627"/>
    <n v="1.133627185849585"/>
    <n v="3.9781047930963034"/>
    <n v="0.87619669072595219"/>
    <n v="647895.26705999859"/>
    <n v="6.660523078819236"/>
    <n v="-142061.31027000397"/>
    <n v="-0.38866767175531614"/>
    <n v="663845.32740000077"/>
    <n v="9.0253229068002696"/>
    <n v="14.45276539579552"/>
    <n v="72.086243112102181"/>
    <n v="67.068637085736"/>
    <n v="11.474004382418917"/>
    <n v="14.996268026433546"/>
    <n v="9.500905385050018"/>
    <n v="75.926054485794793"/>
    <n v="72.297752363564385"/>
    <s v="Grandes"/>
    <n v="2023"/>
    <n v="4"/>
    <d v="2025-03-26T00:00:00"/>
    <x v="56"/>
    <x v="4"/>
  </r>
  <r>
    <n v="2024"/>
    <n v="12"/>
    <n v="129"/>
    <x v="71"/>
    <s v="Total General"/>
    <n v="208"/>
    <s v="8df66f64b57424391d363fd6b811fed3c430c77597da265025728bd637bad804"/>
    <s v="866d562d83a77144c090ae01fef5e5dc5d322dfdcb968ee04e0fa262fe1b2619"/>
    <x v="53"/>
    <n v="253621.38649"/>
    <n v="106661.09891"/>
    <n v="253621.38649"/>
    <n v="106661.09891"/>
    <n v="148746.75174000004"/>
    <n v="62883.929480000021"/>
    <n v="148746.75174000004"/>
    <n v="62883.929480000021"/>
    <n v="0"/>
    <n v="0"/>
    <n v="137.94900000000001"/>
    <n v="132.37299999999999"/>
    <n v="0"/>
    <n v="0"/>
    <n v="142083.38274"/>
    <n v="33744.703979999998"/>
    <n v="177769.7469"/>
    <n v="44721.404409999996"/>
    <n v="0"/>
    <n v="0"/>
    <n v="0"/>
    <n v="0"/>
    <n v="0"/>
    <n v="0"/>
    <s v="Total General"/>
    <s v="Totales"/>
    <s v="Total General"/>
    <x v="56"/>
    <x v="3"/>
    <n v="253621.38649"/>
    <n v="106661.09891"/>
    <n v="915229324.65265"/>
    <n v="785024033.86473012"/>
    <n v="876641246.77607977"/>
    <n v="747866068.79561019"/>
    <n v="915229324.65265"/>
    <n v="785024033.86473012"/>
    <n v="529500429.12055975"/>
    <n v="501361149.58613014"/>
    <n v="253621.38649"/>
    <n v="106661.09891"/>
    <n v="2.7711239102424411E-2"/>
    <n v="1.3586985150620127E-2"/>
    <n v="146960.28758"/>
    <n v="137.78246153642596"/>
    <n v="100"/>
    <n v="100"/>
    <n v="100"/>
    <n v="100"/>
    <n v="2.7711239102424411E-2"/>
    <n v="2.8931035063968696E-2"/>
    <n v="1.3586985150620127E-2"/>
    <n v="1.4262058857914331E-2"/>
    <m/>
    <m/>
    <m/>
    <n v="0"/>
    <m/>
    <n v="0"/>
    <m/>
    <n v="0"/>
    <m/>
    <n v="136.54175712303149"/>
    <n v="58.649135941800765"/>
    <n v="58.95676129594456"/>
    <n v="2.8091903907812039E-2"/>
    <n v="321.05387211045257"/>
    <n v="297.50483967415283"/>
    <n v="79.925513321412055"/>
    <n v="75.455376290585505"/>
    <s v="Resto"/>
    <n v="2023"/>
    <n v="4"/>
    <d v="2025-03-26T00:00:00"/>
    <x v="56"/>
    <x v="53"/>
  </r>
  <r>
    <n v="2024"/>
    <n v="12"/>
    <n v="37"/>
    <x v="35"/>
    <s v="Total General"/>
    <n v="25"/>
    <s v="b7a56873cd771f2c446d369b649430b65a756ba278ff97ec81bb6f55b2e73569"/>
    <s v="866d562d83a77144c090ae01fef5e5dc5d322dfdcb968ee04e0fa262fe1b2619"/>
    <x v="22"/>
    <n v="13491623.877"/>
    <n v="11092660.54903"/>
    <n v="13491623.877"/>
    <n v="11092660.54903"/>
    <n v="5550936.7409999995"/>
    <n v="5553356.506980001"/>
    <n v="5550936.7409999995"/>
    <n v="5553356.506980001"/>
    <n v="0"/>
    <n v="0"/>
    <n v="137.94900000000001"/>
    <n v="132.37299999999999"/>
    <n v="12267.579900000002"/>
    <n v="2061.9125800000002"/>
    <n v="4834674.8833999997"/>
    <n v="3754825.06525"/>
    <n v="8357687.7492800001"/>
    <n v="6673026.2333900006"/>
    <n v="278209.07498999994"/>
    <n v="285225.70905"/>
    <n v="220474.39747000003"/>
    <n v="165603.46669999999"/>
    <n v="280177.4216"/>
    <n v="266259.08821000002"/>
    <s v="Total General"/>
    <s v="Totales"/>
    <s v="Total General"/>
    <x v="56"/>
    <x v="3"/>
    <n v="13491623.877"/>
    <n v="11092660.54903"/>
    <n v="915229324.65265"/>
    <n v="785024033.86473012"/>
    <n v="876641246.77607977"/>
    <n v="747866068.79561019"/>
    <n v="915229324.65265"/>
    <n v="785024033.86473012"/>
    <n v="529500429.12055975"/>
    <n v="501361149.58613014"/>
    <n v="13491623.877"/>
    <n v="11092660.54903"/>
    <n v="1.4741249557448755"/>
    <n v="1.4130345149332602"/>
    <n v="2398963.32797"/>
    <n v="21.626581985146732"/>
    <n v="100"/>
    <n v="100"/>
    <n v="100"/>
    <n v="100"/>
    <n v="1.4741249557448755"/>
    <n v="1.5390131284167334"/>
    <n v="1.4130345149332602"/>
    <n v="1.4832415872128029"/>
    <n v="3.0397744859801831E-2"/>
    <n v="2.4089525054682332E-2"/>
    <n v="3.0612810806333549E-2"/>
    <n v="-7016.6340600000694"/>
    <n v="-2.4600286150117223"/>
    <n v="54870.930770000035"/>
    <n v="33.133926398655532"/>
    <n v="13918.333389999985"/>
    <n v="5.2273646257747775"/>
    <n v="-4.357303509976429E-2"/>
    <n v="41.143577612351187"/>
    <n v="50.063341273574039"/>
    <n v="1.0483347011105311"/>
    <n v="28.758991414640043"/>
    <n v="25.245839847900097"/>
    <n v="57.847038899203881"/>
    <n v="56.268699296608204"/>
    <s v="Resto"/>
    <n v="2023"/>
    <n v="4"/>
    <d v="2025-03-26T00:00:00"/>
    <x v="56"/>
    <x v="22"/>
  </r>
  <r>
    <n v="2024"/>
    <n v="12"/>
    <n v="27"/>
    <x v="21"/>
    <s v="Total General"/>
    <n v="21"/>
    <s v="6f4b6612125fb3a0daecd2799dfd6c9c299424fd920f9b308110a2c1fbd8f443"/>
    <s v="866d562d83a77144c090ae01fef5e5dc5d322dfdcb968ee04e0fa262fe1b2619"/>
    <x v="23"/>
    <n v="12904627.523799999"/>
    <n v="11666681.303610001"/>
    <n v="12904627.523799999"/>
    <n v="11666681.303610001"/>
    <n v="7084768.9717999995"/>
    <n v="7385044.4284600001"/>
    <n v="7084768.9717999995"/>
    <n v="7385044.4284600001"/>
    <n v="0"/>
    <n v="0"/>
    <n v="137.94900000000001"/>
    <n v="132.37299999999999"/>
    <n v="0"/>
    <n v="0"/>
    <n v="6938183.1355400002"/>
    <n v="6827847.59296"/>
    <n v="11346940.4572"/>
    <n v="10429665.461059999"/>
    <n v="0"/>
    <n v="0"/>
    <n v="7098.1754500000006"/>
    <n v="28818.131890000001"/>
    <n v="0"/>
    <n v="0"/>
    <s v="Total General"/>
    <s v="Totales"/>
    <s v="Total General"/>
    <x v="56"/>
    <x v="3"/>
    <n v="12904627.523799999"/>
    <n v="11666681.303610001"/>
    <n v="915229324.65265"/>
    <n v="785024033.86473012"/>
    <n v="876641246.77607977"/>
    <n v="747866068.79561019"/>
    <n v="915229324.65265"/>
    <n v="785024033.86473012"/>
    <n v="529500429.12055975"/>
    <n v="501361149.58613014"/>
    <n v="12904627.523799999"/>
    <n v="11666681.303610001"/>
    <n v="1.4099884232509261"/>
    <n v="1.4861559392231705"/>
    <n v="1237946.2201899979"/>
    <n v="10.610954289176844"/>
    <n v="100"/>
    <n v="100"/>
    <n v="100"/>
    <n v="100"/>
    <n v="1.4099884232509261"/>
    <n v="1.4720534279282236"/>
    <n v="1.4861559392231705"/>
    <n v="1.5599960728795244"/>
    <m/>
    <n v="7.7556250207497636E-4"/>
    <m/>
    <n v="0"/>
    <m/>
    <n v="-21719.956440000002"/>
    <n v="-75.369064597615036"/>
    <n v="0"/>
    <m/>
    <n v="-4.0659939092961839"/>
    <n v="54.900995466421357"/>
    <n v="63.300301399120748"/>
    <n v="1.3380100529034507"/>
    <n v="1.6159637583850639"/>
    <n v="8.7948649893395228"/>
    <n v="61.145849506397113"/>
    <n v="65.465643346398053"/>
    <s v="Resto"/>
    <n v="2023"/>
    <n v="4"/>
    <d v="2025-03-26T00:00:00"/>
    <x v="56"/>
    <x v="23"/>
  </r>
  <r>
    <n v="2024"/>
    <n v="12"/>
    <n v="715"/>
    <x v="46"/>
    <s v="Total General"/>
    <n v="251"/>
    <s v="c75d3f1f5bcd6914d0331ce5ec17c0db8f2070a2d4285f8e3ff11c6ca19168ff"/>
    <s v="866d562d83a77144c090ae01fef5e5dc5d322dfdcb968ee04e0fa262fe1b2619"/>
    <x v="71"/>
    <n v="135193.71434999999"/>
    <n v="122528.56879999999"/>
    <n v="135193.71434999999"/>
    <n v="122528.56879999999"/>
    <n v="38844.704760000001"/>
    <n v="30238.656099999997"/>
    <n v="38844.704760000001"/>
    <n v="30238.656099999997"/>
    <n v="0"/>
    <n v="0"/>
    <n v="137.94900000000001"/>
    <n v="132.37299999999999"/>
    <n v="0"/>
    <n v="0"/>
    <n v="38754.704760000001"/>
    <n v="29899.1561"/>
    <n v="132196.17527000001"/>
    <n v="115578.30793000001"/>
    <n v="0"/>
    <n v="0"/>
    <n v="0"/>
    <n v="0"/>
    <n v="0"/>
    <n v="0"/>
    <s v="Total General"/>
    <s v="Totales"/>
    <s v="Total General"/>
    <x v="56"/>
    <x v="3"/>
    <n v="135193.71434999999"/>
    <n v="122528.56879999999"/>
    <n v="915229324.65265"/>
    <n v="785024033.86473012"/>
    <n v="876641246.77607977"/>
    <n v="747866068.79561019"/>
    <n v="915229324.65265"/>
    <n v="785024033.86473012"/>
    <n v="529500429.12055975"/>
    <n v="501361149.58613014"/>
    <n v="135193.71434999999"/>
    <n v="122528.56879999999"/>
    <n v="1.4771567159007829E-2"/>
    <n v="1.5608257010525269E-2"/>
    <n v="12665.145550000001"/>
    <n v="10.336483706647194"/>
    <n v="100"/>
    <n v="100"/>
    <n v="100"/>
    <n v="100"/>
    <n v="1.4771567159007829E-2"/>
    <n v="1.5421783408798751E-2"/>
    <n v="1.5608257010525269E-2"/>
    <n v="1.6383758257320635E-2"/>
    <m/>
    <m/>
    <m/>
    <n v="0"/>
    <m/>
    <n v="0"/>
    <m/>
    <n v="0"/>
    <m/>
    <n v="28.460420435152891"/>
    <n v="28.732626325685384"/>
    <n v="24.678861751301216"/>
    <n v="7.3361044908909065E-3"/>
    <n v="29.61805554103918"/>
    <n v="14.378015769243312"/>
    <n v="29.316055990913991"/>
    <n v="25.869176176301544"/>
    <s v="Resto"/>
    <n v="2023"/>
    <n v="4"/>
    <d v="2025-03-26T00:00:00"/>
    <x v="56"/>
    <x v="71"/>
  </r>
  <r>
    <n v="2024"/>
    <n v="12"/>
    <n v="127"/>
    <x v="5"/>
    <s v="Total General"/>
    <n v="263"/>
    <s v="4be84111a613654b362415e563cb7607df7b203b5d303802a8a546061bbc7847"/>
    <s v="866d562d83a77144c090ae01fef5e5dc5d322dfdcb968ee04e0fa262fe1b2619"/>
    <x v="54"/>
    <n v="1641104.9195699999"/>
    <n v="952812.23949000007"/>
    <n v="1641104.9195699999"/>
    <n v="952812.23949000007"/>
    <n v="246604.93112000002"/>
    <n v="251785.68774000002"/>
    <n v="246604.93112000002"/>
    <n v="251785.68774000002"/>
    <n v="0"/>
    <n v="0"/>
    <n v="137.94900000000001"/>
    <n v="132.37299999999999"/>
    <n v="0"/>
    <n v="765.66129000000001"/>
    <n v="8667.3600100000003"/>
    <n v="679.58435999999995"/>
    <n v="-14817.59626"/>
    <n v="-8870.3508899999997"/>
    <n v="0"/>
    <n v="0"/>
    <n v="0"/>
    <n v="0"/>
    <n v="0"/>
    <n v="0"/>
    <s v="Total General"/>
    <s v="Totales"/>
    <s v="Total General"/>
    <x v="56"/>
    <x v="3"/>
    <n v="1641104.9195699999"/>
    <n v="952812.23949000007"/>
    <n v="915229324.65265"/>
    <n v="785024033.86473012"/>
    <n v="876641246.77607977"/>
    <n v="747866068.79561019"/>
    <n v="915229324.65265"/>
    <n v="785024033.86473012"/>
    <n v="529500429.12055975"/>
    <n v="501361149.58613014"/>
    <n v="1641104.9195699999"/>
    <n v="952812.23949000007"/>
    <n v="0.17931078860402949"/>
    <n v="0.1213736393265868"/>
    <n v="688292.68007999985"/>
    <n v="72.238018316012997"/>
    <n v="100"/>
    <n v="100"/>
    <n v="100"/>
    <n v="100"/>
    <n v="0.17931078860402949"/>
    <n v="0.18720370797122518"/>
    <n v="0.1213736393265868"/>
    <n v="0.12740412745619578"/>
    <m/>
    <m/>
    <m/>
    <n v="0"/>
    <m/>
    <n v="0"/>
    <m/>
    <n v="0"/>
    <m/>
    <n v="-2.0576056830322154"/>
    <n v="15.026762041796518"/>
    <n v="26.425530372570595"/>
    <n v="4.6573131494828605E-2"/>
    <n v="1175.3913303714053"/>
    <n v="67.046337216542739"/>
    <n v="-58.493698019006487"/>
    <n v="-7.661301885657422"/>
    <s v="Resto"/>
    <n v="2023"/>
    <n v="4"/>
    <d v="2025-03-26T00:00:00"/>
    <x v="56"/>
    <x v="54"/>
  </r>
  <r>
    <n v="2024"/>
    <n v="12"/>
    <n v="906"/>
    <x v="11"/>
    <s v="Total General"/>
    <n v="256"/>
    <s v="51e8ea280b44e16934d4d611901f3d3afc41789840acdff81942c2f65009cd52"/>
    <s v="866d562d83a77144c090ae01fef5e5dc5d322dfdcb968ee04e0fa262fe1b2619"/>
    <x v="26"/>
    <n v="10175274.549889999"/>
    <n v="7376094.61314"/>
    <n v="10175274.549889999"/>
    <n v="7376094.61314"/>
    <n v="6419910.3724000007"/>
    <n v="5650443.31776"/>
    <n v="6419910.3724000007"/>
    <n v="5650443.31776"/>
    <n v="0"/>
    <n v="0"/>
    <n v="137.94900000000001"/>
    <n v="132.37299999999999"/>
    <n v="0"/>
    <n v="0"/>
    <n v="6419910.3723999998"/>
    <n v="5650443.31776"/>
    <n v="-1768992.3195999998"/>
    <n v="-1611256.7447200001"/>
    <n v="0"/>
    <n v="0"/>
    <n v="0"/>
    <n v="0"/>
    <n v="10196875.34355"/>
    <n v="7378631.2091000006"/>
    <s v="Total General"/>
    <s v="Totales"/>
    <s v="Total General"/>
    <x v="56"/>
    <x v="3"/>
    <n v="10175274.549889999"/>
    <n v="7376094.61314"/>
    <n v="915229324.65265"/>
    <n v="785024033.86473012"/>
    <n v="876641246.77607977"/>
    <n v="747866068.79561019"/>
    <n v="915229324.65265"/>
    <n v="785024033.86473012"/>
    <n v="529500429.12055975"/>
    <n v="501361149.58613014"/>
    <n v="10175274.549889999"/>
    <n v="7376094.61314"/>
    <n v="1.111773221837242"/>
    <n v="0.93960111983157413"/>
    <n v="2799179.9367499985"/>
    <n v="37.949349670263913"/>
    <n v="100"/>
    <n v="100"/>
    <n v="100"/>
    <n v="100"/>
    <n v="1.111773221837242"/>
    <n v="1.1607113613819116"/>
    <n v="0.93960111983157413"/>
    <n v="0.98628550229838907"/>
    <m/>
    <m/>
    <n v="1.1141333727937468"/>
    <n v="0"/>
    <m/>
    <n v="0"/>
    <m/>
    <n v="2818244.1344499998"/>
    <n v="38.194673979291508"/>
    <n v="13.617817423660838"/>
    <n v="63.093239803238568"/>
    <n v="76.604810731333728"/>
    <n v="1.2124466798001929"/>
    <n v="13.617817423660817"/>
    <n v="9.7895990441554837"/>
    <n v="-362.91341128330362"/>
    <n v="-350.68547183905935"/>
    <s v="Resto"/>
    <n v="2023"/>
    <n v="4"/>
    <d v="2025-03-26T00:00:00"/>
    <x v="56"/>
    <x v="26"/>
  </r>
  <r>
    <n v="2024"/>
    <n v="12"/>
    <n v="705"/>
    <x v="52"/>
    <s v="Total General"/>
    <n v="36"/>
    <s v="76a50887d8f1c2e9301755428990ad81479ee21c25b43215cf524541e0503269"/>
    <s v="866d562d83a77144c090ae01fef5e5dc5d322dfdcb968ee04e0fa262fe1b2619"/>
    <x v="60"/>
    <n v="671926.05077999993"/>
    <n v="603978.9678300001"/>
    <n v="671926.05077999993"/>
    <n v="603978.9678300001"/>
    <n v="636538.17339000001"/>
    <n v="636807.54243999999"/>
    <n v="636538.17339000001"/>
    <n v="636807.54243999999"/>
    <n v="0"/>
    <n v="0"/>
    <n v="137.94900000000001"/>
    <n v="132.37299999999999"/>
    <n v="0"/>
    <n v="0"/>
    <n v="144941.93474"/>
    <n v="98014.012180000005"/>
    <n v="144505.20162000001"/>
    <n v="105172.52271999999"/>
    <n v="0"/>
    <n v="0"/>
    <n v="0"/>
    <n v="0"/>
    <n v="0"/>
    <n v="0"/>
    <s v="Total General"/>
    <s v="Totales"/>
    <s v="Total General"/>
    <x v="56"/>
    <x v="3"/>
    <n v="671926.05077999993"/>
    <n v="603978.9678300001"/>
    <n v="915229324.65265"/>
    <n v="785024033.86473012"/>
    <n v="876641246.77607977"/>
    <n v="747866068.79561019"/>
    <n v="915229324.65265"/>
    <n v="785024033.86473012"/>
    <n v="529500429.12055975"/>
    <n v="501361149.58613014"/>
    <n v="671926.05077999993"/>
    <n v="603978.9678300001"/>
    <n v="7.3416140925664813E-2"/>
    <n v="7.6937640349247396E-2"/>
    <n v="67947.082949999836"/>
    <n v="11.249908783102637"/>
    <n v="100"/>
    <n v="100"/>
    <n v="100"/>
    <n v="100"/>
    <n v="7.3416140925664813E-2"/>
    <n v="7.6647779607800018E-2"/>
    <n v="7.6937640349247396E-2"/>
    <n v="8.0760311642787741E-2"/>
    <m/>
    <m/>
    <m/>
    <n v="0"/>
    <m/>
    <n v="0"/>
    <m/>
    <n v="0"/>
    <m/>
    <n v="-4.2299915131005505E-2"/>
    <n v="94.733367258358243"/>
    <n v="105.4353837399252"/>
    <n v="0.12021485505634394"/>
    <n v="47.8787894875869"/>
    <n v="37.398246122435516"/>
    <n v="100.30222657392531"/>
    <n v="93.193554404834387"/>
    <s v="Resto"/>
    <n v="2023"/>
    <n v="4"/>
    <d v="2025-03-26T00:00:00"/>
    <x v="56"/>
    <x v="60"/>
  </r>
  <r>
    <n v="2024"/>
    <n v="12"/>
    <n v="102"/>
    <x v="37"/>
    <s v="Total General"/>
    <n v="224"/>
    <s v="84a5092e4a5b6fe968fd523fb2fc917dbffae44105f82b6b94c8ed5b9a800223"/>
    <s v="866d562d83a77144c090ae01fef5e5dc5d322dfdcb968ee04e0fa262fe1b2619"/>
    <x v="63"/>
    <n v="342480.62541000004"/>
    <n v="355281.34495"/>
    <n v="342480.62541000004"/>
    <n v="355281.34495"/>
    <n v="114157.63875999999"/>
    <n v="68006.181779999999"/>
    <n v="114157.63875999999"/>
    <n v="68006.181779999999"/>
    <n v="0"/>
    <n v="0"/>
    <n v="137.94900000000001"/>
    <n v="132.37299999999999"/>
    <n v="7778.2909400000008"/>
    <n v="2494.8323599999999"/>
    <n v="30245.018510000002"/>
    <n v="16873.32691"/>
    <n v="72360.476569999999"/>
    <n v="67946.829769999997"/>
    <n v="0"/>
    <n v="0"/>
    <n v="0"/>
    <n v="0"/>
    <n v="0"/>
    <n v="0"/>
    <s v="Total General"/>
    <s v="Totales"/>
    <s v="Total General"/>
    <x v="56"/>
    <x v="3"/>
    <n v="342480.62541000004"/>
    <n v="355281.34495"/>
    <n v="915229324.65265"/>
    <n v="785024033.86473012"/>
    <n v="876641246.77607977"/>
    <n v="747866068.79561019"/>
    <n v="915229324.65265"/>
    <n v="785024033.86473012"/>
    <n v="529500429.12055975"/>
    <n v="501361149.58613014"/>
    <n v="342480.62541000004"/>
    <n v="355281.34495"/>
    <n v="3.7420197996822176E-2"/>
    <n v="4.5257384439674316E-2"/>
    <n v="-12800.719539999962"/>
    <n v="-3.6029810520452288"/>
    <n v="100"/>
    <n v="100"/>
    <n v="100"/>
    <n v="100"/>
    <n v="3.7420197996822176E-2"/>
    <n v="3.9067363835491503E-2"/>
    <n v="4.5257384439674316E-2"/>
    <n v="4.750601207541847E-2"/>
    <m/>
    <m/>
    <m/>
    <n v="0"/>
    <m/>
    <n v="0"/>
    <m/>
    <n v="0"/>
    <m/>
    <n v="67.863620294549037"/>
    <n v="33.332583010596991"/>
    <n v="19.14150088279213"/>
    <n v="2.1559498818462319E-2"/>
    <n v="79.24751100552227"/>
    <n v="6.4957361733287478"/>
    <n v="41.797704967768709"/>
    <n v="24.833133447309034"/>
    <s v="Resto"/>
    <n v="2023"/>
    <n v="4"/>
    <d v="2025-03-26T00:00:00"/>
    <x v="56"/>
    <x v="63"/>
  </r>
  <r>
    <n v="2024"/>
    <n v="12"/>
    <n v="92"/>
    <x v="22"/>
    <s v="Total General"/>
    <n v="219"/>
    <s v="314f04b30f62e0056bd059354a5536fb2e302107eed143b5fa2aa0bbba07f608"/>
    <s v="866d562d83a77144c090ae01fef5e5dc5d322dfdcb968ee04e0fa262fe1b2619"/>
    <x v="27"/>
    <n v="12045333.467219999"/>
    <n v="12495032.84175"/>
    <n v="12045333.467219999"/>
    <n v="12495032.84175"/>
    <n v="5960597.8452300001"/>
    <n v="6296886.7141499994"/>
    <n v="5960597.8452300001"/>
    <n v="6296886.7141499994"/>
    <n v="0"/>
    <n v="0"/>
    <n v="137.94900000000001"/>
    <n v="132.37299999999999"/>
    <n v="0"/>
    <n v="0"/>
    <n v="1959405.60148"/>
    <n v="1312572.4806600001"/>
    <n v="3465108.6709400001"/>
    <n v="2833503.7310199998"/>
    <n v="0"/>
    <n v="0"/>
    <n v="0"/>
    <n v="0"/>
    <n v="0"/>
    <n v="0"/>
    <s v="Total General"/>
    <s v="Totales"/>
    <s v="Total General"/>
    <x v="56"/>
    <x v="3"/>
    <n v="12045333.467219999"/>
    <n v="12495032.84175"/>
    <n v="915229324.65265"/>
    <n v="785024033.86473012"/>
    <n v="876641246.77607977"/>
    <n v="747866068.79561019"/>
    <n v="915229324.65265"/>
    <n v="785024033.86473012"/>
    <n v="529500429.12055975"/>
    <n v="501361149.58613014"/>
    <n v="12045333.467219999"/>
    <n v="12495032.84175"/>
    <n v="1.3161000355611936"/>
    <n v="1.5916751975396282"/>
    <n v="-449699.37453000061"/>
    <n v="-3.5990251504374404"/>
    <n v="100"/>
    <n v="100"/>
    <n v="100"/>
    <n v="100"/>
    <n v="1.3161000355611936"/>
    <n v="1.3740322522488764"/>
    <n v="1.5916751975396282"/>
    <n v="1.6707580893290745"/>
    <m/>
    <m/>
    <m/>
    <n v="0"/>
    <m/>
    <n v="0"/>
    <m/>
    <n v="0"/>
    <m/>
    <n v="-5.3405577102778494"/>
    <n v="49.484705935714338"/>
    <n v="50.395119355829443"/>
    <n v="1.1257021746195519"/>
    <n v="49.279802094795791"/>
    <n v="22.290598491382131"/>
    <n v="56.546728762433318"/>
    <n v="46.323301652668107"/>
    <s v="Resto"/>
    <n v="2023"/>
    <n v="4"/>
    <d v="2025-03-26T00:00:00"/>
    <x v="56"/>
    <x v="27"/>
  </r>
  <r>
    <n v="2024"/>
    <n v="12"/>
    <n v="115"/>
    <x v="72"/>
    <s v="Total General"/>
    <n v="232"/>
    <s v="835d5e8314340ab852a2f979ab4cd53e994dbe38366afb6eed84fe4957b980c8"/>
    <s v="866d562d83a77144c090ae01fef5e5dc5d322dfdcb968ee04e0fa262fe1b2619"/>
    <x v="76"/>
    <n v="57341.116409999995"/>
    <n v="46427.239700000006"/>
    <n v="57341.116409999995"/>
    <n v="46427.239700000006"/>
    <n v="43075.283600000002"/>
    <n v="29067.632790000003"/>
    <n v="43075.283600000002"/>
    <n v="29067.632790000003"/>
    <n v="0"/>
    <n v="0"/>
    <n v="137.94900000000001"/>
    <n v="132.37299999999999"/>
    <n v="0"/>
    <n v="0"/>
    <n v="43075.283600000002"/>
    <n v="29067.63279"/>
    <n v="52810.265939999997"/>
    <n v="36180.359570000001"/>
    <n v="0"/>
    <n v="0"/>
    <n v="0"/>
    <n v="0"/>
    <n v="0"/>
    <n v="0"/>
    <s v="Total General"/>
    <s v="Totales"/>
    <s v="Total General"/>
    <x v="56"/>
    <x v="3"/>
    <n v="57341.116409999995"/>
    <n v="46427.239700000006"/>
    <n v="915229324.65265"/>
    <n v="785024033.86473012"/>
    <n v="876641246.77607977"/>
    <n v="747866068.79561019"/>
    <n v="915229324.65265"/>
    <n v="785024033.86473012"/>
    <n v="529500429.12055975"/>
    <n v="501361149.58613014"/>
    <n v="57341.116409999995"/>
    <n v="46427.239700000006"/>
    <n v="6.2652184392979569E-3"/>
    <n v="5.9141169820540835E-3"/>
    <n v="10913.87670999999"/>
    <n v="23.507485649636827"/>
    <n v="100"/>
    <n v="100"/>
    <n v="100"/>
    <n v="100"/>
    <n v="6.2652184392979569E-3"/>
    <n v="6.5410014211488062E-3"/>
    <n v="5.9141169820540835E-3"/>
    <n v="6.207961777804423E-3"/>
    <m/>
    <m/>
    <m/>
    <n v="0"/>
    <m/>
    <n v="0"/>
    <m/>
    <n v="0"/>
    <m/>
    <n v="48.189857465169929"/>
    <n v="75.121110813405608"/>
    <n v="62.609004924322477"/>
    <n v="8.1350800171291968E-3"/>
    <n v="48.189857465169951"/>
    <n v="45.963905742355223"/>
    <n v="81.566117559301205"/>
    <n v="80.340917380219395"/>
    <s v="Resto"/>
    <n v="2023"/>
    <n v="4"/>
    <d v="2025-03-26T00:00:00"/>
    <x v="56"/>
    <x v="76"/>
  </r>
  <r>
    <n v="2024"/>
    <n v="12"/>
    <n v="89"/>
    <x v="29"/>
    <s v="Total General"/>
    <n v="61"/>
    <s v="d029fa3a95e174a19934857f535eb9427d967218a36ea014b70ad704bc6c8d1c"/>
    <s v="866d562d83a77144c090ae01fef5e5dc5d322dfdcb968ee04e0fa262fe1b2619"/>
    <x v="37"/>
    <n v="3810245.83519"/>
    <n v="3485553.0195599999"/>
    <n v="3810245.83519"/>
    <n v="3485553.0195599999"/>
    <n v="2507486.2306199996"/>
    <n v="2377752.7284799996"/>
    <n v="2507486.2306199996"/>
    <n v="2377752.7284799996"/>
    <n v="0"/>
    <n v="0"/>
    <n v="137.94900000000001"/>
    <n v="132.37299999999999"/>
    <n v="43643.057390000002"/>
    <n v="16977.862249999998"/>
    <n v="2003520.17337"/>
    <n v="1868849.22371"/>
    <n v="2986968.7505999999"/>
    <n v="2582750.4080500002"/>
    <n v="0"/>
    <n v="0"/>
    <n v="0"/>
    <n v="0"/>
    <n v="0"/>
    <n v="0"/>
    <s v="Total General"/>
    <s v="Totales"/>
    <s v="Total General"/>
    <x v="56"/>
    <x v="3"/>
    <n v="3810245.83519"/>
    <n v="3485553.0195599999"/>
    <n v="915229324.65265"/>
    <n v="785024033.86473012"/>
    <n v="876641246.77607977"/>
    <n v="747866068.79561019"/>
    <n v="915229324.65265"/>
    <n v="785024033.86473012"/>
    <n v="529500429.12055975"/>
    <n v="501361149.58613014"/>
    <n v="3810245.83519"/>
    <n v="3485553.0195599999"/>
    <n v="0.41631596940319554"/>
    <n v="0.44400589908061411"/>
    <n v="324692.81563000008"/>
    <n v="9.3153888007988961"/>
    <n v="100"/>
    <n v="100"/>
    <n v="100"/>
    <n v="100"/>
    <n v="0.41631596940319554"/>
    <n v="0.43464140538703744"/>
    <n v="0.44400589908061411"/>
    <n v="0.46606647433186227"/>
    <m/>
    <m/>
    <m/>
    <n v="0"/>
    <m/>
    <n v="0"/>
    <m/>
    <n v="0"/>
    <m/>
    <n v="5.456139344772537"/>
    <n v="65.809040651965248"/>
    <n v="68.217373688957863"/>
    <n v="0.47355697799615576"/>
    <n v="7.2060896059155555"/>
    <n v="15.650693202491372"/>
    <n v="67.075364379608857"/>
    <n v="72.358878267335086"/>
    <s v="Resto"/>
    <n v="2023"/>
    <n v="4"/>
    <d v="2025-03-26T00:00:00"/>
    <x v="56"/>
    <x v="37"/>
  </r>
  <r>
    <n v="2024"/>
    <n v="12"/>
    <n v="123"/>
    <x v="78"/>
    <s v="Total General"/>
    <n v="236"/>
    <s v="9a049b03f6fc40bfcf2f136320359257ed4af8513f71aa6fef47f17059bbae23"/>
    <s v="866d562d83a77144c090ae01fef5e5dc5d322dfdcb968ee04e0fa262fe1b2619"/>
    <x v="67"/>
    <n v="120170.94676000001"/>
    <n v="0"/>
    <n v="120170.94676000001"/>
    <n v="0"/>
    <n v="94540.249620000002"/>
    <n v="0"/>
    <n v="94540.249620000002"/>
    <n v="0"/>
    <n v="0"/>
    <n v="0"/>
    <n v="137.94900000000001"/>
    <n v="132.37299999999999"/>
    <n v="0"/>
    <n v="0"/>
    <n v="12520.009480000001"/>
    <n v="0"/>
    <n v="20671.54422"/>
    <n v="0"/>
    <n v="0"/>
    <n v="0"/>
    <n v="0"/>
    <n v="0"/>
    <n v="0"/>
    <n v="0"/>
    <s v="Total General"/>
    <s v="Totales"/>
    <s v="Total General"/>
    <x v="56"/>
    <x v="3"/>
    <n v="120170.94676000001"/>
    <n v="0"/>
    <n v="915229324.65265"/>
    <n v="785024033.86473012"/>
    <n v="876641246.77607977"/>
    <n v="747866068.79561019"/>
    <n v="915229324.65265"/>
    <n v="785024033.86473012"/>
    <n v="529500429.12055975"/>
    <n v="501361149.58613014"/>
    <n v="120170.94676000001"/>
    <n v="0"/>
    <n v="1.3130146021665944E-2"/>
    <m/>
    <m/>
    <m/>
    <n v="100"/>
    <m/>
    <n v="100"/>
    <m/>
    <n v="1.3130146021665944E-2"/>
    <n v="1.370811003953311E-2"/>
    <m/>
    <m/>
    <m/>
    <m/>
    <m/>
    <n v="0"/>
    <m/>
    <n v="0"/>
    <m/>
    <n v="0"/>
    <m/>
    <m/>
    <n v="78.671469409999332"/>
    <m/>
    <n v="1.7854612465002275E-2"/>
    <m/>
    <m/>
    <n v="60.566396717893575"/>
    <m/>
    <s v="Resto"/>
    <n v="2023"/>
    <n v="4"/>
    <d v="2025-03-26T00:00:00"/>
    <x v="56"/>
    <x v="67"/>
  </r>
  <r>
    <n v="2024"/>
    <n v="12"/>
    <n v="60"/>
    <x v="74"/>
    <s v="Total General"/>
    <n v="210"/>
    <s v="d29d53701d3c859e29e1b90028eec1ca8e2f29439198b6e036c60951fb458aa1"/>
    <s v="866d562d83a77144c090ae01fef5e5dc5d322dfdcb968ee04e0fa262fe1b2619"/>
    <x v="31"/>
    <n v="5011186.3019700004"/>
    <n v="4263445.3383800006"/>
    <n v="5011186.3019700004"/>
    <n v="4263445.3383800006"/>
    <n v="3205503.8151400001"/>
    <n v="2819086.8154799999"/>
    <n v="3205503.8151400001"/>
    <n v="2819086.8154799999"/>
    <n v="0"/>
    <n v="0"/>
    <n v="137.94900000000001"/>
    <n v="132.37299999999999"/>
    <n v="38263.946329999999"/>
    <n v="-667.78620000000001"/>
    <n v="2531339.0696799997"/>
    <n v="2186193.4881599997"/>
    <n v="3641948.5120100002"/>
    <n v="3202590.4858600004"/>
    <n v="1265297.9122599999"/>
    <n v="1364920.6938999998"/>
    <n v="3507282.94117"/>
    <n v="2643984.1206199997"/>
    <n v="238605.44854000001"/>
    <n v="254540.52386000002"/>
    <s v="Total General"/>
    <s v="Totales"/>
    <s v="Total General"/>
    <x v="56"/>
    <x v="3"/>
    <n v="5011186.3019700004"/>
    <n v="4263445.3383800006"/>
    <n v="915229324.65265"/>
    <n v="785024033.86473012"/>
    <n v="876641246.77607977"/>
    <n v="747866068.79561019"/>
    <n v="915229324.65265"/>
    <n v="785024033.86473012"/>
    <n v="529500429.12055975"/>
    <n v="501361149.58613014"/>
    <n v="5011186.3019700004"/>
    <n v="4263445.3383800006"/>
    <n v="0.54753340687284657"/>
    <n v="0.54309742816289974"/>
    <n v="747740.96358999982"/>
    <n v="17.538420320738112"/>
    <n v="100"/>
    <n v="100"/>
    <n v="100"/>
    <n v="100"/>
    <n v="0.54753340687284657"/>
    <n v="0.57163478451408145"/>
    <n v="0.54309742816289974"/>
    <n v="0.57008139776230293"/>
    <n v="0.13824927569275697"/>
    <n v="0.38321356699328801"/>
    <n v="2.607056418680161E-2"/>
    <n v="-99622.781639999943"/>
    <n v="-7.2987963392471489"/>
    <n v="863298.8205500003"/>
    <n v="32.65143742041694"/>
    <n v="-15935.075320000004"/>
    <n v="-6.2603294274527599"/>
    <n v="13.707169198838809"/>
    <n v="63.966965544263452"/>
    <n v="66.122269473054402"/>
    <n v="0.60538266616024816"/>
    <n v="15.787513016996968"/>
    <n v="13.71883255414148"/>
    <n v="69.505075684964794"/>
    <n v="68.263285543763033"/>
    <s v="Resto"/>
    <n v="2023"/>
    <n v="4"/>
    <d v="2025-03-26T00:00:00"/>
    <x v="56"/>
    <x v="31"/>
  </r>
  <r>
    <n v="2024"/>
    <n v="12"/>
    <n v="91"/>
    <x v="60"/>
    <s v="Total General"/>
    <n v="218"/>
    <s v="5966abd0cbfc86f98a186531b2b4ee5f6e910120ce13222f98207203dfc9a9a2"/>
    <s v="866d562d83a77144c090ae01fef5e5dc5d322dfdcb968ee04e0fa262fe1b2619"/>
    <x v="32"/>
    <n v="4784744.0388700003"/>
    <n v="4653799.87928"/>
    <n v="4784744.0388700003"/>
    <n v="4653799.87928"/>
    <n v="3109284.4024999999"/>
    <n v="2044603.9342899998"/>
    <n v="3109284.4024999999"/>
    <n v="2044603.9342899998"/>
    <n v="0"/>
    <n v="0"/>
    <n v="137.94900000000001"/>
    <n v="132.37299999999999"/>
    <n v="211968.94493"/>
    <n v="323825.13543999998"/>
    <n v="1438598.9627999999"/>
    <n v="966982.19180999999"/>
    <n v="2363511.0212900001"/>
    <n v="1771038.7305399999"/>
    <n v="1038234.35858"/>
    <n v="2182770.94759"/>
    <n v="3663694.9938600003"/>
    <n v="2404303.3786499999"/>
    <n v="0"/>
    <n v="0"/>
    <s v="Total General"/>
    <s v="Totales"/>
    <s v="Total General"/>
    <x v="56"/>
    <x v="3"/>
    <n v="4784744.0388700003"/>
    <n v="4653799.87928"/>
    <n v="915229324.65265"/>
    <n v="785024033.86473012"/>
    <n v="876641246.77607977"/>
    <n v="747866068.79561019"/>
    <n v="915229324.65265"/>
    <n v="785024033.86473012"/>
    <n v="529500429.12055975"/>
    <n v="501361149.58613014"/>
    <n v="4784744.0388700003"/>
    <n v="4653799.87928"/>
    <n v="0.52279181949135178"/>
    <n v="0.59282259886605082"/>
    <n v="130944.15959000029"/>
    <n v="2.813704133970174"/>
    <n v="100"/>
    <n v="100"/>
    <n v="100"/>
    <n v="100"/>
    <n v="0.52279181949135178"/>
    <n v="0.54580411958327191"/>
    <n v="0.59282259886605082"/>
    <n v="0.62227717949213057"/>
    <n v="0.11343980471495853"/>
    <n v="0.40030349718639696"/>
    <m/>
    <n v="-1144536.58901"/>
    <n v="-52.435029441530922"/>
    <n v="1259391.6152100004"/>
    <n v="52.380728089195649"/>
    <n v="0"/>
    <m/>
    <n v="52.072699771054509"/>
    <n v="64.983296436360902"/>
    <n v="43.934075106949486"/>
    <n v="0.58721093156886939"/>
    <n v="48.772022378946424"/>
    <n v="33.453378547478295"/>
    <n v="60.867030017690169"/>
    <n v="54.599720217025492"/>
    <s v="Resto"/>
    <n v="2023"/>
    <n v="4"/>
    <d v="2025-03-26T00:00:00"/>
    <x v="56"/>
    <x v="32"/>
  </r>
  <r>
    <n v="2024"/>
    <n v="12"/>
    <n v="93"/>
    <x v="43"/>
    <s v="Total General"/>
    <n v="220"/>
    <s v="36790ecd55c2030dc553685bef719df653f413a20cdad1bfd1dc934c76686ddd"/>
    <s v="866d562d83a77144c090ae01fef5e5dc5d322dfdcb968ee04e0fa262fe1b2619"/>
    <x v="61"/>
    <n v="790543.25459999999"/>
    <n v="654697.32048999995"/>
    <n v="790543.25459999999"/>
    <n v="654697.32048999995"/>
    <n v="200055.58729000002"/>
    <n v="156448.14785000001"/>
    <n v="200055.58729000002"/>
    <n v="156448.14785000001"/>
    <n v="0"/>
    <n v="0"/>
    <n v="137.94900000000001"/>
    <n v="132.37299999999999"/>
    <n v="8.2452299999999994"/>
    <n v="-0.43876999999999999"/>
    <n v="12653.958359999999"/>
    <n v="15876.31673"/>
    <n v="35620.681479999999"/>
    <n v="1648.1358400000001"/>
    <n v="0"/>
    <n v="0"/>
    <n v="0"/>
    <n v="0"/>
    <n v="0"/>
    <n v="0"/>
    <s v="Total General"/>
    <s v="Totales"/>
    <s v="Total General"/>
    <x v="56"/>
    <x v="3"/>
    <n v="790543.25459999999"/>
    <n v="654697.32048999995"/>
    <n v="915229324.65265"/>
    <n v="785024033.86473012"/>
    <n v="876641246.77607977"/>
    <n v="747866068.79561019"/>
    <n v="915229324.65265"/>
    <n v="785024033.86473012"/>
    <n v="529500429.12055975"/>
    <n v="501361149.58613014"/>
    <n v="790543.25459999999"/>
    <n v="654697.32048999995"/>
    <n v="8.6376521523720717E-2"/>
    <n v="8.3398379189345034E-2"/>
    <n v="135845.93411000003"/>
    <n v="20.749425705351566"/>
    <n v="100"/>
    <n v="100"/>
    <n v="100"/>
    <n v="100"/>
    <n v="8.6376521523720717E-2"/>
    <n v="9.0178651473141122E-2"/>
    <n v="8.3398379189345034E-2"/>
    <n v="8.7542054360662133E-2"/>
    <m/>
    <m/>
    <m/>
    <n v="0"/>
    <m/>
    <n v="0"/>
    <m/>
    <n v="0"/>
    <m/>
    <n v="27.873413676849744"/>
    <n v="25.306089973688334"/>
    <n v="23.896256018416015"/>
    <n v="3.7781949982981074E-2"/>
    <n v="-20.296636964359692"/>
    <n v="2061.2709714509938"/>
    <n v="35.524189415367694"/>
    <n v="963.28933238900981"/>
    <s v="Resto"/>
    <n v="2023"/>
    <n v="4"/>
    <d v="2025-03-26T00:00:00"/>
    <x v="56"/>
    <x v="61"/>
  </r>
  <r>
    <n v="2024"/>
    <n v="12"/>
    <n v="68"/>
    <x v="61"/>
    <s v="Total General"/>
    <n v="213"/>
    <s v="d48ff4b2f68a10fd7c86f185a6ccede0dc0f2c48538d697cb33b6ada3f1e85db"/>
    <s v="866d562d83a77144c090ae01fef5e5dc5d322dfdcb968ee04e0fa262fe1b2619"/>
    <x v="72"/>
    <n v="1112737.2676300001"/>
    <n v="583459.9452999999"/>
    <n v="1112737.2676300001"/>
    <n v="583459.9452999999"/>
    <n v="205119.13970000003"/>
    <n v="216415.00185"/>
    <n v="205119.13970000003"/>
    <n v="216415.00185"/>
    <n v="0"/>
    <n v="0"/>
    <n v="137.94900000000001"/>
    <n v="132.37299999999999"/>
    <n v="-769.45040000000006"/>
    <n v="-622.75959999999998"/>
    <n v="29779.96355"/>
    <n v="30942.492979999999"/>
    <n v="136852.40165000001"/>
    <n v="152255.32015000001"/>
    <n v="1103263.2049"/>
    <n v="573380.07889"/>
    <n v="9474.0627299999996"/>
    <n v="10079.866410000001"/>
    <n v="0"/>
    <n v="0"/>
    <s v="Total General"/>
    <s v="Totales"/>
    <s v="Total General"/>
    <x v="56"/>
    <x v="3"/>
    <n v="1112737.2676300001"/>
    <n v="583459.9452999999"/>
    <n v="915229324.65265"/>
    <n v="785024033.86473012"/>
    <n v="876641246.77607977"/>
    <n v="747866068.79561019"/>
    <n v="915229324.65265"/>
    <n v="785024033.86473012"/>
    <n v="529500429.12055975"/>
    <n v="501361149.58613014"/>
    <n v="1112737.2676300001"/>
    <n v="583459.9452999999"/>
    <n v="0.12158015894566192"/>
    <n v="7.4323832154231551E-2"/>
    <n v="529277.32233000023"/>
    <n v="90.713565960017988"/>
    <n v="100"/>
    <n v="100"/>
    <n v="100"/>
    <n v="100"/>
    <n v="0.12158015894566192"/>
    <n v="0.12693188595930008"/>
    <n v="7.4323832154231551E-2"/>
    <n v="7.8016635550750987E-2"/>
    <n v="0.12054500169328743"/>
    <n v="1.0351572523744929E-3"/>
    <m/>
    <n v="529883.12601000001"/>
    <n v="92.413940685870145"/>
    <n v="-605.8036800000009"/>
    <n v="-6.0100367937316879"/>
    <n v="0"/>
    <m/>
    <n v="-5.2195374874378082"/>
    <n v="18.433744035272561"/>
    <n v="37.091663891121961"/>
    <n v="3.8738238614967641E-2"/>
    <n v="-3.7570645350114895"/>
    <n v="-10.116505935441367"/>
    <n v="21.760643723419811"/>
    <n v="20.322766356877281"/>
    <s v="Resto"/>
    <n v="2023"/>
    <n v="4"/>
    <d v="2025-03-26T00:00:00"/>
    <x v="56"/>
    <x v="72"/>
  </r>
  <r>
    <n v="2024"/>
    <n v="12"/>
    <n v="77"/>
    <x v="63"/>
    <s v="Total General"/>
    <n v="49"/>
    <s v="0e17daca5f3e175f448bacace3bc0da47d0655a74c8dd0dc497a3afbdad95f1f"/>
    <s v="866d562d83a77144c090ae01fef5e5dc5d322dfdcb968ee04e0fa262fe1b2619"/>
    <x v="11"/>
    <n v="17020235.984469999"/>
    <n v="9806444.11338"/>
    <n v="17020235.984469999"/>
    <n v="9806444.11338"/>
    <n v="3666982.0181000005"/>
    <n v="2955902.8457300002"/>
    <n v="3666982.0181000005"/>
    <n v="2955902.8457300002"/>
    <n v="0"/>
    <n v="0"/>
    <n v="137.94900000000001"/>
    <n v="132.37299999999999"/>
    <n v="0"/>
    <n v="0"/>
    <n v="3584277.63264"/>
    <n v="2909007.1614099997"/>
    <n v="3873102.5555400001"/>
    <n v="5211228.9689799994"/>
    <n v="12527726.040879998"/>
    <n v="7088212.1908299997"/>
    <n v="4056803.4462799998"/>
    <n v="2280919.1446500006"/>
    <n v="0"/>
    <n v="0"/>
    <s v="Total General"/>
    <s v="Totales"/>
    <s v="Total General"/>
    <x v="56"/>
    <x v="3"/>
    <n v="17020235.984469999"/>
    <n v="9806444.11338"/>
    <n v="915229324.65265"/>
    <n v="785024033.86473012"/>
    <n v="876641246.77607977"/>
    <n v="747866068.79561019"/>
    <n v="915229324.65265"/>
    <n v="785024033.86473012"/>
    <n v="529500429.12055975"/>
    <n v="501361149.58613014"/>
    <n v="17020235.984469999"/>
    <n v="9806444.11338"/>
    <n v="1.8596689950826868"/>
    <n v="1.2491903037798939"/>
    <n v="7213791.8710899986"/>
    <n v="73.561749678942604"/>
    <n v="100"/>
    <n v="100"/>
    <n v="100"/>
    <n v="100"/>
    <n v="1.8596689950826868"/>
    <n v="1.941528081990588"/>
    <n v="1.2491903037798939"/>
    <n v="1.3112567239709969"/>
    <n v="1.3688073254902045"/>
    <n v="0.44325540462983393"/>
    <m/>
    <n v="5439513.8500499986"/>
    <n v="76.740279545906958"/>
    <n v="1775884.3016299992"/>
    <n v="77.858275064042331"/>
    <n v="0"/>
    <m/>
    <n v="24.05624303238525"/>
    <n v="21.544836519575369"/>
    <n v="30.142453386308905"/>
    <n v="0.69253617493576769"/>
    <n v="23.213090713145434"/>
    <n v="-25.677751282955285"/>
    <n v="92.54280208803479"/>
    <n v="55.821902639971377"/>
    <s v="Medianas"/>
    <n v="2023"/>
    <n v="4"/>
    <d v="2025-03-26T00:00:00"/>
    <x v="56"/>
    <x v="11"/>
  </r>
  <r>
    <n v="2024"/>
    <n v="12"/>
    <n v="98"/>
    <x v="53"/>
    <s v="Total General"/>
    <n v="205"/>
    <s v="f8809aff4d69bece79dabe35be0c708b890d7eafb841f121330667b77d2e2590"/>
    <s v="866d562d83a77144c090ae01fef5e5dc5d322dfdcb968ee04e0fa262fe1b2619"/>
    <x v="42"/>
    <n v="3660701.92515"/>
    <n v="4474308.1404900001"/>
    <n v="3660701.92515"/>
    <n v="4474308.1404900001"/>
    <n v="1143311.3761600002"/>
    <n v="2198151.5086500002"/>
    <n v="1143311.3761600002"/>
    <n v="2198151.5086500002"/>
    <n v="0"/>
    <n v="0"/>
    <n v="137.94900000000001"/>
    <n v="132.37299999999999"/>
    <n v="0"/>
    <n v="0"/>
    <n v="911180.35549999995"/>
    <n v="1146868.0643800001"/>
    <n v="3435679.0296700001"/>
    <n v="3207081.7454400002"/>
    <n v="3060800.5975000001"/>
    <n v="3989311.4307199996"/>
    <n v="9281.4781000000003"/>
    <n v="10366.274039999998"/>
    <n v="133157.73890999999"/>
    <n v="110801.68812999999"/>
    <s v="Total General"/>
    <s v="Totales"/>
    <s v="Total General"/>
    <x v="56"/>
    <x v="3"/>
    <n v="3660701.92515"/>
    <n v="4474308.1404900001"/>
    <n v="915229324.65265"/>
    <n v="785024033.86473012"/>
    <n v="876641246.77607977"/>
    <n v="747866068.79561019"/>
    <n v="915229324.65265"/>
    <n v="785024033.86473012"/>
    <n v="529500429.12055975"/>
    <n v="501361149.58613014"/>
    <n v="3660701.92515"/>
    <n v="4474308.1404900001"/>
    <n v="0.3999764678146997"/>
    <n v="0.56995810923936396"/>
    <n v="-813606.21534000011"/>
    <n v="-18.183955816035922"/>
    <n v="100"/>
    <n v="100"/>
    <n v="100"/>
    <n v="100"/>
    <n v="0.3999764678146997"/>
    <n v="0.41758267006173078"/>
    <n v="0.56995810923936396"/>
    <n v="0.59827666037791805"/>
    <n v="0.33442990899156799"/>
    <n v="1.0141150256000077E-3"/>
    <n v="1.4549111935474349E-2"/>
    <n v="-928510.83321999945"/>
    <n v="-23.274964849069701"/>
    <n v="-1084.7959399999982"/>
    <n v="-10.464665855968425"/>
    <n v="22356.05077999999"/>
    <n v="20.176633729416071"/>
    <n v="-47.987599050341736"/>
    <n v="31.232025975814793"/>
    <n v="49.128299608110396"/>
    <n v="0.21592265336949981"/>
    <n v="-20.550551209865063"/>
    <n v="7.1278907859156249"/>
    <n v="26.521114098004656"/>
    <n v="35.760487427882943"/>
    <s v="Resto"/>
    <n v="2023"/>
    <n v="4"/>
    <d v="2025-03-26T00:00:00"/>
    <x v="56"/>
    <x v="42"/>
  </r>
  <r>
    <n v="2024"/>
    <n v="12"/>
    <n v="79"/>
    <x v="59"/>
    <s v="Total General"/>
    <n v="51"/>
    <s v="031b4af5197ec30a926f48cf40e11a7dbc470048a21e4003b7a3c07c5dab1baa"/>
    <s v="866d562d83a77144c090ae01fef5e5dc5d322dfdcb968ee04e0fa262fe1b2619"/>
    <x v="5"/>
    <n v="77118417.460149989"/>
    <n v="65800436.183449998"/>
    <n v="77118417.460149989"/>
    <n v="65800436.183449998"/>
    <n v="40525764.559409998"/>
    <n v="35296217.038890004"/>
    <n v="40525764.559409998"/>
    <n v="35296217.038890004"/>
    <n v="0"/>
    <n v="0"/>
    <n v="137.94900000000001"/>
    <n v="132.37299999999999"/>
    <n v="0"/>
    <n v="0"/>
    <n v="39801908.189160004"/>
    <n v="34712897.989210002"/>
    <n v="38338453.584419996"/>
    <n v="38163785.990570001"/>
    <n v="50050237.621789999"/>
    <n v="43246378.266149998"/>
    <n v="6023647.2447699998"/>
    <n v="5597069.0559599996"/>
    <n v="2635682.3182300003"/>
    <n v="2343177.3327600001"/>
    <s v="Total General"/>
    <s v="Totales"/>
    <s v="Total General"/>
    <x v="56"/>
    <x v="3"/>
    <n v="77118417.460149989"/>
    <n v="65800436.183449998"/>
    <n v="915229324.65265"/>
    <n v="785024033.86473012"/>
    <n v="876641246.77607977"/>
    <n v="747866068.79561019"/>
    <n v="915229324.65265"/>
    <n v="785024033.86473012"/>
    <n v="529500429.12055975"/>
    <n v="501361149.58613014"/>
    <n v="77118417.460149989"/>
    <n v="65800436.183449998"/>
    <n v="8.4261305208307373"/>
    <n v="8.3819645443859461"/>
    <n v="11317981.27669999"/>
    <n v="17.200465427228686"/>
    <n v="100"/>
    <n v="100"/>
    <n v="100"/>
    <n v="100"/>
    <n v="8.4261305208307373"/>
    <n v="8.7970327364539713"/>
    <n v="8.3819645443859461"/>
    <n v="8.7984251363907084"/>
    <n v="5.4686007401243604"/>
    <n v="0.65815715061972135"/>
    <n v="0.2879805363787159"/>
    <n v="6803859.3556400016"/>
    <n v="15.732784173895897"/>
    <n v="426578.1888100002"/>
    <n v="7.6214565971052473"/>
    <n v="292504.98547000019"/>
    <n v="12.483262849144339"/>
    <n v="14.816170001328999"/>
    <n v="52.55004692018116"/>
    <n v="53.641311647972998"/>
    <n v="7.6535848378288769"/>
    <n v="14.660286218488139"/>
    <n v="0.45767889457601907"/>
    <n v="103.8171977946829"/>
    <n v="90.957689569340189"/>
    <s v="Grandes"/>
    <n v="2023"/>
    <n v="4"/>
    <d v="2025-03-26T00:00:00"/>
    <x v="56"/>
    <x v="5"/>
  </r>
  <r>
    <n v="2024"/>
    <n v="12"/>
    <n v="16"/>
    <x v="24"/>
    <s v="Total General"/>
    <n v="14"/>
    <s v="8527a891e224136950ff32ca212b45bc93f69fbb801c3b1ebedac52775f99e61"/>
    <s v="866d562d83a77144c090ae01fef5e5dc5d322dfdcb968ee04e0fa262fe1b2619"/>
    <x v="30"/>
    <n v="4664109.4979099995"/>
    <n v="3803565.6865300001"/>
    <n v="4664109.4979099995"/>
    <n v="3803565.6865300001"/>
    <n v="2840157.4867500006"/>
    <n v="2330975.7901300001"/>
    <n v="2840157.4867500006"/>
    <n v="2330975.7901300001"/>
    <n v="0"/>
    <n v="0"/>
    <n v="137.94900000000001"/>
    <n v="132.37299999999999"/>
    <n v="24269.335440000003"/>
    <n v="17768.62355"/>
    <n v="2242553.2035700004"/>
    <n v="1977629.25829"/>
    <n v="2991312.3064899999"/>
    <n v="2712500.6536300001"/>
    <n v="53426.252410000008"/>
    <n v="206932.42822999999"/>
    <n v="480752.91959"/>
    <n v="352574.89208999998"/>
    <n v="356657.38591000001"/>
    <n v="103537.311"/>
    <s v="Total General"/>
    <s v="Totales"/>
    <s v="Total General"/>
    <x v="56"/>
    <x v="3"/>
    <n v="4664109.4979099995"/>
    <n v="3803565.6865300001"/>
    <n v="915229324.65265"/>
    <n v="785024033.86473012"/>
    <n v="876641246.77607977"/>
    <n v="747866068.79561019"/>
    <n v="915229324.65265"/>
    <n v="785024033.86473012"/>
    <n v="529500429.12055975"/>
    <n v="501361149.58613014"/>
    <n v="4664109.4979099995"/>
    <n v="3803565.6865300001"/>
    <n v="0.5096110201320454"/>
    <n v="0.48451582657982728"/>
    <n v="860543.81137999939"/>
    <n v="22.624660182090217"/>
    <n v="100"/>
    <n v="100"/>
    <n v="100"/>
    <n v="100"/>
    <n v="0.5096110201320454"/>
    <n v="0.53204312654265873"/>
    <n v="0.48451582657982728"/>
    <n v="0.50858915054876019"/>
    <n v="5.8374716555630981E-3"/>
    <n v="5.252813766347101E-2"/>
    <n v="3.8969182510116739E-2"/>
    <n v="-153506.17581999997"/>
    <n v="-74.181788293414257"/>
    <n v="128178.02750000003"/>
    <n v="36.354837050416137"/>
    <n v="253120.07491000002"/>
    <n v="244.47232834741092"/>
    <n v="21.844143503163682"/>
    <n v="60.893885274835057"/>
    <n v="61.283963055638814"/>
    <n v="0.536384359776097"/>
    <n v="13.396036904767094"/>
    <n v="10.278768135479721"/>
    <n v="74.968875657166265"/>
    <n v="72.907973520428115"/>
    <s v="Resto"/>
    <n v="2023"/>
    <n v="4"/>
    <d v="2025-03-26T00:00:00"/>
    <x v="56"/>
    <x v="30"/>
  </r>
  <r>
    <n v="2024"/>
    <n v="12"/>
    <n v="65"/>
    <x v="69"/>
    <s v="Total General"/>
    <n v="225"/>
    <s v="0e6523810856a138a75dec70a9cf3778a5c70b83ac915f22c33f05db97cb3e68"/>
    <s v="866d562d83a77144c090ae01fef5e5dc5d322dfdcb968ee04e0fa262fe1b2619"/>
    <x v="33"/>
    <n v="5139330.2825100003"/>
    <n v="4592609.6108200001"/>
    <n v="5139330.2825100003"/>
    <n v="4592609.6108200001"/>
    <n v="3435649.4209000003"/>
    <n v="2879362.6278999997"/>
    <n v="3435649.4209000003"/>
    <n v="2879362.6278999997"/>
    <n v="0"/>
    <n v="0"/>
    <n v="137.94900000000001"/>
    <n v="132.37299999999999"/>
    <n v="0"/>
    <n v="0"/>
    <n v="3007567.0496900002"/>
    <n v="2610873.0435199998"/>
    <n v="5112267.6877700007"/>
    <n v="4476025.0121099995"/>
    <n v="0"/>
    <n v="0"/>
    <n v="0"/>
    <n v="0"/>
    <n v="0"/>
    <n v="0"/>
    <s v="Total General"/>
    <s v="Totales"/>
    <s v="Total General"/>
    <x v="56"/>
    <x v="3"/>
    <n v="5139330.2825100003"/>
    <n v="4592609.6108200001"/>
    <n v="915229324.65265"/>
    <n v="785024033.86473012"/>
    <n v="876641246.77607977"/>
    <n v="747866068.79561019"/>
    <n v="915229324.65265"/>
    <n v="785024033.86473012"/>
    <n v="529500429.12055975"/>
    <n v="501361149.58613014"/>
    <n v="5139330.2825100003"/>
    <n v="4592609.6108200001"/>
    <n v="0.56153470437155095"/>
    <n v="0.58502789885428741"/>
    <n v="546720.67169000022"/>
    <n v="11.904357609711669"/>
    <n v="100"/>
    <n v="100"/>
    <n v="100"/>
    <n v="100"/>
    <n v="0.56153470437155095"/>
    <n v="0.58625239245932237"/>
    <n v="0.58502789885428741"/>
    <n v="0.61409519731468765"/>
    <m/>
    <m/>
    <m/>
    <n v="0"/>
    <m/>
    <n v="0"/>
    <m/>
    <n v="0"/>
    <m/>
    <n v="19.319789303708369"/>
    <n v="66.850138676474828"/>
    <n v="62.695566832337313"/>
    <n v="0.64884733457274524"/>
    <n v="15.19392170961995"/>
    <n v="14.214457558629157"/>
    <n v="58.83039060894555"/>
    <n v="58.330170998960384"/>
    <s v="Resto"/>
    <n v="2023"/>
    <n v="4"/>
    <d v="2025-03-26T00:00:00"/>
    <x v="56"/>
    <x v="33"/>
  </r>
  <r>
    <n v="2024"/>
    <n v="12"/>
    <n v="119"/>
    <x v="62"/>
    <s v="Total General"/>
    <n v="217"/>
    <s v="16badfc6202cb3f8889e0f2779b19218af4cbb736e56acadce8148aba9a7a9f8"/>
    <s v="866d562d83a77144c090ae01fef5e5dc5d322dfdcb968ee04e0fa262fe1b2619"/>
    <x v="51"/>
    <n v="1263154.0409200001"/>
    <n v="1108651.2541700001"/>
    <n v="1263154.0409200001"/>
    <n v="1108651.2541700001"/>
    <n v="616577.49138999998"/>
    <n v="569806.91006000014"/>
    <n v="616577.49138999998"/>
    <n v="569806.91006000014"/>
    <n v="0"/>
    <n v="0"/>
    <n v="137.94900000000001"/>
    <n v="132.37299999999999"/>
    <n v="15347.123949999999"/>
    <n v="46630.860869999997"/>
    <n v="501108.21729"/>
    <n v="476213.64451999997"/>
    <n v="970827.95514999994"/>
    <n v="867208.96791000001"/>
    <n v="113427.66495999999"/>
    <n v="181729.23691000001"/>
    <n v="428012.49366000004"/>
    <n v="247474.16172"/>
    <n v="73752.088140000007"/>
    <n v="107210.92825"/>
    <s v="Total General"/>
    <s v="Totales"/>
    <s v="Total General"/>
    <x v="56"/>
    <x v="3"/>
    <n v="1263154.0409200001"/>
    <n v="1108651.2541700001"/>
    <n v="915229324.65265"/>
    <n v="785024033.86473012"/>
    <n v="876641246.77607977"/>
    <n v="747866068.79561019"/>
    <n v="915229324.65265"/>
    <n v="785024033.86473012"/>
    <n v="529500429.12055975"/>
    <n v="501361149.58613014"/>
    <n v="1263154.0409200001"/>
    <n v="1108651.2541700001"/>
    <n v="0.1380150315222248"/>
    <n v="0.14122513532637079"/>
    <n v="154502.78674999997"/>
    <n v="13.936103546436662"/>
    <n v="100"/>
    <n v="100"/>
    <n v="100"/>
    <n v="100"/>
    <n v="0.1380150315222248"/>
    <n v="0.14409019032190795"/>
    <n v="0.14122513532637079"/>
    <n v="0.14824195139049576"/>
    <n v="1.2393359992376592E-2"/>
    <n v="4.6765600940774088E-2"/>
    <n v="8.0583178612628672E-3"/>
    <n v="-68301.571950000012"/>
    <n v="-37.584250674989541"/>
    <n v="180538.33194000003"/>
    <n v="72.952396599798064"/>
    <n v="-33458.84010999999"/>
    <n v="-31.208423111475103"/>
    <n v="8.2081456901031515"/>
    <n v="48.812533659071747"/>
    <n v="51.396406932907887"/>
    <n v="0.11644513535410451"/>
    <n v="5.2276059404162023"/>
    <n v="11.948560390204999"/>
    <n v="51.616583003378302"/>
    <n v="54.913367151597768"/>
    <s v="Resto"/>
    <n v="2023"/>
    <n v="4"/>
    <d v="2025-03-26T00:00:00"/>
    <x v="56"/>
    <x v="51"/>
  </r>
  <r>
    <n v="2024"/>
    <n v="12"/>
    <n v="601"/>
    <x v="26"/>
    <s v="Total General"/>
    <n v="241"/>
    <s v="749fc650cacb0f06547520d53c31505c8156e0a3be07073eddb2ef3ad9e383ba"/>
    <s v="866d562d83a77144c090ae01fef5e5dc5d322dfdcb968ee04e0fa262fe1b2619"/>
    <x v="66"/>
    <n v="157763.09240999998"/>
    <n v="111575.48061"/>
    <n v="157763.09240999998"/>
    <n v="111575.48061"/>
    <n v="86800.108349999995"/>
    <n v="23550.13913"/>
    <n v="86800.108349999995"/>
    <n v="23550.13913"/>
    <n v="0"/>
    <n v="0"/>
    <n v="137.94900000000001"/>
    <n v="132.37299999999999"/>
    <n v="0"/>
    <n v="0"/>
    <n v="92662.703769999993"/>
    <n v="17412.202350000003"/>
    <n v="224196.48426"/>
    <n v="211701.758"/>
    <n v="0"/>
    <n v="0"/>
    <n v="0"/>
    <n v="0"/>
    <n v="0"/>
    <n v="0"/>
    <s v="Total General"/>
    <s v="Totales"/>
    <s v="Total General"/>
    <x v="56"/>
    <x v="3"/>
    <n v="157763.09240999998"/>
    <n v="111575.48061"/>
    <n v="915229324.65265"/>
    <n v="785024033.86473012"/>
    <n v="876641246.77607977"/>
    <n v="747866068.79561019"/>
    <n v="915229324.65265"/>
    <n v="785024033.86473012"/>
    <n v="529500429.12055975"/>
    <n v="501361149.58613014"/>
    <n v="157763.09240999998"/>
    <n v="111575.48061"/>
    <n v="1.7237547810203153E-2"/>
    <n v="1.4213001869599562E-2"/>
    <n v="46187.611799999984"/>
    <n v="41.395843914348696"/>
    <n v="100"/>
    <n v="100"/>
    <n v="100"/>
    <n v="100"/>
    <n v="1.7237547810203153E-2"/>
    <n v="1.7996311831115261E-2"/>
    <n v="1.4213001869599562E-2"/>
    <n v="1.4919179418005295E-2"/>
    <m/>
    <m/>
    <m/>
    <n v="0"/>
    <m/>
    <n v="0"/>
    <m/>
    <n v="0"/>
    <m/>
    <n v="268.57577728459046"/>
    <n v="55.019274168650909"/>
    <n v="21.106912559325608"/>
    <n v="1.6392830595843927E-2"/>
    <n v="432.17107122580609"/>
    <n v="5.9020418054346102"/>
    <n v="41.331024469830368"/>
    <n v="8.2248737632117361"/>
    <s v="Resto"/>
    <n v="2023"/>
    <n v="4"/>
    <d v="2025-03-26T00:00:00"/>
    <x v="56"/>
    <x v="66"/>
  </r>
  <r>
    <n v="2024"/>
    <n v="12"/>
    <n v="61"/>
    <x v="2"/>
    <s v="Total General"/>
    <n v="42"/>
    <s v="73475cb40a568e8da8a045ced110137e159f890ac4da883b6b17dc651b3a8049"/>
    <s v="866d562d83a77144c090ae01fef5e5dc5d322dfdcb968ee04e0fa262fe1b2619"/>
    <x v="2"/>
    <n v="0"/>
    <n v="0"/>
    <n v="0"/>
    <n v="0"/>
    <n v="0"/>
    <n v="0"/>
    <n v="0"/>
    <n v="0"/>
    <n v="0"/>
    <n v="0"/>
    <n v="0"/>
    <n v="0"/>
    <n v="0"/>
    <n v="0"/>
    <n v="5636171.7096000006"/>
    <n v="4711803.6841099998"/>
    <n v="10800117.92447"/>
    <n v="9363518.0745800007"/>
    <n v="0"/>
    <n v="0"/>
    <n v="0"/>
    <n v="0"/>
    <n v="0"/>
    <n v="0"/>
    <s v="Total General"/>
    <s v="Totales"/>
    <s v="Total General"/>
    <x v="56"/>
    <x v="3"/>
    <n v="0"/>
    <n v="0"/>
    <n v="915229324.65265"/>
    <n v="785024033.86473012"/>
    <n v="876641246.77607977"/>
    <n v="747866068.79561019"/>
    <n v="915229324.65265"/>
    <n v="785024033.86473012"/>
    <n v="529500429.12055975"/>
    <n v="501361149.58613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9.618135377908953"/>
    <n v="15.342522313168461"/>
    <n v="52.186205271240937"/>
    <n v="50.320869213693989"/>
    <m/>
    <n v="2023"/>
    <n v="4"/>
    <d v="2025-03-26T00:00:00"/>
    <x v="56"/>
    <x v="2"/>
  </r>
  <r>
    <n v="2024"/>
    <n v="12"/>
    <n v="22"/>
    <x v="15"/>
    <s v="Total General"/>
    <n v="16"/>
    <s v="b17ef6d19c7a5b1ee83b907c595526dcb1eb06db8227d650d5dda0a9f4ce8cd9"/>
    <s v="866d562d83a77144c090ae01fef5e5dc5d322dfdcb968ee04e0fa262fe1b2619"/>
    <x v="18"/>
    <n v="30790952.222909998"/>
    <n v="26673376.957529999"/>
    <n v="30790952.222909998"/>
    <n v="26673376.957529999"/>
    <n v="16854701.647350002"/>
    <n v="24497679.608910006"/>
    <n v="16854701.647350002"/>
    <n v="24497679.608910006"/>
    <n v="0"/>
    <n v="0"/>
    <n v="137.94900000000001"/>
    <n v="132.37299999999999"/>
    <n v="108978.12547"/>
    <n v="201766.17022999999"/>
    <n v="13405424.68066"/>
    <n v="12747036.299690001"/>
    <n v="19338010.123880003"/>
    <n v="16718934.136809999"/>
    <n v="3417021.5673699994"/>
    <n v="2656727.1164400005"/>
    <n v="2597080.1457500001"/>
    <n v="2359320.6335900002"/>
    <n v="0"/>
    <n v="0"/>
    <s v="Total General"/>
    <s v="Totales"/>
    <s v="Total General"/>
    <x v="56"/>
    <x v="3"/>
    <n v="30790952.222909998"/>
    <n v="26673376.957529999"/>
    <n v="915229324.65265"/>
    <n v="785024033.86473012"/>
    <n v="876641246.77607977"/>
    <n v="747866068.79561019"/>
    <n v="915229324.65265"/>
    <n v="785024033.86473012"/>
    <n v="529500429.12055975"/>
    <n v="501361149.58613014"/>
    <n v="30790952.222909998"/>
    <n v="26673376.957529999"/>
    <n v="3.3642882055375409"/>
    <n v="3.3977783872698821"/>
    <n v="4117575.2653799988"/>
    <n v="15.437022735951667"/>
    <n v="100"/>
    <n v="100"/>
    <n v="100"/>
    <n v="100"/>
    <n v="3.3642882055375409"/>
    <n v="3.5123777641248632"/>
    <n v="3.3977783872698821"/>
    <n v="3.5665980942932394"/>
    <n v="0.37335140771050312"/>
    <n v="0.28376277680303241"/>
    <m/>
    <n v="760294.45092999889"/>
    <n v="28.617709595586515"/>
    <n v="237759.51215999993"/>
    <n v="10.07745656842831"/>
    <n v="0"/>
    <m/>
    <n v="-31.198783246312811"/>
    <n v="54.739137410662039"/>
    <n v="91.843187489592367"/>
    <n v="3.1831327644707961"/>
    <n v="5.1650310353788642"/>
    <n v="15.665328696424474"/>
    <n v="69.321634412146636"/>
    <n v="76.243115711694259"/>
    <s v="Medianas"/>
    <n v="2023"/>
    <n v="4"/>
    <d v="2025-03-26T00:00:00"/>
    <x v="56"/>
    <x v="18"/>
  </r>
  <r>
    <n v="2024"/>
    <n v="12"/>
    <n v="707"/>
    <x v="47"/>
    <s v="Total General"/>
    <n v="9"/>
    <s v="19581e27de7ced00ff1ce50b2047e7a567c76b1cbaebabe5ef03f7c3017bb5b7"/>
    <s v="866d562d83a77144c090ae01fef5e5dc5d322dfdcb968ee04e0fa262fe1b2619"/>
    <x v="55"/>
    <n v="1252183.4729500001"/>
    <n v="1059775.1610900001"/>
    <n v="1252183.4729500001"/>
    <n v="1059775.1610900001"/>
    <n v="999739.62903000007"/>
    <n v="954157.52813999983"/>
    <n v="999739.62903000007"/>
    <n v="954157.52813999983"/>
    <n v="0"/>
    <n v="0"/>
    <n v="137.94900000000001"/>
    <n v="132.37299999999999"/>
    <n v="0"/>
    <n v="0"/>
    <n v="559571.47187999997"/>
    <n v="650088.87158000004"/>
    <n v="575639.03316999995"/>
    <n v="681152.86086000002"/>
    <n v="0"/>
    <n v="0"/>
    <n v="0"/>
    <n v="0"/>
    <n v="0"/>
    <n v="0"/>
    <s v="Total General"/>
    <s v="Totales"/>
    <s v="Total General"/>
    <x v="56"/>
    <x v="3"/>
    <n v="1252183.4729500001"/>
    <n v="1059775.1610900001"/>
    <n v="915229324.65265"/>
    <n v="785024033.86473012"/>
    <n v="876641246.77607977"/>
    <n v="747866068.79561019"/>
    <n v="915229324.65265"/>
    <n v="785024033.86473012"/>
    <n v="529500429.12055975"/>
    <n v="501361149.58613014"/>
    <n v="1252183.4729500001"/>
    <n v="1059775.1610900001"/>
    <n v="0.13681636276517165"/>
    <n v="0.13499907205039957"/>
    <n v="192408.31186000002"/>
    <n v="18.15557855329466"/>
    <n v="100"/>
    <n v="100"/>
    <n v="100"/>
    <n v="100"/>
    <n v="0.13681636276517165"/>
    <n v="0.14283875844936655"/>
    <n v="0.13499907205039957"/>
    <n v="0.14170654416728642"/>
    <m/>
    <m/>
    <m/>
    <n v="0"/>
    <m/>
    <n v="0"/>
    <m/>
    <n v="0"/>
    <m/>
    <n v="4.7772091657502624"/>
    <n v="79.83970804811284"/>
    <n v="90.033958444414722"/>
    <n v="0.18880808665074253"/>
    <n v="-13.923850054532272"/>
    <n v="-15.490477065130715"/>
    <n v="97.208743611162504"/>
    <n v="95.439498082591967"/>
    <s v="Resto"/>
    <n v="2023"/>
    <n v="4"/>
    <d v="2025-03-26T00:00:00"/>
    <x v="56"/>
    <x v="55"/>
  </r>
  <r>
    <n v="2024"/>
    <n v="12"/>
    <n v="718"/>
    <x v="44"/>
    <s v="Total General"/>
    <n v="281"/>
    <s v="71a1c003a2b855d85582c8f6c7648c49d3fe836408a7e1b5d9b222448acb3c1b"/>
    <s v="866d562d83a77144c090ae01fef5e5dc5d322dfdcb968ee04e0fa262fe1b2619"/>
    <x v="74"/>
    <n v="113757.96953"/>
    <n v="61370.439909999994"/>
    <n v="113757.96953"/>
    <n v="61370.439909999994"/>
    <n v="44588.06682"/>
    <n v="16799.358489999999"/>
    <n v="44588.06682"/>
    <n v="16799.358489999999"/>
    <n v="0"/>
    <n v="0"/>
    <n v="137.94900000000001"/>
    <n v="132.37299999999999"/>
    <n v="0"/>
    <n v="0"/>
    <n v="33855.136960000003"/>
    <n v="14767.18793"/>
    <n v="85247.484660000002"/>
    <n v="33122.943679999997"/>
    <n v="0"/>
    <n v="0"/>
    <n v="0"/>
    <n v="0"/>
    <n v="0"/>
    <n v="0"/>
    <s v="Total General"/>
    <s v="Totales"/>
    <s v="Total General"/>
    <x v="56"/>
    <x v="3"/>
    <n v="113757.96953"/>
    <n v="61370.439909999994"/>
    <n v="915229324.65265"/>
    <n v="785024033.86473012"/>
    <n v="876641246.77607977"/>
    <n v="747866068.79561019"/>
    <n v="915229324.65265"/>
    <n v="785024033.86473012"/>
    <n v="529500429.12055975"/>
    <n v="501361149.58613014"/>
    <n v="113757.96953"/>
    <n v="61370.439909999994"/>
    <n v="1.2429449807366443E-2"/>
    <n v="7.8176510861545055E-3"/>
    <n v="52387.529620000008"/>
    <n v="85.362806094964512"/>
    <n v="100"/>
    <n v="100"/>
    <n v="100"/>
    <n v="100"/>
    <n v="1.2429449807366443E-2"/>
    <n v="1.2976570512550519E-2"/>
    <n v="7.8176510861545055E-3"/>
    <n v="8.206073583313267E-3"/>
    <m/>
    <m/>
    <m/>
    <n v="0"/>
    <m/>
    <n v="0"/>
    <m/>
    <n v="0"/>
    <m/>
    <n v="165.4152945574769"/>
    <n v="39.195554389920204"/>
    <n v="27.373697360873294"/>
    <n v="8.4207801104251665E-3"/>
    <n v="129.2592003330725"/>
    <n v="157.36687380075276"/>
    <n v="39.713942405488453"/>
    <n v="44.582957579692994"/>
    <s v="Resto"/>
    <n v="2023"/>
    <n v="4"/>
    <d v="2025-03-26T00:00:00"/>
    <x v="56"/>
    <x v="74"/>
  </r>
  <r>
    <n v="2024"/>
    <n v="12"/>
    <n v="69"/>
    <x v="77"/>
    <s v="Total General"/>
    <n v="202"/>
    <s v="c17edaae86e4016a583e098582f6dbf3eccade8ef83747df9ba617ded9d31309"/>
    <s v="866d562d83a77144c090ae01fef5e5dc5d322dfdcb968ee04e0fa262fe1b2619"/>
    <x v="35"/>
    <n v="3873467.4639400002"/>
    <n v="1031653.28337"/>
    <n v="3873467.4639400002"/>
    <n v="1031653.28337"/>
    <n v="1425284.76138"/>
    <n v="1588749.4539300001"/>
    <n v="1425284.76138"/>
    <n v="1588749.4539300001"/>
    <n v="0"/>
    <n v="0"/>
    <n v="137.94900000000001"/>
    <n v="132.37299999999999"/>
    <n v="4641.2883300000003"/>
    <n v="5692.4964"/>
    <n v="1035248.50745"/>
    <n v="931943.50113999995"/>
    <n v="1461911.2320899998"/>
    <n v="1117366.9733499999"/>
    <n v="3873467.4639400002"/>
    <n v="1031653.28337"/>
    <n v="0"/>
    <n v="0"/>
    <n v="0"/>
    <n v="0"/>
    <s v="Total General"/>
    <s v="Totales"/>
    <s v="Total General"/>
    <x v="56"/>
    <x v="3"/>
    <n v="3873467.4639400002"/>
    <n v="1031653.28337"/>
    <n v="915229324.65265"/>
    <n v="785024033.86473012"/>
    <n v="876641246.77607977"/>
    <n v="747866068.79561019"/>
    <n v="915229324.65265"/>
    <n v="785024033.86473012"/>
    <n v="529500429.12055975"/>
    <n v="501361149.58613014"/>
    <n v="3873467.4639400002"/>
    <n v="1031653.28337"/>
    <n v="0.4232237057537539"/>
    <n v="0.13141677692224227"/>
    <n v="2841814.1805700003"/>
    <n v="275.46213697754405"/>
    <n v="100"/>
    <n v="100"/>
    <n v="100"/>
    <n v="100"/>
    <n v="0.4232237057537539"/>
    <n v="0.44185320713404658"/>
    <n v="0.13141677692224227"/>
    <n v="0.13794626155875886"/>
    <n v="0.4232237057537539"/>
    <m/>
    <m/>
    <n v="2841814.1805700003"/>
    <n v="275.46213697754405"/>
    <n v="0"/>
    <m/>
    <n v="0"/>
    <m/>
    <n v="-10.288890557642471"/>
    <n v="36.796094833599909"/>
    <n v="154.00032932965513"/>
    <n v="0.26917537418189375"/>
    <n v="11.08490012362684"/>
    <n v="30.835371633279539"/>
    <n v="70.814731067492545"/>
    <n v="83.405320129153438"/>
    <s v="Resto"/>
    <n v="2023"/>
    <n v="4"/>
    <d v="2025-03-26T00:00:00"/>
    <x v="56"/>
    <x v="35"/>
  </r>
  <r>
    <n v="2024"/>
    <n v="12"/>
    <n v="59"/>
    <x v="38"/>
    <s v="Total General"/>
    <n v="209"/>
    <s v="83f814f7a92e365cbd79f9addceed185761a8d38a06a2d4350bb1fe4b7632b34"/>
    <s v="866d562d83a77144c090ae01fef5e5dc5d322dfdcb968ee04e0fa262fe1b2619"/>
    <x v="49"/>
    <n v="624979.55004"/>
    <n v="552668.03433000005"/>
    <n v="624979.55004"/>
    <n v="552668.03433000005"/>
    <n v="232317.01413000003"/>
    <n v="230540.11038999996"/>
    <n v="232317.01413000003"/>
    <n v="230540.11038999996"/>
    <n v="0"/>
    <n v="0"/>
    <n v="137.94900000000001"/>
    <n v="132.37299999999999"/>
    <n v="910.07573000000002"/>
    <n v="539.44939999999997"/>
    <n v="9138.4895199999992"/>
    <n v="23654.626039999999"/>
    <n v="38388.213539999997"/>
    <n v="47396.383500000004"/>
    <n v="0"/>
    <n v="0"/>
    <n v="0"/>
    <n v="0"/>
    <n v="0"/>
    <n v="0"/>
    <s v="Total General"/>
    <s v="Totales"/>
    <s v="Total General"/>
    <x v="56"/>
    <x v="3"/>
    <n v="624979.55004"/>
    <n v="552668.03433000005"/>
    <n v="915229324.65265"/>
    <n v="785024033.86473012"/>
    <n v="876641246.77607977"/>
    <n v="747866068.79561019"/>
    <n v="915229324.65265"/>
    <n v="785024033.86473012"/>
    <n v="529500429.12055975"/>
    <n v="501361149.58613014"/>
    <n v="624979.55004"/>
    <n v="552668.03433000005"/>
    <n v="6.8286661408843485E-2"/>
    <n v="7.0401415815153495E-2"/>
    <n v="72311.515709999949"/>
    <n v="13.084077822171004"/>
    <n v="100"/>
    <n v="100"/>
    <n v="100"/>
    <n v="100"/>
    <n v="6.8286661408843485E-2"/>
    <n v="7.1292510173165333E-2"/>
    <n v="7.0401415815153495E-2"/>
    <n v="7.3899332700042952E-2"/>
    <m/>
    <m/>
    <m/>
    <n v="0"/>
    <m/>
    <n v="0"/>
    <m/>
    <n v="0"/>
    <m/>
    <n v="0.77075687046133101"/>
    <n v="37.171938524249512"/>
    <n v="41.714030135555774"/>
    <n v="4.3874754646724703E-2"/>
    <n v="-61.367009123091599"/>
    <n v="-19.006028086510028"/>
    <n v="23.805456616202829"/>
    <n v="49.908082206314326"/>
    <s v="Resto"/>
    <n v="2023"/>
    <n v="4"/>
    <d v="2025-03-26T00:00:00"/>
    <x v="56"/>
    <x v="49"/>
  </r>
  <r>
    <n v="2024"/>
    <n v="12"/>
    <n v="88"/>
    <x v="73"/>
    <s v="Total General"/>
    <n v="60"/>
    <s v="39fa9ec190eee7b6f4dff1100d6343e10918d044c75eac8f9e9a2596173f80c9"/>
    <s v="866d562d83a77144c090ae01fef5e5dc5d322dfdcb968ee04e0fa262fe1b2619"/>
    <x v="65"/>
    <n v="522511.37958999997"/>
    <n v="370659.02233000001"/>
    <n v="522511.37958999997"/>
    <n v="370659.02233000001"/>
    <n v="130302.80914"/>
    <n v="134593.69014000002"/>
    <n v="130302.80914"/>
    <n v="134593.69014000002"/>
    <n v="0"/>
    <n v="0"/>
    <n v="137.94900000000001"/>
    <n v="132.37299999999999"/>
    <n v="0"/>
    <n v="0"/>
    <n v="119371.03245999999"/>
    <n v="120645.32483"/>
    <n v="356632.79335000005"/>
    <n v="358032.08703"/>
    <n v="269807.36266999994"/>
    <n v="125608.99204000001"/>
    <n v="252704.01692000002"/>
    <n v="245050.03029"/>
    <n v="0"/>
    <n v="0"/>
    <s v="Total General"/>
    <s v="Totales"/>
    <s v="Total General"/>
    <x v="56"/>
    <x v="3"/>
    <n v="522511.37958999997"/>
    <n v="370659.02233000001"/>
    <n v="915229324.65265"/>
    <n v="785024033.86473012"/>
    <n v="876641246.77607977"/>
    <n v="747866068.79561019"/>
    <n v="915229324.65265"/>
    <n v="785024033.86473012"/>
    <n v="529500429.12055975"/>
    <n v="501361149.58613014"/>
    <n v="522511.37958999997"/>
    <n v="370659.02233000001"/>
    <n v="5.7090760262550014E-2"/>
    <n v="4.7216264259479911E-2"/>
    <n v="151852.35725999996"/>
    <n v="40.968207466107451"/>
    <n v="100"/>
    <n v="100"/>
    <n v="100"/>
    <n v="100"/>
    <n v="5.7090760262550014E-2"/>
    <n v="5.9603786784112489E-2"/>
    <n v="4.7216264259479911E-2"/>
    <n v="4.9562219466237088E-2"/>
    <n v="2.947975500811208E-2"/>
    <n v="2.7611005254437937E-2"/>
    <m/>
    <n v="144198.37062999993"/>
    <n v="114.79940113211016"/>
    <n v="7653.9866300000285"/>
    <n v="3.1234383529526788"/>
    <n v="0"/>
    <m/>
    <n v="-3.188025378854531"/>
    <n v="24.937793554323154"/>
    <n v="36.31199620986709"/>
    <n v="2.4608631452181864E-2"/>
    <n v="-1.0562302118176548"/>
    <n v="-0.39082912696668526"/>
    <n v="33.471692644610236"/>
    <n v="33.69679120963562"/>
    <s v="Resto"/>
    <n v="2023"/>
    <n v="4"/>
    <d v="2025-03-26T00:00:00"/>
    <x v="56"/>
    <x v="65"/>
  </r>
  <r>
    <n v="2024"/>
    <n v="12"/>
    <n v="128"/>
    <x v="65"/>
    <s v="Total General"/>
    <n v="267"/>
    <s v="8acc23987b8960d83c44541f9f0eb46454cea080ea94d916f56fccf033db866f"/>
    <s v="866d562d83a77144c090ae01fef5e5dc5d322dfdcb968ee04e0fa262fe1b2619"/>
    <x v="75"/>
    <n v="97178.802089999997"/>
    <n v="73642.424530000004"/>
    <n v="97178.802089999997"/>
    <n v="73642.424530000004"/>
    <n v="4464.63051"/>
    <n v="4631.0886200000004"/>
    <n v="4464.63051"/>
    <n v="4631.0886200000004"/>
    <n v="0"/>
    <n v="0"/>
    <n v="137.94900000000001"/>
    <n v="132.37299999999999"/>
    <n v="0"/>
    <n v="0"/>
    <n v="4295.8411599999999"/>
    <n v="3720.2245200000002"/>
    <n v="99282.336349999998"/>
    <n v="66052.734079999995"/>
    <n v="0"/>
    <n v="0"/>
    <n v="0"/>
    <n v="0"/>
    <n v="0"/>
    <n v="0"/>
    <s v="Total General"/>
    <s v="Totales"/>
    <s v="Total General"/>
    <x v="56"/>
    <x v="3"/>
    <n v="97178.802089999997"/>
    <n v="73642.424530000004"/>
    <n v="915229324.65265"/>
    <n v="785024033.86473012"/>
    <n v="876641246.77607977"/>
    <n v="747866068.79561019"/>
    <n v="915229324.65265"/>
    <n v="785024033.86473012"/>
    <n v="529500429.12055975"/>
    <n v="501361149.58613014"/>
    <n v="97178.802089999997"/>
    <n v="73642.424530000004"/>
    <n v="1.0617972946494206E-2"/>
    <n v="9.3809133673848199E-3"/>
    <n v="23536.377559999994"/>
    <n v="31.960351265202959"/>
    <n v="100"/>
    <n v="100"/>
    <n v="100"/>
    <n v="100"/>
    <n v="1.0617972946494206E-2"/>
    <n v="1.1085355890723033E-2"/>
    <n v="9.3809133673848199E-3"/>
    <n v="9.847007051489361E-3"/>
    <m/>
    <m/>
    <m/>
    <n v="0"/>
    <m/>
    <n v="0"/>
    <m/>
    <n v="0"/>
    <m/>
    <n v="-3.5943624417189457"/>
    <n v="4.594243203229837"/>
    <n v="6.2886150877792133"/>
    <n v="8.4317788323897032E-4"/>
    <n v="15.472631743204568"/>
    <n v="50.307686324920112"/>
    <n v="4.3268937032825976"/>
    <n v="5.6322036806140945"/>
    <s v="Resto"/>
    <n v="2023"/>
    <n v="4"/>
    <d v="2025-03-26T00:00:00"/>
    <x v="56"/>
    <x v="75"/>
  </r>
  <r>
    <n v="2024"/>
    <n v="12"/>
    <n v="112"/>
    <x v="57"/>
    <s v="Total General"/>
    <n v="231"/>
    <s v="138d9e809e386a7b800791d1f664f56d1c55f3d1ba411b950862729bc486c5ce"/>
    <s v="866d562d83a77144c090ae01fef5e5dc5d322dfdcb968ee04e0fa262fe1b2619"/>
    <x v="68"/>
    <n v="662186.35713999998"/>
    <n v="620700.73778999993"/>
    <n v="662186.35713999998"/>
    <n v="620700.73778999993"/>
    <n v="473218.97325000004"/>
    <n v="444977.82996999996"/>
    <n v="473218.97325000004"/>
    <n v="444977.82996999996"/>
    <n v="0"/>
    <n v="0"/>
    <n v="137.94900000000001"/>
    <n v="132.37299999999999"/>
    <n v="0"/>
    <n v="0"/>
    <n v="438296.87689999997"/>
    <n v="363324.46367999999"/>
    <n v="624759.07111999998"/>
    <n v="598638.08121000009"/>
    <n v="0"/>
    <n v="0"/>
    <n v="0"/>
    <n v="0"/>
    <n v="0"/>
    <n v="0"/>
    <s v="Total General"/>
    <s v="Totales"/>
    <s v="Total General"/>
    <x v="56"/>
    <x v="3"/>
    <n v="662186.35713999998"/>
    <n v="620700.73778999993"/>
    <n v="915229324.65265"/>
    <n v="785024033.86473012"/>
    <n v="876641246.77607977"/>
    <n v="747866068.79561019"/>
    <n v="915229324.65265"/>
    <n v="785024033.86473012"/>
    <n v="529500429.12055975"/>
    <n v="501361149.58613014"/>
    <n v="662186.35713999998"/>
    <n v="620700.73778999993"/>
    <n v="7.2351960246828245E-2"/>
    <n v="7.9067736911728068E-2"/>
    <n v="41485.619350000052"/>
    <n v="6.6836748894014919"/>
    <n v="100"/>
    <n v="100"/>
    <n v="100"/>
    <n v="100"/>
    <n v="7.2351960246828245E-2"/>
    <n v="7.5536755722508467E-2"/>
    <n v="7.9067736911728068E-2"/>
    <n v="8.299624273495898E-2"/>
    <m/>
    <m/>
    <m/>
    <n v="0"/>
    <m/>
    <n v="0"/>
    <m/>
    <n v="0"/>
    <m/>
    <n v="6.3466405240692803"/>
    <n v="71.463111274875104"/>
    <n v="71.689592565064459"/>
    <n v="8.9370838478065665E-2"/>
    <n v="20.635112885223261"/>
    <n v="4.3634026517662683"/>
    <n v="70.15454391310702"/>
    <n v="60.691839541117844"/>
    <s v="Resto"/>
    <n v="2023"/>
    <n v="4"/>
    <d v="2025-03-26T00:00:00"/>
    <x v="56"/>
    <x v="68"/>
  </r>
  <r>
    <n v="2024"/>
    <n v="12"/>
    <n v="46"/>
    <x v="33"/>
    <s v="Total General"/>
    <n v="34"/>
    <s v="86e50149658661312a9e0b35558d84f6c6d3da797f552a9657fe0558ca40cdef"/>
    <s v="866d562d83a77144c090ae01fef5e5dc5d322dfdcb968ee04e0fa262fe1b2619"/>
    <x v="6"/>
    <n v="65890424.067209996"/>
    <n v="50334013.664760001"/>
    <n v="65890424.067209996"/>
    <n v="50334013.664760001"/>
    <n v="37262129.864649996"/>
    <n v="32298108.696149994"/>
    <n v="37262129.864649996"/>
    <n v="32298108.696149994"/>
    <n v="0"/>
    <n v="0"/>
    <n v="137.94900000000001"/>
    <n v="132.37299999999999"/>
    <n v="88178.226479999998"/>
    <n v="81803.465989999997"/>
    <n v="37274066.201140001"/>
    <n v="32249299.090880003"/>
    <n v="57854533.149530001"/>
    <n v="46594456.339060001"/>
    <n v="0"/>
    <n v="0"/>
    <n v="0"/>
    <n v="0"/>
    <n v="0"/>
    <n v="0"/>
    <s v="Total General"/>
    <s v="Totales"/>
    <s v="Total General"/>
    <x v="56"/>
    <x v="3"/>
    <n v="65890424.067209996"/>
    <n v="50334013.664760001"/>
    <n v="915229324.65265"/>
    <n v="785024033.86473012"/>
    <n v="876641246.77607977"/>
    <n v="747866068.79561019"/>
    <n v="915229324.65265"/>
    <n v="785024033.86473012"/>
    <n v="529500429.12055975"/>
    <n v="501361149.58613014"/>
    <n v="65890424.067209996"/>
    <n v="50334013.664760001"/>
    <n v="7.1993348871570397"/>
    <n v="6.4117799574825778"/>
    <n v="15556410.402449995"/>
    <n v="30.906357887651215"/>
    <n v="100"/>
    <n v="100"/>
    <n v="100"/>
    <n v="100"/>
    <n v="7.1993348871570397"/>
    <n v="7.5162358957586637"/>
    <n v="6.4117799574825778"/>
    <n v="6.7303512975016595"/>
    <m/>
    <m/>
    <m/>
    <n v="0"/>
    <m/>
    <n v="0"/>
    <m/>
    <n v="0"/>
    <m/>
    <n v="15.36938653343416"/>
    <n v="56.55166193291096"/>
    <n v="64.167560551132127"/>
    <n v="7.0372237330455372"/>
    <n v="15.581011841838709"/>
    <n v="24.166129825686376"/>
    <n v="64.427218010388202"/>
    <n v="69.212738219772945"/>
    <s v="Grandes"/>
    <n v="2023"/>
    <n v="4"/>
    <d v="2025-03-26T00:00:00"/>
    <x v="56"/>
    <x v="6"/>
  </r>
  <r>
    <n v="2024"/>
    <n v="12"/>
    <n v="111"/>
    <x v="75"/>
    <s v="Total General"/>
    <n v="230"/>
    <s v="a0eaec5a55dc2f5b2ba523018adc485ff620b9d83509b9f37186a7716e438d21"/>
    <s v="866d562d83a77144c090ae01fef5e5dc5d322dfdcb968ee04e0fa262fe1b2619"/>
    <x v="46"/>
    <n v="2296927.3699899996"/>
    <n v="2054654.45951"/>
    <n v="2296927.3699899996"/>
    <n v="2054654.45951"/>
    <n v="1088842.1981000002"/>
    <n v="780135.71632999997"/>
    <n v="1088842.1981000002"/>
    <n v="780135.71632999997"/>
    <n v="0"/>
    <n v="0"/>
    <n v="137.94900000000001"/>
    <n v="132.37299999999999"/>
    <n v="50732.197780000002"/>
    <n v="25890.23616"/>
    <n v="1041992.87072"/>
    <n v="757585.04157"/>
    <n v="1930153.66949"/>
    <n v="1571534.5465899999"/>
    <n v="685048.27032000001"/>
    <n v="625406.75955000008"/>
    <n v="1613036.8737999999"/>
    <n v="1432598.1050599997"/>
    <n v="-1157.7741299999998"/>
    <n v="-3350.4050999999999"/>
    <s v="Total General"/>
    <s v="Totales"/>
    <s v="Total General"/>
    <x v="56"/>
    <x v="3"/>
    <n v="2296927.3699899996"/>
    <n v="2054654.45951"/>
    <n v="915229324.65265"/>
    <n v="785024033.86473012"/>
    <n v="876641246.77607977"/>
    <n v="747866068.79561019"/>
    <n v="915229324.65265"/>
    <n v="785024033.86473012"/>
    <n v="529500429.12055975"/>
    <n v="501361149.58613014"/>
    <n v="2296927.3699899996"/>
    <n v="2054654.45951"/>
    <n v="0.25096741419007035"/>
    <n v="0.2617314083232315"/>
    <n v="242272.91047999961"/>
    <n v="11.791418715620793"/>
    <n v="100"/>
    <n v="100"/>
    <n v="100"/>
    <n v="100"/>
    <n v="0.25096741419007035"/>
    <n v="0.26201452172563622"/>
    <n v="0.2617314083232315"/>
    <n v="0.27473561714317213"/>
    <n v="7.4849903938555631E-2"/>
    <n v="0.1762440112386241"/>
    <n v="-1.2650098710936748E-4"/>
    <n v="59641.510769999935"/>
    <n v="9.5364352654125248"/>
    <n v="180438.7687400002"/>
    <n v="12.595212020920776"/>
    <n v="2192.6309700000002"/>
    <n v="-65.443756935541913"/>
    <n v="39.570868928069473"/>
    <n v="47.404293767666708"/>
    <n v="37.969192956953407"/>
    <n v="0.20563575366849915"/>
    <n v="37.541373383059472"/>
    <n v="22.819677981508658"/>
    <n v="53.98496954884029"/>
    <n v="48.206706191336913"/>
    <s v="Resto"/>
    <n v="2023"/>
    <n v="4"/>
    <d v="2025-03-26T00:00:00"/>
    <x v="56"/>
    <x v="46"/>
  </r>
  <r>
    <n v="2024"/>
    <n v="12"/>
    <n v="41"/>
    <x v="7"/>
    <s v="Total General"/>
    <n v="29"/>
    <s v="35135aaa6cc23891b40cb3f378c53a17a1127210ce60e125ccf03efcfdaec458"/>
    <s v="866d562d83a77144c090ae01fef5e5dc5d322dfdcb968ee04e0fa262fe1b2619"/>
    <x v="16"/>
    <n v="31887947.205630001"/>
    <n v="27302085.109419998"/>
    <n v="31887947.205630001"/>
    <n v="27302085.109419998"/>
    <n v="20328732.753100004"/>
    <n v="28839684.628880005"/>
    <n v="20328732.753100004"/>
    <n v="28839684.628880005"/>
    <n v="0"/>
    <n v="0"/>
    <n v="137.94900000000001"/>
    <n v="132.37299999999999"/>
    <n v="190209.63371999998"/>
    <n v="443717.01286000002"/>
    <n v="11226212.3509"/>
    <n v="10011725.22964"/>
    <n v="18493927.29298"/>
    <n v="15780715.84034"/>
    <n v="8031884.8050100002"/>
    <n v="5213652.3796399999"/>
    <n v="922917.84103999997"/>
    <n v="831403.32863999996"/>
    <n v="45742.648070000003"/>
    <n v="44363.95708"/>
    <s v="Total General"/>
    <s v="Totales"/>
    <s v="Total General"/>
    <x v="56"/>
    <x v="3"/>
    <n v="31887947.205630001"/>
    <n v="27302085.109419998"/>
    <n v="915229324.65265"/>
    <n v="785024033.86473012"/>
    <n v="876641246.77607977"/>
    <n v="747866068.79561019"/>
    <n v="915229324.65265"/>
    <n v="785024033.86473012"/>
    <n v="529500429.12055975"/>
    <n v="501361149.58613014"/>
    <n v="31887947.205630001"/>
    <n v="27302085.109419998"/>
    <n v="3.4841483272765754"/>
    <n v="3.4778661457038269"/>
    <n v="4585862.0962100029"/>
    <n v="16.796746760663162"/>
    <n v="100"/>
    <n v="100"/>
    <n v="100"/>
    <n v="100"/>
    <n v="3.4841483272765754"/>
    <n v="3.6375139001159877"/>
    <n v="3.4778661457038269"/>
    <n v="3.6506650386463231"/>
    <n v="0.8775816714634096"/>
    <n v="0.10084006447130264"/>
    <n v="4.9979438855240312E-3"/>
    <n v="2818232.4253700003"/>
    <n v="54.054858670201526"/>
    <n v="91514.512400000007"/>
    <n v="11.007234304642299"/>
    <n v="1378.6909900000028"/>
    <n v="3.1076826341569497"/>
    <n v="-29.511251545577409"/>
    <n v="63.750521857082255"/>
    <n v="105.63180252825998"/>
    <n v="3.8392287588630905"/>
    <n v="12.130647749545464"/>
    <n v="17.193208977911254"/>
    <n v="60.702154675179735"/>
    <n v="63.442782513371043"/>
    <s v="Medianas"/>
    <n v="2023"/>
    <n v="4"/>
    <d v="2025-03-26T00:00:00"/>
    <x v="56"/>
    <x v="16"/>
  </r>
  <r>
    <n v="2024"/>
    <n v="12"/>
    <n v="104"/>
    <x v="79"/>
    <s v="Total General"/>
    <n v="225"/>
    <s v="0e6523810856a138a75dec70a9cf3778a5c70b83ac915f22c33f05db97cb3e68"/>
    <s v="866d562d83a77144c090ae01fef5e5dc5d322dfdcb968ee04e0fa262fe1b2619"/>
    <x v="36"/>
    <n v="4026801.2294200002"/>
    <n v="2477706.5655799997"/>
    <n v="4026801.2294200002"/>
    <n v="2477706.5655799997"/>
    <n v="989644.71629999997"/>
    <n v="805106.85149000015"/>
    <n v="989644.71629999997"/>
    <n v="805106.85149000015"/>
    <n v="0"/>
    <n v="0"/>
    <n v="137.94900000000001"/>
    <n v="132.37299999999999"/>
    <n v="-15955.739880000001"/>
    <n v="-24673.785609999999"/>
    <n v="796404.24500999996"/>
    <n v="608316.26101999998"/>
    <n v="3648315.18053"/>
    <n v="1932700.0360999999"/>
    <n v="3069184.91151"/>
    <n v="20057.464670000001"/>
    <n v="466657.54499000002"/>
    <n v="1901522.1712900002"/>
    <n v="381544.23878999997"/>
    <n v="706886.25800999999"/>
    <s v="Total General"/>
    <s v="Totales"/>
    <s v="Total General"/>
    <x v="56"/>
    <x v="3"/>
    <n v="4026801.2294200002"/>
    <n v="2477706.5655799997"/>
    <n v="915229324.65265"/>
    <n v="785024033.86473012"/>
    <n v="876641246.77607977"/>
    <n v="747866068.79561019"/>
    <n v="915229324.65265"/>
    <n v="785024033.86473012"/>
    <n v="529500429.12055975"/>
    <n v="501361149.58613014"/>
    <n v="4026801.2294200002"/>
    <n v="2477706.5655799997"/>
    <n v="0.43997729541153646"/>
    <n v="0.31562174643011515"/>
    <n v="1549094.6638400005"/>
    <n v="62.521312465319198"/>
    <n v="100"/>
    <n v="100"/>
    <n v="100"/>
    <n v="100"/>
    <n v="0.43997729541153646"/>
    <n v="0.4593442578967043"/>
    <n v="0.31562174643011515"/>
    <n v="0.33130351395273028"/>
    <n v="0.33534599786505137"/>
    <n v="5.0988045555370183E-2"/>
    <n v="4.1688375635778992E-2"/>
    <n v="3049127.4468399999"/>
    <n v="15201.958457893174"/>
    <n v="-1434864.6263000001"/>
    <n v="-75.458737634733026"/>
    <n v="-325342.01922000002"/>
    <n v="-46.024663166587906"/>
    <n v="22.920915958978384"/>
    <n v="24.576448151192785"/>
    <n v="32.494035519558587"/>
    <n v="0.18690158909666754"/>
    <n v="30.919440436233224"/>
    <n v="88.767791813774892"/>
    <n v="21.829370698567342"/>
    <n v="31.474944360611843"/>
    <s v="Resto"/>
    <n v="2023"/>
    <n v="4"/>
    <d v="2025-03-26T00:00:00"/>
    <x v="56"/>
    <x v="36"/>
  </r>
  <r>
    <n v="2024"/>
    <n v="12"/>
    <n v="5.0999999999999996"/>
    <x v="6"/>
    <s v="Total General"/>
    <n v="5.0999999999999996"/>
    <m/>
    <m/>
    <x v="3"/>
    <n v="405556489.1024"/>
    <n v="349291494.86607999"/>
    <n v="405556489.1024"/>
    <n v="349291494.86607999"/>
    <n v="249262920.70285001"/>
    <n v="228930627.83218002"/>
    <n v="249262920.70285001"/>
    <n v="228930627.83218002"/>
    <n v="0"/>
    <n v="0"/>
    <n v="0"/>
    <n v="0"/>
    <n v="781763.59758000006"/>
    <n v="860255.73351000005"/>
    <n v="241171231.58988002"/>
    <n v="211349057.99978"/>
    <n v="316040745.85624003"/>
    <n v="280449231.69603997"/>
    <n v="72107767.71645999"/>
    <n v="64361039.881159998"/>
    <n v="68872315.43610999"/>
    <n v="65814443.275530003"/>
    <n v="18645062.451129999"/>
    <n v="17355789.655780002"/>
    <s v="Total General"/>
    <s v="Totales"/>
    <s v="Total General"/>
    <x v="56"/>
    <x v="3"/>
    <n v="405556489.1024"/>
    <n v="349291494.86607999"/>
    <n v="915229324.65265"/>
    <n v="785024033.86473012"/>
    <n v="876641246.77607977"/>
    <n v="747866068.79561019"/>
    <n v="915229324.65265"/>
    <n v="785024033.86473012"/>
    <n v="529500429.12055975"/>
    <n v="501361149.58613014"/>
    <n v="405556489.1024"/>
    <n v="349291494.86607999"/>
    <n v="44.312007731648876"/>
    <n v="44.494369573182709"/>
    <n v="56264994.236320019"/>
    <n v="16.108320718743041"/>
    <n v="100"/>
    <n v="100"/>
    <n v="100"/>
    <n v="100"/>
    <n v="44.312007731648876"/>
    <n v="46.262537907481232"/>
    <n v="44.494369573182709"/>
    <n v="46.705086570994091"/>
    <n v="7.8786557395138654"/>
    <n v="7.5251429976032043"/>
    <n v="2.03720116356698"/>
    <n v="7746727.8352999911"/>
    <n v="12.036362137100332"/>
    <n v="3057872.1605799869"/>
    <n v="4.6462022747473686"/>
    <n v="1289272.7953499965"/>
    <n v="7.4284882504359606"/>
    <n v="8.8814210065307542"/>
    <n v="61.461948557285439"/>
    <n v="65.541426343619705"/>
    <n v="47.075112123487322"/>
    <n v="14.110388696471542"/>
    <n v="12.690893800976898"/>
    <n v="76.31017036631836"/>
    <n v="75.36089748637535"/>
    <m/>
    <n v="2023"/>
    <n v="4"/>
    <d v="2025-03-26T00:00:00"/>
    <x v="56"/>
    <x v="3"/>
  </r>
  <r>
    <n v="2024"/>
    <n v="12"/>
    <n v="701"/>
    <x v="51"/>
    <s v="Total General"/>
    <n v="243"/>
    <s v="72440a20f54075ac43f51a2cf0dbb2a14366b38a5c01b110ae174abc1cb44238"/>
    <s v="866d562d83a77144c090ae01fef5e5dc5d322dfdcb968ee04e0fa262fe1b2619"/>
    <x v="41"/>
    <n v="3118678.2985399999"/>
    <n v="2700000.0033899997"/>
    <n v="3118678.2985399999"/>
    <n v="2700000.0033899997"/>
    <n v="1900700.6871099998"/>
    <n v="1620121.3025800001"/>
    <n v="1900700.6871099998"/>
    <n v="1620121.3025800001"/>
    <n v="0"/>
    <n v="0"/>
    <n v="137.94900000000001"/>
    <n v="132.37299999999999"/>
    <n v="0"/>
    <n v="0"/>
    <n v="1421531.8621199999"/>
    <n v="1208812.8250499999"/>
    <n v="2194959.9276700001"/>
    <n v="2011119.9347000001"/>
    <n v="0"/>
    <n v="0"/>
    <n v="0"/>
    <n v="0"/>
    <n v="0"/>
    <n v="0"/>
    <s v="Total General"/>
    <s v="Totales"/>
    <s v="Total General"/>
    <x v="56"/>
    <x v="3"/>
    <n v="3118678.2985399999"/>
    <n v="2700000.0033899997"/>
    <n v="915229324.65265"/>
    <n v="785024033.86473012"/>
    <n v="876641246.77607977"/>
    <n v="747866068.79561019"/>
    <n v="915229324.65265"/>
    <n v="785024033.86473012"/>
    <n v="529500429.12055975"/>
    <n v="501361149.58613014"/>
    <n v="3118678.2985399999"/>
    <n v="2700000.0033899997"/>
    <n v="0.34075375586589818"/>
    <n v="0.3439385148627494"/>
    <n v="418678.29515000014"/>
    <n v="15.506603504604687"/>
    <n v="100"/>
    <n v="100"/>
    <n v="100"/>
    <n v="100"/>
    <n v="0.34075375586589818"/>
    <n v="0.35575308713903153"/>
    <n v="0.3439385148627494"/>
    <n v="0.36102721009099592"/>
    <m/>
    <m/>
    <m/>
    <n v="0"/>
    <m/>
    <n v="0"/>
    <m/>
    <n v="0"/>
    <m/>
    <n v="17.318418323565311"/>
    <n v="60.945711777960788"/>
    <n v="60.004492612809187"/>
    <n v="0.3589611230848006"/>
    <n v="17.597351108613644"/>
    <n v="9.1411750138821866"/>
    <n v="64.763453956491517"/>
    <n v="60.106451345494669"/>
    <s v="Resto"/>
    <n v="2023"/>
    <n v="4"/>
    <d v="2025-03-26T00:00:00"/>
    <x v="56"/>
    <x v="41"/>
  </r>
  <r>
    <n v="2024"/>
    <n v="12"/>
    <n v="25"/>
    <x v="36"/>
    <s v="Total General"/>
    <n v="25"/>
    <s v="b7a56873cd771f2c446d369b649430b65a756ba278ff97ec81bb6f55b2e73569"/>
    <s v="866d562d83a77144c090ae01fef5e5dc5d322dfdcb968ee04e0fa262fe1b2619"/>
    <x v="78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Total General"/>
    <s v="Totales"/>
    <s v="Total General"/>
    <x v="56"/>
    <x v="3"/>
    <n v="0"/>
    <n v="0"/>
    <n v="915229324.65265"/>
    <n v="785024033.86473012"/>
    <n v="876641246.77607977"/>
    <n v="747866068.79561019"/>
    <n v="915229324.65265"/>
    <n v="785024033.86473012"/>
    <n v="529500429.12055975"/>
    <n v="501361149.58613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3"/>
    <n v="4"/>
    <d v="2025-03-26T00:00:00"/>
    <x v="56"/>
    <x v="78"/>
  </r>
  <r>
    <n v="2024"/>
    <n v="12"/>
    <n v="702"/>
    <x v="49"/>
    <s v="Total General"/>
    <n v="244"/>
    <s v="82c01ce15b431d420eb6a1febfba7d7a2b69e5bcdcb929cb42cd3e9179d43fc4"/>
    <s v="866d562d83a77144c090ae01fef5e5dc5d322dfdcb968ee04e0fa262fe1b2619"/>
    <x v="62"/>
    <n v="415431.26504000003"/>
    <n v="313127.31899"/>
    <n v="415431.26504000003"/>
    <n v="313127.31899"/>
    <n v="241053.50839999996"/>
    <n v="215508.14277999999"/>
    <n v="241053.50839999996"/>
    <n v="215508.14277999999"/>
    <n v="0"/>
    <n v="0"/>
    <n v="137.94900000000001"/>
    <n v="132.37299999999999"/>
    <n v="0"/>
    <n v="0"/>
    <n v="236518.91422000001"/>
    <n v="202862.52541"/>
    <n v="382110.53707000002"/>
    <n v="306776.89325000002"/>
    <n v="0"/>
    <n v="0"/>
    <n v="0"/>
    <n v="0"/>
    <n v="0"/>
    <n v="0"/>
    <s v="Total General"/>
    <s v="Totales"/>
    <s v="Total General"/>
    <x v="56"/>
    <x v="3"/>
    <n v="415431.26504000003"/>
    <n v="313127.31899"/>
    <n v="915229324.65265"/>
    <n v="785024033.86473012"/>
    <n v="876641246.77607977"/>
    <n v="747866068.79561019"/>
    <n v="915229324.65265"/>
    <n v="785024033.86473012"/>
    <n v="529500429.12055975"/>
    <n v="501361149.58613014"/>
    <n v="415431.26504000003"/>
    <n v="313127.31899"/>
    <n v="4.5390947804001526E-2"/>
    <n v="3.9887609230057783E-2"/>
    <n v="102303.94605000003"/>
    <n v="32.671676933198924"/>
    <n v="100"/>
    <n v="100"/>
    <n v="100"/>
    <n v="100"/>
    <n v="4.5390947804001526E-2"/>
    <n v="4.7388970866678093E-2"/>
    <n v="3.9887609230057783E-2"/>
    <n v="4.1869437865294686E-2"/>
    <m/>
    <m/>
    <m/>
    <n v="0"/>
    <m/>
    <n v="0"/>
    <m/>
    <n v="0"/>
    <m/>
    <n v="11.853550074939756"/>
    <n v="58.024883701709349"/>
    <n v="68.824446067218574"/>
    <n v="4.5524705013055895E-2"/>
    <n v="16.590737368559317"/>
    <n v="24.556492186198909"/>
    <n v="61.898035064306889"/>
    <n v="66.127055157535068"/>
    <s v="Resto"/>
    <n v="2023"/>
    <n v="4"/>
    <d v="2025-03-26T00:00:00"/>
    <x v="56"/>
    <x v="62"/>
  </r>
  <r>
    <n v="2024"/>
    <n v="12"/>
    <n v="10"/>
    <x v="4"/>
    <s v="Total General"/>
    <n v="10"/>
    <s v="4a44dc15364204a80fe80e9039455cc1608281820fe2b24f1e5233ade6af1dd5"/>
    <s v="866d562d83a77144c090ae01fef5e5dc5d322dfdcb968ee04e0fa262fe1b2619"/>
    <x v="28"/>
    <n v="6475502.38203"/>
    <n v="6588756.6787700001"/>
    <n v="6475502.38203"/>
    <n v="6588756.6787700001"/>
    <n v="2920017.6211400004"/>
    <n v="3879785.4531999999"/>
    <n v="2920017.6211400004"/>
    <n v="3879785.4531999999"/>
    <n v="0"/>
    <n v="0"/>
    <n v="137.94900000000001"/>
    <n v="132.37299999999999"/>
    <n v="9867.9815999999992"/>
    <n v="13744.528320000001"/>
    <n v="2489143.0911099999"/>
    <n v="2338493.9397300002"/>
    <n v="4857665.45383"/>
    <n v="4203875.3188399998"/>
    <n v="1063388.55314"/>
    <n v="1177184.08559"/>
    <n v="196549.71621000001"/>
    <n v="272981.71392999997"/>
    <n v="73.178240000000002"/>
    <n v="1043.6804499999998"/>
    <s v="Total General"/>
    <s v="Totales"/>
    <s v="Total General"/>
    <x v="56"/>
    <x v="3"/>
    <n v="6475502.38203"/>
    <n v="6588756.6787700001"/>
    <n v="915229324.65265"/>
    <n v="785024033.86473012"/>
    <n v="876641246.77607977"/>
    <n v="747866068.79561019"/>
    <n v="915229324.65265"/>
    <n v="785024033.86473012"/>
    <n v="529500429.12055975"/>
    <n v="501361149.58613014"/>
    <n v="6475502.38203"/>
    <n v="6588756.6787700001"/>
    <n v="0.70752785204818447"/>
    <n v="0.83930636446034323"/>
    <n v="-113254.29674000014"/>
    <n v="-1.7189024008873011"/>
    <n v="100"/>
    <n v="100"/>
    <n v="100"/>
    <n v="100"/>
    <n v="0.70752785204818447"/>
    <n v="0.73867188041222021"/>
    <n v="0.83930636446034323"/>
    <n v="0.88100756989560514"/>
    <n v="0.11618820818963375"/>
    <n v="2.1475460949046298E-2"/>
    <n v="7.9956179319071512E-6"/>
    <n v="-113795.53245000006"/>
    <n v="-9.6667576331501479"/>
    <n v="-76431.997719999956"/>
    <n v="-27.998944185543216"/>
    <n v="-970.50220999999988"/>
    <n v="-92.98844392457481"/>
    <n v="-24.737652213948959"/>
    <n v="45.093298540716567"/>
    <n v="58.884940548818157"/>
    <n v="0.55146652590816958"/>
    <n v="6.4421441860736062"/>
    <n v="15.552081957806596"/>
    <n v="51.241550386049099"/>
    <n v="55.627100291244481"/>
    <s v="Resto"/>
    <n v="2023"/>
    <n v="4"/>
    <d v="2025-03-26T00:00:00"/>
    <x v="56"/>
    <x v="28"/>
  </r>
  <r>
    <n v="2024"/>
    <n v="12"/>
    <n v="80"/>
    <x v="30"/>
    <s v="Total General"/>
    <n v="52"/>
    <s v="41cfc0d1f2d127b04555b7246d84019b4d27710a3f3aff6e7764375b1e06e05d"/>
    <s v="866d562d83a77144c090ae01fef5e5dc5d322dfdcb968ee04e0fa262fe1b2619"/>
    <x v="58"/>
    <n v="1104243.47276"/>
    <n v="1122680.13815"/>
    <n v="1104243.47276"/>
    <n v="1122680.13815"/>
    <n v="653583.8543799998"/>
    <n v="793668.16724999994"/>
    <n v="653583.8543799998"/>
    <n v="793668.16724999994"/>
    <n v="0"/>
    <n v="0"/>
    <n v="137.94900000000001"/>
    <n v="132.37299999999999"/>
    <n v="2128.16608"/>
    <n v="1729.9570100000001"/>
    <n v="106392.76694"/>
    <n v="125046.08997"/>
    <n v="253108.40719"/>
    <n v="244623.65471999999"/>
    <n v="44991.431859999997"/>
    <n v="46378.06149"/>
    <n v="38935.993799999997"/>
    <n v="39958.990079999996"/>
    <n v="0"/>
    <n v="0"/>
    <s v="Total General"/>
    <s v="Totales"/>
    <s v="Total General"/>
    <x v="56"/>
    <x v="3"/>
    <n v="1104243.47276"/>
    <n v="1122680.13815"/>
    <n v="915229324.65265"/>
    <n v="785024033.86473012"/>
    <n v="876641246.77607977"/>
    <n v="747866068.79561019"/>
    <n v="915229324.65265"/>
    <n v="785024033.86473012"/>
    <n v="529500429.12055975"/>
    <n v="501361149.58613014"/>
    <n v="1104243.47276"/>
    <n v="1122680.13815"/>
    <n v="0.12065210794891053"/>
    <n v="0.14301219959126149"/>
    <n v="-18436.66538999998"/>
    <n v="-1.6422010832382483"/>
    <n v="100"/>
    <n v="100"/>
    <n v="100"/>
    <n v="100"/>
    <n v="0.12065210794891053"/>
    <n v="0.12596298392540234"/>
    <n v="0.14301219959126149"/>
    <n v="0.1501178065155441"/>
    <n v="4.9158643247226869E-3"/>
    <n v="4.2542336386322717E-3"/>
    <m/>
    <n v="-1386.6296300000031"/>
    <n v="-2.9898395608858874"/>
    <n v="-1022.9962799999994"/>
    <n v="-2.5601154532482129"/>
    <n v="0"/>
    <m/>
    <n v="-17.650237044958182"/>
    <n v="59.188382861471702"/>
    <n v="70.694059713022099"/>
    <n v="0.1234340556561075"/>
    <n v="-14.917158173018564"/>
    <n v="3.4684922354347947"/>
    <n v="42.034465832711163"/>
    <n v="51.117742522950074"/>
    <s v="Resto"/>
    <n v="2023"/>
    <n v="4"/>
    <d v="2025-03-26T00:00:00"/>
    <x v="56"/>
    <x v="58"/>
  </r>
  <r>
    <n v="2024"/>
    <n v="12"/>
    <n v="39"/>
    <x v="17"/>
    <s v="Total General"/>
    <n v="27"/>
    <s v="670671cd97404156226e507973f2ab8330d3022ca96e0c93bdbdb320c41adcaf"/>
    <s v="866d562d83a77144c090ae01fef5e5dc5d322dfdcb968ee04e0fa262fe1b2619"/>
    <x v="10"/>
    <n v="26393187.39869"/>
    <n v="23324255.28929"/>
    <n v="26393187.39869"/>
    <n v="23324255.28929"/>
    <n v="12647584.999049999"/>
    <n v="13753989.080670001"/>
    <n v="12647584.999049999"/>
    <n v="13753989.080670001"/>
    <n v="0"/>
    <n v="0"/>
    <n v="137.94900000000001"/>
    <n v="132.37299999999999"/>
    <n v="-5221.3335500000057"/>
    <n v="-3552.5217900000025"/>
    <n v="6010415.1835000003"/>
    <n v="6166184.5579399997"/>
    <n v="10968112.87111"/>
    <n v="9455117.1207099985"/>
    <n v="1065684.53697"/>
    <n v="986902.89640999993"/>
    <n v="0"/>
    <n v="0"/>
    <n v="0"/>
    <n v="0"/>
    <s v="Total General"/>
    <s v="Totales"/>
    <s v="Total General"/>
    <x v="56"/>
    <x v="3"/>
    <n v="26393187.39869"/>
    <n v="23324255.28929"/>
    <n v="915229324.65265"/>
    <n v="785024033.86473012"/>
    <n v="876641246.77607977"/>
    <n v="747866068.79561019"/>
    <n v="915229324.65265"/>
    <n v="785024033.86473012"/>
    <n v="529500429.12055975"/>
    <n v="501361149.58613014"/>
    <n v="26393187.39869"/>
    <n v="23324255.28929"/>
    <n v="2.8837785992824041"/>
    <n v="2.9711517460762322"/>
    <n v="3068932.1094000004"/>
    <n v="13.157685299428135"/>
    <n v="100"/>
    <n v="100"/>
    <n v="100"/>
    <n v="100"/>
    <n v="2.8837785992824041"/>
    <n v="3.0107170402662566"/>
    <n v="2.9711517460762322"/>
    <n v="3.1187743718406957"/>
    <n v="0.11643907251053731"/>
    <m/>
    <m/>
    <n v="78781.640560000087"/>
    <n v="7.9827144946660544"/>
    <n v="0"/>
    <m/>
    <n v="0"/>
    <m/>
    <n v="-8.0442413843046729"/>
    <n v="47.919884809660196"/>
    <n v="58.968609758724163"/>
    <n v="2.3885882434611441"/>
    <n v="-2.5261873525893819"/>
    <n v="16.001872119447501"/>
    <n v="54.798990985326469"/>
    <n v="65.215316523514105"/>
    <s v="Medianas"/>
    <n v="2023"/>
    <n v="4"/>
    <d v="2025-03-26T00:00:00"/>
    <x v="56"/>
    <x v="10"/>
  </r>
  <r>
    <n v="2024"/>
    <n v="12"/>
    <n v="7"/>
    <x v="39"/>
    <s v="Total General"/>
    <n v="264"/>
    <s v="bba58959c32abe688d9cb5222b97de973002a67c412d6a8c8d2a79ac692f32b7"/>
    <s v="866d562d83a77144c090ae01fef5e5dc5d322dfdcb968ee04e0fa262fe1b2619"/>
    <x v="57"/>
    <n v="724514.02338999999"/>
    <n v="719164.06154999998"/>
    <n v="724514.02338999999"/>
    <n v="719164.06154999998"/>
    <n v="512306.32352999999"/>
    <n v="288171.69535999995"/>
    <n v="512306.32352999999"/>
    <n v="288171.69535999995"/>
    <n v="0"/>
    <n v="0"/>
    <n v="137.94900000000001"/>
    <n v="132.37299999999999"/>
    <n v="11411.505220000001"/>
    <n v="9503.750039999999"/>
    <n v="159777.25622000001"/>
    <n v="92106.815640000001"/>
    <n v="219471.09328"/>
    <n v="206826.04713999998"/>
    <n v="0"/>
    <n v="0"/>
    <n v="0"/>
    <n v="0"/>
    <n v="0"/>
    <n v="0"/>
    <s v="Total General"/>
    <s v="Totales"/>
    <s v="Total General"/>
    <x v="56"/>
    <x v="3"/>
    <n v="724514.02338999999"/>
    <n v="719164.06154999998"/>
    <n v="915229324.65265"/>
    <n v="785024033.86473012"/>
    <n v="876641246.77607977"/>
    <n v="747866068.79561019"/>
    <n v="915229324.65265"/>
    <n v="785024033.86473012"/>
    <n v="529500429.12055975"/>
    <n v="501361149.58613014"/>
    <n v="724514.02338999999"/>
    <n v="719164.06154999998"/>
    <n v="7.9162020258143423E-2"/>
    <n v="9.1610451467263154E-2"/>
    <n v="5349.9618400000036"/>
    <n v="0.74391395872444033"/>
    <n v="100"/>
    <n v="100"/>
    <n v="100"/>
    <n v="100"/>
    <n v="7.9162020258143423E-2"/>
    <n v="8.2646581603872726E-2"/>
    <n v="9.1610451467263154E-2"/>
    <n v="9.6162146078931893E-2"/>
    <m/>
    <m/>
    <m/>
    <n v="0"/>
    <m/>
    <n v="0"/>
    <m/>
    <n v="0"/>
    <m/>
    <n v="77.778155099514095"/>
    <n v="70.710339205433115"/>
    <n v="40.070369303342169"/>
    <n v="9.6752768336917649E-2"/>
    <n v="73.469525691226039"/>
    <n v="6.1138557328036303"/>
    <n v="72.801048116235094"/>
    <n v="44.533469992613242"/>
    <s v="Resto"/>
    <n v="2023"/>
    <n v="4"/>
    <d v="2025-03-26T00:00:00"/>
    <x v="56"/>
    <x v="57"/>
  </r>
  <r>
    <n v="2024"/>
    <n v="12"/>
    <n v="94"/>
    <x v="19"/>
    <s v="Total General"/>
    <n v="7"/>
    <s v="7902699be42c8a8e46fbbb4501726517e86b22c56a189f7625a6da49081b2451"/>
    <s v="866d562d83a77144c090ae01fef5e5dc5d322dfdcb968ee04e0fa262fe1b2619"/>
    <x v="29"/>
    <n v="7555571.8099100003"/>
    <n v="8049984.2732899999"/>
    <n v="7555571.8099100003"/>
    <n v="8049984.2732899999"/>
    <n v="4023680.9663699991"/>
    <n v="5313066.6367600011"/>
    <n v="4023680.9663699991"/>
    <n v="5313066.6367600011"/>
    <n v="0"/>
    <n v="0"/>
    <n v="137.94900000000001"/>
    <n v="132.37299999999999"/>
    <n v="6211.6198499999991"/>
    <n v="7079.2694200000005"/>
    <n v="3359236.5087700002"/>
    <n v="3684994.98691"/>
    <n v="4477914.81281"/>
    <n v="4471609.91132"/>
    <n v="2602156.99174"/>
    <n v="2274000.3391799997"/>
    <n v="0"/>
    <n v="0"/>
    <n v="0"/>
    <n v="0"/>
    <s v="Total General"/>
    <s v="Totales"/>
    <s v="Total General"/>
    <x v="56"/>
    <x v="3"/>
    <n v="7555571.8099100003"/>
    <n v="8049984.2732899999"/>
    <n v="915229324.65265"/>
    <n v="785024033.86473012"/>
    <n v="876641246.77607977"/>
    <n v="747866068.79561019"/>
    <n v="915229324.65265"/>
    <n v="785024033.86473012"/>
    <n v="529500429.12055975"/>
    <n v="501361149.58613014"/>
    <n v="7555571.8099100003"/>
    <n v="8049984.2732899999"/>
    <n v="0.82553864986543224"/>
    <n v="1.0254443082028133"/>
    <n v="-494412.46337999962"/>
    <n v="-6.1417817301888338"/>
    <n v="100"/>
    <n v="100"/>
    <n v="100"/>
    <n v="100"/>
    <n v="0.82553864986543224"/>
    <n v="0.86187728876507208"/>
    <n v="1.0254443082028133"/>
    <n v="1.0763938369678916"/>
    <n v="0.28431748433405768"/>
    <m/>
    <m/>
    <n v="328156.65256000031"/>
    <n v="14.43080930578633"/>
    <n v="0"/>
    <m/>
    <n v="0"/>
    <m/>
    <n v="-24.268200618245807"/>
    <n v="53.254486458489872"/>
    <n v="66.000956727193326"/>
    <n v="0.75990136080774806"/>
    <n v="-8.8401335496296021"/>
    <n v="0.14099846844957131"/>
    <n v="75.017874372245998"/>
    <n v="82.40868635659244"/>
    <s v="Resto"/>
    <n v="2023"/>
    <n v="4"/>
    <d v="2025-03-26T00:00:00"/>
    <x v="56"/>
    <x v="29"/>
  </r>
  <r>
    <n v="2024"/>
    <n v="12"/>
    <n v="704"/>
    <x v="50"/>
    <s v="Total General"/>
    <n v="51"/>
    <s v="031b4af5197ec30a926f48cf40e11a7dbc470048a21e4003b7a3c07c5dab1baa"/>
    <s v="866d562d83a77144c090ae01fef5e5dc5d322dfdcb968ee04e0fa262fe1b2619"/>
    <x v="64"/>
    <n v="1973605.8827599999"/>
    <n v="1736345.61781"/>
    <n v="1973605.8827599999"/>
    <n v="1736345.61781"/>
    <n v="1489469.5836099999"/>
    <n v="1029974.40494"/>
    <n v="1489469.5836099999"/>
    <n v="1029974.40494"/>
    <n v="0"/>
    <n v="0"/>
    <n v="137.94900000000001"/>
    <n v="132.37299999999999"/>
    <n v="0"/>
    <n v="0"/>
    <n v="1289487.3322300001"/>
    <n v="917930.64511000004"/>
    <n v="1608511.96389"/>
    <n v="1354493.49957"/>
    <n v="0"/>
    <n v="0"/>
    <n v="0"/>
    <n v="0"/>
    <n v="0"/>
    <n v="0"/>
    <s v="Total General"/>
    <s v="Totales"/>
    <s v="Total General"/>
    <x v="56"/>
    <x v="3"/>
    <n v="1973605.8827599999"/>
    <n v="1736345.61781"/>
    <n v="915229324.65265"/>
    <n v="785024033.86473012"/>
    <n v="876641246.77607977"/>
    <n v="747866068.79561019"/>
    <n v="915229324.65265"/>
    <n v="785024033.86473012"/>
    <n v="529500429.12055975"/>
    <n v="501361149.58613014"/>
    <n v="1973605.8827599999"/>
    <n v="1736345.61781"/>
    <n v="0.21564058641904063"/>
    <n v="0.22118375271414875"/>
    <n v="237260.26494999998"/>
    <n v="13.664345537914802"/>
    <n v="100"/>
    <n v="100"/>
    <n v="100"/>
    <n v="100"/>
    <n v="0.21564058641904063"/>
    <n v="0.22513267428587208"/>
    <n v="0.22118375271414875"/>
    <n v="0.23217333828318645"/>
    <m/>
    <m/>
    <m/>
    <n v="0"/>
    <m/>
    <n v="0"/>
    <m/>
    <n v="0"/>
    <m/>
    <n v="44.612290991519068"/>
    <n v="75.469453988809704"/>
    <n v="59.318513225441571"/>
    <n v="0.28129714381607585"/>
    <n v="40.47764273906278"/>
    <n v="18.753760309712895"/>
    <n v="80.166474429666295"/>
    <n v="67.769291281309805"/>
    <s v="Resto"/>
    <n v="2023"/>
    <n v="4"/>
    <d v="2025-03-26T00:00:00"/>
    <x v="56"/>
    <x v="64"/>
  </r>
  <r>
    <n v="2024"/>
    <n v="12"/>
    <n v="109"/>
    <x v="68"/>
    <s v="Total General"/>
    <n v="228"/>
    <s v="9d693eeee1d1899cbc50b6d45df953d3835acf28ee869879b45565fccc814765"/>
    <s v="866d562d83a77144c090ae01fef5e5dc5d322dfdcb968ee04e0fa262fe1b2619"/>
    <x v="34"/>
    <n v="4465205.7030500006"/>
    <n v="3855035.1309799999"/>
    <n v="4465205.7030500006"/>
    <n v="3855035.1309799999"/>
    <n v="4489145.7284200005"/>
    <n v="567117.22640999989"/>
    <n v="4489145.7284200005"/>
    <n v="567117.22640999989"/>
    <n v="0"/>
    <n v="0"/>
    <n v="137.94900000000001"/>
    <n v="132.37299999999999"/>
    <n v="0"/>
    <n v="0"/>
    <n v="7861.45525"/>
    <n v="-4189.01937"/>
    <n v="21587.389210000001"/>
    <n v="-45572.966520000002"/>
    <n v="0"/>
    <n v="0"/>
    <n v="0"/>
    <n v="0"/>
    <n v="0"/>
    <n v="0"/>
    <s v="Total General"/>
    <s v="Totales"/>
    <s v="Total General"/>
    <x v="56"/>
    <x v="3"/>
    <n v="4465205.7030500006"/>
    <n v="3855035.1309799999"/>
    <n v="915229324.65265"/>
    <n v="785024033.86473012"/>
    <n v="876641246.77607977"/>
    <n v="747866068.79561019"/>
    <n v="915229324.65265"/>
    <n v="785024033.86473012"/>
    <n v="529500429.12055975"/>
    <n v="501361149.58613014"/>
    <n v="4465205.7030500006"/>
    <n v="3855035.1309799999"/>
    <n v="0.48787834729231888"/>
    <n v="0.49107224297342633"/>
    <n v="610170.57207000069"/>
    <n v="15.827886162865855"/>
    <n v="100"/>
    <n v="100"/>
    <n v="100"/>
    <n v="100"/>
    <n v="0.48787834729231888"/>
    <n v="0.5093538228404334"/>
    <n v="0.49107224297342633"/>
    <n v="0.51547132459001443"/>
    <m/>
    <m/>
    <m/>
    <n v="0"/>
    <m/>
    <n v="0"/>
    <m/>
    <n v="0"/>
    <m/>
    <n v="691.57280353437068"/>
    <n v="100.53614608065307"/>
    <n v="14.711078035385668"/>
    <n v="0.84780776020823312"/>
    <n v="-287.66815227211515"/>
    <n v="-147.36884793428189"/>
    <n v="36.416887533385975"/>
    <n v="9.1918953052170096"/>
    <s v="Resto"/>
    <n v="2023"/>
    <n v="4"/>
    <d v="2025-03-26T00:00:00"/>
    <x v="56"/>
    <x v="34"/>
  </r>
  <r>
    <n v="2024"/>
    <n v="12"/>
    <n v="150.1"/>
    <x v="32"/>
    <s v="Total General"/>
    <n v="150.1"/>
    <m/>
    <m/>
    <x v="21"/>
    <n v="189455533.36932999"/>
    <n v="175949788.05276996"/>
    <n v="189455533.36932999"/>
    <n v="175949788.05276996"/>
    <n v="111313712.70919999"/>
    <n v="103018604.55854999"/>
    <n v="111313712.70919999"/>
    <n v="103018604.55854999"/>
    <n v="0"/>
    <n v="0"/>
    <n v="0"/>
    <n v="0"/>
    <n v="528895.05640999996"/>
    <n v="492086.40888"/>
    <n v="82727545.022590011"/>
    <n v="72428222.943349972"/>
    <n v="82700559.612929985"/>
    <n v="70615788.426940009"/>
    <n v="23236063.107519999"/>
    <n v="18566971.111359999"/>
    <n v="13545514.373850001"/>
    <n v="11906935.07195"/>
    <n v="40100217.751730002"/>
    <n v="38730549.625689983"/>
    <s v="Total General"/>
    <s v="Totales"/>
    <s v="Total General"/>
    <x v="56"/>
    <x v="3"/>
    <n v="189455533.36932999"/>
    <n v="175949788.05276996"/>
    <n v="915229324.65265"/>
    <n v="785024033.86473012"/>
    <n v="876641246.77607977"/>
    <n v="747866068.79561019"/>
    <n v="915229324.65265"/>
    <n v="785024033.86473012"/>
    <n v="529500429.12055975"/>
    <n v="501361149.58613014"/>
    <n v="189455533.36932999"/>
    <n v="175949788.05276996"/>
    <n v="20.700334688383439"/>
    <n v="22.413299524927464"/>
    <n v="13505745.31656003"/>
    <n v="7.6759088294607425"/>
    <n v="100"/>
    <n v="100"/>
    <n v="100"/>
    <n v="100"/>
    <n v="20.700334688383439"/>
    <n v="21.611523991834545"/>
    <n v="22.413299524927464"/>
    <n v="23.526911487791615"/>
    <n v="2.5388241484000313"/>
    <n v="1.4800131517847537"/>
    <n v="4.3814393476682945"/>
    <n v="4669091.9961600006"/>
    <n v="25.147300376329373"/>
    <n v="1638579.3019000012"/>
    <n v="13.761554018717348"/>
    <n v="1369668.1260400191"/>
    <n v="3.5364025021001"/>
    <n v="8.0520486432482663"/>
    <n v="58.75453238528636"/>
    <n v="58.550002076531726"/>
    <n v="21.022402738007116"/>
    <n v="14.22003973132917"/>
    <n v="17.113412531664984"/>
    <n v="100.03263026246294"/>
    <n v="102.56661372305591"/>
    <s v="Resto"/>
    <n v="2023"/>
    <n v="4"/>
    <d v="2025-03-26T00:00:00"/>
    <x v="56"/>
    <x v="21"/>
  </r>
  <r>
    <n v="2024"/>
    <n v="12"/>
    <n v="130"/>
    <x v="70"/>
    <s v="Total General"/>
    <n v="282"/>
    <s v="27e1615212f3c6ea846ed6c412df1361ce97f006ee20bb5aa2483a3b61d5cadd"/>
    <s v="866d562d83a77144c090ae01fef5e5dc5d322dfdcb968ee04e0fa262fe1b2619"/>
    <x v="73"/>
    <n v="40399.697639999999"/>
    <n v="1991.31951"/>
    <n v="40399.697639999999"/>
    <n v="1991.31951"/>
    <n v="12903.933760000002"/>
    <n v="517.98641999999995"/>
    <n v="12903.933760000002"/>
    <n v="517.98641999999995"/>
    <n v="0"/>
    <n v="0"/>
    <n v="137.94900000000001"/>
    <n v="132.37299999999999"/>
    <n v="0"/>
    <n v="0"/>
    <n v="5311.7771500000008"/>
    <n v="248.46831"/>
    <n v="7414.6597599999996"/>
    <n v="-131.38891000000001"/>
    <n v="0"/>
    <n v="0"/>
    <n v="0"/>
    <n v="0"/>
    <n v="0"/>
    <n v="0"/>
    <s v="Total General"/>
    <s v="Totales"/>
    <s v="Total General"/>
    <x v="56"/>
    <x v="3"/>
    <n v="40399.697639999999"/>
    <n v="1991.31951"/>
    <n v="915229324.65265"/>
    <n v="785024033.86473012"/>
    <n v="876641246.77607977"/>
    <n v="747866068.79561019"/>
    <n v="915229324.65265"/>
    <n v="785024033.86473012"/>
    <n v="529500429.12055975"/>
    <n v="501361149.58613014"/>
    <n v="40399.697639999999"/>
    <n v="1991.31951"/>
    <n v="4.4141611890913335E-3"/>
    <n v="2.5366350889877729E-4"/>
    <n v="38408.378129999997"/>
    <n v="1928.7903290818456"/>
    <n v="100"/>
    <n v="100"/>
    <n v="100"/>
    <n v="100"/>
    <n v="4.4141611890913335E-3"/>
    <n v="4.6084641566402689E-3"/>
    <n v="2.5366350889877729E-4"/>
    <n v="2.662668615527498E-4"/>
    <m/>
    <m/>
    <m/>
    <n v="0"/>
    <m/>
    <n v="0"/>
    <m/>
    <n v="0"/>
    <m/>
    <n v="2391.1722125842607"/>
    <n v="31.940669148037721"/>
    <n v="26.01222040957154"/>
    <n v="2.4370015679556624E-3"/>
    <n v="2037.8087008359337"/>
    <n v="-5743.2919338473839"/>
    <n v="71.638852245864911"/>
    <n v="-189.10904276472039"/>
    <s v="Resto"/>
    <n v="2023"/>
    <n v="4"/>
    <d v="2025-03-26T00:00:00"/>
    <x v="56"/>
    <x v="73"/>
  </r>
  <r>
    <n v="2024"/>
    <n v="12"/>
    <n v="12"/>
    <x v="31"/>
    <s v="Total General"/>
    <n v="12"/>
    <s v="6b51d431df5d7f141cbececcf79edf3dd861c3b4069f0b11661a3eefacbba918"/>
    <s v="866d562d83a77144c090ae01fef5e5dc5d322dfdcb968ee04e0fa262fe1b2619"/>
    <x v="25"/>
    <n v="6593607.79947"/>
    <n v="7470400.8941500001"/>
    <n v="6593607.79947"/>
    <n v="7470400.8941500001"/>
    <n v="1748324.0765999996"/>
    <n v="2277143.3213600004"/>
    <n v="1748324.0765999996"/>
    <n v="2277143.3213600004"/>
    <n v="0"/>
    <n v="0"/>
    <n v="137.94900000000001"/>
    <n v="132.37299999999999"/>
    <n v="17967.172770000001"/>
    <n v="6803.5509800000009"/>
    <n v="737327.33215999999"/>
    <n v="596179.22904999997"/>
    <n v="1349569.4265399999"/>
    <n v="1162037.59026"/>
    <n v="0"/>
    <n v="0"/>
    <n v="0"/>
    <n v="0"/>
    <n v="0"/>
    <n v="0"/>
    <s v="Total General"/>
    <s v="Totales"/>
    <s v="Total General"/>
    <x v="56"/>
    <x v="3"/>
    <n v="6593607.79947"/>
    <n v="7470400.8941500001"/>
    <n v="915229324.65265"/>
    <n v="785024033.86473012"/>
    <n v="876641246.77607977"/>
    <n v="747866068.79561019"/>
    <n v="915229324.65265"/>
    <n v="785024033.86473012"/>
    <n v="529500429.12055975"/>
    <n v="501361149.58613014"/>
    <n v="6593607.79947"/>
    <n v="7470400.8941500001"/>
    <n v="0.72043231372338534"/>
    <n v="0.95161429101382733"/>
    <n v="-876793.0946800001"/>
    <n v="-11.736894807969522"/>
    <n v="100"/>
    <n v="100"/>
    <n v="100"/>
    <n v="100"/>
    <n v="0.72043231372338534"/>
    <n v="0.7521443719102352"/>
    <n v="0.95161429101382733"/>
    <n v="0.99889555173703715"/>
    <m/>
    <m/>
    <m/>
    <n v="0"/>
    <m/>
    <n v="0"/>
    <m/>
    <n v="0"/>
    <m/>
    <n v="-23.222923203804712"/>
    <n v="26.515439343245916"/>
    <n v="30.482210441252349"/>
    <n v="0.3301836939969563"/>
    <n v="23.675447957976804"/>
    <n v="16.138190180064704"/>
    <n v="54.63426465212283"/>
    <n v="51.304642297897431"/>
    <s v="Resto"/>
    <n v="2023"/>
    <n v="4"/>
    <d v="2025-03-26T00:00:00"/>
    <x v="56"/>
    <x v="25"/>
  </r>
  <r>
    <n v="2024"/>
    <n v="12"/>
    <n v="13"/>
    <x v="23"/>
    <s v="Total General"/>
    <n v="13"/>
    <s v="3fdba35f04dc8c462986c992bcf875546257113072a909c162f7e470e581e278"/>
    <s v="866d562d83a77144c090ae01fef5e5dc5d322dfdcb968ee04e0fa262fe1b2619"/>
    <x v="52"/>
    <n v="1543430.5720599999"/>
    <n v="1367985.9146"/>
    <n v="1543430.5720599999"/>
    <n v="1367985.9146"/>
    <n v="903430.55419000005"/>
    <n v="812283.38742999989"/>
    <n v="903430.55419000005"/>
    <n v="812283.38742999989"/>
    <n v="0"/>
    <n v="0"/>
    <n v="137.94900000000001"/>
    <n v="132.37299999999999"/>
    <n v="1942.6958099999999"/>
    <n v="4262.45604"/>
    <n v="593763.21115999995"/>
    <n v="471278.22356999997"/>
    <n v="1117760.7496400001"/>
    <n v="846890.92990999995"/>
    <n v="40734.999609999999"/>
    <n v="3107.3123799999998"/>
    <n v="191617.28290000002"/>
    <n v="233330.47529999999"/>
    <n v="0"/>
    <n v="0"/>
    <s v="Total General"/>
    <s v="Totales"/>
    <s v="Total General"/>
    <x v="56"/>
    <x v="3"/>
    <n v="1543430.5720599999"/>
    <n v="1367985.9146"/>
    <n v="915229324.65265"/>
    <n v="785024033.86473012"/>
    <n v="876641246.77607977"/>
    <n v="747866068.79561019"/>
    <n v="915229324.65265"/>
    <n v="785024033.86473012"/>
    <n v="529500429.12055975"/>
    <n v="501361149.58613014"/>
    <n v="1543430.5720599999"/>
    <n v="1367985.9146"/>
    <n v="0.16863867125824081"/>
    <n v="0.17426038638145974"/>
    <n v="175444.6574599999"/>
    <n v="12.825033912085271"/>
    <n v="100"/>
    <n v="100"/>
    <n v="100"/>
    <n v="100"/>
    <n v="0.16863867125824081"/>
    <n v="0.17606182434788378"/>
    <n v="0.17426038638145974"/>
    <n v="0.18291856947100871"/>
    <n v="4.4507970311659156E-3"/>
    <n v="2.0936532269955736E-2"/>
    <m/>
    <n v="37627.687229999996"/>
    <n v="1210.9399580225017"/>
    <n v="-41713.192399999971"/>
    <n v="-17.877301431100278"/>
    <n v="0"/>
    <m/>
    <n v="11.221104379394319"/>
    <n v="58.533928933661151"/>
    <n v="59.378051978518506"/>
    <n v="0.17061941870198216"/>
    <n v="25.989952742173973"/>
    <n v="31.984026533237952"/>
    <n v="53.120778426978646"/>
    <n v="55.648042377792763"/>
    <s v="Resto"/>
    <n v="2023"/>
    <n v="4"/>
    <d v="2025-03-26T00:00:00"/>
    <x v="56"/>
    <x v="52"/>
  </r>
  <r>
    <n v="2024"/>
    <n v="12"/>
    <n v="714"/>
    <x v="48"/>
    <s v="Total General"/>
    <n v="250"/>
    <s v="1e472b39b105d349bcd069c4a711b44a2fffb8e274714bb07ecfff69a9a7f67b"/>
    <s v="866d562d83a77144c090ae01fef5e5dc5d322dfdcb968ee04e0fa262fe1b2619"/>
    <x v="59"/>
    <n v="600602.13370000001"/>
    <n v="546993.88229999994"/>
    <n v="600602.13370000001"/>
    <n v="546993.88229999994"/>
    <n v="215292.05358000001"/>
    <n v="189852.07055000003"/>
    <n v="215292.05358000001"/>
    <n v="189852.07055000003"/>
    <n v="0"/>
    <n v="0"/>
    <n v="137.94900000000001"/>
    <n v="132.37299999999999"/>
    <n v="2052.4416700000002"/>
    <n v="138.11642999999998"/>
    <n v="215292.05358000001"/>
    <n v="189852.07055"/>
    <n v="616249.66117999994"/>
    <n v="527374.61482000002"/>
    <n v="0"/>
    <n v="0"/>
    <n v="0"/>
    <n v="0"/>
    <n v="0"/>
    <n v="0"/>
    <s v="Total General"/>
    <s v="Totales"/>
    <s v="Total General"/>
    <x v="56"/>
    <x v="3"/>
    <n v="600602.13370000001"/>
    <n v="546993.88229999994"/>
    <n v="915229324.65265"/>
    <n v="785024033.86473012"/>
    <n v="876641246.77607977"/>
    <n v="747866068.79561019"/>
    <n v="915229324.65265"/>
    <n v="785024033.86473012"/>
    <n v="529500429.12055975"/>
    <n v="501361149.58613014"/>
    <n v="600602.13370000001"/>
    <n v="546993.88229999994"/>
    <n v="6.5623130457270029E-2"/>
    <n v="6.9678616030022608E-2"/>
    <n v="53608.251400000066"/>
    <n v="9.8005212004544049"/>
    <n v="100"/>
    <n v="100"/>
    <n v="100"/>
    <n v="100"/>
    <n v="6.5623130457270029E-2"/>
    <n v="6.8511735662537404E-2"/>
    <n v="6.9678616030022608E-2"/>
    <n v="7.314062037617218E-2"/>
    <m/>
    <m/>
    <m/>
    <n v="0"/>
    <m/>
    <n v="0"/>
    <m/>
    <n v="0"/>
    <m/>
    <n v="13.399897592004418"/>
    <n v="35.846035420103604"/>
    <n v="34.708262138455744"/>
    <n v="4.0659467252477155E-2"/>
    <n v="13.399897592004439"/>
    <n v="16.85235577566322"/>
    <n v="34.935849403593508"/>
    <n v="35.999470815408706"/>
    <s v="Resto"/>
    <n v="2023"/>
    <n v="4"/>
    <d v="2025-03-26T00:00:00"/>
    <x v="56"/>
    <x v="59"/>
  </r>
  <r>
    <n v="2024"/>
    <n v="12"/>
    <n v="48"/>
    <x v="3"/>
    <s v="Total General"/>
    <n v="36"/>
    <s v="76a50887d8f1c2e9301755428990ad81479ee21c25b43215cf524541e0503269"/>
    <s v="866d562d83a77144c090ae01fef5e5dc5d322dfdcb968ee04e0fa262fe1b2619"/>
    <x v="9"/>
    <n v="61783494.341970004"/>
    <n v="54332276.383280002"/>
    <n v="61783494.341970004"/>
    <n v="54332276.383280002"/>
    <n v="40150812.482049994"/>
    <n v="45272478.024540007"/>
    <n v="40150812.482049994"/>
    <n v="45272478.024540007"/>
    <n v="0"/>
    <n v="0"/>
    <n v="137.94900000000001"/>
    <n v="132.37299999999999"/>
    <n v="171234.62182"/>
    <n v="402709.88231000002"/>
    <n v="37917963.837480001"/>
    <n v="33801341.293880001"/>
    <n v="51362874.253289998"/>
    <n v="44327469.364839993"/>
    <n v="1283916.6674499998"/>
    <n v="1435565.2575700001"/>
    <n v="5270043.399960001"/>
    <n v="4596068.5037800008"/>
    <n v="31191.536899999999"/>
    <n v="12035.38205"/>
    <s v="Total General"/>
    <s v="Totales"/>
    <s v="Total General"/>
    <x v="56"/>
    <x v="3"/>
    <n v="61783494.341970004"/>
    <n v="54332276.383280002"/>
    <n v="915229324.65265"/>
    <n v="785024033.86473012"/>
    <n v="876641246.77607977"/>
    <n v="747866068.79561019"/>
    <n v="915229324.65265"/>
    <n v="785024033.86473012"/>
    <n v="529500429.12055975"/>
    <n v="501361149.58613014"/>
    <n v="61783494.341970004"/>
    <n v="54332276.383280002"/>
    <n v="6.7506025733406458"/>
    <n v="6.9210971944130524"/>
    <n v="7451217.9586900026"/>
    <n v="13.714164866066625"/>
    <n v="100"/>
    <n v="100"/>
    <n v="100"/>
    <n v="100"/>
    <n v="6.7506025733406458"/>
    <n v="7.047751240223282"/>
    <n v="6.9210971944130524"/>
    <n v="7.2649741244148984"/>
    <n v="0.14028360246622068"/>
    <n v="0.57581671150671454"/>
    <n v="3.4080569819851308E-3"/>
    <n v="-151648.5901200003"/>
    <n v="-10.563684884426493"/>
    <n v="673974.89618000016"/>
    <n v="14.664161241846042"/>
    <n v="19156.154849999999"/>
    <n v="159.1653241286179"/>
    <n v="-11.312978140303709"/>
    <n v="64.986308899616958"/>
    <n v="83.325200117092791"/>
    <n v="7.5827724160178578"/>
    <n v="12.178873340583518"/>
    <n v="15.871433648838984"/>
    <n v="73.823679824637551"/>
    <n v="76.253713054710971"/>
    <s v="Grandes"/>
    <n v="2023"/>
    <n v="4"/>
    <d v="2025-03-26T00:00:00"/>
    <x v="56"/>
    <x v="9"/>
  </r>
  <r>
    <n v="2024"/>
    <n v="12"/>
    <n v="125"/>
    <x v="67"/>
    <s v="Total General"/>
    <n v="238"/>
    <s v="8ae4c23b80d1e7c8ff79e515fe791ebd68190bae842dda7af193db125f700452"/>
    <s v="866d562d83a77144c090ae01fef5e5dc5d322dfdcb968ee04e0fa262fe1b2619"/>
    <x v="69"/>
    <n v="122106.19086"/>
    <n v="126647.97767000001"/>
    <n v="122106.19086"/>
    <n v="126647.97767000001"/>
    <n v="35195.982490000002"/>
    <n v="41350.516609999999"/>
    <n v="35195.982490000002"/>
    <n v="41350.516609999999"/>
    <n v="0"/>
    <n v="0"/>
    <n v="137.94900000000001"/>
    <n v="132.37299999999999"/>
    <n v="0"/>
    <n v="0"/>
    <n v="22397.731050000002"/>
    <n v="24023.367329999997"/>
    <n v="85483.788220000002"/>
    <n v="65677.919569999998"/>
    <n v="0"/>
    <n v="0"/>
    <n v="0"/>
    <n v="0"/>
    <n v="0"/>
    <n v="0"/>
    <s v="Total General"/>
    <s v="Totales"/>
    <s v="Total General"/>
    <x v="56"/>
    <x v="3"/>
    <n v="122106.19086"/>
    <n v="126647.97767000001"/>
    <n v="915229324.65265"/>
    <n v="785024033.86473012"/>
    <n v="876641246.77607977"/>
    <n v="747866068.79561019"/>
    <n v="915229324.65265"/>
    <n v="785024033.86473012"/>
    <n v="529500429.12055975"/>
    <n v="501361149.58613014"/>
    <n v="122106.19086"/>
    <n v="126647.97767000001"/>
    <n v="1.3341595114026971E-2"/>
    <n v="1.6133006405740578E-2"/>
    <n v="-4541.7868100000051"/>
    <n v="-3.586150283294931"/>
    <n v="100"/>
    <n v="100"/>
    <n v="100"/>
    <n v="100"/>
    <n v="1.3341595114026971E-2"/>
    <n v="1.3928866718176398E-2"/>
    <n v="1.6133006405740578E-2"/>
    <n v="1.6934579994243939E-2"/>
    <m/>
    <m/>
    <m/>
    <n v="0"/>
    <m/>
    <n v="0"/>
    <m/>
    <n v="0"/>
    <m/>
    <n v="-14.883814337912327"/>
    <n v="28.824077012076899"/>
    <n v="32.649962021300389"/>
    <n v="6.6470168019422656E-3"/>
    <n v="-6.7668959878489865"/>
    <n v="30.156053632135471"/>
    <n v="26.201144704019764"/>
    <n v="36.577540042808025"/>
    <s v="Resto"/>
    <n v="2023"/>
    <n v="4"/>
    <d v="2025-03-26T00:00:00"/>
    <x v="56"/>
    <x v="69"/>
  </r>
  <r>
    <n v="2024"/>
    <n v="12"/>
    <n v="50"/>
    <x v="56"/>
    <s v="Total General"/>
    <n v="38"/>
    <s v="aea92132c4cbeb263e6ac2bf6c183b5d81737f179f21efdc5863739672f0f470"/>
    <s v="866d562d83a77144c090ae01fef5e5dc5d322dfdcb968ee04e0fa262fe1b2619"/>
    <x v="15"/>
    <n v="56200364.244449995"/>
    <n v="33772004.557349995"/>
    <n v="56200364.244449995"/>
    <n v="33772004.557349995"/>
    <n v="34653389.437589996"/>
    <n v="25141239.023469999"/>
    <n v="34653389.437589996"/>
    <n v="25141239.023469999"/>
    <n v="0"/>
    <n v="0"/>
    <n v="137.94900000000001"/>
    <n v="132.37299999999999"/>
    <n v="0"/>
    <n v="0"/>
    <n v="34609714.803470001"/>
    <n v="25111261.995439999"/>
    <n v="19129311.353950001"/>
    <n v="15935065.70919"/>
    <n v="38930984.714459993"/>
    <n v="18596545.691979997"/>
    <n v="16241221.918439999"/>
    <n v="14301982.624740001"/>
    <n v="0"/>
    <n v="0"/>
    <s v="Total General"/>
    <s v="Totales"/>
    <s v="Total General"/>
    <x v="56"/>
    <x v="3"/>
    <n v="56200364.244449995"/>
    <n v="33772004.557349995"/>
    <n v="915229324.65265"/>
    <n v="785024033.86473012"/>
    <n v="876641246.77607977"/>
    <n v="747866068.79561019"/>
    <n v="915229324.65265"/>
    <n v="785024033.86473012"/>
    <n v="529500429.12055975"/>
    <n v="501361149.58613014"/>
    <n v="56200364.244449995"/>
    <n v="33772004.557349995"/>
    <n v="6.1405773100396761"/>
    <n v="4.3020344728922471"/>
    <n v="22428359.687100001"/>
    <n v="66.411099906768172"/>
    <n v="100"/>
    <n v="100"/>
    <n v="100"/>
    <n v="100"/>
    <n v="6.1405773100396761"/>
    <n v="6.4108738267941927"/>
    <n v="4.3020344728922471"/>
    <n v="4.5157824330414691"/>
    <n v="4.253686334759343"/>
    <n v="1.7745521784503469"/>
    <m/>
    <n v="20334439.022479996"/>
    <n v="109.34524808685029"/>
    <n v="1939239.2936999984"/>
    <n v="13.559234020781453"/>
    <n v="0"/>
    <m/>
    <n v="37.834851358121838"/>
    <n v="61.660435663479085"/>
    <n v="74.444023542565731"/>
    <n v="6.5445441649868634"/>
    <n v="37.825469742440035"/>
    <n v="20.045387342945386"/>
    <n v="180.92504305610279"/>
    <n v="157.58492907222808"/>
    <s v="Medianas"/>
    <n v="2023"/>
    <n v="4"/>
    <d v="2025-03-26T00:00:00"/>
    <x v="56"/>
    <x v="15"/>
  </r>
  <r>
    <n v="2024"/>
    <n v="12"/>
    <n v="23"/>
    <x v="16"/>
    <s v="Total General"/>
    <n v="17"/>
    <s v="4523540f1504cd17100c4835e85b7eefd49911580f8efff0599a8f283be6b9e3"/>
    <s v="866d562d83a77144c090ae01fef5e5dc5d322dfdcb968ee04e0fa262fe1b2619"/>
    <x v="17"/>
    <n v="22633209.318060003"/>
    <n v="19354152.859979998"/>
    <n v="22633209.318060003"/>
    <n v="19354152.859979998"/>
    <n v="11058830.096410004"/>
    <n v="14298447.543910006"/>
    <n v="11058830.096410004"/>
    <n v="14298447.543910006"/>
    <n v="0"/>
    <n v="0"/>
    <n v="137.94900000000001"/>
    <n v="132.37299999999999"/>
    <n v="58315.210250000004"/>
    <n v="31710.806570000001"/>
    <n v="8835083.9940499999"/>
    <n v="8275196.57596"/>
    <n v="12455505.447040001"/>
    <n v="11644931.492530001"/>
    <n v="2178984.0025300002"/>
    <n v="1426399.9297500001"/>
    <n v="815290.02666000009"/>
    <n v="721174.87661000004"/>
    <n v="111708.59797"/>
    <n v="112330.97347000001"/>
    <s v="Total General"/>
    <s v="Totales"/>
    <s v="Total General"/>
    <x v="56"/>
    <x v="3"/>
    <n v="22633209.318060003"/>
    <n v="19354152.859979998"/>
    <n v="915229324.65265"/>
    <n v="785024033.86473012"/>
    <n v="876641246.77607977"/>
    <n v="747866068.79561019"/>
    <n v="915229324.65265"/>
    <n v="785024033.86473012"/>
    <n v="529500429.12055975"/>
    <n v="501361149.58613014"/>
    <n v="22633209.318060003"/>
    <n v="19354152.859979998"/>
    <n v="2.4729549970057847"/>
    <n v="2.4654216973075469"/>
    <n v="3279056.4580800049"/>
    <n v="16.942392063360991"/>
    <n v="100"/>
    <n v="100"/>
    <n v="100"/>
    <n v="100"/>
    <n v="2.4729549970057847"/>
    <n v="2.5818097655449694"/>
    <n v="2.4654216973075469"/>
    <n v="2.5879169636815593"/>
    <n v="0.23808065845759185"/>
    <n v="8.9080409106146258E-2"/>
    <n v="1.2205530893844109E-2"/>
    <n v="752584.07278000005"/>
    <n v="52.761084537623518"/>
    <n v="94115.150050000055"/>
    <n v="13.050253565737568"/>
    <n v="-622.3755000000092"/>
    <n v="-0.55405511122560425"/>
    <n v="-22.657127198958182"/>
    <n v="48.861078166169271"/>
    <n v="73.877930216599424"/>
    <n v="2.088540346374689"/>
    <n v="6.7658503692408889"/>
    <n v="6.9607447242602261"/>
    <n v="70.93316310298448"/>
    <n v="71.06264713766997"/>
    <s v="Medianas"/>
    <n v="2023"/>
    <n v="4"/>
    <d v="2025-03-26T00:00:00"/>
    <x v="56"/>
    <x v="17"/>
  </r>
  <r>
    <n v="2024"/>
    <n v="12"/>
    <n v="105"/>
    <x v="80"/>
    <s v="Total General"/>
    <n v="226"/>
    <s v="8f1f64db81c40ea10e1e9080c9ae60a7acb8925968c431ee16784dea9841c66f"/>
    <s v="866d562d83a77144c090ae01fef5e5dc5d322dfdcb968ee04e0fa262fe1b2619"/>
    <x v="48"/>
    <n v="2332898.1774400002"/>
    <n v="2438887.2784099998"/>
    <n v="2332898.1774400002"/>
    <n v="2438887.2784099998"/>
    <n v="454287.14779999998"/>
    <n v="332165.86003000004"/>
    <n v="454287.14779999998"/>
    <n v="332165.86003000004"/>
    <n v="0"/>
    <n v="0"/>
    <n v="137.94900000000001"/>
    <n v="132.37299999999999"/>
    <n v="0"/>
    <n v="0"/>
    <n v="252325.41394999999"/>
    <n v="107727.63111"/>
    <n v="1923564.01997"/>
    <n v="1591798.15815"/>
    <n v="0"/>
    <n v="0"/>
    <n v="0"/>
    <n v="0"/>
    <n v="0"/>
    <n v="0"/>
    <s v="Total General"/>
    <s v="Totales"/>
    <s v="Total General"/>
    <x v="56"/>
    <x v="3"/>
    <n v="2332898.1774400002"/>
    <n v="2438887.2784099998"/>
    <n v="915229324.65265"/>
    <n v="785024033.86473012"/>
    <n v="876641246.77607977"/>
    <n v="747866068.79561019"/>
    <n v="915229324.65265"/>
    <n v="785024033.86473012"/>
    <n v="529500429.12055975"/>
    <n v="501361149.58613014"/>
    <n v="2332898.1774400002"/>
    <n v="2438887.2784099998"/>
    <n v="0.25489766494592897"/>
    <n v="0.31067676570399777"/>
    <n v="-105989.10096999956"/>
    <n v="-4.345797442475396"/>
    <n v="100"/>
    <n v="100"/>
    <n v="100"/>
    <n v="100"/>
    <n v="0.25489766494592897"/>
    <n v="0.2661177746335146"/>
    <n v="0.31067676570399777"/>
    <n v="0.32611284027602289"/>
    <m/>
    <m/>
    <m/>
    <n v="0"/>
    <m/>
    <n v="0"/>
    <m/>
    <n v="0"/>
    <m/>
    <n v="36.765153336038317"/>
    <n v="19.473080831093572"/>
    <n v="13.619565896729396"/>
    <n v="8.5795425804379322E-2"/>
    <n v="134.22534344262345"/>
    <n v="20.842206665547391"/>
    <n v="13.117598963716073"/>
    <n v="6.7676690388435849"/>
    <s v="Resto"/>
    <n v="2023"/>
    <n v="4"/>
    <d v="2025-03-26T00:00:00"/>
    <x v="56"/>
    <x v="48"/>
  </r>
  <r>
    <n v="2024"/>
    <n v="12"/>
    <n v="120"/>
    <x v="58"/>
    <s v="Total General"/>
    <n v="234"/>
    <s v="114bd151f8fb0c58642d2170da4ae7d7c57977260ac2cc8905306cab6b2acabc"/>
    <s v="866d562d83a77144c090ae01fef5e5dc5d322dfdcb968ee04e0fa262fe1b2619"/>
    <x v="39"/>
    <n v="3543412.1833600001"/>
    <n v="3536266.6495100004"/>
    <n v="3543412.1833600001"/>
    <n v="3536266.6495100004"/>
    <n v="2484832.9470700002"/>
    <n v="2260435.1709099994"/>
    <n v="2484832.9470700002"/>
    <n v="2260435.1709099994"/>
    <n v="0"/>
    <n v="0"/>
    <n v="137.94900000000001"/>
    <n v="132.37299999999999"/>
    <n v="10665.362419999999"/>
    <n v="14713.90661"/>
    <n v="1364480.6684999999"/>
    <n v="1032592.04336"/>
    <n v="2549594.36515"/>
    <n v="2113704.5400100001"/>
    <n v="3400327.9671199997"/>
    <n v="3420019.676"/>
    <n v="0"/>
    <n v="0"/>
    <n v="3438.8890000000001"/>
    <n v="260.154"/>
    <s v="Total General"/>
    <s v="Totales"/>
    <s v="Total General"/>
    <x v="56"/>
    <x v="3"/>
    <n v="3543412.1833600001"/>
    <n v="3536266.6495100004"/>
    <n v="915229324.65265"/>
    <n v="785024033.86473012"/>
    <n v="876641246.77607977"/>
    <n v="747866068.79561019"/>
    <n v="915229324.65265"/>
    <n v="785024033.86473012"/>
    <n v="529500429.12055975"/>
    <n v="501361149.58613014"/>
    <n v="3543412.1833600001"/>
    <n v="3536266.6495100004"/>
    <n v="0.38716112868267244"/>
    <n v="0.45046603632002241"/>
    <n v="7145.5338499997742"/>
    <n v="0.20206433954832459"/>
    <n v="100"/>
    <n v="100"/>
    <n v="100"/>
    <n v="100"/>
    <n v="0.38716112868267244"/>
    <n v="0.40420322411148113"/>
    <n v="0.45046603632002241"/>
    <n v="0.4728475855583244"/>
    <n v="0.37152742766524666"/>
    <m/>
    <n v="3.7574069223635678E-4"/>
    <n v="-19691.708880000282"/>
    <n v="-0.5757776488301225"/>
    <n v="0"/>
    <m/>
    <n v="3178.7350000000001"/>
    <n v="1221.8666635915652"/>
    <n v="9.927193623945584"/>
    <n v="70.125427652443918"/>
    <n v="63.921513702119"/>
    <n v="0.46927874094399252"/>
    <n v="32.14131149607271"/>
    <n v="20.622079239983915"/>
    <n v="53.517558994907944"/>
    <n v="48.852241352290172"/>
    <s v="Resto"/>
    <n v="2023"/>
    <n v="4"/>
    <d v="2025-03-26T00:00:00"/>
    <x v="56"/>
    <x v="39"/>
  </r>
  <r>
    <n v="2024"/>
    <n v="12"/>
    <n v="8"/>
    <x v="20"/>
    <s v="Total General"/>
    <n v="8"/>
    <s v="2c624232cdd221771294dfbb310aca000a0df6ac8b66b696d90ef06fdefb64a3"/>
    <s v="866d562d83a77144c090ae01fef5e5dc5d322dfdcb968ee04e0fa262fe1b2619"/>
    <x v="43"/>
    <n v="2563341.60146"/>
    <n v="2109928.1285699997"/>
    <n v="2563341.60146"/>
    <n v="2109928.1285699997"/>
    <n v="1285979.8998999998"/>
    <n v="1005212.2651500002"/>
    <n v="1285979.8998999998"/>
    <n v="1005212.2651500002"/>
    <n v="0"/>
    <n v="0"/>
    <n v="137.94900000000001"/>
    <n v="132.37299999999999"/>
    <n v="5429.0483400000003"/>
    <n v="1711.85115"/>
    <n v="1101290.4788299999"/>
    <n v="936548.64465000003"/>
    <n v="1921478.5805200001"/>
    <n v="1719695.48698"/>
    <n v="123764.45002999999"/>
    <n v="104475.78410999999"/>
    <n v="295628.67804000003"/>
    <n v="203721.05267"/>
    <n v="2102.3785400000002"/>
    <n v="1051.2478599999999"/>
    <s v="Total General"/>
    <s v="Totales"/>
    <s v="Total General"/>
    <x v="56"/>
    <x v="3"/>
    <n v="2563341.60146"/>
    <n v="2109928.1285699997"/>
    <n v="915229324.65265"/>
    <n v="785024033.86473012"/>
    <n v="876641246.77607977"/>
    <n v="747866068.79561019"/>
    <n v="915229324.65265"/>
    <n v="785024033.86473012"/>
    <n v="529500429.12055975"/>
    <n v="501361149.58613014"/>
    <n v="2563341.60146"/>
    <n v="2109928.1285699997"/>
    <n v="0.28007642810536532"/>
    <n v="0.26877242448013611"/>
    <n v="453413.47289000032"/>
    <n v="21.489522166676856"/>
    <n v="100"/>
    <n v="100"/>
    <n v="100"/>
    <n v="100"/>
    <n v="0.28007642810536532"/>
    <n v="0.29240485898728807"/>
    <n v="0.26877242448013611"/>
    <n v="0.28212646844212386"/>
    <n v="1.3522780214343695E-2"/>
    <n v="3.2301049592373773E-2"/>
    <n v="2.2971057453801536E-4"/>
    <n v="19288.665919999999"/>
    <n v="18.462331806661947"/>
    <n v="91907.625370000023"/>
    <n v="45.114446526485267"/>
    <n v="1051.1306800000002"/>
    <n v="99.988853247225663"/>
    <n v="27.93117876532305"/>
    <n v="50.168104756991639"/>
    <n v="47.642014509341664"/>
    <n v="0.24286663979401621"/>
    <n v="17.59031259305981"/>
    <n v="11.733652560451645"/>
    <n v="57.314741366097522"/>
    <n v="54.460144353503907"/>
    <s v="Resto"/>
    <n v="2023"/>
    <n v="4"/>
    <d v="2025-03-26T00:00:00"/>
    <x v="56"/>
    <x v="43"/>
  </r>
  <r>
    <n v="2024"/>
    <n v="12"/>
    <n v="106"/>
    <x v="76"/>
    <s v="Total General"/>
    <n v="227"/>
    <s v="dfe62e836a0a6f2633422230c81287700a56e2639652c73f264e6562220c207a"/>
    <s v="866d562d83a77144c090ae01fef5e5dc5d322dfdcb968ee04e0fa262fe1b2619"/>
    <x v="45"/>
    <n v="2187596.3269600002"/>
    <n v="1903927.41191"/>
    <n v="2187596.3269600002"/>
    <n v="1903927.41191"/>
    <n v="310392.83140999998"/>
    <n v="277711.64646000002"/>
    <n v="310392.83140999998"/>
    <n v="277711.64646000002"/>
    <n v="0"/>
    <n v="0"/>
    <n v="137.94900000000001"/>
    <n v="132.37299999999999"/>
    <n v="0"/>
    <n v="0"/>
    <n v="613474.57315999991"/>
    <n v="525790.77286000003"/>
    <n v="2052523.2888800001"/>
    <n v="2065918.6524799999"/>
    <n v="453204.93780000001"/>
    <n v="515118.32919000002"/>
    <n v="1712415.09143"/>
    <n v="1367279.2335300001"/>
    <n v="21976.132089999999"/>
    <n v="21529.849190000001"/>
    <s v="Total General"/>
    <s v="Totales"/>
    <s v="Total General"/>
    <x v="56"/>
    <x v="3"/>
    <n v="2187596.3269600002"/>
    <n v="1903927.41191"/>
    <n v="915229324.65265"/>
    <n v="785024033.86473012"/>
    <n v="876641246.77607977"/>
    <n v="747866068.79561019"/>
    <n v="915229324.65265"/>
    <n v="785024033.86473012"/>
    <n v="529500429.12055975"/>
    <n v="501361149.58613014"/>
    <n v="2187596.3269600002"/>
    <n v="1903927.41191"/>
    <n v="0.2390216602587818"/>
    <n v="0.2425310983839345"/>
    <n v="283668.91505000019"/>
    <n v="14.899145486089015"/>
    <n v="100"/>
    <n v="100"/>
    <n v="100"/>
    <n v="100"/>
    <n v="0.2390216602587818"/>
    <n v="0.24954293846029554"/>
    <n v="0.2425310983839345"/>
    <n v="0.25458133365726188"/>
    <n v="4.9518183649983179E-2"/>
    <n v="0.1871022972389898"/>
    <n v="2.4011612716124927E-3"/>
    <n v="-61913.391390000004"/>
    <n v="-12.019256136227185"/>
    <n v="345135.85789999994"/>
    <n v="25.242529063279818"/>
    <n v="446.28289999999834"/>
    <n v="2.0728566004414084"/>
    <n v="11.768028228771875"/>
    <n v="14.188761774039834"/>
    <n v="14.586251803654774"/>
    <n v="5.8619939539147743E-2"/>
    <n v="16.676557449468032"/>
    <n v="-0.64839743732985067"/>
    <n v="29.888799629394434"/>
    <n v="25.450700695732753"/>
    <s v="Resto"/>
    <n v="2023"/>
    <n v="4"/>
    <d v="2025-03-26T00:00:00"/>
    <x v="56"/>
    <x v="45"/>
  </r>
  <r>
    <n v="2024"/>
    <n v="12"/>
    <n v="81"/>
    <x v="34"/>
    <s v="Total General"/>
    <n v="53"/>
    <s v="2858dcd1057d3eae7f7d5f782167e24b61153c01551450a628cee722509f6529"/>
    <s v="866d562d83a77144c090ae01fef5e5dc5d322dfdcb968ee04e0fa262fe1b2619"/>
    <x v="47"/>
    <n v="1804855.7942300001"/>
    <n v="1678335.85387"/>
    <n v="1804855.7942300001"/>
    <n v="1678335.85387"/>
    <n v="797301.19118000008"/>
    <n v="2183804.7939200001"/>
    <n v="797301.19118000008"/>
    <n v="2183804.7939200001"/>
    <n v="0"/>
    <n v="0"/>
    <n v="137.94900000000001"/>
    <n v="132.37299999999999"/>
    <n v="0"/>
    <n v="0"/>
    <n v="729846.67339999997"/>
    <n v="666259.22858"/>
    <n v="1457999.1903199998"/>
    <n v="1225209.25272"/>
    <n v="0"/>
    <n v="0"/>
    <n v="0"/>
    <n v="0"/>
    <n v="0"/>
    <n v="0"/>
    <s v="Total General"/>
    <s v="Totales"/>
    <s v="Total General"/>
    <x v="56"/>
    <x v="3"/>
    <n v="1804855.7942300001"/>
    <n v="1678335.85387"/>
    <n v="915229324.65265"/>
    <n v="785024033.86473012"/>
    <n v="876641246.77607977"/>
    <n v="747866068.79561019"/>
    <n v="915229324.65265"/>
    <n v="785024033.86473012"/>
    <n v="529500429.12055975"/>
    <n v="501361149.58613014"/>
    <n v="1804855.7942300001"/>
    <n v="1678335.85387"/>
    <n v="0.19720257487542628"/>
    <n v="0.21379420010969996"/>
    <n v="126519.94036000012"/>
    <n v="7.5384161083291712"/>
    <n v="100"/>
    <n v="100"/>
    <n v="100"/>
    <n v="100"/>
    <n v="0.19720257487542628"/>
    <n v="0.20588305659441711"/>
    <n v="0.21379420010969996"/>
    <n v="0.22441663339170492"/>
    <m/>
    <m/>
    <m/>
    <n v="0"/>
    <m/>
    <n v="0"/>
    <m/>
    <n v="0"/>
    <m/>
    <n v="-63.490271960214052"/>
    <n v="44.175340419379609"/>
    <n v="130.11726996622647"/>
    <n v="0.15057611804096685"/>
    <n v="9.543949575831622"/>
    <n v="19.000014657349308"/>
    <n v="50.058098676983086"/>
    <n v="54.379219476255599"/>
    <s v="Resto"/>
    <n v="2023"/>
    <n v="4"/>
    <d v="2025-03-26T00:00:00"/>
    <x v="56"/>
    <x v="47"/>
  </r>
  <r>
    <n v="2024"/>
    <n v="12"/>
    <n v="3"/>
    <x v="40"/>
    <s v="Total General"/>
    <n v="3"/>
    <s v="4e07408562bedb8b60ce05c1decfe3ad16b72230967de01f640b7e4729b49fce"/>
    <s v="866d562d83a77144c090ae01fef5e5dc5d322dfdcb968ee04e0fa262fe1b2619"/>
    <x v="14"/>
    <n v="25277015.57071"/>
    <n v="21222664.481219999"/>
    <n v="25277015.57071"/>
    <n v="21222664.481219999"/>
    <n v="12758900.375719994"/>
    <n v="11547143.682849998"/>
    <n v="12758900.375719994"/>
    <n v="11547143.682849998"/>
    <n v="0"/>
    <n v="0"/>
    <n v="137.94900000000001"/>
    <n v="132.37299999999999"/>
    <n v="30425.761840000003"/>
    <n v="7038.3171899999988"/>
    <n v="10119231.569190001"/>
    <n v="9583597.30889"/>
    <n v="3472604.4793000002"/>
    <n v="7245671.4426000006"/>
    <n v="6738608.2969300002"/>
    <n v="5067714.1190600004"/>
    <n v="8539458.0975299999"/>
    <n v="6750761.4685299993"/>
    <n v="0"/>
    <n v="0"/>
    <s v="Total General"/>
    <s v="Totales"/>
    <s v="Total General"/>
    <x v="56"/>
    <x v="3"/>
    <n v="25277015.57071"/>
    <n v="21222664.481219999"/>
    <n v="915229324.65265"/>
    <n v="785024033.86473012"/>
    <n v="876641246.77607977"/>
    <n v="747866068.79561019"/>
    <n v="915229324.65265"/>
    <n v="785024033.86473012"/>
    <n v="529500429.12055975"/>
    <n v="501361149.58613014"/>
    <n v="25277015.57071"/>
    <n v="21222664.481219999"/>
    <n v="2.7618231726024725"/>
    <n v="2.7034413681246532"/>
    <n v="4054351.0894900002"/>
    <n v="19.103874035598633"/>
    <n v="100"/>
    <n v="100"/>
    <n v="100"/>
    <n v="100"/>
    <n v="2.7618231726024725"/>
    <n v="2.8833933680018253"/>
    <n v="2.7034413681246532"/>
    <n v="2.8377627180489315"/>
    <n v="0.73627539190655333"/>
    <n v="0.93304026297135034"/>
    <m/>
    <n v="1670894.1778699998"/>
    <n v="32.971358261620544"/>
    <n v="1788696.6290000007"/>
    <n v="26.49622027586609"/>
    <n v="0"/>
    <m/>
    <n v="10.493995105211319"/>
    <n v="50.476292741238417"/>
    <n v="54.409490820853811"/>
    <n v="2.4096109604502272"/>
    <n v="5.5890731114414782"/>
    <n v="-52.073392965581277"/>
    <n v="291.40178875855776"/>
    <n v="132.26651780736927"/>
    <s v="Medianas"/>
    <n v="2023"/>
    <n v="4"/>
    <d v="2025-03-26T00:00:00"/>
    <x v="56"/>
    <x v="14"/>
  </r>
  <r>
    <n v="2024"/>
    <n v="12"/>
    <n v="201.1"/>
    <x v="1"/>
    <s v="Total General"/>
    <n v="201.1"/>
    <m/>
    <m/>
    <x v="1"/>
    <n v="915229324.65264988"/>
    <n v="785024033.86473"/>
    <n v="915229324.65264988"/>
    <n v="785024033.86473"/>
    <n v="529500429.12055981"/>
    <n v="501361149.58613008"/>
    <n v="529500429.12055981"/>
    <n v="501361149.58613008"/>
    <n v="0"/>
    <n v="0"/>
    <n v="0"/>
    <n v="0"/>
    <n v="1717760.1243500002"/>
    <n v="2406947.9460399998"/>
    <n v="463578492.36974996"/>
    <n v="402200772.83965009"/>
    <n v="562710334.17707992"/>
    <n v="498759799.72226006"/>
    <n v="185707394.90735"/>
    <n v="143000092.11051998"/>
    <n v="146199710.26110998"/>
    <n v="132565051.90339999"/>
    <n v="82597369.692329988"/>
    <n v="75008437.291620001"/>
    <s v="Total General"/>
    <s v="Totales"/>
    <s v="Total General"/>
    <x v="56"/>
    <x v="3"/>
    <n v="915229324.65264988"/>
    <n v="785024033.86473"/>
    <n v="915229324.65265"/>
    <n v="785024033.86473012"/>
    <n v="876641246.77607977"/>
    <n v="747866068.79561019"/>
    <n v="915229324.65265"/>
    <n v="785024033.86473012"/>
    <n v="529500429.12055975"/>
    <n v="501361149.58613014"/>
    <n v="915229324.65264988"/>
    <n v="785024033.86473"/>
    <n v="99.999999999999986"/>
    <n v="99.999999999999986"/>
    <n v="130205290.78791988"/>
    <n v="16.58615343875649"/>
    <n v="100"/>
    <n v="100"/>
    <n v="100"/>
    <n v="100"/>
    <n v="99.999999999999986"/>
    <n v="104.40180952225109"/>
    <n v="99.999999999999986"/>
    <n v="104.96853201656285"/>
    <n v="20.290804709282028"/>
    <n v="15.974106852028156"/>
    <n v="9.0247730779034576"/>
    <n v="42707302.796830028"/>
    <n v="29.865227473995603"/>
    <n v="13634658.357709989"/>
    <n v="10.285258566975507"/>
    <n v="7588932.4007099867"/>
    <n v="10.117438350575835"/>
    <n v="5.6125767937261317"/>
    <n v="57.85439942295524"/>
    <n v="63.865707030381344"/>
    <n v="100.00000000000003"/>
    <n v="15.2604678247523"/>
    <n v="12.821910364554533"/>
    <n v="82.383148880266688"/>
    <n v="80.640174501557681"/>
    <m/>
    <n v="2023"/>
    <n v="4"/>
    <d v="2025-03-26T00:00:00"/>
    <x v="56"/>
    <x v="1"/>
  </r>
  <r>
    <n v="2024"/>
    <n v="12"/>
    <n v="9"/>
    <x v="8"/>
    <s v="Total General"/>
    <n v="9"/>
    <s v="19581e27de7ced00ff1ce50b2047e7a567c76b1cbaebabe5ef03f7c3017bb5b7"/>
    <s v="866d562d83a77144c090ae01fef5e5dc5d322dfdcb968ee04e0fa262fe1b2619"/>
    <x v="38"/>
    <n v="3641209.24174"/>
    <n v="3056102.5559399999"/>
    <n v="3641209.24174"/>
    <n v="3056102.5559399999"/>
    <n v="1890637.6256499998"/>
    <n v="1840238.4057800001"/>
    <n v="1890637.6256499998"/>
    <n v="1840238.4057800001"/>
    <n v="0"/>
    <n v="0"/>
    <n v="137.94900000000001"/>
    <n v="132.37299999999999"/>
    <n v="59442.927379999994"/>
    <n v="9101.6651500000007"/>
    <n v="1722685.6897799999"/>
    <n v="1562126.13864"/>
    <n v="2767181.0969000002"/>
    <n v="2247079.42282"/>
    <n v="313300.83784999995"/>
    <n v="380976.58538999996"/>
    <n v="451897.71372999996"/>
    <n v="347289.00768000004"/>
    <n v="0"/>
    <n v="0"/>
    <s v="Total General"/>
    <s v="Totales"/>
    <s v="Total General"/>
    <x v="56"/>
    <x v="3"/>
    <n v="3641209.24174"/>
    <n v="3056102.5559399999"/>
    <n v="915229324.65265"/>
    <n v="785024033.86473012"/>
    <n v="876641246.77607977"/>
    <n v="747866068.79561019"/>
    <n v="915229324.65265"/>
    <n v="785024033.86473012"/>
    <n v="529500429.12055975"/>
    <n v="501361149.58613014"/>
    <n v="3641209.24174"/>
    <n v="3056102.5559399999"/>
    <n v="0.39784665369216843"/>
    <n v="0.38930050853278797"/>
    <n v="585106.68580000009"/>
    <n v="19.145518682373929"/>
    <n v="100"/>
    <n v="100"/>
    <n v="100"/>
    <n v="100"/>
    <n v="0.39784665369216843"/>
    <n v="0.4153591055783476"/>
    <n v="0.38930050853278797"/>
    <n v="0.40864302893988158"/>
    <n v="3.4231949240580185E-2"/>
    <n v="4.9375353428661742E-2"/>
    <m/>
    <n v="-67675.747540000011"/>
    <n v="-17.763755079783017"/>
    <n v="104608.70604999992"/>
    <n v="30.121513706644222"/>
    <n v="0"/>
    <m/>
    <n v="2.7387331832495754"/>
    <n v="51.923344694866636"/>
    <n v="60.215204565148419"/>
    <n v="0.35706064087429257"/>
    <n v="10.278270567816271"/>
    <n v="23.1456738377005"/>
    <n v="62.254172367319185"/>
    <n v="69.518065217276146"/>
    <s v="Resto"/>
    <n v="2023"/>
    <n v="4"/>
    <d v="2025-03-26T00:00:00"/>
    <x v="56"/>
    <x v="38"/>
  </r>
  <r>
    <n v="2024"/>
    <n v="12"/>
    <n v="126"/>
    <x v="41"/>
    <s v="Total General"/>
    <n v="239"/>
    <s v="79bf08685d3138f9b109c3546780f056bc954fd69377b84a2cf23622e464897b"/>
    <s v="866d562d83a77144c090ae01fef5e5dc5d322dfdcb968ee04e0fa262fe1b2619"/>
    <x v="50"/>
    <n v="903982.36939999997"/>
    <n v="772546.67227999994"/>
    <n v="903982.36939999997"/>
    <n v="772546.67227999994"/>
    <n v="258290.47988"/>
    <n v="236227.93851000001"/>
    <n v="258290.47988"/>
    <n v="236227.93851000001"/>
    <n v="0"/>
    <n v="0"/>
    <n v="137.94900000000001"/>
    <n v="132.37299999999999"/>
    <n v="10994.39241"/>
    <n v="6286.84051"/>
    <n v="22351.659170000003"/>
    <n v="22696.18001"/>
    <n v="36268.419459999997"/>
    <n v="34023.386490000004"/>
    <n v="0"/>
    <n v="0"/>
    <n v="0"/>
    <n v="0"/>
    <n v="0"/>
    <n v="0"/>
    <s v="Total General"/>
    <s v="Totales"/>
    <s v="Total General"/>
    <x v="56"/>
    <x v="3"/>
    <n v="903982.36939999997"/>
    <n v="772546.67227999994"/>
    <n v="915229324.65265"/>
    <n v="785024033.86473012"/>
    <n v="876641246.77607977"/>
    <n v="747866068.79561019"/>
    <n v="915229324.65265"/>
    <n v="785024033.86473012"/>
    <n v="529500429.12055975"/>
    <n v="501361149.58613014"/>
    <n v="903982.36939999997"/>
    <n v="772546.67227999994"/>
    <n v="9.8771132551186733E-2"/>
    <n v="9.8410575849085372E-2"/>
    <n v="131435.69712000003"/>
    <n v="17.013301828366799"/>
    <n v="100"/>
    <n v="100"/>
    <n v="100"/>
    <n v="100"/>
    <n v="9.8771132551186733E-2"/>
    <n v="0.10311884966906011"/>
    <n v="9.8410575849085372E-2"/>
    <n v="0.10330013681783107"/>
    <m/>
    <m/>
    <m/>
    <n v="0"/>
    <m/>
    <n v="0"/>
    <m/>
    <n v="0"/>
    <m/>
    <n v="9.339513991934556"/>
    <n v="28.572512985118848"/>
    <n v="30.577820989484778"/>
    <n v="4.8780032210548205E-2"/>
    <n v="-1.5179683975373837"/>
    <n v="6.5984994487831017"/>
    <n v="61.628434607279694"/>
    <n v="66.70758660861334"/>
    <s v="Resto"/>
    <n v="2023"/>
    <n v="4"/>
    <d v="2025-03-26T00:00:00"/>
    <x v="56"/>
    <x v="50"/>
  </r>
  <r>
    <n v="2024"/>
    <n v="12"/>
    <n v="905"/>
    <x v="12"/>
    <s v="Total General"/>
    <n v="51"/>
    <s v="031b4af5197ec30a926f48cf40e11a7dbc470048a21e4003b7a3c07c5dab1baa"/>
    <s v="866d562d83a77144c090ae01fef5e5dc5d322dfdcb968ee04e0fa262fe1b2619"/>
    <x v="20"/>
    <n v="11798046.961549999"/>
    <n v="13902414.304169999"/>
    <n v="11798046.961549999"/>
    <n v="13902414.304169999"/>
    <n v="9845644.3478300013"/>
    <n v="8986526.7199499998"/>
    <n v="9845644.3478300013"/>
    <n v="8986526.7199499998"/>
    <n v="0"/>
    <n v="0"/>
    <n v="137.94900000000001"/>
    <n v="132.37299999999999"/>
    <n v="0"/>
    <n v="0"/>
    <n v="9845644.3478299994"/>
    <n v="8986526.7199500017"/>
    <n v="-2671825.4124699999"/>
    <n v="-1562960.3544000001"/>
    <n v="0"/>
    <n v="0"/>
    <n v="0"/>
    <n v="0"/>
    <n v="11798046.961550001"/>
    <n v="13902414.304169999"/>
    <s v="Total General"/>
    <s v="Totales"/>
    <s v="Total General"/>
    <x v="56"/>
    <x v="3"/>
    <n v="11798046.961549999"/>
    <n v="13902414.304169999"/>
    <n v="915229324.65265"/>
    <n v="785024033.86473012"/>
    <n v="876641246.77607977"/>
    <n v="747866068.79561019"/>
    <n v="915229324.65265"/>
    <n v="785024033.86473012"/>
    <n v="529500429.12055975"/>
    <n v="501361149.58613014"/>
    <n v="11798046.961549999"/>
    <n v="13902414.304169999"/>
    <n v="1.2890809596848989"/>
    <n v="1.7709539713997555"/>
    <n v="-2104367.3426200002"/>
    <n v="-15.136704291633718"/>
    <n v="100"/>
    <n v="100"/>
    <n v="100"/>
    <n v="100"/>
    <n v="1.2890809596848989"/>
    <n v="1.3458238481178346"/>
    <n v="1.7709539713997555"/>
    <n v="1.8589443864673438"/>
    <m/>
    <m/>
    <n v="1.2890809596848989"/>
    <n v="0"/>
    <m/>
    <n v="0"/>
    <m/>
    <n v="-2104367.3426199984"/>
    <n v="-15.136704291633707"/>
    <n v="9.5600631328761168"/>
    <n v="83.451476163106435"/>
    <n v="64.640043976063282"/>
    <n v="1.8594214105137747"/>
    <n v="9.5600631328760741"/>
    <n v="70.946460986573044"/>
    <n v="-368.49879119639331"/>
    <n v="-574.96830899462009"/>
    <s v="Resto"/>
    <n v="2023"/>
    <n v="4"/>
    <d v="2025-03-26T00:00:00"/>
    <x v="56"/>
    <x v="20"/>
  </r>
  <r>
    <n v="2024"/>
    <n v="12"/>
    <n v="18"/>
    <x v="64"/>
    <s v="Total General"/>
    <n v="5"/>
    <s v="ef2d127de37b942baad06145e54b0c619a1f22327b2ebbcfbec78f5564afe39d"/>
    <s v="866d562d83a77144c090ae01fef5e5dc5d322dfdcb968ee04e0fa262fe1b2619"/>
    <x v="12"/>
    <n v="21640816.292180002"/>
    <n v="22099973.424029998"/>
    <n v="21640816.292180002"/>
    <n v="22099973.424029998"/>
    <n v="6583781.587559999"/>
    <n v="4923329.5410000011"/>
    <n v="6583781.587559999"/>
    <n v="4923329.5410000011"/>
    <n v="0"/>
    <n v="0"/>
    <n v="137.94900000000001"/>
    <n v="132.37299999999999"/>
    <n v="0"/>
    <n v="0"/>
    <n v="6229194.8326599998"/>
    <n v="4047735.5192"/>
    <n v="13292466.018059999"/>
    <n v="11613384.02795"/>
    <n v="9456070.6126299985"/>
    <n v="10809361.19915"/>
    <n v="1367323.41072"/>
    <n v="1393444.9864999999"/>
    <n v="5860958.5253199991"/>
    <n v="5307449.8026099997"/>
    <s v="Total General"/>
    <s v="Totales"/>
    <s v="Total General"/>
    <x v="56"/>
    <x v="3"/>
    <n v="21640816.292180002"/>
    <n v="22099973.424029998"/>
    <n v="915229324.65265"/>
    <n v="785024033.86473012"/>
    <n v="876641246.77607977"/>
    <n v="747866068.79561019"/>
    <n v="915229324.65265"/>
    <n v="785024033.86473012"/>
    <n v="529500429.12055975"/>
    <n v="501361149.58613014"/>
    <n v="21640816.292180002"/>
    <n v="22099973.424029998"/>
    <n v="2.3645239186794167"/>
    <n v="2.8151970475642929"/>
    <n v="-459157.13184999675"/>
    <n v="-2.0776365791948859"/>
    <n v="100"/>
    <n v="100"/>
    <n v="100"/>
    <n v="100"/>
    <n v="2.3645239186794167"/>
    <n v="2.4686057576877523"/>
    <n v="2.8151970475642929"/>
    <n v="2.9550710142018577"/>
    <n v="1.0331913934487171"/>
    <n v="0.14939680950880041"/>
    <n v="0.64038141779868818"/>
    <n v="-1353290.5865200013"/>
    <n v="-12.519616669173917"/>
    <n v="-26121.575779999839"/>
    <n v="-1.8746040233429628"/>
    <n v="553508.72270999942"/>
    <n v="10.428901700357196"/>
    <n v="33.726201602640145"/>
    <n v="30.422981733545218"/>
    <n v="22.277536024756976"/>
    <n v="1.2433949484224054"/>
    <n v="53.893326357724746"/>
    <n v="14.458162978757461"/>
    <n v="46.862597385591322"/>
    <n v="34.854057262364627"/>
    <s v="Medianas"/>
    <n v="2023"/>
    <n v="4"/>
    <d v="2025-03-26T00:00:00"/>
    <x v="56"/>
    <x v="12"/>
  </r>
  <r>
    <n v="2024"/>
    <n v="12"/>
    <n v="902"/>
    <x v="10"/>
    <s v="Total General"/>
    <n v="30"/>
    <s v="624b60c58c9d8bfb6ff1886c2fd605d2adeb6ea4da576068201b6c6958ce93f4"/>
    <s v="866d562d83a77144c090ae01fef5e5dc5d322dfdcb968ee04e0fa262fe1b2619"/>
    <x v="19"/>
    <n v="16606096.230249999"/>
    <n v="15869494.538009999"/>
    <n v="16606096.230249999"/>
    <n v="15869494.538009999"/>
    <n v="14640453.03272"/>
    <n v="13221368.352249999"/>
    <n v="14640453.03272"/>
    <n v="13221368.352249999"/>
    <n v="0"/>
    <n v="0"/>
    <n v="137.94900000000001"/>
    <n v="132.37299999999999"/>
    <n v="0"/>
    <n v="0"/>
    <n v="14640453.03272"/>
    <n v="13221368.35225"/>
    <n v="-2949680.1459599999"/>
    <n v="-2483246.1140000001"/>
    <n v="0"/>
    <n v="0"/>
    <n v="0"/>
    <n v="0"/>
    <n v="16606096.230250001"/>
    <n v="15869494.538009997"/>
    <s v="Total General"/>
    <s v="Totales"/>
    <s v="Total General"/>
    <x v="56"/>
    <x v="3"/>
    <n v="16606096.230249999"/>
    <n v="15869494.538009999"/>
    <n v="915229324.65265"/>
    <n v="785024033.86473012"/>
    <n v="876641246.77607977"/>
    <n v="747866068.79561019"/>
    <n v="915229324.65265"/>
    <n v="785024033.86473012"/>
    <n v="529500429.12055975"/>
    <n v="501361149.58613014"/>
    <n v="16606096.230249999"/>
    <n v="15869494.538009999"/>
    <n v="1.8144191606352194"/>
    <n v="2.0215297689528473"/>
    <n v="736601.69223999977"/>
    <n v="4.6416203772320586"/>
    <n v="100"/>
    <n v="100"/>
    <n v="100"/>
    <n v="100"/>
    <n v="1.8144191606352194"/>
    <n v="1.894286436021609"/>
    <n v="2.0215297689528473"/>
    <n v="2.1219701227476189"/>
    <m/>
    <m/>
    <n v="1.8144191606352194"/>
    <n v="0"/>
    <m/>
    <n v="0"/>
    <m/>
    <n v="736601.6922400035"/>
    <n v="4.6416203772320808"/>
    <n v="10.733266350819903"/>
    <n v="88.163122926209809"/>
    <n v="83.313103140006689"/>
    <n v="2.7649558390417424"/>
    <n v="10.733266350819882"/>
    <n v="18.783238170809824"/>
    <n v="-496.34035923427666"/>
    <n v="-532.42279441054222"/>
    <s v="Resto"/>
    <n v="2023"/>
    <n v="4"/>
    <d v="2025-03-26T00:00:00"/>
    <x v="56"/>
    <x v="19"/>
  </r>
  <r>
    <n v="2024"/>
    <n v="12"/>
    <n v="76"/>
    <x v="42"/>
    <s v="Total General"/>
    <n v="48"/>
    <s v="98010bd9270f9b100b6214a21754fd33bdc8d41b2bc9f9dd16ff54d3c34ffd71"/>
    <s v="866d562d83a77144c090ae01fef5e5dc5d322dfdcb968ee04e0fa262fe1b2619"/>
    <x v="40"/>
    <n v="2468439.5406499999"/>
    <n v="1842535.70578"/>
    <n v="2468439.5406499999"/>
    <n v="1842535.70578"/>
    <n v="1523839.6024199999"/>
    <n v="1044553.4394600001"/>
    <n v="1523839.6024199999"/>
    <n v="1044553.4394600001"/>
    <n v="0"/>
    <n v="0"/>
    <n v="137.94900000000001"/>
    <n v="132.37299999999999"/>
    <n v="0"/>
    <n v="0"/>
    <n v="6446.0680300000004"/>
    <n v="8007.5017199999993"/>
    <n v="649.23331000000007"/>
    <n v="-321.12995000000001"/>
    <n v="0"/>
    <n v="0"/>
    <n v="0"/>
    <n v="0"/>
    <n v="0"/>
    <n v="0"/>
    <s v="Total General"/>
    <s v="Totales"/>
    <s v="Total General"/>
    <x v="56"/>
    <x v="3"/>
    <n v="2468439.5406499999"/>
    <n v="1842535.70578"/>
    <n v="915229324.65265"/>
    <n v="785024033.86473012"/>
    <n v="876641246.77607977"/>
    <n v="747866068.79561019"/>
    <n v="915229324.65265"/>
    <n v="785024033.86473012"/>
    <n v="529500429.12055975"/>
    <n v="501361149.58613014"/>
    <n v="2468439.5406499999"/>
    <n v="1842535.70578"/>
    <n v="0.26970721699578715"/>
    <n v="0.23471073830810801"/>
    <n v="625903.8348699999"/>
    <n v="33.969699089496672"/>
    <n v="100"/>
    <n v="100"/>
    <n v="100"/>
    <n v="100"/>
    <n v="0.26970721699578715"/>
    <n v="0.28157921495570615"/>
    <n v="0.23471073830810801"/>
    <n v="0.24637241648725744"/>
    <m/>
    <m/>
    <m/>
    <n v="0"/>
    <m/>
    <n v="0"/>
    <m/>
    <n v="0"/>
    <m/>
    <n v="45.884312362972544"/>
    <n v="61.73291171712215"/>
    <n v="56.691082630488822"/>
    <n v="0.28778817138088536"/>
    <n v="-19.499636023805923"/>
    <n v="-302.17152277450299"/>
    <n v="992.87389151366858"/>
    <n v="-2493.539366228531"/>
    <s v="Resto"/>
    <n v="2023"/>
    <n v="4"/>
    <d v="2025-03-26T00:00:00"/>
    <x v="56"/>
    <x v="40"/>
  </r>
  <r>
    <n v="2024"/>
    <n v="12"/>
    <n v="74"/>
    <x v="0"/>
    <s v="Total General"/>
    <n v="46"/>
    <s v="25fc0e7096fc653718202dc30b0c580b8ab87eac11a700cba03a7c021bc35b0c"/>
    <s v="866d562d83a77144c090ae01fef5e5dc5d322dfdcb968ee04e0fa262fe1b2619"/>
    <x v="24"/>
    <n v="6440067.6368000004"/>
    <n v="9462507.85207"/>
    <n v="6440067.6368000004"/>
    <n v="9462507.85207"/>
    <n v="7783627.2931699986"/>
    <n v="5688797.6961500011"/>
    <n v="7783627.2931699986"/>
    <n v="5688797.6961500011"/>
    <n v="0"/>
    <n v="0"/>
    <n v="137.94900000000001"/>
    <n v="132.37299999999999"/>
    <n v="-7864.1248100000003"/>
    <n v="-807.21649000000014"/>
    <n v="2290518.66176"/>
    <n v="1723111.1802300001"/>
    <n v="3351386.74523"/>
    <n v="2560526.3239199999"/>
    <n v="384025.86433000001"/>
    <n v="58713.913110000001"/>
    <n v="0"/>
    <n v="0"/>
    <n v="0"/>
    <n v="0"/>
    <s v="Total General"/>
    <s v="Totales"/>
    <s v="Total General"/>
    <x v="56"/>
    <x v="3"/>
    <n v="6440067.6368000004"/>
    <n v="9462507.85207"/>
    <n v="915229324.65265"/>
    <n v="785024033.86473012"/>
    <n v="876641246.77607977"/>
    <n v="747866068.79561019"/>
    <n v="915229324.65265"/>
    <n v="785024033.86473012"/>
    <n v="529500429.12055975"/>
    <n v="501361149.58613014"/>
    <n v="6440067.6368000004"/>
    <n v="9462507.85207"/>
    <n v="0.70365617264767499"/>
    <n v="1.2053781086784554"/>
    <n v="-3022440.2152699996"/>
    <n v="-31.941217513587759"/>
    <n v="100"/>
    <n v="100"/>
    <n v="100"/>
    <n v="100"/>
    <n v="0.70365617264767499"/>
    <n v="0.73462977705918797"/>
    <n v="1.2053781086784554"/>
    <n v="1.2652677059287842"/>
    <n v="4.1959523584512159E-2"/>
    <m/>
    <m/>
    <n v="325311.95121999999"/>
    <n v="554.06280043118727"/>
    <n v="0"/>
    <m/>
    <n v="0"/>
    <m/>
    <n v="36.823766794127913"/>
    <n v="120.86250847262217"/>
    <n v="60.119344523508431"/>
    <n v="1.4699945203250773"/>
    <n v="32.929243802727967"/>
    <n v="30.886635060999645"/>
    <n v="68.345399557961358"/>
    <n v="67.295194903211481"/>
    <s v="Resto"/>
    <n v="2023"/>
    <n v="4"/>
    <d v="2025-03-26T00:00:00"/>
    <x v="56"/>
    <x v="24"/>
  </r>
  <r>
    <n v="2024"/>
    <n v="12"/>
    <n v="38"/>
    <x v="55"/>
    <s v="Total General"/>
    <n v="26"/>
    <s v="5f9c4ab08cac7457e9111a30e4664920607ea2c115a1433d7be98e97e64244ca"/>
    <s v="866d562d83a77144c090ae01fef5e5dc5d322dfdcb968ee04e0fa262fe1b2619"/>
    <x v="8"/>
    <n v="42980084.940010004"/>
    <n v="38611132.551190004"/>
    <n v="42980084.940010004"/>
    <n v="38611132.551190004"/>
    <n v="28359843.548220001"/>
    <n v="25117259.611270003"/>
    <n v="28359843.548220001"/>
    <n v="25117259.611270003"/>
    <n v="0"/>
    <n v="0"/>
    <n v="137.94900000000001"/>
    <n v="132.37299999999999"/>
    <n v="51948.982069999998"/>
    <n v="44912.71127"/>
    <n v="26785264.20169"/>
    <n v="23559385.009229999"/>
    <n v="36702301.590489998"/>
    <n v="30776518.73057"/>
    <n v="2988391.0641100002"/>
    <n v="2695983.2729099998"/>
    <n v="18212477.241299998"/>
    <n v="16982045.042619999"/>
    <n v="7011687.6524499999"/>
    <n v="6394819.6379500004"/>
    <s v="Total General"/>
    <s v="Totales"/>
    <s v="Total General"/>
    <x v="56"/>
    <x v="3"/>
    <n v="42980084.940010004"/>
    <n v="38611132.551190004"/>
    <n v="915229324.65265"/>
    <n v="785024033.86473012"/>
    <n v="876641246.77607977"/>
    <n v="747866068.79561019"/>
    <n v="915229324.65265"/>
    <n v="785024033.86473012"/>
    <n v="529500429.12055975"/>
    <n v="501361149.58613014"/>
    <n v="42980084.940010004"/>
    <n v="38611132.551190004"/>
    <n v="4.6961000682885574"/>
    <n v="4.9184650259820204"/>
    <n v="4368952.38882"/>
    <n v="11.315266090751708"/>
    <n v="100"/>
    <n v="100"/>
    <n v="100"/>
    <n v="100"/>
    <n v="4.6961000682885574"/>
    <n v="4.9028134482689234"/>
    <n v="4.9184650259820204"/>
    <n v="5.1628405355213838"/>
    <n v="0.32651828166062768"/>
    <n v="1.9899359374451906"/>
    <n v="0.76611265216082236"/>
    <n v="292407.79120000033"/>
    <n v="10.846053613840878"/>
    <n v="1230432.1986799985"/>
    <n v="7.2454889596156979"/>
    <n v="616868.01449999958"/>
    <n v="9.646370803629889"/>
    <n v="12.909783898140969"/>
    <n v="65.983684275644421"/>
    <n v="65.051859273928187"/>
    <n v="5.3559623351623138"/>
    <n v="13.692544144069041"/>
    <n v="19.254233761123807"/>
    <n v="72.979794293419403"/>
    <n v="76.549869774025822"/>
    <s v="Medianas"/>
    <n v="2023"/>
    <n v="4"/>
    <d v="2025-03-26T00:00:00"/>
    <x v="56"/>
    <x v="8"/>
  </r>
  <r>
    <n v="2024"/>
    <n v="12"/>
    <n v="103"/>
    <x v="18"/>
    <s v="Total General"/>
    <n v="205"/>
    <s v="f8809aff4d69bece79dabe35be0c708b890d7eafb841f121330667b77d2e2590"/>
    <s v="866d562d83a77144c090ae01fef5e5dc5d322dfdcb968ee04e0fa262fe1b2619"/>
    <x v="44"/>
    <n v="2277640.2283600001"/>
    <n v="1936052.42652"/>
    <n v="2277640.2283600001"/>
    <n v="1936052.42652"/>
    <n v="-326644.54847999994"/>
    <n v="1131905.00504"/>
    <n v="-326644.54847999994"/>
    <n v="1131905.00504"/>
    <n v="0"/>
    <n v="0"/>
    <n v="137.94900000000001"/>
    <n v="132.37299999999999"/>
    <n v="5540.9719999999998"/>
    <n v="1135.4335900000001"/>
    <n v="145706.81822999998"/>
    <n v="127951.5389"/>
    <n v="461123.18156"/>
    <n v="358101.31716999999"/>
    <n v="0"/>
    <n v="0"/>
    <n v="0"/>
    <n v="0"/>
    <n v="0"/>
    <n v="0"/>
    <s v="Total General"/>
    <s v="Totales"/>
    <s v="Total General"/>
    <x v="56"/>
    <x v="3"/>
    <n v="2277640.2283600001"/>
    <n v="1936052.42652"/>
    <n v="915229324.65265"/>
    <n v="785024033.86473012"/>
    <n v="876641246.77607977"/>
    <n v="747866068.79561019"/>
    <n v="915229324.65265"/>
    <n v="785024033.86473012"/>
    <n v="529500429.12055975"/>
    <n v="501361149.58613014"/>
    <n v="2277640.2283600001"/>
    <n v="1936052.42652"/>
    <n v="0.24886005802145986"/>
    <n v="0.24662333164357703"/>
    <n v="341587.80184000009"/>
    <n v="17.643520245678189"/>
    <n v="100"/>
    <n v="100"/>
    <n v="100"/>
    <n v="100"/>
    <n v="0.24886005802145986"/>
    <n v="0.25981440375252807"/>
    <n v="0.24662333164357703"/>
    <n v="0.25887689083660215"/>
    <m/>
    <m/>
    <m/>
    <n v="0"/>
    <m/>
    <n v="0"/>
    <m/>
    <n v="0"/>
    <m/>
    <n v="-128.85794717980389"/>
    <n v="-14.341358411780345"/>
    <n v="58.464584405628287"/>
    <n v="-6.1689194288759984E-2"/>
    <n v="13.876565676850937"/>
    <n v="28.768915234425908"/>
    <n v="31.598241870440653"/>
    <n v="35.730541264459539"/>
    <s v="Resto"/>
    <n v="2023"/>
    <n v="4"/>
    <d v="2025-03-26T00:00:00"/>
    <x v="56"/>
    <x v="44"/>
  </r>
  <r>
    <n v="2024"/>
    <n v="12"/>
    <n v="1"/>
    <x v="14"/>
    <s v="Total General"/>
    <n v="30"/>
    <s v="624b60c58c9d8bfb6ff1886c2fd605d2adeb6ea4da576068201b6c6958ce93f4"/>
    <s v="866d562d83a77144c090ae01fef5e5dc5d322dfdcb968ee04e0fa262fe1b2619"/>
    <x v="13"/>
    <n v="45393489.003809996"/>
    <n v="37616661.60249"/>
    <n v="45393489.003809996"/>
    <n v="37616661.60249"/>
    <n v="22011049.245409992"/>
    <n v="18337241.628710009"/>
    <n v="22011049.245409992"/>
    <n v="18337241.628710009"/>
    <n v="0"/>
    <n v="0"/>
    <n v="137.94900000000001"/>
    <n v="132.37299999999999"/>
    <n v="-27554.909439999996"/>
    <n v="329013.30731999996"/>
    <n v="18874896.50852"/>
    <n v="16012362.239120001"/>
    <n v="26243686.975560002"/>
    <n v="23313212.1296"/>
    <n v="5028208.4424799997"/>
    <n v="5530582.3218299998"/>
    <n v="11029308.32343"/>
    <n v="9222621.4500399996"/>
    <n v="10821992.06566"/>
    <n v="7063133.6390399998"/>
    <s v="Total General"/>
    <s v="Totales"/>
    <s v="Total General"/>
    <x v="56"/>
    <x v="3"/>
    <n v="45393489.003809996"/>
    <n v="37616661.60249"/>
    <n v="915229324.65265"/>
    <n v="785024033.86473012"/>
    <n v="876641246.77607977"/>
    <n v="747866068.79561019"/>
    <n v="915229324.65265"/>
    <n v="785024033.86473012"/>
    <n v="529500429.12055975"/>
    <n v="501361149.58613014"/>
    <n v="45393489.003809996"/>
    <n v="37616661.60249"/>
    <n v="4.9597939861725742"/>
    <n v="4.7917847071892128"/>
    <n v="7776827.4013199955"/>
    <n v="20.673890425207798"/>
    <n v="100"/>
    <n v="100"/>
    <n v="100"/>
    <n v="100"/>
    <n v="4.9597939861725742"/>
    <n v="5.1781146701399559"/>
    <n v="4.7917847071892128"/>
    <n v="5.0298660645306716"/>
    <n v="0.54939328396064202"/>
    <n v="1.205086859254195"/>
    <n v="1.1824350219293058"/>
    <n v="-502373.87935000006"/>
    <n v="-9.0835620937610546"/>
    <n v="1806686.8733900003"/>
    <n v="19.589732519946001"/>
    <n v="3758858.42662"/>
    <n v="53.217999527061096"/>
    <n v="20.034679648590249"/>
    <n v="48.489441390069281"/>
    <n v="48.747658211903079"/>
    <n v="4.1569464413783104"/>
    <n v="17.877026678840082"/>
    <n v="12.570017506250352"/>
    <n v="71.921664536304107"/>
    <n v="68.68363805942316"/>
    <s v="Medianas"/>
    <n v="2023"/>
    <n v="4"/>
    <d v="2025-03-26T00:00:00"/>
    <x v="56"/>
    <x v="13"/>
  </r>
  <r>
    <n v="2024"/>
    <n v="12"/>
    <n v="107"/>
    <x v="28"/>
    <s v="Total General"/>
    <n v="70"/>
    <s v="ff5a1ae012afa5d4c889c50ad427aaf545d31a4fac04ffc1c4d03d403ba4250a"/>
    <s v="866d562d83a77144c090ae01fef5e5dc5d322dfdcb968ee04e0fa262fe1b2619"/>
    <x v="56"/>
    <n v="1973163.2505099999"/>
    <n v="1477029.9641500001"/>
    <n v="1973163.2505099999"/>
    <n v="1477029.9641500001"/>
    <n v="1225231.4686299996"/>
    <n v="647142.54879999976"/>
    <n v="1225231.4686299996"/>
    <n v="647142.54879999976"/>
    <n v="0"/>
    <n v="0"/>
    <n v="137.94900000000001"/>
    <n v="132.37299999999999"/>
    <n v="0"/>
    <n v="0"/>
    <n v="1061158.38647"/>
    <n v="518719.5968"/>
    <n v="1441030.3101700002"/>
    <n v="906199.90587999998"/>
    <n v="0"/>
    <n v="0"/>
    <n v="0"/>
    <n v="0"/>
    <n v="0"/>
    <n v="0"/>
    <s v="Total General"/>
    <s v="Totales"/>
    <s v="Total General"/>
    <x v="56"/>
    <x v="3"/>
    <n v="1973163.2505099999"/>
    <n v="1477029.9641500001"/>
    <n v="915229324.65265"/>
    <n v="785024033.86473012"/>
    <n v="876641246.77607977"/>
    <n v="747866068.79561019"/>
    <n v="915229324.65265"/>
    <n v="785024033.86473012"/>
    <n v="529500429.12055975"/>
    <n v="501361149.58613014"/>
    <n v="1973163.2505099999"/>
    <n v="1477029.9641500001"/>
    <n v="0.21559222343087175"/>
    <n v="0.18815092282951834"/>
    <n v="496133.28635999979"/>
    <n v="33.58992697521299"/>
    <n v="100"/>
    <n v="100"/>
    <n v="100"/>
    <n v="100"/>
    <n v="0.21559222343087175"/>
    <n v="0.22508218245108472"/>
    <n v="0.18815092282951834"/>
    <n v="0.19749926166976139"/>
    <m/>
    <m/>
    <m/>
    <n v="0"/>
    <m/>
    <n v="0"/>
    <m/>
    <n v="0"/>
    <m/>
    <n v="89.329456222891451"/>
    <n v="62.094784519897992"/>
    <n v="43.81377253726987"/>
    <n v="0.2313938575394491"/>
    <n v="104.57264252523414"/>
    <n v="59.019031101160046"/>
    <n v="73.638866509672084"/>
    <n v="57.24118855389613"/>
    <s v="Resto"/>
    <n v="2023"/>
    <n v="4"/>
    <d v="2025-03-26T00:00:00"/>
    <x v="56"/>
    <x v="56"/>
  </r>
  <r>
    <n v="2024"/>
    <n v="12"/>
    <n v="43"/>
    <x v="9"/>
    <s v="Total General"/>
    <n v="31"/>
    <s v="eb1e33e8a81b697b75855af6bfcdbcbf7cbbde9f94962ceaec1ed8af21f5a50f"/>
    <s v="866d562d83a77144c090ae01fef5e5dc5d322dfdcb968ee04e0fa262fe1b2619"/>
    <x v="0"/>
    <n v="116483297.66436"/>
    <n v="99677568.474130005"/>
    <n v="116483297.66436"/>
    <n v="99677568.474130005"/>
    <n v="70569311.354520023"/>
    <n v="62980875.633460015"/>
    <n v="70569311.354520023"/>
    <n v="62980875.633460015"/>
    <n v="0"/>
    <n v="0"/>
    <n v="137.94900000000001"/>
    <n v="132.37299999999999"/>
    <n v="347239.40623999998"/>
    <n v="233757.83339000001"/>
    <n v="67883044.598870009"/>
    <n v="59893223.463789999"/>
    <n v="91707223.817039996"/>
    <n v="81247514.31013"/>
    <n v="10398324.99009"/>
    <n v="9951703.1873700004"/>
    <n v="21169843.15955"/>
    <n v="19070462.77369"/>
    <n v="7958979.5408399999"/>
    <n v="7645213.2132099997"/>
    <s v="Total General"/>
    <s v="Totales"/>
    <s v="Total General"/>
    <x v="56"/>
    <x v="3"/>
    <n v="116483297.66436"/>
    <n v="99677568.474130005"/>
    <n v="915229324.65265"/>
    <n v="785024033.86473012"/>
    <n v="876641246.77607977"/>
    <n v="747866068.79561019"/>
    <n v="915229324.65265"/>
    <n v="785024033.86473012"/>
    <n v="529500429.12055975"/>
    <n v="501361149.58613014"/>
    <n v="116483297.66436"/>
    <n v="99677568.474130005"/>
    <n v="12.72722524582219"/>
    <n v="12.697390675214123"/>
    <n v="16805729.190229997"/>
    <n v="16.860091440324119"/>
    <n v="100"/>
    <n v="100"/>
    <n v="100"/>
    <n v="100"/>
    <n v="12.72722524582219"/>
    <n v="13.287453458611138"/>
    <n v="12.697390675214123"/>
    <n v="13.328264596180203"/>
    <n v="1.1361442110736997"/>
    <n v="2.313064342380466"/>
    <n v="0.86961587948032704"/>
    <n v="446621.8027199991"/>
    <n v="4.4878931205144967"/>
    <n v="2099380.3858599998"/>
    <n v="11.008544526545784"/>
    <n v="313766.32763000019"/>
    <n v="4.104088648408788"/>
    <n v="12.048793613514764"/>
    <n v="60.5832018577131"/>
    <n v="63.184602712099533"/>
    <n v="13.32752675417613"/>
    <n v="13.34010873519016"/>
    <n v="12.873882475941635"/>
    <n v="74.021480286329151"/>
    <n v="73.716991802569481"/>
    <s v="Grandes"/>
    <n v="2023"/>
    <n v="4"/>
    <d v="2025-03-26T00:00:00"/>
    <x v="56"/>
    <x v="0"/>
  </r>
  <r>
    <n v="2024"/>
    <n v="12"/>
    <n v="15.1"/>
    <x v="13"/>
    <s v="Total General"/>
    <n v="15.1"/>
    <m/>
    <m/>
    <x v="7"/>
    <n v="320217302.18092"/>
    <n v="259782750.94588"/>
    <n v="320217302.18092"/>
    <n v="259782750.94588"/>
    <n v="168923795.70851001"/>
    <n v="169411917.19540003"/>
    <n v="168923795.70851001"/>
    <n v="169411917.19540003"/>
    <n v="0"/>
    <n v="0"/>
    <n v="0"/>
    <n v="0"/>
    <n v="407101.47035999998"/>
    <n v="1054605.8036499999"/>
    <n v="139679715.75727999"/>
    <n v="118423491.89652"/>
    <n v="163969028.70791003"/>
    <n v="147694779.59928"/>
    <n v="90363564.083369985"/>
    <n v="60072081.118000001"/>
    <n v="63781880.451149993"/>
    <n v="54843673.555919997"/>
    <n v="23852089.489469998"/>
    <n v="18922098.01015"/>
    <s v="Total General"/>
    <s v="Totales"/>
    <s v="Total General"/>
    <x v="56"/>
    <x v="3"/>
    <n v="320217302.18092"/>
    <n v="259782750.94588"/>
    <n v="915229324.65265"/>
    <n v="785024033.86473012"/>
    <n v="876641246.77607977"/>
    <n v="747866068.79561019"/>
    <n v="915229324.65265"/>
    <n v="785024033.86473012"/>
    <n v="529500429.12055975"/>
    <n v="501361149.58613014"/>
    <n v="320217302.18092"/>
    <n v="259782750.94588"/>
    <n v="34.987657579967689"/>
    <n v="33.09233090188981"/>
    <n v="60434551.235040009"/>
    <n v="23.263496523535633"/>
    <n v="100"/>
    <n v="100"/>
    <n v="100"/>
    <n v="100"/>
    <n v="34.987657579967689"/>
    <n v="36.527747622935323"/>
    <n v="33.09233090188981"/>
    <n v="34.736533957777127"/>
    <n v="9.8733248213681293"/>
    <n v="6.968950702640198"/>
    <n v="2.6061325666681845"/>
    <n v="30291482.965369985"/>
    <n v="50.4252264972612"/>
    <n v="8938206.8952299953"/>
    <n v="16.297607938527992"/>
    <n v="4929991.4793199971"/>
    <n v="26.054148312071423"/>
    <n v="-0.28812700722052886"/>
    <n v="52.75286330813865"/>
    <n v="65.212919864218875"/>
    <n v="31.902485138505611"/>
    <n v="17.949330424519118"/>
    <n v="11.018838413100806"/>
    <n v="85.186645830598678"/>
    <n v="80.181230655424812"/>
    <s v="Resto"/>
    <n v="2023"/>
    <n v="4"/>
    <d v="2025-03-26T00:00:00"/>
    <x v="56"/>
    <x v="7"/>
  </r>
  <r>
    <n v="2024"/>
    <n v="12"/>
    <n v="908"/>
    <x v="27"/>
    <s v="Total General"/>
    <n v="38"/>
    <s v="aea92132c4cbeb263e6ac2bf6c183b5d81737f179f21efdc5863739672f0f470"/>
    <s v="866d562d83a77144c090ae01fef5e5dc5d322dfdcb968ee04e0fa262fe1b2619"/>
    <x v="77"/>
    <n v="8660.1348800000014"/>
    <n v="9961.613800000001"/>
    <n v="8660.1348800000014"/>
    <n v="9961.613800000001"/>
    <n v="799861.30914000003"/>
    <n v="794059.16893000004"/>
    <n v="799861.30914000003"/>
    <n v="794059.16893000004"/>
    <n v="0"/>
    <n v="0"/>
    <n v="137.94900000000001"/>
    <n v="132.37299999999999"/>
    <n v="0"/>
    <n v="0"/>
    <n v="799861.30914000003"/>
    <n v="794059.16892999993"/>
    <n v="23043.60266"/>
    <n v="8509.7706799999996"/>
    <n v="0"/>
    <n v="0"/>
    <n v="0"/>
    <n v="0"/>
    <n v="8872.0907499999994"/>
    <n v="10239.250550000001"/>
    <s v="Total General"/>
    <s v="Totales"/>
    <s v="Total General"/>
    <x v="56"/>
    <x v="3"/>
    <n v="8660.1348800000014"/>
    <n v="9961.613800000001"/>
    <n v="915229324.65265"/>
    <n v="785024033.86473012"/>
    <n v="876641246.77607977"/>
    <n v="747866068.79561019"/>
    <n v="915229324.65265"/>
    <n v="785024033.86473012"/>
    <n v="529500429.12055975"/>
    <n v="501361149.58613014"/>
    <n v="8660.1348800000014"/>
    <n v="9961.613800000001"/>
    <n v="9.4622567773237779E-4"/>
    <n v="1.2689565376690769E-3"/>
    <n v="-1301.4789199999996"/>
    <n v="-13.064940542063574"/>
    <n v="100"/>
    <n v="100"/>
    <n v="100"/>
    <n v="100"/>
    <n v="9.4622567773237779E-4"/>
    <n v="9.8787672971678672E-4"/>
    <n v="1.2689565376690769E-3"/>
    <n v="1.3320050495194326E-3"/>
    <m/>
    <m/>
    <n v="9.6938444945119707E-4"/>
    <n v="0"/>
    <m/>
    <n v="0"/>
    <m/>
    <n v="-1367.1598000000013"/>
    <n v="-13.352147145183402"/>
    <n v="0.73069368594009809"/>
    <n v="9236.1299243413159"/>
    <n v="7971.1900588838316"/>
    <n v="0.15105961490314165"/>
    <n v="0.7306936859401203"/>
    <n v="170.7899369622026"/>
    <n v="3471.07750876312"/>
    <n v="9331.1464995905153"/>
    <s v="Resto"/>
    <n v="2023"/>
    <n v="4"/>
    <d v="2025-03-26T00:00:00"/>
    <x v="56"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D613B7-8F2B-4851-A70D-E5F333F2581C}" name="TablaDinámica2" cacheId="21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8" indent="0" compact="0" compactData="0" multipleFieldFilters="0">
  <location ref="A6:K85" firstHeaderRow="0" firstDataRow="1" firstDataCol="2" rowPageCount="2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">
        <item x="19"/>
        <item x="0"/>
        <item x="31"/>
        <item x="40"/>
        <item x="29"/>
        <item m="1" x="89"/>
        <item m="1" x="92"/>
        <item x="61"/>
        <item x="16"/>
        <item x="39"/>
        <item x="52"/>
        <item x="3"/>
        <item x="14"/>
        <item x="59"/>
        <item x="50"/>
        <item x="41"/>
        <item x="69"/>
        <item x="80"/>
        <item x="79"/>
        <item x="45"/>
        <item m="1" x="96"/>
        <item x="17"/>
        <item x="27"/>
        <item x="56"/>
        <item x="37"/>
        <item x="71"/>
        <item x="48"/>
        <item m="1" x="82"/>
        <item x="34"/>
        <item x="20"/>
        <item x="68"/>
        <item x="9"/>
        <item x="47"/>
        <item x="8"/>
        <item x="26"/>
        <item x="22"/>
        <item x="42"/>
        <item x="21"/>
        <item x="60"/>
        <item m="1" x="94"/>
        <item x="63"/>
        <item x="15"/>
        <item m="1" x="95"/>
        <item x="75"/>
        <item m="1" x="97"/>
        <item x="23"/>
        <item x="7"/>
        <item x="49"/>
        <item m="1" x="90"/>
        <item x="54"/>
        <item m="1" x="84"/>
        <item x="55"/>
        <item x="46"/>
        <item x="62"/>
        <item x="2"/>
        <item m="1" x="86"/>
        <item m="1" x="88"/>
        <item x="77"/>
        <item x="10"/>
        <item x="12"/>
        <item m="1" x="83"/>
        <item m="1" x="81"/>
        <item x="51"/>
        <item x="57"/>
        <item x="28"/>
        <item m="1" x="93"/>
        <item m="1" x="87"/>
        <item x="11"/>
        <item x="76"/>
        <item x="33"/>
        <item x="74"/>
        <item x="53"/>
        <item x="18"/>
        <item x="4"/>
        <item x="25"/>
        <item m="1" x="85"/>
        <item x="73"/>
        <item x="38"/>
        <item x="43"/>
        <item x="65"/>
        <item x="72"/>
        <item x="5"/>
        <item x="78"/>
        <item x="30"/>
        <item x="1"/>
        <item x="6"/>
        <item x="13"/>
        <item x="32"/>
        <item x="24"/>
        <item x="67"/>
        <item m="1" x="91"/>
        <item x="35"/>
        <item x="36"/>
        <item x="64"/>
        <item x="66"/>
        <item x="44"/>
        <item x="70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0">
        <item x="0"/>
        <item x="4"/>
        <item x="5"/>
        <item x="6"/>
        <item x="9"/>
        <item x="3"/>
        <item x="15"/>
        <item x="13"/>
        <item x="8"/>
        <item x="16"/>
        <item x="18"/>
        <item x="10"/>
        <item x="14"/>
        <item x="17"/>
        <item x="12"/>
        <item x="11"/>
        <item x="7"/>
        <item x="19"/>
        <item x="22"/>
        <item x="23"/>
        <item x="27"/>
        <item x="20"/>
        <item x="26"/>
        <item x="29"/>
        <item x="25"/>
        <item x="28"/>
        <item x="24"/>
        <item x="33"/>
        <item x="31"/>
        <item x="32"/>
        <item x="30"/>
        <item x="34"/>
        <item x="36"/>
        <item x="35"/>
        <item x="37"/>
        <item x="42"/>
        <item x="38"/>
        <item x="39"/>
        <item x="41"/>
        <item x="43"/>
        <item x="40"/>
        <item x="48"/>
        <item x="46"/>
        <item x="44"/>
        <item x="45"/>
        <item x="64"/>
        <item x="56"/>
        <item x="47"/>
        <item x="54"/>
        <item x="52"/>
        <item x="51"/>
        <item x="55"/>
        <item x="72"/>
        <item x="58"/>
        <item x="50"/>
        <item x="61"/>
        <item x="57"/>
        <item x="60"/>
        <item x="68"/>
        <item x="49"/>
        <item x="59"/>
        <item x="65"/>
        <item x="70"/>
        <item x="62"/>
        <item x="63"/>
        <item x="53"/>
        <item x="66"/>
        <item x="71"/>
        <item x="69"/>
        <item x="67"/>
        <item x="74"/>
        <item x="75"/>
        <item x="76"/>
        <item x="73"/>
        <item x="77"/>
        <item x="78"/>
        <item m="1" x="80"/>
        <item m="1" x="84"/>
        <item m="1" x="79"/>
        <item m="1" x="82"/>
        <item m="1" x="81"/>
        <item m="1" x="83"/>
        <item m="1" x="85"/>
        <item m="1" x="86"/>
        <item m="1" x="87"/>
        <item m="1" x="89"/>
        <item m="1" x="88"/>
        <item x="21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6"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95">
        <item x="56"/>
        <item x="55"/>
        <item x="54"/>
        <item x="52"/>
        <item x="47"/>
        <item x="42"/>
        <item x="38"/>
        <item m="1" x="65"/>
        <item m="1" x="67"/>
        <item m="1" x="70"/>
        <item m="1" x="79"/>
        <item m="1" x="64"/>
        <item m="1" x="68"/>
        <item m="1" x="88"/>
        <item m="1" x="92"/>
        <item m="1" x="59"/>
        <item m="1" x="86"/>
        <item m="1" x="72"/>
        <item m="1" x="85"/>
        <item m="1" x="90"/>
        <item m="1" x="81"/>
        <item m="1" x="75"/>
        <item m="1" x="58"/>
        <item m="1" x="80"/>
        <item m="1" x="63"/>
        <item m="1" x="69"/>
        <item m="1" x="76"/>
        <item m="1" x="94"/>
        <item m="1" x="71"/>
        <item m="1" x="91"/>
        <item m="1" x="60"/>
        <item m="1" x="87"/>
        <item m="1" x="78"/>
        <item m="1" x="74"/>
        <item m="1" x="84"/>
        <item m="1" x="73"/>
        <item m="1" x="89"/>
        <item m="1" x="61"/>
        <item m="1" x="93"/>
        <item m="1" x="83"/>
        <item m="1" x="77"/>
        <item m="1" x="57"/>
        <item m="1" x="82"/>
        <item m="1" x="66"/>
        <item m="1" x="62"/>
        <item x="1"/>
        <item x="43"/>
        <item x="13"/>
        <item x="11"/>
        <item x="22"/>
        <item x="24"/>
        <item x="8"/>
        <item x="51"/>
        <item x="39"/>
        <item x="19"/>
        <item x="30"/>
        <item x="44"/>
        <item x="50"/>
        <item x="12"/>
        <item x="37"/>
        <item x="6"/>
        <item x="40"/>
        <item x="9"/>
        <item x="21"/>
        <item x="48"/>
        <item x="31"/>
        <item x="53"/>
        <item x="29"/>
        <item x="15"/>
        <item x="16"/>
        <item x="7"/>
        <item x="4"/>
        <item x="17"/>
        <item x="36"/>
        <item x="14"/>
        <item x="41"/>
        <item x="45"/>
        <item x="25"/>
        <item x="32"/>
        <item x="20"/>
        <item x="49"/>
        <item x="27"/>
        <item x="46"/>
        <item x="26"/>
        <item x="33"/>
        <item x="23"/>
        <item x="34"/>
        <item x="5"/>
        <item x="18"/>
        <item x="2"/>
        <item x="35"/>
        <item x="0"/>
        <item x="28"/>
        <item x="3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"/>
    <field x="3"/>
  </rowFields>
  <rowItems count="79">
    <i>
      <x/>
      <x v="31"/>
    </i>
    <i>
      <x v="1"/>
      <x v="49"/>
    </i>
    <i>
      <x v="2"/>
      <x v="13"/>
    </i>
    <i>
      <x v="3"/>
      <x v="69"/>
    </i>
    <i>
      <x v="4"/>
      <x v="11"/>
    </i>
    <i>
      <x v="5"/>
      <x v="85"/>
    </i>
    <i>
      <x v="6"/>
      <x v="23"/>
    </i>
    <i>
      <x v="7"/>
      <x v="12"/>
    </i>
    <i>
      <x v="8"/>
      <x v="51"/>
    </i>
    <i>
      <x v="9"/>
      <x v="46"/>
    </i>
    <i>
      <x v="10"/>
      <x v="41"/>
    </i>
    <i>
      <x v="11"/>
      <x v="21"/>
    </i>
    <i>
      <x v="12"/>
      <x v="3"/>
    </i>
    <i>
      <x v="13"/>
      <x v="8"/>
    </i>
    <i>
      <x v="14"/>
      <x v="93"/>
    </i>
    <i>
      <x v="15"/>
      <x v="40"/>
    </i>
    <i>
      <x v="16"/>
      <x v="86"/>
    </i>
    <i>
      <x v="17"/>
      <x v="58"/>
    </i>
    <i>
      <x v="18"/>
      <x v="91"/>
    </i>
    <i>
      <x v="19"/>
      <x v="37"/>
    </i>
    <i>
      <x v="20"/>
      <x v="35"/>
    </i>
    <i>
      <x v="21"/>
      <x v="59"/>
    </i>
    <i>
      <x v="22"/>
      <x v="67"/>
    </i>
    <i>
      <x v="23"/>
      <x/>
    </i>
    <i>
      <x v="24"/>
      <x v="2"/>
    </i>
    <i>
      <x v="25"/>
      <x v="73"/>
    </i>
    <i>
      <x v="26"/>
      <x v="1"/>
    </i>
    <i>
      <x v="27"/>
      <x v="16"/>
    </i>
    <i>
      <x v="28"/>
      <x v="70"/>
    </i>
    <i>
      <x v="29"/>
      <x v="38"/>
    </i>
    <i>
      <x v="30"/>
      <x v="88"/>
    </i>
    <i>
      <x v="31"/>
      <x v="30"/>
    </i>
    <i>
      <x v="32"/>
      <x v="18"/>
    </i>
    <i>
      <x v="33"/>
      <x v="57"/>
    </i>
    <i>
      <x v="34"/>
      <x v="4"/>
    </i>
    <i>
      <x v="35"/>
      <x v="71"/>
    </i>
    <i>
      <x v="36"/>
      <x v="33"/>
    </i>
    <i>
      <x v="37"/>
      <x v="97"/>
    </i>
    <i>
      <x v="38"/>
      <x v="62"/>
    </i>
    <i>
      <x v="39"/>
      <x v="29"/>
    </i>
    <i>
      <x v="40"/>
      <x v="36"/>
    </i>
    <i>
      <x v="41"/>
      <x v="17"/>
    </i>
    <i>
      <x v="42"/>
      <x v="43"/>
    </i>
    <i>
      <x v="43"/>
      <x v="72"/>
    </i>
    <i>
      <x v="44"/>
      <x v="68"/>
    </i>
    <i>
      <x v="45"/>
      <x v="14"/>
    </i>
    <i>
      <x v="46"/>
      <x v="64"/>
    </i>
    <i>
      <x v="47"/>
      <x v="28"/>
    </i>
    <i>
      <x v="48"/>
      <x v="81"/>
    </i>
    <i>
      <x v="49"/>
      <x v="45"/>
    </i>
    <i>
      <x v="50"/>
      <x v="53"/>
    </i>
    <i>
      <x v="51"/>
      <x v="32"/>
    </i>
    <i>
      <x v="52"/>
      <x v="7"/>
    </i>
    <i>
      <x v="53"/>
      <x v="83"/>
    </i>
    <i>
      <x v="54"/>
      <x v="15"/>
    </i>
    <i>
      <x v="55"/>
      <x v="78"/>
    </i>
    <i>
      <x v="56"/>
      <x v="9"/>
    </i>
    <i>
      <x v="57"/>
      <x v="10"/>
    </i>
    <i>
      <x v="58"/>
      <x v="63"/>
    </i>
    <i>
      <x v="59"/>
      <x v="77"/>
    </i>
    <i>
      <x v="60"/>
      <x v="26"/>
    </i>
    <i>
      <x v="61"/>
      <x v="76"/>
    </i>
    <i>
      <x v="62"/>
      <x v="74"/>
    </i>
    <i>
      <x v="63"/>
      <x v="47"/>
    </i>
    <i>
      <x v="64"/>
      <x v="24"/>
    </i>
    <i>
      <x v="65"/>
      <x v="25"/>
    </i>
    <i>
      <x v="66"/>
      <x v="34"/>
    </i>
    <i>
      <x v="67"/>
      <x v="52"/>
    </i>
    <i>
      <x v="68"/>
      <x v="89"/>
    </i>
    <i>
      <x v="69"/>
      <x v="82"/>
    </i>
    <i>
      <x v="70"/>
      <x v="95"/>
    </i>
    <i>
      <x v="71"/>
      <x v="79"/>
    </i>
    <i>
      <x v="72"/>
      <x v="80"/>
    </i>
    <i>
      <x v="73"/>
      <x v="96"/>
    </i>
    <i>
      <x v="74"/>
      <x v="22"/>
    </i>
    <i>
      <x v="75"/>
      <x v="92"/>
    </i>
    <i>
      <x v="87"/>
      <x v="87"/>
    </i>
    <i>
      <x v="88"/>
      <x v="54"/>
    </i>
    <i>
      <x v="89"/>
      <x v="8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37" item="35" hier="-1"/>
    <pageField fld="83" item="0" hier="-1"/>
  </pageFields>
  <dataFields count="9">
    <dataField name="Suma de Prima_DirectaAct" fld="9" baseField="0" baseItem="0" numFmtId="164"/>
    <dataField name="Suma de Prima_DirectaAnt" fld="10" baseField="0" baseItem="0"/>
    <dataField name="Suma de Part_Mercado_Act" fld="50" baseField="0" baseItem="0"/>
    <dataField name="Suma de Part_Mercado_Ant" fld="51" baseField="0" baseItem="0"/>
    <dataField name="Suma de PD_IncreAbs" fld="52" baseField="0" baseItem="0"/>
    <dataField name="Suma de PD_IncreRel" fld="53" baseField="0" baseItem="0"/>
    <dataField name="Suma de Part_Operacion_Act" fld="54" baseField="0" baseItem="0"/>
    <dataField name="Suma de Part_Cartera_Act" fld="56" baseField="0" baseItem="0"/>
    <dataField name="Suma de Part_Sector_Act" fld="58" baseField="0" baseItem="0"/>
  </dataFields>
  <formats count="4">
    <format dxfId="15">
      <pivotArea outline="0" collapsedLevelsAreSubtotals="1" fieldPosition="0"/>
    </format>
    <format dxfId="14">
      <pivotArea dataOnly="0" labelOnly="1" outline="0" axis="axisValues" fieldPosition="0"/>
    </format>
    <format dxfId="13">
      <pivotArea outline="0" fieldPosition="0">
        <references count="3">
          <reference field="4294967294" count="1" selected="0">
            <x v="1"/>
          </reference>
          <reference field="3" count="1" selected="0">
            <x v="43"/>
          </reference>
          <reference field="8" count="1" selected="0">
            <x v="41"/>
          </reference>
        </references>
      </pivotArea>
    </format>
    <format dxfId="12">
      <pivotArea outline="0" fieldPosition="0">
        <references count="3">
          <reference field="4294967294" count="1" selected="0">
            <x v="8"/>
          </reference>
          <reference field="3" count="80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3"/>
            <x v="45"/>
            <x v="46"/>
            <x v="47"/>
            <x v="48"/>
            <x v="49"/>
            <x v="50"/>
            <x v="51"/>
            <x v="52"/>
            <x v="53"/>
            <x v="55"/>
            <x v="56"/>
            <x v="57"/>
            <x v="58"/>
            <x v="59"/>
            <x v="60"/>
            <x v="62"/>
            <x v="63"/>
            <x v="64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80"/>
            <x v="81"/>
            <x v="82"/>
            <x v="83"/>
            <x v="85"/>
            <x v="86"/>
            <x v="88"/>
            <x v="89"/>
            <x v="91"/>
            <x v="93"/>
          </reference>
          <reference field="8" count="80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B437-DF7C-4447-8A8B-B6F661E8B9DA}" name="TablaDinámica3" cacheId="21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7" indent="0" compact="0" compactData="0" multipleFieldFilters="0">
  <location ref="A6:N45" firstHeaderRow="0" firstDataRow="1" firstDataCol="2" rowPageCount="3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">
        <item x="19"/>
        <item x="0"/>
        <item x="31"/>
        <item x="40"/>
        <item x="29"/>
        <item m="1" x="89"/>
        <item m="1" x="92"/>
        <item x="61"/>
        <item x="16"/>
        <item x="39"/>
        <item x="52"/>
        <item x="3"/>
        <item x="14"/>
        <item x="59"/>
        <item x="50"/>
        <item x="41"/>
        <item x="69"/>
        <item x="80"/>
        <item x="79"/>
        <item x="45"/>
        <item m="1" x="96"/>
        <item x="17"/>
        <item x="27"/>
        <item x="56"/>
        <item x="37"/>
        <item x="71"/>
        <item x="48"/>
        <item m="1" x="82"/>
        <item x="34"/>
        <item x="20"/>
        <item x="68"/>
        <item x="9"/>
        <item x="47"/>
        <item x="8"/>
        <item x="26"/>
        <item x="22"/>
        <item x="42"/>
        <item x="21"/>
        <item x="60"/>
        <item m="1" x="94"/>
        <item x="63"/>
        <item x="15"/>
        <item m="1" x="95"/>
        <item x="75"/>
        <item m="1" x="97"/>
        <item x="23"/>
        <item x="7"/>
        <item x="49"/>
        <item m="1" x="90"/>
        <item x="54"/>
        <item m="1" x="84"/>
        <item x="55"/>
        <item x="46"/>
        <item x="62"/>
        <item x="2"/>
        <item m="1" x="86"/>
        <item m="1" x="88"/>
        <item x="77"/>
        <item x="10"/>
        <item x="12"/>
        <item m="1" x="83"/>
        <item m="1" x="81"/>
        <item x="51"/>
        <item x="57"/>
        <item x="28"/>
        <item m="1" x="93"/>
        <item m="1" x="87"/>
        <item x="11"/>
        <item x="76"/>
        <item x="33"/>
        <item x="74"/>
        <item x="53"/>
        <item x="18"/>
        <item x="4"/>
        <item x="25"/>
        <item m="1" x="85"/>
        <item x="73"/>
        <item x="38"/>
        <item x="43"/>
        <item x="65"/>
        <item x="5"/>
        <item x="78"/>
        <item x="30"/>
        <item x="1"/>
        <item x="6"/>
        <item x="13"/>
        <item x="32"/>
        <item x="24"/>
        <item x="67"/>
        <item m="1" x="91"/>
        <item x="35"/>
        <item x="36"/>
        <item x="64"/>
        <item x="66"/>
        <item x="72"/>
        <item x="44"/>
        <item x="70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7">
        <item h="1" x="25"/>
        <item h="1" x="51"/>
        <item h="1" x="6"/>
        <item h="1" x="21"/>
        <item h="1" x="19"/>
        <item h="1" x="46"/>
        <item h="1" x="50"/>
        <item h="1" x="12"/>
        <item h="1" x="5"/>
        <item h="1" x="0"/>
        <item h="1" x="2"/>
        <item h="1" x="43"/>
        <item h="1" x="13"/>
        <item h="1" x="9"/>
        <item h="1" x="48"/>
        <item h="1" x="53"/>
        <item h="1" x="40"/>
        <item h="1" x="49"/>
        <item h="1" x="45"/>
        <item h="1" x="44"/>
        <item h="1" x="34"/>
        <item h="1" x="41"/>
        <item h="1" x="36"/>
        <item h="1" x="32"/>
        <item h="1" x="30"/>
        <item h="1" x="27"/>
        <item h="1" x="24"/>
        <item h="1" x="1"/>
        <item h="1" x="38"/>
        <item h="1" x="28"/>
        <item h="1" x="42"/>
        <item h="1" x="18"/>
        <item h="1" x="33"/>
        <item h="1" x="15"/>
        <item h="1" x="7"/>
        <item h="1" x="37"/>
        <item h="1" x="39"/>
        <item h="1" x="22"/>
        <item h="1" x="20"/>
        <item h="1" x="16"/>
        <item h="1" x="35"/>
        <item h="1" x="31"/>
        <item h="1" x="56"/>
        <item h="1" x="55"/>
        <item x="47"/>
        <item x="52"/>
        <item x="54"/>
        <item h="1" x="14"/>
        <item h="1" x="11"/>
        <item h="1" x="26"/>
        <item h="1" x="10"/>
        <item h="1" x="4"/>
        <item h="1" x="17"/>
        <item h="1" x="8"/>
        <item h="1" x="3"/>
        <item h="1" x="23"/>
        <item h="1"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6"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x="0"/>
        <item h="1" x="1"/>
        <item h="1"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56"/>
        <item x="55"/>
        <item x="54"/>
        <item x="52"/>
        <item x="47"/>
        <item x="42"/>
        <item x="38"/>
        <item x="17"/>
        <item m="1" x="65"/>
        <item m="1" x="67"/>
        <item x="23"/>
        <item m="1" x="70"/>
        <item x="11"/>
        <item m="1" x="79"/>
        <item x="29"/>
        <item m="1" x="64"/>
        <item x="10"/>
        <item m="1" x="68"/>
        <item x="28"/>
        <item m="1" x="88"/>
        <item x="8"/>
        <item m="1" x="92"/>
        <item x="4"/>
        <item x="26"/>
        <item m="1" x="59"/>
        <item x="14"/>
        <item m="1" x="86"/>
        <item x="3"/>
        <item m="1" x="72"/>
        <item x="51"/>
        <item x="25"/>
        <item x="19"/>
        <item m="1" x="85"/>
        <item x="21"/>
        <item m="1" x="90"/>
        <item m="1" x="81"/>
        <item x="49"/>
        <item x="44"/>
        <item m="1" x="75"/>
        <item x="45"/>
        <item m="1" x="58"/>
        <item x="22"/>
        <item m="1" x="80"/>
        <item x="16"/>
        <item m="1" x="63"/>
        <item x="20"/>
        <item x="53"/>
        <item m="1" x="69"/>
        <item x="50"/>
        <item m="1" x="76"/>
        <item m="1" x="94"/>
        <item x="46"/>
        <item m="1" x="71"/>
        <item x="43"/>
        <item m="1" x="91"/>
        <item x="12"/>
        <item m="1" x="60"/>
        <item x="24"/>
        <item m="1" x="87"/>
        <item m="1" x="78"/>
        <item x="48"/>
        <item m="1" x="74"/>
        <item x="37"/>
        <item m="1" x="84"/>
        <item x="33"/>
        <item m="1" x="73"/>
        <item x="18"/>
        <item m="1" x="89"/>
        <item x="7"/>
        <item m="1" x="61"/>
        <item x="15"/>
        <item m="1" x="93"/>
        <item x="36"/>
        <item m="1" x="83"/>
        <item x="30"/>
        <item m="1" x="77"/>
        <item x="27"/>
        <item x="41"/>
        <item m="1" x="57"/>
        <item m="1" x="82"/>
        <item x="39"/>
        <item m="1" x="66"/>
        <item x="31"/>
        <item x="34"/>
        <item x="1"/>
        <item x="6"/>
        <item x="5"/>
        <item x="0"/>
        <item x="2"/>
        <item x="40"/>
        <item x="32"/>
        <item x="35"/>
        <item x="13"/>
        <item x="9"/>
        <item m="1"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0"/>
        <item x="4"/>
        <item x="5"/>
        <item x="6"/>
        <item x="9"/>
        <item x="3"/>
        <item x="15"/>
        <item x="13"/>
        <item x="8"/>
        <item x="16"/>
        <item x="18"/>
        <item x="10"/>
        <item x="14"/>
        <item x="17"/>
        <item x="12"/>
        <item x="11"/>
        <item x="7"/>
        <item x="19"/>
        <item x="22"/>
        <item x="23"/>
        <item x="27"/>
        <item x="20"/>
        <item x="26"/>
        <item x="29"/>
        <item x="25"/>
        <item x="28"/>
        <item x="24"/>
        <item x="33"/>
        <item x="31"/>
        <item x="32"/>
        <item x="30"/>
        <item x="34"/>
        <item x="36"/>
        <item x="35"/>
        <item x="37"/>
        <item x="42"/>
        <item x="38"/>
        <item x="39"/>
        <item x="41"/>
        <item x="43"/>
        <item x="40"/>
        <item x="48"/>
        <item x="46"/>
        <item x="44"/>
        <item x="45"/>
        <item x="64"/>
        <item x="56"/>
        <item x="47"/>
        <item x="54"/>
        <item x="52"/>
        <item x="51"/>
        <item x="55"/>
        <item x="72"/>
        <item x="58"/>
        <item x="50"/>
        <item x="61"/>
        <item x="57"/>
        <item x="60"/>
        <item x="68"/>
        <item x="49"/>
        <item x="59"/>
        <item x="65"/>
        <item x="70"/>
        <item x="62"/>
        <item x="63"/>
        <item x="53"/>
        <item x="66"/>
        <item x="71"/>
        <item x="69"/>
        <item x="67"/>
        <item x="74"/>
        <item x="75"/>
        <item x="76"/>
        <item x="73"/>
        <item x="77"/>
        <item x="78"/>
        <item m="1" x="80"/>
        <item m="1" x="84"/>
        <item m="1" x="79"/>
        <item m="1" x="82"/>
        <item m="1" x="81"/>
        <item m="1" x="83"/>
        <item m="1" x="85"/>
        <item m="1" x="86"/>
        <item m="1" x="87"/>
        <item m="1" x="89"/>
        <item x="21"/>
        <item h="1" x="2"/>
        <item x="1"/>
        <item h="1" m="1"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39">
    <i>
      <x/>
      <x v="13"/>
    </i>
    <i>
      <x v="1"/>
      <x v="23"/>
    </i>
    <i>
      <x v="2"/>
      <x v="49"/>
    </i>
    <i>
      <x v="3"/>
      <x v="31"/>
    </i>
    <i>
      <x v="4"/>
      <x v="51"/>
    </i>
    <i>
      <x v="5"/>
      <x v="84"/>
    </i>
    <i>
      <x v="6"/>
      <x v="12"/>
    </i>
    <i>
      <x v="7"/>
      <x v="92"/>
    </i>
    <i>
      <x v="8"/>
      <x v="40"/>
    </i>
    <i>
      <x v="9"/>
      <x v="3"/>
    </i>
    <i>
      <x v="10"/>
      <x v="46"/>
    </i>
    <i>
      <x v="11"/>
      <x v="11"/>
    </i>
    <i>
      <x v="12"/>
      <x v="41"/>
    </i>
    <i>
      <x v="13"/>
      <x v="70"/>
    </i>
    <i>
      <x v="14"/>
      <x v="38"/>
    </i>
    <i>
      <x v="15"/>
      <x v="18"/>
    </i>
    <i>
      <x v="16"/>
      <x v="85"/>
    </i>
    <i>
      <x v="17"/>
      <x v="57"/>
    </i>
    <i>
      <x v="18"/>
      <x v="97"/>
    </i>
    <i>
      <x v="19"/>
      <x v="71"/>
    </i>
    <i>
      <x v="20"/>
      <x v="8"/>
    </i>
    <i>
      <x v="21"/>
      <x/>
    </i>
    <i>
      <x v="22"/>
      <x v="43"/>
    </i>
    <i>
      <x v="23"/>
      <x v="68"/>
    </i>
    <i>
      <x v="24"/>
      <x v="73"/>
    </i>
    <i>
      <x v="25"/>
      <x v="7"/>
    </i>
    <i>
      <x v="26"/>
      <x v="21"/>
    </i>
    <i>
      <x v="27"/>
      <x v="87"/>
    </i>
    <i>
      <x v="28"/>
      <x v="90"/>
    </i>
    <i>
      <x v="29"/>
      <x v="33"/>
    </i>
    <i>
      <x v="30"/>
      <x v="53"/>
    </i>
    <i>
      <x v="31"/>
      <x v="76"/>
    </i>
    <i>
      <x v="32"/>
      <x v="29"/>
    </i>
    <i>
      <x v="33"/>
      <x v="1"/>
    </i>
    <i>
      <x v="34"/>
      <x v="45"/>
    </i>
    <i>
      <x v="35"/>
      <x v="82"/>
    </i>
    <i>
      <x v="36"/>
      <x v="37"/>
    </i>
    <i>
      <x v="86"/>
      <x v="86"/>
    </i>
    <i>
      <x v="88"/>
      <x v="83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3">
    <pageField fld="37" hier="-1"/>
    <pageField fld="83" item="2" hier="-1"/>
    <pageField fld="36" hier="-1"/>
  </pageFields>
  <dataFields count="12">
    <dataField name="Suma de Prima_DirectaAct" fld="9" baseField="0" baseItem="0"/>
    <dataField name="Suma de Prima_DirectaAnt" fld="10" baseField="0" baseItem="0"/>
    <dataField name="Suma de Part_Cartera_Act" fld="56" baseField="0" baseItem="0"/>
    <dataField name="Suma de Prima_Directa_Act1anio" fld="27" baseField="0" baseItem="0"/>
    <dataField name="Suma de Prima_Directa_Ant1anio" fld="28" baseField="0" baseItem="0"/>
    <dataField name="Suma de PD_IncreRel1anio" fld="66" baseField="0" baseItem="0"/>
    <dataField name="Suma de PrimaDirectaAct_Renov" fld="29" baseField="0" baseItem="0"/>
    <dataField name="Suma de PrimaDirectaAnt_Renov" fld="30" baseField="0" baseItem="0"/>
    <dataField name="Suma de PD_PartMerc_Renovacion" fld="63" baseField="0" baseItem="0"/>
    <dataField name="Suma de PrimaDirectaAct_Unica" fld="31" baseField="0" baseItem="0"/>
    <dataField name="Suma de PrimaDirectaAnt_Unica" fld="32" baseField="0" baseItem="0"/>
    <dataField name="Suma de PD_PartMerc_Unicas" fld="64" baseField="0" baseItem="0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7438D7-D24E-4F28-BB45-6F4FFF9943E8}" name="TablaDinámica3" cacheId="21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7" indent="0" compact="0" compactData="0" multipleFieldFilters="0">
  <location ref="A6:M85" firstHeaderRow="0" firstDataRow="1" firstDataCol="2" rowPageCount="2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">
        <item x="19"/>
        <item x="0"/>
        <item x="31"/>
        <item x="40"/>
        <item x="29"/>
        <item m="1" x="89"/>
        <item m="1" x="92"/>
        <item x="61"/>
        <item x="16"/>
        <item x="39"/>
        <item x="52"/>
        <item x="3"/>
        <item x="14"/>
        <item x="59"/>
        <item x="50"/>
        <item x="41"/>
        <item x="69"/>
        <item x="80"/>
        <item x="79"/>
        <item x="45"/>
        <item m="1" x="96"/>
        <item x="17"/>
        <item x="27"/>
        <item x="56"/>
        <item x="37"/>
        <item x="71"/>
        <item x="48"/>
        <item m="1" x="82"/>
        <item x="34"/>
        <item x="20"/>
        <item x="68"/>
        <item x="9"/>
        <item x="47"/>
        <item x="8"/>
        <item x="26"/>
        <item x="22"/>
        <item x="42"/>
        <item x="21"/>
        <item x="60"/>
        <item m="1" x="94"/>
        <item x="63"/>
        <item x="15"/>
        <item m="1" x="95"/>
        <item x="75"/>
        <item m="1" x="97"/>
        <item x="23"/>
        <item x="7"/>
        <item x="49"/>
        <item m="1" x="90"/>
        <item x="54"/>
        <item m="1" x="84"/>
        <item x="55"/>
        <item x="46"/>
        <item x="62"/>
        <item x="2"/>
        <item m="1" x="86"/>
        <item m="1" x="88"/>
        <item x="77"/>
        <item x="10"/>
        <item x="12"/>
        <item m="1" x="83"/>
        <item m="1" x="81"/>
        <item x="51"/>
        <item x="57"/>
        <item x="28"/>
        <item m="1" x="93"/>
        <item m="1" x="87"/>
        <item x="11"/>
        <item x="76"/>
        <item x="33"/>
        <item x="74"/>
        <item x="53"/>
        <item x="18"/>
        <item x="4"/>
        <item x="25"/>
        <item m="1" x="85"/>
        <item x="73"/>
        <item x="38"/>
        <item x="43"/>
        <item x="65"/>
        <item x="5"/>
        <item x="78"/>
        <item x="30"/>
        <item x="1"/>
        <item x="6"/>
        <item x="13"/>
        <item x="32"/>
        <item x="24"/>
        <item x="67"/>
        <item m="1" x="91"/>
        <item x="35"/>
        <item x="36"/>
        <item x="64"/>
        <item x="66"/>
        <item x="72"/>
        <item x="44"/>
        <item x="70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6"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x="0"/>
        <item h="1" x="1"/>
        <item h="1"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56"/>
        <item x="55"/>
        <item x="54"/>
        <item x="52"/>
        <item x="47"/>
        <item x="42"/>
        <item x="38"/>
        <item x="16"/>
        <item x="5"/>
        <item x="25"/>
        <item x="21"/>
        <item x="39"/>
        <item x="15"/>
        <item x="46"/>
        <item x="12"/>
        <item x="32"/>
        <item x="7"/>
        <item x="28"/>
        <item x="20"/>
        <item x="50"/>
        <item x="19"/>
        <item x="53"/>
        <item x="33"/>
        <item x="13"/>
        <item x="40"/>
        <item x="9"/>
        <item x="49"/>
        <item x="35"/>
        <item x="37"/>
        <item x="27"/>
        <item x="45"/>
        <item x="43"/>
        <item x="31"/>
        <item x="2"/>
        <item x="34"/>
        <item x="18"/>
        <item x="41"/>
        <item x="30"/>
        <item x="44"/>
        <item x="1"/>
        <item x="24"/>
        <item x="6"/>
        <item x="51"/>
        <item x="22"/>
        <item x="36"/>
        <item x="0"/>
        <item x="14"/>
        <item x="11"/>
        <item x="26"/>
        <item x="10"/>
        <item x="4"/>
        <item x="17"/>
        <item x="8"/>
        <item x="3"/>
        <item x="23"/>
        <item x="29"/>
        <item x="48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0"/>
        <item x="4"/>
        <item x="5"/>
        <item x="6"/>
        <item x="9"/>
        <item x="3"/>
        <item x="15"/>
        <item x="13"/>
        <item x="8"/>
        <item x="16"/>
        <item x="18"/>
        <item x="10"/>
        <item x="14"/>
        <item x="17"/>
        <item x="12"/>
        <item x="11"/>
        <item x="7"/>
        <item x="19"/>
        <item x="22"/>
        <item x="23"/>
        <item x="27"/>
        <item x="20"/>
        <item x="26"/>
        <item x="29"/>
        <item x="25"/>
        <item x="28"/>
        <item x="24"/>
        <item x="33"/>
        <item x="31"/>
        <item x="32"/>
        <item x="30"/>
        <item x="34"/>
        <item x="36"/>
        <item x="35"/>
        <item x="37"/>
        <item x="42"/>
        <item x="38"/>
        <item x="39"/>
        <item x="41"/>
        <item x="43"/>
        <item x="40"/>
        <item x="48"/>
        <item x="46"/>
        <item x="44"/>
        <item x="45"/>
        <item x="64"/>
        <item x="56"/>
        <item x="47"/>
        <item x="54"/>
        <item x="52"/>
        <item x="51"/>
        <item x="55"/>
        <item x="72"/>
        <item x="58"/>
        <item x="50"/>
        <item x="61"/>
        <item x="57"/>
        <item x="60"/>
        <item x="68"/>
        <item x="49"/>
        <item x="59"/>
        <item x="65"/>
        <item x="70"/>
        <item x="62"/>
        <item x="63"/>
        <item x="53"/>
        <item x="66"/>
        <item x="71"/>
        <item x="69"/>
        <item x="67"/>
        <item x="74"/>
        <item x="75"/>
        <item x="76"/>
        <item x="73"/>
        <item x="77"/>
        <item x="78"/>
        <item m="1" x="80"/>
        <item m="1" x="84"/>
        <item m="1" x="79"/>
        <item m="1" x="82"/>
        <item m="1" x="81"/>
        <item m="1" x="83"/>
        <item m="1" x="85"/>
        <item m="1" x="86"/>
        <item m="1" x="87"/>
        <item m="1" x="89"/>
        <item x="21"/>
        <item x="2"/>
        <item x="1"/>
        <item m="1"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79">
    <i>
      <x/>
      <x v="31"/>
    </i>
    <i>
      <x v="1"/>
      <x v="49"/>
    </i>
    <i>
      <x v="2"/>
      <x v="13"/>
    </i>
    <i>
      <x v="3"/>
      <x v="69"/>
    </i>
    <i>
      <x v="4"/>
      <x v="11"/>
    </i>
    <i>
      <x v="5"/>
      <x v="84"/>
    </i>
    <i>
      <x v="6"/>
      <x v="23"/>
    </i>
    <i>
      <x v="7"/>
      <x v="12"/>
    </i>
    <i>
      <x v="8"/>
      <x v="51"/>
    </i>
    <i>
      <x v="9"/>
      <x v="46"/>
    </i>
    <i>
      <x v="10"/>
      <x v="41"/>
    </i>
    <i>
      <x v="11"/>
      <x v="21"/>
    </i>
    <i>
      <x v="12"/>
      <x v="3"/>
    </i>
    <i>
      <x v="13"/>
      <x v="8"/>
    </i>
    <i>
      <x v="14"/>
      <x v="92"/>
    </i>
    <i>
      <x v="15"/>
      <x v="40"/>
    </i>
    <i>
      <x v="16"/>
      <x v="85"/>
    </i>
    <i>
      <x v="17"/>
      <x v="58"/>
    </i>
    <i>
      <x v="18"/>
      <x v="90"/>
    </i>
    <i>
      <x v="19"/>
      <x v="37"/>
    </i>
    <i>
      <x v="20"/>
      <x v="35"/>
    </i>
    <i>
      <x v="21"/>
      <x v="59"/>
    </i>
    <i>
      <x v="22"/>
      <x v="67"/>
    </i>
    <i>
      <x v="23"/>
      <x/>
    </i>
    <i>
      <x v="24"/>
      <x v="2"/>
    </i>
    <i>
      <x v="25"/>
      <x v="73"/>
    </i>
    <i>
      <x v="26"/>
      <x v="1"/>
    </i>
    <i>
      <x v="27"/>
      <x v="16"/>
    </i>
    <i>
      <x v="28"/>
      <x v="70"/>
    </i>
    <i>
      <x v="29"/>
      <x v="38"/>
    </i>
    <i>
      <x v="30"/>
      <x v="87"/>
    </i>
    <i>
      <x v="31"/>
      <x v="30"/>
    </i>
    <i>
      <x v="32"/>
      <x v="18"/>
    </i>
    <i>
      <x v="33"/>
      <x v="57"/>
    </i>
    <i>
      <x v="34"/>
      <x v="4"/>
    </i>
    <i>
      <x v="35"/>
      <x v="71"/>
    </i>
    <i>
      <x v="36"/>
      <x v="33"/>
    </i>
    <i>
      <x v="37"/>
      <x v="97"/>
    </i>
    <i>
      <x v="38"/>
      <x v="62"/>
    </i>
    <i>
      <x v="39"/>
      <x v="29"/>
    </i>
    <i>
      <x v="40"/>
      <x v="36"/>
    </i>
    <i>
      <x v="41"/>
      <x v="17"/>
    </i>
    <i>
      <x v="42"/>
      <x v="43"/>
    </i>
    <i>
      <x v="43"/>
      <x v="72"/>
    </i>
    <i>
      <x v="44"/>
      <x v="68"/>
    </i>
    <i>
      <x v="45"/>
      <x v="14"/>
    </i>
    <i>
      <x v="46"/>
      <x v="64"/>
    </i>
    <i>
      <x v="47"/>
      <x v="28"/>
    </i>
    <i>
      <x v="48"/>
      <x v="80"/>
    </i>
    <i>
      <x v="49"/>
      <x v="45"/>
    </i>
    <i>
      <x v="50"/>
      <x v="53"/>
    </i>
    <i>
      <x v="51"/>
      <x v="32"/>
    </i>
    <i>
      <x v="52"/>
      <x v="7"/>
    </i>
    <i>
      <x v="53"/>
      <x v="82"/>
    </i>
    <i>
      <x v="54"/>
      <x v="15"/>
    </i>
    <i>
      <x v="55"/>
      <x v="78"/>
    </i>
    <i>
      <x v="56"/>
      <x v="9"/>
    </i>
    <i>
      <x v="57"/>
      <x v="10"/>
    </i>
    <i>
      <x v="58"/>
      <x v="63"/>
    </i>
    <i>
      <x v="59"/>
      <x v="77"/>
    </i>
    <i>
      <x v="60"/>
      <x v="26"/>
    </i>
    <i>
      <x v="61"/>
      <x v="76"/>
    </i>
    <i>
      <x v="62"/>
      <x v="74"/>
    </i>
    <i>
      <x v="63"/>
      <x v="47"/>
    </i>
    <i>
      <x v="64"/>
      <x v="24"/>
    </i>
    <i>
      <x v="65"/>
      <x v="25"/>
    </i>
    <i>
      <x v="66"/>
      <x v="34"/>
    </i>
    <i>
      <x v="67"/>
      <x v="52"/>
    </i>
    <i>
      <x v="68"/>
      <x v="88"/>
    </i>
    <i>
      <x v="69"/>
      <x v="81"/>
    </i>
    <i>
      <x v="70"/>
      <x v="95"/>
    </i>
    <i>
      <x v="71"/>
      <x v="79"/>
    </i>
    <i>
      <x v="72"/>
      <x v="94"/>
    </i>
    <i>
      <x v="73"/>
      <x v="96"/>
    </i>
    <i>
      <x v="74"/>
      <x v="22"/>
    </i>
    <i>
      <x v="75"/>
      <x v="91"/>
    </i>
    <i>
      <x v="86"/>
      <x v="86"/>
    </i>
    <i>
      <x v="87"/>
      <x v="54"/>
    </i>
    <i>
      <x v="88"/>
      <x v="8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2">
    <pageField fld="37" hier="-1"/>
    <pageField fld="83" item="0" hier="-1"/>
  </pageFields>
  <dataFields count="11">
    <dataField name="Suma de CostoSin_Act" fld="13" baseField="0" baseItem="0"/>
    <dataField name="Suma de SIN_IncreRel2" fld="71" baseField="0" baseItem="0"/>
    <dataField name="Suma de IncResvDivAct" fld="21" baseField="0" baseItem="0"/>
    <dataField name="Suma de SINvsPRIM_ACT" fld="72" baseField="0" baseItem="0"/>
    <dataField name="Suma de SINvsPRIM_ANT" fld="73" baseField="0" baseItem="0"/>
    <dataField name="Suma de Costo_Sin_RetAct" fld="23" baseField="0" baseItem="0"/>
    <dataField name="Suma de SIN_IncreRel" fld="71" baseField="0" baseItem="0"/>
    <dataField name="Suma de Prima_DevengadaAct" fld="25" baseField="0" baseItem="0"/>
    <dataField name="Suma de IncrDevengada" fld="76" baseField="0" baseItem="0"/>
    <dataField name="Suma de SINvsPDEV_ACT" fld="77" baseField="0" baseItem="0"/>
    <dataField name="Suma de SINvsPDEV_ANT" fld="78" baseField="0" baseItem="0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D957A-560F-451A-8F69-D1B43EFCCA15}" name="TablaDinámica3" cacheId="21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7" indent="0" compact="0" compactData="0" multipleFieldFilters="0">
  <location ref="B6:D1466" firstHeaderRow="1" firstDataRow="1" firstDataCol="2" rowPageCount="1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">
        <item x="19"/>
        <item x="0"/>
        <item x="31"/>
        <item x="40"/>
        <item x="29"/>
        <item m="1" x="89"/>
        <item m="1" x="92"/>
        <item x="61"/>
        <item x="16"/>
        <item x="39"/>
        <item x="52"/>
        <item x="3"/>
        <item x="14"/>
        <item x="59"/>
        <item x="50"/>
        <item x="41"/>
        <item x="69"/>
        <item x="80"/>
        <item x="79"/>
        <item x="45"/>
        <item m="1" x="96"/>
        <item x="17"/>
        <item x="27"/>
        <item x="56"/>
        <item x="37"/>
        <item x="71"/>
        <item x="48"/>
        <item m="1" x="82"/>
        <item x="34"/>
        <item x="20"/>
        <item x="68"/>
        <item x="9"/>
        <item x="47"/>
        <item x="8"/>
        <item x="26"/>
        <item x="22"/>
        <item x="42"/>
        <item x="21"/>
        <item x="60"/>
        <item m="1" x="94"/>
        <item x="63"/>
        <item x="15"/>
        <item m="1" x="95"/>
        <item x="75"/>
        <item m="1" x="97"/>
        <item x="23"/>
        <item x="7"/>
        <item x="49"/>
        <item m="1" x="90"/>
        <item x="54"/>
        <item m="1" x="84"/>
        <item x="55"/>
        <item x="46"/>
        <item x="62"/>
        <item x="2"/>
        <item m="1" x="86"/>
        <item m="1" x="88"/>
        <item x="77"/>
        <item x="10"/>
        <item x="12"/>
        <item m="1" x="83"/>
        <item m="1" x="81"/>
        <item x="51"/>
        <item x="57"/>
        <item x="28"/>
        <item m="1" x="93"/>
        <item m="1" x="87"/>
        <item x="11"/>
        <item x="76"/>
        <item x="33"/>
        <item x="74"/>
        <item x="53"/>
        <item x="18"/>
        <item x="4"/>
        <item x="25"/>
        <item m="1" x="85"/>
        <item x="73"/>
        <item x="38"/>
        <item x="43"/>
        <item x="65"/>
        <item x="5"/>
        <item x="78"/>
        <item x="30"/>
        <item x="1"/>
        <item x="6"/>
        <item x="13"/>
        <item x="32"/>
        <item x="24"/>
        <item x="67"/>
        <item m="1" x="91"/>
        <item x="35"/>
        <item x="36"/>
        <item x="64"/>
        <item x="66"/>
        <item x="72"/>
        <item x="44"/>
        <item x="70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6"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x="0"/>
        <item h="1" x="1"/>
        <item h="1"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5">
        <item x="56"/>
        <item x="55"/>
        <item x="54"/>
        <item x="52"/>
        <item x="47"/>
        <item x="42"/>
        <item x="38"/>
        <item x="17"/>
        <item m="1" x="65"/>
        <item m="1" x="67"/>
        <item x="23"/>
        <item m="1" x="70"/>
        <item x="11"/>
        <item m="1" x="79"/>
        <item x="29"/>
        <item m="1" x="64"/>
        <item x="10"/>
        <item m="1" x="68"/>
        <item x="28"/>
        <item m="1" x="88"/>
        <item x="8"/>
        <item m="1" x="92"/>
        <item x="4"/>
        <item x="26"/>
        <item m="1" x="59"/>
        <item x="14"/>
        <item m="1" x="86"/>
        <item x="3"/>
        <item m="1" x="72"/>
        <item x="51"/>
        <item x="25"/>
        <item x="19"/>
        <item m="1" x="85"/>
        <item x="21"/>
        <item m="1" x="90"/>
        <item m="1" x="81"/>
        <item x="49"/>
        <item x="44"/>
        <item m="1" x="75"/>
        <item x="45"/>
        <item m="1" x="58"/>
        <item x="22"/>
        <item m="1" x="80"/>
        <item x="16"/>
        <item m="1" x="63"/>
        <item x="20"/>
        <item x="53"/>
        <item m="1" x="69"/>
        <item x="50"/>
        <item m="1" x="76"/>
        <item m="1" x="94"/>
        <item x="46"/>
        <item m="1" x="71"/>
        <item x="43"/>
        <item m="1" x="91"/>
        <item x="12"/>
        <item m="1" x="60"/>
        <item x="24"/>
        <item m="1" x="87"/>
        <item m="1" x="78"/>
        <item x="48"/>
        <item m="1" x="74"/>
        <item x="37"/>
        <item m="1" x="84"/>
        <item x="33"/>
        <item m="1" x="73"/>
        <item x="18"/>
        <item m="1" x="89"/>
        <item x="7"/>
        <item m="1" x="61"/>
        <item x="15"/>
        <item m="1" x="93"/>
        <item x="36"/>
        <item m="1" x="83"/>
        <item x="30"/>
        <item m="1" x="77"/>
        <item x="27"/>
        <item x="41"/>
        <item m="1" x="57"/>
        <item m="1" x="82"/>
        <item x="39"/>
        <item m="1" x="66"/>
        <item x="31"/>
        <item x="34"/>
        <item x="1"/>
        <item x="6"/>
        <item x="5"/>
        <item x="0"/>
        <item x="2"/>
        <item x="40"/>
        <item x="32"/>
        <item x="35"/>
        <item x="13"/>
        <item x="9"/>
        <item m="1"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83"/>
  </rowFields>
  <rowItems count="1460">
    <i>
      <x/>
      <x/>
    </i>
    <i r="1">
      <x v="1"/>
    </i>
    <i r="1">
      <x v="2"/>
    </i>
    <i r="1">
      <x v="3"/>
    </i>
    <i r="1">
      <x v="4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46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>
      <x v="2"/>
      <x/>
    </i>
    <i r="1">
      <x v="1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 r="1">
      <x v="92"/>
    </i>
    <i>
      <x v="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4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>
      <x v="7"/>
      <x/>
    </i>
    <i r="1">
      <x v="1"/>
    </i>
    <i r="1">
      <x v="2"/>
    </i>
    <i r="1">
      <x v="4"/>
    </i>
    <i r="1">
      <x v="29"/>
    </i>
    <i r="1">
      <x v="36"/>
    </i>
    <i r="1">
      <x v="37"/>
    </i>
    <i>
      <x v="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"/>
      <x/>
    </i>
    <i r="1">
      <x v="1"/>
    </i>
    <i r="1">
      <x v="46"/>
    </i>
    <i r="1">
      <x v="60"/>
    </i>
    <i r="1">
      <x v="92"/>
    </i>
    <i>
      <x v="10"/>
      <x/>
    </i>
    <i r="1">
      <x v="1"/>
    </i>
    <i r="1">
      <x v="29"/>
    </i>
    <i r="1">
      <x v="41"/>
    </i>
    <i r="1">
      <x v="43"/>
    </i>
    <i r="1">
      <x v="45"/>
    </i>
    <i>
      <x v="1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9"/>
    </i>
    <i r="1">
      <x v="90"/>
    </i>
    <i r="1">
      <x v="91"/>
    </i>
    <i>
      <x v="1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1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4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15"/>
      <x/>
    </i>
    <i r="1">
      <x v="1"/>
    </i>
    <i r="1">
      <x v="46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6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>
      <x v="17"/>
      <x/>
    </i>
    <i r="1">
      <x v="1"/>
    </i>
    <i r="1">
      <x v="46"/>
    </i>
    <i r="1">
      <x v="48"/>
    </i>
    <i r="1">
      <x v="57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2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2"/>
      <x/>
    </i>
    <i r="1">
      <x v="5"/>
    </i>
    <i r="1">
      <x v="6"/>
    </i>
    <i r="1">
      <x v="7"/>
    </i>
    <i r="1">
      <x v="10"/>
    </i>
    <i r="1">
      <x v="14"/>
    </i>
    <i r="1">
      <x v="16"/>
    </i>
    <i>
      <x v="2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4"/>
      <x/>
    </i>
    <i r="1">
      <x v="1"/>
    </i>
    <i r="1">
      <x v="46"/>
    </i>
    <i r="1">
      <x v="60"/>
    </i>
    <i r="1">
      <x v="92"/>
    </i>
    <i>
      <x v="25"/>
      <x/>
    </i>
    <i r="1">
      <x v="1"/>
    </i>
    <i r="1">
      <x v="46"/>
    </i>
    <i r="1">
      <x v="48"/>
    </i>
    <i r="1">
      <x v="51"/>
    </i>
    <i>
      <x v="26"/>
      <x/>
    </i>
    <i r="1">
      <x v="1"/>
    </i>
    <i r="1">
      <x v="29"/>
    </i>
    <i r="1">
      <x v="36"/>
    </i>
    <i r="1">
      <x v="39"/>
    </i>
    <i r="1">
      <x v="41"/>
    </i>
    <i r="1">
      <x v="43"/>
    </i>
    <i r="1">
      <x v="45"/>
    </i>
    <i>
      <x v="28"/>
      <x/>
    </i>
    <i r="1">
      <x v="1"/>
    </i>
    <i r="1">
      <x v="46"/>
    </i>
    <i r="1">
      <x v="48"/>
    </i>
    <i r="1">
      <x v="51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9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0"/>
      <x/>
    </i>
    <i r="1">
      <x v="1"/>
    </i>
    <i r="1">
      <x v="46"/>
    </i>
    <i r="1">
      <x v="6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8"/>
    </i>
    <i r="1">
      <x v="89"/>
    </i>
    <i r="1">
      <x v="90"/>
    </i>
    <i r="1">
      <x v="91"/>
    </i>
    <i>
      <x v="32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3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8"/>
    </i>
    <i r="1">
      <x v="89"/>
    </i>
    <i r="1">
      <x v="90"/>
    </i>
    <i r="1">
      <x v="91"/>
    </i>
    <i r="1">
      <x v="92"/>
    </i>
    <i>
      <x v="34"/>
      <x/>
    </i>
    <i r="1">
      <x v="1"/>
    </i>
    <i r="1">
      <x v="46"/>
    </i>
    <i r="1">
      <x v="60"/>
    </i>
    <i r="1">
      <x v="93"/>
    </i>
    <i>
      <x v="35"/>
      <x/>
    </i>
    <i r="1">
      <x v="1"/>
    </i>
    <i r="1">
      <x v="46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6"/>
      <x/>
    </i>
    <i r="1">
      <x v="1"/>
    </i>
    <i r="1">
      <x v="46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1"/>
    </i>
    <i>
      <x v="37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>
      <x v="40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>
      <x v="4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43"/>
      <x/>
    </i>
    <i r="1">
      <x v="1"/>
    </i>
    <i r="1">
      <x v="2"/>
    </i>
    <i r="1">
      <x v="3"/>
    </i>
    <i r="1">
      <x v="4"/>
    </i>
    <i>
      <x v="45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8"/>
    </i>
    <i r="1">
      <x v="77"/>
    </i>
    <i r="1">
      <x v="89"/>
    </i>
    <i r="1">
      <x v="90"/>
    </i>
    <i r="1">
      <x v="91"/>
    </i>
    <i>
      <x v="46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8"/>
    </i>
    <i r="1">
      <x v="89"/>
    </i>
    <i r="1">
      <x v="90"/>
    </i>
    <i r="1">
      <x v="91"/>
    </i>
    <i>
      <x v="47"/>
      <x/>
    </i>
    <i r="1">
      <x v="1"/>
    </i>
    <i r="1">
      <x v="29"/>
    </i>
    <i r="1">
      <x v="36"/>
    </i>
    <i r="1">
      <x v="37"/>
    </i>
    <i r="1">
      <x v="41"/>
    </i>
    <i r="1">
      <x v="43"/>
    </i>
    <i r="1">
      <x v="45"/>
    </i>
    <i>
      <x v="49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2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>
      <x v="5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4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57"/>
      <x/>
    </i>
    <i r="1">
      <x v="1"/>
    </i>
    <i r="1">
      <x v="2"/>
    </i>
    <i r="1">
      <x v="3"/>
    </i>
    <i r="1">
      <x v="4"/>
    </i>
    <i>
      <x v="58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59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62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63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64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67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68"/>
      <x/>
    </i>
    <i r="1">
      <x v="1"/>
    </i>
    <i r="1">
      <x v="2"/>
    </i>
    <i r="1">
      <x v="3"/>
    </i>
    <i r="1">
      <x v="4"/>
    </i>
    <i r="1">
      <x v="29"/>
    </i>
    <i r="1">
      <x v="36"/>
    </i>
    <i r="1">
      <x v="37"/>
    </i>
    <i>
      <x v="69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70"/>
    </i>
    <i>
      <x v="70"/>
      <x/>
    </i>
    <i r="1">
      <x v="1"/>
    </i>
    <i r="1">
      <x v="2"/>
    </i>
    <i r="1">
      <x v="3"/>
    </i>
    <i r="1">
      <x v="4"/>
    </i>
    <i>
      <x v="7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>
      <x v="72"/>
      <x/>
    </i>
    <i r="1">
      <x v="1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7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9"/>
    </i>
    <i r="1">
      <x v="90"/>
    </i>
    <i r="1">
      <x v="91"/>
    </i>
    <i>
      <x v="74"/>
      <x/>
    </i>
    <i r="1">
      <x v="1"/>
    </i>
    <i r="1">
      <x v="46"/>
    </i>
    <i r="1">
      <x v="60"/>
    </i>
    <i r="1">
      <x v="93"/>
    </i>
    <i>
      <x v="76"/>
      <x/>
    </i>
    <i r="1">
      <x v="1"/>
    </i>
    <i r="1">
      <x v="2"/>
    </i>
    <i r="1">
      <x v="3"/>
    </i>
    <i r="1">
      <x v="4"/>
    </i>
    <i>
      <x v="77"/>
      <x/>
    </i>
    <i r="1">
      <x v="1"/>
    </i>
    <i r="1">
      <x v="46"/>
    </i>
    <i r="1">
      <x v="60"/>
    </i>
    <i r="1">
      <x v="92"/>
    </i>
    <i>
      <x v="78"/>
      <x/>
    </i>
    <i r="1">
      <x v="1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79"/>
      <x/>
    </i>
    <i r="1">
      <x v="1"/>
    </i>
    <i r="1">
      <x v="29"/>
    </i>
    <i r="1">
      <x v="30"/>
    </i>
    <i r="1">
      <x v="33"/>
    </i>
    <i r="1">
      <x v="46"/>
    </i>
    <i r="1">
      <x v="60"/>
    </i>
    <i r="1">
      <x v="89"/>
    </i>
    <i r="1">
      <x v="90"/>
    </i>
    <i r="1">
      <x v="91"/>
    </i>
    <i>
      <x v="80"/>
      <x/>
    </i>
    <i r="1">
      <x v="1"/>
    </i>
    <i r="1">
      <x v="46"/>
    </i>
    <i r="1">
      <x v="60"/>
    </i>
    <i r="1">
      <x v="62"/>
    </i>
    <i r="1">
      <x v="64"/>
    </i>
    <i r="1">
      <x v="68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>
      <x v="81"/>
      <x/>
    </i>
    <i r="1">
      <x v="1"/>
    </i>
    <i r="1">
      <x v="46"/>
    </i>
    <i r="1">
      <x v="60"/>
    </i>
    <i r="1">
      <x v="85"/>
    </i>
    <i r="1">
      <x v="86"/>
    </i>
    <i r="1">
      <x v="87"/>
    </i>
    <i r="1">
      <x v="88"/>
    </i>
    <i>
      <x v="82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>
      <x v="8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>
      <x v="85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86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7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8"/>
      <x/>
    </i>
    <i r="1">
      <x v="1"/>
    </i>
    <i r="1">
      <x v="46"/>
    </i>
    <i r="1">
      <x v="48"/>
    </i>
    <i r="1">
      <x v="57"/>
    </i>
    <i r="1">
      <x v="60"/>
    </i>
    <i r="1">
      <x v="80"/>
    </i>
    <i r="1">
      <x v="83"/>
    </i>
    <i r="1">
      <x v="89"/>
    </i>
    <i r="1">
      <x v="90"/>
    </i>
    <i r="1">
      <x v="91"/>
    </i>
    <i>
      <x v="90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1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4"/>
      <x/>
    </i>
    <i r="1">
      <x v="1"/>
    </i>
    <i r="1">
      <x v="46"/>
    </i>
    <i r="1">
      <x v="48"/>
    </i>
    <i r="1">
      <x v="51"/>
    </i>
    <i>
      <x v="95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>
      <x v="96"/>
      <x/>
    </i>
    <i r="1">
      <x v="1"/>
    </i>
    <i r="1">
      <x v="46"/>
    </i>
    <i r="1">
      <x v="48"/>
    </i>
    <i r="1">
      <x v="51"/>
    </i>
    <i>
      <x v="97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</rowItems>
  <colItems count="1">
    <i/>
  </colItems>
  <pageFields count="1">
    <pageField fld="37" hier="-1"/>
  </pageFields>
  <dataFields count="1">
    <dataField name="Suma de Prima_DirectaAct" fld="9" baseField="0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F4113-E684-474E-A4D1-1F54F67861D3}" name="TablaDinámica3" cacheId="21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7" indent="0" compact="0" compactData="0" multipleFieldFilters="0">
  <location ref="A6:M57" firstHeaderRow="0" firstDataRow="1" firstDataCol="2" rowPageCount="3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">
        <item x="19"/>
        <item x="0"/>
        <item x="31"/>
        <item x="40"/>
        <item x="29"/>
        <item m="1" x="89"/>
        <item m="1" x="92"/>
        <item x="61"/>
        <item x="16"/>
        <item x="39"/>
        <item x="52"/>
        <item x="3"/>
        <item x="14"/>
        <item x="59"/>
        <item x="50"/>
        <item x="41"/>
        <item x="69"/>
        <item x="80"/>
        <item x="79"/>
        <item x="45"/>
        <item m="1" x="96"/>
        <item x="17"/>
        <item x="27"/>
        <item x="56"/>
        <item x="37"/>
        <item x="71"/>
        <item x="48"/>
        <item m="1" x="82"/>
        <item x="34"/>
        <item x="20"/>
        <item x="68"/>
        <item x="9"/>
        <item x="47"/>
        <item x="8"/>
        <item x="26"/>
        <item x="22"/>
        <item x="42"/>
        <item x="21"/>
        <item x="60"/>
        <item m="1" x="94"/>
        <item x="63"/>
        <item x="15"/>
        <item m="1" x="95"/>
        <item x="75"/>
        <item m="1" x="97"/>
        <item x="23"/>
        <item x="7"/>
        <item x="49"/>
        <item m="1" x="90"/>
        <item x="54"/>
        <item m="1" x="84"/>
        <item x="55"/>
        <item x="46"/>
        <item x="62"/>
        <item x="2"/>
        <item m="1" x="86"/>
        <item m="1" x="88"/>
        <item x="77"/>
        <item x="10"/>
        <item x="12"/>
        <item m="1" x="83"/>
        <item m="1" x="81"/>
        <item x="51"/>
        <item x="57"/>
        <item x="28"/>
        <item m="1" x="93"/>
        <item m="1" x="87"/>
        <item x="11"/>
        <item x="76"/>
        <item x="33"/>
        <item x="74"/>
        <item x="53"/>
        <item x="18"/>
        <item x="4"/>
        <item x="25"/>
        <item m="1" x="85"/>
        <item x="73"/>
        <item x="38"/>
        <item x="43"/>
        <item x="65"/>
        <item x="5"/>
        <item x="78"/>
        <item x="30"/>
        <item x="1"/>
        <item x="6"/>
        <item x="13"/>
        <item x="32"/>
        <item x="24"/>
        <item x="67"/>
        <item m="1" x="91"/>
        <item x="35"/>
        <item x="36"/>
        <item x="64"/>
        <item x="66"/>
        <item x="72"/>
        <item x="44"/>
        <item x="70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7">
        <item h="1" x="25"/>
        <item h="1" x="51"/>
        <item x="6"/>
        <item h="1" x="21"/>
        <item h="1" x="19"/>
        <item x="46"/>
        <item x="50"/>
        <item x="12"/>
        <item x="5"/>
        <item x="0"/>
        <item x="2"/>
        <item x="43"/>
        <item x="13"/>
        <item x="9"/>
        <item x="48"/>
        <item x="53"/>
        <item x="40"/>
        <item h="1" x="49"/>
        <item h="1" x="45"/>
        <item h="1" x="44"/>
        <item x="34"/>
        <item h="1" x="17"/>
        <item h="1" x="23"/>
        <item h="1" x="11"/>
        <item h="1" x="29"/>
        <item h="1" x="10"/>
        <item x="41"/>
        <item h="1" x="8"/>
        <item h="1" x="4"/>
        <item h="1" x="26"/>
        <item h="1" x="14"/>
        <item h="1" x="3"/>
        <item x="36"/>
        <item x="32"/>
        <item x="30"/>
        <item x="27"/>
        <item x="24"/>
        <item x="1"/>
        <item h="1" x="38"/>
        <item h="1" x="28"/>
        <item h="1" x="42"/>
        <item x="18"/>
        <item x="33"/>
        <item x="15"/>
        <item x="7"/>
        <item x="37"/>
        <item x="39"/>
        <item h="1" x="22"/>
        <item h="1" x="20"/>
        <item h="1" x="16"/>
        <item x="35"/>
        <item x="31"/>
        <item h="1" x="56"/>
        <item h="1" x="55"/>
        <item h="1" x="47"/>
        <item h="1" x="52"/>
        <item h="1" x="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6"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x="0"/>
        <item h="1" x="1"/>
        <item h="1"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56"/>
        <item x="55"/>
        <item x="54"/>
        <item x="52"/>
        <item x="47"/>
        <item x="42"/>
        <item x="38"/>
        <item x="17"/>
        <item m="1" x="65"/>
        <item m="1" x="67"/>
        <item x="23"/>
        <item m="1" x="70"/>
        <item x="11"/>
        <item m="1" x="79"/>
        <item x="29"/>
        <item m="1" x="64"/>
        <item x="10"/>
        <item m="1" x="68"/>
        <item x="28"/>
        <item m="1" x="88"/>
        <item x="8"/>
        <item m="1" x="92"/>
        <item x="4"/>
        <item x="26"/>
        <item m="1" x="59"/>
        <item x="14"/>
        <item m="1" x="86"/>
        <item x="3"/>
        <item m="1" x="72"/>
        <item x="51"/>
        <item x="25"/>
        <item x="19"/>
        <item m="1" x="85"/>
        <item x="21"/>
        <item m="1" x="90"/>
        <item m="1" x="81"/>
        <item x="49"/>
        <item x="44"/>
        <item m="1" x="75"/>
        <item x="45"/>
        <item m="1" x="58"/>
        <item x="22"/>
        <item m="1" x="80"/>
        <item x="16"/>
        <item m="1" x="63"/>
        <item x="20"/>
        <item x="53"/>
        <item m="1" x="69"/>
        <item x="50"/>
        <item m="1" x="76"/>
        <item m="1" x="94"/>
        <item x="46"/>
        <item m="1" x="71"/>
        <item x="43"/>
        <item m="1" x="91"/>
        <item x="12"/>
        <item m="1" x="60"/>
        <item x="24"/>
        <item m="1" x="87"/>
        <item m="1" x="78"/>
        <item x="48"/>
        <item m="1" x="74"/>
        <item x="37"/>
        <item m="1" x="84"/>
        <item x="33"/>
        <item m="1" x="73"/>
        <item x="18"/>
        <item m="1" x="89"/>
        <item x="7"/>
        <item m="1" x="61"/>
        <item x="15"/>
        <item m="1" x="93"/>
        <item x="36"/>
        <item m="1" x="83"/>
        <item x="30"/>
        <item m="1" x="77"/>
        <item x="27"/>
        <item x="41"/>
        <item m="1" x="57"/>
        <item m="1" x="82"/>
        <item x="39"/>
        <item m="1" x="66"/>
        <item x="31"/>
        <item x="34"/>
        <item x="1"/>
        <item x="6"/>
        <item x="5"/>
        <item x="0"/>
        <item x="2"/>
        <item x="40"/>
        <item x="32"/>
        <item x="35"/>
        <item x="13"/>
        <item x="9"/>
        <item m="1"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0"/>
        <item x="4"/>
        <item x="5"/>
        <item x="6"/>
        <item x="9"/>
        <item x="3"/>
        <item x="15"/>
        <item x="13"/>
        <item x="8"/>
        <item x="16"/>
        <item x="18"/>
        <item x="10"/>
        <item x="14"/>
        <item x="17"/>
        <item x="12"/>
        <item x="11"/>
        <item x="7"/>
        <item x="19"/>
        <item x="22"/>
        <item x="23"/>
        <item x="27"/>
        <item x="20"/>
        <item x="26"/>
        <item x="29"/>
        <item x="25"/>
        <item x="28"/>
        <item x="24"/>
        <item x="33"/>
        <item x="31"/>
        <item x="32"/>
        <item x="30"/>
        <item x="34"/>
        <item x="36"/>
        <item x="35"/>
        <item x="37"/>
        <item x="42"/>
        <item x="38"/>
        <item x="39"/>
        <item x="41"/>
        <item x="43"/>
        <item x="40"/>
        <item x="48"/>
        <item x="46"/>
        <item x="44"/>
        <item x="45"/>
        <item x="64"/>
        <item x="56"/>
        <item x="47"/>
        <item x="54"/>
        <item x="52"/>
        <item x="51"/>
        <item x="55"/>
        <item x="72"/>
        <item x="58"/>
        <item x="50"/>
        <item x="61"/>
        <item x="57"/>
        <item x="60"/>
        <item x="68"/>
        <item x="49"/>
        <item x="59"/>
        <item x="65"/>
        <item x="70"/>
        <item x="62"/>
        <item x="63"/>
        <item x="53"/>
        <item x="66"/>
        <item x="71"/>
        <item x="69"/>
        <item x="67"/>
        <item x="74"/>
        <item x="75"/>
        <item x="76"/>
        <item x="73"/>
        <item x="77"/>
        <item x="78"/>
        <item m="1" x="80"/>
        <item m="1" x="84"/>
        <item m="1" x="79"/>
        <item m="1" x="82"/>
        <item m="1" x="81"/>
        <item m="1" x="83"/>
        <item m="1" x="85"/>
        <item m="1" x="86"/>
        <item m="1" x="87"/>
        <item m="1" x="89"/>
        <item x="21"/>
        <item x="2"/>
        <item x="1"/>
        <item m="1"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51">
    <i>
      <x/>
      <x v="69"/>
    </i>
    <i>
      <x v="1"/>
      <x v="31"/>
    </i>
    <i>
      <x v="2"/>
      <x v="11"/>
    </i>
    <i>
      <x v="3"/>
      <x v="21"/>
    </i>
    <i>
      <x v="4"/>
      <x v="41"/>
    </i>
    <i>
      <x v="5"/>
      <x v="84"/>
    </i>
    <i>
      <x v="6"/>
      <x v="13"/>
    </i>
    <i>
      <x v="7"/>
      <x v="46"/>
    </i>
    <i>
      <x v="8"/>
      <x v="12"/>
    </i>
    <i>
      <x v="9"/>
      <x v="8"/>
    </i>
    <i>
      <x v="10"/>
      <x v="37"/>
    </i>
    <i>
      <x v="11"/>
      <x v="35"/>
    </i>
    <i>
      <x v="12"/>
      <x v="90"/>
    </i>
    <i>
      <x v="13"/>
      <x v="3"/>
    </i>
    <i>
      <x v="14"/>
      <x v="2"/>
    </i>
    <i>
      <x v="15"/>
      <x v="1"/>
    </i>
    <i>
      <x v="16"/>
      <x v="85"/>
    </i>
    <i>
      <x v="17"/>
      <x/>
    </i>
    <i>
      <x v="18"/>
      <x v="30"/>
    </i>
    <i>
      <x v="19"/>
      <x v="73"/>
    </i>
    <i>
      <x v="20"/>
      <x v="92"/>
    </i>
    <i>
      <x v="21"/>
      <x v="4"/>
    </i>
    <i>
      <x v="22"/>
      <x v="33"/>
    </i>
    <i>
      <x v="23"/>
      <x v="36"/>
    </i>
    <i>
      <x v="24"/>
      <x v="17"/>
    </i>
    <i>
      <x v="25"/>
      <x v="72"/>
    </i>
    <i>
      <x v="26"/>
      <x v="29"/>
    </i>
    <i>
      <x v="27"/>
      <x v="64"/>
    </i>
    <i>
      <x v="28"/>
      <x v="28"/>
    </i>
    <i>
      <x v="29"/>
      <x v="80"/>
    </i>
    <i>
      <x v="30"/>
      <x v="87"/>
    </i>
    <i>
      <x v="31"/>
      <x v="82"/>
    </i>
    <i>
      <x v="32"/>
      <x v="15"/>
    </i>
    <i>
      <x v="33"/>
      <x v="78"/>
    </i>
    <i>
      <x v="34"/>
      <x v="9"/>
    </i>
    <i>
      <x v="35"/>
      <x v="77"/>
    </i>
    <i>
      <x v="36"/>
      <x v="45"/>
    </i>
    <i>
      <x v="37"/>
      <x v="74"/>
    </i>
    <i>
      <x v="38"/>
      <x v="24"/>
    </i>
    <i>
      <x v="39"/>
      <x v="25"/>
    </i>
    <i>
      <x v="40"/>
      <x v="34"/>
    </i>
    <i>
      <x v="41"/>
      <x v="88"/>
    </i>
    <i>
      <x v="42"/>
      <x v="81"/>
    </i>
    <i>
      <x v="43"/>
      <x v="79"/>
    </i>
    <i>
      <x v="44"/>
      <x v="94"/>
    </i>
    <i>
      <x v="45"/>
      <x v="96"/>
    </i>
    <i>
      <x v="46"/>
      <x v="91"/>
    </i>
    <i>
      <x v="48"/>
      <x v="23"/>
    </i>
    <i>
      <x v="86"/>
      <x v="86"/>
    </i>
    <i>
      <x v="87"/>
      <x v="54"/>
    </i>
    <i>
      <x v="88"/>
      <x v="8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3">
    <pageField fld="37" hier="-1"/>
    <pageField fld="83" item="46" hier="-1"/>
    <pageField fld="36" hier="-1"/>
  </pageFields>
  <dataFields count="11">
    <dataField name="Suma de CostoSin_Act" fld="13" baseField="0" baseItem="0"/>
    <dataField name="Suma de SIN_IncreRel" fld="71" baseField="0" baseItem="0"/>
    <dataField name="Suma de IncResvDivAct" fld="21" baseField="0" baseItem="0"/>
    <dataField name="Suma de SINvsPRIM_ACT" fld="72" baseField="0" baseItem="0"/>
    <dataField name="Suma de SINvsPRIM_ANT" fld="73" baseField="0" baseItem="0"/>
    <dataField name="Suma de Costo_Sin_RetAct" fld="23" baseField="0" baseItem="0"/>
    <dataField name="Suma de IncrSinRet" fld="75" baseField="0" baseItem="0"/>
    <dataField name="Suma de Prima_DevengadaAct" fld="25" baseField="0" baseItem="0"/>
    <dataField name="Suma de IncrDevengada" fld="76" baseField="0" baseItem="0"/>
    <dataField name="Suma de SINvsPDEV_ACT" fld="77" baseField="0" baseItem="0"/>
    <dataField name="Suma de SINvsPDEV_ANT" fld="78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iodo" xr10:uid="{8F3A04E3-A1D1-4B82-A3F4-6241A3AC410F}" sourceName="periodo">
  <pivotTables>
    <pivotTable tabId="15" name="TablaDinámica3"/>
    <pivotTable tabId="3" name="TablaDinámica3"/>
    <pivotTable tabId="10" name="TablaDinámica3"/>
    <pivotTable tabId="13" name="TablaDinámica3"/>
    <pivotTable tabId="24" name="TablaDinámica2"/>
  </pivotTables>
  <data>
    <tabular pivotCacheId="1150472179" sortOrder="descending">
      <items count="36">
        <i x="3" s="1"/>
        <i x="2"/>
        <i x="1"/>
        <i x="0"/>
        <i x="35" nd="1"/>
        <i x="34" nd="1"/>
        <i x="33" nd="1"/>
        <i x="32" nd="1"/>
        <i x="31" nd="1"/>
        <i x="30" nd="1"/>
        <i x="29" nd="1"/>
        <i x="28" nd="1"/>
        <i x="27" nd="1"/>
        <i x="26" nd="1"/>
        <i x="25" nd="1"/>
        <i x="24" nd="1"/>
        <i x="23" nd="1"/>
        <i x="22" nd="1"/>
        <i x="21" nd="1"/>
        <i x="20" nd="1"/>
        <i x="19" nd="1"/>
        <i x="18" nd="1"/>
        <i x="17" nd="1"/>
        <i x="16" nd="1"/>
        <i x="15" nd="1"/>
        <i x="14" nd="1"/>
        <i x="13" nd="1"/>
        <i x="12" nd="1"/>
        <i x="11" nd="1"/>
        <i x="10" nd="1"/>
        <i x="9" nd="1"/>
        <i x="8" nd="1"/>
        <i x="7" nd="1"/>
        <i x="6" nd="1"/>
        <i x="5" nd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1" xr10:uid="{4E15868E-E811-4EFF-AB37-ABA447251DA1}" sourceName="Ramo_">
  <pivotTables>
    <pivotTable tabId="24" name="TablaDinámica2"/>
    <pivotTable tabId="10" name="TablaDinámica3"/>
  </pivotTables>
  <data>
    <tabular pivotCacheId="1150472179">
      <items count="95">
        <i x="56" s="1"/>
        <i x="55"/>
        <i x="54"/>
        <i x="52"/>
        <i x="47"/>
        <i x="42"/>
        <i x="38"/>
        <i x="17"/>
        <i x="23"/>
        <i x="11"/>
        <i x="29"/>
        <i x="10"/>
        <i x="28"/>
        <i x="8"/>
        <i x="4"/>
        <i x="26"/>
        <i x="14"/>
        <i x="3"/>
        <i x="51"/>
        <i x="25"/>
        <i x="19"/>
        <i x="21"/>
        <i x="49"/>
        <i x="44"/>
        <i x="45"/>
        <i x="22"/>
        <i x="16"/>
        <i x="20"/>
        <i x="53"/>
        <i x="50"/>
        <i x="46"/>
        <i x="43"/>
        <i x="12"/>
        <i x="24"/>
        <i x="48"/>
        <i x="37"/>
        <i x="33"/>
        <i x="18"/>
        <i x="7"/>
        <i x="15"/>
        <i x="36"/>
        <i x="30"/>
        <i x="27"/>
        <i x="41"/>
        <i x="39"/>
        <i x="31"/>
        <i x="34"/>
        <i x="1"/>
        <i x="6"/>
        <i x="5"/>
        <i x="0"/>
        <i x="2"/>
        <i x="40"/>
        <i x="32"/>
        <i x="35"/>
        <i x="13"/>
        <i x="9"/>
        <i x="65" nd="1"/>
        <i x="67" nd="1"/>
        <i x="70" nd="1"/>
        <i x="79" nd="1"/>
        <i x="64" nd="1"/>
        <i x="68" nd="1"/>
        <i x="88" nd="1"/>
        <i x="92" nd="1"/>
        <i x="59" nd="1"/>
        <i x="86" nd="1"/>
        <i x="72" nd="1"/>
        <i x="85" nd="1"/>
        <i x="90" nd="1"/>
        <i x="81" nd="1"/>
        <i x="75" nd="1"/>
        <i x="58" nd="1"/>
        <i x="80" nd="1"/>
        <i x="63" nd="1"/>
        <i x="69" nd="1"/>
        <i x="76" nd="1"/>
        <i x="94" nd="1"/>
        <i x="71" nd="1"/>
        <i x="91" nd="1"/>
        <i x="60" nd="1"/>
        <i x="87" nd="1"/>
        <i x="78" nd="1"/>
        <i x="74" nd="1"/>
        <i x="84" nd="1"/>
        <i x="73" nd="1"/>
        <i x="89" nd="1"/>
        <i x="61" nd="1"/>
        <i x="93" nd="1"/>
        <i x="83" nd="1"/>
        <i x="77" nd="1"/>
        <i x="57" nd="1"/>
        <i x="82" nd="1"/>
        <i x="66" nd="1"/>
        <i x="6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2" xr10:uid="{51DFAB6F-5362-4279-9462-9E639DE384D9}" sourceName="Ramo_">
  <pivotTables>
    <pivotTable tabId="13" name="TablaDinámica3"/>
  </pivotTables>
  <data>
    <tabular pivotCacheId="1150472179">
      <items count="95">
        <i x="53" s="1"/>
        <i x="50"/>
        <i x="46"/>
        <i x="43"/>
        <i x="12"/>
        <i x="24"/>
        <i x="48"/>
        <i x="37"/>
        <i x="33"/>
        <i x="18"/>
        <i x="7"/>
        <i x="15"/>
        <i x="36"/>
        <i x="30"/>
        <i x="27"/>
        <i x="41"/>
        <i x="39"/>
        <i x="31"/>
        <i x="34"/>
        <i x="1"/>
        <i x="6"/>
        <i x="5"/>
        <i x="0"/>
        <i x="2"/>
        <i x="40"/>
        <i x="32"/>
        <i x="35"/>
        <i x="13"/>
        <i x="9"/>
        <i x="56" nd="1"/>
        <i x="55" nd="1"/>
        <i x="54" nd="1"/>
        <i x="52" nd="1"/>
        <i x="47" nd="1"/>
        <i x="42" nd="1"/>
        <i x="38" nd="1"/>
        <i x="17" nd="1"/>
        <i x="65" nd="1"/>
        <i x="67" nd="1"/>
        <i x="23" nd="1"/>
        <i x="70" nd="1"/>
        <i x="11" nd="1"/>
        <i x="79" nd="1"/>
        <i x="29" nd="1"/>
        <i x="64" nd="1"/>
        <i x="10" nd="1"/>
        <i x="68" nd="1"/>
        <i x="28" nd="1"/>
        <i x="88" nd="1"/>
        <i x="8" nd="1"/>
        <i x="92" nd="1"/>
        <i x="4" nd="1"/>
        <i x="26" nd="1"/>
        <i x="59" nd="1"/>
        <i x="14" nd="1"/>
        <i x="86" nd="1"/>
        <i x="3" nd="1"/>
        <i x="72" nd="1"/>
        <i x="51" nd="1"/>
        <i x="25" nd="1"/>
        <i x="19" nd="1"/>
        <i x="85" nd="1"/>
        <i x="21" nd="1"/>
        <i x="90" nd="1"/>
        <i x="81" nd="1"/>
        <i x="49" nd="1"/>
        <i x="44" nd="1"/>
        <i x="75" nd="1"/>
        <i x="45" nd="1"/>
        <i x="58" nd="1"/>
        <i x="22" nd="1"/>
        <i x="80" nd="1"/>
        <i x="16" nd="1"/>
        <i x="63" nd="1"/>
        <i x="20" nd="1"/>
        <i x="69" nd="1"/>
        <i x="76" nd="1"/>
        <i x="94" nd="1"/>
        <i x="71" nd="1"/>
        <i x="91" nd="1"/>
        <i x="60" nd="1"/>
        <i x="87" nd="1"/>
        <i x="78" nd="1"/>
        <i x="74" nd="1"/>
        <i x="84" nd="1"/>
        <i x="73" nd="1"/>
        <i x="89" nd="1"/>
        <i x="61" nd="1"/>
        <i x="93" nd="1"/>
        <i x="83" nd="1"/>
        <i x="77" nd="1"/>
        <i x="57" nd="1"/>
        <i x="82" nd="1"/>
        <i x="66" nd="1"/>
        <i x="6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" xr10:uid="{A947AAB4-02C3-4FA8-BD91-CAC3849A12FE}" sourceName="Ramo_">
  <pivotTables>
    <pivotTable tabId="15" name="TablaDinámica3"/>
  </pivotTables>
  <data>
    <tabular pivotCacheId="1150472179">
      <items count="95">
        <i x="54" s="1"/>
        <i x="52"/>
        <i x="47"/>
        <i x="56" nd="1"/>
        <i x="55" nd="1"/>
        <i x="42" nd="1"/>
        <i x="38" nd="1"/>
        <i x="17" nd="1"/>
        <i x="65" nd="1"/>
        <i x="67" nd="1"/>
        <i x="23" nd="1"/>
        <i x="70" nd="1"/>
        <i x="11" nd="1"/>
        <i x="79" nd="1"/>
        <i x="29" nd="1"/>
        <i x="64" nd="1"/>
        <i x="10" nd="1"/>
        <i x="68" nd="1"/>
        <i x="28" nd="1"/>
        <i x="88" nd="1"/>
        <i x="8" nd="1"/>
        <i x="92" nd="1"/>
        <i x="4" nd="1"/>
        <i x="26" nd="1"/>
        <i x="59" nd="1"/>
        <i x="14" nd="1"/>
        <i x="86" nd="1"/>
        <i x="3" nd="1"/>
        <i x="72" nd="1"/>
        <i x="51" nd="1"/>
        <i x="25" nd="1"/>
        <i x="19" nd="1"/>
        <i x="85" nd="1"/>
        <i x="21" nd="1"/>
        <i x="90" nd="1"/>
        <i x="81" nd="1"/>
        <i x="49" nd="1"/>
        <i x="44" nd="1"/>
        <i x="75" nd="1"/>
        <i x="45" nd="1"/>
        <i x="58" nd="1"/>
        <i x="22" nd="1"/>
        <i x="80" nd="1"/>
        <i x="16" nd="1"/>
        <i x="63" nd="1"/>
        <i x="20" nd="1"/>
        <i x="53" nd="1"/>
        <i x="69" nd="1"/>
        <i x="50" nd="1"/>
        <i x="76" nd="1"/>
        <i x="94" nd="1"/>
        <i x="46" nd="1"/>
        <i x="71" nd="1"/>
        <i x="43" nd="1"/>
        <i x="91" nd="1"/>
        <i x="12" nd="1"/>
        <i x="60" nd="1"/>
        <i x="24" nd="1"/>
        <i x="87" nd="1"/>
        <i x="78" nd="1"/>
        <i x="48" nd="1"/>
        <i x="74" nd="1"/>
        <i x="37" nd="1"/>
        <i x="84" nd="1"/>
        <i x="33" nd="1"/>
        <i x="73" nd="1"/>
        <i x="18" nd="1"/>
        <i x="89" nd="1"/>
        <i x="7" nd="1"/>
        <i x="61" nd="1"/>
        <i x="15" nd="1"/>
        <i x="93" nd="1"/>
        <i x="36" nd="1"/>
        <i x="83" nd="1"/>
        <i x="30" nd="1"/>
        <i x="77" nd="1"/>
        <i x="27" nd="1"/>
        <i x="41" nd="1"/>
        <i x="57" nd="1"/>
        <i x="82" nd="1"/>
        <i x="39" nd="1"/>
        <i x="66" nd="1"/>
        <i x="31" nd="1"/>
        <i x="34" nd="1"/>
        <i x="1" nd="1"/>
        <i x="6" nd="1"/>
        <i x="5" nd="1"/>
        <i x="0" nd="1"/>
        <i x="2" nd="1"/>
        <i x="40" nd="1"/>
        <i x="32" nd="1"/>
        <i x="35" nd="1"/>
        <i x="13" nd="1"/>
        <i x="9" nd="1"/>
        <i x="6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" xr10:uid="{BDA434E3-F280-49AD-9DBE-702FE19EF469}" cache="SegmentaciónDeDatos_periodo" caption="periodo" style="SlicerStyleLight1 2 2" rowHeight="234950"/>
  <slicer name="Ramo_" xr10:uid="{1BA04CF7-ED67-4BAF-8407-211D379C79A7}" cache="SegmentaciónDeDatos_Ramo_1" caption="Ramo" style="SlicerStyleLight1 2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1" xr10:uid="{1AE80FB9-B034-468F-AC9C-6294815EFC9F}" cache="SegmentaciónDeDatos_periodo" caption="periodo" style="SlicerStyleLight1 2 2" rowHeight="234950"/>
  <slicer name="Ramo_ 1" xr10:uid="{B605C323-77F4-46DC-95BB-5B5C38E049CD}" cache="SegmentaciónDeDatos_Ramo_1" caption="Ramo" style="SlicerStyleLight1 2 2" rowHeight="14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2" xr10:uid="{A2E08C7D-6968-41C9-A440-15F5B8BA3C35}" cache="SegmentaciónDeDatos_periodo" caption="periodo" style="SlicerStyleLight1 2 2" rowHeight="234950"/>
  <slicer name="Ramo_ 2" xr10:uid="{DF281BC5-1E51-4335-AC77-1261FA2F1FBB}" cache="SegmentaciónDeDatos_Ramo_" caption="Ramo" style="SlicerStyleLight1 2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3" xr10:uid="{E3C5739C-4802-4739-9475-A45BA7A6E411}" cache="SegmentaciónDeDatos_periodo" caption="periodo" style="SlicerStyleLight1 2 2" rowHeight="234950"/>
  <slicer name="Ramo_ 3" xr10:uid="{D0922D93-F01E-439C-B1DD-D3B17068C865}" cache="SegmentaciónDeDatos_Ramo_2" caption="Ramo" style="SlicerStyleLight1 2 2" rowHeight="1440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53B7-032F-4C1F-84FF-4EA43625F7B8}">
  <sheetPr codeName="Hoja15"/>
  <dimension ref="A3:N1006"/>
  <sheetViews>
    <sheetView workbookViewId="0">
      <selection activeCell="B18" sqref="B18"/>
    </sheetView>
  </sheetViews>
  <sheetFormatPr baseColWidth="10" defaultRowHeight="14.5" x14ac:dyDescent="0.35"/>
  <cols>
    <col min="1" max="1" width="12" customWidth="1"/>
    <col min="2" max="2" width="25.453125" bestFit="1" customWidth="1"/>
    <col min="3" max="3" width="14.54296875" style="148" bestFit="1" customWidth="1"/>
    <col min="4" max="4" width="23.54296875" bestFit="1" customWidth="1"/>
    <col min="14" max="14" width="11.54296875" style="150"/>
  </cols>
  <sheetData>
    <row r="3" spans="1:14" x14ac:dyDescent="0.35">
      <c r="A3" s="1" t="s">
        <v>5</v>
      </c>
      <c r="B3" t="s">
        <v>404</v>
      </c>
    </row>
    <row r="4" spans="1:14" x14ac:dyDescent="0.35">
      <c r="A4" s="1" t="s">
        <v>138</v>
      </c>
      <c r="B4" t="s">
        <v>145</v>
      </c>
    </row>
    <row r="6" spans="1:14" x14ac:dyDescent="0.35">
      <c r="A6" s="1" t="s">
        <v>237</v>
      </c>
      <c r="B6" s="1" t="s">
        <v>0</v>
      </c>
      <c r="C6" t="s">
        <v>122</v>
      </c>
      <c r="D6" t="s">
        <v>139</v>
      </c>
      <c r="E6" t="s">
        <v>327</v>
      </c>
      <c r="F6" t="s">
        <v>328</v>
      </c>
      <c r="G6" t="s">
        <v>329</v>
      </c>
      <c r="H6" t="s">
        <v>330</v>
      </c>
      <c r="I6" t="s">
        <v>331</v>
      </c>
      <c r="J6" t="s">
        <v>332</v>
      </c>
      <c r="K6" t="s">
        <v>333</v>
      </c>
      <c r="N6"/>
    </row>
    <row r="7" spans="1:14" x14ac:dyDescent="0.35">
      <c r="A7">
        <v>1</v>
      </c>
      <c r="B7" t="s">
        <v>35</v>
      </c>
      <c r="C7" s="2">
        <v>116483297.66436</v>
      </c>
      <c r="D7" s="2">
        <v>99677568.474130005</v>
      </c>
      <c r="E7" s="2">
        <v>12.72722524582219</v>
      </c>
      <c r="F7" s="2">
        <v>12.697390675214123</v>
      </c>
      <c r="G7" s="2">
        <v>16805729.190229997</v>
      </c>
      <c r="H7" s="2">
        <v>16.860091440324119</v>
      </c>
      <c r="I7" s="2">
        <v>100</v>
      </c>
      <c r="J7" s="2">
        <v>100</v>
      </c>
      <c r="K7" s="149">
        <v>12.72722524582219</v>
      </c>
      <c r="N7"/>
    </row>
    <row r="8" spans="1:14" x14ac:dyDescent="0.35">
      <c r="A8">
        <v>2</v>
      </c>
      <c r="B8" t="s">
        <v>54</v>
      </c>
      <c r="C8" s="2">
        <v>84280855.568709999</v>
      </c>
      <c r="D8" s="2">
        <v>79147200.16046001</v>
      </c>
      <c r="E8" s="2">
        <v>9.2087145044982535</v>
      </c>
      <c r="F8" s="2">
        <v>10.082137201687011</v>
      </c>
      <c r="G8" s="2">
        <v>5133655.4082499892</v>
      </c>
      <c r="H8" s="2">
        <v>6.486212270102043</v>
      </c>
      <c r="I8" s="2">
        <v>100</v>
      </c>
      <c r="J8" s="2">
        <v>100</v>
      </c>
      <c r="K8" s="149">
        <v>9.2087145044982535</v>
      </c>
      <c r="N8"/>
    </row>
    <row r="9" spans="1:14" x14ac:dyDescent="0.35">
      <c r="A9">
        <v>3</v>
      </c>
      <c r="B9" t="s">
        <v>32</v>
      </c>
      <c r="C9" s="2">
        <v>77118417.460149989</v>
      </c>
      <c r="D9" s="2">
        <v>65800436.183449998</v>
      </c>
      <c r="E9" s="2">
        <v>8.4261305208307373</v>
      </c>
      <c r="F9" s="2">
        <v>8.3819645443859461</v>
      </c>
      <c r="G9" s="2">
        <v>11317981.27669999</v>
      </c>
      <c r="H9" s="2">
        <v>17.200465427228686</v>
      </c>
      <c r="I9" s="2">
        <v>100</v>
      </c>
      <c r="J9" s="2">
        <v>100</v>
      </c>
      <c r="K9" s="149">
        <v>8.4261305208307373</v>
      </c>
      <c r="N9"/>
    </row>
    <row r="10" spans="1:14" x14ac:dyDescent="0.35">
      <c r="A10">
        <v>4</v>
      </c>
      <c r="B10" t="s">
        <v>23</v>
      </c>
      <c r="C10" s="2">
        <v>65890424.067209996</v>
      </c>
      <c r="D10" s="2">
        <v>50334013.664760001</v>
      </c>
      <c r="E10" s="2">
        <v>7.1993348871570397</v>
      </c>
      <c r="F10" s="2">
        <v>6.4117799574825778</v>
      </c>
      <c r="G10" s="2">
        <v>15556410.402449995</v>
      </c>
      <c r="H10" s="2">
        <v>30.906357887651215</v>
      </c>
      <c r="I10" s="2">
        <v>100</v>
      </c>
      <c r="J10" s="2">
        <v>100</v>
      </c>
      <c r="K10" s="149">
        <v>7.1993348871570397</v>
      </c>
      <c r="N10"/>
    </row>
    <row r="11" spans="1:14" x14ac:dyDescent="0.35">
      <c r="A11">
        <v>5</v>
      </c>
      <c r="B11" t="s">
        <v>36</v>
      </c>
      <c r="C11" s="2">
        <v>61783494.341970004</v>
      </c>
      <c r="D11" s="2">
        <v>54332276.383280002</v>
      </c>
      <c r="E11" s="2">
        <v>6.7506025733406458</v>
      </c>
      <c r="F11" s="2">
        <v>6.9210971944130524</v>
      </c>
      <c r="G11" s="2">
        <v>7451217.9586900026</v>
      </c>
      <c r="H11" s="2">
        <v>13.714164866066625</v>
      </c>
      <c r="I11" s="2">
        <v>100</v>
      </c>
      <c r="J11" s="2">
        <v>100</v>
      </c>
      <c r="K11" s="149">
        <v>6.7506025733406458</v>
      </c>
      <c r="N11"/>
    </row>
    <row r="12" spans="1:14" x14ac:dyDescent="0.35">
      <c r="A12">
        <v>5.0999999999999996</v>
      </c>
      <c r="B12" t="s">
        <v>80</v>
      </c>
      <c r="C12" s="2">
        <v>405556489.1024</v>
      </c>
      <c r="D12" s="2">
        <v>349291494.86607999</v>
      </c>
      <c r="E12" s="2">
        <v>44.312007731648876</v>
      </c>
      <c r="F12" s="2">
        <v>44.494369573182709</v>
      </c>
      <c r="G12" s="2">
        <v>56264994.236320019</v>
      </c>
      <c r="H12" s="2">
        <v>16.108320718743041</v>
      </c>
      <c r="I12" s="2">
        <v>100</v>
      </c>
      <c r="J12" s="2">
        <v>100</v>
      </c>
      <c r="K12" s="149">
        <v>44.312007731648876</v>
      </c>
      <c r="N12"/>
    </row>
    <row r="13" spans="1:14" x14ac:dyDescent="0.35">
      <c r="A13">
        <v>6</v>
      </c>
      <c r="B13" t="s">
        <v>29</v>
      </c>
      <c r="C13" s="2">
        <v>56200364.244449995</v>
      </c>
      <c r="D13" s="2">
        <v>33772004.557349995</v>
      </c>
      <c r="E13" s="2">
        <v>6.1405773100396761</v>
      </c>
      <c r="F13" s="2">
        <v>4.3020344728922471</v>
      </c>
      <c r="G13" s="2">
        <v>22428359.687100001</v>
      </c>
      <c r="H13" s="2">
        <v>66.411099906768172</v>
      </c>
      <c r="I13" s="2">
        <v>100</v>
      </c>
      <c r="J13" s="2">
        <v>100</v>
      </c>
      <c r="K13" s="149">
        <v>6.1405773100396761</v>
      </c>
      <c r="N13"/>
    </row>
    <row r="14" spans="1:14" x14ac:dyDescent="0.35">
      <c r="A14">
        <v>7</v>
      </c>
      <c r="B14" t="s">
        <v>6</v>
      </c>
      <c r="C14" s="2">
        <v>45393489.003809996</v>
      </c>
      <c r="D14" s="2">
        <v>37616661.60249</v>
      </c>
      <c r="E14" s="2">
        <v>4.9597939861725742</v>
      </c>
      <c r="F14" s="2">
        <v>4.7917847071892128</v>
      </c>
      <c r="G14" s="2">
        <v>7776827.4013199955</v>
      </c>
      <c r="H14" s="2">
        <v>20.673890425207798</v>
      </c>
      <c r="I14" s="2">
        <v>100</v>
      </c>
      <c r="J14" s="2">
        <v>100</v>
      </c>
      <c r="K14" s="149">
        <v>4.9597939861725742</v>
      </c>
      <c r="N14"/>
    </row>
    <row r="15" spans="1:14" x14ac:dyDescent="0.35">
      <c r="A15">
        <v>8</v>
      </c>
      <c r="B15" t="s">
        <v>44</v>
      </c>
      <c r="C15" s="2">
        <v>42980084.940010004</v>
      </c>
      <c r="D15" s="2">
        <v>38611132.551190004</v>
      </c>
      <c r="E15" s="2">
        <v>4.6961000682885574</v>
      </c>
      <c r="F15" s="2">
        <v>4.9184650259820204</v>
      </c>
      <c r="G15" s="2">
        <v>4368952.38882</v>
      </c>
      <c r="H15" s="2">
        <v>11.315266090751708</v>
      </c>
      <c r="I15" s="2">
        <v>100</v>
      </c>
      <c r="J15" s="2">
        <v>100</v>
      </c>
      <c r="K15" s="149">
        <v>4.6961000682885574</v>
      </c>
      <c r="N15"/>
    </row>
    <row r="16" spans="1:14" x14ac:dyDescent="0.35">
      <c r="A16">
        <v>9</v>
      </c>
      <c r="B16" t="s">
        <v>30</v>
      </c>
      <c r="C16" s="2">
        <v>31887947.205630001</v>
      </c>
      <c r="D16" s="2">
        <v>27302085.109419998</v>
      </c>
      <c r="E16" s="2">
        <v>3.4841483272765754</v>
      </c>
      <c r="F16" s="2">
        <v>3.4778661457038269</v>
      </c>
      <c r="G16" s="2">
        <v>4585862.0962100029</v>
      </c>
      <c r="H16" s="2">
        <v>16.796746760663162</v>
      </c>
      <c r="I16" s="2">
        <v>100</v>
      </c>
      <c r="J16" s="2">
        <v>100</v>
      </c>
      <c r="K16" s="149">
        <v>3.4841483272765754</v>
      </c>
      <c r="N16"/>
    </row>
    <row r="17" spans="1:14" x14ac:dyDescent="0.35">
      <c r="A17">
        <v>10</v>
      </c>
      <c r="B17" t="s">
        <v>69</v>
      </c>
      <c r="C17" s="2">
        <v>30790952.222909998</v>
      </c>
      <c r="D17" s="2">
        <v>26673376.957529999</v>
      </c>
      <c r="E17" s="2">
        <v>3.3642882055375409</v>
      </c>
      <c r="F17" s="2">
        <v>3.3977783872698821</v>
      </c>
      <c r="G17" s="2">
        <v>4117575.2653799988</v>
      </c>
      <c r="H17" s="2">
        <v>15.437022735951667</v>
      </c>
      <c r="I17" s="2">
        <v>100</v>
      </c>
      <c r="J17" s="2">
        <v>100</v>
      </c>
      <c r="K17" s="149">
        <v>3.3642882055375409</v>
      </c>
      <c r="N17"/>
    </row>
    <row r="18" spans="1:14" x14ac:dyDescent="0.35">
      <c r="A18">
        <v>11</v>
      </c>
      <c r="B18" t="s">
        <v>22</v>
      </c>
      <c r="C18" s="2">
        <v>26393187.39869</v>
      </c>
      <c r="D18" s="2">
        <v>23324255.28929</v>
      </c>
      <c r="E18" s="2">
        <v>2.8837785992824041</v>
      </c>
      <c r="F18" s="2">
        <v>2.9711517460762322</v>
      </c>
      <c r="G18" s="2">
        <v>3068932.1094000004</v>
      </c>
      <c r="H18" s="2">
        <v>13.157685299428135</v>
      </c>
      <c r="I18" s="2">
        <v>100</v>
      </c>
      <c r="J18" s="2">
        <v>100</v>
      </c>
      <c r="K18" s="149">
        <v>2.8837785992824041</v>
      </c>
      <c r="N18"/>
    </row>
    <row r="19" spans="1:14" x14ac:dyDescent="0.35">
      <c r="A19">
        <v>12</v>
      </c>
      <c r="B19" t="s">
        <v>8</v>
      </c>
      <c r="C19" s="2">
        <v>25277015.57071</v>
      </c>
      <c r="D19" s="2">
        <v>21222664.481219999</v>
      </c>
      <c r="E19" s="2">
        <v>2.7618231726024725</v>
      </c>
      <c r="F19" s="2">
        <v>2.7034413681246532</v>
      </c>
      <c r="G19" s="2">
        <v>4054351.0894900002</v>
      </c>
      <c r="H19" s="2">
        <v>19.103874035598633</v>
      </c>
      <c r="I19" s="2">
        <v>100</v>
      </c>
      <c r="J19" s="2">
        <v>100</v>
      </c>
      <c r="K19" s="149">
        <v>2.7618231726024725</v>
      </c>
      <c r="N19"/>
    </row>
    <row r="20" spans="1:14" x14ac:dyDescent="0.35">
      <c r="A20">
        <v>13</v>
      </c>
      <c r="B20" t="s">
        <v>65</v>
      </c>
      <c r="C20" s="2">
        <v>22633209.318060003</v>
      </c>
      <c r="D20" s="2">
        <v>19354152.859979998</v>
      </c>
      <c r="E20" s="2">
        <v>2.4729549970057847</v>
      </c>
      <c r="F20" s="2">
        <v>2.4654216973075469</v>
      </c>
      <c r="G20" s="2">
        <v>3279056.4580800049</v>
      </c>
      <c r="H20" s="2">
        <v>16.942392063360991</v>
      </c>
      <c r="I20" s="2">
        <v>100</v>
      </c>
      <c r="J20" s="2">
        <v>100</v>
      </c>
      <c r="K20" s="149">
        <v>2.4729549970057847</v>
      </c>
      <c r="N20"/>
    </row>
    <row r="21" spans="1:14" x14ac:dyDescent="0.35">
      <c r="A21">
        <v>14</v>
      </c>
      <c r="B21" t="s">
        <v>87</v>
      </c>
      <c r="C21" s="2">
        <v>21640816.292180002</v>
      </c>
      <c r="D21" s="2">
        <v>22099973.424029998</v>
      </c>
      <c r="E21" s="2">
        <v>2.3645239186794167</v>
      </c>
      <c r="F21" s="2">
        <v>2.8151970475642929</v>
      </c>
      <c r="G21" s="2">
        <v>-459157.13184999675</v>
      </c>
      <c r="H21" s="2">
        <v>-2.0776365791948859</v>
      </c>
      <c r="I21" s="2">
        <v>100</v>
      </c>
      <c r="J21" s="2">
        <v>100</v>
      </c>
      <c r="K21" s="149">
        <v>2.3645239186794167</v>
      </c>
      <c r="N21"/>
    </row>
    <row r="22" spans="1:14" x14ac:dyDescent="0.35">
      <c r="A22">
        <v>15</v>
      </c>
      <c r="B22" t="s">
        <v>66</v>
      </c>
      <c r="C22" s="2">
        <v>17020235.984469999</v>
      </c>
      <c r="D22" s="2">
        <v>9806444.11338</v>
      </c>
      <c r="E22" s="2">
        <v>1.8596689950826868</v>
      </c>
      <c r="F22" s="2">
        <v>1.2491903037798939</v>
      </c>
      <c r="G22" s="2">
        <v>7213791.8710899986</v>
      </c>
      <c r="H22" s="2">
        <v>73.561749678942604</v>
      </c>
      <c r="I22" s="2">
        <v>100</v>
      </c>
      <c r="J22" s="2">
        <v>100</v>
      </c>
      <c r="K22" s="149">
        <v>1.8596689950826868</v>
      </c>
      <c r="N22"/>
    </row>
    <row r="23" spans="1:14" x14ac:dyDescent="0.35">
      <c r="A23">
        <v>15.1</v>
      </c>
      <c r="B23" t="s">
        <v>98</v>
      </c>
      <c r="C23" s="2">
        <v>320217302.18092</v>
      </c>
      <c r="D23" s="2">
        <v>259782750.94588</v>
      </c>
      <c r="E23" s="2">
        <v>34.987657579967689</v>
      </c>
      <c r="F23" s="2">
        <v>33.09233090188981</v>
      </c>
      <c r="G23" s="2">
        <v>60434551.235040009</v>
      </c>
      <c r="H23" s="2">
        <v>23.263496523535633</v>
      </c>
      <c r="I23" s="2">
        <v>100</v>
      </c>
      <c r="J23" s="2">
        <v>100</v>
      </c>
      <c r="K23" s="149">
        <v>34.987657579967689</v>
      </c>
      <c r="N23"/>
    </row>
    <row r="24" spans="1:14" x14ac:dyDescent="0.35">
      <c r="A24">
        <v>16</v>
      </c>
      <c r="B24" t="s">
        <v>111</v>
      </c>
      <c r="C24" s="2">
        <v>16606096.230249999</v>
      </c>
      <c r="D24" s="2">
        <v>15869494.538009999</v>
      </c>
      <c r="E24" s="2">
        <v>1.8144191606352194</v>
      </c>
      <c r="F24" s="2">
        <v>2.0215297689528473</v>
      </c>
      <c r="G24" s="2">
        <v>736601.69223999977</v>
      </c>
      <c r="H24" s="2">
        <v>4.6416203772320586</v>
      </c>
      <c r="I24" s="2">
        <v>100</v>
      </c>
      <c r="J24" s="2">
        <v>100</v>
      </c>
      <c r="K24" s="149">
        <v>1.8144191606352194</v>
      </c>
      <c r="N24"/>
    </row>
    <row r="25" spans="1:14" x14ac:dyDescent="0.35">
      <c r="A25">
        <v>17</v>
      </c>
      <c r="B25" t="s">
        <v>92</v>
      </c>
      <c r="C25" s="2">
        <v>13491623.877</v>
      </c>
      <c r="D25" s="2">
        <v>11092660.54903</v>
      </c>
      <c r="E25" s="2">
        <v>1.4741249557448755</v>
      </c>
      <c r="F25" s="2">
        <v>1.4130345149332602</v>
      </c>
      <c r="G25" s="2">
        <v>2398963.32797</v>
      </c>
      <c r="H25" s="2">
        <v>21.626581985146732</v>
      </c>
      <c r="I25" s="2">
        <v>100</v>
      </c>
      <c r="J25" s="2">
        <v>100</v>
      </c>
      <c r="K25" s="149">
        <v>1.4741249557448755</v>
      </c>
      <c r="N25"/>
    </row>
    <row r="26" spans="1:14" x14ac:dyDescent="0.35">
      <c r="A26">
        <v>18</v>
      </c>
      <c r="B26" t="s">
        <v>17</v>
      </c>
      <c r="C26" s="2">
        <v>12904627.523799999</v>
      </c>
      <c r="D26" s="2">
        <v>11666681.303610001</v>
      </c>
      <c r="E26" s="2">
        <v>1.4099884232509261</v>
      </c>
      <c r="F26" s="2">
        <v>1.4861559392231705</v>
      </c>
      <c r="G26" s="2">
        <v>1237946.2201899979</v>
      </c>
      <c r="H26" s="2">
        <v>10.610954289176844</v>
      </c>
      <c r="I26" s="2">
        <v>100</v>
      </c>
      <c r="J26" s="2">
        <v>100</v>
      </c>
      <c r="K26" s="149">
        <v>1.4099884232509261</v>
      </c>
      <c r="N26"/>
    </row>
    <row r="27" spans="1:14" x14ac:dyDescent="0.35">
      <c r="A27">
        <v>19</v>
      </c>
      <c r="B27" t="s">
        <v>51</v>
      </c>
      <c r="C27" s="2">
        <v>12045333.467219999</v>
      </c>
      <c r="D27" s="2">
        <v>12495032.84175</v>
      </c>
      <c r="E27" s="2">
        <v>1.3161000355611936</v>
      </c>
      <c r="F27" s="2">
        <v>1.5916751975396282</v>
      </c>
      <c r="G27" s="2">
        <v>-449699.37453000061</v>
      </c>
      <c r="H27" s="2">
        <v>-3.5990251504374404</v>
      </c>
      <c r="I27" s="2">
        <v>100</v>
      </c>
      <c r="J27" s="2">
        <v>100</v>
      </c>
      <c r="K27" s="149">
        <v>1.3161000355611936</v>
      </c>
      <c r="N27"/>
    </row>
    <row r="28" spans="1:14" x14ac:dyDescent="0.35">
      <c r="A28">
        <v>20</v>
      </c>
      <c r="B28" t="s">
        <v>46</v>
      </c>
      <c r="C28" s="2">
        <v>11798046.961549999</v>
      </c>
      <c r="D28" s="2">
        <v>13902414.304169999</v>
      </c>
      <c r="E28" s="2">
        <v>1.2890809596848989</v>
      </c>
      <c r="F28" s="2">
        <v>1.7709539713997555</v>
      </c>
      <c r="G28" s="2">
        <v>-2104367.3426200002</v>
      </c>
      <c r="H28" s="2">
        <v>-15.136704291633718</v>
      </c>
      <c r="I28" s="2">
        <v>100</v>
      </c>
      <c r="J28" s="2">
        <v>100</v>
      </c>
      <c r="K28" s="149">
        <v>1.2890809596848989</v>
      </c>
      <c r="N28"/>
    </row>
    <row r="29" spans="1:14" x14ac:dyDescent="0.35">
      <c r="A29">
        <v>21</v>
      </c>
      <c r="B29" t="s">
        <v>115</v>
      </c>
      <c r="C29" s="2">
        <v>10175274.549889999</v>
      </c>
      <c r="D29" s="2">
        <v>7376094.61314</v>
      </c>
      <c r="E29" s="2">
        <v>1.111773221837242</v>
      </c>
      <c r="F29" s="2">
        <v>0.93960111983157413</v>
      </c>
      <c r="G29" s="2">
        <v>2799179.9367499985</v>
      </c>
      <c r="H29" s="2">
        <v>37.949349670263913</v>
      </c>
      <c r="I29" s="2">
        <v>100</v>
      </c>
      <c r="J29" s="2">
        <v>100</v>
      </c>
      <c r="K29" s="149">
        <v>1.111773221837242</v>
      </c>
      <c r="N29"/>
    </row>
    <row r="30" spans="1:14" x14ac:dyDescent="0.35">
      <c r="A30">
        <v>22</v>
      </c>
      <c r="B30" t="s">
        <v>62</v>
      </c>
      <c r="C30" s="2">
        <v>7555571.8099100003</v>
      </c>
      <c r="D30" s="2">
        <v>8049984.2732899999</v>
      </c>
      <c r="E30" s="2">
        <v>0.82553864986543224</v>
      </c>
      <c r="F30" s="2">
        <v>1.0254443082028133</v>
      </c>
      <c r="G30" s="2">
        <v>-494412.46337999962</v>
      </c>
      <c r="H30" s="2">
        <v>-6.1417817301888338</v>
      </c>
      <c r="I30" s="2">
        <v>100</v>
      </c>
      <c r="J30" s="2">
        <v>100</v>
      </c>
      <c r="K30" s="149">
        <v>0.82553864986543224</v>
      </c>
      <c r="N30"/>
    </row>
    <row r="31" spans="1:14" x14ac:dyDescent="0.35">
      <c r="A31">
        <v>23</v>
      </c>
      <c r="B31" t="s">
        <v>21</v>
      </c>
      <c r="C31" s="2">
        <v>6593607.79947</v>
      </c>
      <c r="D31" s="2">
        <v>7470400.8941500001</v>
      </c>
      <c r="E31" s="2">
        <v>0.72043231372338534</v>
      </c>
      <c r="F31" s="2">
        <v>0.95161429101382733</v>
      </c>
      <c r="G31" s="2">
        <v>-876793.0946800001</v>
      </c>
      <c r="H31" s="2">
        <v>-11.736894807969522</v>
      </c>
      <c r="I31" s="2">
        <v>100</v>
      </c>
      <c r="J31" s="2">
        <v>100</v>
      </c>
      <c r="K31" s="149">
        <v>0.72043231372338534</v>
      </c>
      <c r="N31"/>
    </row>
    <row r="32" spans="1:14" x14ac:dyDescent="0.35">
      <c r="A32">
        <v>24</v>
      </c>
      <c r="B32" t="s">
        <v>16</v>
      </c>
      <c r="C32" s="2">
        <v>6475502.38203</v>
      </c>
      <c r="D32" s="2">
        <v>6588756.6787700001</v>
      </c>
      <c r="E32" s="2">
        <v>0.70752785204818447</v>
      </c>
      <c r="F32" s="2">
        <v>0.83930636446034323</v>
      </c>
      <c r="G32" s="2">
        <v>-113254.29674000014</v>
      </c>
      <c r="H32" s="2">
        <v>-1.7189024008873011</v>
      </c>
      <c r="I32" s="2">
        <v>100</v>
      </c>
      <c r="J32" s="2">
        <v>100</v>
      </c>
      <c r="K32" s="149">
        <v>0.70752785204818447</v>
      </c>
      <c r="N32"/>
    </row>
    <row r="33" spans="1:14" x14ac:dyDescent="0.35">
      <c r="A33">
        <v>25</v>
      </c>
      <c r="B33" t="s">
        <v>260</v>
      </c>
      <c r="C33" s="2">
        <v>6440067.6368000004</v>
      </c>
      <c r="D33" s="2">
        <v>9462507.85207</v>
      </c>
      <c r="E33" s="2">
        <v>0.70365617264767499</v>
      </c>
      <c r="F33" s="2">
        <v>1.2053781086784554</v>
      </c>
      <c r="G33" s="2">
        <v>-3022440.2152699996</v>
      </c>
      <c r="H33" s="2">
        <v>-31.941217513587759</v>
      </c>
      <c r="I33" s="2">
        <v>100</v>
      </c>
      <c r="J33" s="2">
        <v>100</v>
      </c>
      <c r="K33" s="149">
        <v>0.70365617264767499</v>
      </c>
      <c r="N33"/>
    </row>
    <row r="34" spans="1:14" x14ac:dyDescent="0.35">
      <c r="A34">
        <v>26</v>
      </c>
      <c r="B34" t="s">
        <v>113</v>
      </c>
      <c r="C34" s="2">
        <v>5139330.2825100003</v>
      </c>
      <c r="D34" s="2">
        <v>4592609.6108200001</v>
      </c>
      <c r="E34" s="2">
        <v>0.56153470437155095</v>
      </c>
      <c r="F34" s="2">
        <v>0.58502789885428741</v>
      </c>
      <c r="G34" s="2">
        <v>546720.67169000022</v>
      </c>
      <c r="H34" s="2">
        <v>11.904357609711669</v>
      </c>
      <c r="I34" s="2">
        <v>100</v>
      </c>
      <c r="J34" s="2">
        <v>100</v>
      </c>
      <c r="K34" s="149">
        <v>0.56153470437155095</v>
      </c>
      <c r="N34"/>
    </row>
    <row r="35" spans="1:14" x14ac:dyDescent="0.35">
      <c r="A35">
        <v>27</v>
      </c>
      <c r="B35" t="s">
        <v>97</v>
      </c>
      <c r="C35" s="2">
        <v>5011186.3019700004</v>
      </c>
      <c r="D35" s="2">
        <v>4263445.3383800006</v>
      </c>
      <c r="E35" s="2">
        <v>0.54753340687284657</v>
      </c>
      <c r="F35" s="2">
        <v>0.54309742816289974</v>
      </c>
      <c r="G35" s="2">
        <v>747740.96358999982</v>
      </c>
      <c r="H35" s="2">
        <v>17.538420320738112</v>
      </c>
      <c r="I35" s="2">
        <v>100</v>
      </c>
      <c r="J35" s="2">
        <v>100</v>
      </c>
      <c r="K35" s="149">
        <v>0.54753340687284657</v>
      </c>
      <c r="N35"/>
    </row>
    <row r="36" spans="1:14" x14ac:dyDescent="0.35">
      <c r="A36">
        <v>28</v>
      </c>
      <c r="B36" t="s">
        <v>95</v>
      </c>
      <c r="C36" s="2">
        <v>4784744.0388700003</v>
      </c>
      <c r="D36" s="2">
        <v>4653799.87928</v>
      </c>
      <c r="E36" s="2">
        <v>0.52279181949135178</v>
      </c>
      <c r="F36" s="2">
        <v>0.59282259886605082</v>
      </c>
      <c r="G36" s="2">
        <v>130944.15959000029</v>
      </c>
      <c r="H36" s="2">
        <v>2.813704133970174</v>
      </c>
      <c r="I36" s="2">
        <v>100</v>
      </c>
      <c r="J36" s="2">
        <v>100</v>
      </c>
      <c r="K36" s="149">
        <v>0.52279181949135178</v>
      </c>
      <c r="N36"/>
    </row>
    <row r="37" spans="1:14" x14ac:dyDescent="0.35">
      <c r="A37">
        <v>29</v>
      </c>
      <c r="B37" t="s">
        <v>59</v>
      </c>
      <c r="C37" s="2">
        <v>4664109.4979099995</v>
      </c>
      <c r="D37" s="2">
        <v>3803565.6865300001</v>
      </c>
      <c r="E37" s="2">
        <v>0.5096110201320454</v>
      </c>
      <c r="F37" s="2">
        <v>0.48451582657982728</v>
      </c>
      <c r="G37" s="2">
        <v>860543.81137999939</v>
      </c>
      <c r="H37" s="2">
        <v>22.624660182090217</v>
      </c>
      <c r="I37" s="2">
        <v>100</v>
      </c>
      <c r="J37" s="2">
        <v>100</v>
      </c>
      <c r="K37" s="149">
        <v>0.5096110201320454</v>
      </c>
      <c r="N37"/>
    </row>
    <row r="38" spans="1:14" x14ac:dyDescent="0.35">
      <c r="A38">
        <v>30</v>
      </c>
      <c r="B38" t="s">
        <v>38</v>
      </c>
      <c r="C38" s="2">
        <v>4465205.7030500006</v>
      </c>
      <c r="D38" s="2">
        <v>3855035.1309799999</v>
      </c>
      <c r="E38" s="2">
        <v>0.48787834729231888</v>
      </c>
      <c r="F38" s="2">
        <v>0.49107224297342633</v>
      </c>
      <c r="G38" s="2">
        <v>610170.57207000069</v>
      </c>
      <c r="H38" s="2">
        <v>15.827886162865855</v>
      </c>
      <c r="I38" s="2">
        <v>100</v>
      </c>
      <c r="J38" s="2">
        <v>100</v>
      </c>
      <c r="K38" s="149">
        <v>0.48787834729231888</v>
      </c>
      <c r="N38"/>
    </row>
    <row r="39" spans="1:14" x14ac:dyDescent="0.35">
      <c r="A39">
        <v>31</v>
      </c>
      <c r="B39" t="s">
        <v>42</v>
      </c>
      <c r="C39" s="2">
        <v>4026801.2294200002</v>
      </c>
      <c r="D39" s="2">
        <v>2477706.5655799997</v>
      </c>
      <c r="E39" s="2">
        <v>0.43997729541153646</v>
      </c>
      <c r="F39" s="2">
        <v>0.31562174643011515</v>
      </c>
      <c r="G39" s="2">
        <v>1549094.6638400005</v>
      </c>
      <c r="H39" s="2">
        <v>62.521312465319198</v>
      </c>
      <c r="I39" s="2">
        <v>100</v>
      </c>
      <c r="J39" s="2">
        <v>100</v>
      </c>
      <c r="K39" s="149">
        <v>0.43997729541153646</v>
      </c>
      <c r="N39"/>
    </row>
    <row r="40" spans="1:14" x14ac:dyDescent="0.35">
      <c r="A40">
        <v>32</v>
      </c>
      <c r="B40" t="s">
        <v>103</v>
      </c>
      <c r="C40" s="2">
        <v>3873467.4639400002</v>
      </c>
      <c r="D40" s="2">
        <v>1031653.28337</v>
      </c>
      <c r="E40" s="2">
        <v>0.4232237057537539</v>
      </c>
      <c r="F40" s="2">
        <v>0.13141677692224227</v>
      </c>
      <c r="G40" s="2">
        <v>2841814.1805700003</v>
      </c>
      <c r="H40" s="2">
        <v>275.46213697754405</v>
      </c>
      <c r="I40" s="2">
        <v>100</v>
      </c>
      <c r="J40" s="2">
        <v>100</v>
      </c>
      <c r="K40" s="149">
        <v>0.4232237057537539</v>
      </c>
      <c r="N40"/>
    </row>
    <row r="41" spans="1:14" x14ac:dyDescent="0.35">
      <c r="A41">
        <v>33</v>
      </c>
      <c r="B41" t="s">
        <v>116</v>
      </c>
      <c r="C41" s="2">
        <v>3810245.83519</v>
      </c>
      <c r="D41" s="2">
        <v>3485553.0195599999</v>
      </c>
      <c r="E41" s="2">
        <v>0.41631596940319554</v>
      </c>
      <c r="F41" s="2">
        <v>0.44400589908061411</v>
      </c>
      <c r="G41" s="2">
        <v>324692.81563000008</v>
      </c>
      <c r="H41" s="2">
        <v>9.3153888007988961</v>
      </c>
      <c r="I41" s="2">
        <v>100</v>
      </c>
      <c r="J41" s="2">
        <v>100</v>
      </c>
      <c r="K41" s="149">
        <v>0.41631596940319554</v>
      </c>
      <c r="N41"/>
    </row>
    <row r="42" spans="1:14" x14ac:dyDescent="0.35">
      <c r="A42">
        <v>34</v>
      </c>
      <c r="B42" t="s">
        <v>100</v>
      </c>
      <c r="C42" s="2">
        <v>3660701.92515</v>
      </c>
      <c r="D42" s="2">
        <v>4474308.1404900001</v>
      </c>
      <c r="E42" s="2">
        <v>0.3999764678146997</v>
      </c>
      <c r="F42" s="2">
        <v>0.56995810923936396</v>
      </c>
      <c r="G42" s="2">
        <v>-813606.21534000011</v>
      </c>
      <c r="H42" s="2">
        <v>-18.183955816035922</v>
      </c>
      <c r="I42" s="2">
        <v>100</v>
      </c>
      <c r="J42" s="2">
        <v>100</v>
      </c>
      <c r="K42" s="149">
        <v>0.3999764678146997</v>
      </c>
      <c r="N42"/>
    </row>
    <row r="43" spans="1:14" x14ac:dyDescent="0.35">
      <c r="A43">
        <v>35</v>
      </c>
      <c r="B43" t="s">
        <v>13</v>
      </c>
      <c r="C43" s="2">
        <v>3641209.24174</v>
      </c>
      <c r="D43" s="2">
        <v>3056102.5559399999</v>
      </c>
      <c r="E43" s="2">
        <v>0.39784665369216843</v>
      </c>
      <c r="F43" s="2">
        <v>0.38930050853278797</v>
      </c>
      <c r="G43" s="2">
        <v>585106.68580000009</v>
      </c>
      <c r="H43" s="2">
        <v>19.145518682373929</v>
      </c>
      <c r="I43" s="2">
        <v>100</v>
      </c>
      <c r="J43" s="2">
        <v>100</v>
      </c>
      <c r="K43" s="149">
        <v>0.39784665369216843</v>
      </c>
      <c r="N43"/>
    </row>
    <row r="44" spans="1:14" x14ac:dyDescent="0.35">
      <c r="A44">
        <v>36</v>
      </c>
      <c r="B44" t="s">
        <v>401</v>
      </c>
      <c r="C44" s="2">
        <v>3543412.1833600001</v>
      </c>
      <c r="D44" s="2">
        <v>3536266.6495100004</v>
      </c>
      <c r="E44" s="2">
        <v>0.38716112868267244</v>
      </c>
      <c r="F44" s="2">
        <v>0.45046603632002241</v>
      </c>
      <c r="G44" s="2">
        <v>7145.5338499997742</v>
      </c>
      <c r="H44" s="2">
        <v>0.20206433954832459</v>
      </c>
      <c r="I44" s="2">
        <v>100</v>
      </c>
      <c r="J44" s="2">
        <v>100</v>
      </c>
      <c r="K44" s="2">
        <v>0.38716112868267244</v>
      </c>
      <c r="N44"/>
    </row>
    <row r="45" spans="1:14" x14ac:dyDescent="0.35">
      <c r="A45">
        <v>37</v>
      </c>
      <c r="B45" t="s">
        <v>85</v>
      </c>
      <c r="C45" s="2">
        <v>3118678.2985399999</v>
      </c>
      <c r="D45" s="2">
        <v>2700000.0033899997</v>
      </c>
      <c r="E45" s="2">
        <v>0.34075375586589818</v>
      </c>
      <c r="F45" s="2">
        <v>0.3439385148627494</v>
      </c>
      <c r="G45" s="2">
        <v>418678.29515000014</v>
      </c>
      <c r="H45" s="2">
        <v>15.506603504604687</v>
      </c>
      <c r="I45" s="2">
        <v>100</v>
      </c>
      <c r="J45" s="2">
        <v>100</v>
      </c>
      <c r="K45" s="149">
        <v>0.34075375586589818</v>
      </c>
      <c r="N45"/>
    </row>
    <row r="46" spans="1:14" x14ac:dyDescent="0.35">
      <c r="A46">
        <v>38</v>
      </c>
      <c r="B46" t="s">
        <v>93</v>
      </c>
      <c r="C46" s="2">
        <v>2563341.60146</v>
      </c>
      <c r="D46" s="2">
        <v>2109928.1285699997</v>
      </c>
      <c r="E46" s="2">
        <v>0.28007642810536532</v>
      </c>
      <c r="F46" s="2">
        <v>0.26877242448013611</v>
      </c>
      <c r="G46" s="2">
        <v>453413.47289000032</v>
      </c>
      <c r="H46" s="2">
        <v>21.489522166676856</v>
      </c>
      <c r="I46" s="2">
        <v>100</v>
      </c>
      <c r="J46" s="2">
        <v>100</v>
      </c>
      <c r="K46" s="149">
        <v>0.28007642810536532</v>
      </c>
      <c r="N46"/>
    </row>
    <row r="47" spans="1:14" x14ac:dyDescent="0.35">
      <c r="A47">
        <v>39</v>
      </c>
      <c r="B47" t="s">
        <v>91</v>
      </c>
      <c r="C47" s="2">
        <v>2468439.5406499999</v>
      </c>
      <c r="D47" s="2">
        <v>1842535.70578</v>
      </c>
      <c r="E47" s="2">
        <v>0.26970721699578715</v>
      </c>
      <c r="F47" s="2">
        <v>0.23471073830810801</v>
      </c>
      <c r="G47" s="2">
        <v>625903.8348699999</v>
      </c>
      <c r="H47" s="2">
        <v>33.969699089496672</v>
      </c>
      <c r="I47" s="2">
        <v>100</v>
      </c>
      <c r="J47" s="2">
        <v>100</v>
      </c>
      <c r="K47" s="149">
        <v>0.26970721699578715</v>
      </c>
      <c r="N47"/>
    </row>
    <row r="48" spans="1:14" x14ac:dyDescent="0.35">
      <c r="A48">
        <v>40</v>
      </c>
      <c r="B48" t="s">
        <v>406</v>
      </c>
      <c r="C48" s="2">
        <v>2332898.1774400002</v>
      </c>
      <c r="D48" s="2">
        <v>2438887.2784099998</v>
      </c>
      <c r="E48" s="2">
        <v>0.25489766494592897</v>
      </c>
      <c r="F48" s="2">
        <v>0.31067676570399777</v>
      </c>
      <c r="G48" s="2">
        <v>-105989.10096999956</v>
      </c>
      <c r="H48" s="2">
        <v>-4.345797442475396</v>
      </c>
      <c r="I48" s="2">
        <v>100</v>
      </c>
      <c r="J48" s="2">
        <v>100</v>
      </c>
      <c r="K48" s="149">
        <v>0.25489766494592897</v>
      </c>
      <c r="N48"/>
    </row>
    <row r="49" spans="1:14" x14ac:dyDescent="0.35">
      <c r="A49">
        <v>41</v>
      </c>
      <c r="B49" t="s">
        <v>119</v>
      </c>
      <c r="C49" s="2">
        <v>2296927.3699899996</v>
      </c>
      <c r="D49" s="2">
        <v>2054654.45951</v>
      </c>
      <c r="E49" s="2">
        <v>0.25096741419007035</v>
      </c>
      <c r="F49" s="2">
        <v>0.2617314083232315</v>
      </c>
      <c r="G49" s="2">
        <v>242272.91047999961</v>
      </c>
      <c r="H49" s="2">
        <v>11.791418715620793</v>
      </c>
      <c r="I49" s="2">
        <v>100</v>
      </c>
      <c r="J49" s="2">
        <v>100</v>
      </c>
      <c r="K49" s="149">
        <v>0.25096741419007035</v>
      </c>
      <c r="N49"/>
    </row>
    <row r="50" spans="1:14" x14ac:dyDescent="0.35">
      <c r="A50">
        <v>42</v>
      </c>
      <c r="B50" t="s">
        <v>94</v>
      </c>
      <c r="C50" s="2">
        <v>2277640.2283600001</v>
      </c>
      <c r="D50" s="2">
        <v>1936052.42652</v>
      </c>
      <c r="E50" s="2">
        <v>0.24886005802145986</v>
      </c>
      <c r="F50" s="2">
        <v>0.24662333164357703</v>
      </c>
      <c r="G50" s="2">
        <v>341587.80184000009</v>
      </c>
      <c r="H50" s="2">
        <v>17.643520245678189</v>
      </c>
      <c r="I50" s="2">
        <v>100</v>
      </c>
      <c r="J50" s="2">
        <v>100</v>
      </c>
      <c r="K50" s="149">
        <v>0.24886005802145986</v>
      </c>
      <c r="N50"/>
    </row>
    <row r="51" spans="1:14" x14ac:dyDescent="0.35">
      <c r="A51">
        <v>43</v>
      </c>
      <c r="B51" t="s">
        <v>105</v>
      </c>
      <c r="C51" s="2">
        <v>2187596.3269600002</v>
      </c>
      <c r="D51" s="2">
        <v>1903927.41191</v>
      </c>
      <c r="E51" s="2">
        <v>0.2390216602587818</v>
      </c>
      <c r="F51" s="2">
        <v>0.2425310983839345</v>
      </c>
      <c r="G51" s="2">
        <v>283668.91505000019</v>
      </c>
      <c r="H51" s="2">
        <v>14.899145486089015</v>
      </c>
      <c r="I51" s="2">
        <v>100</v>
      </c>
      <c r="J51" s="2">
        <v>100</v>
      </c>
      <c r="K51" s="149">
        <v>0.2390216602587818</v>
      </c>
      <c r="N51"/>
    </row>
    <row r="52" spans="1:14" x14ac:dyDescent="0.35">
      <c r="A52">
        <v>44</v>
      </c>
      <c r="B52" t="s">
        <v>374</v>
      </c>
      <c r="C52" s="2">
        <v>1973605.8827599999</v>
      </c>
      <c r="D52" s="2">
        <v>1736345.61781</v>
      </c>
      <c r="E52" s="2">
        <v>0.21564058641904063</v>
      </c>
      <c r="F52" s="2">
        <v>0.22118375271414875</v>
      </c>
      <c r="G52" s="2">
        <v>237260.26494999998</v>
      </c>
      <c r="H52" s="2">
        <v>13.664345537914802</v>
      </c>
      <c r="I52" s="2">
        <v>100</v>
      </c>
      <c r="J52" s="2">
        <v>100</v>
      </c>
      <c r="K52" s="149">
        <v>0.21564058641904063</v>
      </c>
      <c r="N52"/>
    </row>
    <row r="53" spans="1:14" x14ac:dyDescent="0.35">
      <c r="A53">
        <v>45</v>
      </c>
      <c r="B53" t="s">
        <v>89</v>
      </c>
      <c r="C53" s="2">
        <v>1973163.2505099999</v>
      </c>
      <c r="D53" s="2">
        <v>1477029.9641500001</v>
      </c>
      <c r="E53" s="2">
        <v>0.21559222343087175</v>
      </c>
      <c r="F53" s="2">
        <v>0.18815092282951834</v>
      </c>
      <c r="G53" s="2">
        <v>496133.28635999979</v>
      </c>
      <c r="H53" s="2">
        <v>33.58992697521299</v>
      </c>
      <c r="I53" s="2">
        <v>100</v>
      </c>
      <c r="J53" s="2">
        <v>100</v>
      </c>
      <c r="K53" s="149">
        <v>0.21559222343087175</v>
      </c>
      <c r="N53"/>
    </row>
    <row r="54" spans="1:14" x14ac:dyDescent="0.35">
      <c r="A54">
        <v>46</v>
      </c>
      <c r="B54" t="s">
        <v>99</v>
      </c>
      <c r="C54" s="2">
        <v>1804855.7942300001</v>
      </c>
      <c r="D54" s="2">
        <v>1678335.85387</v>
      </c>
      <c r="E54" s="2">
        <v>0.19720257487542628</v>
      </c>
      <c r="F54" s="2">
        <v>0.21379420010969996</v>
      </c>
      <c r="G54" s="2">
        <v>126519.94036000012</v>
      </c>
      <c r="H54" s="2">
        <v>7.5384161083291712</v>
      </c>
      <c r="I54" s="2">
        <v>100</v>
      </c>
      <c r="J54" s="2">
        <v>100</v>
      </c>
      <c r="K54" s="149">
        <v>0.19720257487542628</v>
      </c>
      <c r="N54"/>
    </row>
    <row r="55" spans="1:14" x14ac:dyDescent="0.35">
      <c r="A55">
        <v>47</v>
      </c>
      <c r="B55" t="s">
        <v>102</v>
      </c>
      <c r="C55" s="2">
        <v>1641104.9195699999</v>
      </c>
      <c r="D55" s="2">
        <v>952812.23949000007</v>
      </c>
      <c r="E55" s="2">
        <v>0.17931078860402949</v>
      </c>
      <c r="F55" s="2">
        <v>0.1213736393265868</v>
      </c>
      <c r="G55" s="2">
        <v>688292.68007999985</v>
      </c>
      <c r="H55" s="2">
        <v>72.238018316012997</v>
      </c>
      <c r="I55" s="2">
        <v>100</v>
      </c>
      <c r="J55" s="2">
        <v>100</v>
      </c>
      <c r="K55" s="149">
        <v>0.17931078860402949</v>
      </c>
      <c r="N55"/>
    </row>
    <row r="56" spans="1:14" x14ac:dyDescent="0.35">
      <c r="A56">
        <v>48</v>
      </c>
      <c r="B56" t="s">
        <v>83</v>
      </c>
      <c r="C56" s="2">
        <v>1543430.5720599999</v>
      </c>
      <c r="D56" s="2">
        <v>1367985.9146</v>
      </c>
      <c r="E56" s="2">
        <v>0.16863867125824081</v>
      </c>
      <c r="F56" s="2">
        <v>0.17426038638145974</v>
      </c>
      <c r="G56" s="2">
        <v>175444.6574599999</v>
      </c>
      <c r="H56" s="2">
        <v>12.825033912085271</v>
      </c>
      <c r="I56" s="2">
        <v>100</v>
      </c>
      <c r="J56" s="2">
        <v>100</v>
      </c>
      <c r="K56" s="149">
        <v>0.16863867125824081</v>
      </c>
      <c r="N56"/>
    </row>
    <row r="57" spans="1:14" x14ac:dyDescent="0.35">
      <c r="A57">
        <v>49</v>
      </c>
      <c r="B57" t="s">
        <v>86</v>
      </c>
      <c r="C57" s="2">
        <v>1263154.0409200001</v>
      </c>
      <c r="D57" s="2">
        <v>1108651.2541700001</v>
      </c>
      <c r="E57" s="2">
        <v>0.1380150315222248</v>
      </c>
      <c r="F57" s="2">
        <v>0.14122513532637079</v>
      </c>
      <c r="G57" s="2">
        <v>154502.78674999997</v>
      </c>
      <c r="H57" s="2">
        <v>13.936103546436662</v>
      </c>
      <c r="I57" s="2">
        <v>100</v>
      </c>
      <c r="J57" s="2">
        <v>100</v>
      </c>
      <c r="K57" s="149">
        <v>0.1380150315222248</v>
      </c>
      <c r="N57"/>
    </row>
    <row r="58" spans="1:14" x14ac:dyDescent="0.35">
      <c r="A58">
        <v>50</v>
      </c>
      <c r="B58" t="s">
        <v>104</v>
      </c>
      <c r="C58" s="2">
        <v>1252183.4729500001</v>
      </c>
      <c r="D58" s="2">
        <v>1059775.1610900001</v>
      </c>
      <c r="E58" s="2">
        <v>0.13681636276517165</v>
      </c>
      <c r="F58" s="2">
        <v>0.13499907205039957</v>
      </c>
      <c r="G58" s="2">
        <v>192408.31186000002</v>
      </c>
      <c r="H58" s="2">
        <v>18.15557855329466</v>
      </c>
      <c r="I58" s="2">
        <v>100</v>
      </c>
      <c r="J58" s="2">
        <v>100</v>
      </c>
      <c r="K58" s="149">
        <v>0.13681636276517165</v>
      </c>
      <c r="N58"/>
    </row>
    <row r="59" spans="1:14" x14ac:dyDescent="0.35">
      <c r="A59">
        <v>51</v>
      </c>
      <c r="B59" t="s">
        <v>12</v>
      </c>
      <c r="C59" s="2">
        <v>1112737.2676300001</v>
      </c>
      <c r="D59" s="2">
        <v>583459.9452999999</v>
      </c>
      <c r="E59" s="2">
        <v>0.12158015894566192</v>
      </c>
      <c r="F59" s="2">
        <v>7.4323832154231551E-2</v>
      </c>
      <c r="G59" s="2">
        <v>529277.32233000023</v>
      </c>
      <c r="H59" s="2">
        <v>90.713565960017988</v>
      </c>
      <c r="I59" s="2">
        <v>100</v>
      </c>
      <c r="J59" s="2">
        <v>100</v>
      </c>
      <c r="K59" s="149">
        <v>0.12158015894566192</v>
      </c>
      <c r="N59"/>
    </row>
    <row r="60" spans="1:14" x14ac:dyDescent="0.35">
      <c r="A60">
        <v>52</v>
      </c>
      <c r="B60" t="s">
        <v>77</v>
      </c>
      <c r="C60" s="2">
        <v>1104243.47276</v>
      </c>
      <c r="D60" s="2">
        <v>1122680.13815</v>
      </c>
      <c r="E60" s="2">
        <v>0.12065210794891053</v>
      </c>
      <c r="F60" s="2">
        <v>0.14301219959126149</v>
      </c>
      <c r="G60" s="2">
        <v>-18436.66538999998</v>
      </c>
      <c r="H60" s="2">
        <v>-1.6422010832382483</v>
      </c>
      <c r="I60" s="2">
        <v>100</v>
      </c>
      <c r="J60" s="2">
        <v>100</v>
      </c>
      <c r="K60" s="149">
        <v>0.12065210794891053</v>
      </c>
      <c r="N60"/>
    </row>
    <row r="61" spans="1:14" x14ac:dyDescent="0.35">
      <c r="A61">
        <v>53</v>
      </c>
      <c r="B61" t="s">
        <v>118</v>
      </c>
      <c r="C61" s="2">
        <v>903982.36939999997</v>
      </c>
      <c r="D61" s="2">
        <v>772546.67227999994</v>
      </c>
      <c r="E61" s="2">
        <v>9.8771132551186733E-2</v>
      </c>
      <c r="F61" s="2">
        <v>9.8410575849085372E-2</v>
      </c>
      <c r="G61" s="2">
        <v>131435.69712000003</v>
      </c>
      <c r="H61" s="2">
        <v>17.013301828366799</v>
      </c>
      <c r="I61" s="2">
        <v>100</v>
      </c>
      <c r="J61" s="2">
        <v>100</v>
      </c>
      <c r="K61" s="149">
        <v>9.8771132551186733E-2</v>
      </c>
      <c r="N61"/>
    </row>
    <row r="62" spans="1:14" x14ac:dyDescent="0.35">
      <c r="A62">
        <v>54</v>
      </c>
      <c r="B62" t="s">
        <v>375</v>
      </c>
      <c r="C62" s="2">
        <v>790543.25459999999</v>
      </c>
      <c r="D62" s="2">
        <v>654697.32048999995</v>
      </c>
      <c r="E62" s="2">
        <v>8.6376521523720717E-2</v>
      </c>
      <c r="F62" s="2">
        <v>8.3398379189345034E-2</v>
      </c>
      <c r="G62" s="2">
        <v>135845.93411000003</v>
      </c>
      <c r="H62" s="2">
        <v>20.749425705351566</v>
      </c>
      <c r="I62" s="2">
        <v>100</v>
      </c>
      <c r="J62" s="2">
        <v>100</v>
      </c>
      <c r="K62" s="149">
        <v>8.6376521523720717E-2</v>
      </c>
      <c r="N62"/>
    </row>
    <row r="63" spans="1:14" x14ac:dyDescent="0.35">
      <c r="A63">
        <v>55</v>
      </c>
      <c r="B63" t="s">
        <v>106</v>
      </c>
      <c r="C63" s="2">
        <v>724514.02338999999</v>
      </c>
      <c r="D63" s="2">
        <v>719164.06154999998</v>
      </c>
      <c r="E63" s="2">
        <v>7.9162020258143423E-2</v>
      </c>
      <c r="F63" s="2">
        <v>9.1610451467263154E-2</v>
      </c>
      <c r="G63" s="2">
        <v>5349.9618400000036</v>
      </c>
      <c r="H63" s="2">
        <v>0.74391395872444033</v>
      </c>
      <c r="I63" s="2">
        <v>100</v>
      </c>
      <c r="J63" s="2">
        <v>100</v>
      </c>
      <c r="K63" s="149">
        <v>7.9162020258143423E-2</v>
      </c>
      <c r="N63"/>
    </row>
    <row r="64" spans="1:14" x14ac:dyDescent="0.35">
      <c r="A64">
        <v>56</v>
      </c>
      <c r="B64" t="s">
        <v>117</v>
      </c>
      <c r="C64" s="2">
        <v>671926.05077999993</v>
      </c>
      <c r="D64" s="2">
        <v>603978.9678300001</v>
      </c>
      <c r="E64" s="2">
        <v>7.3416140925664813E-2</v>
      </c>
      <c r="F64" s="2">
        <v>7.6937640349247396E-2</v>
      </c>
      <c r="G64" s="2">
        <v>67947.082949999836</v>
      </c>
      <c r="H64" s="2">
        <v>11.249908783102637</v>
      </c>
      <c r="I64" s="2">
        <v>100</v>
      </c>
      <c r="J64" s="2">
        <v>100</v>
      </c>
      <c r="K64" s="149">
        <v>7.3416140925664813E-2</v>
      </c>
      <c r="N64"/>
    </row>
    <row r="65" spans="1:14" x14ac:dyDescent="0.35">
      <c r="A65">
        <v>57</v>
      </c>
      <c r="B65" t="s">
        <v>101</v>
      </c>
      <c r="C65" s="2">
        <v>662186.35713999998</v>
      </c>
      <c r="D65" s="2">
        <v>620700.73778999993</v>
      </c>
      <c r="E65" s="2">
        <v>7.2351960246828245E-2</v>
      </c>
      <c r="F65" s="2">
        <v>7.9067736911728068E-2</v>
      </c>
      <c r="G65" s="2">
        <v>41485.619350000052</v>
      </c>
      <c r="H65" s="2">
        <v>6.6836748894014919</v>
      </c>
      <c r="I65" s="2">
        <v>100</v>
      </c>
      <c r="J65" s="2">
        <v>100</v>
      </c>
      <c r="K65" s="149">
        <v>7.2351960246828245E-2</v>
      </c>
      <c r="N65"/>
    </row>
    <row r="66" spans="1:14" x14ac:dyDescent="0.35">
      <c r="A66">
        <v>58</v>
      </c>
      <c r="B66" t="s">
        <v>112</v>
      </c>
      <c r="C66" s="2">
        <v>624979.55004</v>
      </c>
      <c r="D66" s="2">
        <v>552668.03433000005</v>
      </c>
      <c r="E66" s="2">
        <v>6.8286661408843485E-2</v>
      </c>
      <c r="F66" s="2">
        <v>7.0401415815153495E-2</v>
      </c>
      <c r="G66" s="2">
        <v>72311.515709999949</v>
      </c>
      <c r="H66" s="2">
        <v>13.084077822171004</v>
      </c>
      <c r="I66" s="2">
        <v>100</v>
      </c>
      <c r="J66" s="2">
        <v>100</v>
      </c>
      <c r="K66" s="149">
        <v>6.8286661408843485E-2</v>
      </c>
      <c r="N66"/>
    </row>
    <row r="67" spans="1:14" x14ac:dyDescent="0.35">
      <c r="A67">
        <v>59</v>
      </c>
      <c r="B67" t="s">
        <v>26</v>
      </c>
      <c r="C67" s="2">
        <v>600602.13370000001</v>
      </c>
      <c r="D67" s="2">
        <v>546993.88229999994</v>
      </c>
      <c r="E67" s="2">
        <v>6.5623130457270029E-2</v>
      </c>
      <c r="F67" s="2">
        <v>6.9678616030022608E-2</v>
      </c>
      <c r="G67" s="2">
        <v>53608.251400000066</v>
      </c>
      <c r="H67" s="2">
        <v>9.8005212004544049</v>
      </c>
      <c r="I67" s="2">
        <v>100</v>
      </c>
      <c r="J67" s="2">
        <v>100</v>
      </c>
      <c r="K67" s="149">
        <v>6.5623130457270029E-2</v>
      </c>
      <c r="N67"/>
    </row>
    <row r="68" spans="1:14" x14ac:dyDescent="0.35">
      <c r="A68">
        <v>60</v>
      </c>
      <c r="B68" t="s">
        <v>114</v>
      </c>
      <c r="C68" s="2">
        <v>522511.37958999997</v>
      </c>
      <c r="D68" s="2">
        <v>370659.02233000001</v>
      </c>
      <c r="E68" s="2">
        <v>5.7090760262550014E-2</v>
      </c>
      <c r="F68" s="2">
        <v>4.7216264259479911E-2</v>
      </c>
      <c r="G68" s="2">
        <v>151852.35725999996</v>
      </c>
      <c r="H68" s="2">
        <v>40.968207466107451</v>
      </c>
      <c r="I68" s="2">
        <v>100</v>
      </c>
      <c r="J68" s="2">
        <v>100</v>
      </c>
      <c r="K68" s="149">
        <v>5.7090760262550014E-2</v>
      </c>
      <c r="N68"/>
    </row>
    <row r="69" spans="1:14" x14ac:dyDescent="0.35">
      <c r="A69">
        <v>61</v>
      </c>
      <c r="B69" t="s">
        <v>107</v>
      </c>
      <c r="C69" s="2">
        <v>470017.15100000001</v>
      </c>
      <c r="D69" s="2">
        <v>502029.31533999997</v>
      </c>
      <c r="E69" s="2">
        <v>5.135512361105584E-2</v>
      </c>
      <c r="F69" s="2">
        <v>6.3950821081040457E-2</v>
      </c>
      <c r="G69" s="2">
        <v>-32012.164339999959</v>
      </c>
      <c r="H69" s="2">
        <v>-6.3765527951927803</v>
      </c>
      <c r="I69" s="2">
        <v>100</v>
      </c>
      <c r="J69" s="2">
        <v>100</v>
      </c>
      <c r="K69" s="149">
        <v>5.135512361105584E-2</v>
      </c>
      <c r="N69"/>
    </row>
    <row r="70" spans="1:14" x14ac:dyDescent="0.35">
      <c r="A70">
        <v>62</v>
      </c>
      <c r="B70" t="s">
        <v>60</v>
      </c>
      <c r="C70" s="2">
        <v>415431.26504000003</v>
      </c>
      <c r="D70" s="2">
        <v>313127.31899</v>
      </c>
      <c r="E70" s="2">
        <v>4.5390947804001526E-2</v>
      </c>
      <c r="F70" s="2">
        <v>3.9887609230057783E-2</v>
      </c>
      <c r="G70" s="2">
        <v>102303.94605000003</v>
      </c>
      <c r="H70" s="2">
        <v>32.671676933198924</v>
      </c>
      <c r="I70" s="2">
        <v>100</v>
      </c>
      <c r="J70" s="2">
        <v>100</v>
      </c>
      <c r="K70" s="149">
        <v>4.5390947804001526E-2</v>
      </c>
      <c r="N70"/>
    </row>
    <row r="71" spans="1:14" x14ac:dyDescent="0.35">
      <c r="A71">
        <v>63</v>
      </c>
      <c r="B71" t="s">
        <v>121</v>
      </c>
      <c r="C71" s="2">
        <v>342480.62541000004</v>
      </c>
      <c r="D71" s="2">
        <v>355281.34495</v>
      </c>
      <c r="E71" s="2">
        <v>3.7420197996822176E-2</v>
      </c>
      <c r="F71" s="2">
        <v>4.5257384439674316E-2</v>
      </c>
      <c r="G71" s="2">
        <v>-12800.719539999962</v>
      </c>
      <c r="H71" s="2">
        <v>-3.6029810520452288</v>
      </c>
      <c r="I71" s="2">
        <v>100</v>
      </c>
      <c r="J71" s="2">
        <v>100</v>
      </c>
      <c r="K71" s="149">
        <v>3.7420197996822176E-2</v>
      </c>
      <c r="N71"/>
    </row>
    <row r="72" spans="1:14" x14ac:dyDescent="0.35">
      <c r="A72">
        <v>64</v>
      </c>
      <c r="B72" t="s">
        <v>120</v>
      </c>
      <c r="C72" s="2">
        <v>253621.38649</v>
      </c>
      <c r="D72" s="2">
        <v>106661.09891</v>
      </c>
      <c r="E72" s="2">
        <v>2.7711239102424411E-2</v>
      </c>
      <c r="F72" s="2">
        <v>1.3586985150620127E-2</v>
      </c>
      <c r="G72" s="2">
        <v>146960.28758</v>
      </c>
      <c r="H72" s="2">
        <v>137.78246153642596</v>
      </c>
      <c r="I72" s="2">
        <v>100</v>
      </c>
      <c r="J72" s="2">
        <v>100</v>
      </c>
      <c r="K72" s="149">
        <v>2.7711239102424411E-2</v>
      </c>
      <c r="N72"/>
    </row>
    <row r="73" spans="1:14" x14ac:dyDescent="0.35">
      <c r="A73">
        <v>65</v>
      </c>
      <c r="B73" t="s">
        <v>40</v>
      </c>
      <c r="C73" s="2">
        <v>157763.09240999998</v>
      </c>
      <c r="D73" s="2">
        <v>111575.48061</v>
      </c>
      <c r="E73" s="2">
        <v>1.7237547810203153E-2</v>
      </c>
      <c r="F73" s="2">
        <v>1.4213001869599562E-2</v>
      </c>
      <c r="G73" s="2">
        <v>46187.611799999984</v>
      </c>
      <c r="H73" s="2">
        <v>41.395843914348696</v>
      </c>
      <c r="I73" s="2">
        <v>100</v>
      </c>
      <c r="J73" s="2">
        <v>100</v>
      </c>
      <c r="K73" s="149">
        <v>1.7237547810203153E-2</v>
      </c>
      <c r="N73"/>
    </row>
    <row r="74" spans="1:14" x14ac:dyDescent="0.35">
      <c r="A74">
        <v>66</v>
      </c>
      <c r="B74" t="s">
        <v>72</v>
      </c>
      <c r="C74" s="2">
        <v>135193.71434999999</v>
      </c>
      <c r="D74" s="2">
        <v>122528.56879999999</v>
      </c>
      <c r="E74" s="2">
        <v>1.4771567159007829E-2</v>
      </c>
      <c r="F74" s="2">
        <v>1.5608257010525269E-2</v>
      </c>
      <c r="G74" s="2">
        <v>12665.145550000001</v>
      </c>
      <c r="H74" s="2">
        <v>10.336483706647194</v>
      </c>
      <c r="I74" s="2">
        <v>100</v>
      </c>
      <c r="J74" s="2">
        <v>100</v>
      </c>
      <c r="K74" s="149">
        <v>1.4771567159007829E-2</v>
      </c>
      <c r="N74"/>
    </row>
    <row r="75" spans="1:14" x14ac:dyDescent="0.35">
      <c r="A75">
        <v>67</v>
      </c>
      <c r="B75" t="s">
        <v>96</v>
      </c>
      <c r="C75" s="2">
        <v>122106.19086</v>
      </c>
      <c r="D75" s="2">
        <v>126647.97767000001</v>
      </c>
      <c r="E75" s="2">
        <v>1.3341595114026971E-2</v>
      </c>
      <c r="F75" s="2">
        <v>1.6133006405740578E-2</v>
      </c>
      <c r="G75" s="2">
        <v>-4541.7868100000051</v>
      </c>
      <c r="H75" s="2">
        <v>-3.586150283294931</v>
      </c>
      <c r="I75" s="2">
        <v>100</v>
      </c>
      <c r="J75" s="2">
        <v>100</v>
      </c>
      <c r="K75" s="149">
        <v>1.3341595114026971E-2</v>
      </c>
      <c r="N75"/>
    </row>
    <row r="76" spans="1:14" x14ac:dyDescent="0.35">
      <c r="A76">
        <v>68</v>
      </c>
      <c r="B76" t="s">
        <v>402</v>
      </c>
      <c r="C76" s="2">
        <v>120170.94676000001</v>
      </c>
      <c r="D76" s="2">
        <v>0</v>
      </c>
      <c r="E76" s="2">
        <v>1.3130146021665944E-2</v>
      </c>
      <c r="F76" s="2">
        <v>0</v>
      </c>
      <c r="G76" s="2">
        <v>0</v>
      </c>
      <c r="H76" s="2">
        <v>0</v>
      </c>
      <c r="I76" s="2">
        <v>100</v>
      </c>
      <c r="J76" s="2">
        <v>100</v>
      </c>
      <c r="K76" s="149">
        <v>1.3130146021665944E-2</v>
      </c>
      <c r="N76"/>
    </row>
    <row r="77" spans="1:14" x14ac:dyDescent="0.35">
      <c r="A77">
        <v>69</v>
      </c>
      <c r="B77" t="s">
        <v>373</v>
      </c>
      <c r="C77" s="2">
        <v>113757.96953</v>
      </c>
      <c r="D77" s="2">
        <v>61370.439909999994</v>
      </c>
      <c r="E77" s="2">
        <v>1.2429449807366443E-2</v>
      </c>
      <c r="F77" s="2">
        <v>7.8176510861545055E-3</v>
      </c>
      <c r="G77" s="2">
        <v>52387.529620000008</v>
      </c>
      <c r="H77" s="2">
        <v>85.362806094964512</v>
      </c>
      <c r="I77" s="2">
        <v>100</v>
      </c>
      <c r="J77" s="2">
        <v>100</v>
      </c>
      <c r="K77" s="2">
        <v>1.2429449807366443E-2</v>
      </c>
      <c r="N77"/>
    </row>
    <row r="78" spans="1:14" x14ac:dyDescent="0.35">
      <c r="A78">
        <v>70</v>
      </c>
      <c r="B78" t="s">
        <v>390</v>
      </c>
      <c r="C78" s="2">
        <v>97178.802089999997</v>
      </c>
      <c r="D78" s="2">
        <v>73642.424530000004</v>
      </c>
      <c r="E78" s="2">
        <v>1.0617972946494206E-2</v>
      </c>
      <c r="F78" s="2">
        <v>9.3809133673848199E-3</v>
      </c>
      <c r="G78" s="2">
        <v>23536.377559999994</v>
      </c>
      <c r="H78" s="2">
        <v>31.960351265202959</v>
      </c>
      <c r="I78" s="2">
        <v>100</v>
      </c>
      <c r="J78" s="2">
        <v>100</v>
      </c>
      <c r="K78" s="2">
        <v>1.0617972946494206E-2</v>
      </c>
      <c r="N78"/>
    </row>
    <row r="79" spans="1:14" x14ac:dyDescent="0.35">
      <c r="A79">
        <v>71</v>
      </c>
      <c r="B79" t="s">
        <v>259</v>
      </c>
      <c r="C79" s="2">
        <v>57341.116409999995</v>
      </c>
      <c r="D79" s="2">
        <v>46427.239700000006</v>
      </c>
      <c r="E79" s="2">
        <v>6.2652184392979569E-3</v>
      </c>
      <c r="F79" s="2">
        <v>5.9141169820540835E-3</v>
      </c>
      <c r="G79" s="2">
        <v>10913.87670999999</v>
      </c>
      <c r="H79" s="2">
        <v>23.507485649636827</v>
      </c>
      <c r="I79" s="2">
        <v>100</v>
      </c>
      <c r="J79" s="2">
        <v>100</v>
      </c>
      <c r="K79" s="149">
        <v>6.2652184392979569E-3</v>
      </c>
      <c r="N79"/>
    </row>
    <row r="80" spans="1:14" x14ac:dyDescent="0.35">
      <c r="A80">
        <v>72</v>
      </c>
      <c r="B80" t="s">
        <v>391</v>
      </c>
      <c r="C80" s="2">
        <v>40399.697639999999</v>
      </c>
      <c r="D80" s="2">
        <v>1991.31951</v>
      </c>
      <c r="E80" s="2">
        <v>4.4141611890913335E-3</v>
      </c>
      <c r="F80" s="2">
        <v>2.5366350889877729E-4</v>
      </c>
      <c r="G80" s="2">
        <v>38408.378129999997</v>
      </c>
      <c r="H80" s="2">
        <v>1928.7903290818456</v>
      </c>
      <c r="I80" s="2">
        <v>100</v>
      </c>
      <c r="J80" s="2">
        <v>100</v>
      </c>
      <c r="K80" s="2">
        <v>4.4141611890913335E-3</v>
      </c>
      <c r="N80"/>
    </row>
    <row r="81" spans="1:14" x14ac:dyDescent="0.35">
      <c r="A81">
        <v>73</v>
      </c>
      <c r="B81" t="s">
        <v>90</v>
      </c>
      <c r="C81" s="2">
        <v>8660.1348800000014</v>
      </c>
      <c r="D81" s="2">
        <v>9961.613800000001</v>
      </c>
      <c r="E81" s="2">
        <v>9.4622567773237779E-4</v>
      </c>
      <c r="F81" s="2">
        <v>1.2689565376690769E-3</v>
      </c>
      <c r="G81" s="2">
        <v>-1301.4789199999996</v>
      </c>
      <c r="H81" s="2">
        <v>-13.064940542063574</v>
      </c>
      <c r="I81" s="2">
        <v>100</v>
      </c>
      <c r="J81" s="2">
        <v>100</v>
      </c>
      <c r="K81" s="149">
        <v>9.4622567773237779E-4</v>
      </c>
      <c r="N81"/>
    </row>
    <row r="82" spans="1:14" x14ac:dyDescent="0.35">
      <c r="A82">
        <v>74</v>
      </c>
      <c r="B82" t="s">
        <v>75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N82"/>
    </row>
    <row r="83" spans="1:14" x14ac:dyDescent="0.35">
      <c r="A83">
        <v>150.1</v>
      </c>
      <c r="B83" t="s">
        <v>108</v>
      </c>
      <c r="C83" s="2">
        <v>189455533.36932999</v>
      </c>
      <c r="D83" s="2">
        <v>175949788.05276996</v>
      </c>
      <c r="E83" s="2">
        <v>20.700334688383439</v>
      </c>
      <c r="F83" s="2">
        <v>22.413299524927464</v>
      </c>
      <c r="G83" s="2">
        <v>13505745.31656003</v>
      </c>
      <c r="H83" s="2">
        <v>7.6759088294607425</v>
      </c>
      <c r="I83" s="2">
        <v>100</v>
      </c>
      <c r="J83" s="2">
        <v>100</v>
      </c>
      <c r="K83" s="2">
        <v>20.700334688383439</v>
      </c>
      <c r="N83"/>
    </row>
    <row r="84" spans="1:14" x14ac:dyDescent="0.35">
      <c r="A84">
        <v>200</v>
      </c>
      <c r="B84" t="s">
        <v>110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N84"/>
    </row>
    <row r="85" spans="1:14" x14ac:dyDescent="0.35">
      <c r="A85">
        <v>201.1</v>
      </c>
      <c r="B85" t="s">
        <v>109</v>
      </c>
      <c r="C85" s="2">
        <v>915229324.65264988</v>
      </c>
      <c r="D85" s="2">
        <v>785024033.86473</v>
      </c>
      <c r="E85" s="2">
        <v>99.999999999999986</v>
      </c>
      <c r="F85" s="2">
        <v>99.999999999999986</v>
      </c>
      <c r="G85" s="2">
        <v>130205290.78791988</v>
      </c>
      <c r="H85" s="2">
        <v>16.58615343875649</v>
      </c>
      <c r="I85" s="2">
        <v>100</v>
      </c>
      <c r="J85" s="2">
        <v>100</v>
      </c>
      <c r="K85" s="2">
        <v>99.999999999999986</v>
      </c>
      <c r="N85"/>
    </row>
    <row r="86" spans="1:14" x14ac:dyDescent="0.35">
      <c r="C86"/>
      <c r="N86"/>
    </row>
    <row r="87" spans="1:14" x14ac:dyDescent="0.35">
      <c r="C87"/>
      <c r="N87"/>
    </row>
    <row r="88" spans="1:14" x14ac:dyDescent="0.35">
      <c r="C88"/>
      <c r="N88"/>
    </row>
    <row r="89" spans="1:14" x14ac:dyDescent="0.35">
      <c r="C89"/>
      <c r="N89"/>
    </row>
    <row r="90" spans="1:14" x14ac:dyDescent="0.35">
      <c r="C90"/>
      <c r="N90"/>
    </row>
    <row r="91" spans="1:14" x14ac:dyDescent="0.35">
      <c r="C91"/>
      <c r="N91"/>
    </row>
    <row r="92" spans="1:14" x14ac:dyDescent="0.35">
      <c r="C92"/>
      <c r="N92"/>
    </row>
    <row r="93" spans="1:14" x14ac:dyDescent="0.35">
      <c r="C93"/>
    </row>
    <row r="94" spans="1:14" x14ac:dyDescent="0.35">
      <c r="C94"/>
    </row>
    <row r="95" spans="1:14" x14ac:dyDescent="0.35">
      <c r="C95"/>
    </row>
    <row r="96" spans="1:14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49872-9F1C-49E8-8807-1A1500FF2C2C}">
  <sheetPr codeName="Hoja4"/>
  <dimension ref="A2:N45"/>
  <sheetViews>
    <sheetView workbookViewId="0">
      <selection activeCell="B18" sqref="B18"/>
    </sheetView>
  </sheetViews>
  <sheetFormatPr baseColWidth="10" defaultRowHeight="14.5" x14ac:dyDescent="0.35"/>
  <cols>
    <col min="1" max="1" width="11.453125" customWidth="1"/>
    <col min="2" max="2" width="25.453125" bestFit="1" customWidth="1"/>
    <col min="3" max="4" width="23.54296875" bestFit="1" customWidth="1"/>
    <col min="5" max="5" width="18.453125" bestFit="1" customWidth="1"/>
    <col min="6" max="6" width="30.54296875" bestFit="1" customWidth="1"/>
    <col min="7" max="7" width="30.81640625" bestFit="1" customWidth="1"/>
    <col min="8" max="8" width="24.54296875" bestFit="1" customWidth="1"/>
    <col min="9" max="9" width="30.453125" bestFit="1" customWidth="1"/>
    <col min="10" max="10" width="30.54296875" bestFit="1" customWidth="1"/>
    <col min="11" max="11" width="25.453125" bestFit="1" customWidth="1"/>
    <col min="12" max="12" width="29.54296875" bestFit="1" customWidth="1"/>
    <col min="13" max="13" width="30" bestFit="1" customWidth="1"/>
    <col min="14" max="14" width="22.54296875" bestFit="1" customWidth="1"/>
  </cols>
  <sheetData>
    <row r="2" spans="1:14" x14ac:dyDescent="0.35">
      <c r="A2" s="1" t="s">
        <v>5</v>
      </c>
      <c r="B2" t="s">
        <v>404</v>
      </c>
    </row>
    <row r="3" spans="1:14" x14ac:dyDescent="0.35">
      <c r="A3" s="1" t="s">
        <v>138</v>
      </c>
      <c r="B3" t="s">
        <v>147</v>
      </c>
    </row>
    <row r="4" spans="1:14" x14ac:dyDescent="0.35">
      <c r="A4" s="1" t="s">
        <v>4</v>
      </c>
      <c r="B4" t="s">
        <v>213</v>
      </c>
    </row>
    <row r="6" spans="1:14" x14ac:dyDescent="0.35">
      <c r="A6" s="1" t="s">
        <v>187</v>
      </c>
      <c r="B6" s="1" t="s">
        <v>0</v>
      </c>
      <c r="C6" t="s">
        <v>122</v>
      </c>
      <c r="D6" t="s">
        <v>139</v>
      </c>
      <c r="E6" t="s">
        <v>332</v>
      </c>
      <c r="F6" t="s">
        <v>214</v>
      </c>
      <c r="G6" t="s">
        <v>241</v>
      </c>
      <c r="H6" t="s">
        <v>397</v>
      </c>
      <c r="I6" t="s">
        <v>215</v>
      </c>
      <c r="J6" t="s">
        <v>242</v>
      </c>
      <c r="K6" t="s">
        <v>398</v>
      </c>
      <c r="L6" t="s">
        <v>216</v>
      </c>
      <c r="M6" t="s">
        <v>243</v>
      </c>
      <c r="N6" t="s">
        <v>399</v>
      </c>
    </row>
    <row r="7" spans="1:14" x14ac:dyDescent="0.35">
      <c r="A7">
        <v>1</v>
      </c>
      <c r="B7" t="s">
        <v>32</v>
      </c>
      <c r="C7" s="2">
        <v>58709567.18479</v>
      </c>
      <c r="D7" s="2">
        <v>51186624.654870003</v>
      </c>
      <c r="E7" s="2">
        <v>76.129113016520932</v>
      </c>
      <c r="F7" s="2">
        <v>50050237.621789999</v>
      </c>
      <c r="G7" s="2">
        <v>43246378.266149998</v>
      </c>
      <c r="H7" s="2">
        <v>15.732784173895897</v>
      </c>
      <c r="I7" s="2">
        <v>6023647.2447699998</v>
      </c>
      <c r="J7" s="2">
        <v>5597069.0559599996</v>
      </c>
      <c r="K7" s="2">
        <v>1.6024831155878356</v>
      </c>
      <c r="L7" s="2">
        <v>2635682.3182300003</v>
      </c>
      <c r="M7" s="2">
        <v>2343177.3327600001</v>
      </c>
      <c r="N7" s="2">
        <v>0.70117592239222348</v>
      </c>
    </row>
    <row r="8" spans="1:14" x14ac:dyDescent="0.35">
      <c r="A8">
        <v>2</v>
      </c>
      <c r="B8" t="s">
        <v>29</v>
      </c>
      <c r="C8" s="2">
        <v>55172206.6329</v>
      </c>
      <c r="D8" s="2">
        <v>32898528.316720001</v>
      </c>
      <c r="E8" s="2">
        <v>98.170549914804994</v>
      </c>
      <c r="F8" s="2">
        <v>38930984.714459993</v>
      </c>
      <c r="G8" s="2">
        <v>18596545.691979997</v>
      </c>
      <c r="H8" s="2">
        <v>109.34524808685029</v>
      </c>
      <c r="I8" s="2">
        <v>16241221.918439999</v>
      </c>
      <c r="J8" s="2">
        <v>14301982.624740001</v>
      </c>
      <c r="K8" s="2">
        <v>4.3206852664575202</v>
      </c>
      <c r="L8" s="2">
        <v>0</v>
      </c>
      <c r="M8" s="2">
        <v>0</v>
      </c>
      <c r="N8" s="2">
        <v>0</v>
      </c>
    </row>
    <row r="9" spans="1:14" x14ac:dyDescent="0.35">
      <c r="A9">
        <v>3</v>
      </c>
      <c r="B9" t="s">
        <v>54</v>
      </c>
      <c r="C9" s="2">
        <v>54803279.124120004</v>
      </c>
      <c r="D9" s="2">
        <v>53633599.839929998</v>
      </c>
      <c r="E9" s="2">
        <v>65.024588032855945</v>
      </c>
      <c r="F9" s="2">
        <v>10375288.437129999</v>
      </c>
      <c r="G9" s="2">
        <v>9727393.17007</v>
      </c>
      <c r="H9" s="2">
        <v>6.660523078819236</v>
      </c>
      <c r="I9" s="2">
        <v>36408781.631829999</v>
      </c>
      <c r="J9" s="2">
        <v>36550842.942100003</v>
      </c>
      <c r="K9" s="2">
        <v>9.6859021541789936</v>
      </c>
      <c r="L9" s="2">
        <v>8019209.0551600009</v>
      </c>
      <c r="M9" s="2">
        <v>7355363.7277600002</v>
      </c>
      <c r="N9" s="2">
        <v>2.1333664786596676</v>
      </c>
    </row>
    <row r="10" spans="1:14" x14ac:dyDescent="0.35">
      <c r="A10">
        <v>4</v>
      </c>
      <c r="B10" t="s">
        <v>35</v>
      </c>
      <c r="C10" s="2">
        <v>39527147.690480001</v>
      </c>
      <c r="D10" s="2">
        <v>36667379.174269997</v>
      </c>
      <c r="E10" s="2">
        <v>33.933747140620305</v>
      </c>
      <c r="F10" s="2">
        <v>10398324.99009</v>
      </c>
      <c r="G10" s="2">
        <v>9951703.1873700004</v>
      </c>
      <c r="H10" s="2">
        <v>4.4878931205144967</v>
      </c>
      <c r="I10" s="2">
        <v>21169843.15955</v>
      </c>
      <c r="J10" s="2">
        <v>19070462.77369</v>
      </c>
      <c r="K10" s="2">
        <v>5.631856389378731</v>
      </c>
      <c r="L10" s="2">
        <v>7958979.5408399999</v>
      </c>
      <c r="M10" s="2">
        <v>7645213.2132099997</v>
      </c>
      <c r="N10" s="2">
        <v>2.1173434985886384</v>
      </c>
    </row>
    <row r="11" spans="1:14" x14ac:dyDescent="0.35">
      <c r="A11">
        <v>5</v>
      </c>
      <c r="B11" t="s">
        <v>44</v>
      </c>
      <c r="C11" s="2">
        <v>28212555.95786</v>
      </c>
      <c r="D11" s="2">
        <v>26072847.953479998</v>
      </c>
      <c r="E11" s="2">
        <v>65.640996282901796</v>
      </c>
      <c r="F11" s="2">
        <v>2988391.0641100002</v>
      </c>
      <c r="G11" s="2">
        <v>2695983.2729099998</v>
      </c>
      <c r="H11" s="2">
        <v>10.846053613840878</v>
      </c>
      <c r="I11" s="2">
        <v>18212477.241299998</v>
      </c>
      <c r="J11" s="2">
        <v>16982045.042619999</v>
      </c>
      <c r="K11" s="2">
        <v>4.8451023252649561</v>
      </c>
      <c r="L11" s="2">
        <v>7011687.6524499999</v>
      </c>
      <c r="M11" s="2">
        <v>6394819.6379500004</v>
      </c>
      <c r="N11" s="2">
        <v>1.8653335127787452</v>
      </c>
    </row>
    <row r="12" spans="1:14" x14ac:dyDescent="0.35">
      <c r="A12">
        <v>5.0999999999999996</v>
      </c>
      <c r="B12" t="s">
        <v>80</v>
      </c>
      <c r="C12" s="2">
        <v>236424756.59015</v>
      </c>
      <c r="D12" s="2">
        <v>200458979.93927002</v>
      </c>
      <c r="E12" s="2">
        <v>62.701655725042116</v>
      </c>
      <c r="F12" s="2">
        <v>112743226.82758</v>
      </c>
      <c r="G12" s="2">
        <v>84218003.588479996</v>
      </c>
      <c r="H12" s="2">
        <v>33.870695128899861</v>
      </c>
      <c r="I12" s="2">
        <v>98055971.195889995</v>
      </c>
      <c r="J12" s="2">
        <v>92502402.439110011</v>
      </c>
      <c r="K12" s="2">
        <v>26.086029250868037</v>
      </c>
      <c r="L12" s="2">
        <v>25625558.566679999</v>
      </c>
      <c r="M12" s="2">
        <v>23738573.911679998</v>
      </c>
      <c r="N12" s="2">
        <v>6.8172194124192744</v>
      </c>
    </row>
    <row r="13" spans="1:14" x14ac:dyDescent="0.35">
      <c r="A13">
        <v>6</v>
      </c>
      <c r="B13" t="s">
        <v>6</v>
      </c>
      <c r="C13" s="2">
        <v>26879508.831569999</v>
      </c>
      <c r="D13" s="2">
        <v>21816337.410909999</v>
      </c>
      <c r="E13" s="2">
        <v>59.214458772521169</v>
      </c>
      <c r="F13" s="2">
        <v>5028208.4424799997</v>
      </c>
      <c r="G13" s="2">
        <v>5530582.3218299998</v>
      </c>
      <c r="H13" s="2">
        <v>-9.0835620937610546</v>
      </c>
      <c r="I13" s="2">
        <v>11029308.32343</v>
      </c>
      <c r="J13" s="2">
        <v>9222621.4500399996</v>
      </c>
      <c r="K13" s="2">
        <v>2.9341493030247672</v>
      </c>
      <c r="L13" s="2">
        <v>10821992.06566</v>
      </c>
      <c r="M13" s="2">
        <v>7063133.6390399998</v>
      </c>
      <c r="N13" s="2">
        <v>2.8789965377376348</v>
      </c>
    </row>
    <row r="14" spans="1:14" x14ac:dyDescent="0.35">
      <c r="A14">
        <v>7</v>
      </c>
      <c r="B14" t="s">
        <v>87</v>
      </c>
      <c r="C14" s="2">
        <v>16684352.548669999</v>
      </c>
      <c r="D14" s="2">
        <v>17510255.988259997</v>
      </c>
      <c r="E14" s="2">
        <v>77.096687682243115</v>
      </c>
      <c r="F14" s="2">
        <v>9456070.6126299985</v>
      </c>
      <c r="G14" s="2">
        <v>10809361.19915</v>
      </c>
      <c r="H14" s="2">
        <v>-12.519616669173917</v>
      </c>
      <c r="I14" s="2">
        <v>1367323.41072</v>
      </c>
      <c r="J14" s="2">
        <v>1393444.9864999999</v>
      </c>
      <c r="K14" s="2">
        <v>0.3637518251303965</v>
      </c>
      <c r="L14" s="2">
        <v>5860958.5253199991</v>
      </c>
      <c r="M14" s="2">
        <v>5307449.8026099997</v>
      </c>
      <c r="N14" s="2">
        <v>1.5592027049957995</v>
      </c>
    </row>
    <row r="15" spans="1:14" x14ac:dyDescent="0.35">
      <c r="A15">
        <v>8</v>
      </c>
      <c r="B15" t="s">
        <v>66</v>
      </c>
      <c r="C15" s="2">
        <v>16584529.487159999</v>
      </c>
      <c r="D15" s="2">
        <v>9369131.335479999</v>
      </c>
      <c r="E15" s="2">
        <v>97.440067824514557</v>
      </c>
      <c r="F15" s="2">
        <v>12527726.040879998</v>
      </c>
      <c r="G15" s="2">
        <v>7088212.1908299997</v>
      </c>
      <c r="H15" s="2">
        <v>76.740279545906958</v>
      </c>
      <c r="I15" s="2">
        <v>4056803.4462799998</v>
      </c>
      <c r="J15" s="2">
        <v>2280919.1446500006</v>
      </c>
      <c r="K15" s="2">
        <v>1.0792396635720438</v>
      </c>
      <c r="L15" s="2">
        <v>0</v>
      </c>
      <c r="M15" s="2">
        <v>0</v>
      </c>
      <c r="N15" s="2">
        <v>0</v>
      </c>
    </row>
    <row r="16" spans="1:14" x14ac:dyDescent="0.35">
      <c r="A16">
        <v>9</v>
      </c>
      <c r="B16" t="s">
        <v>8</v>
      </c>
      <c r="C16" s="2">
        <v>15278066.394459998</v>
      </c>
      <c r="D16" s="2">
        <v>11818475.58759</v>
      </c>
      <c r="E16" s="2">
        <v>60.442524758198168</v>
      </c>
      <c r="F16" s="2">
        <v>6738608.2969300002</v>
      </c>
      <c r="G16" s="2">
        <v>5067714.1190600004</v>
      </c>
      <c r="H16" s="2">
        <v>32.971358261620544</v>
      </c>
      <c r="I16" s="2">
        <v>8539458.0975299999</v>
      </c>
      <c r="J16" s="2">
        <v>6750761.4685299993</v>
      </c>
      <c r="K16" s="2">
        <v>2.2717693884619488</v>
      </c>
      <c r="L16" s="2">
        <v>0</v>
      </c>
      <c r="M16" s="2">
        <v>0</v>
      </c>
      <c r="N16" s="2">
        <v>0</v>
      </c>
    </row>
    <row r="17" spans="1:14" x14ac:dyDescent="0.35">
      <c r="A17">
        <v>10</v>
      </c>
      <c r="B17" t="s">
        <v>30</v>
      </c>
      <c r="C17" s="2">
        <v>9000545.2941200007</v>
      </c>
      <c r="D17" s="2">
        <v>6089419.66536</v>
      </c>
      <c r="E17" s="2">
        <v>28.225540001304637</v>
      </c>
      <c r="F17" s="2">
        <v>8031884.8050100002</v>
      </c>
      <c r="G17" s="2">
        <v>5213652.3796399999</v>
      </c>
      <c r="H17" s="2">
        <v>54.054858670201526</v>
      </c>
      <c r="I17" s="2">
        <v>922917.84103999997</v>
      </c>
      <c r="J17" s="2">
        <v>831403.32863999996</v>
      </c>
      <c r="K17" s="2">
        <v>0.24552570846931276</v>
      </c>
      <c r="L17" s="2">
        <v>45742.648070000003</v>
      </c>
      <c r="M17" s="2">
        <v>44363.95708</v>
      </c>
      <c r="N17" s="2">
        <v>1.2169009607608649E-2</v>
      </c>
    </row>
    <row r="18" spans="1:14" x14ac:dyDescent="0.35">
      <c r="A18">
        <v>11</v>
      </c>
      <c r="B18" t="s">
        <v>36</v>
      </c>
      <c r="C18" s="2">
        <v>6585151.6043100003</v>
      </c>
      <c r="D18" s="2">
        <v>6043669.1433999995</v>
      </c>
      <c r="E18" s="2">
        <v>10.658431793872584</v>
      </c>
      <c r="F18" s="2">
        <v>1283916.6674499998</v>
      </c>
      <c r="G18" s="2">
        <v>1435565.2575700001</v>
      </c>
      <c r="H18" s="2">
        <v>-10.563684884426493</v>
      </c>
      <c r="I18" s="2">
        <v>5270043.399960001</v>
      </c>
      <c r="J18" s="2">
        <v>4596068.5037800008</v>
      </c>
      <c r="K18" s="2">
        <v>1.4020003535538166</v>
      </c>
      <c r="L18" s="2">
        <v>31191.536899999999</v>
      </c>
      <c r="M18" s="2">
        <v>12035.38205</v>
      </c>
      <c r="N18" s="2">
        <v>8.2979479375860209E-3</v>
      </c>
    </row>
    <row r="19" spans="1:14" x14ac:dyDescent="0.35">
      <c r="A19">
        <v>12</v>
      </c>
      <c r="B19" t="s">
        <v>69</v>
      </c>
      <c r="C19" s="2">
        <v>6014101.7131199995</v>
      </c>
      <c r="D19" s="2">
        <v>5016047.7500299998</v>
      </c>
      <c r="E19" s="2">
        <v>19.532041976425816</v>
      </c>
      <c r="F19" s="2">
        <v>3417021.5673699994</v>
      </c>
      <c r="G19" s="2">
        <v>2656727.1164400005</v>
      </c>
      <c r="H19" s="2">
        <v>28.617709595586515</v>
      </c>
      <c r="I19" s="2">
        <v>2597080.1457500001</v>
      </c>
      <c r="J19" s="2">
        <v>2359320.6335900002</v>
      </c>
      <c r="K19" s="2">
        <v>0.69090650801409592</v>
      </c>
      <c r="L19" s="2">
        <v>0</v>
      </c>
      <c r="M19" s="2">
        <v>0</v>
      </c>
      <c r="N19" s="2">
        <v>0</v>
      </c>
    </row>
    <row r="20" spans="1:14" x14ac:dyDescent="0.35">
      <c r="A20">
        <v>13</v>
      </c>
      <c r="B20" t="s">
        <v>97</v>
      </c>
      <c r="C20" s="2">
        <v>5011186.3019700004</v>
      </c>
      <c r="D20" s="2">
        <v>4263445.3383800006</v>
      </c>
      <c r="E20" s="2">
        <v>100</v>
      </c>
      <c r="F20" s="2">
        <v>1265297.9122599999</v>
      </c>
      <c r="G20" s="2">
        <v>1364920.6938999998</v>
      </c>
      <c r="H20" s="2">
        <v>-7.2987963392471489</v>
      </c>
      <c r="I20" s="2">
        <v>3507282.94117</v>
      </c>
      <c r="J20" s="2">
        <v>2643984.1206199997</v>
      </c>
      <c r="K20" s="2">
        <v>0.93304960706223605</v>
      </c>
      <c r="L20" s="2">
        <v>238605.44854000001</v>
      </c>
      <c r="M20" s="2">
        <v>254540.52386000002</v>
      </c>
      <c r="N20" s="2">
        <v>6.3476692282170954E-2</v>
      </c>
    </row>
    <row r="21" spans="1:14" x14ac:dyDescent="0.35">
      <c r="A21">
        <v>14</v>
      </c>
      <c r="B21" t="s">
        <v>95</v>
      </c>
      <c r="C21" s="2">
        <v>4701929.3524399996</v>
      </c>
      <c r="D21" s="2">
        <v>4587074.3262399994</v>
      </c>
      <c r="E21" s="2">
        <v>98.269192965031436</v>
      </c>
      <c r="F21" s="2">
        <v>1038234.35858</v>
      </c>
      <c r="G21" s="2">
        <v>2182770.94759</v>
      </c>
      <c r="H21" s="2">
        <v>-52.435029441530922</v>
      </c>
      <c r="I21" s="2">
        <v>3663694.9938600003</v>
      </c>
      <c r="J21" s="2">
        <v>2404303.3786499999</v>
      </c>
      <c r="K21" s="2">
        <v>0.97466022324295343</v>
      </c>
      <c r="L21" s="2">
        <v>0</v>
      </c>
      <c r="M21" s="2">
        <v>0</v>
      </c>
      <c r="N21" s="2">
        <v>0</v>
      </c>
    </row>
    <row r="22" spans="1:14" x14ac:dyDescent="0.35">
      <c r="A22">
        <v>15</v>
      </c>
      <c r="B22" t="s">
        <v>42</v>
      </c>
      <c r="C22" s="2">
        <v>3917386.6952900002</v>
      </c>
      <c r="D22" s="2">
        <v>2628465.8939699996</v>
      </c>
      <c r="E22" s="2">
        <v>97.282842437550372</v>
      </c>
      <c r="F22" s="2">
        <v>3069184.91151</v>
      </c>
      <c r="G22" s="2">
        <v>20057.464670000001</v>
      </c>
      <c r="H22" s="2">
        <v>15201.958457893174</v>
      </c>
      <c r="I22" s="2">
        <v>466657.54499000002</v>
      </c>
      <c r="J22" s="2">
        <v>1901522.1712900002</v>
      </c>
      <c r="K22" s="2">
        <v>0.12414585486516141</v>
      </c>
      <c r="L22" s="2">
        <v>381544.23878999997</v>
      </c>
      <c r="M22" s="2">
        <v>706886.25800999999</v>
      </c>
      <c r="N22" s="2">
        <v>0.10150298908051911</v>
      </c>
    </row>
    <row r="23" spans="1:14" x14ac:dyDescent="0.35">
      <c r="A23">
        <v>15.1</v>
      </c>
      <c r="B23" t="s">
        <v>98</v>
      </c>
      <c r="C23" s="2">
        <v>110656758.22310998</v>
      </c>
      <c r="D23" s="2">
        <v>89142322.439619988</v>
      </c>
      <c r="E23" s="2">
        <v>44.688733102939494</v>
      </c>
      <c r="F23" s="2">
        <v>51856153.615099996</v>
      </c>
      <c r="G23" s="2">
        <v>41369563.690680005</v>
      </c>
      <c r="H23" s="2">
        <v>25.34856302287394</v>
      </c>
      <c r="I23" s="2">
        <v>41420570.144730009</v>
      </c>
      <c r="J23" s="2">
        <v>34384349.186289996</v>
      </c>
      <c r="K23" s="2">
        <v>11.019198435396735</v>
      </c>
      <c r="L23" s="2">
        <v>17380034.46328</v>
      </c>
      <c r="M23" s="2">
        <v>13388409.562649999</v>
      </c>
      <c r="N23" s="2">
        <v>4.6236458816413197</v>
      </c>
    </row>
    <row r="24" spans="1:14" x14ac:dyDescent="0.35">
      <c r="A24">
        <v>16</v>
      </c>
      <c r="B24" t="s">
        <v>103</v>
      </c>
      <c r="C24" s="2">
        <v>3873467.4639400002</v>
      </c>
      <c r="D24" s="2">
        <v>1031653.28337</v>
      </c>
      <c r="E24" s="2">
        <v>100</v>
      </c>
      <c r="F24" s="2">
        <v>3873467.4639400002</v>
      </c>
      <c r="G24" s="2">
        <v>1031653.28337</v>
      </c>
      <c r="H24" s="2">
        <v>275.46213697754405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</row>
    <row r="25" spans="1:14" x14ac:dyDescent="0.35">
      <c r="A25">
        <v>17</v>
      </c>
      <c r="B25" t="s">
        <v>401</v>
      </c>
      <c r="C25" s="2">
        <v>3403766.8561199997</v>
      </c>
      <c r="D25" s="2">
        <v>3420279.83</v>
      </c>
      <c r="E25" s="2">
        <v>96.059015434450998</v>
      </c>
      <c r="F25" s="2">
        <v>3400327.9671199997</v>
      </c>
      <c r="G25" s="2">
        <v>3420019.676</v>
      </c>
      <c r="H25" s="2">
        <v>-0.5757776488301225</v>
      </c>
      <c r="I25" s="2">
        <v>0</v>
      </c>
      <c r="J25" s="2">
        <v>0</v>
      </c>
      <c r="K25" s="2">
        <v>0</v>
      </c>
      <c r="L25" s="2">
        <v>3438.8890000000001</v>
      </c>
      <c r="M25" s="2">
        <v>260.154</v>
      </c>
      <c r="N25" s="2">
        <v>9.1485462792752789E-4</v>
      </c>
    </row>
    <row r="26" spans="1:14" x14ac:dyDescent="0.35">
      <c r="A26">
        <v>18</v>
      </c>
      <c r="B26" t="s">
        <v>100</v>
      </c>
      <c r="C26" s="2">
        <v>3203239.8145100004</v>
      </c>
      <c r="D26" s="2">
        <v>4110479.3928899998</v>
      </c>
      <c r="E26" s="2">
        <v>87.503431855592709</v>
      </c>
      <c r="F26" s="2">
        <v>3060800.5975000001</v>
      </c>
      <c r="G26" s="2">
        <v>3989311.4307199996</v>
      </c>
      <c r="H26" s="2">
        <v>-23.274964849069701</v>
      </c>
      <c r="I26" s="2">
        <v>9281.4781000000003</v>
      </c>
      <c r="J26" s="2">
        <v>10366.274039999998</v>
      </c>
      <c r="K26" s="2">
        <v>2.4691704773817935E-3</v>
      </c>
      <c r="L26" s="2">
        <v>133157.73890999999</v>
      </c>
      <c r="M26" s="2">
        <v>110801.68812999999</v>
      </c>
      <c r="N26" s="2">
        <v>3.5424223836878405E-2</v>
      </c>
    </row>
    <row r="27" spans="1:14" x14ac:dyDescent="0.35">
      <c r="A27">
        <v>19</v>
      </c>
      <c r="B27" t="s">
        <v>65</v>
      </c>
      <c r="C27" s="2">
        <v>3105982.6271599997</v>
      </c>
      <c r="D27" s="2">
        <v>2259905.7798299999</v>
      </c>
      <c r="E27" s="2">
        <v>13.723120674192696</v>
      </c>
      <c r="F27" s="2">
        <v>2178984.0025300002</v>
      </c>
      <c r="G27" s="2">
        <v>1426399.9297500001</v>
      </c>
      <c r="H27" s="2">
        <v>52.761084537623518</v>
      </c>
      <c r="I27" s="2">
        <v>815290.02666000009</v>
      </c>
      <c r="J27" s="2">
        <v>721174.87661000004</v>
      </c>
      <c r="K27" s="2">
        <v>0.21689326232776301</v>
      </c>
      <c r="L27" s="2">
        <v>111708.59797</v>
      </c>
      <c r="M27" s="2">
        <v>112330.97347000001</v>
      </c>
      <c r="N27" s="2">
        <v>2.9718065291479353E-2</v>
      </c>
    </row>
    <row r="28" spans="1:14" x14ac:dyDescent="0.35">
      <c r="A28">
        <v>20</v>
      </c>
      <c r="B28" t="s">
        <v>62</v>
      </c>
      <c r="C28" s="2">
        <v>2602156.99174</v>
      </c>
      <c r="D28" s="2">
        <v>2274000.3391799997</v>
      </c>
      <c r="E28" s="2">
        <v>34.440239034284239</v>
      </c>
      <c r="F28" s="2">
        <v>2602156.99174</v>
      </c>
      <c r="G28" s="2">
        <v>2274000.3391799997</v>
      </c>
      <c r="H28" s="2">
        <v>14.43080930578633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</row>
    <row r="29" spans="1:14" x14ac:dyDescent="0.35">
      <c r="A29">
        <v>21</v>
      </c>
      <c r="B29" t="s">
        <v>119</v>
      </c>
      <c r="C29" s="2">
        <v>2296927.3699899996</v>
      </c>
      <c r="D29" s="2">
        <v>2054654.45951</v>
      </c>
      <c r="E29" s="2">
        <v>100</v>
      </c>
      <c r="F29" s="2">
        <v>685048.27032000001</v>
      </c>
      <c r="G29" s="2">
        <v>625406.75955000008</v>
      </c>
      <c r="H29" s="2">
        <v>9.5364352654125248</v>
      </c>
      <c r="I29" s="2">
        <v>1613036.8737999999</v>
      </c>
      <c r="J29" s="2">
        <v>1432598.1050599997</v>
      </c>
      <c r="K29" s="2">
        <v>0.42911947696296149</v>
      </c>
      <c r="L29" s="2">
        <v>-1157.7741299999998</v>
      </c>
      <c r="M29" s="2">
        <v>-3350.4050999999999</v>
      </c>
      <c r="N29" s="2">
        <v>-3.0800500421073991E-4</v>
      </c>
    </row>
    <row r="30" spans="1:14" x14ac:dyDescent="0.35">
      <c r="A30">
        <v>22</v>
      </c>
      <c r="B30" t="s">
        <v>105</v>
      </c>
      <c r="C30" s="2">
        <v>2187596.16132</v>
      </c>
      <c r="D30" s="2">
        <v>1903927.41191</v>
      </c>
      <c r="E30" s="2">
        <v>99.99999242821913</v>
      </c>
      <c r="F30" s="2">
        <v>453204.93780000001</v>
      </c>
      <c r="G30" s="2">
        <v>515118.32919000002</v>
      </c>
      <c r="H30" s="2">
        <v>-12.019256136227185</v>
      </c>
      <c r="I30" s="2">
        <v>1712415.09143</v>
      </c>
      <c r="J30" s="2">
        <v>1367279.2335300001</v>
      </c>
      <c r="K30" s="2">
        <v>0.45555726611928338</v>
      </c>
      <c r="L30" s="2">
        <v>21976.132089999999</v>
      </c>
      <c r="M30" s="2">
        <v>21529.849190000001</v>
      </c>
      <c r="N30" s="2">
        <v>5.8463550717929988E-3</v>
      </c>
    </row>
    <row r="31" spans="1:14" x14ac:dyDescent="0.35">
      <c r="A31">
        <v>23</v>
      </c>
      <c r="B31" t="s">
        <v>16</v>
      </c>
      <c r="C31" s="2">
        <v>1260011.44759</v>
      </c>
      <c r="D31" s="2">
        <v>1451209.47997</v>
      </c>
      <c r="E31" s="2">
        <v>19.458126539905617</v>
      </c>
      <c r="F31" s="2">
        <v>1063388.55314</v>
      </c>
      <c r="G31" s="2">
        <v>1177184.08559</v>
      </c>
      <c r="H31" s="2">
        <v>-9.6667576331501479</v>
      </c>
      <c r="I31" s="2">
        <v>196549.71621000001</v>
      </c>
      <c r="J31" s="2">
        <v>272981.71392999997</v>
      </c>
      <c r="K31" s="2">
        <v>5.2288520360081629E-2</v>
      </c>
      <c r="L31" s="2">
        <v>73.178240000000002</v>
      </c>
      <c r="M31" s="2">
        <v>1043.6804499999998</v>
      </c>
      <c r="N31" s="2">
        <v>1.9467755873362398E-5</v>
      </c>
    </row>
    <row r="32" spans="1:14" x14ac:dyDescent="0.35">
      <c r="A32">
        <v>24</v>
      </c>
      <c r="B32" t="s">
        <v>12</v>
      </c>
      <c r="C32" s="2">
        <v>1112737.2676300001</v>
      </c>
      <c r="D32" s="2">
        <v>583459.9452999999</v>
      </c>
      <c r="E32" s="2">
        <v>100</v>
      </c>
      <c r="F32" s="2">
        <v>1103263.2049</v>
      </c>
      <c r="G32" s="2">
        <v>573380.07889</v>
      </c>
      <c r="H32" s="2">
        <v>92.413940685870145</v>
      </c>
      <c r="I32" s="2">
        <v>9474.0627299999996</v>
      </c>
      <c r="J32" s="2">
        <v>10079.866410000001</v>
      </c>
      <c r="K32" s="2">
        <v>2.5204041578010248E-3</v>
      </c>
      <c r="L32" s="2">
        <v>0</v>
      </c>
      <c r="M32" s="2">
        <v>0</v>
      </c>
      <c r="N32" s="2">
        <v>0</v>
      </c>
    </row>
    <row r="33" spans="1:14" x14ac:dyDescent="0.35">
      <c r="A33">
        <v>25</v>
      </c>
      <c r="B33" t="s">
        <v>22</v>
      </c>
      <c r="C33" s="2">
        <v>1065684.53697</v>
      </c>
      <c r="D33" s="2">
        <v>986902.89640999993</v>
      </c>
      <c r="E33" s="2">
        <v>4.0377257997376033</v>
      </c>
      <c r="F33" s="2">
        <v>1065684.53697</v>
      </c>
      <c r="G33" s="2">
        <v>986902.89640999993</v>
      </c>
      <c r="H33" s="2">
        <v>7.9827144946660544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</row>
    <row r="34" spans="1:14" x14ac:dyDescent="0.35">
      <c r="A34">
        <v>26</v>
      </c>
      <c r="B34" t="s">
        <v>59</v>
      </c>
      <c r="C34" s="2">
        <v>890836.55790999997</v>
      </c>
      <c r="D34" s="2">
        <v>663044.63132000004</v>
      </c>
      <c r="E34" s="2">
        <v>19.099820840595324</v>
      </c>
      <c r="F34" s="2">
        <v>53426.252410000008</v>
      </c>
      <c r="G34" s="2">
        <v>206932.42822999999</v>
      </c>
      <c r="H34" s="2">
        <v>-74.181788293414257</v>
      </c>
      <c r="I34" s="2">
        <v>480752.91959</v>
      </c>
      <c r="J34" s="2">
        <v>352574.89208999998</v>
      </c>
      <c r="K34" s="2">
        <v>0.12789567600948509</v>
      </c>
      <c r="L34" s="2">
        <v>356657.38591000001</v>
      </c>
      <c r="M34" s="2">
        <v>103537.311</v>
      </c>
      <c r="N34" s="2">
        <v>9.4882289042855936E-2</v>
      </c>
    </row>
    <row r="35" spans="1:14" x14ac:dyDescent="0.35">
      <c r="A35">
        <v>27</v>
      </c>
      <c r="B35" t="s">
        <v>92</v>
      </c>
      <c r="C35" s="2">
        <v>778860.89405999996</v>
      </c>
      <c r="D35" s="2">
        <v>716996.98750000005</v>
      </c>
      <c r="E35" s="2">
        <v>5.7729217858479736</v>
      </c>
      <c r="F35" s="2">
        <v>278209.07498999994</v>
      </c>
      <c r="G35" s="2">
        <v>285225.70905</v>
      </c>
      <c r="H35" s="2">
        <v>-2.4600286150117223</v>
      </c>
      <c r="I35" s="2">
        <v>220474.39747000003</v>
      </c>
      <c r="J35" s="2">
        <v>165603.46669999999</v>
      </c>
      <c r="K35" s="2">
        <v>5.8653251926701552E-2</v>
      </c>
      <c r="L35" s="2">
        <v>280177.4216</v>
      </c>
      <c r="M35" s="2">
        <v>266259.08821000002</v>
      </c>
      <c r="N35" s="2">
        <v>7.4536168742742812E-2</v>
      </c>
    </row>
    <row r="36" spans="1:14" x14ac:dyDescent="0.35">
      <c r="A36">
        <v>28</v>
      </c>
      <c r="B36" t="s">
        <v>13</v>
      </c>
      <c r="C36" s="2">
        <v>765198.55158000009</v>
      </c>
      <c r="D36" s="2">
        <v>728265.59307000006</v>
      </c>
      <c r="E36" s="2">
        <v>21.014956866756162</v>
      </c>
      <c r="F36" s="2">
        <v>313300.83784999995</v>
      </c>
      <c r="G36" s="2">
        <v>380976.58538999996</v>
      </c>
      <c r="H36" s="2">
        <v>-17.763755079783017</v>
      </c>
      <c r="I36" s="2">
        <v>451897.71372999996</v>
      </c>
      <c r="J36" s="2">
        <v>347289.00768000004</v>
      </c>
      <c r="K36" s="2">
        <v>0.12021926696551112</v>
      </c>
      <c r="L36" s="2">
        <v>0</v>
      </c>
      <c r="M36" s="2">
        <v>0</v>
      </c>
      <c r="N36" s="2">
        <v>0</v>
      </c>
    </row>
    <row r="37" spans="1:14" x14ac:dyDescent="0.35">
      <c r="A37">
        <v>29</v>
      </c>
      <c r="B37" t="s">
        <v>86</v>
      </c>
      <c r="C37" s="2">
        <v>615192.24676000001</v>
      </c>
      <c r="D37" s="2">
        <v>536414.32687999995</v>
      </c>
      <c r="E37" s="2">
        <v>48.702868124613971</v>
      </c>
      <c r="F37" s="2">
        <v>113427.66495999999</v>
      </c>
      <c r="G37" s="2">
        <v>181729.23691000001</v>
      </c>
      <c r="H37" s="2">
        <v>-37.584250674989541</v>
      </c>
      <c r="I37" s="2">
        <v>428012.49366000004</v>
      </c>
      <c r="J37" s="2">
        <v>247474.16172</v>
      </c>
      <c r="K37" s="2">
        <v>0.11386503333944559</v>
      </c>
      <c r="L37" s="2">
        <v>73752.088140000007</v>
      </c>
      <c r="M37" s="2">
        <v>107210.92825</v>
      </c>
      <c r="N37" s="2">
        <v>1.962041786001175E-2</v>
      </c>
    </row>
    <row r="38" spans="1:14" x14ac:dyDescent="0.35">
      <c r="A38">
        <v>30</v>
      </c>
      <c r="B38" t="s">
        <v>114</v>
      </c>
      <c r="C38" s="2">
        <v>522511.37958999997</v>
      </c>
      <c r="D38" s="2">
        <v>370659.02233000001</v>
      </c>
      <c r="E38" s="2">
        <v>100</v>
      </c>
      <c r="F38" s="2">
        <v>269807.36266999994</v>
      </c>
      <c r="G38" s="2">
        <v>125608.99204000001</v>
      </c>
      <c r="H38" s="2">
        <v>114.79940113211016</v>
      </c>
      <c r="I38" s="2">
        <v>252704.01692000002</v>
      </c>
      <c r="J38" s="2">
        <v>245050.03029</v>
      </c>
      <c r="K38" s="2">
        <v>6.7227363074277277E-2</v>
      </c>
      <c r="L38" s="2">
        <v>0</v>
      </c>
      <c r="M38" s="2">
        <v>0</v>
      </c>
      <c r="N38" s="2">
        <v>0</v>
      </c>
    </row>
    <row r="39" spans="1:14" x14ac:dyDescent="0.35">
      <c r="A39">
        <v>31</v>
      </c>
      <c r="B39" t="s">
        <v>93</v>
      </c>
      <c r="C39" s="2">
        <v>421495.50661000004</v>
      </c>
      <c r="D39" s="2">
        <v>309248.08463999996</v>
      </c>
      <c r="E39" s="2">
        <v>16.443204696944381</v>
      </c>
      <c r="F39" s="2">
        <v>123764.45002999999</v>
      </c>
      <c r="G39" s="2">
        <v>104475.78410999999</v>
      </c>
      <c r="H39" s="2">
        <v>18.462331806661947</v>
      </c>
      <c r="I39" s="2">
        <v>295628.67804000003</v>
      </c>
      <c r="J39" s="2">
        <v>203721.05267</v>
      </c>
      <c r="K39" s="2">
        <v>7.8646697887890873E-2</v>
      </c>
      <c r="L39" s="2">
        <v>2102.3785400000002</v>
      </c>
      <c r="M39" s="2">
        <v>1051.2478599999999</v>
      </c>
      <c r="N39" s="2">
        <v>5.5930003468402712E-4</v>
      </c>
    </row>
    <row r="40" spans="1:14" x14ac:dyDescent="0.35">
      <c r="A40">
        <v>32</v>
      </c>
      <c r="B40" t="s">
        <v>260</v>
      </c>
      <c r="C40" s="2">
        <v>384025.86433000001</v>
      </c>
      <c r="D40" s="2">
        <v>58713.913110000001</v>
      </c>
      <c r="E40" s="2">
        <v>5.9630719114748034</v>
      </c>
      <c r="F40" s="2">
        <v>384025.86433000001</v>
      </c>
      <c r="G40" s="2">
        <v>58713.913110000001</v>
      </c>
      <c r="H40" s="2">
        <v>554.06280043118727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</row>
    <row r="41" spans="1:14" x14ac:dyDescent="0.35">
      <c r="A41">
        <v>33</v>
      </c>
      <c r="B41" t="s">
        <v>83</v>
      </c>
      <c r="C41" s="2">
        <v>232352.28250999999</v>
      </c>
      <c r="D41" s="2">
        <v>236437.78768000001</v>
      </c>
      <c r="E41" s="2">
        <v>15.054274984321578</v>
      </c>
      <c r="F41" s="2">
        <v>40734.999609999999</v>
      </c>
      <c r="G41" s="2">
        <v>3107.3123799999998</v>
      </c>
      <c r="H41" s="2">
        <v>1210.9399580225017</v>
      </c>
      <c r="I41" s="2">
        <v>191617.28290000002</v>
      </c>
      <c r="J41" s="2">
        <v>233330.47529999999</v>
      </c>
      <c r="K41" s="2">
        <v>5.097633510472812E-2</v>
      </c>
      <c r="L41" s="2">
        <v>0</v>
      </c>
      <c r="M41" s="2">
        <v>0</v>
      </c>
      <c r="N41" s="2">
        <v>0</v>
      </c>
    </row>
    <row r="42" spans="1:14" x14ac:dyDescent="0.35">
      <c r="A42">
        <v>34</v>
      </c>
      <c r="B42" t="s">
        <v>77</v>
      </c>
      <c r="C42" s="2">
        <v>83927.425659999994</v>
      </c>
      <c r="D42" s="2">
        <v>86337.051569999996</v>
      </c>
      <c r="E42" s="2">
        <v>7.600445710602906</v>
      </c>
      <c r="F42" s="2">
        <v>44991.431859999997</v>
      </c>
      <c r="G42" s="2">
        <v>46378.06149</v>
      </c>
      <c r="H42" s="2">
        <v>-2.9898395608858874</v>
      </c>
      <c r="I42" s="2">
        <v>38935.993799999997</v>
      </c>
      <c r="J42" s="2">
        <v>39958.990079999996</v>
      </c>
      <c r="K42" s="2">
        <v>1.0358221542157228E-2</v>
      </c>
      <c r="L42" s="2">
        <v>0</v>
      </c>
      <c r="M42" s="2">
        <v>0</v>
      </c>
      <c r="N42" s="2">
        <v>0</v>
      </c>
    </row>
    <row r="43" spans="1:14" x14ac:dyDescent="0.35">
      <c r="A43">
        <v>35</v>
      </c>
      <c r="B43" t="s">
        <v>17</v>
      </c>
      <c r="C43" s="2">
        <v>7098.1754500000006</v>
      </c>
      <c r="D43" s="2">
        <v>28818.131890000001</v>
      </c>
      <c r="E43" s="2">
        <v>5.500488438669647E-2</v>
      </c>
      <c r="F43" s="2">
        <v>0</v>
      </c>
      <c r="G43" s="2">
        <v>0</v>
      </c>
      <c r="H43" s="2">
        <v>0</v>
      </c>
      <c r="I43" s="2">
        <v>7098.1754500000006</v>
      </c>
      <c r="J43" s="2">
        <v>28818.131890000001</v>
      </c>
      <c r="K43" s="2">
        <v>1.8883420372899687E-3</v>
      </c>
      <c r="L43" s="2">
        <v>0</v>
      </c>
      <c r="M43" s="2">
        <v>0</v>
      </c>
      <c r="N43" s="2">
        <v>0</v>
      </c>
    </row>
    <row r="44" spans="1:14" x14ac:dyDescent="0.35">
      <c r="A44">
        <v>150.1</v>
      </c>
      <c r="B44" t="s">
        <v>108</v>
      </c>
      <c r="C44" s="2">
        <v>28813069.421429999</v>
      </c>
      <c r="D44" s="2">
        <v>23811408.348359998</v>
      </c>
      <c r="E44" s="2">
        <v>22.532984239992199</v>
      </c>
      <c r="F44" s="2">
        <v>21108014.464670002</v>
      </c>
      <c r="G44" s="2">
        <v>17412524.831359997</v>
      </c>
      <c r="H44" s="2">
        <v>21.223169351376427</v>
      </c>
      <c r="I44" s="2">
        <v>6723168.9204900004</v>
      </c>
      <c r="J44" s="2">
        <v>5678300.277999999</v>
      </c>
      <c r="K44" s="2">
        <v>1.7885782882927592</v>
      </c>
      <c r="L44" s="2">
        <v>981886.03627000004</v>
      </c>
      <c r="M44" s="2">
        <v>720674.51546000002</v>
      </c>
      <c r="N44" s="2">
        <v>0.26121313726003542</v>
      </c>
    </row>
    <row r="45" spans="1:14" x14ac:dyDescent="0.35">
      <c r="A45">
        <v>201.1</v>
      </c>
      <c r="B45" t="s">
        <v>109</v>
      </c>
      <c r="C45" s="2">
        <v>375894584.23469001</v>
      </c>
      <c r="D45" s="2">
        <v>313412710.72724986</v>
      </c>
      <c r="E45" s="2">
        <v>49.949427576120357</v>
      </c>
      <c r="F45" s="2">
        <v>185707394.90734997</v>
      </c>
      <c r="G45" s="2">
        <v>143000092.11051995</v>
      </c>
      <c r="H45" s="2">
        <v>29.865227473995603</v>
      </c>
      <c r="I45" s="2">
        <v>146199710.26111001</v>
      </c>
      <c r="J45" s="2">
        <v>132565051.90339999</v>
      </c>
      <c r="K45" s="2">
        <v>38.89380597455753</v>
      </c>
      <c r="L45" s="2">
        <v>43987479.066230007</v>
      </c>
      <c r="M45" s="2">
        <v>37847657.98979</v>
      </c>
      <c r="N45" s="2">
        <v>11.702078431320631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7E20E-7E41-4C4A-90E5-0B0B94AC835D}">
  <sheetPr codeName="Hoja5"/>
  <dimension ref="A1:P86"/>
  <sheetViews>
    <sheetView workbookViewId="0">
      <selection activeCell="B18" sqref="B18"/>
    </sheetView>
  </sheetViews>
  <sheetFormatPr baseColWidth="10" defaultRowHeight="14.5" x14ac:dyDescent="0.35"/>
  <cols>
    <col min="1" max="1" width="11.453125" customWidth="1"/>
    <col min="2" max="2" width="25.453125" bestFit="1" customWidth="1"/>
    <col min="3" max="3" width="20.54296875" bestFit="1" customWidth="1"/>
    <col min="4" max="4" width="18.1796875" bestFit="1" customWidth="1"/>
    <col min="5" max="5" width="21.54296875" bestFit="1" customWidth="1"/>
    <col min="6" max="6" width="22.81640625" bestFit="1" customWidth="1"/>
    <col min="7" max="7" width="23.1796875" bestFit="1" customWidth="1"/>
    <col min="8" max="8" width="24.81640625" bestFit="1" customWidth="1"/>
    <col min="9" max="9" width="20.453125" bestFit="1" customWidth="1"/>
    <col min="10" max="10" width="28.453125" bestFit="1" customWidth="1"/>
    <col min="11" max="11" width="20" bestFit="1" customWidth="1"/>
    <col min="12" max="12" width="23.81640625" bestFit="1" customWidth="1"/>
    <col min="13" max="13" width="24.1796875" bestFit="1" customWidth="1"/>
  </cols>
  <sheetData>
    <row r="1" spans="1:16" x14ac:dyDescent="0.35">
      <c r="A1" s="153"/>
      <c r="C1" s="2"/>
      <c r="D1" s="149"/>
      <c r="E1" s="2"/>
      <c r="F1" s="2"/>
      <c r="G1" s="2"/>
      <c r="H1" s="2"/>
      <c r="I1" s="2"/>
      <c r="J1" s="2"/>
      <c r="K1" s="2"/>
      <c r="L1" s="2"/>
      <c r="M1" s="2"/>
    </row>
    <row r="2" spans="1:16" x14ac:dyDescent="0.35">
      <c r="A2" s="153"/>
      <c r="C2" s="2"/>
      <c r="D2" s="149"/>
      <c r="E2" s="2"/>
      <c r="F2" s="2"/>
      <c r="G2" s="2"/>
      <c r="H2" s="2"/>
      <c r="I2" s="2"/>
      <c r="J2" s="2"/>
      <c r="K2" s="2"/>
      <c r="L2" s="2"/>
      <c r="M2" s="2"/>
      <c r="P2" t="s">
        <v>239</v>
      </c>
    </row>
    <row r="3" spans="1:16" x14ac:dyDescent="0.35">
      <c r="A3" s="1" t="s">
        <v>5</v>
      </c>
      <c r="B3" t="s">
        <v>404</v>
      </c>
      <c r="P3" t="s">
        <v>238</v>
      </c>
    </row>
    <row r="4" spans="1:16" x14ac:dyDescent="0.35">
      <c r="A4" s="1" t="s">
        <v>138</v>
      </c>
      <c r="B4" t="s">
        <v>145</v>
      </c>
      <c r="P4" t="s">
        <v>261</v>
      </c>
    </row>
    <row r="5" spans="1:16" x14ac:dyDescent="0.35">
      <c r="P5" t="s">
        <v>0</v>
      </c>
    </row>
    <row r="6" spans="1:16" x14ac:dyDescent="0.35">
      <c r="A6" s="1" t="s">
        <v>187</v>
      </c>
      <c r="B6" s="1" t="s">
        <v>0</v>
      </c>
      <c r="C6" t="s">
        <v>123</v>
      </c>
      <c r="D6" t="s">
        <v>400</v>
      </c>
      <c r="E6" t="s">
        <v>207</v>
      </c>
      <c r="F6" t="s">
        <v>335</v>
      </c>
      <c r="G6" t="s">
        <v>336</v>
      </c>
      <c r="H6" t="s">
        <v>211</v>
      </c>
      <c r="I6" t="s">
        <v>334</v>
      </c>
      <c r="J6" t="s">
        <v>212</v>
      </c>
      <c r="K6" t="s">
        <v>395</v>
      </c>
      <c r="L6" t="s">
        <v>394</v>
      </c>
      <c r="M6" t="s">
        <v>396</v>
      </c>
      <c r="P6" t="s">
        <v>1</v>
      </c>
    </row>
    <row r="7" spans="1:16" x14ac:dyDescent="0.35">
      <c r="A7">
        <v>1</v>
      </c>
      <c r="B7" t="s">
        <v>35</v>
      </c>
      <c r="C7" s="2">
        <v>70569311.354520023</v>
      </c>
      <c r="D7" s="2">
        <v>12.048793613514764</v>
      </c>
      <c r="E7" s="2">
        <v>347239.40623999998</v>
      </c>
      <c r="F7" s="2">
        <v>60.5832018577131</v>
      </c>
      <c r="G7" s="2">
        <v>63.184602712099533</v>
      </c>
      <c r="H7" s="2">
        <v>67883044.598870009</v>
      </c>
      <c r="I7" s="2">
        <v>12.048793613514764</v>
      </c>
      <c r="J7" s="2">
        <v>91707223.817039996</v>
      </c>
      <c r="K7" s="2">
        <v>12.873882475941635</v>
      </c>
      <c r="L7" s="2">
        <v>74.021480286329151</v>
      </c>
      <c r="M7" s="2">
        <v>73.716991802569481</v>
      </c>
      <c r="P7" t="s">
        <v>262</v>
      </c>
    </row>
    <row r="8" spans="1:16" x14ac:dyDescent="0.35">
      <c r="A8">
        <v>2</v>
      </c>
      <c r="B8" t="s">
        <v>54</v>
      </c>
      <c r="C8" s="2">
        <v>60754902.442219995</v>
      </c>
      <c r="D8" s="2">
        <v>14.45276539579552</v>
      </c>
      <c r="E8" s="2">
        <v>175111.34304000001</v>
      </c>
      <c r="F8" s="2">
        <v>72.086243112102181</v>
      </c>
      <c r="G8" s="2">
        <v>67.068637085736</v>
      </c>
      <c r="H8" s="2">
        <v>58294248.763230003</v>
      </c>
      <c r="I8" s="2">
        <v>14.45276539579552</v>
      </c>
      <c r="J8" s="2">
        <v>76777661.051960006</v>
      </c>
      <c r="K8" s="2">
        <v>9.500905385050018</v>
      </c>
      <c r="L8" s="2">
        <v>75.926054485794793</v>
      </c>
      <c r="M8" s="2">
        <v>72.297752363564385</v>
      </c>
      <c r="P8" t="s">
        <v>263</v>
      </c>
    </row>
    <row r="9" spans="1:16" x14ac:dyDescent="0.35">
      <c r="A9">
        <v>3</v>
      </c>
      <c r="B9" t="s">
        <v>32</v>
      </c>
      <c r="C9" s="2">
        <v>40525764.559409998</v>
      </c>
      <c r="D9" s="2">
        <v>14.816170001328999</v>
      </c>
      <c r="E9" s="2">
        <v>0</v>
      </c>
      <c r="F9" s="2">
        <v>52.55004692018116</v>
      </c>
      <c r="G9" s="2">
        <v>53.641311647972998</v>
      </c>
      <c r="H9" s="2">
        <v>39801908.189160004</v>
      </c>
      <c r="I9" s="2">
        <v>14.816170001328999</v>
      </c>
      <c r="J9" s="2">
        <v>38338453.584419996</v>
      </c>
      <c r="K9" s="2">
        <v>0.45767889457601907</v>
      </c>
      <c r="L9" s="2">
        <v>103.8171977946829</v>
      </c>
      <c r="M9" s="2">
        <v>90.957689569340189</v>
      </c>
      <c r="P9" t="s">
        <v>264</v>
      </c>
    </row>
    <row r="10" spans="1:16" x14ac:dyDescent="0.35">
      <c r="A10">
        <v>4</v>
      </c>
      <c r="B10" t="s">
        <v>23</v>
      </c>
      <c r="C10" s="2">
        <v>37262129.864649996</v>
      </c>
      <c r="D10" s="2">
        <v>15.36938653343416</v>
      </c>
      <c r="E10" s="2">
        <v>88178.226479999998</v>
      </c>
      <c r="F10" s="2">
        <v>56.55166193291096</v>
      </c>
      <c r="G10" s="2">
        <v>64.167560551132127</v>
      </c>
      <c r="H10" s="2">
        <v>37274066.201140001</v>
      </c>
      <c r="I10" s="2">
        <v>15.36938653343416</v>
      </c>
      <c r="J10" s="2">
        <v>57854533.149530001</v>
      </c>
      <c r="K10" s="2">
        <v>24.166129825686376</v>
      </c>
      <c r="L10" s="2">
        <v>64.427218010388202</v>
      </c>
      <c r="M10" s="2">
        <v>69.212738219772945</v>
      </c>
      <c r="P10" t="s">
        <v>237</v>
      </c>
    </row>
    <row r="11" spans="1:16" x14ac:dyDescent="0.35">
      <c r="A11">
        <v>5</v>
      </c>
      <c r="B11" t="s">
        <v>36</v>
      </c>
      <c r="C11" s="2">
        <v>40150812.482049994</v>
      </c>
      <c r="D11" s="2">
        <v>-11.312978140303709</v>
      </c>
      <c r="E11" s="2">
        <v>171234.62182</v>
      </c>
      <c r="F11" s="2">
        <v>64.986308899616958</v>
      </c>
      <c r="G11" s="2">
        <v>83.325200117092791</v>
      </c>
      <c r="H11" s="2">
        <v>37917963.837480001</v>
      </c>
      <c r="I11" s="2">
        <v>-11.312978140303709</v>
      </c>
      <c r="J11" s="2">
        <v>51362874.253289998</v>
      </c>
      <c r="K11" s="2">
        <v>15.871433648838984</v>
      </c>
      <c r="L11" s="2">
        <v>73.823679824637551</v>
      </c>
      <c r="M11" s="2">
        <v>76.253713054710971</v>
      </c>
      <c r="P11" t="s">
        <v>236</v>
      </c>
    </row>
    <row r="12" spans="1:16" x14ac:dyDescent="0.35">
      <c r="A12">
        <v>5.0999999999999996</v>
      </c>
      <c r="B12" t="s">
        <v>80</v>
      </c>
      <c r="C12" s="2">
        <v>249262920.70285001</v>
      </c>
      <c r="D12" s="2">
        <v>8.8814210065307542</v>
      </c>
      <c r="E12" s="2">
        <v>781763.59758000006</v>
      </c>
      <c r="F12" s="2">
        <v>61.461948557285439</v>
      </c>
      <c r="G12" s="2">
        <v>65.541426343619705</v>
      </c>
      <c r="H12" s="2">
        <v>241171231.58988002</v>
      </c>
      <c r="I12" s="2">
        <v>8.8814210065307542</v>
      </c>
      <c r="J12" s="2">
        <v>316040745.85624003</v>
      </c>
      <c r="K12" s="2">
        <v>12.690893800976898</v>
      </c>
      <c r="L12" s="2">
        <v>76.31017036631836</v>
      </c>
      <c r="M12" s="2">
        <v>75.36089748637535</v>
      </c>
      <c r="P12" t="s">
        <v>235</v>
      </c>
    </row>
    <row r="13" spans="1:16" x14ac:dyDescent="0.35">
      <c r="A13">
        <v>6</v>
      </c>
      <c r="B13" t="s">
        <v>29</v>
      </c>
      <c r="C13" s="2">
        <v>34653389.437589996</v>
      </c>
      <c r="D13" s="2">
        <v>37.834851358121838</v>
      </c>
      <c r="E13" s="2">
        <v>0</v>
      </c>
      <c r="F13" s="2">
        <v>61.660435663479085</v>
      </c>
      <c r="G13" s="2">
        <v>74.444023542565731</v>
      </c>
      <c r="H13" s="2">
        <v>34609714.803470001</v>
      </c>
      <c r="I13" s="2">
        <v>37.834851358121838</v>
      </c>
      <c r="J13" s="2">
        <v>19129311.353950001</v>
      </c>
      <c r="K13" s="2">
        <v>20.045387342945386</v>
      </c>
      <c r="L13" s="2">
        <v>180.92504305610279</v>
      </c>
      <c r="M13" s="2">
        <v>157.58492907222808</v>
      </c>
      <c r="P13" t="s">
        <v>265</v>
      </c>
    </row>
    <row r="14" spans="1:16" x14ac:dyDescent="0.35">
      <c r="A14">
        <v>7</v>
      </c>
      <c r="B14" t="s">
        <v>6</v>
      </c>
      <c r="C14" s="2">
        <v>22011049.245409992</v>
      </c>
      <c r="D14" s="2">
        <v>20.034679648590249</v>
      </c>
      <c r="E14" s="2">
        <v>-27554.909439999996</v>
      </c>
      <c r="F14" s="2">
        <v>48.489441390069281</v>
      </c>
      <c r="G14" s="2">
        <v>48.747658211903079</v>
      </c>
      <c r="H14" s="2">
        <v>18874896.50852</v>
      </c>
      <c r="I14" s="2">
        <v>20.034679648590249</v>
      </c>
      <c r="J14" s="2">
        <v>26243686.975560002</v>
      </c>
      <c r="K14" s="2">
        <v>12.570017506250352</v>
      </c>
      <c r="L14" s="2">
        <v>71.921664536304107</v>
      </c>
      <c r="M14" s="2">
        <v>68.68363805942316</v>
      </c>
      <c r="P14" t="s">
        <v>266</v>
      </c>
    </row>
    <row r="15" spans="1:16" x14ac:dyDescent="0.35">
      <c r="A15">
        <v>8</v>
      </c>
      <c r="B15" t="s">
        <v>44</v>
      </c>
      <c r="C15" s="2">
        <v>28359843.548220001</v>
      </c>
      <c r="D15" s="2">
        <v>12.909783898140969</v>
      </c>
      <c r="E15" s="2">
        <v>51948.982069999998</v>
      </c>
      <c r="F15" s="2">
        <v>65.983684275644421</v>
      </c>
      <c r="G15" s="2">
        <v>65.051859273928187</v>
      </c>
      <c r="H15" s="2">
        <v>26785264.20169</v>
      </c>
      <c r="I15" s="2">
        <v>12.909783898140969</v>
      </c>
      <c r="J15" s="2">
        <v>36702301.590489998</v>
      </c>
      <c r="K15" s="2">
        <v>19.254233761123807</v>
      </c>
      <c r="L15" s="2">
        <v>72.979794293419403</v>
      </c>
      <c r="M15" s="2">
        <v>76.549869774025822</v>
      </c>
      <c r="P15" t="s">
        <v>224</v>
      </c>
    </row>
    <row r="16" spans="1:16" x14ac:dyDescent="0.35">
      <c r="A16">
        <v>9</v>
      </c>
      <c r="B16" t="s">
        <v>30</v>
      </c>
      <c r="C16" s="2">
        <v>20328732.753100004</v>
      </c>
      <c r="D16" s="2">
        <v>-29.511251545577409</v>
      </c>
      <c r="E16" s="2">
        <v>190209.63371999998</v>
      </c>
      <c r="F16" s="2">
        <v>63.750521857082255</v>
      </c>
      <c r="G16" s="2">
        <v>105.63180252825998</v>
      </c>
      <c r="H16" s="2">
        <v>11226212.3509</v>
      </c>
      <c r="I16" s="2">
        <v>-29.511251545577409</v>
      </c>
      <c r="J16" s="2">
        <v>18493927.29298</v>
      </c>
      <c r="K16" s="2">
        <v>17.193208977911254</v>
      </c>
      <c r="L16" s="2">
        <v>60.702154675179735</v>
      </c>
      <c r="M16" s="2">
        <v>63.442782513371043</v>
      </c>
      <c r="P16" t="s">
        <v>223</v>
      </c>
    </row>
    <row r="17" spans="1:16" x14ac:dyDescent="0.35">
      <c r="A17">
        <v>10</v>
      </c>
      <c r="B17" t="s">
        <v>69</v>
      </c>
      <c r="C17" s="2">
        <v>16854701.647350002</v>
      </c>
      <c r="D17" s="2">
        <v>-31.198783246312811</v>
      </c>
      <c r="E17" s="2">
        <v>108978.12547</v>
      </c>
      <c r="F17" s="2">
        <v>54.739137410662039</v>
      </c>
      <c r="G17" s="2">
        <v>91.843187489592367</v>
      </c>
      <c r="H17" s="2">
        <v>13405424.68066</v>
      </c>
      <c r="I17" s="2">
        <v>-31.198783246312811</v>
      </c>
      <c r="J17" s="2">
        <v>19338010.123880003</v>
      </c>
      <c r="K17" s="2">
        <v>15.665328696424474</v>
      </c>
      <c r="L17" s="2">
        <v>69.321634412146636</v>
      </c>
      <c r="M17" s="2">
        <v>76.243115711694259</v>
      </c>
      <c r="P17" t="s">
        <v>267</v>
      </c>
    </row>
    <row r="18" spans="1:16" x14ac:dyDescent="0.35">
      <c r="A18">
        <v>11</v>
      </c>
      <c r="B18" t="s">
        <v>22</v>
      </c>
      <c r="C18" s="2">
        <v>12647584.999049999</v>
      </c>
      <c r="D18" s="2">
        <v>-8.0442413843046729</v>
      </c>
      <c r="E18" s="2">
        <v>-5221.3335500000057</v>
      </c>
      <c r="F18" s="2">
        <v>47.919884809660196</v>
      </c>
      <c r="G18" s="2">
        <v>58.968609758724163</v>
      </c>
      <c r="H18" s="2">
        <v>6010415.1835000003</v>
      </c>
      <c r="I18" s="2">
        <v>-8.0442413843046729</v>
      </c>
      <c r="J18" s="2">
        <v>10968112.87111</v>
      </c>
      <c r="K18" s="2">
        <v>16.001872119447501</v>
      </c>
      <c r="L18" s="2">
        <v>54.798990985326469</v>
      </c>
      <c r="M18" s="2">
        <v>65.215316523514105</v>
      </c>
      <c r="P18" t="s">
        <v>268</v>
      </c>
    </row>
    <row r="19" spans="1:16" x14ac:dyDescent="0.35">
      <c r="A19">
        <v>12</v>
      </c>
      <c r="B19" t="s">
        <v>8</v>
      </c>
      <c r="C19" s="2">
        <v>12758900.375719994</v>
      </c>
      <c r="D19" s="2">
        <v>10.493995105211319</v>
      </c>
      <c r="E19" s="2">
        <v>30425.761840000003</v>
      </c>
      <c r="F19" s="2">
        <v>50.476292741238417</v>
      </c>
      <c r="G19" s="2">
        <v>54.409490820853811</v>
      </c>
      <c r="H19" s="2">
        <v>10119231.569190001</v>
      </c>
      <c r="I19" s="2">
        <v>10.493995105211319</v>
      </c>
      <c r="J19" s="2">
        <v>3472604.4793000002</v>
      </c>
      <c r="K19" s="2">
        <v>-52.073392965581277</v>
      </c>
      <c r="L19" s="2">
        <v>291.40178875855776</v>
      </c>
      <c r="M19" s="2">
        <v>132.26651780736927</v>
      </c>
      <c r="P19" t="s">
        <v>269</v>
      </c>
    </row>
    <row r="20" spans="1:16" x14ac:dyDescent="0.35">
      <c r="A20">
        <v>13</v>
      </c>
      <c r="B20" t="s">
        <v>65</v>
      </c>
      <c r="C20" s="2">
        <v>11058830.096410004</v>
      </c>
      <c r="D20" s="2">
        <v>-22.657127198958182</v>
      </c>
      <c r="E20" s="2">
        <v>58315.210250000004</v>
      </c>
      <c r="F20" s="2">
        <v>48.861078166169271</v>
      </c>
      <c r="G20" s="2">
        <v>73.877930216599424</v>
      </c>
      <c r="H20" s="2">
        <v>8835083.9940499999</v>
      </c>
      <c r="I20" s="2">
        <v>-22.657127198958182</v>
      </c>
      <c r="J20" s="2">
        <v>12455505.447040001</v>
      </c>
      <c r="K20" s="2">
        <v>6.9607447242602261</v>
      </c>
      <c r="L20" s="2">
        <v>70.93316310298448</v>
      </c>
      <c r="M20" s="2">
        <v>71.06264713766997</v>
      </c>
      <c r="P20" t="s">
        <v>270</v>
      </c>
    </row>
    <row r="21" spans="1:16" x14ac:dyDescent="0.35">
      <c r="A21">
        <v>14</v>
      </c>
      <c r="B21" t="s">
        <v>87</v>
      </c>
      <c r="C21" s="2">
        <v>6583781.587559999</v>
      </c>
      <c r="D21" s="2">
        <v>33.726201602640145</v>
      </c>
      <c r="E21" s="2">
        <v>0</v>
      </c>
      <c r="F21" s="2">
        <v>30.422981733545218</v>
      </c>
      <c r="G21" s="2">
        <v>22.277536024756976</v>
      </c>
      <c r="H21" s="2">
        <v>6229194.8326599998</v>
      </c>
      <c r="I21" s="2">
        <v>33.726201602640145</v>
      </c>
      <c r="J21" s="2">
        <v>13292466.018059999</v>
      </c>
      <c r="K21" s="2">
        <v>14.458162978757461</v>
      </c>
      <c r="L21" s="2">
        <v>46.862597385591322</v>
      </c>
      <c r="M21" s="2">
        <v>34.854057262364627</v>
      </c>
      <c r="P21" t="s">
        <v>271</v>
      </c>
    </row>
    <row r="22" spans="1:16" x14ac:dyDescent="0.35">
      <c r="A22">
        <v>15</v>
      </c>
      <c r="B22" t="s">
        <v>66</v>
      </c>
      <c r="C22" s="2">
        <v>3666982.0181000005</v>
      </c>
      <c r="D22" s="2">
        <v>24.05624303238525</v>
      </c>
      <c r="E22" s="2">
        <v>0</v>
      </c>
      <c r="F22" s="2">
        <v>21.544836519575369</v>
      </c>
      <c r="G22" s="2">
        <v>30.142453386308905</v>
      </c>
      <c r="H22" s="2">
        <v>3584277.63264</v>
      </c>
      <c r="I22" s="2">
        <v>24.05624303238525</v>
      </c>
      <c r="J22" s="2">
        <v>3873102.5555400001</v>
      </c>
      <c r="K22" s="2">
        <v>-25.677751282955285</v>
      </c>
      <c r="L22" s="2">
        <v>92.54280208803479</v>
      </c>
      <c r="M22" s="2">
        <v>55.821902639971377</v>
      </c>
      <c r="P22" t="s">
        <v>272</v>
      </c>
    </row>
    <row r="23" spans="1:16" x14ac:dyDescent="0.35">
      <c r="A23">
        <v>15.1</v>
      </c>
      <c r="B23" t="s">
        <v>98</v>
      </c>
      <c r="C23" s="2">
        <v>168923795.70851001</v>
      </c>
      <c r="D23" s="2">
        <v>-0.28812700722052886</v>
      </c>
      <c r="E23" s="2">
        <v>407101.47035999998</v>
      </c>
      <c r="F23" s="2">
        <v>52.75286330813865</v>
      </c>
      <c r="G23" s="2">
        <v>65.212919864218875</v>
      </c>
      <c r="H23" s="2">
        <v>139679715.75727999</v>
      </c>
      <c r="I23" s="2">
        <v>-0.28812700722052886</v>
      </c>
      <c r="J23" s="2">
        <v>163969028.70791003</v>
      </c>
      <c r="K23" s="2">
        <v>11.018838413100806</v>
      </c>
      <c r="L23" s="2">
        <v>85.186645830598678</v>
      </c>
      <c r="M23" s="2">
        <v>80.181230655424812</v>
      </c>
      <c r="P23" t="s">
        <v>234</v>
      </c>
    </row>
    <row r="24" spans="1:16" x14ac:dyDescent="0.35">
      <c r="A24">
        <v>16</v>
      </c>
      <c r="B24" t="s">
        <v>111</v>
      </c>
      <c r="C24" s="2">
        <v>14640453.03272</v>
      </c>
      <c r="D24" s="2">
        <v>10.733266350819903</v>
      </c>
      <c r="E24" s="2">
        <v>0</v>
      </c>
      <c r="F24" s="2">
        <v>88.163122926209809</v>
      </c>
      <c r="G24" s="2">
        <v>83.313103140006689</v>
      </c>
      <c r="H24" s="2">
        <v>14640453.03272</v>
      </c>
      <c r="I24" s="2">
        <v>10.733266350819903</v>
      </c>
      <c r="J24" s="2">
        <v>-2949680.1459599999</v>
      </c>
      <c r="K24" s="2">
        <v>18.783238170809824</v>
      </c>
      <c r="L24" s="2">
        <v>-496.34035923427666</v>
      </c>
      <c r="M24" s="2">
        <v>-532.42279441054222</v>
      </c>
      <c r="P24" t="s">
        <v>233</v>
      </c>
    </row>
    <row r="25" spans="1:16" x14ac:dyDescent="0.35">
      <c r="A25">
        <v>17</v>
      </c>
      <c r="B25" t="s">
        <v>92</v>
      </c>
      <c r="C25" s="2">
        <v>5550936.7409999995</v>
      </c>
      <c r="D25" s="2">
        <v>-4.357303509976429E-2</v>
      </c>
      <c r="E25" s="2">
        <v>12267.579900000002</v>
      </c>
      <c r="F25" s="2">
        <v>41.143577612351187</v>
      </c>
      <c r="G25" s="2">
        <v>50.063341273574039</v>
      </c>
      <c r="H25" s="2">
        <v>4834674.8833999997</v>
      </c>
      <c r="I25" s="2">
        <v>-4.357303509976429E-2</v>
      </c>
      <c r="J25" s="2">
        <v>8357687.7492800001</v>
      </c>
      <c r="K25" s="2">
        <v>25.245839847900097</v>
      </c>
      <c r="L25" s="2">
        <v>57.847038899203881</v>
      </c>
      <c r="M25" s="2">
        <v>56.268699296608204</v>
      </c>
      <c r="P25" t="s">
        <v>232</v>
      </c>
    </row>
    <row r="26" spans="1:16" x14ac:dyDescent="0.35">
      <c r="A26">
        <v>18</v>
      </c>
      <c r="B26" t="s">
        <v>17</v>
      </c>
      <c r="C26" s="2">
        <v>7084768.9717999995</v>
      </c>
      <c r="D26" s="2">
        <v>-4.0659939092961839</v>
      </c>
      <c r="E26" s="2">
        <v>0</v>
      </c>
      <c r="F26" s="2">
        <v>54.900995466421357</v>
      </c>
      <c r="G26" s="2">
        <v>63.300301399120748</v>
      </c>
      <c r="H26" s="2">
        <v>6938183.1355400002</v>
      </c>
      <c r="I26" s="2">
        <v>-4.0659939092961839</v>
      </c>
      <c r="J26" s="2">
        <v>11346940.4572</v>
      </c>
      <c r="K26" s="2">
        <v>8.7948649893395228</v>
      </c>
      <c r="L26" s="2">
        <v>61.145849506397113</v>
      </c>
      <c r="M26" s="2">
        <v>65.465643346398053</v>
      </c>
      <c r="P26" t="s">
        <v>231</v>
      </c>
    </row>
    <row r="27" spans="1:16" x14ac:dyDescent="0.35">
      <c r="A27">
        <v>19</v>
      </c>
      <c r="B27" t="s">
        <v>51</v>
      </c>
      <c r="C27" s="2">
        <v>5960597.8452300001</v>
      </c>
      <c r="D27" s="2">
        <v>-5.3405577102778494</v>
      </c>
      <c r="E27" s="2">
        <v>0</v>
      </c>
      <c r="F27" s="2">
        <v>49.484705935714338</v>
      </c>
      <c r="G27" s="2">
        <v>50.395119355829443</v>
      </c>
      <c r="H27" s="2">
        <v>1959405.60148</v>
      </c>
      <c r="I27" s="2">
        <v>-5.3405577102778494</v>
      </c>
      <c r="J27" s="2">
        <v>3465108.6709400001</v>
      </c>
      <c r="K27" s="2">
        <v>22.290598491382131</v>
      </c>
      <c r="L27" s="2">
        <v>56.546728762433318</v>
      </c>
      <c r="M27" s="2">
        <v>46.323301652668107</v>
      </c>
      <c r="P27" t="s">
        <v>222</v>
      </c>
    </row>
    <row r="28" spans="1:16" x14ac:dyDescent="0.35">
      <c r="A28">
        <v>20</v>
      </c>
      <c r="B28" t="s">
        <v>46</v>
      </c>
      <c r="C28" s="2">
        <v>9845644.3478300013</v>
      </c>
      <c r="D28" s="2">
        <v>9.5600631328761168</v>
      </c>
      <c r="E28" s="2">
        <v>0</v>
      </c>
      <c r="F28" s="2">
        <v>83.451476163106435</v>
      </c>
      <c r="G28" s="2">
        <v>64.640043976063282</v>
      </c>
      <c r="H28" s="2">
        <v>9845644.3478299994</v>
      </c>
      <c r="I28" s="2">
        <v>9.5600631328761168</v>
      </c>
      <c r="J28" s="2">
        <v>-2671825.4124699999</v>
      </c>
      <c r="K28" s="2">
        <v>70.946460986573044</v>
      </c>
      <c r="L28" s="2">
        <v>-368.49879119639331</v>
      </c>
      <c r="M28" s="2">
        <v>-574.96830899462009</v>
      </c>
      <c r="P28" t="s">
        <v>221</v>
      </c>
    </row>
    <row r="29" spans="1:16" x14ac:dyDescent="0.35">
      <c r="A29">
        <v>21</v>
      </c>
      <c r="B29" t="s">
        <v>115</v>
      </c>
      <c r="C29" s="2">
        <v>6419910.3724000007</v>
      </c>
      <c r="D29" s="2">
        <v>13.617817423660838</v>
      </c>
      <c r="E29" s="2">
        <v>0</v>
      </c>
      <c r="F29" s="2">
        <v>63.093239803238568</v>
      </c>
      <c r="G29" s="2">
        <v>76.604810731333728</v>
      </c>
      <c r="H29" s="2">
        <v>6419910.3723999998</v>
      </c>
      <c r="I29" s="2">
        <v>13.617817423660838</v>
      </c>
      <c r="J29" s="2">
        <v>-1768992.3195999998</v>
      </c>
      <c r="K29" s="2">
        <v>9.7895990441554837</v>
      </c>
      <c r="L29" s="2">
        <v>-362.91341128330362</v>
      </c>
      <c r="M29" s="2">
        <v>-350.68547183905935</v>
      </c>
      <c r="P29" t="s">
        <v>230</v>
      </c>
    </row>
    <row r="30" spans="1:16" x14ac:dyDescent="0.35">
      <c r="A30">
        <v>22</v>
      </c>
      <c r="B30" t="s">
        <v>62</v>
      </c>
      <c r="C30" s="2">
        <v>4023680.9663699991</v>
      </c>
      <c r="D30" s="2">
        <v>-24.268200618245807</v>
      </c>
      <c r="E30" s="2">
        <v>6211.6198499999991</v>
      </c>
      <c r="F30" s="2">
        <v>53.254486458489872</v>
      </c>
      <c r="G30" s="2">
        <v>66.000956727193326</v>
      </c>
      <c r="H30" s="2">
        <v>3359236.5087700002</v>
      </c>
      <c r="I30" s="2">
        <v>-24.268200618245807</v>
      </c>
      <c r="J30" s="2">
        <v>4477914.81281</v>
      </c>
      <c r="K30" s="2">
        <v>0.14099846844957131</v>
      </c>
      <c r="L30" s="2">
        <v>75.017874372245998</v>
      </c>
      <c r="M30" s="2">
        <v>82.40868635659244</v>
      </c>
      <c r="P30" t="s">
        <v>229</v>
      </c>
    </row>
    <row r="31" spans="1:16" x14ac:dyDescent="0.35">
      <c r="A31">
        <v>23</v>
      </c>
      <c r="B31" t="s">
        <v>21</v>
      </c>
      <c r="C31" s="2">
        <v>1748324.0765999996</v>
      </c>
      <c r="D31" s="2">
        <v>-23.222923203804712</v>
      </c>
      <c r="E31" s="2">
        <v>17967.172770000001</v>
      </c>
      <c r="F31" s="2">
        <v>26.515439343245916</v>
      </c>
      <c r="G31" s="2">
        <v>30.482210441252349</v>
      </c>
      <c r="H31" s="2">
        <v>737327.33215999999</v>
      </c>
      <c r="I31" s="2">
        <v>-23.222923203804712</v>
      </c>
      <c r="J31" s="2">
        <v>1349569.4265399999</v>
      </c>
      <c r="K31" s="2">
        <v>16.138190180064704</v>
      </c>
      <c r="L31" s="2">
        <v>54.63426465212283</v>
      </c>
      <c r="M31" s="2">
        <v>51.304642297897431</v>
      </c>
      <c r="P31" t="s">
        <v>228</v>
      </c>
    </row>
    <row r="32" spans="1:16" x14ac:dyDescent="0.35">
      <c r="A32">
        <v>24</v>
      </c>
      <c r="B32" t="s">
        <v>16</v>
      </c>
      <c r="C32" s="2">
        <v>2920017.6211400004</v>
      </c>
      <c r="D32" s="2">
        <v>-24.737652213948959</v>
      </c>
      <c r="E32" s="2">
        <v>9867.9815999999992</v>
      </c>
      <c r="F32" s="2">
        <v>45.093298540716567</v>
      </c>
      <c r="G32" s="2">
        <v>58.884940548818157</v>
      </c>
      <c r="H32" s="2">
        <v>2489143.0911099999</v>
      </c>
      <c r="I32" s="2">
        <v>-24.737652213948959</v>
      </c>
      <c r="J32" s="2">
        <v>4857665.45383</v>
      </c>
      <c r="K32" s="2">
        <v>15.552081957806596</v>
      </c>
      <c r="L32" s="2">
        <v>51.241550386049099</v>
      </c>
      <c r="M32" s="2">
        <v>55.627100291244481</v>
      </c>
      <c r="P32" t="s">
        <v>227</v>
      </c>
    </row>
    <row r="33" spans="1:16" x14ac:dyDescent="0.35">
      <c r="A33">
        <v>25</v>
      </c>
      <c r="B33" t="s">
        <v>260</v>
      </c>
      <c r="C33" s="2">
        <v>7783627.2931699986</v>
      </c>
      <c r="D33" s="2">
        <v>36.823766794127913</v>
      </c>
      <c r="E33" s="2">
        <v>-7864.1248100000003</v>
      </c>
      <c r="F33" s="2">
        <v>120.86250847262217</v>
      </c>
      <c r="G33" s="2">
        <v>60.119344523508431</v>
      </c>
      <c r="H33" s="2">
        <v>2290518.66176</v>
      </c>
      <c r="I33" s="2">
        <v>36.823766794127913</v>
      </c>
      <c r="J33" s="2">
        <v>3351386.74523</v>
      </c>
      <c r="K33" s="2">
        <v>30.886635060999645</v>
      </c>
      <c r="L33" s="2">
        <v>68.345399557961358</v>
      </c>
      <c r="M33" s="2">
        <v>67.295194903211481</v>
      </c>
      <c r="P33" t="s">
        <v>226</v>
      </c>
    </row>
    <row r="34" spans="1:16" x14ac:dyDescent="0.35">
      <c r="A34">
        <v>26</v>
      </c>
      <c r="B34" t="s">
        <v>113</v>
      </c>
      <c r="C34" s="2">
        <v>3435649.4209000003</v>
      </c>
      <c r="D34" s="2">
        <v>19.319789303708369</v>
      </c>
      <c r="E34" s="2">
        <v>0</v>
      </c>
      <c r="F34" s="2">
        <v>66.850138676474828</v>
      </c>
      <c r="G34" s="2">
        <v>62.695566832337313</v>
      </c>
      <c r="H34" s="2">
        <v>3007567.0496900002</v>
      </c>
      <c r="I34" s="2">
        <v>19.319789303708369</v>
      </c>
      <c r="J34" s="2">
        <v>5112267.6877700007</v>
      </c>
      <c r="K34" s="2">
        <v>14.214457558629157</v>
      </c>
      <c r="L34" s="2">
        <v>58.83039060894555</v>
      </c>
      <c r="M34" s="2">
        <v>58.330170998960384</v>
      </c>
      <c r="P34" t="s">
        <v>225</v>
      </c>
    </row>
    <row r="35" spans="1:16" x14ac:dyDescent="0.35">
      <c r="A35">
        <v>27</v>
      </c>
      <c r="B35" t="s">
        <v>97</v>
      </c>
      <c r="C35" s="2">
        <v>3205503.8151400001</v>
      </c>
      <c r="D35" s="2">
        <v>13.707169198838809</v>
      </c>
      <c r="E35" s="2">
        <v>38263.946329999999</v>
      </c>
      <c r="F35" s="2">
        <v>63.966965544263452</v>
      </c>
      <c r="G35" s="2">
        <v>66.122269473054402</v>
      </c>
      <c r="H35" s="2">
        <v>2531339.0696799997</v>
      </c>
      <c r="I35" s="2">
        <v>13.707169198838809</v>
      </c>
      <c r="J35" s="2">
        <v>3641948.5120100002</v>
      </c>
      <c r="K35" s="2">
        <v>13.71883255414148</v>
      </c>
      <c r="L35" s="2">
        <v>69.505075684964794</v>
      </c>
      <c r="M35" s="2">
        <v>68.263285543763033</v>
      </c>
      <c r="P35" t="s">
        <v>220</v>
      </c>
    </row>
    <row r="36" spans="1:16" x14ac:dyDescent="0.35">
      <c r="A36">
        <v>28</v>
      </c>
      <c r="B36" t="s">
        <v>95</v>
      </c>
      <c r="C36" s="2">
        <v>3109284.4024999999</v>
      </c>
      <c r="D36" s="2">
        <v>52.072699771054509</v>
      </c>
      <c r="E36" s="2">
        <v>211968.94493</v>
      </c>
      <c r="F36" s="2">
        <v>64.983296436360902</v>
      </c>
      <c r="G36" s="2">
        <v>43.934075106949486</v>
      </c>
      <c r="H36" s="2">
        <v>1438598.9627999999</v>
      </c>
      <c r="I36" s="2">
        <v>52.072699771054509</v>
      </c>
      <c r="J36" s="2">
        <v>2363511.0212900001</v>
      </c>
      <c r="K36" s="2">
        <v>33.453378547478295</v>
      </c>
      <c r="L36" s="2">
        <v>60.867030017690169</v>
      </c>
      <c r="M36" s="2">
        <v>54.599720217025492</v>
      </c>
      <c r="P36" t="s">
        <v>2</v>
      </c>
    </row>
    <row r="37" spans="1:16" x14ac:dyDescent="0.35">
      <c r="A37">
        <v>29</v>
      </c>
      <c r="B37" t="s">
        <v>59</v>
      </c>
      <c r="C37" s="2">
        <v>2840157.4867500006</v>
      </c>
      <c r="D37" s="2">
        <v>21.844143503163682</v>
      </c>
      <c r="E37" s="2">
        <v>24269.335440000003</v>
      </c>
      <c r="F37" s="2">
        <v>60.893885274835057</v>
      </c>
      <c r="G37" s="2">
        <v>61.283963055638814</v>
      </c>
      <c r="H37" s="2">
        <v>2242553.2035700004</v>
      </c>
      <c r="I37" s="2">
        <v>21.844143503163682</v>
      </c>
      <c r="J37" s="2">
        <v>2991312.3064899999</v>
      </c>
      <c r="K37" s="2">
        <v>10.278768135479721</v>
      </c>
      <c r="L37" s="2">
        <v>74.968875657166265</v>
      </c>
      <c r="M37" s="2">
        <v>72.907973520428115</v>
      </c>
      <c r="P37" t="s">
        <v>3</v>
      </c>
    </row>
    <row r="38" spans="1:16" x14ac:dyDescent="0.35">
      <c r="A38">
        <v>30</v>
      </c>
      <c r="B38" t="s">
        <v>38</v>
      </c>
      <c r="C38" s="2">
        <v>4489145.7284200005</v>
      </c>
      <c r="D38" s="2">
        <v>691.57280353437068</v>
      </c>
      <c r="E38" s="2">
        <v>0</v>
      </c>
      <c r="F38" s="2">
        <v>100.53614608065307</v>
      </c>
      <c r="G38" s="2">
        <v>14.711078035385668</v>
      </c>
      <c r="H38" s="2">
        <v>7861.45525</v>
      </c>
      <c r="I38" s="2">
        <v>691.57280353437068</v>
      </c>
      <c r="J38" s="2">
        <v>21587.389210000001</v>
      </c>
      <c r="K38" s="2">
        <v>-147.36884793428189</v>
      </c>
      <c r="L38" s="2">
        <v>36.416887533385975</v>
      </c>
      <c r="M38" s="2">
        <v>9.1918953052170096</v>
      </c>
      <c r="P38" t="s">
        <v>4</v>
      </c>
    </row>
    <row r="39" spans="1:16" x14ac:dyDescent="0.35">
      <c r="A39">
        <v>31</v>
      </c>
      <c r="B39" t="s">
        <v>42</v>
      </c>
      <c r="C39" s="2">
        <v>989644.71629999997</v>
      </c>
      <c r="D39" s="2">
        <v>22.920915958978384</v>
      </c>
      <c r="E39" s="2">
        <v>-15955.739880000001</v>
      </c>
      <c r="F39" s="2">
        <v>24.576448151192785</v>
      </c>
      <c r="G39" s="2">
        <v>32.494035519558587</v>
      </c>
      <c r="H39" s="2">
        <v>796404.24500999996</v>
      </c>
      <c r="I39" s="2">
        <v>22.920915958978384</v>
      </c>
      <c r="J39" s="2">
        <v>3648315.18053</v>
      </c>
      <c r="K39" s="2">
        <v>88.767791813774892</v>
      </c>
      <c r="L39" s="2">
        <v>21.829370698567342</v>
      </c>
      <c r="M39" s="2">
        <v>31.474944360611843</v>
      </c>
      <c r="P39" t="s">
        <v>5</v>
      </c>
    </row>
    <row r="40" spans="1:16" x14ac:dyDescent="0.35">
      <c r="A40">
        <v>32</v>
      </c>
      <c r="B40" t="s">
        <v>103</v>
      </c>
      <c r="C40" s="2">
        <v>1425284.76138</v>
      </c>
      <c r="D40" s="2">
        <v>-10.288890557642471</v>
      </c>
      <c r="E40" s="2">
        <v>4641.2883300000003</v>
      </c>
      <c r="F40" s="2">
        <v>36.796094833599909</v>
      </c>
      <c r="G40" s="2">
        <v>154.00032932965513</v>
      </c>
      <c r="H40" s="2">
        <v>1035248.50745</v>
      </c>
      <c r="I40" s="2">
        <v>-10.288890557642471</v>
      </c>
      <c r="J40" s="2">
        <v>1461911.2320899998</v>
      </c>
      <c r="K40" s="2">
        <v>30.835371633279539</v>
      </c>
      <c r="L40" s="2">
        <v>70.814731067492545</v>
      </c>
      <c r="M40" s="2">
        <v>83.405320129153438</v>
      </c>
      <c r="P40" t="s">
        <v>273</v>
      </c>
    </row>
    <row r="41" spans="1:16" x14ac:dyDescent="0.35">
      <c r="A41">
        <v>33</v>
      </c>
      <c r="B41" t="s">
        <v>116</v>
      </c>
      <c r="C41" s="2">
        <v>2507486.2306199996</v>
      </c>
      <c r="D41" s="2">
        <v>5.456139344772537</v>
      </c>
      <c r="E41" s="2">
        <v>43643.057390000002</v>
      </c>
      <c r="F41" s="2">
        <v>65.809040651965248</v>
      </c>
      <c r="G41" s="2">
        <v>68.217373688957863</v>
      </c>
      <c r="H41" s="2">
        <v>2003520.17337</v>
      </c>
      <c r="I41" s="2">
        <v>5.456139344772537</v>
      </c>
      <c r="J41" s="2">
        <v>2986968.7505999999</v>
      </c>
      <c r="K41" s="2">
        <v>15.650693202491372</v>
      </c>
      <c r="L41" s="2">
        <v>67.075364379608857</v>
      </c>
      <c r="M41" s="2">
        <v>72.358878267335086</v>
      </c>
      <c r="P41" t="s">
        <v>274</v>
      </c>
    </row>
    <row r="42" spans="1:16" x14ac:dyDescent="0.35">
      <c r="A42">
        <v>34</v>
      </c>
      <c r="B42" t="s">
        <v>100</v>
      </c>
      <c r="C42" s="2">
        <v>1143311.3761600002</v>
      </c>
      <c r="D42" s="2">
        <v>-47.987599050341736</v>
      </c>
      <c r="E42" s="2">
        <v>0</v>
      </c>
      <c r="F42" s="2">
        <v>31.232025975814793</v>
      </c>
      <c r="G42" s="2">
        <v>49.128299608110396</v>
      </c>
      <c r="H42" s="2">
        <v>911180.35549999995</v>
      </c>
      <c r="I42" s="2">
        <v>-47.987599050341736</v>
      </c>
      <c r="J42" s="2">
        <v>3435679.0296700001</v>
      </c>
      <c r="K42" s="2">
        <v>7.1278907859156249</v>
      </c>
      <c r="L42" s="2">
        <v>26.521114098004656</v>
      </c>
      <c r="M42" s="2">
        <v>35.760487427882943</v>
      </c>
      <c r="P42" t="s">
        <v>275</v>
      </c>
    </row>
    <row r="43" spans="1:16" x14ac:dyDescent="0.35">
      <c r="A43">
        <v>35</v>
      </c>
      <c r="B43" t="s">
        <v>13</v>
      </c>
      <c r="C43" s="2">
        <v>1890637.6256499998</v>
      </c>
      <c r="D43" s="2">
        <v>2.7387331832495754</v>
      </c>
      <c r="E43" s="2">
        <v>59442.927379999994</v>
      </c>
      <c r="F43" s="2">
        <v>51.923344694866636</v>
      </c>
      <c r="G43" s="2">
        <v>60.215204565148419</v>
      </c>
      <c r="H43" s="2">
        <v>1722685.6897799999</v>
      </c>
      <c r="I43" s="2">
        <v>2.7387331832495754</v>
      </c>
      <c r="J43" s="2">
        <v>2767181.0969000002</v>
      </c>
      <c r="K43" s="2">
        <v>23.1456738377005</v>
      </c>
      <c r="L43" s="2">
        <v>62.254172367319185</v>
      </c>
      <c r="M43" s="2">
        <v>69.518065217276146</v>
      </c>
      <c r="P43" t="s">
        <v>276</v>
      </c>
    </row>
    <row r="44" spans="1:16" x14ac:dyDescent="0.35">
      <c r="A44">
        <v>36</v>
      </c>
      <c r="B44" t="s">
        <v>401</v>
      </c>
      <c r="C44" s="2">
        <v>2484832.9470700002</v>
      </c>
      <c r="D44" s="2">
        <v>9.927193623945584</v>
      </c>
      <c r="E44" s="2">
        <v>10665.362419999999</v>
      </c>
      <c r="F44" s="2">
        <v>70.125427652443918</v>
      </c>
      <c r="G44" s="2">
        <v>63.921513702119</v>
      </c>
      <c r="H44" s="2">
        <v>1364480.6684999999</v>
      </c>
      <c r="I44" s="2">
        <v>9.927193623945584</v>
      </c>
      <c r="J44" s="2">
        <v>2549594.36515</v>
      </c>
      <c r="K44" s="2">
        <v>20.622079239983915</v>
      </c>
      <c r="L44" s="2">
        <v>53.517558994907944</v>
      </c>
      <c r="M44" s="2">
        <v>48.852241352290172</v>
      </c>
      <c r="P44" t="s">
        <v>277</v>
      </c>
    </row>
    <row r="45" spans="1:16" x14ac:dyDescent="0.35">
      <c r="A45">
        <v>37</v>
      </c>
      <c r="B45" t="s">
        <v>85</v>
      </c>
      <c r="C45" s="2">
        <v>1900700.6871099998</v>
      </c>
      <c r="D45" s="2">
        <v>17.318418323565311</v>
      </c>
      <c r="E45" s="2">
        <v>0</v>
      </c>
      <c r="F45" s="2">
        <v>60.945711777960788</v>
      </c>
      <c r="G45" s="2">
        <v>60.004492612809187</v>
      </c>
      <c r="H45" s="2">
        <v>1421531.8621199999</v>
      </c>
      <c r="I45" s="2">
        <v>17.318418323565311</v>
      </c>
      <c r="J45" s="2">
        <v>2194959.9276700001</v>
      </c>
      <c r="K45" s="2">
        <v>9.1411750138821866</v>
      </c>
      <c r="L45" s="2">
        <v>64.763453956491517</v>
      </c>
      <c r="M45" s="2">
        <v>60.106451345494669</v>
      </c>
      <c r="P45" t="s">
        <v>278</v>
      </c>
    </row>
    <row r="46" spans="1:16" x14ac:dyDescent="0.35">
      <c r="A46">
        <v>38</v>
      </c>
      <c r="B46" t="s">
        <v>93</v>
      </c>
      <c r="C46" s="2">
        <v>1285979.8998999998</v>
      </c>
      <c r="D46" s="2">
        <v>27.93117876532305</v>
      </c>
      <c r="E46" s="2">
        <v>5429.0483400000003</v>
      </c>
      <c r="F46" s="2">
        <v>50.168104756991639</v>
      </c>
      <c r="G46" s="2">
        <v>47.642014509341664</v>
      </c>
      <c r="H46" s="2">
        <v>1101290.4788299999</v>
      </c>
      <c r="I46" s="2">
        <v>27.93117876532305</v>
      </c>
      <c r="J46" s="2">
        <v>1921478.5805200001</v>
      </c>
      <c r="K46" s="2">
        <v>11.733652560451645</v>
      </c>
      <c r="L46" s="2">
        <v>57.314741366097522</v>
      </c>
      <c r="M46" s="2">
        <v>54.460144353503907</v>
      </c>
      <c r="P46" t="s">
        <v>279</v>
      </c>
    </row>
    <row r="47" spans="1:16" x14ac:dyDescent="0.35">
      <c r="A47">
        <v>39</v>
      </c>
      <c r="B47" t="s">
        <v>91</v>
      </c>
      <c r="C47" s="2">
        <v>1523839.6024199999</v>
      </c>
      <c r="D47" s="2">
        <v>45.884312362972544</v>
      </c>
      <c r="E47" s="2">
        <v>0</v>
      </c>
      <c r="F47" s="2">
        <v>61.73291171712215</v>
      </c>
      <c r="G47" s="2">
        <v>56.691082630488822</v>
      </c>
      <c r="H47" s="2">
        <v>6446.0680300000004</v>
      </c>
      <c r="I47" s="2">
        <v>45.884312362972544</v>
      </c>
      <c r="J47" s="2">
        <v>649.23331000000007</v>
      </c>
      <c r="K47" s="2">
        <v>-302.17152277450299</v>
      </c>
      <c r="L47" s="2">
        <v>992.87389151366858</v>
      </c>
      <c r="M47" s="2">
        <v>-2493.539366228531</v>
      </c>
      <c r="P47" t="s">
        <v>280</v>
      </c>
    </row>
    <row r="48" spans="1:16" x14ac:dyDescent="0.35">
      <c r="A48">
        <v>40</v>
      </c>
      <c r="B48" t="s">
        <v>406</v>
      </c>
      <c r="C48" s="2">
        <v>454287.14779999998</v>
      </c>
      <c r="D48" s="2">
        <v>36.765153336038317</v>
      </c>
      <c r="E48" s="2">
        <v>0</v>
      </c>
      <c r="F48" s="2">
        <v>19.473080831093572</v>
      </c>
      <c r="G48" s="2">
        <v>13.619565896729396</v>
      </c>
      <c r="H48" s="2">
        <v>252325.41394999999</v>
      </c>
      <c r="I48" s="2">
        <v>36.765153336038317</v>
      </c>
      <c r="J48" s="2">
        <v>1923564.01997</v>
      </c>
      <c r="K48" s="2">
        <v>20.842206665547391</v>
      </c>
      <c r="L48" s="2">
        <v>13.117598963716073</v>
      </c>
      <c r="M48" s="2">
        <v>6.7676690388435849</v>
      </c>
      <c r="P48" t="s">
        <v>281</v>
      </c>
    </row>
    <row r="49" spans="1:16" x14ac:dyDescent="0.35">
      <c r="A49">
        <v>41</v>
      </c>
      <c r="B49" t="s">
        <v>119</v>
      </c>
      <c r="C49" s="2">
        <v>1088842.1981000002</v>
      </c>
      <c r="D49" s="2">
        <v>39.570868928069473</v>
      </c>
      <c r="E49" s="2">
        <v>50732.197780000002</v>
      </c>
      <c r="F49" s="2">
        <v>47.404293767666708</v>
      </c>
      <c r="G49" s="2">
        <v>37.969192956953407</v>
      </c>
      <c r="H49" s="2">
        <v>1041992.87072</v>
      </c>
      <c r="I49" s="2">
        <v>39.570868928069473</v>
      </c>
      <c r="J49" s="2">
        <v>1930153.66949</v>
      </c>
      <c r="K49" s="2">
        <v>22.819677981508658</v>
      </c>
      <c r="L49" s="2">
        <v>53.98496954884029</v>
      </c>
      <c r="M49" s="2">
        <v>48.206706191336913</v>
      </c>
      <c r="P49" t="s">
        <v>282</v>
      </c>
    </row>
    <row r="50" spans="1:16" x14ac:dyDescent="0.35">
      <c r="A50">
        <v>42</v>
      </c>
      <c r="B50" t="s">
        <v>94</v>
      </c>
      <c r="C50" s="2">
        <v>-326644.54847999994</v>
      </c>
      <c r="D50" s="2">
        <v>-128.85794717980389</v>
      </c>
      <c r="E50" s="2">
        <v>5540.9719999999998</v>
      </c>
      <c r="F50" s="2">
        <v>-14.341358411780345</v>
      </c>
      <c r="G50" s="2">
        <v>58.464584405628287</v>
      </c>
      <c r="H50" s="2">
        <v>145706.81822999998</v>
      </c>
      <c r="I50" s="2">
        <v>-128.85794717980389</v>
      </c>
      <c r="J50" s="2">
        <v>461123.18156</v>
      </c>
      <c r="K50" s="2">
        <v>28.768915234425908</v>
      </c>
      <c r="L50" s="2">
        <v>31.598241870440653</v>
      </c>
      <c r="M50" s="2">
        <v>35.730541264459539</v>
      </c>
      <c r="P50" t="s">
        <v>283</v>
      </c>
    </row>
    <row r="51" spans="1:16" x14ac:dyDescent="0.35">
      <c r="A51">
        <v>43</v>
      </c>
      <c r="B51" t="s">
        <v>105</v>
      </c>
      <c r="C51" s="2">
        <v>310392.83140999998</v>
      </c>
      <c r="D51" s="2">
        <v>11.768028228771875</v>
      </c>
      <c r="E51" s="2">
        <v>0</v>
      </c>
      <c r="F51" s="2">
        <v>14.188761774039834</v>
      </c>
      <c r="G51" s="2">
        <v>14.586251803654774</v>
      </c>
      <c r="H51" s="2">
        <v>613474.57315999991</v>
      </c>
      <c r="I51" s="2">
        <v>11.768028228771875</v>
      </c>
      <c r="J51" s="2">
        <v>2052523.2888800001</v>
      </c>
      <c r="K51" s="2">
        <v>-0.64839743732985067</v>
      </c>
      <c r="L51" s="2">
        <v>29.888799629394434</v>
      </c>
      <c r="M51" s="2">
        <v>25.450700695732753</v>
      </c>
      <c r="P51" t="s">
        <v>284</v>
      </c>
    </row>
    <row r="52" spans="1:16" x14ac:dyDescent="0.35">
      <c r="A52">
        <v>44</v>
      </c>
      <c r="B52" t="s">
        <v>374</v>
      </c>
      <c r="C52" s="2">
        <v>1489469.5836099999</v>
      </c>
      <c r="D52" s="2">
        <v>44.612290991519068</v>
      </c>
      <c r="E52" s="2">
        <v>0</v>
      </c>
      <c r="F52" s="2">
        <v>75.469453988809704</v>
      </c>
      <c r="G52" s="2">
        <v>59.318513225441571</v>
      </c>
      <c r="H52" s="2">
        <v>1289487.3322300001</v>
      </c>
      <c r="I52" s="2">
        <v>44.612290991519068</v>
      </c>
      <c r="J52" s="2">
        <v>1608511.96389</v>
      </c>
      <c r="K52" s="2">
        <v>18.753760309712895</v>
      </c>
      <c r="L52" s="2">
        <v>80.166474429666295</v>
      </c>
      <c r="M52" s="2">
        <v>67.769291281309805</v>
      </c>
      <c r="P52" t="s">
        <v>285</v>
      </c>
    </row>
    <row r="53" spans="1:16" x14ac:dyDescent="0.35">
      <c r="A53">
        <v>45</v>
      </c>
      <c r="B53" t="s">
        <v>89</v>
      </c>
      <c r="C53" s="2">
        <v>1225231.4686299996</v>
      </c>
      <c r="D53" s="2">
        <v>89.329456222891451</v>
      </c>
      <c r="E53" s="2">
        <v>0</v>
      </c>
      <c r="F53" s="2">
        <v>62.094784519897992</v>
      </c>
      <c r="G53" s="2">
        <v>43.81377253726987</v>
      </c>
      <c r="H53" s="2">
        <v>1061158.38647</v>
      </c>
      <c r="I53" s="2">
        <v>89.329456222891451</v>
      </c>
      <c r="J53" s="2">
        <v>1441030.3101700002</v>
      </c>
      <c r="K53" s="2">
        <v>59.019031101160046</v>
      </c>
      <c r="L53" s="2">
        <v>73.638866509672084</v>
      </c>
      <c r="M53" s="2">
        <v>57.24118855389613</v>
      </c>
      <c r="P53" t="s">
        <v>286</v>
      </c>
    </row>
    <row r="54" spans="1:16" x14ac:dyDescent="0.35">
      <c r="A54">
        <v>46</v>
      </c>
      <c r="B54" t="s">
        <v>99</v>
      </c>
      <c r="C54" s="2">
        <v>797301.19118000008</v>
      </c>
      <c r="D54" s="2">
        <v>-63.490271960214052</v>
      </c>
      <c r="E54" s="2">
        <v>0</v>
      </c>
      <c r="F54" s="2">
        <v>44.175340419379609</v>
      </c>
      <c r="G54" s="2">
        <v>130.11726996622647</v>
      </c>
      <c r="H54" s="2">
        <v>729846.67339999997</v>
      </c>
      <c r="I54" s="2">
        <v>-63.490271960214052</v>
      </c>
      <c r="J54" s="2">
        <v>1457999.1903199998</v>
      </c>
      <c r="K54" s="2">
        <v>19.000014657349308</v>
      </c>
      <c r="L54" s="2">
        <v>50.058098676983086</v>
      </c>
      <c r="M54" s="2">
        <v>54.379219476255599</v>
      </c>
      <c r="P54" t="s">
        <v>287</v>
      </c>
    </row>
    <row r="55" spans="1:16" x14ac:dyDescent="0.35">
      <c r="A55">
        <v>47</v>
      </c>
      <c r="B55" t="s">
        <v>102</v>
      </c>
      <c r="C55" s="2">
        <v>246604.93112000002</v>
      </c>
      <c r="D55" s="2">
        <v>-2.0576056830322154</v>
      </c>
      <c r="E55" s="2">
        <v>0</v>
      </c>
      <c r="F55" s="2">
        <v>15.026762041796518</v>
      </c>
      <c r="G55" s="2">
        <v>26.425530372570595</v>
      </c>
      <c r="H55" s="2">
        <v>8667.3600100000003</v>
      </c>
      <c r="I55" s="2">
        <v>-2.0576056830322154</v>
      </c>
      <c r="J55" s="2">
        <v>-14817.59626</v>
      </c>
      <c r="K55" s="2">
        <v>67.046337216542739</v>
      </c>
      <c r="L55" s="2">
        <v>-58.493698019006487</v>
      </c>
      <c r="M55" s="2">
        <v>-7.661301885657422</v>
      </c>
      <c r="P55" t="s">
        <v>288</v>
      </c>
    </row>
    <row r="56" spans="1:16" x14ac:dyDescent="0.35">
      <c r="A56">
        <v>48</v>
      </c>
      <c r="B56" t="s">
        <v>83</v>
      </c>
      <c r="C56" s="2">
        <v>903430.55419000005</v>
      </c>
      <c r="D56" s="2">
        <v>11.221104379394319</v>
      </c>
      <c r="E56" s="2">
        <v>1942.6958099999999</v>
      </c>
      <c r="F56" s="2">
        <v>58.533928933661151</v>
      </c>
      <c r="G56" s="2">
        <v>59.378051978518506</v>
      </c>
      <c r="H56" s="2">
        <v>593763.21115999995</v>
      </c>
      <c r="I56" s="2">
        <v>11.221104379394319</v>
      </c>
      <c r="J56" s="2">
        <v>1117760.7496400001</v>
      </c>
      <c r="K56" s="2">
        <v>31.984026533237952</v>
      </c>
      <c r="L56" s="2">
        <v>53.120778426978646</v>
      </c>
      <c r="M56" s="2">
        <v>55.648042377792763</v>
      </c>
      <c r="P56" t="s">
        <v>289</v>
      </c>
    </row>
    <row r="57" spans="1:16" x14ac:dyDescent="0.35">
      <c r="A57">
        <v>49</v>
      </c>
      <c r="B57" t="s">
        <v>86</v>
      </c>
      <c r="C57" s="2">
        <v>616577.49138999998</v>
      </c>
      <c r="D57" s="2">
        <v>8.2081456901031515</v>
      </c>
      <c r="E57" s="2">
        <v>15347.123949999999</v>
      </c>
      <c r="F57" s="2">
        <v>48.812533659071747</v>
      </c>
      <c r="G57" s="2">
        <v>51.396406932907887</v>
      </c>
      <c r="H57" s="2">
        <v>501108.21729</v>
      </c>
      <c r="I57" s="2">
        <v>8.2081456901031515</v>
      </c>
      <c r="J57" s="2">
        <v>970827.95514999994</v>
      </c>
      <c r="K57" s="2">
        <v>11.948560390204999</v>
      </c>
      <c r="L57" s="2">
        <v>51.616583003378302</v>
      </c>
      <c r="M57" s="2">
        <v>54.913367151597768</v>
      </c>
      <c r="P57" t="s">
        <v>290</v>
      </c>
    </row>
    <row r="58" spans="1:16" x14ac:dyDescent="0.35">
      <c r="A58">
        <v>50</v>
      </c>
      <c r="B58" t="s">
        <v>104</v>
      </c>
      <c r="C58" s="2">
        <v>999739.62903000007</v>
      </c>
      <c r="D58" s="2">
        <v>4.7772091657502624</v>
      </c>
      <c r="E58" s="2">
        <v>0</v>
      </c>
      <c r="F58" s="2">
        <v>79.83970804811284</v>
      </c>
      <c r="G58" s="2">
        <v>90.033958444414722</v>
      </c>
      <c r="H58" s="2">
        <v>559571.47187999997</v>
      </c>
      <c r="I58" s="2">
        <v>4.7772091657502624</v>
      </c>
      <c r="J58" s="2">
        <v>575639.03316999995</v>
      </c>
      <c r="K58" s="2">
        <v>-15.490477065130715</v>
      </c>
      <c r="L58" s="2">
        <v>97.208743611162504</v>
      </c>
      <c r="M58" s="2">
        <v>95.439498082591967</v>
      </c>
      <c r="P58" t="s">
        <v>291</v>
      </c>
    </row>
    <row r="59" spans="1:16" x14ac:dyDescent="0.35">
      <c r="A59">
        <v>51</v>
      </c>
      <c r="B59" t="s">
        <v>12</v>
      </c>
      <c r="C59" s="2">
        <v>205119.13970000003</v>
      </c>
      <c r="D59" s="2">
        <v>-5.2195374874378082</v>
      </c>
      <c r="E59" s="2">
        <v>-769.45040000000006</v>
      </c>
      <c r="F59" s="2">
        <v>18.433744035272561</v>
      </c>
      <c r="G59" s="2">
        <v>37.091663891121961</v>
      </c>
      <c r="H59" s="2">
        <v>29779.96355</v>
      </c>
      <c r="I59" s="2">
        <v>-5.2195374874378082</v>
      </c>
      <c r="J59" s="2">
        <v>136852.40165000001</v>
      </c>
      <c r="K59" s="2">
        <v>-10.116505935441367</v>
      </c>
      <c r="L59" s="2">
        <v>21.760643723419811</v>
      </c>
      <c r="M59" s="2">
        <v>20.322766356877281</v>
      </c>
      <c r="P59" t="s">
        <v>292</v>
      </c>
    </row>
    <row r="60" spans="1:16" x14ac:dyDescent="0.35">
      <c r="A60">
        <v>52</v>
      </c>
      <c r="B60" t="s">
        <v>77</v>
      </c>
      <c r="C60" s="2">
        <v>653583.8543799998</v>
      </c>
      <c r="D60" s="2">
        <v>-17.650237044958182</v>
      </c>
      <c r="E60" s="2">
        <v>2128.16608</v>
      </c>
      <c r="F60" s="2">
        <v>59.188382861471702</v>
      </c>
      <c r="G60" s="2">
        <v>70.694059713022099</v>
      </c>
      <c r="H60" s="2">
        <v>106392.76694</v>
      </c>
      <c r="I60" s="2">
        <v>-17.650237044958182</v>
      </c>
      <c r="J60" s="2">
        <v>253108.40719</v>
      </c>
      <c r="K60" s="2">
        <v>3.4684922354347947</v>
      </c>
      <c r="L60" s="2">
        <v>42.034465832711163</v>
      </c>
      <c r="M60" s="2">
        <v>51.117742522950074</v>
      </c>
      <c r="P60" t="s">
        <v>293</v>
      </c>
    </row>
    <row r="61" spans="1:16" x14ac:dyDescent="0.35">
      <c r="A61">
        <v>53</v>
      </c>
      <c r="B61" t="s">
        <v>118</v>
      </c>
      <c r="C61" s="2">
        <v>258290.47988</v>
      </c>
      <c r="D61" s="2">
        <v>9.339513991934556</v>
      </c>
      <c r="E61" s="2">
        <v>10994.39241</v>
      </c>
      <c r="F61" s="2">
        <v>28.572512985118848</v>
      </c>
      <c r="G61" s="2">
        <v>30.577820989484778</v>
      </c>
      <c r="H61" s="2">
        <v>22351.659170000003</v>
      </c>
      <c r="I61" s="2">
        <v>9.339513991934556</v>
      </c>
      <c r="J61" s="2">
        <v>36268.419459999997</v>
      </c>
      <c r="K61" s="2">
        <v>6.5984994487831017</v>
      </c>
      <c r="L61" s="2">
        <v>61.628434607279694</v>
      </c>
      <c r="M61" s="2">
        <v>66.70758660861334</v>
      </c>
      <c r="P61" t="s">
        <v>294</v>
      </c>
    </row>
    <row r="62" spans="1:16" x14ac:dyDescent="0.35">
      <c r="A62">
        <v>54</v>
      </c>
      <c r="B62" t="s">
        <v>375</v>
      </c>
      <c r="C62" s="2">
        <v>200055.58729000002</v>
      </c>
      <c r="D62" s="2">
        <v>27.873413676849744</v>
      </c>
      <c r="E62" s="2">
        <v>8.2452299999999994</v>
      </c>
      <c r="F62" s="2">
        <v>25.306089973688334</v>
      </c>
      <c r="G62" s="2">
        <v>23.896256018416015</v>
      </c>
      <c r="H62" s="2">
        <v>12653.958359999999</v>
      </c>
      <c r="I62" s="2">
        <v>27.873413676849744</v>
      </c>
      <c r="J62" s="2">
        <v>35620.681479999999</v>
      </c>
      <c r="K62" s="2">
        <v>2061.2709714509938</v>
      </c>
      <c r="L62" s="2">
        <v>35.524189415367694</v>
      </c>
      <c r="M62" s="2">
        <v>963.28933238900981</v>
      </c>
      <c r="P62" t="s">
        <v>295</v>
      </c>
    </row>
    <row r="63" spans="1:16" x14ac:dyDescent="0.35">
      <c r="A63">
        <v>55</v>
      </c>
      <c r="B63" t="s">
        <v>106</v>
      </c>
      <c r="C63" s="2">
        <v>512306.32352999999</v>
      </c>
      <c r="D63" s="2">
        <v>77.778155099514095</v>
      </c>
      <c r="E63" s="2">
        <v>11411.505220000001</v>
      </c>
      <c r="F63" s="2">
        <v>70.710339205433115</v>
      </c>
      <c r="G63" s="2">
        <v>40.070369303342169</v>
      </c>
      <c r="H63" s="2">
        <v>159777.25622000001</v>
      </c>
      <c r="I63" s="2">
        <v>77.778155099514095</v>
      </c>
      <c r="J63" s="2">
        <v>219471.09328</v>
      </c>
      <c r="K63" s="2">
        <v>6.1138557328036303</v>
      </c>
      <c r="L63" s="2">
        <v>72.801048116235094</v>
      </c>
      <c r="M63" s="2">
        <v>44.533469992613242</v>
      </c>
      <c r="P63" t="s">
        <v>296</v>
      </c>
    </row>
    <row r="64" spans="1:16" x14ac:dyDescent="0.35">
      <c r="A64">
        <v>56</v>
      </c>
      <c r="B64" t="s">
        <v>117</v>
      </c>
      <c r="C64" s="2">
        <v>636538.17339000001</v>
      </c>
      <c r="D64" s="2">
        <v>-4.2299915131005505E-2</v>
      </c>
      <c r="E64" s="2">
        <v>0</v>
      </c>
      <c r="F64" s="2">
        <v>94.733367258358243</v>
      </c>
      <c r="G64" s="2">
        <v>105.4353837399252</v>
      </c>
      <c r="H64" s="2">
        <v>144941.93474</v>
      </c>
      <c r="I64" s="2">
        <v>-4.2299915131005505E-2</v>
      </c>
      <c r="J64" s="2">
        <v>144505.20162000001</v>
      </c>
      <c r="K64" s="2">
        <v>37.398246122435516</v>
      </c>
      <c r="L64" s="2">
        <v>100.30222657392531</v>
      </c>
      <c r="M64" s="2">
        <v>93.193554404834387</v>
      </c>
      <c r="P64" t="s">
        <v>297</v>
      </c>
    </row>
    <row r="65" spans="1:16" x14ac:dyDescent="0.35">
      <c r="A65">
        <v>57</v>
      </c>
      <c r="B65" t="s">
        <v>101</v>
      </c>
      <c r="C65" s="2">
        <v>473218.97325000004</v>
      </c>
      <c r="D65" s="2">
        <v>6.3466405240692803</v>
      </c>
      <c r="E65" s="2">
        <v>0</v>
      </c>
      <c r="F65" s="2">
        <v>71.463111274875104</v>
      </c>
      <c r="G65" s="2">
        <v>71.689592565064459</v>
      </c>
      <c r="H65" s="2">
        <v>438296.87689999997</v>
      </c>
      <c r="I65" s="2">
        <v>6.3466405240692803</v>
      </c>
      <c r="J65" s="2">
        <v>624759.07111999998</v>
      </c>
      <c r="K65" s="2">
        <v>4.3634026517662683</v>
      </c>
      <c r="L65" s="2">
        <v>70.15454391310702</v>
      </c>
      <c r="M65" s="2">
        <v>60.691839541117844</v>
      </c>
      <c r="P65" t="s">
        <v>298</v>
      </c>
    </row>
    <row r="66" spans="1:16" x14ac:dyDescent="0.35">
      <c r="A66">
        <v>58</v>
      </c>
      <c r="B66" t="s">
        <v>112</v>
      </c>
      <c r="C66" s="2">
        <v>232317.01413000003</v>
      </c>
      <c r="D66" s="2">
        <v>0.77075687046133101</v>
      </c>
      <c r="E66" s="2">
        <v>910.07573000000002</v>
      </c>
      <c r="F66" s="2">
        <v>37.171938524249512</v>
      </c>
      <c r="G66" s="2">
        <v>41.714030135555774</v>
      </c>
      <c r="H66" s="2">
        <v>9138.4895199999992</v>
      </c>
      <c r="I66" s="2">
        <v>0.77075687046133101</v>
      </c>
      <c r="J66" s="2">
        <v>38388.213539999997</v>
      </c>
      <c r="K66" s="2">
        <v>-19.006028086510028</v>
      </c>
      <c r="L66" s="2">
        <v>23.805456616202829</v>
      </c>
      <c r="M66" s="2">
        <v>49.908082206314326</v>
      </c>
      <c r="P66" t="s">
        <v>299</v>
      </c>
    </row>
    <row r="67" spans="1:16" x14ac:dyDescent="0.35">
      <c r="A67">
        <v>59</v>
      </c>
      <c r="B67" t="s">
        <v>26</v>
      </c>
      <c r="C67" s="2">
        <v>215292.05358000001</v>
      </c>
      <c r="D67" s="2">
        <v>13.399897592004418</v>
      </c>
      <c r="E67" s="2">
        <v>2052.4416700000002</v>
      </c>
      <c r="F67" s="2">
        <v>35.846035420103604</v>
      </c>
      <c r="G67" s="2">
        <v>34.708262138455744</v>
      </c>
      <c r="H67" s="2">
        <v>215292.05358000001</v>
      </c>
      <c r="I67" s="2">
        <v>13.399897592004418</v>
      </c>
      <c r="J67" s="2">
        <v>616249.66117999994</v>
      </c>
      <c r="K67" s="2">
        <v>16.85235577566322</v>
      </c>
      <c r="L67" s="2">
        <v>34.935849403593508</v>
      </c>
      <c r="M67" s="2">
        <v>35.999470815408706</v>
      </c>
      <c r="P67" t="s">
        <v>300</v>
      </c>
    </row>
    <row r="68" spans="1:16" x14ac:dyDescent="0.35">
      <c r="A68">
        <v>60</v>
      </c>
      <c r="B68" t="s">
        <v>114</v>
      </c>
      <c r="C68" s="2">
        <v>130302.80914</v>
      </c>
      <c r="D68" s="2">
        <v>-3.188025378854531</v>
      </c>
      <c r="E68" s="2">
        <v>0</v>
      </c>
      <c r="F68" s="2">
        <v>24.937793554323154</v>
      </c>
      <c r="G68" s="2">
        <v>36.31199620986709</v>
      </c>
      <c r="H68" s="2">
        <v>119371.03245999999</v>
      </c>
      <c r="I68" s="2">
        <v>-3.188025378854531</v>
      </c>
      <c r="J68" s="2">
        <v>356632.79335000005</v>
      </c>
      <c r="K68" s="2">
        <v>-0.39082912696668526</v>
      </c>
      <c r="L68" s="2">
        <v>33.471692644610236</v>
      </c>
      <c r="M68" s="2">
        <v>33.69679120963562</v>
      </c>
      <c r="P68" t="s">
        <v>301</v>
      </c>
    </row>
    <row r="69" spans="1:16" x14ac:dyDescent="0.35">
      <c r="A69">
        <v>61</v>
      </c>
      <c r="B69" t="s">
        <v>107</v>
      </c>
      <c r="C69" s="2">
        <v>117803.68642</v>
      </c>
      <c r="D69" s="2">
        <v>-158.76357444677197</v>
      </c>
      <c r="E69" s="2">
        <v>0</v>
      </c>
      <c r="F69" s="2">
        <v>25.063699520190486</v>
      </c>
      <c r="G69" s="2">
        <v>-39.932049247807576</v>
      </c>
      <c r="H69" s="2">
        <v>105660.13335999999</v>
      </c>
      <c r="I69" s="2">
        <v>-158.76357444677197</v>
      </c>
      <c r="J69" s="2">
        <v>438661.05018999998</v>
      </c>
      <c r="K69" s="2">
        <v>119.89981147951481</v>
      </c>
      <c r="L69" s="2">
        <v>24.086964938928308</v>
      </c>
      <c r="M69" s="2">
        <v>-89.609095806386989</v>
      </c>
      <c r="P69" t="s">
        <v>302</v>
      </c>
    </row>
    <row r="70" spans="1:16" x14ac:dyDescent="0.35">
      <c r="A70">
        <v>62</v>
      </c>
      <c r="B70" t="s">
        <v>60</v>
      </c>
      <c r="C70" s="2">
        <v>241053.50839999996</v>
      </c>
      <c r="D70" s="2">
        <v>11.853550074939756</v>
      </c>
      <c r="E70" s="2">
        <v>0</v>
      </c>
      <c r="F70" s="2">
        <v>58.024883701709349</v>
      </c>
      <c r="G70" s="2">
        <v>68.824446067218574</v>
      </c>
      <c r="H70" s="2">
        <v>236518.91422000001</v>
      </c>
      <c r="I70" s="2">
        <v>11.853550074939756</v>
      </c>
      <c r="J70" s="2">
        <v>382110.53707000002</v>
      </c>
      <c r="K70" s="2">
        <v>24.556492186198909</v>
      </c>
      <c r="L70" s="2">
        <v>61.898035064306889</v>
      </c>
      <c r="M70" s="2">
        <v>66.127055157535068</v>
      </c>
      <c r="P70" t="s">
        <v>303</v>
      </c>
    </row>
    <row r="71" spans="1:16" x14ac:dyDescent="0.35">
      <c r="A71">
        <v>63</v>
      </c>
      <c r="B71" t="s">
        <v>121</v>
      </c>
      <c r="C71" s="2">
        <v>114157.63875999999</v>
      </c>
      <c r="D71" s="2">
        <v>67.863620294549037</v>
      </c>
      <c r="E71" s="2">
        <v>7778.2909400000008</v>
      </c>
      <c r="F71" s="2">
        <v>33.332583010596991</v>
      </c>
      <c r="G71" s="2">
        <v>19.14150088279213</v>
      </c>
      <c r="H71" s="2">
        <v>30245.018510000002</v>
      </c>
      <c r="I71" s="2">
        <v>67.863620294549037</v>
      </c>
      <c r="J71" s="2">
        <v>72360.476569999999</v>
      </c>
      <c r="K71" s="2">
        <v>6.4957361733287478</v>
      </c>
      <c r="L71" s="2">
        <v>41.797704967768709</v>
      </c>
      <c r="M71" s="2">
        <v>24.833133447309034</v>
      </c>
      <c r="P71" t="s">
        <v>304</v>
      </c>
    </row>
    <row r="72" spans="1:16" x14ac:dyDescent="0.35">
      <c r="A72">
        <v>64</v>
      </c>
      <c r="B72" t="s">
        <v>120</v>
      </c>
      <c r="C72" s="2">
        <v>148746.75174000004</v>
      </c>
      <c r="D72" s="2">
        <v>136.54175712303149</v>
      </c>
      <c r="E72" s="2">
        <v>0</v>
      </c>
      <c r="F72" s="2">
        <v>58.649135941800765</v>
      </c>
      <c r="G72" s="2">
        <v>58.95676129594456</v>
      </c>
      <c r="H72" s="2">
        <v>142083.38274</v>
      </c>
      <c r="I72" s="2">
        <v>136.54175712303149</v>
      </c>
      <c r="J72" s="2">
        <v>177769.7469</v>
      </c>
      <c r="K72" s="2">
        <v>297.50483967415283</v>
      </c>
      <c r="L72" s="2">
        <v>79.925513321412055</v>
      </c>
      <c r="M72" s="2">
        <v>75.455376290585505</v>
      </c>
      <c r="P72" t="s">
        <v>305</v>
      </c>
    </row>
    <row r="73" spans="1:16" x14ac:dyDescent="0.35">
      <c r="A73">
        <v>65</v>
      </c>
      <c r="B73" t="s">
        <v>40</v>
      </c>
      <c r="C73" s="2">
        <v>86800.108349999995</v>
      </c>
      <c r="D73" s="2">
        <v>268.57577728459046</v>
      </c>
      <c r="E73" s="2">
        <v>0</v>
      </c>
      <c r="F73" s="2">
        <v>55.019274168650909</v>
      </c>
      <c r="G73" s="2">
        <v>21.106912559325608</v>
      </c>
      <c r="H73" s="2">
        <v>92662.703769999993</v>
      </c>
      <c r="I73" s="2">
        <v>268.57577728459046</v>
      </c>
      <c r="J73" s="2">
        <v>224196.48426</v>
      </c>
      <c r="K73" s="2">
        <v>5.9020418054346102</v>
      </c>
      <c r="L73" s="2">
        <v>41.331024469830368</v>
      </c>
      <c r="M73" s="2">
        <v>8.2248737632117361</v>
      </c>
      <c r="P73" t="s">
        <v>306</v>
      </c>
    </row>
    <row r="74" spans="1:16" x14ac:dyDescent="0.35">
      <c r="A74">
        <v>66</v>
      </c>
      <c r="B74" t="s">
        <v>72</v>
      </c>
      <c r="C74" s="2">
        <v>38844.704760000001</v>
      </c>
      <c r="D74" s="2">
        <v>28.460420435152891</v>
      </c>
      <c r="E74" s="2">
        <v>0</v>
      </c>
      <c r="F74" s="2">
        <v>28.732626325685384</v>
      </c>
      <c r="G74" s="2">
        <v>24.678861751301216</v>
      </c>
      <c r="H74" s="2">
        <v>38754.704760000001</v>
      </c>
      <c r="I74" s="2">
        <v>28.460420435152891</v>
      </c>
      <c r="J74" s="2">
        <v>132196.17527000001</v>
      </c>
      <c r="K74" s="2">
        <v>14.378015769243312</v>
      </c>
      <c r="L74" s="2">
        <v>29.316055990913991</v>
      </c>
      <c r="M74" s="2">
        <v>25.869176176301544</v>
      </c>
      <c r="P74" t="s">
        <v>307</v>
      </c>
    </row>
    <row r="75" spans="1:16" x14ac:dyDescent="0.35">
      <c r="A75">
        <v>67</v>
      </c>
      <c r="B75" t="s">
        <v>96</v>
      </c>
      <c r="C75" s="2">
        <v>35195.982490000002</v>
      </c>
      <c r="D75" s="2">
        <v>-14.883814337912327</v>
      </c>
      <c r="E75" s="2">
        <v>0</v>
      </c>
      <c r="F75" s="2">
        <v>28.824077012076899</v>
      </c>
      <c r="G75" s="2">
        <v>32.649962021300389</v>
      </c>
      <c r="H75" s="2">
        <v>22397.731050000002</v>
      </c>
      <c r="I75" s="2">
        <v>-14.883814337912327</v>
      </c>
      <c r="J75" s="2">
        <v>85483.788220000002</v>
      </c>
      <c r="K75" s="2">
        <v>30.156053632135471</v>
      </c>
      <c r="L75" s="2">
        <v>26.201144704019764</v>
      </c>
      <c r="M75" s="2">
        <v>36.577540042808025</v>
      </c>
      <c r="P75" t="s">
        <v>308</v>
      </c>
    </row>
    <row r="76" spans="1:16" x14ac:dyDescent="0.35">
      <c r="A76">
        <v>68</v>
      </c>
      <c r="B76" t="s">
        <v>402</v>
      </c>
      <c r="C76" s="2">
        <v>94540.249620000002</v>
      </c>
      <c r="D76" s="2">
        <v>0</v>
      </c>
      <c r="E76" s="2">
        <v>0</v>
      </c>
      <c r="F76" s="2">
        <v>78.671469409999332</v>
      </c>
      <c r="G76" s="2">
        <v>0</v>
      </c>
      <c r="H76" s="2">
        <v>12520.009480000001</v>
      </c>
      <c r="I76" s="2">
        <v>0</v>
      </c>
      <c r="J76" s="2">
        <v>20671.54422</v>
      </c>
      <c r="K76" s="2">
        <v>0</v>
      </c>
      <c r="L76" s="2">
        <v>60.566396717893575</v>
      </c>
      <c r="M76" s="2">
        <v>0</v>
      </c>
      <c r="P76" t="s">
        <v>309</v>
      </c>
    </row>
    <row r="77" spans="1:16" x14ac:dyDescent="0.35">
      <c r="A77">
        <v>69</v>
      </c>
      <c r="B77" t="s">
        <v>373</v>
      </c>
      <c r="C77" s="2">
        <v>44588.06682</v>
      </c>
      <c r="D77" s="2">
        <v>165.4152945574769</v>
      </c>
      <c r="E77" s="2">
        <v>0</v>
      </c>
      <c r="F77" s="2">
        <v>39.195554389920204</v>
      </c>
      <c r="G77" s="2">
        <v>27.373697360873294</v>
      </c>
      <c r="H77" s="2">
        <v>33855.136960000003</v>
      </c>
      <c r="I77" s="2">
        <v>165.4152945574769</v>
      </c>
      <c r="J77" s="2">
        <v>85247.484660000002</v>
      </c>
      <c r="K77" s="2">
        <v>157.36687380075276</v>
      </c>
      <c r="L77" s="2">
        <v>39.713942405488453</v>
      </c>
      <c r="M77" s="2">
        <v>44.582957579692994</v>
      </c>
      <c r="P77" t="s">
        <v>310</v>
      </c>
    </row>
    <row r="78" spans="1:16" x14ac:dyDescent="0.35">
      <c r="A78">
        <v>70</v>
      </c>
      <c r="B78" t="s">
        <v>390</v>
      </c>
      <c r="C78" s="2">
        <v>4464.63051</v>
      </c>
      <c r="D78" s="2">
        <v>-3.5943624417189457</v>
      </c>
      <c r="E78" s="2">
        <v>0</v>
      </c>
      <c r="F78" s="2">
        <v>4.594243203229837</v>
      </c>
      <c r="G78" s="2">
        <v>6.2886150877792133</v>
      </c>
      <c r="H78" s="2">
        <v>4295.8411599999999</v>
      </c>
      <c r="I78" s="2">
        <v>-3.5943624417189457</v>
      </c>
      <c r="J78" s="2">
        <v>99282.336349999998</v>
      </c>
      <c r="K78" s="2">
        <v>50.307686324920112</v>
      </c>
      <c r="L78" s="2">
        <v>4.3268937032825976</v>
      </c>
      <c r="M78" s="2">
        <v>5.6322036806140945</v>
      </c>
      <c r="P78" t="s">
        <v>311</v>
      </c>
    </row>
    <row r="79" spans="1:16" x14ac:dyDescent="0.35">
      <c r="A79">
        <v>71</v>
      </c>
      <c r="B79" t="s">
        <v>259</v>
      </c>
      <c r="C79" s="2">
        <v>43075.283600000002</v>
      </c>
      <c r="D79" s="2">
        <v>48.189857465169929</v>
      </c>
      <c r="E79" s="2">
        <v>0</v>
      </c>
      <c r="F79" s="2">
        <v>75.121110813405608</v>
      </c>
      <c r="G79" s="2">
        <v>62.609004924322477</v>
      </c>
      <c r="H79" s="2">
        <v>43075.283600000002</v>
      </c>
      <c r="I79" s="2">
        <v>48.189857465169929</v>
      </c>
      <c r="J79" s="2">
        <v>52810.265939999997</v>
      </c>
      <c r="K79" s="2">
        <v>45.963905742355223</v>
      </c>
      <c r="L79" s="2">
        <v>81.566117559301205</v>
      </c>
      <c r="M79" s="2">
        <v>80.340917380219395</v>
      </c>
      <c r="P79" t="s">
        <v>312</v>
      </c>
    </row>
    <row r="80" spans="1:16" x14ac:dyDescent="0.35">
      <c r="A80">
        <v>72</v>
      </c>
      <c r="B80" t="s">
        <v>391</v>
      </c>
      <c r="C80" s="2">
        <v>12903.933760000002</v>
      </c>
      <c r="D80" s="2">
        <v>2391.1722125842607</v>
      </c>
      <c r="E80" s="2">
        <v>0</v>
      </c>
      <c r="F80" s="2">
        <v>31.940669148037721</v>
      </c>
      <c r="G80" s="2">
        <v>26.01222040957154</v>
      </c>
      <c r="H80" s="2">
        <v>5311.7771500000008</v>
      </c>
      <c r="I80" s="2">
        <v>2391.1722125842607</v>
      </c>
      <c r="J80" s="2">
        <v>7414.6597599999996</v>
      </c>
      <c r="K80" s="2">
        <v>-5743.2919338473839</v>
      </c>
      <c r="L80" s="2">
        <v>71.638852245864911</v>
      </c>
      <c r="M80" s="2">
        <v>-189.10904276472039</v>
      </c>
      <c r="P80" t="s">
        <v>313</v>
      </c>
    </row>
    <row r="81" spans="1:16" x14ac:dyDescent="0.35">
      <c r="A81">
        <v>73</v>
      </c>
      <c r="B81" t="s">
        <v>90</v>
      </c>
      <c r="C81" s="2">
        <v>799861.30914000003</v>
      </c>
      <c r="D81" s="2">
        <v>0.73069368594009809</v>
      </c>
      <c r="E81" s="2">
        <v>0</v>
      </c>
      <c r="F81" s="2">
        <v>9236.1299243413159</v>
      </c>
      <c r="G81" s="2">
        <v>7971.1900588838316</v>
      </c>
      <c r="H81" s="2">
        <v>799861.30914000003</v>
      </c>
      <c r="I81" s="2">
        <v>0.73069368594009809</v>
      </c>
      <c r="J81" s="2">
        <v>23043.60266</v>
      </c>
      <c r="K81" s="2">
        <v>170.7899369622026</v>
      </c>
      <c r="L81" s="2">
        <v>3471.07750876312</v>
      </c>
      <c r="M81" s="2">
        <v>9331.1464995905153</v>
      </c>
      <c r="P81" t="s">
        <v>314</v>
      </c>
    </row>
    <row r="82" spans="1:16" x14ac:dyDescent="0.35">
      <c r="A82">
        <v>74</v>
      </c>
      <c r="B82" t="s">
        <v>75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P82" t="s">
        <v>315</v>
      </c>
    </row>
    <row r="83" spans="1:16" x14ac:dyDescent="0.35">
      <c r="A83">
        <v>150.1</v>
      </c>
      <c r="B83" t="s">
        <v>108</v>
      </c>
      <c r="C83" s="2">
        <v>111313712.70919999</v>
      </c>
      <c r="D83" s="2">
        <v>8.0520486432482663</v>
      </c>
      <c r="E83" s="2">
        <v>528895.05640999996</v>
      </c>
      <c r="F83" s="2">
        <v>58.75453238528636</v>
      </c>
      <c r="G83" s="2">
        <v>58.550002076531726</v>
      </c>
      <c r="H83" s="2">
        <v>82727545.022590011</v>
      </c>
      <c r="I83" s="2">
        <v>8.0520486432482663</v>
      </c>
      <c r="J83" s="2">
        <v>82700559.612929985</v>
      </c>
      <c r="K83" s="2">
        <v>17.113412531664984</v>
      </c>
      <c r="L83" s="2">
        <v>100.03263026246294</v>
      </c>
      <c r="M83" s="2">
        <v>102.56661372305591</v>
      </c>
      <c r="P83" t="s">
        <v>316</v>
      </c>
    </row>
    <row r="84" spans="1:16" x14ac:dyDescent="0.35">
      <c r="A84">
        <v>200</v>
      </c>
      <c r="B84" t="s">
        <v>110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5636171.7096000006</v>
      </c>
      <c r="I84" s="2">
        <v>0</v>
      </c>
      <c r="J84" s="2">
        <v>10800117.92447</v>
      </c>
      <c r="K84" s="2">
        <v>15.342522313168461</v>
      </c>
      <c r="L84" s="2">
        <v>52.186205271240937</v>
      </c>
      <c r="M84" s="2">
        <v>50.320869213693989</v>
      </c>
      <c r="P84" t="s">
        <v>392</v>
      </c>
    </row>
    <row r="85" spans="1:16" x14ac:dyDescent="0.35">
      <c r="A85">
        <v>201.1</v>
      </c>
      <c r="B85" t="s">
        <v>109</v>
      </c>
      <c r="C85" s="2">
        <v>529500429.12055981</v>
      </c>
      <c r="D85" s="2">
        <v>5.6125767937261317</v>
      </c>
      <c r="E85" s="2">
        <v>1717760.1243500002</v>
      </c>
      <c r="F85" s="2">
        <v>57.85439942295524</v>
      </c>
      <c r="G85" s="2">
        <v>63.865707030381344</v>
      </c>
      <c r="H85" s="2">
        <v>463578492.36974996</v>
      </c>
      <c r="I85" s="2">
        <v>5.6125767937261317</v>
      </c>
      <c r="J85" s="2">
        <v>562710334.17707992</v>
      </c>
      <c r="K85" s="2">
        <v>12.821910364554533</v>
      </c>
      <c r="L85" s="2">
        <v>82.383148880266688</v>
      </c>
      <c r="M85" s="2">
        <v>80.640174501557681</v>
      </c>
      <c r="P85" t="s">
        <v>138</v>
      </c>
    </row>
    <row r="86" spans="1:16" x14ac:dyDescent="0.35">
      <c r="P86" t="s">
        <v>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B7554-031A-4F17-A2AC-9E0083501643}">
  <sheetPr codeName="Hoja6"/>
  <dimension ref="A1:D1616"/>
  <sheetViews>
    <sheetView workbookViewId="0">
      <selection activeCell="B18" sqref="B18"/>
    </sheetView>
  </sheetViews>
  <sheetFormatPr baseColWidth="10" defaultRowHeight="14.5" x14ac:dyDescent="0.35"/>
  <cols>
    <col min="1" max="1" width="23.453125" bestFit="1" customWidth="1"/>
    <col min="2" max="2" width="11.453125" customWidth="1"/>
    <col min="3" max="3" width="44.453125" bestFit="1" customWidth="1"/>
    <col min="4" max="4" width="24.54296875" bestFit="1" customWidth="1"/>
    <col min="5" max="6" width="23.54296875" bestFit="1" customWidth="1"/>
    <col min="7" max="8" width="18.54296875" bestFit="1" customWidth="1"/>
  </cols>
  <sheetData>
    <row r="1" spans="1:4" x14ac:dyDescent="0.35">
      <c r="C1" s="152" t="s">
        <v>138</v>
      </c>
      <c r="D1" s="152" t="s">
        <v>122</v>
      </c>
    </row>
    <row r="4" spans="1:4" x14ac:dyDescent="0.35">
      <c r="B4" s="1" t="s">
        <v>5</v>
      </c>
      <c r="C4" t="s">
        <v>404</v>
      </c>
    </row>
    <row r="6" spans="1:4" x14ac:dyDescent="0.35">
      <c r="B6" s="1" t="s">
        <v>0</v>
      </c>
      <c r="C6" s="1" t="s">
        <v>138</v>
      </c>
      <c r="D6" t="s">
        <v>122</v>
      </c>
    </row>
    <row r="7" spans="1:4" x14ac:dyDescent="0.35">
      <c r="A7" t="str">
        <f>B7&amp;"|"&amp;C7</f>
        <v>Afirme|10 Total General</v>
      </c>
      <c r="B7" t="s">
        <v>62</v>
      </c>
      <c r="C7" t="s">
        <v>145</v>
      </c>
      <c r="D7" s="2">
        <v>7555571.8099100003</v>
      </c>
    </row>
    <row r="8" spans="1:4" x14ac:dyDescent="0.35">
      <c r="A8" t="str">
        <f t="shared" ref="A8:A71" si="0">B8&amp;"|"&amp;C8</f>
        <v>Afirme|11 Total General Sin Pensiones</v>
      </c>
      <c r="B8" t="s">
        <v>62</v>
      </c>
      <c r="C8" t="s">
        <v>146</v>
      </c>
      <c r="D8" s="2">
        <v>7555571.8099100003</v>
      </c>
    </row>
    <row r="9" spans="1:4" x14ac:dyDescent="0.35">
      <c r="A9" t="str">
        <f t="shared" si="0"/>
        <v>Afirme|12 Vida Total</v>
      </c>
      <c r="B9" t="s">
        <v>62</v>
      </c>
      <c r="C9" t="s">
        <v>147</v>
      </c>
      <c r="D9" s="2">
        <v>2602156.99174</v>
      </c>
    </row>
    <row r="10" spans="1:4" x14ac:dyDescent="0.35">
      <c r="A10" t="str">
        <f t="shared" si="0"/>
        <v>Afirme|13 Vida Individual</v>
      </c>
      <c r="B10" t="s">
        <v>62</v>
      </c>
      <c r="C10" t="s">
        <v>148</v>
      </c>
      <c r="D10" s="2">
        <v>1428408.16671</v>
      </c>
    </row>
    <row r="11" spans="1:4" x14ac:dyDescent="0.35">
      <c r="A11" t="str">
        <f t="shared" si="0"/>
        <v>Afirme|14 Vida Gpo y Col</v>
      </c>
      <c r="B11" t="s">
        <v>62</v>
      </c>
      <c r="C11" t="s">
        <v>149</v>
      </c>
      <c r="D11" s="2">
        <v>1173748.8250299999</v>
      </c>
    </row>
    <row r="12" spans="1:4" x14ac:dyDescent="0.35">
      <c r="A12" t="str">
        <f t="shared" si="0"/>
        <v>Afirme|38 Daños Total</v>
      </c>
      <c r="B12" t="s">
        <v>62</v>
      </c>
      <c r="C12" t="s">
        <v>339</v>
      </c>
      <c r="D12" s="2">
        <v>4953414.8181699999</v>
      </c>
    </row>
    <row r="13" spans="1:4" x14ac:dyDescent="0.35">
      <c r="A13" t="str">
        <f t="shared" si="0"/>
        <v>Afirme|39 Automoviles Total</v>
      </c>
      <c r="B13" t="s">
        <v>62</v>
      </c>
      <c r="C13" t="s">
        <v>337</v>
      </c>
      <c r="D13" s="2">
        <v>2427325.9056700002</v>
      </c>
    </row>
    <row r="14" spans="1:4" x14ac:dyDescent="0.35">
      <c r="A14" t="str">
        <f t="shared" si="0"/>
        <v>Afirme|41 Automoviles Residentes</v>
      </c>
      <c r="B14" t="s">
        <v>62</v>
      </c>
      <c r="C14" t="s">
        <v>340</v>
      </c>
      <c r="D14" s="2">
        <v>1563631.1802100001</v>
      </c>
    </row>
    <row r="15" spans="1:4" x14ac:dyDescent="0.35">
      <c r="A15" t="str">
        <f t="shared" si="0"/>
        <v>Afirme|42 Camiones</v>
      </c>
      <c r="B15" t="s">
        <v>62</v>
      </c>
      <c r="C15" t="s">
        <v>341</v>
      </c>
      <c r="D15" s="2">
        <v>762002.92144000006</v>
      </c>
    </row>
    <row r="16" spans="1:4" x14ac:dyDescent="0.35">
      <c r="A16" t="str">
        <f t="shared" si="0"/>
        <v>Afirme|44 Otros Automoviles y Obligatorios</v>
      </c>
      <c r="B16" t="s">
        <v>62</v>
      </c>
      <c r="C16" t="s">
        <v>342</v>
      </c>
      <c r="D16" s="2">
        <v>101691.80402</v>
      </c>
    </row>
    <row r="17" spans="1:4" x14ac:dyDescent="0.35">
      <c r="A17" t="str">
        <f t="shared" si="0"/>
        <v>Afirme|46 Daños Sin Autos Total</v>
      </c>
      <c r="B17" t="s">
        <v>62</v>
      </c>
      <c r="C17" t="s">
        <v>338</v>
      </c>
      <c r="D17" s="2">
        <v>2526088.9125000001</v>
      </c>
    </row>
    <row r="18" spans="1:4" x14ac:dyDescent="0.35">
      <c r="A18" t="str">
        <f t="shared" si="0"/>
        <v>Afirme|46 Responsabilidad Civil y Riesgos Profesionales</v>
      </c>
      <c r="B18" t="s">
        <v>62</v>
      </c>
      <c r="C18" t="s">
        <v>343</v>
      </c>
      <c r="D18" s="2">
        <v>889367.91902999999</v>
      </c>
    </row>
    <row r="19" spans="1:4" x14ac:dyDescent="0.35">
      <c r="A19" t="str">
        <f t="shared" si="0"/>
        <v>Afirme|47 RC General</v>
      </c>
      <c r="B19" t="s">
        <v>62</v>
      </c>
      <c r="C19" t="s">
        <v>344</v>
      </c>
      <c r="D19" s="2">
        <v>520483.32373</v>
      </c>
    </row>
    <row r="20" spans="1:4" x14ac:dyDescent="0.35">
      <c r="A20" t="str">
        <f t="shared" si="0"/>
        <v>Afirme|48 RC Aviones y Barcos</v>
      </c>
      <c r="B20" t="s">
        <v>62</v>
      </c>
      <c r="C20" t="s">
        <v>345</v>
      </c>
      <c r="D20" s="2">
        <v>70195.472629999989</v>
      </c>
    </row>
    <row r="21" spans="1:4" x14ac:dyDescent="0.35">
      <c r="A21" t="str">
        <f t="shared" si="0"/>
        <v>Afirme|49 RC Viajero</v>
      </c>
      <c r="B21" t="s">
        <v>62</v>
      </c>
      <c r="C21" t="s">
        <v>346</v>
      </c>
      <c r="D21" s="2">
        <v>11225.155359999999</v>
      </c>
    </row>
    <row r="22" spans="1:4" x14ac:dyDescent="0.35">
      <c r="A22" t="str">
        <f t="shared" si="0"/>
        <v>Afirme|50 RC Otros</v>
      </c>
      <c r="B22" t="s">
        <v>62</v>
      </c>
      <c r="C22" t="s">
        <v>347</v>
      </c>
      <c r="D22" s="2">
        <v>287463.96730999998</v>
      </c>
    </row>
    <row r="23" spans="1:4" x14ac:dyDescent="0.35">
      <c r="A23" t="str">
        <f t="shared" si="0"/>
        <v>Afirme|51 Maritimo y Transportes</v>
      </c>
      <c r="B23" t="s">
        <v>62</v>
      </c>
      <c r="C23" t="s">
        <v>348</v>
      </c>
      <c r="D23" s="2">
        <v>236396.50408000001</v>
      </c>
    </row>
    <row r="24" spans="1:4" x14ac:dyDescent="0.35">
      <c r="A24" t="str">
        <f t="shared" si="0"/>
        <v>Afirme|52 MyT Carga</v>
      </c>
      <c r="B24" t="s">
        <v>62</v>
      </c>
      <c r="C24" t="s">
        <v>349</v>
      </c>
      <c r="D24" s="2">
        <v>109589.23992000001</v>
      </c>
    </row>
    <row r="25" spans="1:4" x14ac:dyDescent="0.35">
      <c r="A25" t="str">
        <f t="shared" si="0"/>
        <v>Afirme|53 MyT Cascos</v>
      </c>
      <c r="B25" t="s">
        <v>62</v>
      </c>
      <c r="C25" t="s">
        <v>350</v>
      </c>
      <c r="D25" s="2">
        <v>126807.26415999999</v>
      </c>
    </row>
    <row r="26" spans="1:4" x14ac:dyDescent="0.35">
      <c r="A26" t="str">
        <f t="shared" si="0"/>
        <v>Afirme|54 Incendio</v>
      </c>
      <c r="B26" t="s">
        <v>62</v>
      </c>
      <c r="C26" t="s">
        <v>351</v>
      </c>
      <c r="D26" s="2">
        <v>611644.47807000007</v>
      </c>
    </row>
    <row r="27" spans="1:4" x14ac:dyDescent="0.35">
      <c r="A27" t="str">
        <f t="shared" si="0"/>
        <v>Afirme|55 Riesgos Catastroficos</v>
      </c>
      <c r="B27" t="s">
        <v>62</v>
      </c>
      <c r="C27" t="s">
        <v>352</v>
      </c>
      <c r="D27" s="2">
        <v>327513.74623000005</v>
      </c>
    </row>
    <row r="28" spans="1:4" x14ac:dyDescent="0.35">
      <c r="A28" t="str">
        <f t="shared" si="0"/>
        <v>Afirme|56 Terremoto y Erupcion Volcanica</v>
      </c>
      <c r="B28" t="s">
        <v>62</v>
      </c>
      <c r="C28" t="s">
        <v>353</v>
      </c>
      <c r="D28" s="2">
        <v>116142.71940999999</v>
      </c>
    </row>
    <row r="29" spans="1:4" x14ac:dyDescent="0.35">
      <c r="A29" t="str">
        <f t="shared" si="0"/>
        <v>Afirme|57 Huracan y Otros Riesgos Hidrometeorologicos</v>
      </c>
      <c r="B29" t="s">
        <v>62</v>
      </c>
      <c r="C29" t="s">
        <v>354</v>
      </c>
      <c r="D29" s="2">
        <v>211371.02682</v>
      </c>
    </row>
    <row r="30" spans="1:4" x14ac:dyDescent="0.35">
      <c r="A30" t="str">
        <f t="shared" si="0"/>
        <v>Afirme|63 Diversos</v>
      </c>
      <c r="B30" t="s">
        <v>62</v>
      </c>
      <c r="C30" t="s">
        <v>355</v>
      </c>
      <c r="D30" s="2">
        <v>461166.26509</v>
      </c>
    </row>
    <row r="31" spans="1:4" x14ac:dyDescent="0.35">
      <c r="A31" t="str">
        <f t="shared" si="0"/>
        <v>Afirme|64 Miscelaneos</v>
      </c>
      <c r="B31" t="s">
        <v>62</v>
      </c>
      <c r="C31" t="s">
        <v>356</v>
      </c>
      <c r="D31" s="2">
        <v>211422.17200999998</v>
      </c>
    </row>
    <row r="32" spans="1:4" x14ac:dyDescent="0.35">
      <c r="A32" t="str">
        <f t="shared" si="0"/>
        <v>Afirme|65 Tecnicos</v>
      </c>
      <c r="B32" t="s">
        <v>62</v>
      </c>
      <c r="C32" t="s">
        <v>357</v>
      </c>
      <c r="D32" s="2">
        <v>249744.09308000002</v>
      </c>
    </row>
    <row r="33" spans="1:4" x14ac:dyDescent="0.35">
      <c r="A33" t="str">
        <f t="shared" si="0"/>
        <v>Agroasemex|10 Total General</v>
      </c>
      <c r="B33" t="s">
        <v>260</v>
      </c>
      <c r="C33" t="s">
        <v>145</v>
      </c>
      <c r="D33" s="2">
        <v>6440067.6368000004</v>
      </c>
    </row>
    <row r="34" spans="1:4" x14ac:dyDescent="0.35">
      <c r="A34" t="str">
        <f t="shared" si="0"/>
        <v>Agroasemex|11 Total General Sin Pensiones</v>
      </c>
      <c r="B34" t="s">
        <v>260</v>
      </c>
      <c r="C34" t="s">
        <v>146</v>
      </c>
      <c r="D34" s="2">
        <v>6440067.6368000004</v>
      </c>
    </row>
    <row r="35" spans="1:4" x14ac:dyDescent="0.35">
      <c r="A35" t="str">
        <f t="shared" si="0"/>
        <v>Agroasemex|12 Vida Total</v>
      </c>
      <c r="B35" t="s">
        <v>260</v>
      </c>
      <c r="C35" t="s">
        <v>147</v>
      </c>
      <c r="D35" s="2">
        <v>384025.86433000001</v>
      </c>
    </row>
    <row r="36" spans="1:4" x14ac:dyDescent="0.35">
      <c r="A36" t="str">
        <f t="shared" si="0"/>
        <v>Agroasemex|14 Vida Gpo y Col</v>
      </c>
      <c r="B36" t="s">
        <v>260</v>
      </c>
      <c r="C36" t="s">
        <v>149</v>
      </c>
      <c r="D36" s="2">
        <v>384025.86433000001</v>
      </c>
    </row>
    <row r="37" spans="1:4" x14ac:dyDescent="0.35">
      <c r="A37" t="str">
        <f t="shared" si="0"/>
        <v>Agroasemex|28 Accidentes y Enfermedades Total</v>
      </c>
      <c r="B37" t="s">
        <v>260</v>
      </c>
      <c r="C37" t="s">
        <v>358</v>
      </c>
      <c r="D37" s="2">
        <v>0</v>
      </c>
    </row>
    <row r="38" spans="1:4" x14ac:dyDescent="0.35">
      <c r="A38" t="str">
        <f t="shared" si="0"/>
        <v>Agroasemex|29 Accidentes Personales</v>
      </c>
      <c r="B38" t="s">
        <v>260</v>
      </c>
      <c r="C38" t="s">
        <v>359</v>
      </c>
      <c r="D38" s="2">
        <v>0</v>
      </c>
    </row>
    <row r="39" spans="1:4" x14ac:dyDescent="0.35">
      <c r="A39" t="str">
        <f t="shared" si="0"/>
        <v>Agroasemex|31 AP Gpo y Col</v>
      </c>
      <c r="B39" t="s">
        <v>260</v>
      </c>
      <c r="C39" t="s">
        <v>360</v>
      </c>
      <c r="D39" s="2">
        <v>0</v>
      </c>
    </row>
    <row r="40" spans="1:4" x14ac:dyDescent="0.35">
      <c r="A40" t="str">
        <f t="shared" si="0"/>
        <v>Agroasemex|38 Daños Total</v>
      </c>
      <c r="B40" t="s">
        <v>260</v>
      </c>
      <c r="C40" t="s">
        <v>339</v>
      </c>
      <c r="D40" s="2">
        <v>6056041.7724700002</v>
      </c>
    </row>
    <row r="41" spans="1:4" x14ac:dyDescent="0.35">
      <c r="A41" t="str">
        <f t="shared" si="0"/>
        <v>Agroasemex|46 Daños Sin Autos Total</v>
      </c>
      <c r="B41" t="s">
        <v>260</v>
      </c>
      <c r="C41" t="s">
        <v>338</v>
      </c>
      <c r="D41" s="2">
        <v>6056041.7724700011</v>
      </c>
    </row>
    <row r="42" spans="1:4" x14ac:dyDescent="0.35">
      <c r="A42" t="str">
        <f t="shared" si="0"/>
        <v>Agroasemex|46 Responsabilidad Civil y Riesgos Profesionales</v>
      </c>
      <c r="B42" t="s">
        <v>260</v>
      </c>
      <c r="C42" t="s">
        <v>343</v>
      </c>
      <c r="D42" s="2">
        <v>169051.50284</v>
      </c>
    </row>
    <row r="43" spans="1:4" x14ac:dyDescent="0.35">
      <c r="A43" t="str">
        <f t="shared" si="0"/>
        <v>Agroasemex|47 RC General</v>
      </c>
      <c r="B43" t="s">
        <v>260</v>
      </c>
      <c r="C43" t="s">
        <v>344</v>
      </c>
      <c r="D43" s="2">
        <v>159134.64009</v>
      </c>
    </row>
    <row r="44" spans="1:4" x14ac:dyDescent="0.35">
      <c r="A44" t="str">
        <f t="shared" si="0"/>
        <v>Agroasemex|48 RC Aviones y Barcos</v>
      </c>
      <c r="B44" t="s">
        <v>260</v>
      </c>
      <c r="C44" t="s">
        <v>345</v>
      </c>
      <c r="D44" s="2">
        <v>9916.8627500000002</v>
      </c>
    </row>
    <row r="45" spans="1:4" x14ac:dyDescent="0.35">
      <c r="A45" t="str">
        <f t="shared" si="0"/>
        <v>Agroasemex|49 RC Viajero</v>
      </c>
      <c r="B45" t="s">
        <v>260</v>
      </c>
      <c r="C45" t="s">
        <v>346</v>
      </c>
      <c r="D45" s="2">
        <v>0</v>
      </c>
    </row>
    <row r="46" spans="1:4" x14ac:dyDescent="0.35">
      <c r="A46" t="str">
        <f t="shared" si="0"/>
        <v>Agroasemex|50 RC Otros</v>
      </c>
      <c r="B46" t="s">
        <v>260</v>
      </c>
      <c r="C46" t="s">
        <v>347</v>
      </c>
      <c r="D46" s="2">
        <v>0</v>
      </c>
    </row>
    <row r="47" spans="1:4" x14ac:dyDescent="0.35">
      <c r="A47" t="str">
        <f t="shared" si="0"/>
        <v>Agroasemex|51 Maritimo y Transportes</v>
      </c>
      <c r="B47" t="s">
        <v>260</v>
      </c>
      <c r="C47" t="s">
        <v>348</v>
      </c>
      <c r="D47" s="2">
        <v>87495.507760000008</v>
      </c>
    </row>
    <row r="48" spans="1:4" x14ac:dyDescent="0.35">
      <c r="A48" t="str">
        <f t="shared" si="0"/>
        <v>Agroasemex|52 MyT Carga</v>
      </c>
      <c r="B48" t="s">
        <v>260</v>
      </c>
      <c r="C48" t="s">
        <v>349</v>
      </c>
      <c r="D48" s="2">
        <v>9967.6836000000003</v>
      </c>
    </row>
    <row r="49" spans="1:4" x14ac:dyDescent="0.35">
      <c r="A49" t="str">
        <f t="shared" si="0"/>
        <v>Agroasemex|53 MyT Cascos</v>
      </c>
      <c r="B49" t="s">
        <v>260</v>
      </c>
      <c r="C49" t="s">
        <v>350</v>
      </c>
      <c r="D49" s="2">
        <v>77527.824159999989</v>
      </c>
    </row>
    <row r="50" spans="1:4" x14ac:dyDescent="0.35">
      <c r="A50" t="str">
        <f t="shared" si="0"/>
        <v>Agroasemex|54 Incendio</v>
      </c>
      <c r="B50" t="s">
        <v>260</v>
      </c>
      <c r="C50" t="s">
        <v>351</v>
      </c>
      <c r="D50" s="2">
        <v>137055.90338999999</v>
      </c>
    </row>
    <row r="51" spans="1:4" x14ac:dyDescent="0.35">
      <c r="A51" t="str">
        <f t="shared" si="0"/>
        <v>Agroasemex|55 Riesgos Catastroficos</v>
      </c>
      <c r="B51" t="s">
        <v>260</v>
      </c>
      <c r="C51" t="s">
        <v>352</v>
      </c>
      <c r="D51" s="2">
        <v>5603550.1780600008</v>
      </c>
    </row>
    <row r="52" spans="1:4" x14ac:dyDescent="0.35">
      <c r="A52" t="str">
        <f t="shared" si="0"/>
        <v>Agroasemex|56 Terremoto y Erupcion Volcanica</v>
      </c>
      <c r="B52" t="s">
        <v>260</v>
      </c>
      <c r="C52" t="s">
        <v>353</v>
      </c>
      <c r="D52" s="2">
        <v>1825875.5078599998</v>
      </c>
    </row>
    <row r="53" spans="1:4" x14ac:dyDescent="0.35">
      <c r="A53" t="str">
        <f t="shared" si="0"/>
        <v>Agroasemex|57 Huracan y Otros Riesgos Hidrometeorologicos</v>
      </c>
      <c r="B53" t="s">
        <v>260</v>
      </c>
      <c r="C53" t="s">
        <v>354</v>
      </c>
      <c r="D53" s="2">
        <v>3777508.99113</v>
      </c>
    </row>
    <row r="54" spans="1:4" x14ac:dyDescent="0.35">
      <c r="A54" t="str">
        <f t="shared" si="0"/>
        <v>Agroasemex|58 Otros Riesgos Catastroficos</v>
      </c>
      <c r="B54" t="s">
        <v>260</v>
      </c>
      <c r="C54" t="s">
        <v>377</v>
      </c>
      <c r="D54" s="2">
        <v>165.67907</v>
      </c>
    </row>
    <row r="55" spans="1:4" x14ac:dyDescent="0.35">
      <c r="A55" t="str">
        <f t="shared" si="0"/>
        <v>Agroasemex|59 Agricola y de Animales</v>
      </c>
      <c r="B55" t="s">
        <v>260</v>
      </c>
      <c r="C55" t="s">
        <v>361</v>
      </c>
      <c r="D55" s="2">
        <v>310.40037000000001</v>
      </c>
    </row>
    <row r="56" spans="1:4" x14ac:dyDescent="0.35">
      <c r="A56" t="str">
        <f t="shared" si="0"/>
        <v>Agroasemex|60 AyA Agricola</v>
      </c>
      <c r="B56" t="s">
        <v>260</v>
      </c>
      <c r="C56" t="s">
        <v>362</v>
      </c>
      <c r="D56" s="2">
        <v>-194.73497</v>
      </c>
    </row>
    <row r="57" spans="1:4" x14ac:dyDescent="0.35">
      <c r="A57" t="str">
        <f t="shared" si="0"/>
        <v>Agroasemex|61 AyA Otros</v>
      </c>
      <c r="B57" t="s">
        <v>260</v>
      </c>
      <c r="C57" t="s">
        <v>376</v>
      </c>
      <c r="D57" s="2">
        <v>0</v>
      </c>
    </row>
    <row r="58" spans="1:4" x14ac:dyDescent="0.35">
      <c r="A58" t="str">
        <f t="shared" si="0"/>
        <v>Agroasemex|62 AyA Pecuario</v>
      </c>
      <c r="B58" t="s">
        <v>260</v>
      </c>
      <c r="C58" t="s">
        <v>363</v>
      </c>
      <c r="D58" s="2">
        <v>505.13534000000004</v>
      </c>
    </row>
    <row r="59" spans="1:4" x14ac:dyDescent="0.35">
      <c r="A59" t="str">
        <f t="shared" si="0"/>
        <v>Agroasemex|63 Diversos</v>
      </c>
      <c r="B59" t="s">
        <v>260</v>
      </c>
      <c r="C59" t="s">
        <v>355</v>
      </c>
      <c r="D59" s="2">
        <v>58578.280049999994</v>
      </c>
    </row>
    <row r="60" spans="1:4" x14ac:dyDescent="0.35">
      <c r="A60" t="str">
        <f t="shared" si="0"/>
        <v>Agroasemex|64 Miscelaneos</v>
      </c>
      <c r="B60" t="s">
        <v>260</v>
      </c>
      <c r="C60" t="s">
        <v>356</v>
      </c>
      <c r="D60" s="2">
        <v>29957.986710000001</v>
      </c>
    </row>
    <row r="61" spans="1:4" x14ac:dyDescent="0.35">
      <c r="A61" t="str">
        <f t="shared" si="0"/>
        <v>Agroasemex|65 Tecnicos</v>
      </c>
      <c r="B61" t="s">
        <v>260</v>
      </c>
      <c r="C61" t="s">
        <v>357</v>
      </c>
      <c r="D61" s="2">
        <v>28620.29334</v>
      </c>
    </row>
    <row r="62" spans="1:4" x14ac:dyDescent="0.35">
      <c r="A62" t="str">
        <f t="shared" si="0"/>
        <v>AIG Seguros|10 Total General</v>
      </c>
      <c r="B62" t="s">
        <v>21</v>
      </c>
      <c r="C62" t="s">
        <v>145</v>
      </c>
      <c r="D62" s="2">
        <v>6593607.79947</v>
      </c>
    </row>
    <row r="63" spans="1:4" x14ac:dyDescent="0.35">
      <c r="A63" t="str">
        <f t="shared" si="0"/>
        <v>AIG Seguros|11 Total General Sin Pensiones</v>
      </c>
      <c r="B63" t="s">
        <v>21</v>
      </c>
      <c r="C63" t="s">
        <v>146</v>
      </c>
      <c r="D63" s="2">
        <v>6593607.79947</v>
      </c>
    </row>
    <row r="64" spans="1:4" x14ac:dyDescent="0.35">
      <c r="A64" t="str">
        <f t="shared" si="0"/>
        <v>AIG Seguros|28 Accidentes y Enfermedades Total</v>
      </c>
      <c r="B64" t="s">
        <v>21</v>
      </c>
      <c r="C64" t="s">
        <v>358</v>
      </c>
      <c r="D64" s="2">
        <v>252749.79343000002</v>
      </c>
    </row>
    <row r="65" spans="1:4" x14ac:dyDescent="0.35">
      <c r="A65" t="str">
        <f t="shared" si="0"/>
        <v>AIG Seguros|29 Accidentes Personales</v>
      </c>
      <c r="B65" t="s">
        <v>21</v>
      </c>
      <c r="C65" t="s">
        <v>359</v>
      </c>
      <c r="D65" s="2">
        <v>252749.79343000002</v>
      </c>
    </row>
    <row r="66" spans="1:4" x14ac:dyDescent="0.35">
      <c r="A66" t="str">
        <f t="shared" si="0"/>
        <v>AIG Seguros|30 AP Individual</v>
      </c>
      <c r="B66" t="s">
        <v>21</v>
      </c>
      <c r="C66" t="s">
        <v>364</v>
      </c>
      <c r="D66" s="2">
        <v>101223.79059999999</v>
      </c>
    </row>
    <row r="67" spans="1:4" x14ac:dyDescent="0.35">
      <c r="A67" t="str">
        <f t="shared" si="0"/>
        <v>AIG Seguros|31 AP Gpo y Col</v>
      </c>
      <c r="B67" t="s">
        <v>21</v>
      </c>
      <c r="C67" t="s">
        <v>360</v>
      </c>
      <c r="D67" s="2">
        <v>151526.00283000001</v>
      </c>
    </row>
    <row r="68" spans="1:4" x14ac:dyDescent="0.35">
      <c r="A68" t="str">
        <f t="shared" si="0"/>
        <v>AIG Seguros|38 Daños Total</v>
      </c>
      <c r="B68" t="s">
        <v>21</v>
      </c>
      <c r="C68" t="s">
        <v>339</v>
      </c>
      <c r="D68" s="2">
        <v>6340858.0060400004</v>
      </c>
    </row>
    <row r="69" spans="1:4" x14ac:dyDescent="0.35">
      <c r="A69" t="str">
        <f t="shared" si="0"/>
        <v>AIG Seguros|39 Automoviles Total</v>
      </c>
      <c r="B69" t="s">
        <v>21</v>
      </c>
      <c r="C69" t="s">
        <v>337</v>
      </c>
      <c r="D69" s="2">
        <v>542884.55478000001</v>
      </c>
    </row>
    <row r="70" spans="1:4" x14ac:dyDescent="0.35">
      <c r="A70" t="str">
        <f t="shared" si="0"/>
        <v>AIG Seguros|41 Automoviles Residentes</v>
      </c>
      <c r="B70" t="s">
        <v>21</v>
      </c>
      <c r="C70" t="s">
        <v>340</v>
      </c>
      <c r="D70" s="2">
        <v>364716.33592000004</v>
      </c>
    </row>
    <row r="71" spans="1:4" x14ac:dyDescent="0.35">
      <c r="A71" t="str">
        <f t="shared" si="0"/>
        <v>AIG Seguros|42 Camiones</v>
      </c>
      <c r="B71" t="s">
        <v>21</v>
      </c>
      <c r="C71" t="s">
        <v>341</v>
      </c>
      <c r="D71" s="2">
        <v>52824.178950000001</v>
      </c>
    </row>
    <row r="72" spans="1:4" x14ac:dyDescent="0.35">
      <c r="A72" t="str">
        <f t="shared" ref="A72:A135" si="1">B72&amp;"|"&amp;C72</f>
        <v>AIG Seguros|43 Automoviles Turistas</v>
      </c>
      <c r="B72" t="s">
        <v>21</v>
      </c>
      <c r="C72" t="s">
        <v>365</v>
      </c>
      <c r="D72" s="2">
        <v>112673.78758</v>
      </c>
    </row>
    <row r="73" spans="1:4" x14ac:dyDescent="0.35">
      <c r="A73" t="str">
        <f t="shared" si="1"/>
        <v>AIG Seguros|44 Otros Automoviles y Obligatorios</v>
      </c>
      <c r="B73" t="s">
        <v>21</v>
      </c>
      <c r="C73" t="s">
        <v>342</v>
      </c>
      <c r="D73" s="2">
        <v>12670.252329999999</v>
      </c>
    </row>
    <row r="74" spans="1:4" x14ac:dyDescent="0.35">
      <c r="A74" t="str">
        <f t="shared" si="1"/>
        <v>AIG Seguros|46 Daños Sin Autos Total</v>
      </c>
      <c r="B74" t="s">
        <v>21</v>
      </c>
      <c r="C74" t="s">
        <v>338</v>
      </c>
      <c r="D74" s="2">
        <v>5797973.4512600005</v>
      </c>
    </row>
    <row r="75" spans="1:4" x14ac:dyDescent="0.35">
      <c r="A75" t="str">
        <f t="shared" si="1"/>
        <v>AIG Seguros|46 Responsabilidad Civil y Riesgos Profesionales</v>
      </c>
      <c r="B75" t="s">
        <v>21</v>
      </c>
      <c r="C75" t="s">
        <v>343</v>
      </c>
      <c r="D75" s="2">
        <v>1545662.9199900001</v>
      </c>
    </row>
    <row r="76" spans="1:4" x14ac:dyDescent="0.35">
      <c r="A76" t="str">
        <f t="shared" si="1"/>
        <v>AIG Seguros|47 RC General</v>
      </c>
      <c r="B76" t="s">
        <v>21</v>
      </c>
      <c r="C76" t="s">
        <v>344</v>
      </c>
      <c r="D76" s="2">
        <v>1544439.19368</v>
      </c>
    </row>
    <row r="77" spans="1:4" x14ac:dyDescent="0.35">
      <c r="A77" t="str">
        <f t="shared" si="1"/>
        <v>AIG Seguros|48 RC Aviones y Barcos</v>
      </c>
      <c r="B77" t="s">
        <v>21</v>
      </c>
      <c r="C77" t="s">
        <v>345</v>
      </c>
      <c r="D77" s="2">
        <v>1223.72631</v>
      </c>
    </row>
    <row r="78" spans="1:4" x14ac:dyDescent="0.35">
      <c r="A78" t="str">
        <f t="shared" si="1"/>
        <v>AIG Seguros|51 Maritimo y Transportes</v>
      </c>
      <c r="B78" t="s">
        <v>21</v>
      </c>
      <c r="C78" t="s">
        <v>348</v>
      </c>
      <c r="D78" s="2">
        <v>1138487.4503800001</v>
      </c>
    </row>
    <row r="79" spans="1:4" x14ac:dyDescent="0.35">
      <c r="A79" t="str">
        <f t="shared" si="1"/>
        <v>AIG Seguros|52 MyT Carga</v>
      </c>
      <c r="B79" t="s">
        <v>21</v>
      </c>
      <c r="C79" t="s">
        <v>349</v>
      </c>
      <c r="D79" s="2">
        <v>1137267.9229900001</v>
      </c>
    </row>
    <row r="80" spans="1:4" x14ac:dyDescent="0.35">
      <c r="A80" t="str">
        <f t="shared" si="1"/>
        <v>AIG Seguros|53 MyT Cascos</v>
      </c>
      <c r="B80" t="s">
        <v>21</v>
      </c>
      <c r="C80" t="s">
        <v>350</v>
      </c>
      <c r="D80" s="2">
        <v>1219.52739</v>
      </c>
    </row>
    <row r="81" spans="1:4" x14ac:dyDescent="0.35">
      <c r="A81" t="str">
        <f t="shared" si="1"/>
        <v>AIG Seguros|54 Incendio</v>
      </c>
      <c r="B81" t="s">
        <v>21</v>
      </c>
      <c r="C81" t="s">
        <v>351</v>
      </c>
      <c r="D81" s="2">
        <v>1978526.0408800002</v>
      </c>
    </row>
    <row r="82" spans="1:4" x14ac:dyDescent="0.35">
      <c r="A82" t="str">
        <f t="shared" si="1"/>
        <v>AIG Seguros|55 Riesgos Catastroficos</v>
      </c>
      <c r="B82" t="s">
        <v>21</v>
      </c>
      <c r="C82" t="s">
        <v>352</v>
      </c>
      <c r="D82" s="2">
        <v>808601.40185999998</v>
      </c>
    </row>
    <row r="83" spans="1:4" x14ac:dyDescent="0.35">
      <c r="A83" t="str">
        <f t="shared" si="1"/>
        <v>AIG Seguros|56 Terremoto y Erupcion Volcanica</v>
      </c>
      <c r="B83" t="s">
        <v>21</v>
      </c>
      <c r="C83" t="s">
        <v>353</v>
      </c>
      <c r="D83" s="2">
        <v>395027.92129999999</v>
      </c>
    </row>
    <row r="84" spans="1:4" x14ac:dyDescent="0.35">
      <c r="A84" t="str">
        <f t="shared" si="1"/>
        <v>AIG Seguros|57 Huracan y Otros Riesgos Hidrometeorologicos</v>
      </c>
      <c r="B84" t="s">
        <v>21</v>
      </c>
      <c r="C84" t="s">
        <v>354</v>
      </c>
      <c r="D84" s="2">
        <v>413573.48056</v>
      </c>
    </row>
    <row r="85" spans="1:4" x14ac:dyDescent="0.35">
      <c r="A85" t="str">
        <f t="shared" si="1"/>
        <v>AIG Seguros|63 Diversos</v>
      </c>
      <c r="B85" t="s">
        <v>21</v>
      </c>
      <c r="C85" t="s">
        <v>355</v>
      </c>
      <c r="D85" s="2">
        <v>303512.55787000002</v>
      </c>
    </row>
    <row r="86" spans="1:4" x14ac:dyDescent="0.35">
      <c r="A86" t="str">
        <f t="shared" si="1"/>
        <v>AIG Seguros|64 Miscelaneos</v>
      </c>
      <c r="B86" t="s">
        <v>21</v>
      </c>
      <c r="C86" t="s">
        <v>356</v>
      </c>
      <c r="D86" s="2">
        <v>214560.17949000001</v>
      </c>
    </row>
    <row r="87" spans="1:4" x14ac:dyDescent="0.35">
      <c r="A87" t="str">
        <f t="shared" si="1"/>
        <v>AIG Seguros|65 Tecnicos</v>
      </c>
      <c r="B87" t="s">
        <v>21</v>
      </c>
      <c r="C87" t="s">
        <v>357</v>
      </c>
      <c r="D87" s="2">
        <v>88952.378379999995</v>
      </c>
    </row>
    <row r="88" spans="1:4" x14ac:dyDescent="0.35">
      <c r="A88" t="str">
        <f t="shared" si="1"/>
        <v>AIG Seguros|66 Credito</v>
      </c>
      <c r="B88" t="s">
        <v>21</v>
      </c>
      <c r="C88" t="s">
        <v>366</v>
      </c>
      <c r="D88" s="2">
        <v>23183.080280000002</v>
      </c>
    </row>
    <row r="89" spans="1:4" x14ac:dyDescent="0.35">
      <c r="A89" t="str">
        <f t="shared" si="1"/>
        <v>Allianz México|10 Total General</v>
      </c>
      <c r="B89" t="s">
        <v>8</v>
      </c>
      <c r="C89" t="s">
        <v>145</v>
      </c>
      <c r="D89" s="2">
        <v>25277015.57071</v>
      </c>
    </row>
    <row r="90" spans="1:4" x14ac:dyDescent="0.35">
      <c r="A90" t="str">
        <f t="shared" si="1"/>
        <v>Allianz México|11 Total General Sin Pensiones</v>
      </c>
      <c r="B90" t="s">
        <v>8</v>
      </c>
      <c r="C90" t="s">
        <v>146</v>
      </c>
      <c r="D90" s="2">
        <v>25277015.57071</v>
      </c>
    </row>
    <row r="91" spans="1:4" x14ac:dyDescent="0.35">
      <c r="A91" t="str">
        <f t="shared" si="1"/>
        <v>Allianz México|12 Vida Total</v>
      </c>
      <c r="B91" t="s">
        <v>8</v>
      </c>
      <c r="C91" t="s">
        <v>147</v>
      </c>
      <c r="D91" s="2">
        <v>15278066.394459998</v>
      </c>
    </row>
    <row r="92" spans="1:4" x14ac:dyDescent="0.35">
      <c r="A92" t="str">
        <f t="shared" si="1"/>
        <v>Allianz México|13 Vida Individual</v>
      </c>
      <c r="B92" t="s">
        <v>8</v>
      </c>
      <c r="C92" t="s">
        <v>148</v>
      </c>
      <c r="D92" s="2">
        <v>14972703.17478</v>
      </c>
    </row>
    <row r="93" spans="1:4" x14ac:dyDescent="0.35">
      <c r="A93" t="str">
        <f t="shared" si="1"/>
        <v>Allianz México|14 Vida Gpo y Col</v>
      </c>
      <c r="B93" t="s">
        <v>8</v>
      </c>
      <c r="C93" t="s">
        <v>149</v>
      </c>
      <c r="D93" s="2">
        <v>305363.21967999998</v>
      </c>
    </row>
    <row r="94" spans="1:4" x14ac:dyDescent="0.35">
      <c r="A94" t="str">
        <f t="shared" si="1"/>
        <v>Allianz México|28 Accidentes y Enfermedades Total</v>
      </c>
      <c r="B94" t="s">
        <v>8</v>
      </c>
      <c r="C94" t="s">
        <v>358</v>
      </c>
      <c r="D94" s="2">
        <v>3439214.0589899998</v>
      </c>
    </row>
    <row r="95" spans="1:4" x14ac:dyDescent="0.35">
      <c r="A95" t="str">
        <f t="shared" si="1"/>
        <v>Allianz México|29 Accidentes Personales</v>
      </c>
      <c r="B95" t="s">
        <v>8</v>
      </c>
      <c r="C95" t="s">
        <v>359</v>
      </c>
      <c r="D95" s="2">
        <v>27.882560000000002</v>
      </c>
    </row>
    <row r="96" spans="1:4" x14ac:dyDescent="0.35">
      <c r="A96" t="str">
        <f t="shared" si="1"/>
        <v>Allianz México|30 AP Individual</v>
      </c>
      <c r="B96" t="s">
        <v>8</v>
      </c>
      <c r="C96" t="s">
        <v>364</v>
      </c>
      <c r="D96" s="2">
        <v>0</v>
      </c>
    </row>
    <row r="97" spans="1:4" x14ac:dyDescent="0.35">
      <c r="A97" t="str">
        <f t="shared" si="1"/>
        <v>Allianz México|31 AP Gpo y Col</v>
      </c>
      <c r="B97" t="s">
        <v>8</v>
      </c>
      <c r="C97" t="s">
        <v>360</v>
      </c>
      <c r="D97" s="2">
        <v>27.882560000000002</v>
      </c>
    </row>
    <row r="98" spans="1:4" x14ac:dyDescent="0.35">
      <c r="A98" t="str">
        <f t="shared" si="1"/>
        <v>Allianz México|32 Gastos Medicos</v>
      </c>
      <c r="B98" t="s">
        <v>8</v>
      </c>
      <c r="C98" t="s">
        <v>367</v>
      </c>
      <c r="D98" s="2">
        <v>3439186.17643</v>
      </c>
    </row>
    <row r="99" spans="1:4" x14ac:dyDescent="0.35">
      <c r="A99" t="str">
        <f t="shared" si="1"/>
        <v>Allianz México|33 GMM. Individual</v>
      </c>
      <c r="B99" t="s">
        <v>8</v>
      </c>
      <c r="C99" t="s">
        <v>368</v>
      </c>
      <c r="D99" s="2">
        <v>1709162.1641600002</v>
      </c>
    </row>
    <row r="100" spans="1:4" x14ac:dyDescent="0.35">
      <c r="A100" t="str">
        <f t="shared" si="1"/>
        <v>Allianz México|34 GMM. Gpo y Col</v>
      </c>
      <c r="B100" t="s">
        <v>8</v>
      </c>
      <c r="C100" t="s">
        <v>369</v>
      </c>
      <c r="D100" s="2">
        <v>1730024.0122700001</v>
      </c>
    </row>
    <row r="101" spans="1:4" x14ac:dyDescent="0.35">
      <c r="A101" t="str">
        <f t="shared" si="1"/>
        <v>Allianz México|38 Daños Total</v>
      </c>
      <c r="B101" t="s">
        <v>8</v>
      </c>
      <c r="C101" t="s">
        <v>339</v>
      </c>
      <c r="D101" s="2">
        <v>6559735.1172600007</v>
      </c>
    </row>
    <row r="102" spans="1:4" x14ac:dyDescent="0.35">
      <c r="A102" t="str">
        <f t="shared" si="1"/>
        <v>Allianz México|39 Automoviles Total</v>
      </c>
      <c r="B102" t="s">
        <v>8</v>
      </c>
      <c r="C102" t="s">
        <v>337</v>
      </c>
      <c r="D102" s="2">
        <v>386063.61657999997</v>
      </c>
    </row>
    <row r="103" spans="1:4" x14ac:dyDescent="0.35">
      <c r="A103" t="str">
        <f t="shared" si="1"/>
        <v>Allianz México|41 Automoviles Residentes</v>
      </c>
      <c r="B103" t="s">
        <v>8</v>
      </c>
      <c r="C103" t="s">
        <v>340</v>
      </c>
      <c r="D103" s="2">
        <v>386063.61657999997</v>
      </c>
    </row>
    <row r="104" spans="1:4" x14ac:dyDescent="0.35">
      <c r="A104" t="str">
        <f t="shared" si="1"/>
        <v>Allianz México|42 Camiones</v>
      </c>
      <c r="B104" t="s">
        <v>8</v>
      </c>
      <c r="C104" t="s">
        <v>341</v>
      </c>
      <c r="D104" s="2">
        <v>0</v>
      </c>
    </row>
    <row r="105" spans="1:4" x14ac:dyDescent="0.35">
      <c r="A105" t="str">
        <f t="shared" si="1"/>
        <v>Allianz México|46 Daños Sin Autos Total</v>
      </c>
      <c r="B105" t="s">
        <v>8</v>
      </c>
      <c r="C105" t="s">
        <v>338</v>
      </c>
      <c r="D105" s="2">
        <v>6173671.5006799996</v>
      </c>
    </row>
    <row r="106" spans="1:4" x14ac:dyDescent="0.35">
      <c r="A106" t="str">
        <f t="shared" si="1"/>
        <v>Allianz México|46 Responsabilidad Civil y Riesgos Profesionales</v>
      </c>
      <c r="B106" t="s">
        <v>8</v>
      </c>
      <c r="C106" t="s">
        <v>343</v>
      </c>
      <c r="D106" s="2">
        <v>274938.51024999999</v>
      </c>
    </row>
    <row r="107" spans="1:4" x14ac:dyDescent="0.35">
      <c r="A107" t="str">
        <f t="shared" si="1"/>
        <v>Allianz México|47 RC General</v>
      </c>
      <c r="B107" t="s">
        <v>8</v>
      </c>
      <c r="C107" t="s">
        <v>344</v>
      </c>
      <c r="D107" s="2">
        <v>248817.22371000002</v>
      </c>
    </row>
    <row r="108" spans="1:4" x14ac:dyDescent="0.35">
      <c r="A108" t="str">
        <f t="shared" si="1"/>
        <v>Allianz México|48 RC Aviones y Barcos</v>
      </c>
      <c r="B108" t="s">
        <v>8</v>
      </c>
      <c r="C108" t="s">
        <v>345</v>
      </c>
      <c r="D108" s="2">
        <v>26121.286539999997</v>
      </c>
    </row>
    <row r="109" spans="1:4" x14ac:dyDescent="0.35">
      <c r="A109" t="str">
        <f t="shared" si="1"/>
        <v>Allianz México|50 RC Otros</v>
      </c>
      <c r="B109" t="s">
        <v>8</v>
      </c>
      <c r="C109" t="s">
        <v>347</v>
      </c>
      <c r="D109" s="2">
        <v>0</v>
      </c>
    </row>
    <row r="110" spans="1:4" x14ac:dyDescent="0.35">
      <c r="A110" t="str">
        <f t="shared" si="1"/>
        <v>Allianz México|51 Maritimo y Transportes</v>
      </c>
      <c r="B110" t="s">
        <v>8</v>
      </c>
      <c r="C110" t="s">
        <v>348</v>
      </c>
      <c r="D110" s="2">
        <v>321711.033</v>
      </c>
    </row>
    <row r="111" spans="1:4" x14ac:dyDescent="0.35">
      <c r="A111" t="str">
        <f t="shared" si="1"/>
        <v>Allianz México|52 MyT Carga</v>
      </c>
      <c r="B111" t="s">
        <v>8</v>
      </c>
      <c r="C111" t="s">
        <v>349</v>
      </c>
      <c r="D111" s="2">
        <v>250747.22058000002</v>
      </c>
    </row>
    <row r="112" spans="1:4" x14ac:dyDescent="0.35">
      <c r="A112" t="str">
        <f t="shared" si="1"/>
        <v>Allianz México|53 MyT Cascos</v>
      </c>
      <c r="B112" t="s">
        <v>8</v>
      </c>
      <c r="C112" t="s">
        <v>350</v>
      </c>
      <c r="D112" s="2">
        <v>70963.812420000002</v>
      </c>
    </row>
    <row r="113" spans="1:4" x14ac:dyDescent="0.35">
      <c r="A113" t="str">
        <f t="shared" si="1"/>
        <v>Allianz México|54 Incendio</v>
      </c>
      <c r="B113" t="s">
        <v>8</v>
      </c>
      <c r="C113" t="s">
        <v>351</v>
      </c>
      <c r="D113" s="2">
        <v>875831.71155000001</v>
      </c>
    </row>
    <row r="114" spans="1:4" x14ac:dyDescent="0.35">
      <c r="A114" t="str">
        <f t="shared" si="1"/>
        <v>Allianz México|55 Riesgos Catastroficos</v>
      </c>
      <c r="B114" t="s">
        <v>8</v>
      </c>
      <c r="C114" t="s">
        <v>352</v>
      </c>
      <c r="D114" s="2">
        <v>439120.17191999999</v>
      </c>
    </row>
    <row r="115" spans="1:4" x14ac:dyDescent="0.35">
      <c r="A115" t="str">
        <f t="shared" si="1"/>
        <v>Allianz México|56 Terremoto y Erupcion Volcanica</v>
      </c>
      <c r="B115" t="s">
        <v>8</v>
      </c>
      <c r="C115" t="s">
        <v>353</v>
      </c>
      <c r="D115" s="2">
        <v>183020.92298</v>
      </c>
    </row>
    <row r="116" spans="1:4" x14ac:dyDescent="0.35">
      <c r="A116" t="str">
        <f t="shared" si="1"/>
        <v>Allianz México|57 Huracan y Otros Riesgos Hidrometeorologicos</v>
      </c>
      <c r="B116" t="s">
        <v>8</v>
      </c>
      <c r="C116" t="s">
        <v>354</v>
      </c>
      <c r="D116" s="2">
        <v>256099.24893999999</v>
      </c>
    </row>
    <row r="117" spans="1:4" x14ac:dyDescent="0.35">
      <c r="A117" t="str">
        <f t="shared" si="1"/>
        <v>Allianz México|63 Diversos</v>
      </c>
      <c r="B117" t="s">
        <v>8</v>
      </c>
      <c r="C117" t="s">
        <v>355</v>
      </c>
      <c r="D117" s="2">
        <v>4262070.0739599997</v>
      </c>
    </row>
    <row r="118" spans="1:4" x14ac:dyDescent="0.35">
      <c r="A118" t="str">
        <f t="shared" si="1"/>
        <v>Allianz México|64 Miscelaneos</v>
      </c>
      <c r="B118" t="s">
        <v>8</v>
      </c>
      <c r="C118" t="s">
        <v>356</v>
      </c>
      <c r="D118" s="2">
        <v>101868.90026000001</v>
      </c>
    </row>
    <row r="119" spans="1:4" x14ac:dyDescent="0.35">
      <c r="A119" t="str">
        <f t="shared" si="1"/>
        <v>Allianz México|65 Tecnicos</v>
      </c>
      <c r="B119" t="s">
        <v>8</v>
      </c>
      <c r="C119" t="s">
        <v>357</v>
      </c>
      <c r="D119" s="2">
        <v>4160201.1736999997</v>
      </c>
    </row>
    <row r="120" spans="1:4" x14ac:dyDescent="0.35">
      <c r="A120" t="str">
        <f t="shared" si="1"/>
        <v>ANA|10 Total General</v>
      </c>
      <c r="B120" t="s">
        <v>116</v>
      </c>
      <c r="C120" t="s">
        <v>145</v>
      </c>
      <c r="D120" s="2">
        <v>3810245.83519</v>
      </c>
    </row>
    <row r="121" spans="1:4" x14ac:dyDescent="0.35">
      <c r="A121" t="str">
        <f t="shared" si="1"/>
        <v>ANA|11 Total General Sin Pensiones</v>
      </c>
      <c r="B121" t="s">
        <v>116</v>
      </c>
      <c r="C121" t="s">
        <v>146</v>
      </c>
      <c r="D121" s="2">
        <v>3810245.83519</v>
      </c>
    </row>
    <row r="122" spans="1:4" x14ac:dyDescent="0.35">
      <c r="A122" t="str">
        <f t="shared" si="1"/>
        <v>ANA|38 Daños Total</v>
      </c>
      <c r="B122" t="s">
        <v>116</v>
      </c>
      <c r="C122" t="s">
        <v>339</v>
      </c>
      <c r="D122" s="2">
        <v>3810245.83519</v>
      </c>
    </row>
    <row r="123" spans="1:4" x14ac:dyDescent="0.35">
      <c r="A123" t="str">
        <f t="shared" si="1"/>
        <v>ANA|39 Automoviles Total</v>
      </c>
      <c r="B123" t="s">
        <v>116</v>
      </c>
      <c r="C123" t="s">
        <v>337</v>
      </c>
      <c r="D123" s="2">
        <v>3810245.83519</v>
      </c>
    </row>
    <row r="124" spans="1:4" x14ac:dyDescent="0.35">
      <c r="A124" t="str">
        <f t="shared" si="1"/>
        <v>ANA|41 Automoviles Residentes</v>
      </c>
      <c r="B124" t="s">
        <v>116</v>
      </c>
      <c r="C124" t="s">
        <v>340</v>
      </c>
      <c r="D124" s="2">
        <v>1873992.2912899998</v>
      </c>
    </row>
    <row r="125" spans="1:4" x14ac:dyDescent="0.35">
      <c r="A125" t="str">
        <f t="shared" si="1"/>
        <v>ANA|42 Camiones</v>
      </c>
      <c r="B125" t="s">
        <v>116</v>
      </c>
      <c r="C125" t="s">
        <v>341</v>
      </c>
      <c r="D125" s="2">
        <v>1728279.8950499999</v>
      </c>
    </row>
    <row r="126" spans="1:4" x14ac:dyDescent="0.35">
      <c r="A126" t="str">
        <f t="shared" si="1"/>
        <v>ANA|43 Automoviles Turistas</v>
      </c>
      <c r="B126" t="s">
        <v>116</v>
      </c>
      <c r="C126" t="s">
        <v>365</v>
      </c>
      <c r="D126" s="2">
        <v>134309.24441999997</v>
      </c>
    </row>
    <row r="127" spans="1:4" x14ac:dyDescent="0.35">
      <c r="A127" t="str">
        <f t="shared" si="1"/>
        <v>ANA|44 Otros Automoviles y Obligatorios</v>
      </c>
      <c r="B127" t="s">
        <v>116</v>
      </c>
      <c r="C127" t="s">
        <v>342</v>
      </c>
      <c r="D127" s="2">
        <v>73664.40443000001</v>
      </c>
    </row>
    <row r="128" spans="1:4" x14ac:dyDescent="0.35">
      <c r="A128" t="str">
        <f t="shared" si="1"/>
        <v>Assurant Vida|10 Total General</v>
      </c>
      <c r="B128" t="s">
        <v>12</v>
      </c>
      <c r="C128" t="s">
        <v>145</v>
      </c>
      <c r="D128" s="2">
        <v>1112737.2676300001</v>
      </c>
    </row>
    <row r="129" spans="1:4" x14ac:dyDescent="0.35">
      <c r="A129" t="str">
        <f t="shared" si="1"/>
        <v>Assurant Vida|11 Total General Sin Pensiones</v>
      </c>
      <c r="B129" t="s">
        <v>12</v>
      </c>
      <c r="C129" t="s">
        <v>146</v>
      </c>
      <c r="D129" s="2">
        <v>1112737.2676300001</v>
      </c>
    </row>
    <row r="130" spans="1:4" x14ac:dyDescent="0.35">
      <c r="A130" t="str">
        <f t="shared" si="1"/>
        <v>Assurant Vida|12 Vida Total</v>
      </c>
      <c r="B130" t="s">
        <v>12</v>
      </c>
      <c r="C130" t="s">
        <v>147</v>
      </c>
      <c r="D130" s="2">
        <v>1112737.2676300001</v>
      </c>
    </row>
    <row r="131" spans="1:4" x14ac:dyDescent="0.35">
      <c r="A131" t="str">
        <f t="shared" si="1"/>
        <v>Assurant Vida|14 Vida Gpo y Col</v>
      </c>
      <c r="B131" t="s">
        <v>12</v>
      </c>
      <c r="C131" t="s">
        <v>149</v>
      </c>
      <c r="D131" s="2">
        <v>1112737.2676300001</v>
      </c>
    </row>
    <row r="132" spans="1:4" x14ac:dyDescent="0.35">
      <c r="A132" t="str">
        <f t="shared" si="1"/>
        <v>Assurant Vida|28 Accidentes y Enfermedades Total</v>
      </c>
      <c r="B132" t="s">
        <v>12</v>
      </c>
      <c r="C132" t="s">
        <v>358</v>
      </c>
      <c r="D132" s="2">
        <v>0</v>
      </c>
    </row>
    <row r="133" spans="1:4" x14ac:dyDescent="0.35">
      <c r="A133" t="str">
        <f t="shared" si="1"/>
        <v>Assurant Vida|32 Gastos Medicos</v>
      </c>
      <c r="B133" t="s">
        <v>12</v>
      </c>
      <c r="C133" t="s">
        <v>367</v>
      </c>
      <c r="D133" s="2">
        <v>0</v>
      </c>
    </row>
    <row r="134" spans="1:4" x14ac:dyDescent="0.35">
      <c r="A134" t="str">
        <f t="shared" si="1"/>
        <v>Assurant Vida|33 GMM. Individual</v>
      </c>
      <c r="B134" t="s">
        <v>12</v>
      </c>
      <c r="C134" t="s">
        <v>368</v>
      </c>
      <c r="D134" s="2">
        <v>0</v>
      </c>
    </row>
    <row r="135" spans="1:4" x14ac:dyDescent="0.35">
      <c r="A135" t="str">
        <f t="shared" si="1"/>
        <v>Atlas|10 Total General</v>
      </c>
      <c r="B135" t="s">
        <v>65</v>
      </c>
      <c r="C135" t="s">
        <v>145</v>
      </c>
      <c r="D135" s="2">
        <v>22633209.318060003</v>
      </c>
    </row>
    <row r="136" spans="1:4" x14ac:dyDescent="0.35">
      <c r="A136" t="str">
        <f t="shared" ref="A136:A199" si="2">B136&amp;"|"&amp;C136</f>
        <v>Atlas|11 Total General Sin Pensiones</v>
      </c>
      <c r="B136" t="s">
        <v>65</v>
      </c>
      <c r="C136" t="s">
        <v>146</v>
      </c>
      <c r="D136" s="2">
        <v>22633209.318060003</v>
      </c>
    </row>
    <row r="137" spans="1:4" x14ac:dyDescent="0.35">
      <c r="A137" t="str">
        <f t="shared" si="2"/>
        <v>Atlas|12 Vida Total</v>
      </c>
      <c r="B137" t="s">
        <v>65</v>
      </c>
      <c r="C137" t="s">
        <v>147</v>
      </c>
      <c r="D137" s="2">
        <v>3105982.6271599997</v>
      </c>
    </row>
    <row r="138" spans="1:4" x14ac:dyDescent="0.35">
      <c r="A138" t="str">
        <f t="shared" si="2"/>
        <v>Atlas|13 Vida Individual</v>
      </c>
      <c r="B138" t="s">
        <v>65</v>
      </c>
      <c r="C138" t="s">
        <v>148</v>
      </c>
      <c r="D138" s="2">
        <v>1084194.5692700001</v>
      </c>
    </row>
    <row r="139" spans="1:4" x14ac:dyDescent="0.35">
      <c r="A139" t="str">
        <f t="shared" si="2"/>
        <v>Atlas|14 Vida Gpo y Col</v>
      </c>
      <c r="B139" t="s">
        <v>65</v>
      </c>
      <c r="C139" t="s">
        <v>149</v>
      </c>
      <c r="D139" s="2">
        <v>2021788.0578900001</v>
      </c>
    </row>
    <row r="140" spans="1:4" x14ac:dyDescent="0.35">
      <c r="A140" t="str">
        <f t="shared" si="2"/>
        <v>Atlas|28 Accidentes y Enfermedades Total</v>
      </c>
      <c r="B140" t="s">
        <v>65</v>
      </c>
      <c r="C140" t="s">
        <v>358</v>
      </c>
      <c r="D140" s="2">
        <v>6626066.8511499995</v>
      </c>
    </row>
    <row r="141" spans="1:4" x14ac:dyDescent="0.35">
      <c r="A141" t="str">
        <f t="shared" si="2"/>
        <v>Atlas|29 Accidentes Personales</v>
      </c>
      <c r="B141" t="s">
        <v>65</v>
      </c>
      <c r="C141" t="s">
        <v>359</v>
      </c>
      <c r="D141" s="2">
        <v>38877.320659999998</v>
      </c>
    </row>
    <row r="142" spans="1:4" x14ac:dyDescent="0.35">
      <c r="A142" t="str">
        <f t="shared" si="2"/>
        <v>Atlas|30 AP Individual</v>
      </c>
      <c r="B142" t="s">
        <v>65</v>
      </c>
      <c r="C142" t="s">
        <v>364</v>
      </c>
      <c r="D142" s="2">
        <v>6182.6411100000005</v>
      </c>
    </row>
    <row r="143" spans="1:4" x14ac:dyDescent="0.35">
      <c r="A143" t="str">
        <f t="shared" si="2"/>
        <v>Atlas|31 AP Gpo y Col</v>
      </c>
      <c r="B143" t="s">
        <v>65</v>
      </c>
      <c r="C143" t="s">
        <v>360</v>
      </c>
      <c r="D143" s="2">
        <v>32694.679550000001</v>
      </c>
    </row>
    <row r="144" spans="1:4" x14ac:dyDescent="0.35">
      <c r="A144" t="str">
        <f t="shared" si="2"/>
        <v>Atlas|32 Gastos Medicos</v>
      </c>
      <c r="B144" t="s">
        <v>65</v>
      </c>
      <c r="C144" t="s">
        <v>367</v>
      </c>
      <c r="D144" s="2">
        <v>6587189.5304899998</v>
      </c>
    </row>
    <row r="145" spans="1:4" x14ac:dyDescent="0.35">
      <c r="A145" t="str">
        <f t="shared" si="2"/>
        <v>Atlas|33 GMM. Individual</v>
      </c>
      <c r="B145" t="s">
        <v>65</v>
      </c>
      <c r="C145" t="s">
        <v>368</v>
      </c>
      <c r="D145" s="2">
        <v>1573447.58601</v>
      </c>
    </row>
    <row r="146" spans="1:4" x14ac:dyDescent="0.35">
      <c r="A146" t="str">
        <f t="shared" si="2"/>
        <v>Atlas|34 GMM. Gpo y Col</v>
      </c>
      <c r="B146" t="s">
        <v>65</v>
      </c>
      <c r="C146" t="s">
        <v>369</v>
      </c>
      <c r="D146" s="2">
        <v>5013741.9444799991</v>
      </c>
    </row>
    <row r="147" spans="1:4" x14ac:dyDescent="0.35">
      <c r="A147" t="str">
        <f t="shared" si="2"/>
        <v>Atlas|38 Daños Total</v>
      </c>
      <c r="B147" t="s">
        <v>65</v>
      </c>
      <c r="C147" t="s">
        <v>339</v>
      </c>
      <c r="D147" s="2">
        <v>12901159.839749999</v>
      </c>
    </row>
    <row r="148" spans="1:4" x14ac:dyDescent="0.35">
      <c r="A148" t="str">
        <f t="shared" si="2"/>
        <v>Atlas|39 Automoviles Total</v>
      </c>
      <c r="B148" t="s">
        <v>65</v>
      </c>
      <c r="C148" t="s">
        <v>337</v>
      </c>
      <c r="D148" s="2">
        <v>5045280.7220100006</v>
      </c>
    </row>
    <row r="149" spans="1:4" x14ac:dyDescent="0.35">
      <c r="A149" t="str">
        <f t="shared" si="2"/>
        <v>Atlas|41 Automoviles Residentes</v>
      </c>
      <c r="B149" t="s">
        <v>65</v>
      </c>
      <c r="C149" t="s">
        <v>340</v>
      </c>
      <c r="D149" s="2">
        <v>3105929.1450500004</v>
      </c>
    </row>
    <row r="150" spans="1:4" x14ac:dyDescent="0.35">
      <c r="A150" t="str">
        <f t="shared" si="2"/>
        <v>Atlas|42 Camiones</v>
      </c>
      <c r="B150" t="s">
        <v>65</v>
      </c>
      <c r="C150" t="s">
        <v>341</v>
      </c>
      <c r="D150" s="2">
        <v>1838013.45872</v>
      </c>
    </row>
    <row r="151" spans="1:4" x14ac:dyDescent="0.35">
      <c r="A151" t="str">
        <f t="shared" si="2"/>
        <v>Atlas|43 Automoviles Turistas</v>
      </c>
      <c r="B151" t="s">
        <v>65</v>
      </c>
      <c r="C151" t="s">
        <v>365</v>
      </c>
      <c r="D151" s="2">
        <v>1253.5400900000002</v>
      </c>
    </row>
    <row r="152" spans="1:4" x14ac:dyDescent="0.35">
      <c r="A152" t="str">
        <f t="shared" si="2"/>
        <v>Atlas|44 Otros Automoviles y Obligatorios</v>
      </c>
      <c r="B152" t="s">
        <v>65</v>
      </c>
      <c r="C152" t="s">
        <v>342</v>
      </c>
      <c r="D152" s="2">
        <v>100084.57815</v>
      </c>
    </row>
    <row r="153" spans="1:4" x14ac:dyDescent="0.35">
      <c r="A153" t="str">
        <f t="shared" si="2"/>
        <v>Atlas|46 Daños Sin Autos Total</v>
      </c>
      <c r="B153" t="s">
        <v>65</v>
      </c>
      <c r="C153" t="s">
        <v>338</v>
      </c>
      <c r="D153" s="2">
        <v>7855879.1177400006</v>
      </c>
    </row>
    <row r="154" spans="1:4" x14ac:dyDescent="0.35">
      <c r="A154" t="str">
        <f t="shared" si="2"/>
        <v>Atlas|46 Responsabilidad Civil y Riesgos Profesionales</v>
      </c>
      <c r="B154" t="s">
        <v>65</v>
      </c>
      <c r="C154" t="s">
        <v>343</v>
      </c>
      <c r="D154" s="2">
        <v>1029307.96765</v>
      </c>
    </row>
    <row r="155" spans="1:4" x14ac:dyDescent="0.35">
      <c r="A155" t="str">
        <f t="shared" si="2"/>
        <v>Atlas|47 RC General</v>
      </c>
      <c r="B155" t="s">
        <v>65</v>
      </c>
      <c r="C155" t="s">
        <v>344</v>
      </c>
      <c r="D155" s="2">
        <v>503517.22749999998</v>
      </c>
    </row>
    <row r="156" spans="1:4" x14ac:dyDescent="0.35">
      <c r="A156" t="str">
        <f t="shared" si="2"/>
        <v>Atlas|48 RC Aviones y Barcos</v>
      </c>
      <c r="B156" t="s">
        <v>65</v>
      </c>
      <c r="C156" t="s">
        <v>345</v>
      </c>
      <c r="D156" s="2">
        <v>519929.56855000003</v>
      </c>
    </row>
    <row r="157" spans="1:4" x14ac:dyDescent="0.35">
      <c r="A157" t="str">
        <f t="shared" si="2"/>
        <v>Atlas|49 RC Viajero</v>
      </c>
      <c r="B157" t="s">
        <v>65</v>
      </c>
      <c r="C157" t="s">
        <v>346</v>
      </c>
      <c r="D157" s="2">
        <v>5861.1715999999997</v>
      </c>
    </row>
    <row r="158" spans="1:4" x14ac:dyDescent="0.35">
      <c r="A158" t="str">
        <f t="shared" si="2"/>
        <v>Atlas|51 Maritimo y Transportes</v>
      </c>
      <c r="B158" t="s">
        <v>65</v>
      </c>
      <c r="C158" t="s">
        <v>348</v>
      </c>
      <c r="D158" s="2">
        <v>1441049.8814900001</v>
      </c>
    </row>
    <row r="159" spans="1:4" x14ac:dyDescent="0.35">
      <c r="A159" t="str">
        <f t="shared" si="2"/>
        <v>Atlas|52 MyT Carga</v>
      </c>
      <c r="B159" t="s">
        <v>65</v>
      </c>
      <c r="C159" t="s">
        <v>349</v>
      </c>
      <c r="D159" s="2">
        <v>527312.52078000002</v>
      </c>
    </row>
    <row r="160" spans="1:4" x14ac:dyDescent="0.35">
      <c r="A160" t="str">
        <f t="shared" si="2"/>
        <v>Atlas|53 MyT Cascos</v>
      </c>
      <c r="B160" t="s">
        <v>65</v>
      </c>
      <c r="C160" t="s">
        <v>350</v>
      </c>
      <c r="D160" s="2">
        <v>913737.36071000004</v>
      </c>
    </row>
    <row r="161" spans="1:4" x14ac:dyDescent="0.35">
      <c r="A161" t="str">
        <f t="shared" si="2"/>
        <v>Atlas|54 Incendio</v>
      </c>
      <c r="B161" t="s">
        <v>65</v>
      </c>
      <c r="C161" t="s">
        <v>351</v>
      </c>
      <c r="D161" s="2">
        <v>1069539.46801</v>
      </c>
    </row>
    <row r="162" spans="1:4" x14ac:dyDescent="0.35">
      <c r="A162" t="str">
        <f t="shared" si="2"/>
        <v>Atlas|55 Riesgos Catastroficos</v>
      </c>
      <c r="B162" t="s">
        <v>65</v>
      </c>
      <c r="C162" t="s">
        <v>352</v>
      </c>
      <c r="D162" s="2">
        <v>1817135.1156900001</v>
      </c>
    </row>
    <row r="163" spans="1:4" x14ac:dyDescent="0.35">
      <c r="A163" t="str">
        <f t="shared" si="2"/>
        <v>Atlas|56 Terremoto y Erupcion Volcanica</v>
      </c>
      <c r="B163" t="s">
        <v>65</v>
      </c>
      <c r="C163" t="s">
        <v>353</v>
      </c>
      <c r="D163" s="2">
        <v>571286.52732000011</v>
      </c>
    </row>
    <row r="164" spans="1:4" x14ac:dyDescent="0.35">
      <c r="A164" t="str">
        <f t="shared" si="2"/>
        <v>Atlas|57 Huracan y Otros Riesgos Hidrometeorologicos</v>
      </c>
      <c r="B164" t="s">
        <v>65</v>
      </c>
      <c r="C164" t="s">
        <v>354</v>
      </c>
      <c r="D164" s="2">
        <v>1245848.5883699998</v>
      </c>
    </row>
    <row r="165" spans="1:4" x14ac:dyDescent="0.35">
      <c r="A165" t="str">
        <f t="shared" si="2"/>
        <v>Atlas|63 Diversos</v>
      </c>
      <c r="B165" t="s">
        <v>65</v>
      </c>
      <c r="C165" t="s">
        <v>355</v>
      </c>
      <c r="D165" s="2">
        <v>2498846.6849000002</v>
      </c>
    </row>
    <row r="166" spans="1:4" x14ac:dyDescent="0.35">
      <c r="A166" t="str">
        <f t="shared" si="2"/>
        <v>Atlas|64 Miscelaneos</v>
      </c>
      <c r="B166" t="s">
        <v>65</v>
      </c>
      <c r="C166" t="s">
        <v>356</v>
      </c>
      <c r="D166" s="2">
        <v>492715.95572000003</v>
      </c>
    </row>
    <row r="167" spans="1:4" x14ac:dyDescent="0.35">
      <c r="A167" t="str">
        <f t="shared" si="2"/>
        <v>Atlas|65 Tecnicos</v>
      </c>
      <c r="B167" t="s">
        <v>65</v>
      </c>
      <c r="C167" t="s">
        <v>357</v>
      </c>
      <c r="D167" s="2">
        <v>2006130.72918</v>
      </c>
    </row>
    <row r="168" spans="1:4" x14ac:dyDescent="0.35">
      <c r="A168" t="str">
        <f t="shared" si="2"/>
        <v>Atradius|10 Total General</v>
      </c>
      <c r="B168" t="s">
        <v>106</v>
      </c>
      <c r="C168" t="s">
        <v>145</v>
      </c>
      <c r="D168" s="2">
        <v>724514.02338999999</v>
      </c>
    </row>
    <row r="169" spans="1:4" x14ac:dyDescent="0.35">
      <c r="A169" t="str">
        <f t="shared" si="2"/>
        <v>Atradius|11 Total General Sin Pensiones</v>
      </c>
      <c r="B169" t="s">
        <v>106</v>
      </c>
      <c r="C169" t="s">
        <v>146</v>
      </c>
      <c r="D169" s="2">
        <v>724514.02338999999</v>
      </c>
    </row>
    <row r="170" spans="1:4" x14ac:dyDescent="0.35">
      <c r="A170" t="str">
        <f t="shared" si="2"/>
        <v>Atradius|38 Daños Total</v>
      </c>
      <c r="B170" t="s">
        <v>106</v>
      </c>
      <c r="C170" t="s">
        <v>339</v>
      </c>
      <c r="D170" s="2">
        <v>724514.02338999999</v>
      </c>
    </row>
    <row r="171" spans="1:4" x14ac:dyDescent="0.35">
      <c r="A171" t="str">
        <f t="shared" si="2"/>
        <v>Atradius|46 Daños Sin Autos Total</v>
      </c>
      <c r="B171" t="s">
        <v>106</v>
      </c>
      <c r="C171" t="s">
        <v>338</v>
      </c>
      <c r="D171" s="2">
        <v>724514.02338999999</v>
      </c>
    </row>
    <row r="172" spans="1:4" x14ac:dyDescent="0.35">
      <c r="A172" t="str">
        <f t="shared" si="2"/>
        <v>Atradius|66 Credito</v>
      </c>
      <c r="B172" t="s">
        <v>106</v>
      </c>
      <c r="C172" t="s">
        <v>366</v>
      </c>
      <c r="D172" s="2">
        <v>724514.02338999999</v>
      </c>
    </row>
    <row r="173" spans="1:4" x14ac:dyDescent="0.35">
      <c r="A173" t="str">
        <f t="shared" si="2"/>
        <v>AXA Salud|10 Total General</v>
      </c>
      <c r="B173" t="s">
        <v>117</v>
      </c>
      <c r="C173" t="s">
        <v>145</v>
      </c>
      <c r="D173" s="2">
        <v>671926.05077999993</v>
      </c>
    </row>
    <row r="174" spans="1:4" x14ac:dyDescent="0.35">
      <c r="A174" t="str">
        <f t="shared" si="2"/>
        <v>AXA Salud|11 Total General Sin Pensiones</v>
      </c>
      <c r="B174" t="s">
        <v>117</v>
      </c>
      <c r="C174" t="s">
        <v>146</v>
      </c>
      <c r="D174" s="2">
        <v>671926.05077999993</v>
      </c>
    </row>
    <row r="175" spans="1:4" x14ac:dyDescent="0.35">
      <c r="A175" t="str">
        <f t="shared" si="2"/>
        <v>AXA Salud|28 Accidentes y Enfermedades Total</v>
      </c>
      <c r="B175" t="s">
        <v>117</v>
      </c>
      <c r="C175" t="s">
        <v>358</v>
      </c>
      <c r="D175" s="2">
        <v>671926.05077999993</v>
      </c>
    </row>
    <row r="176" spans="1:4" x14ac:dyDescent="0.35">
      <c r="A176" t="str">
        <f t="shared" si="2"/>
        <v>AXA Salud|35 Salud</v>
      </c>
      <c r="B176" t="s">
        <v>117</v>
      </c>
      <c r="C176" t="s">
        <v>370</v>
      </c>
      <c r="D176" s="2">
        <v>671926.05077999993</v>
      </c>
    </row>
    <row r="177" spans="1:4" x14ac:dyDescent="0.35">
      <c r="A177" t="str">
        <f t="shared" si="2"/>
        <v>AXA Salud|36 Salud Individual</v>
      </c>
      <c r="B177" t="s">
        <v>117</v>
      </c>
      <c r="C177" t="s">
        <v>371</v>
      </c>
      <c r="D177" s="2">
        <v>71591.047470000005</v>
      </c>
    </row>
    <row r="178" spans="1:4" x14ac:dyDescent="0.35">
      <c r="A178" t="str">
        <f t="shared" si="2"/>
        <v>AXA Salud|37 Salud Gpo y Col</v>
      </c>
      <c r="B178" t="s">
        <v>117</v>
      </c>
      <c r="C178" t="s">
        <v>372</v>
      </c>
      <c r="D178" s="2">
        <v>600335.00330999994</v>
      </c>
    </row>
    <row r="179" spans="1:4" x14ac:dyDescent="0.35">
      <c r="A179" t="str">
        <f t="shared" si="2"/>
        <v>AXA Seguros|10 Total General</v>
      </c>
      <c r="B179" t="s">
        <v>36</v>
      </c>
      <c r="C179" t="s">
        <v>145</v>
      </c>
      <c r="D179" s="2">
        <v>61783494.341970004</v>
      </c>
    </row>
    <row r="180" spans="1:4" x14ac:dyDescent="0.35">
      <c r="A180" t="str">
        <f t="shared" si="2"/>
        <v>AXA Seguros|11 Total General Sin Pensiones</v>
      </c>
      <c r="B180" t="s">
        <v>36</v>
      </c>
      <c r="C180" t="s">
        <v>146</v>
      </c>
      <c r="D180" s="2">
        <v>61783494.341970004</v>
      </c>
    </row>
    <row r="181" spans="1:4" x14ac:dyDescent="0.35">
      <c r="A181" t="str">
        <f t="shared" si="2"/>
        <v>AXA Seguros|12 Vida Total</v>
      </c>
      <c r="B181" t="s">
        <v>36</v>
      </c>
      <c r="C181" t="s">
        <v>147</v>
      </c>
      <c r="D181" s="2">
        <v>6585151.6043100003</v>
      </c>
    </row>
    <row r="182" spans="1:4" x14ac:dyDescent="0.35">
      <c r="A182" t="str">
        <f t="shared" si="2"/>
        <v>AXA Seguros|13 Vida Individual</v>
      </c>
      <c r="B182" t="s">
        <v>36</v>
      </c>
      <c r="C182" t="s">
        <v>148</v>
      </c>
      <c r="D182" s="2">
        <v>4354605.9893900007</v>
      </c>
    </row>
    <row r="183" spans="1:4" x14ac:dyDescent="0.35">
      <c r="A183" t="str">
        <f t="shared" si="2"/>
        <v>AXA Seguros|14 Vida Gpo y Col</v>
      </c>
      <c r="B183" t="s">
        <v>36</v>
      </c>
      <c r="C183" t="s">
        <v>149</v>
      </c>
      <c r="D183" s="2">
        <v>2230545.6149200001</v>
      </c>
    </row>
    <row r="184" spans="1:4" x14ac:dyDescent="0.35">
      <c r="A184" t="str">
        <f t="shared" si="2"/>
        <v>AXA Seguros|28 Accidentes y Enfermedades Total</v>
      </c>
      <c r="B184" t="s">
        <v>36</v>
      </c>
      <c r="C184" t="s">
        <v>358</v>
      </c>
      <c r="D184" s="2">
        <v>30296137.968400002</v>
      </c>
    </row>
    <row r="185" spans="1:4" x14ac:dyDescent="0.35">
      <c r="A185" t="str">
        <f t="shared" si="2"/>
        <v>AXA Seguros|29 Accidentes Personales</v>
      </c>
      <c r="B185" t="s">
        <v>36</v>
      </c>
      <c r="C185" t="s">
        <v>359</v>
      </c>
      <c r="D185" s="2">
        <v>251164.28156999999</v>
      </c>
    </row>
    <row r="186" spans="1:4" x14ac:dyDescent="0.35">
      <c r="A186" t="str">
        <f t="shared" si="2"/>
        <v>AXA Seguros|30 AP Individual</v>
      </c>
      <c r="B186" t="s">
        <v>36</v>
      </c>
      <c r="C186" t="s">
        <v>364</v>
      </c>
      <c r="D186" s="2">
        <v>157238.58022999999</v>
      </c>
    </row>
    <row r="187" spans="1:4" x14ac:dyDescent="0.35">
      <c r="A187" t="str">
        <f t="shared" si="2"/>
        <v>AXA Seguros|31 AP Gpo y Col</v>
      </c>
      <c r="B187" t="s">
        <v>36</v>
      </c>
      <c r="C187" t="s">
        <v>360</v>
      </c>
      <c r="D187" s="2">
        <v>93925.70134</v>
      </c>
    </row>
    <row r="188" spans="1:4" x14ac:dyDescent="0.35">
      <c r="A188" t="str">
        <f t="shared" si="2"/>
        <v>AXA Seguros|32 Gastos Medicos</v>
      </c>
      <c r="B188" t="s">
        <v>36</v>
      </c>
      <c r="C188" t="s">
        <v>367</v>
      </c>
      <c r="D188" s="2">
        <v>30044973.686830003</v>
      </c>
    </row>
    <row r="189" spans="1:4" x14ac:dyDescent="0.35">
      <c r="A189" t="str">
        <f t="shared" si="2"/>
        <v>AXA Seguros|33 GMM. Individual</v>
      </c>
      <c r="B189" t="s">
        <v>36</v>
      </c>
      <c r="C189" t="s">
        <v>368</v>
      </c>
      <c r="D189" s="2">
        <v>19267013.523230001</v>
      </c>
    </row>
    <row r="190" spans="1:4" x14ac:dyDescent="0.35">
      <c r="A190" t="str">
        <f t="shared" si="2"/>
        <v>AXA Seguros|34 GMM. Gpo y Col</v>
      </c>
      <c r="B190" t="s">
        <v>36</v>
      </c>
      <c r="C190" t="s">
        <v>369</v>
      </c>
      <c r="D190" s="2">
        <v>10777960.1636</v>
      </c>
    </row>
    <row r="191" spans="1:4" x14ac:dyDescent="0.35">
      <c r="A191" t="str">
        <f t="shared" si="2"/>
        <v>AXA Seguros|38 Daños Total</v>
      </c>
      <c r="B191" t="s">
        <v>36</v>
      </c>
      <c r="C191" t="s">
        <v>339</v>
      </c>
      <c r="D191" s="2">
        <v>24902204.769259997</v>
      </c>
    </row>
    <row r="192" spans="1:4" x14ac:dyDescent="0.35">
      <c r="A192" t="str">
        <f t="shared" si="2"/>
        <v>AXA Seguros|39 Automoviles Total</v>
      </c>
      <c r="B192" t="s">
        <v>36</v>
      </c>
      <c r="C192" t="s">
        <v>337</v>
      </c>
      <c r="D192" s="2">
        <v>15072339.28723</v>
      </c>
    </row>
    <row r="193" spans="1:4" x14ac:dyDescent="0.35">
      <c r="A193" t="str">
        <f t="shared" si="2"/>
        <v>AXA Seguros|41 Automoviles Residentes</v>
      </c>
      <c r="B193" t="s">
        <v>36</v>
      </c>
      <c r="C193" t="s">
        <v>340</v>
      </c>
      <c r="D193" s="2">
        <v>9533114.1332600005</v>
      </c>
    </row>
    <row r="194" spans="1:4" x14ac:dyDescent="0.35">
      <c r="A194" t="str">
        <f t="shared" si="2"/>
        <v>AXA Seguros|42 Camiones</v>
      </c>
      <c r="B194" t="s">
        <v>36</v>
      </c>
      <c r="C194" t="s">
        <v>341</v>
      </c>
      <c r="D194" s="2">
        <v>5461564.0896199998</v>
      </c>
    </row>
    <row r="195" spans="1:4" x14ac:dyDescent="0.35">
      <c r="A195" t="str">
        <f t="shared" si="2"/>
        <v>AXA Seguros|43 Automoviles Turistas</v>
      </c>
      <c r="B195" t="s">
        <v>36</v>
      </c>
      <c r="C195" t="s">
        <v>365</v>
      </c>
      <c r="D195" s="2">
        <v>58030.823659999995</v>
      </c>
    </row>
    <row r="196" spans="1:4" x14ac:dyDescent="0.35">
      <c r="A196" t="str">
        <f t="shared" si="2"/>
        <v>AXA Seguros|44 Otros Automoviles y Obligatorios</v>
      </c>
      <c r="B196" t="s">
        <v>36</v>
      </c>
      <c r="C196" t="s">
        <v>342</v>
      </c>
      <c r="D196" s="2">
        <v>19630.240690000002</v>
      </c>
    </row>
    <row r="197" spans="1:4" x14ac:dyDescent="0.35">
      <c r="A197" t="str">
        <f t="shared" si="2"/>
        <v>AXA Seguros|46 Daños Sin Autos Total</v>
      </c>
      <c r="B197" t="s">
        <v>36</v>
      </c>
      <c r="C197" t="s">
        <v>338</v>
      </c>
      <c r="D197" s="2">
        <v>9829865.4820300005</v>
      </c>
    </row>
    <row r="198" spans="1:4" x14ac:dyDescent="0.35">
      <c r="A198" t="str">
        <f t="shared" si="2"/>
        <v>AXA Seguros|46 Responsabilidad Civil y Riesgos Profesionales</v>
      </c>
      <c r="B198" t="s">
        <v>36</v>
      </c>
      <c r="C198" t="s">
        <v>343</v>
      </c>
      <c r="D198" s="2">
        <v>1138607.1312899999</v>
      </c>
    </row>
    <row r="199" spans="1:4" x14ac:dyDescent="0.35">
      <c r="A199" t="str">
        <f t="shared" si="2"/>
        <v>AXA Seguros|47 RC General</v>
      </c>
      <c r="B199" t="s">
        <v>36</v>
      </c>
      <c r="C199" t="s">
        <v>344</v>
      </c>
      <c r="D199" s="2">
        <v>682859.39377999993</v>
      </c>
    </row>
    <row r="200" spans="1:4" x14ac:dyDescent="0.35">
      <c r="A200" t="str">
        <f t="shared" ref="A200:A263" si="3">B200&amp;"|"&amp;C200</f>
        <v>AXA Seguros|48 RC Aviones y Barcos</v>
      </c>
      <c r="B200" t="s">
        <v>36</v>
      </c>
      <c r="C200" t="s">
        <v>345</v>
      </c>
      <c r="D200" s="2">
        <v>81010.809500000003</v>
      </c>
    </row>
    <row r="201" spans="1:4" x14ac:dyDescent="0.35">
      <c r="A201" t="str">
        <f t="shared" si="3"/>
        <v>AXA Seguros|49 RC Viajero</v>
      </c>
      <c r="B201" t="s">
        <v>36</v>
      </c>
      <c r="C201" t="s">
        <v>346</v>
      </c>
      <c r="D201" s="2">
        <v>155934.68652000002</v>
      </c>
    </row>
    <row r="202" spans="1:4" x14ac:dyDescent="0.35">
      <c r="A202" t="str">
        <f t="shared" si="3"/>
        <v>AXA Seguros|50 RC Otros</v>
      </c>
      <c r="B202" t="s">
        <v>36</v>
      </c>
      <c r="C202" t="s">
        <v>347</v>
      </c>
      <c r="D202" s="2">
        <v>218802.24149000001</v>
      </c>
    </row>
    <row r="203" spans="1:4" x14ac:dyDescent="0.35">
      <c r="A203" t="str">
        <f t="shared" si="3"/>
        <v>AXA Seguros|51 Maritimo y Transportes</v>
      </c>
      <c r="B203" t="s">
        <v>36</v>
      </c>
      <c r="C203" t="s">
        <v>348</v>
      </c>
      <c r="D203" s="2">
        <v>1017768.10951</v>
      </c>
    </row>
    <row r="204" spans="1:4" x14ac:dyDescent="0.35">
      <c r="A204" t="str">
        <f t="shared" si="3"/>
        <v>AXA Seguros|52 MyT Carga</v>
      </c>
      <c r="B204" t="s">
        <v>36</v>
      </c>
      <c r="C204" t="s">
        <v>349</v>
      </c>
      <c r="D204" s="2">
        <v>833603.82596000005</v>
      </c>
    </row>
    <row r="205" spans="1:4" x14ac:dyDescent="0.35">
      <c r="A205" t="str">
        <f t="shared" si="3"/>
        <v>AXA Seguros|53 MyT Cascos</v>
      </c>
      <c r="B205" t="s">
        <v>36</v>
      </c>
      <c r="C205" t="s">
        <v>350</v>
      </c>
      <c r="D205" s="2">
        <v>184164.28355000002</v>
      </c>
    </row>
    <row r="206" spans="1:4" x14ac:dyDescent="0.35">
      <c r="A206" t="str">
        <f t="shared" si="3"/>
        <v>AXA Seguros|54 Incendio</v>
      </c>
      <c r="B206" t="s">
        <v>36</v>
      </c>
      <c r="C206" t="s">
        <v>351</v>
      </c>
      <c r="D206" s="2">
        <v>2041358.06892</v>
      </c>
    </row>
    <row r="207" spans="1:4" x14ac:dyDescent="0.35">
      <c r="A207" t="str">
        <f t="shared" si="3"/>
        <v>AXA Seguros|55 Riesgos Catastroficos</v>
      </c>
      <c r="B207" t="s">
        <v>36</v>
      </c>
      <c r="C207" t="s">
        <v>352</v>
      </c>
      <c r="D207" s="2">
        <v>3534364.6955300001</v>
      </c>
    </row>
    <row r="208" spans="1:4" x14ac:dyDescent="0.35">
      <c r="A208" t="str">
        <f t="shared" si="3"/>
        <v>AXA Seguros|56 Terremoto y Erupcion Volcanica</v>
      </c>
      <c r="B208" t="s">
        <v>36</v>
      </c>
      <c r="C208" t="s">
        <v>353</v>
      </c>
      <c r="D208" s="2">
        <v>941055.61398999998</v>
      </c>
    </row>
    <row r="209" spans="1:4" x14ac:dyDescent="0.35">
      <c r="A209" t="str">
        <f t="shared" si="3"/>
        <v>AXA Seguros|57 Huracan y Otros Riesgos Hidrometeorologicos</v>
      </c>
      <c r="B209" t="s">
        <v>36</v>
      </c>
      <c r="C209" t="s">
        <v>354</v>
      </c>
      <c r="D209" s="2">
        <v>2593309.0815400002</v>
      </c>
    </row>
    <row r="210" spans="1:4" x14ac:dyDescent="0.35">
      <c r="A210" t="str">
        <f t="shared" si="3"/>
        <v>AXA Seguros|58 Otros Riesgos Catastroficos</v>
      </c>
      <c r="B210" t="s">
        <v>36</v>
      </c>
      <c r="C210" t="s">
        <v>377</v>
      </c>
      <c r="D210" s="2">
        <v>0</v>
      </c>
    </row>
    <row r="211" spans="1:4" x14ac:dyDescent="0.35">
      <c r="A211" t="str">
        <f t="shared" si="3"/>
        <v>AXA Seguros|63 Diversos</v>
      </c>
      <c r="B211" t="s">
        <v>36</v>
      </c>
      <c r="C211" t="s">
        <v>355</v>
      </c>
      <c r="D211" s="2">
        <v>2097767.4767800001</v>
      </c>
    </row>
    <row r="212" spans="1:4" x14ac:dyDescent="0.35">
      <c r="A212" t="str">
        <f t="shared" si="3"/>
        <v>AXA Seguros|64 Miscelaneos</v>
      </c>
      <c r="B212" t="s">
        <v>36</v>
      </c>
      <c r="C212" t="s">
        <v>356</v>
      </c>
      <c r="D212" s="2">
        <v>1059060.7892400001</v>
      </c>
    </row>
    <row r="213" spans="1:4" x14ac:dyDescent="0.35">
      <c r="A213" t="str">
        <f t="shared" si="3"/>
        <v>AXA Seguros|65 Tecnicos</v>
      </c>
      <c r="B213" t="s">
        <v>36</v>
      </c>
      <c r="C213" t="s">
        <v>357</v>
      </c>
      <c r="D213" s="2">
        <v>1038706.68754</v>
      </c>
    </row>
    <row r="214" spans="1:4" x14ac:dyDescent="0.35">
      <c r="A214" t="str">
        <f t="shared" si="3"/>
        <v>Banorte|10 Total General</v>
      </c>
      <c r="B214" t="s">
        <v>6</v>
      </c>
      <c r="C214" t="s">
        <v>145</v>
      </c>
      <c r="D214" s="2">
        <v>45393489.003809996</v>
      </c>
    </row>
    <row r="215" spans="1:4" x14ac:dyDescent="0.35">
      <c r="A215" t="str">
        <f t="shared" si="3"/>
        <v>Banorte|11 Total General Sin Pensiones</v>
      </c>
      <c r="B215" t="s">
        <v>6</v>
      </c>
      <c r="C215" t="s">
        <v>146</v>
      </c>
      <c r="D215" s="2">
        <v>45393489.003809996</v>
      </c>
    </row>
    <row r="216" spans="1:4" x14ac:dyDescent="0.35">
      <c r="A216" t="str">
        <f t="shared" si="3"/>
        <v>Banorte|12 Vida Total</v>
      </c>
      <c r="B216" t="s">
        <v>6</v>
      </c>
      <c r="C216" t="s">
        <v>147</v>
      </c>
      <c r="D216" s="2">
        <v>26879508.831569999</v>
      </c>
    </row>
    <row r="217" spans="1:4" x14ac:dyDescent="0.35">
      <c r="A217" t="str">
        <f t="shared" si="3"/>
        <v>Banorte|13 Vida Individual</v>
      </c>
      <c r="B217" t="s">
        <v>6</v>
      </c>
      <c r="C217" t="s">
        <v>148</v>
      </c>
      <c r="D217" s="2">
        <v>16944530.030959997</v>
      </c>
    </row>
    <row r="218" spans="1:4" x14ac:dyDescent="0.35">
      <c r="A218" t="str">
        <f t="shared" si="3"/>
        <v>Banorte|14 Vida Gpo y Col</v>
      </c>
      <c r="B218" t="s">
        <v>6</v>
      </c>
      <c r="C218" t="s">
        <v>149</v>
      </c>
      <c r="D218" s="2">
        <v>9934978.8006100003</v>
      </c>
    </row>
    <row r="219" spans="1:4" x14ac:dyDescent="0.35">
      <c r="A219" t="str">
        <f t="shared" si="3"/>
        <v>Banorte|28 Accidentes y Enfermedades Total</v>
      </c>
      <c r="B219" t="s">
        <v>6</v>
      </c>
      <c r="C219" t="s">
        <v>358</v>
      </c>
      <c r="D219" s="2">
        <v>4777748.5748199997</v>
      </c>
    </row>
    <row r="220" spans="1:4" x14ac:dyDescent="0.35">
      <c r="A220" t="str">
        <f t="shared" si="3"/>
        <v>Banorte|29 Accidentes Personales</v>
      </c>
      <c r="B220" t="s">
        <v>6</v>
      </c>
      <c r="C220" t="s">
        <v>359</v>
      </c>
      <c r="D220" s="2">
        <v>213313.83194999999</v>
      </c>
    </row>
    <row r="221" spans="1:4" x14ac:dyDescent="0.35">
      <c r="A221" t="str">
        <f t="shared" si="3"/>
        <v>Banorte|30 AP Individual</v>
      </c>
      <c r="B221" t="s">
        <v>6</v>
      </c>
      <c r="C221" t="s">
        <v>364</v>
      </c>
      <c r="D221" s="2">
        <v>155959.93652000002</v>
      </c>
    </row>
    <row r="222" spans="1:4" x14ac:dyDescent="0.35">
      <c r="A222" t="str">
        <f t="shared" si="3"/>
        <v>Banorte|31 AP Gpo y Col</v>
      </c>
      <c r="B222" t="s">
        <v>6</v>
      </c>
      <c r="C222" t="s">
        <v>360</v>
      </c>
      <c r="D222" s="2">
        <v>57353.895429999997</v>
      </c>
    </row>
    <row r="223" spans="1:4" x14ac:dyDescent="0.35">
      <c r="A223" t="str">
        <f t="shared" si="3"/>
        <v>Banorte|32 Gastos Medicos</v>
      </c>
      <c r="B223" t="s">
        <v>6</v>
      </c>
      <c r="C223" t="s">
        <v>367</v>
      </c>
      <c r="D223" s="2">
        <v>4564434.7428700002</v>
      </c>
    </row>
    <row r="224" spans="1:4" x14ac:dyDescent="0.35">
      <c r="A224" t="str">
        <f t="shared" si="3"/>
        <v>Banorte|33 GMM. Individual</v>
      </c>
      <c r="B224" t="s">
        <v>6</v>
      </c>
      <c r="C224" t="s">
        <v>368</v>
      </c>
      <c r="D224" s="2">
        <v>1026147.8623799999</v>
      </c>
    </row>
    <row r="225" spans="1:4" x14ac:dyDescent="0.35">
      <c r="A225" t="str">
        <f t="shared" si="3"/>
        <v>Banorte|34 GMM. Gpo y Col</v>
      </c>
      <c r="B225" t="s">
        <v>6</v>
      </c>
      <c r="C225" t="s">
        <v>369</v>
      </c>
      <c r="D225" s="2">
        <v>3538286.8804899999</v>
      </c>
    </row>
    <row r="226" spans="1:4" x14ac:dyDescent="0.35">
      <c r="A226" t="str">
        <f t="shared" si="3"/>
        <v>Banorte|38 Daños Total</v>
      </c>
      <c r="B226" t="s">
        <v>6</v>
      </c>
      <c r="C226" t="s">
        <v>339</v>
      </c>
      <c r="D226" s="2">
        <v>13736231.59742</v>
      </c>
    </row>
    <row r="227" spans="1:4" x14ac:dyDescent="0.35">
      <c r="A227" t="str">
        <f t="shared" si="3"/>
        <v>Banorte|39 Automoviles Total</v>
      </c>
      <c r="B227" t="s">
        <v>6</v>
      </c>
      <c r="C227" t="s">
        <v>337</v>
      </c>
      <c r="D227" s="2">
        <v>8086771.6661099996</v>
      </c>
    </row>
    <row r="228" spans="1:4" x14ac:dyDescent="0.35">
      <c r="A228" t="str">
        <f t="shared" si="3"/>
        <v>Banorte|41 Automoviles Residentes</v>
      </c>
      <c r="B228" t="s">
        <v>6</v>
      </c>
      <c r="C228" t="s">
        <v>340</v>
      </c>
      <c r="D228" s="2">
        <v>5959088.8673599996</v>
      </c>
    </row>
    <row r="229" spans="1:4" x14ac:dyDescent="0.35">
      <c r="A229" t="str">
        <f t="shared" si="3"/>
        <v>Banorte|42 Camiones</v>
      </c>
      <c r="B229" t="s">
        <v>6</v>
      </c>
      <c r="C229" t="s">
        <v>341</v>
      </c>
      <c r="D229" s="2">
        <v>2127682.7987500001</v>
      </c>
    </row>
    <row r="230" spans="1:4" x14ac:dyDescent="0.35">
      <c r="A230" t="str">
        <f t="shared" si="3"/>
        <v>Banorte|43 Automoviles Turistas</v>
      </c>
      <c r="B230" t="s">
        <v>6</v>
      </c>
      <c r="C230" t="s">
        <v>365</v>
      </c>
      <c r="D230" s="2">
        <v>0</v>
      </c>
    </row>
    <row r="231" spans="1:4" x14ac:dyDescent="0.35">
      <c r="A231" t="str">
        <f t="shared" si="3"/>
        <v>Banorte|46 Daños Sin Autos Total</v>
      </c>
      <c r="B231" t="s">
        <v>6</v>
      </c>
      <c r="C231" t="s">
        <v>338</v>
      </c>
      <c r="D231" s="2">
        <v>5649459.9313099999</v>
      </c>
    </row>
    <row r="232" spans="1:4" x14ac:dyDescent="0.35">
      <c r="A232" t="str">
        <f t="shared" si="3"/>
        <v>Banorte|46 Responsabilidad Civil y Riesgos Profesionales</v>
      </c>
      <c r="B232" t="s">
        <v>6</v>
      </c>
      <c r="C232" t="s">
        <v>343</v>
      </c>
      <c r="D232" s="2">
        <v>418418.88582999998</v>
      </c>
    </row>
    <row r="233" spans="1:4" x14ac:dyDescent="0.35">
      <c r="A233" t="str">
        <f t="shared" si="3"/>
        <v>Banorte|47 RC General</v>
      </c>
      <c r="B233" t="s">
        <v>6</v>
      </c>
      <c r="C233" t="s">
        <v>344</v>
      </c>
      <c r="D233" s="2">
        <v>279844.45600000001</v>
      </c>
    </row>
    <row r="234" spans="1:4" x14ac:dyDescent="0.35">
      <c r="A234" t="str">
        <f t="shared" si="3"/>
        <v>Banorte|48 RC Aviones y Barcos</v>
      </c>
      <c r="B234" t="s">
        <v>6</v>
      </c>
      <c r="C234" t="s">
        <v>345</v>
      </c>
      <c r="D234" s="2">
        <v>52365.019639999999</v>
      </c>
    </row>
    <row r="235" spans="1:4" x14ac:dyDescent="0.35">
      <c r="A235" t="str">
        <f t="shared" si="3"/>
        <v>Banorte|49 RC Viajero</v>
      </c>
      <c r="B235" t="s">
        <v>6</v>
      </c>
      <c r="C235" t="s">
        <v>346</v>
      </c>
      <c r="D235" s="2">
        <v>86209.410189999995</v>
      </c>
    </row>
    <row r="236" spans="1:4" x14ac:dyDescent="0.35">
      <c r="A236" t="str">
        <f t="shared" si="3"/>
        <v>Banorte|51 Maritimo y Transportes</v>
      </c>
      <c r="B236" t="s">
        <v>6</v>
      </c>
      <c r="C236" t="s">
        <v>348</v>
      </c>
      <c r="D236" s="2">
        <v>245640.52851</v>
      </c>
    </row>
    <row r="237" spans="1:4" x14ac:dyDescent="0.35">
      <c r="A237" t="str">
        <f t="shared" si="3"/>
        <v>Banorte|52 MyT Carga</v>
      </c>
      <c r="B237" t="s">
        <v>6</v>
      </c>
      <c r="C237" t="s">
        <v>349</v>
      </c>
      <c r="D237" s="2">
        <v>104565.47272000001</v>
      </c>
    </row>
    <row r="238" spans="1:4" x14ac:dyDescent="0.35">
      <c r="A238" t="str">
        <f t="shared" si="3"/>
        <v>Banorte|53 MyT Cascos</v>
      </c>
      <c r="B238" t="s">
        <v>6</v>
      </c>
      <c r="C238" t="s">
        <v>350</v>
      </c>
      <c r="D238" s="2">
        <v>141075.05578999998</v>
      </c>
    </row>
    <row r="239" spans="1:4" x14ac:dyDescent="0.35">
      <c r="A239" t="str">
        <f t="shared" si="3"/>
        <v>Banorte|54 Incendio</v>
      </c>
      <c r="B239" t="s">
        <v>6</v>
      </c>
      <c r="C239" t="s">
        <v>351</v>
      </c>
      <c r="D239" s="2">
        <v>1778533.0751099999</v>
      </c>
    </row>
    <row r="240" spans="1:4" x14ac:dyDescent="0.35">
      <c r="A240" t="str">
        <f t="shared" si="3"/>
        <v>Banorte|55 Riesgos Catastroficos</v>
      </c>
      <c r="B240" t="s">
        <v>6</v>
      </c>
      <c r="C240" t="s">
        <v>352</v>
      </c>
      <c r="D240" s="2">
        <v>1766777.8404399999</v>
      </c>
    </row>
    <row r="241" spans="1:4" x14ac:dyDescent="0.35">
      <c r="A241" t="str">
        <f t="shared" si="3"/>
        <v>Banorte|56 Terremoto y Erupcion Volcanica</v>
      </c>
      <c r="B241" t="s">
        <v>6</v>
      </c>
      <c r="C241" t="s">
        <v>353</v>
      </c>
      <c r="D241" s="2">
        <v>558550.29497000005</v>
      </c>
    </row>
    <row r="242" spans="1:4" x14ac:dyDescent="0.35">
      <c r="A242" t="str">
        <f t="shared" si="3"/>
        <v>Banorte|57 Huracan y Otros Riesgos Hidrometeorologicos</v>
      </c>
      <c r="B242" t="s">
        <v>6</v>
      </c>
      <c r="C242" t="s">
        <v>354</v>
      </c>
      <c r="D242" s="2">
        <v>1208227.54547</v>
      </c>
    </row>
    <row r="243" spans="1:4" x14ac:dyDescent="0.35">
      <c r="A243" t="str">
        <f t="shared" si="3"/>
        <v>Banorte|59 Agricola y de Animales</v>
      </c>
      <c r="B243" t="s">
        <v>6</v>
      </c>
      <c r="C243" t="s">
        <v>361</v>
      </c>
      <c r="D243" s="2">
        <v>15976.538</v>
      </c>
    </row>
    <row r="244" spans="1:4" x14ac:dyDescent="0.35">
      <c r="A244" t="str">
        <f t="shared" si="3"/>
        <v>Banorte|60 AyA Agricola</v>
      </c>
      <c r="B244" t="s">
        <v>6</v>
      </c>
      <c r="C244" t="s">
        <v>362</v>
      </c>
      <c r="D244" s="2">
        <v>15976.538</v>
      </c>
    </row>
    <row r="245" spans="1:4" x14ac:dyDescent="0.35">
      <c r="A245" t="str">
        <f t="shared" si="3"/>
        <v>Banorte|63 Diversos</v>
      </c>
      <c r="B245" t="s">
        <v>6</v>
      </c>
      <c r="C245" t="s">
        <v>355</v>
      </c>
      <c r="D245" s="2">
        <v>1424113.06342</v>
      </c>
    </row>
    <row r="246" spans="1:4" x14ac:dyDescent="0.35">
      <c r="A246" t="str">
        <f t="shared" si="3"/>
        <v>Banorte|64 Miscelaneos</v>
      </c>
      <c r="B246" t="s">
        <v>6</v>
      </c>
      <c r="C246" t="s">
        <v>356</v>
      </c>
      <c r="D246" s="2">
        <v>984274.65289999999</v>
      </c>
    </row>
    <row r="247" spans="1:4" x14ac:dyDescent="0.35">
      <c r="A247" t="str">
        <f t="shared" si="3"/>
        <v>Banorte|65 Tecnicos</v>
      </c>
      <c r="B247" t="s">
        <v>6</v>
      </c>
      <c r="C247" t="s">
        <v>357</v>
      </c>
      <c r="D247" s="2">
        <v>439838.41051999998</v>
      </c>
    </row>
    <row r="248" spans="1:4" x14ac:dyDescent="0.35">
      <c r="A248" t="str">
        <f t="shared" si="3"/>
        <v>BBVA Bancomer|10 Total General</v>
      </c>
      <c r="B248" t="s">
        <v>32</v>
      </c>
      <c r="C248" t="s">
        <v>145</v>
      </c>
      <c r="D248" s="2">
        <v>77118417.460149989</v>
      </c>
    </row>
    <row r="249" spans="1:4" x14ac:dyDescent="0.35">
      <c r="A249" t="str">
        <f t="shared" si="3"/>
        <v>BBVA Bancomer|11 Total General Sin Pensiones</v>
      </c>
      <c r="B249" t="s">
        <v>32</v>
      </c>
      <c r="C249" t="s">
        <v>146</v>
      </c>
      <c r="D249" s="2">
        <v>77118417.460149989</v>
      </c>
    </row>
    <row r="250" spans="1:4" x14ac:dyDescent="0.35">
      <c r="A250" t="str">
        <f t="shared" si="3"/>
        <v>BBVA Bancomer|12 Vida Total</v>
      </c>
      <c r="B250" t="s">
        <v>32</v>
      </c>
      <c r="C250" t="s">
        <v>147</v>
      </c>
      <c r="D250" s="2">
        <v>58709567.18479</v>
      </c>
    </row>
    <row r="251" spans="1:4" x14ac:dyDescent="0.35">
      <c r="A251" t="str">
        <f t="shared" si="3"/>
        <v>BBVA Bancomer|13 Vida Individual</v>
      </c>
      <c r="B251" t="s">
        <v>32</v>
      </c>
      <c r="C251" t="s">
        <v>148</v>
      </c>
      <c r="D251" s="2">
        <v>54421194.807669997</v>
      </c>
    </row>
    <row r="252" spans="1:4" x14ac:dyDescent="0.35">
      <c r="A252" t="str">
        <f t="shared" si="3"/>
        <v>BBVA Bancomer|14 Vida Gpo y Col</v>
      </c>
      <c r="B252" t="s">
        <v>32</v>
      </c>
      <c r="C252" t="s">
        <v>149</v>
      </c>
      <c r="D252" s="2">
        <v>4288372.3771200003</v>
      </c>
    </row>
    <row r="253" spans="1:4" x14ac:dyDescent="0.35">
      <c r="A253" t="str">
        <f t="shared" si="3"/>
        <v>BBVA Bancomer|28 Accidentes y Enfermedades Total</v>
      </c>
      <c r="B253" t="s">
        <v>32</v>
      </c>
      <c r="C253" t="s">
        <v>358</v>
      </c>
      <c r="D253" s="2">
        <v>583139.80669000011</v>
      </c>
    </row>
    <row r="254" spans="1:4" x14ac:dyDescent="0.35">
      <c r="A254" t="str">
        <f t="shared" si="3"/>
        <v>BBVA Bancomer|29 Accidentes Personales</v>
      </c>
      <c r="B254" t="s">
        <v>32</v>
      </c>
      <c r="C254" t="s">
        <v>359</v>
      </c>
      <c r="D254" s="2">
        <v>583128.98575999995</v>
      </c>
    </row>
    <row r="255" spans="1:4" x14ac:dyDescent="0.35">
      <c r="A255" t="str">
        <f t="shared" si="3"/>
        <v>BBVA Bancomer|30 AP Individual</v>
      </c>
      <c r="B255" t="s">
        <v>32</v>
      </c>
      <c r="C255" t="s">
        <v>364</v>
      </c>
      <c r="D255" s="2">
        <v>555338.71367999993</v>
      </c>
    </row>
    <row r="256" spans="1:4" x14ac:dyDescent="0.35">
      <c r="A256" t="str">
        <f t="shared" si="3"/>
        <v>BBVA Bancomer|31 AP Gpo y Col</v>
      </c>
      <c r="B256" t="s">
        <v>32</v>
      </c>
      <c r="C256" t="s">
        <v>360</v>
      </c>
      <c r="D256" s="2">
        <v>27790.272079999999</v>
      </c>
    </row>
    <row r="257" spans="1:4" x14ac:dyDescent="0.35">
      <c r="A257" t="str">
        <f t="shared" si="3"/>
        <v>BBVA Bancomer|32 Gastos Medicos</v>
      </c>
      <c r="B257" t="s">
        <v>32</v>
      </c>
      <c r="C257" t="s">
        <v>367</v>
      </c>
      <c r="D257" s="2">
        <v>10.820930000000001</v>
      </c>
    </row>
    <row r="258" spans="1:4" x14ac:dyDescent="0.35">
      <c r="A258" t="str">
        <f t="shared" si="3"/>
        <v>BBVA Bancomer|33 GMM. Individual</v>
      </c>
      <c r="B258" t="s">
        <v>32</v>
      </c>
      <c r="C258" t="s">
        <v>368</v>
      </c>
      <c r="D258" s="2">
        <v>10.820930000000001</v>
      </c>
    </row>
    <row r="259" spans="1:4" x14ac:dyDescent="0.35">
      <c r="A259" t="str">
        <f t="shared" si="3"/>
        <v>BBVA Bancomer|38 Daños Total</v>
      </c>
      <c r="B259" t="s">
        <v>32</v>
      </c>
      <c r="C259" t="s">
        <v>339</v>
      </c>
      <c r="D259" s="2">
        <v>17825710.468669999</v>
      </c>
    </row>
    <row r="260" spans="1:4" x14ac:dyDescent="0.35">
      <c r="A260" t="str">
        <f t="shared" si="3"/>
        <v>BBVA Bancomer|39 Automoviles Total</v>
      </c>
      <c r="B260" t="s">
        <v>32</v>
      </c>
      <c r="C260" t="s">
        <v>337</v>
      </c>
      <c r="D260" s="2">
        <v>11283220.3214</v>
      </c>
    </row>
    <row r="261" spans="1:4" x14ac:dyDescent="0.35">
      <c r="A261" t="str">
        <f t="shared" si="3"/>
        <v>BBVA Bancomer|41 Automoviles Residentes</v>
      </c>
      <c r="B261" t="s">
        <v>32</v>
      </c>
      <c r="C261" t="s">
        <v>340</v>
      </c>
      <c r="D261" s="2">
        <v>8379035.2317599999</v>
      </c>
    </row>
    <row r="262" spans="1:4" x14ac:dyDescent="0.35">
      <c r="A262" t="str">
        <f t="shared" si="3"/>
        <v>BBVA Bancomer|42 Camiones</v>
      </c>
      <c r="B262" t="s">
        <v>32</v>
      </c>
      <c r="C262" t="s">
        <v>341</v>
      </c>
      <c r="D262" s="2">
        <v>2904185.0896399999</v>
      </c>
    </row>
    <row r="263" spans="1:4" x14ac:dyDescent="0.35">
      <c r="A263" t="str">
        <f t="shared" si="3"/>
        <v>BBVA Bancomer|46 Daños Sin Autos Total</v>
      </c>
      <c r="B263" t="s">
        <v>32</v>
      </c>
      <c r="C263" t="s">
        <v>338</v>
      </c>
      <c r="D263" s="2">
        <v>6542490.1472700005</v>
      </c>
    </row>
    <row r="264" spans="1:4" x14ac:dyDescent="0.35">
      <c r="A264" t="str">
        <f t="shared" ref="A264:A327" si="4">B264&amp;"|"&amp;C264</f>
        <v>BBVA Bancomer|46 Responsabilidad Civil y Riesgos Profesionales</v>
      </c>
      <c r="B264" t="s">
        <v>32</v>
      </c>
      <c r="C264" t="s">
        <v>343</v>
      </c>
      <c r="D264" s="2">
        <v>228263.74833999999</v>
      </c>
    </row>
    <row r="265" spans="1:4" x14ac:dyDescent="0.35">
      <c r="A265" t="str">
        <f t="shared" si="4"/>
        <v>BBVA Bancomer|47 RC General</v>
      </c>
      <c r="B265" t="s">
        <v>32</v>
      </c>
      <c r="C265" t="s">
        <v>344</v>
      </c>
      <c r="D265" s="2">
        <v>228263.74833999999</v>
      </c>
    </row>
    <row r="266" spans="1:4" x14ac:dyDescent="0.35">
      <c r="A266" t="str">
        <f t="shared" si="4"/>
        <v>BBVA Bancomer|51 Maritimo y Transportes</v>
      </c>
      <c r="B266" t="s">
        <v>32</v>
      </c>
      <c r="C266" t="s">
        <v>348</v>
      </c>
      <c r="D266" s="2">
        <v>52.533919999999995</v>
      </c>
    </row>
    <row r="267" spans="1:4" x14ac:dyDescent="0.35">
      <c r="A267" t="str">
        <f t="shared" si="4"/>
        <v>BBVA Bancomer|52 MyT Carga</v>
      </c>
      <c r="B267" t="s">
        <v>32</v>
      </c>
      <c r="C267" t="s">
        <v>349</v>
      </c>
      <c r="D267" s="2">
        <v>0</v>
      </c>
    </row>
    <row r="268" spans="1:4" x14ac:dyDescent="0.35">
      <c r="A268" t="str">
        <f t="shared" si="4"/>
        <v>BBVA Bancomer|53 MyT Cascos</v>
      </c>
      <c r="B268" t="s">
        <v>32</v>
      </c>
      <c r="C268" t="s">
        <v>350</v>
      </c>
      <c r="D268" s="2">
        <v>52.533919999999995</v>
      </c>
    </row>
    <row r="269" spans="1:4" x14ac:dyDescent="0.35">
      <c r="A269" t="str">
        <f t="shared" si="4"/>
        <v>BBVA Bancomer|54 Incendio</v>
      </c>
      <c r="B269" t="s">
        <v>32</v>
      </c>
      <c r="C269" t="s">
        <v>351</v>
      </c>
      <c r="D269" s="2">
        <v>1153669.47539</v>
      </c>
    </row>
    <row r="270" spans="1:4" x14ac:dyDescent="0.35">
      <c r="A270" t="str">
        <f t="shared" si="4"/>
        <v>BBVA Bancomer|55 Riesgos Catastroficos</v>
      </c>
      <c r="B270" t="s">
        <v>32</v>
      </c>
      <c r="C270" t="s">
        <v>352</v>
      </c>
      <c r="D270" s="2">
        <v>2178786.9868100001</v>
      </c>
    </row>
    <row r="271" spans="1:4" x14ac:dyDescent="0.35">
      <c r="A271" t="str">
        <f t="shared" si="4"/>
        <v>BBVA Bancomer|56 Terremoto y Erupcion Volcanica</v>
      </c>
      <c r="B271" t="s">
        <v>32</v>
      </c>
      <c r="C271" t="s">
        <v>353</v>
      </c>
      <c r="D271" s="2">
        <v>1279517.6229000001</v>
      </c>
    </row>
    <row r="272" spans="1:4" x14ac:dyDescent="0.35">
      <c r="A272" t="str">
        <f t="shared" si="4"/>
        <v>BBVA Bancomer|57 Huracan y Otros Riesgos Hidrometeorologicos</v>
      </c>
      <c r="B272" t="s">
        <v>32</v>
      </c>
      <c r="C272" t="s">
        <v>354</v>
      </c>
      <c r="D272" s="2">
        <v>899269.36390999996</v>
      </c>
    </row>
    <row r="273" spans="1:4" x14ac:dyDescent="0.35">
      <c r="A273" t="str">
        <f t="shared" si="4"/>
        <v>BBVA Bancomer|63 Diversos</v>
      </c>
      <c r="B273" t="s">
        <v>32</v>
      </c>
      <c r="C273" t="s">
        <v>355</v>
      </c>
      <c r="D273" s="2">
        <v>2981717.4028099999</v>
      </c>
    </row>
    <row r="274" spans="1:4" x14ac:dyDescent="0.35">
      <c r="A274" t="str">
        <f t="shared" si="4"/>
        <v>BBVA Bancomer|64 Miscelaneos</v>
      </c>
      <c r="B274" t="s">
        <v>32</v>
      </c>
      <c r="C274" t="s">
        <v>356</v>
      </c>
      <c r="D274" s="2">
        <v>2901245.15338</v>
      </c>
    </row>
    <row r="275" spans="1:4" x14ac:dyDescent="0.35">
      <c r="A275" t="str">
        <f t="shared" si="4"/>
        <v>BBVA Bancomer|65 Tecnicos</v>
      </c>
      <c r="B275" t="s">
        <v>32</v>
      </c>
      <c r="C275" t="s">
        <v>357</v>
      </c>
      <c r="D275" s="2">
        <v>80472.249430000011</v>
      </c>
    </row>
    <row r="276" spans="1:4" x14ac:dyDescent="0.35">
      <c r="A276" t="str">
        <f t="shared" si="4"/>
        <v>BBVA Bancomer Salud|10 Total General</v>
      </c>
      <c r="B276" t="s">
        <v>374</v>
      </c>
      <c r="C276" t="s">
        <v>145</v>
      </c>
      <c r="D276" s="2">
        <v>1973605.8827599999</v>
      </c>
    </row>
    <row r="277" spans="1:4" x14ac:dyDescent="0.35">
      <c r="A277" t="str">
        <f t="shared" si="4"/>
        <v>BBVA Bancomer Salud|11 Total General Sin Pensiones</v>
      </c>
      <c r="B277" t="s">
        <v>374</v>
      </c>
      <c r="C277" t="s">
        <v>146</v>
      </c>
      <c r="D277" s="2">
        <v>1973605.8827599999</v>
      </c>
    </row>
    <row r="278" spans="1:4" x14ac:dyDescent="0.35">
      <c r="A278" t="str">
        <f t="shared" si="4"/>
        <v>BBVA Bancomer Salud|28 Accidentes y Enfermedades Total</v>
      </c>
      <c r="B278" t="s">
        <v>374</v>
      </c>
      <c r="C278" t="s">
        <v>358</v>
      </c>
      <c r="D278" s="2">
        <v>1973605.8827599999</v>
      </c>
    </row>
    <row r="279" spans="1:4" x14ac:dyDescent="0.35">
      <c r="A279" t="str">
        <f t="shared" si="4"/>
        <v>BBVA Bancomer Salud|32 Gastos Medicos</v>
      </c>
      <c r="B279" t="s">
        <v>374</v>
      </c>
      <c r="C279" t="s">
        <v>367</v>
      </c>
      <c r="D279" s="2">
        <v>1957942.6203699999</v>
      </c>
    </row>
    <row r="280" spans="1:4" x14ac:dyDescent="0.35">
      <c r="A280" t="str">
        <f t="shared" si="4"/>
        <v>BBVA Bancomer Salud|33 GMM. Individual</v>
      </c>
      <c r="B280" t="s">
        <v>374</v>
      </c>
      <c r="C280" t="s">
        <v>368</v>
      </c>
      <c r="D280" s="2">
        <v>442435.76553999999</v>
      </c>
    </row>
    <row r="281" spans="1:4" x14ac:dyDescent="0.35">
      <c r="A281" t="str">
        <f t="shared" si="4"/>
        <v>BBVA Bancomer Salud|34 GMM. Gpo y Col</v>
      </c>
      <c r="B281" t="s">
        <v>374</v>
      </c>
      <c r="C281" t="s">
        <v>369</v>
      </c>
      <c r="D281" s="2">
        <v>1515506.8548299999</v>
      </c>
    </row>
    <row r="282" spans="1:4" x14ac:dyDescent="0.35">
      <c r="A282" t="str">
        <f t="shared" si="4"/>
        <v>BBVA Bancomer Salud|35 Salud</v>
      </c>
      <c r="B282" t="s">
        <v>374</v>
      </c>
      <c r="C282" t="s">
        <v>370</v>
      </c>
      <c r="D282" s="2">
        <v>15663.26239</v>
      </c>
    </row>
    <row r="283" spans="1:4" x14ac:dyDescent="0.35">
      <c r="A283" t="str">
        <f t="shared" si="4"/>
        <v>BBVA Bancomer Salud|36 Salud Individual</v>
      </c>
      <c r="B283" t="s">
        <v>374</v>
      </c>
      <c r="C283" t="s">
        <v>371</v>
      </c>
      <c r="D283" s="2">
        <v>1629.0760299999999</v>
      </c>
    </row>
    <row r="284" spans="1:4" x14ac:dyDescent="0.35">
      <c r="A284" t="str">
        <f t="shared" si="4"/>
        <v>BBVA Bancomer Salud|37 Salud Gpo y Col</v>
      </c>
      <c r="B284" t="s">
        <v>374</v>
      </c>
      <c r="C284" t="s">
        <v>372</v>
      </c>
      <c r="D284" s="2">
        <v>14034.18636</v>
      </c>
    </row>
    <row r="285" spans="1:4" x14ac:dyDescent="0.35">
      <c r="A285" t="str">
        <f t="shared" si="4"/>
        <v>Berkley Seguros|10 Total General</v>
      </c>
      <c r="B285" t="s">
        <v>118</v>
      </c>
      <c r="C285" t="s">
        <v>145</v>
      </c>
      <c r="D285" s="2">
        <v>903982.36939999997</v>
      </c>
    </row>
    <row r="286" spans="1:4" x14ac:dyDescent="0.35">
      <c r="A286" t="str">
        <f t="shared" si="4"/>
        <v>Berkley Seguros|11 Total General Sin Pensiones</v>
      </c>
      <c r="B286" t="s">
        <v>118</v>
      </c>
      <c r="C286" t="s">
        <v>146</v>
      </c>
      <c r="D286" s="2">
        <v>903982.36939999997</v>
      </c>
    </row>
    <row r="287" spans="1:4" x14ac:dyDescent="0.35">
      <c r="A287" t="str">
        <f t="shared" si="4"/>
        <v>Berkley Seguros|38 Daños Total</v>
      </c>
      <c r="B287" t="s">
        <v>118</v>
      </c>
      <c r="C287" t="s">
        <v>339</v>
      </c>
      <c r="D287" s="2">
        <v>903982.36939999997</v>
      </c>
    </row>
    <row r="288" spans="1:4" x14ac:dyDescent="0.35">
      <c r="A288" t="str">
        <f t="shared" si="4"/>
        <v>Berkley Seguros|46 Daños Sin Autos Total</v>
      </c>
      <c r="B288" t="s">
        <v>118</v>
      </c>
      <c r="C288" t="s">
        <v>338</v>
      </c>
      <c r="D288" s="2">
        <v>903982.36939999997</v>
      </c>
    </row>
    <row r="289" spans="1:4" x14ac:dyDescent="0.35">
      <c r="A289" t="str">
        <f t="shared" si="4"/>
        <v>Berkley Seguros|46 Responsabilidad Civil y Riesgos Profesionales</v>
      </c>
      <c r="B289" t="s">
        <v>118</v>
      </c>
      <c r="C289" t="s">
        <v>343</v>
      </c>
      <c r="D289" s="2">
        <v>261088.48262</v>
      </c>
    </row>
    <row r="290" spans="1:4" x14ac:dyDescent="0.35">
      <c r="A290" t="str">
        <f t="shared" si="4"/>
        <v>Berkley Seguros|47 RC General</v>
      </c>
      <c r="B290" t="s">
        <v>118</v>
      </c>
      <c r="C290" t="s">
        <v>344</v>
      </c>
      <c r="D290" s="2">
        <v>181817.58371000001</v>
      </c>
    </row>
    <row r="291" spans="1:4" x14ac:dyDescent="0.35">
      <c r="A291" t="str">
        <f t="shared" si="4"/>
        <v>Berkley Seguros|50 RC Otros</v>
      </c>
      <c r="B291" t="s">
        <v>118</v>
      </c>
      <c r="C291" t="s">
        <v>347</v>
      </c>
      <c r="D291" s="2">
        <v>79270.898910000004</v>
      </c>
    </row>
    <row r="292" spans="1:4" x14ac:dyDescent="0.35">
      <c r="A292" t="str">
        <f t="shared" si="4"/>
        <v>Berkley Seguros|51 Maritimo y Transportes</v>
      </c>
      <c r="B292" t="s">
        <v>118</v>
      </c>
      <c r="C292" t="s">
        <v>348</v>
      </c>
      <c r="D292" s="2">
        <v>330458.05061999999</v>
      </c>
    </row>
    <row r="293" spans="1:4" x14ac:dyDescent="0.35">
      <c r="A293" t="str">
        <f t="shared" si="4"/>
        <v>Berkley Seguros|52 MyT Carga</v>
      </c>
      <c r="B293" t="s">
        <v>118</v>
      </c>
      <c r="C293" t="s">
        <v>349</v>
      </c>
      <c r="D293" s="2">
        <v>330458.05061999999</v>
      </c>
    </row>
    <row r="294" spans="1:4" x14ac:dyDescent="0.35">
      <c r="A294" t="str">
        <f t="shared" si="4"/>
        <v>Berkley Seguros|54 Incendio</v>
      </c>
      <c r="B294" t="s">
        <v>118</v>
      </c>
      <c r="C294" t="s">
        <v>351</v>
      </c>
      <c r="D294" s="2">
        <v>28445.004579999997</v>
      </c>
    </row>
    <row r="295" spans="1:4" x14ac:dyDescent="0.35">
      <c r="A295" t="str">
        <f t="shared" si="4"/>
        <v>Berkley Seguros|55 Riesgos Catastroficos</v>
      </c>
      <c r="B295" t="s">
        <v>118</v>
      </c>
      <c r="C295" t="s">
        <v>352</v>
      </c>
      <c r="D295" s="2">
        <v>30370.273069999999</v>
      </c>
    </row>
    <row r="296" spans="1:4" x14ac:dyDescent="0.35">
      <c r="A296" t="str">
        <f t="shared" si="4"/>
        <v>Berkley Seguros|56 Terremoto y Erupcion Volcanica</v>
      </c>
      <c r="B296" t="s">
        <v>118</v>
      </c>
      <c r="C296" t="s">
        <v>353</v>
      </c>
      <c r="D296" s="2">
        <v>23279.883389999999</v>
      </c>
    </row>
    <row r="297" spans="1:4" x14ac:dyDescent="0.35">
      <c r="A297" t="str">
        <f t="shared" si="4"/>
        <v>Berkley Seguros|57 Huracan y Otros Riesgos Hidrometeorologicos</v>
      </c>
      <c r="B297" t="s">
        <v>118</v>
      </c>
      <c r="C297" t="s">
        <v>354</v>
      </c>
      <c r="D297" s="2">
        <v>7090.3896799999993</v>
      </c>
    </row>
    <row r="298" spans="1:4" x14ac:dyDescent="0.35">
      <c r="A298" t="str">
        <f t="shared" si="4"/>
        <v>Berkley Seguros|63 Diversos</v>
      </c>
      <c r="B298" t="s">
        <v>118</v>
      </c>
      <c r="C298" t="s">
        <v>355</v>
      </c>
      <c r="D298" s="2">
        <v>253620.55851</v>
      </c>
    </row>
    <row r="299" spans="1:4" x14ac:dyDescent="0.35">
      <c r="A299" t="str">
        <f t="shared" si="4"/>
        <v>Berkley Seguros|64 Miscelaneos</v>
      </c>
      <c r="B299" t="s">
        <v>118</v>
      </c>
      <c r="C299" t="s">
        <v>356</v>
      </c>
      <c r="D299" s="2">
        <v>38606.262350000005</v>
      </c>
    </row>
    <row r="300" spans="1:4" x14ac:dyDescent="0.35">
      <c r="A300" t="str">
        <f t="shared" si="4"/>
        <v>Berkley Seguros|65 Tecnicos</v>
      </c>
      <c r="B300" t="s">
        <v>118</v>
      </c>
      <c r="C300" t="s">
        <v>357</v>
      </c>
      <c r="D300" s="2">
        <v>215014.29616</v>
      </c>
    </row>
    <row r="301" spans="1:4" x14ac:dyDescent="0.35">
      <c r="A301" t="str">
        <f t="shared" si="4"/>
        <v>BUPA México|10 Total General</v>
      </c>
      <c r="B301" t="s">
        <v>113</v>
      </c>
      <c r="C301" t="s">
        <v>145</v>
      </c>
      <c r="D301" s="2">
        <v>5139330.2825100003</v>
      </c>
    </row>
    <row r="302" spans="1:4" x14ac:dyDescent="0.35">
      <c r="A302" t="str">
        <f t="shared" si="4"/>
        <v>BUPA México|11 Total General Sin Pensiones</v>
      </c>
      <c r="B302" t="s">
        <v>113</v>
      </c>
      <c r="C302" t="s">
        <v>146</v>
      </c>
      <c r="D302" s="2">
        <v>5139330.2825100003</v>
      </c>
    </row>
    <row r="303" spans="1:4" x14ac:dyDescent="0.35">
      <c r="A303" t="str">
        <f t="shared" si="4"/>
        <v>BUPA México|28 Accidentes y Enfermedades Total</v>
      </c>
      <c r="B303" t="s">
        <v>113</v>
      </c>
      <c r="C303" t="s">
        <v>358</v>
      </c>
      <c r="D303" s="2">
        <v>5139330.2825100003</v>
      </c>
    </row>
    <row r="304" spans="1:4" x14ac:dyDescent="0.35">
      <c r="A304" t="str">
        <f t="shared" si="4"/>
        <v>BUPA México|32 Gastos Medicos</v>
      </c>
      <c r="B304" t="s">
        <v>113</v>
      </c>
      <c r="C304" t="s">
        <v>367</v>
      </c>
      <c r="D304" s="2">
        <v>5139322.0834099995</v>
      </c>
    </row>
    <row r="305" spans="1:4" x14ac:dyDescent="0.35">
      <c r="A305" t="str">
        <f t="shared" si="4"/>
        <v>BUPA México|33 GMM. Individual</v>
      </c>
      <c r="B305" t="s">
        <v>113</v>
      </c>
      <c r="C305" t="s">
        <v>368</v>
      </c>
      <c r="D305" s="2">
        <v>4173578.83665</v>
      </c>
    </row>
    <row r="306" spans="1:4" x14ac:dyDescent="0.35">
      <c r="A306" t="str">
        <f t="shared" si="4"/>
        <v>BUPA México|34 GMM. Gpo y Col</v>
      </c>
      <c r="B306" t="s">
        <v>113</v>
      </c>
      <c r="C306" t="s">
        <v>369</v>
      </c>
      <c r="D306" s="2">
        <v>965743.24676000001</v>
      </c>
    </row>
    <row r="307" spans="1:4" x14ac:dyDescent="0.35">
      <c r="A307" t="str">
        <f t="shared" si="4"/>
        <v>BUPA México|35 Salud</v>
      </c>
      <c r="B307" t="s">
        <v>113</v>
      </c>
      <c r="C307" t="s">
        <v>370</v>
      </c>
      <c r="D307" s="2">
        <v>8.1990999999999996</v>
      </c>
    </row>
    <row r="308" spans="1:4" x14ac:dyDescent="0.35">
      <c r="A308" t="str">
        <f t="shared" si="4"/>
        <v>BUPA México|36 Salud Individual</v>
      </c>
      <c r="B308" t="s">
        <v>113</v>
      </c>
      <c r="C308" t="s">
        <v>371</v>
      </c>
      <c r="D308" s="2">
        <v>8.1990999999999996</v>
      </c>
    </row>
    <row r="309" spans="1:4" x14ac:dyDescent="0.35">
      <c r="A309" t="str">
        <f t="shared" si="4"/>
        <v>Cardif Seguros Generales|10 Total General</v>
      </c>
      <c r="B309" t="s">
        <v>406</v>
      </c>
      <c r="C309" t="s">
        <v>145</v>
      </c>
      <c r="D309" s="2">
        <v>2332898.1774400002</v>
      </c>
    </row>
    <row r="310" spans="1:4" x14ac:dyDescent="0.35">
      <c r="A310" t="str">
        <f t="shared" si="4"/>
        <v>Cardif Seguros Generales|11 Total General Sin Pensiones</v>
      </c>
      <c r="B310" t="s">
        <v>406</v>
      </c>
      <c r="C310" t="s">
        <v>146</v>
      </c>
      <c r="D310" s="2">
        <v>2332898.1774400002</v>
      </c>
    </row>
    <row r="311" spans="1:4" x14ac:dyDescent="0.35">
      <c r="A311" t="str">
        <f t="shared" si="4"/>
        <v>Cardif Seguros Generales|38 Daños Total</v>
      </c>
      <c r="B311" t="s">
        <v>406</v>
      </c>
      <c r="C311" t="s">
        <v>339</v>
      </c>
      <c r="D311" s="2">
        <v>2332898.1774400002</v>
      </c>
    </row>
    <row r="312" spans="1:4" x14ac:dyDescent="0.35">
      <c r="A312" t="str">
        <f t="shared" si="4"/>
        <v>Cardif Seguros Generales|39 Automoviles Total</v>
      </c>
      <c r="B312" t="s">
        <v>406</v>
      </c>
      <c r="C312" t="s">
        <v>337</v>
      </c>
      <c r="D312" s="2">
        <v>1023789.56936</v>
      </c>
    </row>
    <row r="313" spans="1:4" x14ac:dyDescent="0.35">
      <c r="A313" t="str">
        <f t="shared" si="4"/>
        <v>Cardif Seguros Generales|44 Otros Automoviles y Obligatorios</v>
      </c>
      <c r="B313" t="s">
        <v>406</v>
      </c>
      <c r="C313" t="s">
        <v>342</v>
      </c>
      <c r="D313" s="2">
        <v>1023789.56936</v>
      </c>
    </row>
    <row r="314" spans="1:4" x14ac:dyDescent="0.35">
      <c r="A314" t="str">
        <f t="shared" si="4"/>
        <v>Cardif Seguros Generales|46 Daños Sin Autos Total</v>
      </c>
      <c r="B314" t="s">
        <v>406</v>
      </c>
      <c r="C314" t="s">
        <v>338</v>
      </c>
      <c r="D314" s="2">
        <v>1309108.6080800002</v>
      </c>
    </row>
    <row r="315" spans="1:4" x14ac:dyDescent="0.35">
      <c r="A315" t="str">
        <f t="shared" si="4"/>
        <v>Cardif Seguros Generales|46 Responsabilidad Civil y Riesgos Profesionales</v>
      </c>
      <c r="B315" t="s">
        <v>406</v>
      </c>
      <c r="C315" t="s">
        <v>343</v>
      </c>
      <c r="D315" s="2">
        <v>2215.2661000000003</v>
      </c>
    </row>
    <row r="316" spans="1:4" x14ac:dyDescent="0.35">
      <c r="A316" t="str">
        <f t="shared" si="4"/>
        <v>Cardif Seguros Generales|47 RC General</v>
      </c>
      <c r="B316" t="s">
        <v>406</v>
      </c>
      <c r="C316" t="s">
        <v>344</v>
      </c>
      <c r="D316" s="2">
        <v>2215.2661000000003</v>
      </c>
    </row>
    <row r="317" spans="1:4" x14ac:dyDescent="0.35">
      <c r="A317" t="str">
        <f t="shared" si="4"/>
        <v>Cardif Seguros Generales|54 Incendio</v>
      </c>
      <c r="B317" t="s">
        <v>406</v>
      </c>
      <c r="C317" t="s">
        <v>351</v>
      </c>
      <c r="D317" s="2">
        <v>37551.406969999996</v>
      </c>
    </row>
    <row r="318" spans="1:4" x14ac:dyDescent="0.35">
      <c r="A318" t="str">
        <f t="shared" si="4"/>
        <v>Cardif Seguros Generales|55 Riesgos Catastroficos</v>
      </c>
      <c r="B318" t="s">
        <v>406</v>
      </c>
      <c r="C318" t="s">
        <v>352</v>
      </c>
      <c r="D318" s="2">
        <v>282168.6778</v>
      </c>
    </row>
    <row r="319" spans="1:4" x14ac:dyDescent="0.35">
      <c r="A319" t="str">
        <f t="shared" si="4"/>
        <v>Cardif Seguros Generales|56 Terremoto y Erupcion Volcanica</v>
      </c>
      <c r="B319" t="s">
        <v>406</v>
      </c>
      <c r="C319" t="s">
        <v>353</v>
      </c>
      <c r="D319" s="2">
        <v>242312.38205000001</v>
      </c>
    </row>
    <row r="320" spans="1:4" x14ac:dyDescent="0.35">
      <c r="A320" t="str">
        <f t="shared" si="4"/>
        <v>Cardif Seguros Generales|57 Huracan y Otros Riesgos Hidrometeorologicos</v>
      </c>
      <c r="B320" t="s">
        <v>406</v>
      </c>
      <c r="C320" t="s">
        <v>354</v>
      </c>
      <c r="D320" s="2">
        <v>39856.295749999997</v>
      </c>
    </row>
    <row r="321" spans="1:4" x14ac:dyDescent="0.35">
      <c r="A321" t="str">
        <f t="shared" si="4"/>
        <v>Cardif Seguros Generales|63 Diversos</v>
      </c>
      <c r="B321" t="s">
        <v>406</v>
      </c>
      <c r="C321" t="s">
        <v>355</v>
      </c>
      <c r="D321" s="2">
        <v>987173.25721000007</v>
      </c>
    </row>
    <row r="322" spans="1:4" x14ac:dyDescent="0.35">
      <c r="A322" t="str">
        <f t="shared" si="4"/>
        <v>Cardif Seguros Generales|64 Miscelaneos</v>
      </c>
      <c r="B322" t="s">
        <v>406</v>
      </c>
      <c r="C322" t="s">
        <v>356</v>
      </c>
      <c r="D322" s="2">
        <v>971824.17602999997</v>
      </c>
    </row>
    <row r="323" spans="1:4" x14ac:dyDescent="0.35">
      <c r="A323" t="str">
        <f t="shared" si="4"/>
        <v>Cardif Seguros Generales|65 Tecnicos</v>
      </c>
      <c r="B323" t="s">
        <v>406</v>
      </c>
      <c r="C323" t="s">
        <v>357</v>
      </c>
      <c r="D323" s="2">
        <v>15349.081179999999</v>
      </c>
    </row>
    <row r="324" spans="1:4" x14ac:dyDescent="0.35">
      <c r="A324" t="str">
        <f t="shared" si="4"/>
        <v>Cardif Vida|10 Total General</v>
      </c>
      <c r="B324" t="s">
        <v>42</v>
      </c>
      <c r="C324" t="s">
        <v>145</v>
      </c>
      <c r="D324" s="2">
        <v>4026801.2294200002</v>
      </c>
    </row>
    <row r="325" spans="1:4" x14ac:dyDescent="0.35">
      <c r="A325" t="str">
        <f t="shared" si="4"/>
        <v>Cardif Vida|11 Total General Sin Pensiones</v>
      </c>
      <c r="B325" t="s">
        <v>42</v>
      </c>
      <c r="C325" t="s">
        <v>146</v>
      </c>
      <c r="D325" s="2">
        <v>4026801.2294200002</v>
      </c>
    </row>
    <row r="326" spans="1:4" x14ac:dyDescent="0.35">
      <c r="A326" t="str">
        <f t="shared" si="4"/>
        <v>Cardif Vida|12 Vida Total</v>
      </c>
      <c r="B326" t="s">
        <v>42</v>
      </c>
      <c r="C326" t="s">
        <v>147</v>
      </c>
      <c r="D326" s="2">
        <v>3917386.6952900002</v>
      </c>
    </row>
    <row r="327" spans="1:4" x14ac:dyDescent="0.35">
      <c r="A327" t="str">
        <f t="shared" si="4"/>
        <v>Cardif Vida|13 Vida Individual</v>
      </c>
      <c r="B327" t="s">
        <v>42</v>
      </c>
      <c r="C327" t="s">
        <v>148</v>
      </c>
      <c r="D327" s="2">
        <v>342317.26564</v>
      </c>
    </row>
    <row r="328" spans="1:4" x14ac:dyDescent="0.35">
      <c r="A328" t="str">
        <f t="shared" ref="A328:A391" si="5">B328&amp;"|"&amp;C328</f>
        <v>Cardif Vida|14 Vida Gpo y Col</v>
      </c>
      <c r="B328" t="s">
        <v>42</v>
      </c>
      <c r="C328" t="s">
        <v>149</v>
      </c>
      <c r="D328" s="2">
        <v>3575069.4296500003</v>
      </c>
    </row>
    <row r="329" spans="1:4" x14ac:dyDescent="0.35">
      <c r="A329" t="str">
        <f t="shared" si="5"/>
        <v>Cardif Vida|28 Accidentes y Enfermedades Total</v>
      </c>
      <c r="B329" t="s">
        <v>42</v>
      </c>
      <c r="C329" t="s">
        <v>358</v>
      </c>
      <c r="D329" s="2">
        <v>109414.53413</v>
      </c>
    </row>
    <row r="330" spans="1:4" x14ac:dyDescent="0.35">
      <c r="A330" t="str">
        <f t="shared" si="5"/>
        <v>Cardif Vida|29 Accidentes Personales</v>
      </c>
      <c r="B330" t="s">
        <v>42</v>
      </c>
      <c r="C330" t="s">
        <v>359</v>
      </c>
      <c r="D330" s="2">
        <v>64546.932659999999</v>
      </c>
    </row>
    <row r="331" spans="1:4" x14ac:dyDescent="0.35">
      <c r="A331" t="str">
        <f t="shared" si="5"/>
        <v>Cardif Vida|30 AP Individual</v>
      </c>
      <c r="B331" t="s">
        <v>42</v>
      </c>
      <c r="C331" t="s">
        <v>364</v>
      </c>
      <c r="D331" s="2">
        <v>55074.327929999999</v>
      </c>
    </row>
    <row r="332" spans="1:4" x14ac:dyDescent="0.35">
      <c r="A332" t="str">
        <f t="shared" si="5"/>
        <v>Cardif Vida|31 AP Gpo y Col</v>
      </c>
      <c r="B332" t="s">
        <v>42</v>
      </c>
      <c r="C332" t="s">
        <v>360</v>
      </c>
      <c r="D332" s="2">
        <v>9472.6047300000009</v>
      </c>
    </row>
    <row r="333" spans="1:4" x14ac:dyDescent="0.35">
      <c r="A333" t="str">
        <f t="shared" si="5"/>
        <v>Cardif Vida|32 Gastos Medicos</v>
      </c>
      <c r="B333" t="s">
        <v>42</v>
      </c>
      <c r="C333" t="s">
        <v>367</v>
      </c>
      <c r="D333" s="2">
        <v>44867.601470000001</v>
      </c>
    </row>
    <row r="334" spans="1:4" x14ac:dyDescent="0.35">
      <c r="A334" t="str">
        <f t="shared" si="5"/>
        <v>Cardif Vida|33 GMM. Individual</v>
      </c>
      <c r="B334" t="s">
        <v>42</v>
      </c>
      <c r="C334" t="s">
        <v>368</v>
      </c>
      <c r="D334" s="2">
        <v>42058.604479999995</v>
      </c>
    </row>
    <row r="335" spans="1:4" x14ac:dyDescent="0.35">
      <c r="A335" t="str">
        <f t="shared" si="5"/>
        <v>Cardif Vida|34 GMM. Gpo y Col</v>
      </c>
      <c r="B335" t="s">
        <v>42</v>
      </c>
      <c r="C335" t="s">
        <v>369</v>
      </c>
      <c r="D335" s="2">
        <v>2808.9969900000001</v>
      </c>
    </row>
    <row r="336" spans="1:4" x14ac:dyDescent="0.35">
      <c r="A336" t="str">
        <f t="shared" si="5"/>
        <v>Chubb Seguros México|10 Total General</v>
      </c>
      <c r="B336" t="s">
        <v>22</v>
      </c>
      <c r="C336" t="s">
        <v>145</v>
      </c>
      <c r="D336" s="2">
        <v>26393187.39869</v>
      </c>
    </row>
    <row r="337" spans="1:4" x14ac:dyDescent="0.35">
      <c r="A337" t="str">
        <f t="shared" si="5"/>
        <v>Chubb Seguros México|11 Total General Sin Pensiones</v>
      </c>
      <c r="B337" t="s">
        <v>22</v>
      </c>
      <c r="C337" t="s">
        <v>146</v>
      </c>
      <c r="D337" s="2">
        <v>26393187.39869</v>
      </c>
    </row>
    <row r="338" spans="1:4" x14ac:dyDescent="0.35">
      <c r="A338" t="str">
        <f t="shared" si="5"/>
        <v>Chubb Seguros México|12 Vida Total</v>
      </c>
      <c r="B338" t="s">
        <v>22</v>
      </c>
      <c r="C338" t="s">
        <v>147</v>
      </c>
      <c r="D338" s="2">
        <v>1065684.53697</v>
      </c>
    </row>
    <row r="339" spans="1:4" x14ac:dyDescent="0.35">
      <c r="A339" t="str">
        <f t="shared" si="5"/>
        <v>Chubb Seguros México|13 Vida Individual</v>
      </c>
      <c r="B339" t="s">
        <v>22</v>
      </c>
      <c r="C339" t="s">
        <v>148</v>
      </c>
      <c r="D339" s="2">
        <v>184313.02924</v>
      </c>
    </row>
    <row r="340" spans="1:4" x14ac:dyDescent="0.35">
      <c r="A340" t="str">
        <f t="shared" si="5"/>
        <v>Chubb Seguros México|14 Vida Gpo y Col</v>
      </c>
      <c r="B340" t="s">
        <v>22</v>
      </c>
      <c r="C340" t="s">
        <v>149</v>
      </c>
      <c r="D340" s="2">
        <v>881371.50773000007</v>
      </c>
    </row>
    <row r="341" spans="1:4" x14ac:dyDescent="0.35">
      <c r="A341" t="str">
        <f t="shared" si="5"/>
        <v>Chubb Seguros México|28 Accidentes y Enfermedades Total</v>
      </c>
      <c r="B341" t="s">
        <v>22</v>
      </c>
      <c r="C341" t="s">
        <v>358</v>
      </c>
      <c r="D341" s="2">
        <v>1748963.1068699998</v>
      </c>
    </row>
    <row r="342" spans="1:4" x14ac:dyDescent="0.35">
      <c r="A342" t="str">
        <f t="shared" si="5"/>
        <v>Chubb Seguros México|29 Accidentes Personales</v>
      </c>
      <c r="B342" t="s">
        <v>22</v>
      </c>
      <c r="C342" t="s">
        <v>359</v>
      </c>
      <c r="D342" s="2">
        <v>1340850.7500199999</v>
      </c>
    </row>
    <row r="343" spans="1:4" x14ac:dyDescent="0.35">
      <c r="A343" t="str">
        <f t="shared" si="5"/>
        <v>Chubb Seguros México|30 AP Individual</v>
      </c>
      <c r="B343" t="s">
        <v>22</v>
      </c>
      <c r="C343" t="s">
        <v>364</v>
      </c>
      <c r="D343" s="2">
        <v>815069.84397000005</v>
      </c>
    </row>
    <row r="344" spans="1:4" x14ac:dyDescent="0.35">
      <c r="A344" t="str">
        <f t="shared" si="5"/>
        <v>Chubb Seguros México|31 AP Gpo y Col</v>
      </c>
      <c r="B344" t="s">
        <v>22</v>
      </c>
      <c r="C344" t="s">
        <v>360</v>
      </c>
      <c r="D344" s="2">
        <v>525780.90604999999</v>
      </c>
    </row>
    <row r="345" spans="1:4" x14ac:dyDescent="0.35">
      <c r="A345" t="str">
        <f t="shared" si="5"/>
        <v>Chubb Seguros México|32 Gastos Medicos</v>
      </c>
      <c r="B345" t="s">
        <v>22</v>
      </c>
      <c r="C345" t="s">
        <v>367</v>
      </c>
      <c r="D345" s="2">
        <v>408112.35685000004</v>
      </c>
    </row>
    <row r="346" spans="1:4" x14ac:dyDescent="0.35">
      <c r="A346" t="str">
        <f t="shared" si="5"/>
        <v>Chubb Seguros México|33 GMM. Individual</v>
      </c>
      <c r="B346" t="s">
        <v>22</v>
      </c>
      <c r="C346" t="s">
        <v>368</v>
      </c>
      <c r="D346" s="2">
        <v>401710.24404000002</v>
      </c>
    </row>
    <row r="347" spans="1:4" x14ac:dyDescent="0.35">
      <c r="A347" t="str">
        <f t="shared" si="5"/>
        <v>Chubb Seguros México|34 GMM. Gpo y Col</v>
      </c>
      <c r="B347" t="s">
        <v>22</v>
      </c>
      <c r="C347" t="s">
        <v>369</v>
      </c>
      <c r="D347" s="2">
        <v>6402.1128099999996</v>
      </c>
    </row>
    <row r="348" spans="1:4" x14ac:dyDescent="0.35">
      <c r="A348" t="str">
        <f t="shared" si="5"/>
        <v>Chubb Seguros México|38 Daños Total</v>
      </c>
      <c r="B348" t="s">
        <v>22</v>
      </c>
      <c r="C348" t="s">
        <v>339</v>
      </c>
      <c r="D348" s="2">
        <v>23578539.75485</v>
      </c>
    </row>
    <row r="349" spans="1:4" x14ac:dyDescent="0.35">
      <c r="A349" t="str">
        <f t="shared" si="5"/>
        <v>Chubb Seguros México|39 Automoviles Total</v>
      </c>
      <c r="B349" t="s">
        <v>22</v>
      </c>
      <c r="C349" t="s">
        <v>337</v>
      </c>
      <c r="D349" s="2">
        <v>16721337.406819999</v>
      </c>
    </row>
    <row r="350" spans="1:4" x14ac:dyDescent="0.35">
      <c r="A350" t="str">
        <f t="shared" si="5"/>
        <v>Chubb Seguros México|41 Automoviles Residentes</v>
      </c>
      <c r="B350" t="s">
        <v>22</v>
      </c>
      <c r="C350" t="s">
        <v>340</v>
      </c>
      <c r="D350" s="2">
        <v>11645381.89391</v>
      </c>
    </row>
    <row r="351" spans="1:4" x14ac:dyDescent="0.35">
      <c r="A351" t="str">
        <f t="shared" si="5"/>
        <v>Chubb Seguros México|42 Camiones</v>
      </c>
      <c r="B351" t="s">
        <v>22</v>
      </c>
      <c r="C351" t="s">
        <v>341</v>
      </c>
      <c r="D351" s="2">
        <v>4600741.0376599999</v>
      </c>
    </row>
    <row r="352" spans="1:4" x14ac:dyDescent="0.35">
      <c r="A352" t="str">
        <f t="shared" si="5"/>
        <v>Chubb Seguros México|43 Automoviles Turistas</v>
      </c>
      <c r="B352" t="s">
        <v>22</v>
      </c>
      <c r="C352" t="s">
        <v>365</v>
      </c>
      <c r="D352" s="2">
        <v>475214.47525000002</v>
      </c>
    </row>
    <row r="353" spans="1:4" x14ac:dyDescent="0.35">
      <c r="A353" t="str">
        <f t="shared" si="5"/>
        <v>Chubb Seguros México|44 Otros Automoviles y Obligatorios</v>
      </c>
      <c r="B353" t="s">
        <v>22</v>
      </c>
      <c r="C353" t="s">
        <v>342</v>
      </c>
      <c r="D353" s="2">
        <v>0</v>
      </c>
    </row>
    <row r="354" spans="1:4" x14ac:dyDescent="0.35">
      <c r="A354" t="str">
        <f t="shared" si="5"/>
        <v>Chubb Seguros México|46 Daños Sin Autos Total</v>
      </c>
      <c r="B354" t="s">
        <v>22</v>
      </c>
      <c r="C354" t="s">
        <v>338</v>
      </c>
      <c r="D354" s="2">
        <v>6857202.34803</v>
      </c>
    </row>
    <row r="355" spans="1:4" x14ac:dyDescent="0.35">
      <c r="A355" t="str">
        <f t="shared" si="5"/>
        <v>Chubb Seguros México|46 Responsabilidad Civil y Riesgos Profesionales</v>
      </c>
      <c r="B355" t="s">
        <v>22</v>
      </c>
      <c r="C355" t="s">
        <v>343</v>
      </c>
      <c r="D355" s="2">
        <v>1829931.25636</v>
      </c>
    </row>
    <row r="356" spans="1:4" x14ac:dyDescent="0.35">
      <c r="A356" t="str">
        <f t="shared" si="5"/>
        <v>Chubb Seguros México|47 RC General</v>
      </c>
      <c r="B356" t="s">
        <v>22</v>
      </c>
      <c r="C356" t="s">
        <v>344</v>
      </c>
      <c r="D356" s="2">
        <v>1816775.8380400001</v>
      </c>
    </row>
    <row r="357" spans="1:4" x14ac:dyDescent="0.35">
      <c r="A357" t="str">
        <f t="shared" si="5"/>
        <v>Chubb Seguros México|48 RC Aviones y Barcos</v>
      </c>
      <c r="B357" t="s">
        <v>22</v>
      </c>
      <c r="C357" t="s">
        <v>345</v>
      </c>
      <c r="D357" s="2">
        <v>-12.5298</v>
      </c>
    </row>
    <row r="358" spans="1:4" x14ac:dyDescent="0.35">
      <c r="A358" t="str">
        <f t="shared" si="5"/>
        <v>Chubb Seguros México|49 RC Viajero</v>
      </c>
      <c r="B358" t="s">
        <v>22</v>
      </c>
      <c r="C358" t="s">
        <v>346</v>
      </c>
      <c r="D358" s="2">
        <v>13167.948119999999</v>
      </c>
    </row>
    <row r="359" spans="1:4" x14ac:dyDescent="0.35">
      <c r="A359" t="str">
        <f t="shared" si="5"/>
        <v>Chubb Seguros México|50 RC Otros</v>
      </c>
      <c r="B359" t="s">
        <v>22</v>
      </c>
      <c r="C359" t="s">
        <v>347</v>
      </c>
      <c r="D359" s="2">
        <v>0</v>
      </c>
    </row>
    <row r="360" spans="1:4" x14ac:dyDescent="0.35">
      <c r="A360" t="str">
        <f t="shared" si="5"/>
        <v>Chubb Seguros México|51 Maritimo y Transportes</v>
      </c>
      <c r="B360" t="s">
        <v>22</v>
      </c>
      <c r="C360" t="s">
        <v>348</v>
      </c>
      <c r="D360" s="2">
        <v>1597586.34243</v>
      </c>
    </row>
    <row r="361" spans="1:4" x14ac:dyDescent="0.35">
      <c r="A361" t="str">
        <f t="shared" si="5"/>
        <v>Chubb Seguros México|52 MyT Carga</v>
      </c>
      <c r="B361" t="s">
        <v>22</v>
      </c>
      <c r="C361" t="s">
        <v>349</v>
      </c>
      <c r="D361" s="2">
        <v>1559333.21031</v>
      </c>
    </row>
    <row r="362" spans="1:4" x14ac:dyDescent="0.35">
      <c r="A362" t="str">
        <f t="shared" si="5"/>
        <v>Chubb Seguros México|53 MyT Cascos</v>
      </c>
      <c r="B362" t="s">
        <v>22</v>
      </c>
      <c r="C362" t="s">
        <v>350</v>
      </c>
      <c r="D362" s="2">
        <v>38253.132119999995</v>
      </c>
    </row>
    <row r="363" spans="1:4" x14ac:dyDescent="0.35">
      <c r="A363" t="str">
        <f t="shared" si="5"/>
        <v>Chubb Seguros México|54 Incendio</v>
      </c>
      <c r="B363" t="s">
        <v>22</v>
      </c>
      <c r="C363" t="s">
        <v>351</v>
      </c>
      <c r="D363" s="2">
        <v>963368.00777999999</v>
      </c>
    </row>
    <row r="364" spans="1:4" x14ac:dyDescent="0.35">
      <c r="A364" t="str">
        <f t="shared" si="5"/>
        <v>Chubb Seguros México|55 Riesgos Catastroficos</v>
      </c>
      <c r="B364" t="s">
        <v>22</v>
      </c>
      <c r="C364" t="s">
        <v>352</v>
      </c>
      <c r="D364" s="2">
        <v>1177505.89704</v>
      </c>
    </row>
    <row r="365" spans="1:4" x14ac:dyDescent="0.35">
      <c r="A365" t="str">
        <f t="shared" si="5"/>
        <v>Chubb Seguros México|56 Terremoto y Erupcion Volcanica</v>
      </c>
      <c r="B365" t="s">
        <v>22</v>
      </c>
      <c r="C365" t="s">
        <v>353</v>
      </c>
      <c r="D365" s="2">
        <v>506940.79572000005</v>
      </c>
    </row>
    <row r="366" spans="1:4" x14ac:dyDescent="0.35">
      <c r="A366" t="str">
        <f t="shared" si="5"/>
        <v>Chubb Seguros México|57 Huracan y Otros Riesgos Hidrometeorologicos</v>
      </c>
      <c r="B366" t="s">
        <v>22</v>
      </c>
      <c r="C366" t="s">
        <v>354</v>
      </c>
      <c r="D366" s="2">
        <v>670565.10132000002</v>
      </c>
    </row>
    <row r="367" spans="1:4" x14ac:dyDescent="0.35">
      <c r="A367" t="str">
        <f t="shared" si="5"/>
        <v>Chubb Seguros México|63 Diversos</v>
      </c>
      <c r="B367" t="s">
        <v>22</v>
      </c>
      <c r="C367" t="s">
        <v>355</v>
      </c>
      <c r="D367" s="2">
        <v>1288810.84442</v>
      </c>
    </row>
    <row r="368" spans="1:4" x14ac:dyDescent="0.35">
      <c r="A368" t="str">
        <f t="shared" si="5"/>
        <v>Chubb Seguros México|64 Miscelaneos</v>
      </c>
      <c r="B368" t="s">
        <v>22</v>
      </c>
      <c r="C368" t="s">
        <v>356</v>
      </c>
      <c r="D368" s="2">
        <v>684805.42021000001</v>
      </c>
    </row>
    <row r="369" spans="1:4" x14ac:dyDescent="0.35">
      <c r="A369" t="str">
        <f t="shared" si="5"/>
        <v>Chubb Seguros México|65 Tecnicos</v>
      </c>
      <c r="B369" t="s">
        <v>22</v>
      </c>
      <c r="C369" t="s">
        <v>357</v>
      </c>
      <c r="D369" s="2">
        <v>604005.42421000008</v>
      </c>
    </row>
    <row r="370" spans="1:4" x14ac:dyDescent="0.35">
      <c r="A370" t="str">
        <f t="shared" si="5"/>
        <v>Citibanamex Pensiones|10 Total General</v>
      </c>
      <c r="B370" t="s">
        <v>90</v>
      </c>
      <c r="C370" t="s">
        <v>145</v>
      </c>
      <c r="D370" s="2">
        <v>8660.1348800000014</v>
      </c>
    </row>
    <row r="371" spans="1:4" x14ac:dyDescent="0.35">
      <c r="A371" t="str">
        <f t="shared" si="5"/>
        <v>Citibanamex Pensiones|15 Pensiones Total</v>
      </c>
      <c r="B371" t="s">
        <v>90</v>
      </c>
      <c r="C371" t="s">
        <v>176</v>
      </c>
      <c r="D371" s="2">
        <v>8660.1348800000014</v>
      </c>
    </row>
    <row r="372" spans="1:4" x14ac:dyDescent="0.35">
      <c r="A372" t="str">
        <f t="shared" si="5"/>
        <v>Citibanamex Pensiones|16 Pensiones IMSS</v>
      </c>
      <c r="B372" t="s">
        <v>90</v>
      </c>
      <c r="C372" t="s">
        <v>177</v>
      </c>
      <c r="D372" s="2">
        <v>8660.1348799999996</v>
      </c>
    </row>
    <row r="373" spans="1:4" x14ac:dyDescent="0.35">
      <c r="A373" t="str">
        <f t="shared" si="5"/>
        <v>Citibanamex Pensiones|17 IMSS Incapacidad Permanente RT</v>
      </c>
      <c r="B373" t="s">
        <v>90</v>
      </c>
      <c r="C373" t="s">
        <v>380</v>
      </c>
      <c r="D373" s="2">
        <v>843.50995</v>
      </c>
    </row>
    <row r="374" spans="1:4" x14ac:dyDescent="0.35">
      <c r="A374" t="str">
        <f t="shared" si="5"/>
        <v>Citibanamex Pensiones|18 IMSS Invalidez (invalidez y vida)</v>
      </c>
      <c r="B374" t="s">
        <v>90</v>
      </c>
      <c r="C374" t="s">
        <v>381</v>
      </c>
      <c r="D374" s="2">
        <v>2916.8510000000001</v>
      </c>
    </row>
    <row r="375" spans="1:4" x14ac:dyDescent="0.35">
      <c r="A375" t="str">
        <f t="shared" si="5"/>
        <v>Citibanamex Pensiones|20 IMSS Muerte (invalidez y vida)</v>
      </c>
      <c r="B375" t="s">
        <v>90</v>
      </c>
      <c r="C375" t="s">
        <v>382</v>
      </c>
      <c r="D375" s="2">
        <v>4899.7739299999994</v>
      </c>
    </row>
    <row r="376" spans="1:4" x14ac:dyDescent="0.35">
      <c r="A376" t="str">
        <f t="shared" si="5"/>
        <v>Citibanamex Pensiones|21 IMSS Muerte (riesgos de trabajo)</v>
      </c>
      <c r="B376" t="s">
        <v>90</v>
      </c>
      <c r="C376" t="s">
        <v>383</v>
      </c>
      <c r="D376" s="2">
        <v>0</v>
      </c>
    </row>
    <row r="377" spans="1:4" x14ac:dyDescent="0.35">
      <c r="A377" t="str">
        <f t="shared" si="5"/>
        <v>Citibanamex Seguros|10 Total General</v>
      </c>
      <c r="B377" t="s">
        <v>29</v>
      </c>
      <c r="C377" t="s">
        <v>145</v>
      </c>
      <c r="D377" s="2">
        <v>56200364.244449995</v>
      </c>
    </row>
    <row r="378" spans="1:4" x14ac:dyDescent="0.35">
      <c r="A378" t="str">
        <f t="shared" si="5"/>
        <v>Citibanamex Seguros|11 Total General Sin Pensiones</v>
      </c>
      <c r="B378" t="s">
        <v>29</v>
      </c>
      <c r="C378" t="s">
        <v>146</v>
      </c>
      <c r="D378" s="2">
        <v>56200364.244449995</v>
      </c>
    </row>
    <row r="379" spans="1:4" x14ac:dyDescent="0.35">
      <c r="A379" t="str">
        <f t="shared" si="5"/>
        <v>Citibanamex Seguros|12 Vida Total</v>
      </c>
      <c r="B379" t="s">
        <v>29</v>
      </c>
      <c r="C379" t="s">
        <v>147</v>
      </c>
      <c r="D379" s="2">
        <v>55172206.6329</v>
      </c>
    </row>
    <row r="380" spans="1:4" x14ac:dyDescent="0.35">
      <c r="A380" t="str">
        <f t="shared" si="5"/>
        <v>Citibanamex Seguros|13 Vida Individual</v>
      </c>
      <c r="B380" t="s">
        <v>29</v>
      </c>
      <c r="C380" t="s">
        <v>148</v>
      </c>
      <c r="D380" s="2">
        <v>52138084.671510004</v>
      </c>
    </row>
    <row r="381" spans="1:4" x14ac:dyDescent="0.35">
      <c r="A381" t="str">
        <f t="shared" si="5"/>
        <v>Citibanamex Seguros|14 Vida Gpo y Col</v>
      </c>
      <c r="B381" t="s">
        <v>29</v>
      </c>
      <c r="C381" t="s">
        <v>149</v>
      </c>
      <c r="D381" s="2">
        <v>3034121.9613900003</v>
      </c>
    </row>
    <row r="382" spans="1:4" x14ac:dyDescent="0.35">
      <c r="A382" t="str">
        <f t="shared" si="5"/>
        <v>Citibanamex Seguros|28 Accidentes y Enfermedades Total</v>
      </c>
      <c r="B382" t="s">
        <v>29</v>
      </c>
      <c r="C382" t="s">
        <v>358</v>
      </c>
      <c r="D382" s="2">
        <v>1028161.3278300001</v>
      </c>
    </row>
    <row r="383" spans="1:4" x14ac:dyDescent="0.35">
      <c r="A383" t="str">
        <f t="shared" si="5"/>
        <v>Citibanamex Seguros|29 Accidentes Personales</v>
      </c>
      <c r="B383" t="s">
        <v>29</v>
      </c>
      <c r="C383" t="s">
        <v>359</v>
      </c>
      <c r="D383" s="2">
        <v>1028161.3278300001</v>
      </c>
    </row>
    <row r="384" spans="1:4" x14ac:dyDescent="0.35">
      <c r="A384" t="str">
        <f t="shared" si="5"/>
        <v>Citibanamex Seguros|30 AP Individual</v>
      </c>
      <c r="B384" t="s">
        <v>29</v>
      </c>
      <c r="C384" t="s">
        <v>364</v>
      </c>
      <c r="D384" s="2">
        <v>675821.53786000004</v>
      </c>
    </row>
    <row r="385" spans="1:4" x14ac:dyDescent="0.35">
      <c r="A385" t="str">
        <f t="shared" si="5"/>
        <v>Citibanamex Seguros|31 AP Gpo y Col</v>
      </c>
      <c r="B385" t="s">
        <v>29</v>
      </c>
      <c r="C385" t="s">
        <v>360</v>
      </c>
      <c r="D385" s="2">
        <v>352339.78997000004</v>
      </c>
    </row>
    <row r="386" spans="1:4" x14ac:dyDescent="0.35">
      <c r="A386" t="str">
        <f t="shared" si="5"/>
        <v>Citibanamex Seguros|32 Gastos Medicos</v>
      </c>
      <c r="B386" t="s">
        <v>29</v>
      </c>
      <c r="C386" t="s">
        <v>367</v>
      </c>
      <c r="D386" s="2">
        <v>0</v>
      </c>
    </row>
    <row r="387" spans="1:4" x14ac:dyDescent="0.35">
      <c r="A387" t="str">
        <f t="shared" si="5"/>
        <v>Citibanamex Seguros|33 GMM. Individual</v>
      </c>
      <c r="B387" t="s">
        <v>29</v>
      </c>
      <c r="C387" t="s">
        <v>368</v>
      </c>
      <c r="D387" s="2">
        <v>0</v>
      </c>
    </row>
    <row r="388" spans="1:4" x14ac:dyDescent="0.35">
      <c r="A388" t="str">
        <f t="shared" si="5"/>
        <v>Citibanamex Seguros|34 GMM. Gpo y Col</v>
      </c>
      <c r="B388" t="s">
        <v>29</v>
      </c>
      <c r="C388" t="s">
        <v>369</v>
      </c>
      <c r="D388" s="2">
        <v>0</v>
      </c>
    </row>
    <row r="389" spans="1:4" x14ac:dyDescent="0.35">
      <c r="A389" t="str">
        <f t="shared" si="5"/>
        <v>Citibanamex Seguros|38 Daños Total</v>
      </c>
      <c r="B389" t="s">
        <v>29</v>
      </c>
      <c r="C389" t="s">
        <v>339</v>
      </c>
      <c r="D389" s="2">
        <v>-3.7162800000000002</v>
      </c>
    </row>
    <row r="390" spans="1:4" x14ac:dyDescent="0.35">
      <c r="A390" t="str">
        <f t="shared" si="5"/>
        <v>Citibanamex Seguros|39 Automoviles Total</v>
      </c>
      <c r="B390" t="s">
        <v>29</v>
      </c>
      <c r="C390" t="s">
        <v>337</v>
      </c>
      <c r="D390" s="2">
        <v>-3.7162800000000002</v>
      </c>
    </row>
    <row r="391" spans="1:4" x14ac:dyDescent="0.35">
      <c r="A391" t="str">
        <f t="shared" si="5"/>
        <v>Citibanamex Seguros|41 Automoviles Residentes</v>
      </c>
      <c r="B391" t="s">
        <v>29</v>
      </c>
      <c r="C391" t="s">
        <v>340</v>
      </c>
      <c r="D391" s="2">
        <v>-3.7162800000000002</v>
      </c>
    </row>
    <row r="392" spans="1:4" x14ac:dyDescent="0.35">
      <c r="A392" t="str">
        <f t="shared" ref="A392:A455" si="6">B392&amp;"|"&amp;C392</f>
        <v>Citibanamex Seguros|46 Daños Sin Autos Total</v>
      </c>
      <c r="B392" t="s">
        <v>29</v>
      </c>
      <c r="C392" t="s">
        <v>338</v>
      </c>
      <c r="D392" s="2">
        <v>0</v>
      </c>
    </row>
    <row r="393" spans="1:4" x14ac:dyDescent="0.35">
      <c r="A393" t="str">
        <f t="shared" si="6"/>
        <v>Citibanamex Seguros|46 Responsabilidad Civil y Riesgos Profesionales</v>
      </c>
      <c r="B393" t="s">
        <v>29</v>
      </c>
      <c r="C393" t="s">
        <v>343</v>
      </c>
      <c r="D393" s="2">
        <v>0</v>
      </c>
    </row>
    <row r="394" spans="1:4" x14ac:dyDescent="0.35">
      <c r="A394" t="str">
        <f t="shared" si="6"/>
        <v>Citibanamex Seguros|47 RC General</v>
      </c>
      <c r="B394" t="s">
        <v>29</v>
      </c>
      <c r="C394" t="s">
        <v>344</v>
      </c>
      <c r="D394" s="2">
        <v>0</v>
      </c>
    </row>
    <row r="395" spans="1:4" x14ac:dyDescent="0.35">
      <c r="A395" t="str">
        <f t="shared" si="6"/>
        <v>Citibanamex Seguros|54 Incendio</v>
      </c>
      <c r="B395" t="s">
        <v>29</v>
      </c>
      <c r="C395" t="s">
        <v>351</v>
      </c>
      <c r="D395" s="2">
        <v>0</v>
      </c>
    </row>
    <row r="396" spans="1:4" x14ac:dyDescent="0.35">
      <c r="A396" t="str">
        <f t="shared" si="6"/>
        <v>Citibanamex Seguros|55 Riesgos Catastroficos</v>
      </c>
      <c r="B396" t="s">
        <v>29</v>
      </c>
      <c r="C396" t="s">
        <v>352</v>
      </c>
      <c r="D396" s="2">
        <v>0</v>
      </c>
    </row>
    <row r="397" spans="1:4" x14ac:dyDescent="0.35">
      <c r="A397" t="str">
        <f t="shared" si="6"/>
        <v>Citibanamex Seguros|56 Terremoto y Erupcion Volcanica</v>
      </c>
      <c r="B397" t="s">
        <v>29</v>
      </c>
      <c r="C397" t="s">
        <v>353</v>
      </c>
      <c r="D397" s="2">
        <v>0</v>
      </c>
    </row>
    <row r="398" spans="1:4" x14ac:dyDescent="0.35">
      <c r="A398" t="str">
        <f t="shared" si="6"/>
        <v>Citibanamex Seguros|57 Huracan y Otros Riesgos Hidrometeorologicos</v>
      </c>
      <c r="B398" t="s">
        <v>29</v>
      </c>
      <c r="C398" t="s">
        <v>354</v>
      </c>
      <c r="D398" s="2">
        <v>0</v>
      </c>
    </row>
    <row r="399" spans="1:4" x14ac:dyDescent="0.35">
      <c r="A399" t="str">
        <f t="shared" si="6"/>
        <v>Citibanamex Seguros|63 Diversos</v>
      </c>
      <c r="B399" t="s">
        <v>29</v>
      </c>
      <c r="C399" t="s">
        <v>355</v>
      </c>
      <c r="D399" s="2">
        <v>0</v>
      </c>
    </row>
    <row r="400" spans="1:4" x14ac:dyDescent="0.35">
      <c r="A400" t="str">
        <f t="shared" si="6"/>
        <v>Citibanamex Seguros|64 Miscelaneos</v>
      </c>
      <c r="B400" t="s">
        <v>29</v>
      </c>
      <c r="C400" t="s">
        <v>356</v>
      </c>
      <c r="D400" s="2">
        <v>0</v>
      </c>
    </row>
    <row r="401" spans="1:4" x14ac:dyDescent="0.35">
      <c r="A401" t="str">
        <f t="shared" si="6"/>
        <v>Citibanamex Seguros|65 Tecnicos</v>
      </c>
      <c r="B401" t="s">
        <v>29</v>
      </c>
      <c r="C401" t="s">
        <v>357</v>
      </c>
      <c r="D401" s="2">
        <v>0</v>
      </c>
    </row>
    <row r="402" spans="1:4" x14ac:dyDescent="0.35">
      <c r="A402" t="str">
        <f t="shared" si="6"/>
        <v>Coface|10 Total General</v>
      </c>
      <c r="B402" t="s">
        <v>121</v>
      </c>
      <c r="C402" t="s">
        <v>145</v>
      </c>
      <c r="D402" s="2">
        <v>342480.62541000004</v>
      </c>
    </row>
    <row r="403" spans="1:4" x14ac:dyDescent="0.35">
      <c r="A403" t="str">
        <f t="shared" si="6"/>
        <v>Coface|11 Total General Sin Pensiones</v>
      </c>
      <c r="B403" t="s">
        <v>121</v>
      </c>
      <c r="C403" t="s">
        <v>146</v>
      </c>
      <c r="D403" s="2">
        <v>342480.62541000004</v>
      </c>
    </row>
    <row r="404" spans="1:4" x14ac:dyDescent="0.35">
      <c r="A404" t="str">
        <f t="shared" si="6"/>
        <v>Coface|38 Daños Total</v>
      </c>
      <c r="B404" t="s">
        <v>121</v>
      </c>
      <c r="C404" t="s">
        <v>339</v>
      </c>
      <c r="D404" s="2">
        <v>342480.62541000004</v>
      </c>
    </row>
    <row r="405" spans="1:4" x14ac:dyDescent="0.35">
      <c r="A405" t="str">
        <f t="shared" si="6"/>
        <v>Coface|46 Daños Sin Autos Total</v>
      </c>
      <c r="B405" t="s">
        <v>121</v>
      </c>
      <c r="C405" t="s">
        <v>338</v>
      </c>
      <c r="D405" s="2">
        <v>342480.62541000004</v>
      </c>
    </row>
    <row r="406" spans="1:4" x14ac:dyDescent="0.35">
      <c r="A406" t="str">
        <f t="shared" si="6"/>
        <v>Coface|66 Credito</v>
      </c>
      <c r="B406" t="s">
        <v>121</v>
      </c>
      <c r="C406" t="s">
        <v>366</v>
      </c>
      <c r="D406" s="2">
        <v>342480.62541000004</v>
      </c>
    </row>
    <row r="407" spans="1:4" x14ac:dyDescent="0.35">
      <c r="A407" t="str">
        <f t="shared" si="6"/>
        <v>Crabi|10 Total General</v>
      </c>
      <c r="B407" t="s">
        <v>120</v>
      </c>
      <c r="C407" t="s">
        <v>145</v>
      </c>
      <c r="D407" s="2">
        <v>253621.38649</v>
      </c>
    </row>
    <row r="408" spans="1:4" x14ac:dyDescent="0.35">
      <c r="A408" t="str">
        <f t="shared" si="6"/>
        <v>Crabi|11 Total General Sin Pensiones</v>
      </c>
      <c r="B408" t="s">
        <v>120</v>
      </c>
      <c r="C408" t="s">
        <v>146</v>
      </c>
      <c r="D408" s="2">
        <v>253621.38649</v>
      </c>
    </row>
    <row r="409" spans="1:4" x14ac:dyDescent="0.35">
      <c r="A409" t="str">
        <f t="shared" si="6"/>
        <v>Crabi|38 Daños Total</v>
      </c>
      <c r="B409" t="s">
        <v>120</v>
      </c>
      <c r="C409" t="s">
        <v>339</v>
      </c>
      <c r="D409" s="2">
        <v>253621.38649</v>
      </c>
    </row>
    <row r="410" spans="1:4" x14ac:dyDescent="0.35">
      <c r="A410" t="str">
        <f t="shared" si="6"/>
        <v>Crabi|39 Automoviles Total</v>
      </c>
      <c r="B410" t="s">
        <v>120</v>
      </c>
      <c r="C410" t="s">
        <v>337</v>
      </c>
      <c r="D410" s="2">
        <v>253621.38649</v>
      </c>
    </row>
    <row r="411" spans="1:4" x14ac:dyDescent="0.35">
      <c r="A411" t="str">
        <f t="shared" si="6"/>
        <v>Crabi|41 Automoviles Residentes</v>
      </c>
      <c r="B411" t="s">
        <v>120</v>
      </c>
      <c r="C411" t="s">
        <v>340</v>
      </c>
      <c r="D411" s="2">
        <v>253621.38649</v>
      </c>
    </row>
    <row r="412" spans="1:4" x14ac:dyDescent="0.35">
      <c r="A412" t="str">
        <f t="shared" si="6"/>
        <v>Dentegra|10 Total General</v>
      </c>
      <c r="B412" t="s">
        <v>26</v>
      </c>
      <c r="C412" t="s">
        <v>145</v>
      </c>
      <c r="D412" s="2">
        <v>600602.13370000001</v>
      </c>
    </row>
    <row r="413" spans="1:4" x14ac:dyDescent="0.35">
      <c r="A413" t="str">
        <f t="shared" si="6"/>
        <v>Dentegra|11 Total General Sin Pensiones</v>
      </c>
      <c r="B413" t="s">
        <v>26</v>
      </c>
      <c r="C413" t="s">
        <v>146</v>
      </c>
      <c r="D413" s="2">
        <v>600602.13370000001</v>
      </c>
    </row>
    <row r="414" spans="1:4" x14ac:dyDescent="0.35">
      <c r="A414" t="str">
        <f t="shared" si="6"/>
        <v>Dentegra|28 Accidentes y Enfermedades Total</v>
      </c>
      <c r="B414" t="s">
        <v>26</v>
      </c>
      <c r="C414" t="s">
        <v>358</v>
      </c>
      <c r="D414" s="2">
        <v>600602.13370000001</v>
      </c>
    </row>
    <row r="415" spans="1:4" x14ac:dyDescent="0.35">
      <c r="A415" t="str">
        <f t="shared" si="6"/>
        <v>Dentegra|32 Gastos Medicos</v>
      </c>
      <c r="B415" t="s">
        <v>26</v>
      </c>
      <c r="C415" t="s">
        <v>367</v>
      </c>
      <c r="D415" s="2">
        <v>420815.89496000001</v>
      </c>
    </row>
    <row r="416" spans="1:4" x14ac:dyDescent="0.35">
      <c r="A416" t="str">
        <f t="shared" si="6"/>
        <v>Dentegra|34 GMM. Gpo y Col</v>
      </c>
      <c r="B416" t="s">
        <v>26</v>
      </c>
      <c r="C416" t="s">
        <v>369</v>
      </c>
      <c r="D416" s="2">
        <v>420815.89496000001</v>
      </c>
    </row>
    <row r="417" spans="1:4" x14ac:dyDescent="0.35">
      <c r="A417" t="str">
        <f t="shared" si="6"/>
        <v>Dentegra|35 Salud</v>
      </c>
      <c r="B417" t="s">
        <v>26</v>
      </c>
      <c r="C417" t="s">
        <v>370</v>
      </c>
      <c r="D417" s="2">
        <v>179786.23874</v>
      </c>
    </row>
    <row r="418" spans="1:4" x14ac:dyDescent="0.35">
      <c r="A418" t="str">
        <f t="shared" si="6"/>
        <v>Dentegra|36 Salud Individual</v>
      </c>
      <c r="B418" t="s">
        <v>26</v>
      </c>
      <c r="C418" t="s">
        <v>371</v>
      </c>
      <c r="D418" s="2">
        <v>2299.1186400000001</v>
      </c>
    </row>
    <row r="419" spans="1:4" x14ac:dyDescent="0.35">
      <c r="A419" t="str">
        <f t="shared" si="6"/>
        <v>Dentegra|37 Salud Gpo y Col</v>
      </c>
      <c r="B419" t="s">
        <v>26</v>
      </c>
      <c r="C419" t="s">
        <v>372</v>
      </c>
      <c r="D419" s="2">
        <v>177487.1201</v>
      </c>
    </row>
    <row r="420" spans="1:4" x14ac:dyDescent="0.35">
      <c r="A420" t="str">
        <f t="shared" si="6"/>
        <v>El Águila|10 Total General</v>
      </c>
      <c r="B420" t="s">
        <v>99</v>
      </c>
      <c r="C420" t="s">
        <v>145</v>
      </c>
      <c r="D420" s="2">
        <v>1804855.7942300001</v>
      </c>
    </row>
    <row r="421" spans="1:4" x14ac:dyDescent="0.35">
      <c r="A421" t="str">
        <f t="shared" si="6"/>
        <v>El Águila|11 Total General Sin Pensiones</v>
      </c>
      <c r="B421" t="s">
        <v>99</v>
      </c>
      <c r="C421" t="s">
        <v>146</v>
      </c>
      <c r="D421" s="2">
        <v>1804855.7942300001</v>
      </c>
    </row>
    <row r="422" spans="1:4" x14ac:dyDescent="0.35">
      <c r="A422" t="str">
        <f t="shared" si="6"/>
        <v>El Águila|38 Daños Total</v>
      </c>
      <c r="B422" t="s">
        <v>99</v>
      </c>
      <c r="C422" t="s">
        <v>339</v>
      </c>
      <c r="D422" s="2">
        <v>1804855.7942300001</v>
      </c>
    </row>
    <row r="423" spans="1:4" x14ac:dyDescent="0.35">
      <c r="A423" t="str">
        <f t="shared" si="6"/>
        <v>El Águila|39 Automoviles Total</v>
      </c>
      <c r="B423" t="s">
        <v>99</v>
      </c>
      <c r="C423" t="s">
        <v>337</v>
      </c>
      <c r="D423" s="2">
        <v>1019085.39541</v>
      </c>
    </row>
    <row r="424" spans="1:4" x14ac:dyDescent="0.35">
      <c r="A424" t="str">
        <f t="shared" si="6"/>
        <v>El Águila|41 Automoviles Residentes</v>
      </c>
      <c r="B424" t="s">
        <v>99</v>
      </c>
      <c r="C424" t="s">
        <v>340</v>
      </c>
      <c r="D424" s="2">
        <v>961377.09897000005</v>
      </c>
    </row>
    <row r="425" spans="1:4" x14ac:dyDescent="0.35">
      <c r="A425" t="str">
        <f t="shared" si="6"/>
        <v>El Águila|43 Automoviles Turistas</v>
      </c>
      <c r="B425" t="s">
        <v>99</v>
      </c>
      <c r="C425" t="s">
        <v>365</v>
      </c>
      <c r="D425" s="2">
        <v>57708.296439999998</v>
      </c>
    </row>
    <row r="426" spans="1:4" x14ac:dyDescent="0.35">
      <c r="A426" t="str">
        <f t="shared" si="6"/>
        <v>El Águila|44 Otros Automoviles y Obligatorios</v>
      </c>
      <c r="B426" t="s">
        <v>99</v>
      </c>
      <c r="C426" t="s">
        <v>342</v>
      </c>
      <c r="D426" s="2">
        <v>0</v>
      </c>
    </row>
    <row r="427" spans="1:4" x14ac:dyDescent="0.35">
      <c r="A427" t="str">
        <f t="shared" si="6"/>
        <v>El Águila|46 Daños Sin Autos Total</v>
      </c>
      <c r="B427" t="s">
        <v>99</v>
      </c>
      <c r="C427" t="s">
        <v>338</v>
      </c>
      <c r="D427" s="2">
        <v>785770.39882</v>
      </c>
    </row>
    <row r="428" spans="1:4" x14ac:dyDescent="0.35">
      <c r="A428" t="str">
        <f t="shared" si="6"/>
        <v>El Águila|46 Responsabilidad Civil y Riesgos Profesionales</v>
      </c>
      <c r="B428" t="s">
        <v>99</v>
      </c>
      <c r="C428" t="s">
        <v>343</v>
      </c>
      <c r="D428" s="2">
        <v>98300.692500000005</v>
      </c>
    </row>
    <row r="429" spans="1:4" x14ac:dyDescent="0.35">
      <c r="A429" t="str">
        <f t="shared" si="6"/>
        <v>El Águila|47 RC General</v>
      </c>
      <c r="B429" t="s">
        <v>99</v>
      </c>
      <c r="C429" t="s">
        <v>344</v>
      </c>
      <c r="D429" s="2">
        <v>60810.842680000002</v>
      </c>
    </row>
    <row r="430" spans="1:4" x14ac:dyDescent="0.35">
      <c r="A430" t="str">
        <f t="shared" si="6"/>
        <v>El Águila|48 RC Aviones y Barcos</v>
      </c>
      <c r="B430" t="s">
        <v>99</v>
      </c>
      <c r="C430" t="s">
        <v>345</v>
      </c>
      <c r="D430" s="2">
        <v>37489.849820000003</v>
      </c>
    </row>
    <row r="431" spans="1:4" x14ac:dyDescent="0.35">
      <c r="A431" t="str">
        <f t="shared" si="6"/>
        <v>El Águila|51 Maritimo y Transportes</v>
      </c>
      <c r="B431" t="s">
        <v>99</v>
      </c>
      <c r="C431" t="s">
        <v>348</v>
      </c>
      <c r="D431" s="2">
        <v>83242.046589999998</v>
      </c>
    </row>
    <row r="432" spans="1:4" x14ac:dyDescent="0.35">
      <c r="A432" t="str">
        <f t="shared" si="6"/>
        <v>El Águila|52 MyT Carga</v>
      </c>
      <c r="B432" t="s">
        <v>99</v>
      </c>
      <c r="C432" t="s">
        <v>349</v>
      </c>
      <c r="D432" s="2">
        <v>67656.152519999989</v>
      </c>
    </row>
    <row r="433" spans="1:4" x14ac:dyDescent="0.35">
      <c r="A433" t="str">
        <f t="shared" si="6"/>
        <v>El Águila|53 MyT Cascos</v>
      </c>
      <c r="B433" t="s">
        <v>99</v>
      </c>
      <c r="C433" t="s">
        <v>350</v>
      </c>
      <c r="D433" s="2">
        <v>15585.89407</v>
      </c>
    </row>
    <row r="434" spans="1:4" x14ac:dyDescent="0.35">
      <c r="A434" t="str">
        <f t="shared" si="6"/>
        <v>El Águila|54 Incendio</v>
      </c>
      <c r="B434" t="s">
        <v>99</v>
      </c>
      <c r="C434" t="s">
        <v>351</v>
      </c>
      <c r="D434" s="2">
        <v>200574.72824999999</v>
      </c>
    </row>
    <row r="435" spans="1:4" x14ac:dyDescent="0.35">
      <c r="A435" t="str">
        <f t="shared" si="6"/>
        <v>El Águila|55 Riesgos Catastroficos</v>
      </c>
      <c r="B435" t="s">
        <v>99</v>
      </c>
      <c r="C435" t="s">
        <v>352</v>
      </c>
      <c r="D435" s="2">
        <v>248254.38881999999</v>
      </c>
    </row>
    <row r="436" spans="1:4" x14ac:dyDescent="0.35">
      <c r="A436" t="str">
        <f t="shared" si="6"/>
        <v>El Águila|56 Terremoto y Erupcion Volcanica</v>
      </c>
      <c r="B436" t="s">
        <v>99</v>
      </c>
      <c r="C436" t="s">
        <v>353</v>
      </c>
      <c r="D436" s="2">
        <v>87991.362629999989</v>
      </c>
    </row>
    <row r="437" spans="1:4" x14ac:dyDescent="0.35">
      <c r="A437" t="str">
        <f t="shared" si="6"/>
        <v>El Águila|57 Huracan y Otros Riesgos Hidrometeorologicos</v>
      </c>
      <c r="B437" t="s">
        <v>99</v>
      </c>
      <c r="C437" t="s">
        <v>354</v>
      </c>
      <c r="D437" s="2">
        <v>160263.02619</v>
      </c>
    </row>
    <row r="438" spans="1:4" x14ac:dyDescent="0.35">
      <c r="A438" t="str">
        <f t="shared" si="6"/>
        <v>El Águila|63 Diversos</v>
      </c>
      <c r="B438" t="s">
        <v>99</v>
      </c>
      <c r="C438" t="s">
        <v>355</v>
      </c>
      <c r="D438" s="2">
        <v>155398.54266000001</v>
      </c>
    </row>
    <row r="439" spans="1:4" x14ac:dyDescent="0.35">
      <c r="A439" t="str">
        <f t="shared" si="6"/>
        <v>El Águila|64 Miscelaneos</v>
      </c>
      <c r="B439" t="s">
        <v>99</v>
      </c>
      <c r="C439" t="s">
        <v>356</v>
      </c>
      <c r="D439" s="2">
        <v>48814.24121</v>
      </c>
    </row>
    <row r="440" spans="1:4" x14ac:dyDescent="0.35">
      <c r="A440" t="str">
        <f t="shared" si="6"/>
        <v>El Águila|65 Tecnicos</v>
      </c>
      <c r="B440" t="s">
        <v>99</v>
      </c>
      <c r="C440" t="s">
        <v>357</v>
      </c>
      <c r="D440" s="2">
        <v>106584.30145</v>
      </c>
    </row>
    <row r="441" spans="1:4" x14ac:dyDescent="0.35">
      <c r="A441" t="str">
        <f t="shared" si="6"/>
        <v>El Potosí|10 Total General</v>
      </c>
      <c r="B441" t="s">
        <v>93</v>
      </c>
      <c r="C441" t="s">
        <v>145</v>
      </c>
      <c r="D441" s="2">
        <v>2563341.60146</v>
      </c>
    </row>
    <row r="442" spans="1:4" x14ac:dyDescent="0.35">
      <c r="A442" t="str">
        <f t="shared" si="6"/>
        <v>El Potosí|11 Total General Sin Pensiones</v>
      </c>
      <c r="B442" t="s">
        <v>93</v>
      </c>
      <c r="C442" t="s">
        <v>146</v>
      </c>
      <c r="D442" s="2">
        <v>2563341.60146</v>
      </c>
    </row>
    <row r="443" spans="1:4" x14ac:dyDescent="0.35">
      <c r="A443" t="str">
        <f t="shared" si="6"/>
        <v>El Potosí|12 Vida Total</v>
      </c>
      <c r="B443" t="s">
        <v>93</v>
      </c>
      <c r="C443" t="s">
        <v>147</v>
      </c>
      <c r="D443" s="2">
        <v>421495.50661000004</v>
      </c>
    </row>
    <row r="444" spans="1:4" x14ac:dyDescent="0.35">
      <c r="A444" t="str">
        <f t="shared" si="6"/>
        <v>El Potosí|13 Vida Individual</v>
      </c>
      <c r="B444" t="s">
        <v>93</v>
      </c>
      <c r="C444" t="s">
        <v>148</v>
      </c>
      <c r="D444" s="2">
        <v>95347.143700000001</v>
      </c>
    </row>
    <row r="445" spans="1:4" x14ac:dyDescent="0.35">
      <c r="A445" t="str">
        <f t="shared" si="6"/>
        <v>El Potosí|14 Vida Gpo y Col</v>
      </c>
      <c r="B445" t="s">
        <v>93</v>
      </c>
      <c r="C445" t="s">
        <v>149</v>
      </c>
      <c r="D445" s="2">
        <v>326148.36291000003</v>
      </c>
    </row>
    <row r="446" spans="1:4" x14ac:dyDescent="0.35">
      <c r="A446" t="str">
        <f t="shared" si="6"/>
        <v>El Potosí|28 Accidentes y Enfermedades Total</v>
      </c>
      <c r="B446" t="s">
        <v>93</v>
      </c>
      <c r="C446" t="s">
        <v>358</v>
      </c>
      <c r="D446" s="2">
        <v>56886.08771</v>
      </c>
    </row>
    <row r="447" spans="1:4" x14ac:dyDescent="0.35">
      <c r="A447" t="str">
        <f t="shared" si="6"/>
        <v>El Potosí|29 Accidentes Personales</v>
      </c>
      <c r="B447" t="s">
        <v>93</v>
      </c>
      <c r="C447" t="s">
        <v>359</v>
      </c>
      <c r="D447" s="2">
        <v>56886.08771</v>
      </c>
    </row>
    <row r="448" spans="1:4" x14ac:dyDescent="0.35">
      <c r="A448" t="str">
        <f t="shared" si="6"/>
        <v>El Potosí|30 AP Individual</v>
      </c>
      <c r="B448" t="s">
        <v>93</v>
      </c>
      <c r="C448" t="s">
        <v>364</v>
      </c>
      <c r="D448" s="2">
        <v>23487.77275</v>
      </c>
    </row>
    <row r="449" spans="1:4" x14ac:dyDescent="0.35">
      <c r="A449" t="str">
        <f t="shared" si="6"/>
        <v>El Potosí|31 AP Gpo y Col</v>
      </c>
      <c r="B449" t="s">
        <v>93</v>
      </c>
      <c r="C449" t="s">
        <v>360</v>
      </c>
      <c r="D449" s="2">
        <v>33398.314960000003</v>
      </c>
    </row>
    <row r="450" spans="1:4" x14ac:dyDescent="0.35">
      <c r="A450" t="str">
        <f t="shared" si="6"/>
        <v>El Potosí|38 Daños Total</v>
      </c>
      <c r="B450" t="s">
        <v>93</v>
      </c>
      <c r="C450" t="s">
        <v>339</v>
      </c>
      <c r="D450" s="2">
        <v>2084960.0071400001</v>
      </c>
    </row>
    <row r="451" spans="1:4" x14ac:dyDescent="0.35">
      <c r="A451" t="str">
        <f t="shared" si="6"/>
        <v>El Potosí|39 Automoviles Total</v>
      </c>
      <c r="B451" t="s">
        <v>93</v>
      </c>
      <c r="C451" t="s">
        <v>337</v>
      </c>
      <c r="D451" s="2">
        <v>1381895.7490399999</v>
      </c>
    </row>
    <row r="452" spans="1:4" x14ac:dyDescent="0.35">
      <c r="A452" t="str">
        <f t="shared" si="6"/>
        <v>El Potosí|41 Automoviles Residentes</v>
      </c>
      <c r="B452" t="s">
        <v>93</v>
      </c>
      <c r="C452" t="s">
        <v>340</v>
      </c>
      <c r="D452" s="2">
        <v>728037.57641999994</v>
      </c>
    </row>
    <row r="453" spans="1:4" x14ac:dyDescent="0.35">
      <c r="A453" t="str">
        <f t="shared" si="6"/>
        <v>El Potosí|42 Camiones</v>
      </c>
      <c r="B453" t="s">
        <v>93</v>
      </c>
      <c r="C453" t="s">
        <v>341</v>
      </c>
      <c r="D453" s="2">
        <v>630908.70264999999</v>
      </c>
    </row>
    <row r="454" spans="1:4" x14ac:dyDescent="0.35">
      <c r="A454" t="str">
        <f t="shared" si="6"/>
        <v>El Potosí|43 Automoviles Turistas</v>
      </c>
      <c r="B454" t="s">
        <v>93</v>
      </c>
      <c r="C454" t="s">
        <v>365</v>
      </c>
      <c r="D454" s="2">
        <v>22949.469969999998</v>
      </c>
    </row>
    <row r="455" spans="1:4" x14ac:dyDescent="0.35">
      <c r="A455" t="str">
        <f t="shared" si="6"/>
        <v>El Potosí|46 Daños Sin Autos Total</v>
      </c>
      <c r="B455" t="s">
        <v>93</v>
      </c>
      <c r="C455" t="s">
        <v>338</v>
      </c>
      <c r="D455" s="2">
        <v>703064.25809999998</v>
      </c>
    </row>
    <row r="456" spans="1:4" x14ac:dyDescent="0.35">
      <c r="A456" t="str">
        <f t="shared" ref="A456:A519" si="7">B456&amp;"|"&amp;C456</f>
        <v>El Potosí|46 Responsabilidad Civil y Riesgos Profesionales</v>
      </c>
      <c r="B456" t="s">
        <v>93</v>
      </c>
      <c r="C456" t="s">
        <v>343</v>
      </c>
      <c r="D456" s="2">
        <v>144456.92811000001</v>
      </c>
    </row>
    <row r="457" spans="1:4" x14ac:dyDescent="0.35">
      <c r="A457" t="str">
        <f t="shared" si="7"/>
        <v>El Potosí|47 RC General</v>
      </c>
      <c r="B457" t="s">
        <v>93</v>
      </c>
      <c r="C457" t="s">
        <v>344</v>
      </c>
      <c r="D457" s="2">
        <v>122301.45970000001</v>
      </c>
    </row>
    <row r="458" spans="1:4" x14ac:dyDescent="0.35">
      <c r="A458" t="str">
        <f t="shared" si="7"/>
        <v>El Potosí|48 RC Aviones y Barcos</v>
      </c>
      <c r="B458" t="s">
        <v>93</v>
      </c>
      <c r="C458" t="s">
        <v>345</v>
      </c>
      <c r="D458" s="2">
        <v>15568.91705</v>
      </c>
    </row>
    <row r="459" spans="1:4" x14ac:dyDescent="0.35">
      <c r="A459" t="str">
        <f t="shared" si="7"/>
        <v>El Potosí|49 RC Viajero</v>
      </c>
      <c r="B459" t="s">
        <v>93</v>
      </c>
      <c r="C459" t="s">
        <v>346</v>
      </c>
      <c r="D459" s="2">
        <v>6586.5513600000004</v>
      </c>
    </row>
    <row r="460" spans="1:4" x14ac:dyDescent="0.35">
      <c r="A460" t="str">
        <f t="shared" si="7"/>
        <v>El Potosí|51 Maritimo y Transportes</v>
      </c>
      <c r="B460" t="s">
        <v>93</v>
      </c>
      <c r="C460" t="s">
        <v>348</v>
      </c>
      <c r="D460" s="2">
        <v>179272.80322</v>
      </c>
    </row>
    <row r="461" spans="1:4" x14ac:dyDescent="0.35">
      <c r="A461" t="str">
        <f t="shared" si="7"/>
        <v>El Potosí|52 MyT Carga</v>
      </c>
      <c r="B461" t="s">
        <v>93</v>
      </c>
      <c r="C461" t="s">
        <v>349</v>
      </c>
      <c r="D461" s="2">
        <v>96868.655840000007</v>
      </c>
    </row>
    <row r="462" spans="1:4" x14ac:dyDescent="0.35">
      <c r="A462" t="str">
        <f t="shared" si="7"/>
        <v>El Potosí|53 MyT Cascos</v>
      </c>
      <c r="B462" t="s">
        <v>93</v>
      </c>
      <c r="C462" t="s">
        <v>350</v>
      </c>
      <c r="D462" s="2">
        <v>82404.147379999995</v>
      </c>
    </row>
    <row r="463" spans="1:4" x14ac:dyDescent="0.35">
      <c r="A463" t="str">
        <f t="shared" si="7"/>
        <v>El Potosí|54 Incendio</v>
      </c>
      <c r="B463" t="s">
        <v>93</v>
      </c>
      <c r="C463" t="s">
        <v>351</v>
      </c>
      <c r="D463" s="2">
        <v>151053.86139999999</v>
      </c>
    </row>
    <row r="464" spans="1:4" x14ac:dyDescent="0.35">
      <c r="A464" t="str">
        <f t="shared" si="7"/>
        <v>El Potosí|55 Riesgos Catastroficos</v>
      </c>
      <c r="B464" t="s">
        <v>93</v>
      </c>
      <c r="C464" t="s">
        <v>352</v>
      </c>
      <c r="D464" s="2">
        <v>128932.56982999999</v>
      </c>
    </row>
    <row r="465" spans="1:4" x14ac:dyDescent="0.35">
      <c r="A465" t="str">
        <f t="shared" si="7"/>
        <v>El Potosí|56 Terremoto y Erupcion Volcanica</v>
      </c>
      <c r="B465" t="s">
        <v>93</v>
      </c>
      <c r="C465" t="s">
        <v>353</v>
      </c>
      <c r="D465" s="2">
        <v>46243.163799999995</v>
      </c>
    </row>
    <row r="466" spans="1:4" x14ac:dyDescent="0.35">
      <c r="A466" t="str">
        <f t="shared" si="7"/>
        <v>El Potosí|57 Huracan y Otros Riesgos Hidrometeorologicos</v>
      </c>
      <c r="B466" t="s">
        <v>93</v>
      </c>
      <c r="C466" t="s">
        <v>354</v>
      </c>
      <c r="D466" s="2">
        <v>82689.406029999998</v>
      </c>
    </row>
    <row r="467" spans="1:4" x14ac:dyDescent="0.35">
      <c r="A467" t="str">
        <f t="shared" si="7"/>
        <v>El Potosí|63 Diversos</v>
      </c>
      <c r="B467" t="s">
        <v>93</v>
      </c>
      <c r="C467" t="s">
        <v>355</v>
      </c>
      <c r="D467" s="2">
        <v>99348.095540000009</v>
      </c>
    </row>
    <row r="468" spans="1:4" x14ac:dyDescent="0.35">
      <c r="A468" t="str">
        <f t="shared" si="7"/>
        <v>El Potosí|64 Miscelaneos</v>
      </c>
      <c r="B468" t="s">
        <v>93</v>
      </c>
      <c r="C468" t="s">
        <v>356</v>
      </c>
      <c r="D468" s="2">
        <v>46033.883969999995</v>
      </c>
    </row>
    <row r="469" spans="1:4" x14ac:dyDescent="0.35">
      <c r="A469" t="str">
        <f t="shared" si="7"/>
        <v>El Potosí|65 Tecnicos</v>
      </c>
      <c r="B469" t="s">
        <v>93</v>
      </c>
      <c r="C469" t="s">
        <v>357</v>
      </c>
      <c r="D469" s="2">
        <v>53314.211569999999</v>
      </c>
    </row>
    <row r="470" spans="1:4" x14ac:dyDescent="0.35">
      <c r="A470" t="str">
        <f t="shared" si="7"/>
        <v>FM Global|10 Total General</v>
      </c>
      <c r="B470" t="s">
        <v>38</v>
      </c>
      <c r="C470" t="s">
        <v>145</v>
      </c>
      <c r="D470" s="2">
        <v>4465205.7030500006</v>
      </c>
    </row>
    <row r="471" spans="1:4" x14ac:dyDescent="0.35">
      <c r="A471" t="str">
        <f t="shared" si="7"/>
        <v>FM Global|11 Total General Sin Pensiones</v>
      </c>
      <c r="B471" t="s">
        <v>38</v>
      </c>
      <c r="C471" t="s">
        <v>146</v>
      </c>
      <c r="D471" s="2">
        <v>4465205.7030500006</v>
      </c>
    </row>
    <row r="472" spans="1:4" x14ac:dyDescent="0.35">
      <c r="A472" t="str">
        <f t="shared" si="7"/>
        <v>FM Global|38 Daños Total</v>
      </c>
      <c r="B472" t="s">
        <v>38</v>
      </c>
      <c r="C472" t="s">
        <v>339</v>
      </c>
      <c r="D472" s="2">
        <v>4465205.7030500006</v>
      </c>
    </row>
    <row r="473" spans="1:4" x14ac:dyDescent="0.35">
      <c r="A473" t="str">
        <f t="shared" si="7"/>
        <v>FM Global|46 Daños Sin Autos Total</v>
      </c>
      <c r="B473" t="s">
        <v>38</v>
      </c>
      <c r="C473" t="s">
        <v>338</v>
      </c>
      <c r="D473" s="2">
        <v>4465205.7030499997</v>
      </c>
    </row>
    <row r="474" spans="1:4" x14ac:dyDescent="0.35">
      <c r="A474" t="str">
        <f t="shared" si="7"/>
        <v>FM Global|51 Maritimo y Transportes</v>
      </c>
      <c r="B474" t="s">
        <v>38</v>
      </c>
      <c r="C474" t="s">
        <v>348</v>
      </c>
      <c r="D474" s="2">
        <v>9059.6326300000001</v>
      </c>
    </row>
    <row r="475" spans="1:4" x14ac:dyDescent="0.35">
      <c r="A475" t="str">
        <f t="shared" si="7"/>
        <v>FM Global|52 MyT Carga</v>
      </c>
      <c r="B475" t="s">
        <v>38</v>
      </c>
      <c r="C475" t="s">
        <v>349</v>
      </c>
      <c r="D475" s="2">
        <v>9059.6326300000001</v>
      </c>
    </row>
    <row r="476" spans="1:4" x14ac:dyDescent="0.35">
      <c r="A476" t="str">
        <f t="shared" si="7"/>
        <v>FM Global|54 Incendio</v>
      </c>
      <c r="B476" t="s">
        <v>38</v>
      </c>
      <c r="C476" t="s">
        <v>351</v>
      </c>
      <c r="D476" s="2">
        <v>2114363.8094899999</v>
      </c>
    </row>
    <row r="477" spans="1:4" x14ac:dyDescent="0.35">
      <c r="A477" t="str">
        <f t="shared" si="7"/>
        <v>FM Global|55 Riesgos Catastroficos</v>
      </c>
      <c r="B477" t="s">
        <v>38</v>
      </c>
      <c r="C477" t="s">
        <v>352</v>
      </c>
      <c r="D477" s="2">
        <v>983050.07510000002</v>
      </c>
    </row>
    <row r="478" spans="1:4" x14ac:dyDescent="0.35">
      <c r="A478" t="str">
        <f t="shared" si="7"/>
        <v>FM Global|56 Terremoto y Erupcion Volcanica</v>
      </c>
      <c r="B478" t="s">
        <v>38</v>
      </c>
      <c r="C478" t="s">
        <v>353</v>
      </c>
      <c r="D478" s="2">
        <v>740023.92671999999</v>
      </c>
    </row>
    <row r="479" spans="1:4" x14ac:dyDescent="0.35">
      <c r="A479" t="str">
        <f t="shared" si="7"/>
        <v>FM Global|57 Huracan y Otros Riesgos Hidrometeorologicos</v>
      </c>
      <c r="B479" t="s">
        <v>38</v>
      </c>
      <c r="C479" t="s">
        <v>354</v>
      </c>
      <c r="D479" s="2">
        <v>243026.14838</v>
      </c>
    </row>
    <row r="480" spans="1:4" x14ac:dyDescent="0.35">
      <c r="A480" t="str">
        <f t="shared" si="7"/>
        <v>FM Global|63 Diversos</v>
      </c>
      <c r="B480" t="s">
        <v>38</v>
      </c>
      <c r="C480" t="s">
        <v>355</v>
      </c>
      <c r="D480" s="2">
        <v>1358732.1858299999</v>
      </c>
    </row>
    <row r="481" spans="1:4" x14ac:dyDescent="0.35">
      <c r="A481" t="str">
        <f t="shared" si="7"/>
        <v>FM Global|64 Miscelaneos</v>
      </c>
      <c r="B481" t="s">
        <v>38</v>
      </c>
      <c r="C481" t="s">
        <v>356</v>
      </c>
      <c r="D481" s="2">
        <v>591618.95874999999</v>
      </c>
    </row>
    <row r="482" spans="1:4" x14ac:dyDescent="0.35">
      <c r="A482" t="str">
        <f t="shared" si="7"/>
        <v>FM Global|65 Tecnicos</v>
      </c>
      <c r="B482" t="s">
        <v>38</v>
      </c>
      <c r="C482" t="s">
        <v>357</v>
      </c>
      <c r="D482" s="2">
        <v>767113.2270800001</v>
      </c>
    </row>
    <row r="483" spans="1:4" x14ac:dyDescent="0.35">
      <c r="A483" t="str">
        <f t="shared" si="7"/>
        <v>G.N.P.|10 Total General</v>
      </c>
      <c r="B483" t="s">
        <v>35</v>
      </c>
      <c r="C483" t="s">
        <v>145</v>
      </c>
      <c r="D483" s="2">
        <v>116483297.66436</v>
      </c>
    </row>
    <row r="484" spans="1:4" x14ac:dyDescent="0.35">
      <c r="A484" t="str">
        <f t="shared" si="7"/>
        <v>G.N.P.|11 Total General Sin Pensiones</v>
      </c>
      <c r="B484" t="s">
        <v>35</v>
      </c>
      <c r="C484" t="s">
        <v>146</v>
      </c>
      <c r="D484" s="2">
        <v>116483297.66436</v>
      </c>
    </row>
    <row r="485" spans="1:4" x14ac:dyDescent="0.35">
      <c r="A485" t="str">
        <f t="shared" si="7"/>
        <v>G.N.P.|12 Vida Total</v>
      </c>
      <c r="B485" t="s">
        <v>35</v>
      </c>
      <c r="C485" t="s">
        <v>147</v>
      </c>
      <c r="D485" s="2">
        <v>39527147.690480001</v>
      </c>
    </row>
    <row r="486" spans="1:4" x14ac:dyDescent="0.35">
      <c r="A486" t="str">
        <f t="shared" si="7"/>
        <v>G.N.P.|13 Vida Individual</v>
      </c>
      <c r="B486" t="s">
        <v>35</v>
      </c>
      <c r="C486" t="s">
        <v>148</v>
      </c>
      <c r="D486" s="2">
        <v>33468761.22315</v>
      </c>
    </row>
    <row r="487" spans="1:4" x14ac:dyDescent="0.35">
      <c r="A487" t="str">
        <f t="shared" si="7"/>
        <v>G.N.P.|14 Vida Gpo y Col</v>
      </c>
      <c r="B487" t="s">
        <v>35</v>
      </c>
      <c r="C487" t="s">
        <v>149</v>
      </c>
      <c r="D487" s="2">
        <v>6058386.4673300004</v>
      </c>
    </row>
    <row r="488" spans="1:4" x14ac:dyDescent="0.35">
      <c r="A488" t="str">
        <f t="shared" si="7"/>
        <v>G.N.P.|28 Accidentes y Enfermedades Total</v>
      </c>
      <c r="B488" t="s">
        <v>35</v>
      </c>
      <c r="C488" t="s">
        <v>358</v>
      </c>
      <c r="D488" s="2">
        <v>41404529.52307</v>
      </c>
    </row>
    <row r="489" spans="1:4" x14ac:dyDescent="0.35">
      <c r="A489" t="str">
        <f t="shared" si="7"/>
        <v>G.N.P.|29 Accidentes Personales</v>
      </c>
      <c r="B489" t="s">
        <v>35</v>
      </c>
      <c r="C489" t="s">
        <v>359</v>
      </c>
      <c r="D489" s="2">
        <v>177081.25771999999</v>
      </c>
    </row>
    <row r="490" spans="1:4" x14ac:dyDescent="0.35">
      <c r="A490" t="str">
        <f t="shared" si="7"/>
        <v>G.N.P.|30 AP Individual</v>
      </c>
      <c r="B490" t="s">
        <v>35</v>
      </c>
      <c r="C490" t="s">
        <v>364</v>
      </c>
      <c r="D490" s="2">
        <v>12358.89997</v>
      </c>
    </row>
    <row r="491" spans="1:4" x14ac:dyDescent="0.35">
      <c r="A491" t="str">
        <f t="shared" si="7"/>
        <v>G.N.P.|31 AP Gpo y Col</v>
      </c>
      <c r="B491" t="s">
        <v>35</v>
      </c>
      <c r="C491" t="s">
        <v>360</v>
      </c>
      <c r="D491" s="2">
        <v>164722.35775</v>
      </c>
    </row>
    <row r="492" spans="1:4" x14ac:dyDescent="0.35">
      <c r="A492" t="str">
        <f t="shared" si="7"/>
        <v>G.N.P.|32 Gastos Medicos</v>
      </c>
      <c r="B492" t="s">
        <v>35</v>
      </c>
      <c r="C492" t="s">
        <v>367</v>
      </c>
      <c r="D492" s="2">
        <v>41227448.265349999</v>
      </c>
    </row>
    <row r="493" spans="1:4" x14ac:dyDescent="0.35">
      <c r="A493" t="str">
        <f t="shared" si="7"/>
        <v>G.N.P.|33 GMM. Individual</v>
      </c>
      <c r="B493" t="s">
        <v>35</v>
      </c>
      <c r="C493" t="s">
        <v>368</v>
      </c>
      <c r="D493" s="2">
        <v>23962134.818459999</v>
      </c>
    </row>
    <row r="494" spans="1:4" x14ac:dyDescent="0.35">
      <c r="A494" t="str">
        <f t="shared" si="7"/>
        <v>G.N.P.|34 GMM. Gpo y Col</v>
      </c>
      <c r="B494" t="s">
        <v>35</v>
      </c>
      <c r="C494" t="s">
        <v>369</v>
      </c>
      <c r="D494" s="2">
        <v>17265313.44689</v>
      </c>
    </row>
    <row r="495" spans="1:4" x14ac:dyDescent="0.35">
      <c r="A495" t="str">
        <f t="shared" si="7"/>
        <v>G.N.P.|38 Daños Total</v>
      </c>
      <c r="B495" t="s">
        <v>35</v>
      </c>
      <c r="C495" t="s">
        <v>339</v>
      </c>
      <c r="D495" s="2">
        <v>35551620.45081</v>
      </c>
    </row>
    <row r="496" spans="1:4" x14ac:dyDescent="0.35">
      <c r="A496" t="str">
        <f t="shared" si="7"/>
        <v>G.N.P.|39 Automoviles Total</v>
      </c>
      <c r="B496" t="s">
        <v>35</v>
      </c>
      <c r="C496" t="s">
        <v>337</v>
      </c>
      <c r="D496" s="2">
        <v>29952373.691990003</v>
      </c>
    </row>
    <row r="497" spans="1:4" x14ac:dyDescent="0.35">
      <c r="A497" t="str">
        <f t="shared" si="7"/>
        <v>G.N.P.|41 Automoviles Residentes</v>
      </c>
      <c r="B497" t="s">
        <v>35</v>
      </c>
      <c r="C497" t="s">
        <v>340</v>
      </c>
      <c r="D497" s="2">
        <v>20334329.144979998</v>
      </c>
    </row>
    <row r="498" spans="1:4" x14ac:dyDescent="0.35">
      <c r="A498" t="str">
        <f t="shared" si="7"/>
        <v>G.N.P.|42 Camiones</v>
      </c>
      <c r="B498" t="s">
        <v>35</v>
      </c>
      <c r="C498" t="s">
        <v>341</v>
      </c>
      <c r="D498" s="2">
        <v>7368214.3036400005</v>
      </c>
    </row>
    <row r="499" spans="1:4" x14ac:dyDescent="0.35">
      <c r="A499" t="str">
        <f t="shared" si="7"/>
        <v>G.N.P.|43 Automoviles Turistas</v>
      </c>
      <c r="B499" t="s">
        <v>35</v>
      </c>
      <c r="C499" t="s">
        <v>365</v>
      </c>
      <c r="D499" s="2">
        <v>155911.90941999998</v>
      </c>
    </row>
    <row r="500" spans="1:4" x14ac:dyDescent="0.35">
      <c r="A500" t="str">
        <f t="shared" si="7"/>
        <v>G.N.P.|44 Otros Automoviles y Obligatorios</v>
      </c>
      <c r="B500" t="s">
        <v>35</v>
      </c>
      <c r="C500" t="s">
        <v>342</v>
      </c>
      <c r="D500" s="2">
        <v>2093918.3339500001</v>
      </c>
    </row>
    <row r="501" spans="1:4" x14ac:dyDescent="0.35">
      <c r="A501" t="str">
        <f t="shared" si="7"/>
        <v>G.N.P.|46 Daños Sin Autos Total</v>
      </c>
      <c r="B501" t="s">
        <v>35</v>
      </c>
      <c r="C501" t="s">
        <v>338</v>
      </c>
      <c r="D501" s="2">
        <v>5599246.7588200001</v>
      </c>
    </row>
    <row r="502" spans="1:4" x14ac:dyDescent="0.35">
      <c r="A502" t="str">
        <f t="shared" si="7"/>
        <v>G.N.P.|46 Responsabilidad Civil y Riesgos Profesionales</v>
      </c>
      <c r="B502" t="s">
        <v>35</v>
      </c>
      <c r="C502" t="s">
        <v>343</v>
      </c>
      <c r="D502" s="2">
        <v>848643.49549999996</v>
      </c>
    </row>
    <row r="503" spans="1:4" x14ac:dyDescent="0.35">
      <c r="A503" t="str">
        <f t="shared" si="7"/>
        <v>G.N.P.|47 RC General</v>
      </c>
      <c r="B503" t="s">
        <v>35</v>
      </c>
      <c r="C503" t="s">
        <v>344</v>
      </c>
      <c r="D503" s="2">
        <v>827502.48011</v>
      </c>
    </row>
    <row r="504" spans="1:4" x14ac:dyDescent="0.35">
      <c r="A504" t="str">
        <f t="shared" si="7"/>
        <v>G.N.P.|48 RC Aviones y Barcos</v>
      </c>
      <c r="B504" t="s">
        <v>35</v>
      </c>
      <c r="C504" t="s">
        <v>345</v>
      </c>
      <c r="D504" s="2">
        <v>21002.76885</v>
      </c>
    </row>
    <row r="505" spans="1:4" x14ac:dyDescent="0.35">
      <c r="A505" t="str">
        <f t="shared" si="7"/>
        <v>G.N.P.|49 RC Viajero</v>
      </c>
      <c r="B505" t="s">
        <v>35</v>
      </c>
      <c r="C505" t="s">
        <v>346</v>
      </c>
      <c r="D505" s="2">
        <v>138.24654000000001</v>
      </c>
    </row>
    <row r="506" spans="1:4" x14ac:dyDescent="0.35">
      <c r="A506" t="str">
        <f t="shared" si="7"/>
        <v>G.N.P.|51 Maritimo y Transportes</v>
      </c>
      <c r="B506" t="s">
        <v>35</v>
      </c>
      <c r="C506" t="s">
        <v>348</v>
      </c>
      <c r="D506" s="2">
        <v>677249.45522999996</v>
      </c>
    </row>
    <row r="507" spans="1:4" x14ac:dyDescent="0.35">
      <c r="A507" t="str">
        <f t="shared" si="7"/>
        <v>G.N.P.|52 MyT Carga</v>
      </c>
      <c r="B507" t="s">
        <v>35</v>
      </c>
      <c r="C507" t="s">
        <v>349</v>
      </c>
      <c r="D507" s="2">
        <v>613355.66691999999</v>
      </c>
    </row>
    <row r="508" spans="1:4" x14ac:dyDescent="0.35">
      <c r="A508" t="str">
        <f t="shared" si="7"/>
        <v>G.N.P.|53 MyT Cascos</v>
      </c>
      <c r="B508" t="s">
        <v>35</v>
      </c>
      <c r="C508" t="s">
        <v>350</v>
      </c>
      <c r="D508" s="2">
        <v>63893.788310000004</v>
      </c>
    </row>
    <row r="509" spans="1:4" x14ac:dyDescent="0.35">
      <c r="A509" t="str">
        <f t="shared" si="7"/>
        <v>G.N.P.|54 Incendio</v>
      </c>
      <c r="B509" t="s">
        <v>35</v>
      </c>
      <c r="C509" t="s">
        <v>351</v>
      </c>
      <c r="D509" s="2">
        <v>1353069.5573499999</v>
      </c>
    </row>
    <row r="510" spans="1:4" x14ac:dyDescent="0.35">
      <c r="A510" t="str">
        <f t="shared" si="7"/>
        <v>G.N.P.|55 Riesgos Catastroficos</v>
      </c>
      <c r="B510" t="s">
        <v>35</v>
      </c>
      <c r="C510" t="s">
        <v>352</v>
      </c>
      <c r="D510" s="2">
        <v>1196945.5187300001</v>
      </c>
    </row>
    <row r="511" spans="1:4" x14ac:dyDescent="0.35">
      <c r="A511" t="str">
        <f t="shared" si="7"/>
        <v>G.N.P.|56 Terremoto y Erupcion Volcanica</v>
      </c>
      <c r="B511" t="s">
        <v>35</v>
      </c>
      <c r="C511" t="s">
        <v>353</v>
      </c>
      <c r="D511" s="2">
        <v>432224.91491000005</v>
      </c>
    </row>
    <row r="512" spans="1:4" x14ac:dyDescent="0.35">
      <c r="A512" t="str">
        <f t="shared" si="7"/>
        <v>G.N.P.|57 Huracan y Otros Riesgos Hidrometeorologicos</v>
      </c>
      <c r="B512" t="s">
        <v>35</v>
      </c>
      <c r="C512" t="s">
        <v>354</v>
      </c>
      <c r="D512" s="2">
        <v>764720.60382000008</v>
      </c>
    </row>
    <row r="513" spans="1:4" x14ac:dyDescent="0.35">
      <c r="A513" t="str">
        <f t="shared" si="7"/>
        <v>G.N.P.|59 Agricola y de Animales</v>
      </c>
      <c r="B513" t="s">
        <v>35</v>
      </c>
      <c r="C513" t="s">
        <v>361</v>
      </c>
      <c r="D513" s="2">
        <v>0</v>
      </c>
    </row>
    <row r="514" spans="1:4" x14ac:dyDescent="0.35">
      <c r="A514" t="str">
        <f t="shared" si="7"/>
        <v>G.N.P.|60 AyA Agricola</v>
      </c>
      <c r="B514" t="s">
        <v>35</v>
      </c>
      <c r="C514" t="s">
        <v>362</v>
      </c>
      <c r="D514" s="2">
        <v>0</v>
      </c>
    </row>
    <row r="515" spans="1:4" x14ac:dyDescent="0.35">
      <c r="A515" t="str">
        <f t="shared" si="7"/>
        <v>G.N.P.|62 AyA Pecuario</v>
      </c>
      <c r="B515" t="s">
        <v>35</v>
      </c>
      <c r="C515" t="s">
        <v>363</v>
      </c>
      <c r="D515" s="2">
        <v>0</v>
      </c>
    </row>
    <row r="516" spans="1:4" x14ac:dyDescent="0.35">
      <c r="A516" t="str">
        <f t="shared" si="7"/>
        <v>G.N.P.|63 Diversos</v>
      </c>
      <c r="B516" t="s">
        <v>35</v>
      </c>
      <c r="C516" t="s">
        <v>355</v>
      </c>
      <c r="D516" s="2">
        <v>1523338.7320099999</v>
      </c>
    </row>
    <row r="517" spans="1:4" x14ac:dyDescent="0.35">
      <c r="A517" t="str">
        <f t="shared" si="7"/>
        <v>G.N.P.|64 Miscelaneos</v>
      </c>
      <c r="B517" t="s">
        <v>35</v>
      </c>
      <c r="C517" t="s">
        <v>356</v>
      </c>
      <c r="D517" s="2">
        <v>608987.00011000002</v>
      </c>
    </row>
    <row r="518" spans="1:4" x14ac:dyDescent="0.35">
      <c r="A518" t="str">
        <f t="shared" si="7"/>
        <v>G.N.P.|65 Tecnicos</v>
      </c>
      <c r="B518" t="s">
        <v>35</v>
      </c>
      <c r="C518" t="s">
        <v>357</v>
      </c>
      <c r="D518" s="2">
        <v>914351.73190000001</v>
      </c>
    </row>
    <row r="519" spans="1:4" x14ac:dyDescent="0.35">
      <c r="A519" t="str">
        <f t="shared" si="7"/>
        <v>General de Salud|10 Total General</v>
      </c>
      <c r="B519" t="s">
        <v>104</v>
      </c>
      <c r="C519" t="s">
        <v>145</v>
      </c>
      <c r="D519" s="2">
        <v>1252183.4729500001</v>
      </c>
    </row>
    <row r="520" spans="1:4" x14ac:dyDescent="0.35">
      <c r="A520" t="str">
        <f t="shared" ref="A520:A583" si="8">B520&amp;"|"&amp;C520</f>
        <v>General de Salud|11 Total General Sin Pensiones</v>
      </c>
      <c r="B520" t="s">
        <v>104</v>
      </c>
      <c r="C520" t="s">
        <v>146</v>
      </c>
      <c r="D520" s="2">
        <v>1252183.4729500001</v>
      </c>
    </row>
    <row r="521" spans="1:4" x14ac:dyDescent="0.35">
      <c r="A521" t="str">
        <f t="shared" si="8"/>
        <v>General de Salud|28 Accidentes y Enfermedades Total</v>
      </c>
      <c r="B521" t="s">
        <v>104</v>
      </c>
      <c r="C521" t="s">
        <v>358</v>
      </c>
      <c r="D521" s="2">
        <v>1252183.4729500001</v>
      </c>
    </row>
    <row r="522" spans="1:4" x14ac:dyDescent="0.35">
      <c r="A522" t="str">
        <f t="shared" si="8"/>
        <v>General de Salud|32 Gastos Medicos</v>
      </c>
      <c r="B522" t="s">
        <v>104</v>
      </c>
      <c r="C522" t="s">
        <v>367</v>
      </c>
      <c r="D522" s="2">
        <v>4661.7330400000001</v>
      </c>
    </row>
    <row r="523" spans="1:4" x14ac:dyDescent="0.35">
      <c r="A523" t="str">
        <f t="shared" si="8"/>
        <v>General de Salud|33 GMM. Individual</v>
      </c>
      <c r="B523" t="s">
        <v>104</v>
      </c>
      <c r="C523" t="s">
        <v>368</v>
      </c>
      <c r="D523" s="2">
        <v>3071.8975099999998</v>
      </c>
    </row>
    <row r="524" spans="1:4" x14ac:dyDescent="0.35">
      <c r="A524" t="str">
        <f t="shared" si="8"/>
        <v>General de Salud|34 GMM. Gpo y Col</v>
      </c>
      <c r="B524" t="s">
        <v>104</v>
      </c>
      <c r="C524" t="s">
        <v>369</v>
      </c>
      <c r="D524" s="2">
        <v>1589.8355300000001</v>
      </c>
    </row>
    <row r="525" spans="1:4" x14ac:dyDescent="0.35">
      <c r="A525" t="str">
        <f t="shared" si="8"/>
        <v>General de Salud|35 Salud</v>
      </c>
      <c r="B525" t="s">
        <v>104</v>
      </c>
      <c r="C525" t="s">
        <v>370</v>
      </c>
      <c r="D525" s="2">
        <v>1247521.73991</v>
      </c>
    </row>
    <row r="526" spans="1:4" x14ac:dyDescent="0.35">
      <c r="A526" t="str">
        <f t="shared" si="8"/>
        <v>General de Salud|36 Salud Individual</v>
      </c>
      <c r="B526" t="s">
        <v>104</v>
      </c>
      <c r="C526" t="s">
        <v>371</v>
      </c>
      <c r="D526" s="2">
        <v>101750.93595999999</v>
      </c>
    </row>
    <row r="527" spans="1:4" x14ac:dyDescent="0.35">
      <c r="A527" t="str">
        <f t="shared" si="8"/>
        <v>General de Salud|37 Salud Gpo y Col</v>
      </c>
      <c r="B527" t="s">
        <v>104</v>
      </c>
      <c r="C527" t="s">
        <v>372</v>
      </c>
      <c r="D527" s="2">
        <v>1145770.8039500001</v>
      </c>
    </row>
    <row r="528" spans="1:4" x14ac:dyDescent="0.35">
      <c r="A528" t="str">
        <f t="shared" si="8"/>
        <v>General de Seguros|10 Total General</v>
      </c>
      <c r="B528" t="s">
        <v>13</v>
      </c>
      <c r="C528" t="s">
        <v>145</v>
      </c>
      <c r="D528" s="2">
        <v>3641209.24174</v>
      </c>
    </row>
    <row r="529" spans="1:4" x14ac:dyDescent="0.35">
      <c r="A529" t="str">
        <f t="shared" si="8"/>
        <v>General de Seguros|11 Total General Sin Pensiones</v>
      </c>
      <c r="B529" t="s">
        <v>13</v>
      </c>
      <c r="C529" t="s">
        <v>146</v>
      </c>
      <c r="D529" s="2">
        <v>3641209.24174</v>
      </c>
    </row>
    <row r="530" spans="1:4" x14ac:dyDescent="0.35">
      <c r="A530" t="str">
        <f t="shared" si="8"/>
        <v>General de Seguros|12 Vida Total</v>
      </c>
      <c r="B530" t="s">
        <v>13</v>
      </c>
      <c r="C530" t="s">
        <v>147</v>
      </c>
      <c r="D530" s="2">
        <v>765198.55158000009</v>
      </c>
    </row>
    <row r="531" spans="1:4" x14ac:dyDescent="0.35">
      <c r="A531" t="str">
        <f t="shared" si="8"/>
        <v>General de Seguros|13 Vida Individual</v>
      </c>
      <c r="B531" t="s">
        <v>13</v>
      </c>
      <c r="C531" t="s">
        <v>148</v>
      </c>
      <c r="D531" s="2">
        <v>121910.06816</v>
      </c>
    </row>
    <row r="532" spans="1:4" x14ac:dyDescent="0.35">
      <c r="A532" t="str">
        <f t="shared" si="8"/>
        <v>General de Seguros|14 Vida Gpo y Col</v>
      </c>
      <c r="B532" t="s">
        <v>13</v>
      </c>
      <c r="C532" t="s">
        <v>149</v>
      </c>
      <c r="D532" s="2">
        <v>643288.48341999995</v>
      </c>
    </row>
    <row r="533" spans="1:4" x14ac:dyDescent="0.35">
      <c r="A533" t="str">
        <f t="shared" si="8"/>
        <v>General de Seguros|28 Accidentes y Enfermedades Total</v>
      </c>
      <c r="B533" t="s">
        <v>13</v>
      </c>
      <c r="C533" t="s">
        <v>358</v>
      </c>
      <c r="D533" s="2">
        <v>56873.954549999995</v>
      </c>
    </row>
    <row r="534" spans="1:4" x14ac:dyDescent="0.35">
      <c r="A534" t="str">
        <f t="shared" si="8"/>
        <v>General de Seguros|29 Accidentes Personales</v>
      </c>
      <c r="B534" t="s">
        <v>13</v>
      </c>
      <c r="C534" t="s">
        <v>359</v>
      </c>
      <c r="D534" s="2">
        <v>56873.954549999995</v>
      </c>
    </row>
    <row r="535" spans="1:4" x14ac:dyDescent="0.35">
      <c r="A535" t="str">
        <f t="shared" si="8"/>
        <v>General de Seguros|30 AP Individual</v>
      </c>
      <c r="B535" t="s">
        <v>13</v>
      </c>
      <c r="C535" t="s">
        <v>364</v>
      </c>
      <c r="D535" s="2">
        <v>15223.989599999999</v>
      </c>
    </row>
    <row r="536" spans="1:4" x14ac:dyDescent="0.35">
      <c r="A536" t="str">
        <f t="shared" si="8"/>
        <v>General de Seguros|31 AP Gpo y Col</v>
      </c>
      <c r="B536" t="s">
        <v>13</v>
      </c>
      <c r="C536" t="s">
        <v>360</v>
      </c>
      <c r="D536" s="2">
        <v>41649.964950000001</v>
      </c>
    </row>
    <row r="537" spans="1:4" x14ac:dyDescent="0.35">
      <c r="A537" t="str">
        <f t="shared" si="8"/>
        <v>General de Seguros|38 Daños Total</v>
      </c>
      <c r="B537" t="s">
        <v>13</v>
      </c>
      <c r="C537" t="s">
        <v>339</v>
      </c>
      <c r="D537" s="2">
        <v>2819136.7356100003</v>
      </c>
    </row>
    <row r="538" spans="1:4" x14ac:dyDescent="0.35">
      <c r="A538" t="str">
        <f t="shared" si="8"/>
        <v>General de Seguros|39 Automoviles Total</v>
      </c>
      <c r="B538" t="s">
        <v>13</v>
      </c>
      <c r="C538" t="s">
        <v>337</v>
      </c>
      <c r="D538" s="2">
        <v>1576488.6490499999</v>
      </c>
    </row>
    <row r="539" spans="1:4" x14ac:dyDescent="0.35">
      <c r="A539" t="str">
        <f t="shared" si="8"/>
        <v>General de Seguros|41 Automoviles Residentes</v>
      </c>
      <c r="B539" t="s">
        <v>13</v>
      </c>
      <c r="C539" t="s">
        <v>340</v>
      </c>
      <c r="D539" s="2">
        <v>589665.36444000003</v>
      </c>
    </row>
    <row r="540" spans="1:4" x14ac:dyDescent="0.35">
      <c r="A540" t="str">
        <f t="shared" si="8"/>
        <v>General de Seguros|42 Camiones</v>
      </c>
      <c r="B540" t="s">
        <v>13</v>
      </c>
      <c r="C540" t="s">
        <v>341</v>
      </c>
      <c r="D540" s="2">
        <v>967088.49409000005</v>
      </c>
    </row>
    <row r="541" spans="1:4" x14ac:dyDescent="0.35">
      <c r="A541" t="str">
        <f t="shared" si="8"/>
        <v>General de Seguros|43 Automoviles Turistas</v>
      </c>
      <c r="B541" t="s">
        <v>13</v>
      </c>
      <c r="C541" t="s">
        <v>365</v>
      </c>
      <c r="D541" s="2">
        <v>19734.790519999999</v>
      </c>
    </row>
    <row r="542" spans="1:4" x14ac:dyDescent="0.35">
      <c r="A542" t="str">
        <f t="shared" si="8"/>
        <v>General de Seguros|44 Otros Automoviles y Obligatorios</v>
      </c>
      <c r="B542" t="s">
        <v>13</v>
      </c>
      <c r="C542" t="s">
        <v>342</v>
      </c>
      <c r="D542" s="2">
        <v>0</v>
      </c>
    </row>
    <row r="543" spans="1:4" x14ac:dyDescent="0.35">
      <c r="A543" t="str">
        <f t="shared" si="8"/>
        <v>General de Seguros|46 Daños Sin Autos Total</v>
      </c>
      <c r="B543" t="s">
        <v>13</v>
      </c>
      <c r="C543" t="s">
        <v>338</v>
      </c>
      <c r="D543" s="2">
        <v>1242648.08656</v>
      </c>
    </row>
    <row r="544" spans="1:4" x14ac:dyDescent="0.35">
      <c r="A544" t="str">
        <f t="shared" si="8"/>
        <v>General de Seguros|46 Responsabilidad Civil y Riesgos Profesionales</v>
      </c>
      <c r="B544" t="s">
        <v>13</v>
      </c>
      <c r="C544" t="s">
        <v>343</v>
      </c>
      <c r="D544" s="2">
        <v>273624.78606999997</v>
      </c>
    </row>
    <row r="545" spans="1:4" x14ac:dyDescent="0.35">
      <c r="A545" t="str">
        <f t="shared" si="8"/>
        <v>General de Seguros|47 RC General</v>
      </c>
      <c r="B545" t="s">
        <v>13</v>
      </c>
      <c r="C545" t="s">
        <v>344</v>
      </c>
      <c r="D545" s="2">
        <v>266412.95658</v>
      </c>
    </row>
    <row r="546" spans="1:4" x14ac:dyDescent="0.35">
      <c r="A546" t="str">
        <f t="shared" si="8"/>
        <v>General de Seguros|48 RC Aviones y Barcos</v>
      </c>
      <c r="B546" t="s">
        <v>13</v>
      </c>
      <c r="C546" t="s">
        <v>345</v>
      </c>
      <c r="D546" s="2">
        <v>0</v>
      </c>
    </row>
    <row r="547" spans="1:4" x14ac:dyDescent="0.35">
      <c r="A547" t="str">
        <f t="shared" si="8"/>
        <v>General de Seguros|49 RC Viajero</v>
      </c>
      <c r="B547" t="s">
        <v>13</v>
      </c>
      <c r="C547" t="s">
        <v>346</v>
      </c>
      <c r="D547" s="2">
        <v>7211.8294900000001</v>
      </c>
    </row>
    <row r="548" spans="1:4" x14ac:dyDescent="0.35">
      <c r="A548" t="str">
        <f t="shared" si="8"/>
        <v>General de Seguros|50 RC Otros</v>
      </c>
      <c r="B548" t="s">
        <v>13</v>
      </c>
      <c r="C548" t="s">
        <v>347</v>
      </c>
      <c r="D548" s="2">
        <v>0</v>
      </c>
    </row>
    <row r="549" spans="1:4" x14ac:dyDescent="0.35">
      <c r="A549" t="str">
        <f t="shared" si="8"/>
        <v>General de Seguros|51 Maritimo y Transportes</v>
      </c>
      <c r="B549" t="s">
        <v>13</v>
      </c>
      <c r="C549" t="s">
        <v>348</v>
      </c>
      <c r="D549" s="2">
        <v>114988.69991</v>
      </c>
    </row>
    <row r="550" spans="1:4" x14ac:dyDescent="0.35">
      <c r="A550" t="str">
        <f t="shared" si="8"/>
        <v>General de Seguros|52 MyT Carga</v>
      </c>
      <c r="B550" t="s">
        <v>13</v>
      </c>
      <c r="C550" t="s">
        <v>349</v>
      </c>
      <c r="D550" s="2">
        <v>95334.320500000002</v>
      </c>
    </row>
    <row r="551" spans="1:4" x14ac:dyDescent="0.35">
      <c r="A551" t="str">
        <f t="shared" si="8"/>
        <v>General de Seguros|53 MyT Cascos</v>
      </c>
      <c r="B551" t="s">
        <v>13</v>
      </c>
      <c r="C551" t="s">
        <v>350</v>
      </c>
      <c r="D551" s="2">
        <v>19654.379410000001</v>
      </c>
    </row>
    <row r="552" spans="1:4" x14ac:dyDescent="0.35">
      <c r="A552" t="str">
        <f t="shared" si="8"/>
        <v>General de Seguros|54 Incendio</v>
      </c>
      <c r="B552" t="s">
        <v>13</v>
      </c>
      <c r="C552" t="s">
        <v>351</v>
      </c>
      <c r="D552" s="2">
        <v>164111.63503</v>
      </c>
    </row>
    <row r="553" spans="1:4" x14ac:dyDescent="0.35">
      <c r="A553" t="str">
        <f t="shared" si="8"/>
        <v>General de Seguros|55 Riesgos Catastroficos</v>
      </c>
      <c r="B553" t="s">
        <v>13</v>
      </c>
      <c r="C553" t="s">
        <v>352</v>
      </c>
      <c r="D553" s="2">
        <v>139405.49182</v>
      </c>
    </row>
    <row r="554" spans="1:4" x14ac:dyDescent="0.35">
      <c r="A554" t="str">
        <f t="shared" si="8"/>
        <v>General de Seguros|56 Terremoto y Erupcion Volcanica</v>
      </c>
      <c r="B554" t="s">
        <v>13</v>
      </c>
      <c r="C554" t="s">
        <v>353</v>
      </c>
      <c r="D554" s="2">
        <v>32739.0949</v>
      </c>
    </row>
    <row r="555" spans="1:4" x14ac:dyDescent="0.35">
      <c r="A555" t="str">
        <f t="shared" si="8"/>
        <v>General de Seguros|57 Huracan y Otros Riesgos Hidrometeorologicos</v>
      </c>
      <c r="B555" t="s">
        <v>13</v>
      </c>
      <c r="C555" t="s">
        <v>354</v>
      </c>
      <c r="D555" s="2">
        <v>106666.39692</v>
      </c>
    </row>
    <row r="556" spans="1:4" x14ac:dyDescent="0.35">
      <c r="A556" t="str">
        <f t="shared" si="8"/>
        <v>General de Seguros|58 Otros Riesgos Catastroficos</v>
      </c>
      <c r="B556" t="s">
        <v>13</v>
      </c>
      <c r="C556" t="s">
        <v>377</v>
      </c>
      <c r="D556" s="2">
        <v>0</v>
      </c>
    </row>
    <row r="557" spans="1:4" x14ac:dyDescent="0.35">
      <c r="A557" t="str">
        <f t="shared" si="8"/>
        <v>General de Seguros|59 Agricola y de Animales</v>
      </c>
      <c r="B557" t="s">
        <v>13</v>
      </c>
      <c r="C557" t="s">
        <v>361</v>
      </c>
      <c r="D557" s="2">
        <v>220469.88036000001</v>
      </c>
    </row>
    <row r="558" spans="1:4" x14ac:dyDescent="0.35">
      <c r="A558" t="str">
        <f t="shared" si="8"/>
        <v>General de Seguros|60 AyA Agricola</v>
      </c>
      <c r="B558" t="s">
        <v>13</v>
      </c>
      <c r="C558" t="s">
        <v>362</v>
      </c>
      <c r="D558" s="2">
        <v>216553.72443</v>
      </c>
    </row>
    <row r="559" spans="1:4" x14ac:dyDescent="0.35">
      <c r="A559" t="str">
        <f t="shared" si="8"/>
        <v>General de Seguros|62 AyA Pecuario</v>
      </c>
      <c r="B559" t="s">
        <v>13</v>
      </c>
      <c r="C559" t="s">
        <v>363</v>
      </c>
      <c r="D559" s="2">
        <v>3916.1559300000004</v>
      </c>
    </row>
    <row r="560" spans="1:4" x14ac:dyDescent="0.35">
      <c r="A560" t="str">
        <f t="shared" si="8"/>
        <v>General de Seguros|63 Diversos</v>
      </c>
      <c r="B560" t="s">
        <v>13</v>
      </c>
      <c r="C560" t="s">
        <v>355</v>
      </c>
      <c r="D560" s="2">
        <v>330047.59337000002</v>
      </c>
    </row>
    <row r="561" spans="1:4" x14ac:dyDescent="0.35">
      <c r="A561" t="str">
        <f t="shared" si="8"/>
        <v>General de Seguros|64 Miscelaneos</v>
      </c>
      <c r="B561" t="s">
        <v>13</v>
      </c>
      <c r="C561" t="s">
        <v>356</v>
      </c>
      <c r="D561" s="2">
        <v>290170.32648000005</v>
      </c>
    </row>
    <row r="562" spans="1:4" x14ac:dyDescent="0.35">
      <c r="A562" t="str">
        <f t="shared" si="8"/>
        <v>General de Seguros|65 Tecnicos</v>
      </c>
      <c r="B562" t="s">
        <v>13</v>
      </c>
      <c r="C562" t="s">
        <v>357</v>
      </c>
      <c r="D562" s="2">
        <v>39877.266889999999</v>
      </c>
    </row>
    <row r="563" spans="1:4" x14ac:dyDescent="0.35">
      <c r="A563" t="str">
        <f t="shared" si="8"/>
        <v>General de Seguros|66 Credito</v>
      </c>
      <c r="B563" t="s">
        <v>13</v>
      </c>
      <c r="C563" t="s">
        <v>366</v>
      </c>
      <c r="D563" s="2">
        <v>0</v>
      </c>
    </row>
    <row r="564" spans="1:4" x14ac:dyDescent="0.35">
      <c r="A564" t="str">
        <f t="shared" si="8"/>
        <v>Genworth Seg. de Crédito|10 Total General</v>
      </c>
      <c r="B564" t="s">
        <v>40</v>
      </c>
      <c r="C564" t="s">
        <v>145</v>
      </c>
      <c r="D564" s="2">
        <v>157763.09240999998</v>
      </c>
    </row>
    <row r="565" spans="1:4" x14ac:dyDescent="0.35">
      <c r="A565" t="str">
        <f t="shared" si="8"/>
        <v>Genworth Seg. de Crédito|11 Total General Sin Pensiones</v>
      </c>
      <c r="B565" t="s">
        <v>40</v>
      </c>
      <c r="C565" t="s">
        <v>146</v>
      </c>
      <c r="D565" s="2">
        <v>157763.09240999998</v>
      </c>
    </row>
    <row r="566" spans="1:4" x14ac:dyDescent="0.35">
      <c r="A566" t="str">
        <f t="shared" si="8"/>
        <v>Genworth Seg. de Crédito|38 Daños Total</v>
      </c>
      <c r="B566" t="s">
        <v>40</v>
      </c>
      <c r="C566" t="s">
        <v>339</v>
      </c>
      <c r="D566" s="2">
        <v>157763.09240999998</v>
      </c>
    </row>
    <row r="567" spans="1:4" x14ac:dyDescent="0.35">
      <c r="A567" t="str">
        <f t="shared" si="8"/>
        <v>Genworth Seg. de Crédito|46 Daños Sin Autos Total</v>
      </c>
      <c r="B567" t="s">
        <v>40</v>
      </c>
      <c r="C567" t="s">
        <v>338</v>
      </c>
      <c r="D567" s="2">
        <v>157763.09240999998</v>
      </c>
    </row>
    <row r="568" spans="1:4" x14ac:dyDescent="0.35">
      <c r="A568" t="str">
        <f t="shared" si="8"/>
        <v>Genworth Seg. de Crédito|67 Credito a la Vivienda</v>
      </c>
      <c r="B568" t="s">
        <v>40</v>
      </c>
      <c r="C568" t="s">
        <v>379</v>
      </c>
      <c r="D568" s="2">
        <v>157763.09240999998</v>
      </c>
    </row>
    <row r="569" spans="1:4" x14ac:dyDescent="0.35">
      <c r="A569" t="str">
        <f t="shared" si="8"/>
        <v>GMX Seguros|10 Total General</v>
      </c>
      <c r="B569" t="s">
        <v>51</v>
      </c>
      <c r="C569" t="s">
        <v>145</v>
      </c>
      <c r="D569" s="2">
        <v>12045333.467219999</v>
      </c>
    </row>
    <row r="570" spans="1:4" x14ac:dyDescent="0.35">
      <c r="A570" t="str">
        <f t="shared" si="8"/>
        <v>GMX Seguros|11 Total General Sin Pensiones</v>
      </c>
      <c r="B570" t="s">
        <v>51</v>
      </c>
      <c r="C570" t="s">
        <v>146</v>
      </c>
      <c r="D570" s="2">
        <v>12045333.467219999</v>
      </c>
    </row>
    <row r="571" spans="1:4" x14ac:dyDescent="0.35">
      <c r="A571" t="str">
        <f t="shared" si="8"/>
        <v>GMX Seguros|38 Daños Total</v>
      </c>
      <c r="B571" t="s">
        <v>51</v>
      </c>
      <c r="C571" t="s">
        <v>339</v>
      </c>
      <c r="D571" s="2">
        <v>12045333.467219999</v>
      </c>
    </row>
    <row r="572" spans="1:4" x14ac:dyDescent="0.35">
      <c r="A572" t="str">
        <f t="shared" si="8"/>
        <v>GMX Seguros|46 Daños Sin Autos Total</v>
      </c>
      <c r="B572" t="s">
        <v>51</v>
      </c>
      <c r="C572" t="s">
        <v>338</v>
      </c>
      <c r="D572" s="2">
        <v>12045333.467220001</v>
      </c>
    </row>
    <row r="573" spans="1:4" x14ac:dyDescent="0.35">
      <c r="A573" t="str">
        <f t="shared" si="8"/>
        <v>GMX Seguros|46 Responsabilidad Civil y Riesgos Profesionales</v>
      </c>
      <c r="B573" t="s">
        <v>51</v>
      </c>
      <c r="C573" t="s">
        <v>343</v>
      </c>
      <c r="D573" s="2">
        <v>3957915.1347800004</v>
      </c>
    </row>
    <row r="574" spans="1:4" x14ac:dyDescent="0.35">
      <c r="A574" t="str">
        <f t="shared" si="8"/>
        <v>GMX Seguros|47 RC General</v>
      </c>
      <c r="B574" t="s">
        <v>51</v>
      </c>
      <c r="C574" t="s">
        <v>344</v>
      </c>
      <c r="D574" s="2">
        <v>2019649.4151700002</v>
      </c>
    </row>
    <row r="575" spans="1:4" x14ac:dyDescent="0.35">
      <c r="A575" t="str">
        <f t="shared" si="8"/>
        <v>GMX Seguros|48 RC Aviones y Barcos</v>
      </c>
      <c r="B575" t="s">
        <v>51</v>
      </c>
      <c r="C575" t="s">
        <v>345</v>
      </c>
      <c r="D575" s="2">
        <v>775003.18395000009</v>
      </c>
    </row>
    <row r="576" spans="1:4" x14ac:dyDescent="0.35">
      <c r="A576" t="str">
        <f t="shared" si="8"/>
        <v>GMX Seguros|49 RC Viajero</v>
      </c>
      <c r="B576" t="s">
        <v>51</v>
      </c>
      <c r="C576" t="s">
        <v>346</v>
      </c>
      <c r="D576" s="2">
        <v>6370.8765999999996</v>
      </c>
    </row>
    <row r="577" spans="1:4" x14ac:dyDescent="0.35">
      <c r="A577" t="str">
        <f t="shared" si="8"/>
        <v>GMX Seguros|50 RC Otros</v>
      </c>
      <c r="B577" t="s">
        <v>51</v>
      </c>
      <c r="C577" t="s">
        <v>347</v>
      </c>
      <c r="D577" s="2">
        <v>1156891.65906</v>
      </c>
    </row>
    <row r="578" spans="1:4" x14ac:dyDescent="0.35">
      <c r="A578" t="str">
        <f t="shared" si="8"/>
        <v>GMX Seguros|51 Maritimo y Transportes</v>
      </c>
      <c r="B578" t="s">
        <v>51</v>
      </c>
      <c r="C578" t="s">
        <v>348</v>
      </c>
      <c r="D578" s="2">
        <v>2487732.7091100002</v>
      </c>
    </row>
    <row r="579" spans="1:4" x14ac:dyDescent="0.35">
      <c r="A579" t="str">
        <f t="shared" si="8"/>
        <v>GMX Seguros|52 MyT Carga</v>
      </c>
      <c r="B579" t="s">
        <v>51</v>
      </c>
      <c r="C579" t="s">
        <v>349</v>
      </c>
      <c r="D579" s="2">
        <v>766524.27647000004</v>
      </c>
    </row>
    <row r="580" spans="1:4" x14ac:dyDescent="0.35">
      <c r="A580" t="str">
        <f t="shared" si="8"/>
        <v>GMX Seguros|53 MyT Cascos</v>
      </c>
      <c r="B580" t="s">
        <v>51</v>
      </c>
      <c r="C580" t="s">
        <v>350</v>
      </c>
      <c r="D580" s="2">
        <v>1721208.43264</v>
      </c>
    </row>
    <row r="581" spans="1:4" x14ac:dyDescent="0.35">
      <c r="A581" t="str">
        <f t="shared" si="8"/>
        <v>GMX Seguros|54 Incendio</v>
      </c>
      <c r="B581" t="s">
        <v>51</v>
      </c>
      <c r="C581" t="s">
        <v>351</v>
      </c>
      <c r="D581" s="2">
        <v>1927973.73169</v>
      </c>
    </row>
    <row r="582" spans="1:4" x14ac:dyDescent="0.35">
      <c r="A582" t="str">
        <f t="shared" si="8"/>
        <v>GMX Seguros|55 Riesgos Catastroficos</v>
      </c>
      <c r="B582" t="s">
        <v>51</v>
      </c>
      <c r="C582" t="s">
        <v>352</v>
      </c>
      <c r="D582" s="2">
        <v>1482651.1750099999</v>
      </c>
    </row>
    <row r="583" spans="1:4" x14ac:dyDescent="0.35">
      <c r="A583" t="str">
        <f t="shared" si="8"/>
        <v>GMX Seguros|56 Terremoto y Erupcion Volcanica</v>
      </c>
      <c r="B583" t="s">
        <v>51</v>
      </c>
      <c r="C583" t="s">
        <v>353</v>
      </c>
      <c r="D583" s="2">
        <v>468720.43560999999</v>
      </c>
    </row>
    <row r="584" spans="1:4" x14ac:dyDescent="0.35">
      <c r="A584" t="str">
        <f t="shared" ref="A584:A647" si="9">B584&amp;"|"&amp;C584</f>
        <v>GMX Seguros|57 Huracan y Otros Riesgos Hidrometeorologicos</v>
      </c>
      <c r="B584" t="s">
        <v>51</v>
      </c>
      <c r="C584" t="s">
        <v>354</v>
      </c>
      <c r="D584" s="2">
        <v>1013930.7394</v>
      </c>
    </row>
    <row r="585" spans="1:4" x14ac:dyDescent="0.35">
      <c r="A585" t="str">
        <f t="shared" si="9"/>
        <v>GMX Seguros|63 Diversos</v>
      </c>
      <c r="B585" t="s">
        <v>51</v>
      </c>
      <c r="C585" t="s">
        <v>355</v>
      </c>
      <c r="D585" s="2">
        <v>2189060.7166300002</v>
      </c>
    </row>
    <row r="586" spans="1:4" x14ac:dyDescent="0.35">
      <c r="A586" t="str">
        <f t="shared" si="9"/>
        <v>GMX Seguros|64 Miscelaneos</v>
      </c>
      <c r="B586" t="s">
        <v>51</v>
      </c>
      <c r="C586" t="s">
        <v>356</v>
      </c>
      <c r="D586" s="2">
        <v>1016997.98961</v>
      </c>
    </row>
    <row r="587" spans="1:4" x14ac:dyDescent="0.35">
      <c r="A587" t="str">
        <f t="shared" si="9"/>
        <v>GMX Seguros|65 Tecnicos</v>
      </c>
      <c r="B587" t="s">
        <v>51</v>
      </c>
      <c r="C587" t="s">
        <v>357</v>
      </c>
      <c r="D587" s="2">
        <v>1172062.7270199999</v>
      </c>
    </row>
    <row r="588" spans="1:4" x14ac:dyDescent="0.35">
      <c r="A588" t="str">
        <f t="shared" si="9"/>
        <v>HDI Global Seguros|10 Total General</v>
      </c>
      <c r="B588" t="s">
        <v>91</v>
      </c>
      <c r="C588" t="s">
        <v>145</v>
      </c>
      <c r="D588" s="2">
        <v>2468439.5406499999</v>
      </c>
    </row>
    <row r="589" spans="1:4" x14ac:dyDescent="0.35">
      <c r="A589" t="str">
        <f t="shared" si="9"/>
        <v>HDI Global Seguros|11 Total General Sin Pensiones</v>
      </c>
      <c r="B589" t="s">
        <v>91</v>
      </c>
      <c r="C589" t="s">
        <v>146</v>
      </c>
      <c r="D589" s="2">
        <v>2468439.5406499999</v>
      </c>
    </row>
    <row r="590" spans="1:4" x14ac:dyDescent="0.35">
      <c r="A590" t="str">
        <f t="shared" si="9"/>
        <v>HDI Global Seguros|38 Daños Total</v>
      </c>
      <c r="B590" t="s">
        <v>91</v>
      </c>
      <c r="C590" t="s">
        <v>339</v>
      </c>
      <c r="D590" s="2">
        <v>2468439.5406499999</v>
      </c>
    </row>
    <row r="591" spans="1:4" x14ac:dyDescent="0.35">
      <c r="A591" t="str">
        <f t="shared" si="9"/>
        <v>HDI Global Seguros|46 Daños Sin Autos Total</v>
      </c>
      <c r="B591" t="s">
        <v>91</v>
      </c>
      <c r="C591" t="s">
        <v>338</v>
      </c>
      <c r="D591" s="2">
        <v>2468439.5406499999</v>
      </c>
    </row>
    <row r="592" spans="1:4" x14ac:dyDescent="0.35">
      <c r="A592" t="str">
        <f t="shared" si="9"/>
        <v>HDI Global Seguros|46 Responsabilidad Civil y Riesgos Profesionales</v>
      </c>
      <c r="B592" t="s">
        <v>91</v>
      </c>
      <c r="C592" t="s">
        <v>343</v>
      </c>
      <c r="D592" s="2">
        <v>397390.09525999997</v>
      </c>
    </row>
    <row r="593" spans="1:4" x14ac:dyDescent="0.35">
      <c r="A593" t="str">
        <f t="shared" si="9"/>
        <v>HDI Global Seguros|47 RC General</v>
      </c>
      <c r="B593" t="s">
        <v>91</v>
      </c>
      <c r="C593" t="s">
        <v>344</v>
      </c>
      <c r="D593" s="2">
        <v>379399.37214999995</v>
      </c>
    </row>
    <row r="594" spans="1:4" x14ac:dyDescent="0.35">
      <c r="A594" t="str">
        <f t="shared" si="9"/>
        <v>HDI Global Seguros|50 RC Otros</v>
      </c>
      <c r="B594" t="s">
        <v>91</v>
      </c>
      <c r="C594" t="s">
        <v>347</v>
      </c>
      <c r="D594" s="2">
        <v>17990.723109999999</v>
      </c>
    </row>
    <row r="595" spans="1:4" x14ac:dyDescent="0.35">
      <c r="A595" t="str">
        <f t="shared" si="9"/>
        <v>HDI Global Seguros|51 Maritimo y Transportes</v>
      </c>
      <c r="B595" t="s">
        <v>91</v>
      </c>
      <c r="C595" t="s">
        <v>348</v>
      </c>
      <c r="D595" s="2">
        <v>941071.20939999993</v>
      </c>
    </row>
    <row r="596" spans="1:4" x14ac:dyDescent="0.35">
      <c r="A596" t="str">
        <f t="shared" si="9"/>
        <v>HDI Global Seguros|52 MyT Carga</v>
      </c>
      <c r="B596" t="s">
        <v>91</v>
      </c>
      <c r="C596" t="s">
        <v>349</v>
      </c>
      <c r="D596" s="2">
        <v>941071.20939999993</v>
      </c>
    </row>
    <row r="597" spans="1:4" x14ac:dyDescent="0.35">
      <c r="A597" t="str">
        <f t="shared" si="9"/>
        <v>HDI Global Seguros|54 Incendio</v>
      </c>
      <c r="B597" t="s">
        <v>91</v>
      </c>
      <c r="C597" t="s">
        <v>351</v>
      </c>
      <c r="D597" s="2">
        <v>360388.33772000001</v>
      </c>
    </row>
    <row r="598" spans="1:4" x14ac:dyDescent="0.35">
      <c r="A598" t="str">
        <f t="shared" si="9"/>
        <v>HDI Global Seguros|55 Riesgos Catastroficos</v>
      </c>
      <c r="B598" t="s">
        <v>91</v>
      </c>
      <c r="C598" t="s">
        <v>352</v>
      </c>
      <c r="D598" s="2">
        <v>713591.16396000003</v>
      </c>
    </row>
    <row r="599" spans="1:4" x14ac:dyDescent="0.35">
      <c r="A599" t="str">
        <f t="shared" si="9"/>
        <v>HDI Global Seguros|56 Terremoto y Erupcion Volcanica</v>
      </c>
      <c r="B599" t="s">
        <v>91</v>
      </c>
      <c r="C599" t="s">
        <v>353</v>
      </c>
      <c r="D599" s="2">
        <v>357671.72323</v>
      </c>
    </row>
    <row r="600" spans="1:4" x14ac:dyDescent="0.35">
      <c r="A600" t="str">
        <f t="shared" si="9"/>
        <v>HDI Global Seguros|57 Huracan y Otros Riesgos Hidrometeorologicos</v>
      </c>
      <c r="B600" t="s">
        <v>91</v>
      </c>
      <c r="C600" t="s">
        <v>354</v>
      </c>
      <c r="D600" s="2">
        <v>355919.44073000003</v>
      </c>
    </row>
    <row r="601" spans="1:4" x14ac:dyDescent="0.35">
      <c r="A601" t="str">
        <f t="shared" si="9"/>
        <v>HDI Global Seguros|63 Diversos</v>
      </c>
      <c r="B601" t="s">
        <v>91</v>
      </c>
      <c r="C601" t="s">
        <v>355</v>
      </c>
      <c r="D601" s="2">
        <v>55998.73431</v>
      </c>
    </row>
    <row r="602" spans="1:4" x14ac:dyDescent="0.35">
      <c r="A602" t="str">
        <f t="shared" si="9"/>
        <v>HDI Global Seguros|65 Tecnicos</v>
      </c>
      <c r="B602" t="s">
        <v>91</v>
      </c>
      <c r="C602" t="s">
        <v>357</v>
      </c>
      <c r="D602" s="2">
        <v>55998.73431</v>
      </c>
    </row>
    <row r="603" spans="1:4" x14ac:dyDescent="0.35">
      <c r="A603" t="str">
        <f t="shared" si="9"/>
        <v>HDI Seguros|10 Total General</v>
      </c>
      <c r="B603" t="s">
        <v>17</v>
      </c>
      <c r="C603" t="s">
        <v>145</v>
      </c>
      <c r="D603" s="2">
        <v>12904627.523799999</v>
      </c>
    </row>
    <row r="604" spans="1:4" x14ac:dyDescent="0.35">
      <c r="A604" t="str">
        <f t="shared" si="9"/>
        <v>HDI Seguros|11 Total General Sin Pensiones</v>
      </c>
      <c r="B604" t="s">
        <v>17</v>
      </c>
      <c r="C604" t="s">
        <v>146</v>
      </c>
      <c r="D604" s="2">
        <v>12904627.523799999</v>
      </c>
    </row>
    <row r="605" spans="1:4" x14ac:dyDescent="0.35">
      <c r="A605" t="str">
        <f t="shared" si="9"/>
        <v>HDI Seguros|12 Vida Total</v>
      </c>
      <c r="B605" t="s">
        <v>17</v>
      </c>
      <c r="C605" t="s">
        <v>147</v>
      </c>
      <c r="D605" s="2">
        <v>7098.1754500000006</v>
      </c>
    </row>
    <row r="606" spans="1:4" x14ac:dyDescent="0.35">
      <c r="A606" t="str">
        <f t="shared" si="9"/>
        <v>HDI Seguros|14 Vida Gpo y Col</v>
      </c>
      <c r="B606" t="s">
        <v>17</v>
      </c>
      <c r="C606" t="s">
        <v>149</v>
      </c>
      <c r="D606" s="2">
        <v>7098.1754500000006</v>
      </c>
    </row>
    <row r="607" spans="1:4" x14ac:dyDescent="0.35">
      <c r="A607" t="str">
        <f t="shared" si="9"/>
        <v>HDI Seguros|28 Accidentes y Enfermedades Total</v>
      </c>
      <c r="B607" t="s">
        <v>17</v>
      </c>
      <c r="C607" t="s">
        <v>358</v>
      </c>
      <c r="D607" s="2">
        <v>136198.56855000003</v>
      </c>
    </row>
    <row r="608" spans="1:4" x14ac:dyDescent="0.35">
      <c r="A608" t="str">
        <f t="shared" si="9"/>
        <v>HDI Seguros|29 Accidentes Personales</v>
      </c>
      <c r="B608" t="s">
        <v>17</v>
      </c>
      <c r="C608" t="s">
        <v>359</v>
      </c>
      <c r="D608" s="2">
        <v>33670.296190000001</v>
      </c>
    </row>
    <row r="609" spans="1:4" x14ac:dyDescent="0.35">
      <c r="A609" t="str">
        <f t="shared" si="9"/>
        <v>HDI Seguros|31 AP Gpo y Col</v>
      </c>
      <c r="B609" t="s">
        <v>17</v>
      </c>
      <c r="C609" t="s">
        <v>360</v>
      </c>
      <c r="D609" s="2">
        <v>33670.296190000001</v>
      </c>
    </row>
    <row r="610" spans="1:4" x14ac:dyDescent="0.35">
      <c r="A610" t="str">
        <f t="shared" si="9"/>
        <v>HDI Seguros|32 Gastos Medicos</v>
      </c>
      <c r="B610" t="s">
        <v>17</v>
      </c>
      <c r="C610" t="s">
        <v>367</v>
      </c>
      <c r="D610" s="2">
        <v>102528.27236</v>
      </c>
    </row>
    <row r="611" spans="1:4" x14ac:dyDescent="0.35">
      <c r="A611" t="str">
        <f t="shared" si="9"/>
        <v>HDI Seguros|33 GMM. Individual</v>
      </c>
      <c r="B611" t="s">
        <v>17</v>
      </c>
      <c r="C611" t="s">
        <v>368</v>
      </c>
      <c r="D611" s="2">
        <v>98004.839739999996</v>
      </c>
    </row>
    <row r="612" spans="1:4" x14ac:dyDescent="0.35">
      <c r="A612" t="str">
        <f t="shared" si="9"/>
        <v>HDI Seguros|34 GMM. Gpo y Col</v>
      </c>
      <c r="B612" t="s">
        <v>17</v>
      </c>
      <c r="C612" t="s">
        <v>369</v>
      </c>
      <c r="D612" s="2">
        <v>4523.4326200000005</v>
      </c>
    </row>
    <row r="613" spans="1:4" x14ac:dyDescent="0.35">
      <c r="A613" t="str">
        <f t="shared" si="9"/>
        <v>HDI Seguros|38 Daños Total</v>
      </c>
      <c r="B613" t="s">
        <v>17</v>
      </c>
      <c r="C613" t="s">
        <v>339</v>
      </c>
      <c r="D613" s="2">
        <v>12761330.7798</v>
      </c>
    </row>
    <row r="614" spans="1:4" x14ac:dyDescent="0.35">
      <c r="A614" t="str">
        <f t="shared" si="9"/>
        <v>HDI Seguros|39 Automoviles Total</v>
      </c>
      <c r="B614" t="s">
        <v>17</v>
      </c>
      <c r="C614" t="s">
        <v>337</v>
      </c>
      <c r="D614" s="2">
        <v>10214273.190950001</v>
      </c>
    </row>
    <row r="615" spans="1:4" x14ac:dyDescent="0.35">
      <c r="A615" t="str">
        <f t="shared" si="9"/>
        <v>HDI Seguros|41 Automoviles Residentes</v>
      </c>
      <c r="B615" t="s">
        <v>17</v>
      </c>
      <c r="C615" t="s">
        <v>340</v>
      </c>
      <c r="D615" s="2">
        <v>6588728.1228599995</v>
      </c>
    </row>
    <row r="616" spans="1:4" x14ac:dyDescent="0.35">
      <c r="A616" t="str">
        <f t="shared" si="9"/>
        <v>HDI Seguros|42 Camiones</v>
      </c>
      <c r="B616" t="s">
        <v>17</v>
      </c>
      <c r="C616" t="s">
        <v>341</v>
      </c>
      <c r="D616" s="2">
        <v>3168702.1595100001</v>
      </c>
    </row>
    <row r="617" spans="1:4" x14ac:dyDescent="0.35">
      <c r="A617" t="str">
        <f t="shared" si="9"/>
        <v>HDI Seguros|43 Automoviles Turistas</v>
      </c>
      <c r="B617" t="s">
        <v>17</v>
      </c>
      <c r="C617" t="s">
        <v>365</v>
      </c>
      <c r="D617" s="2">
        <v>310925.30791999999</v>
      </c>
    </row>
    <row r="618" spans="1:4" x14ac:dyDescent="0.35">
      <c r="A618" t="str">
        <f t="shared" si="9"/>
        <v>HDI Seguros|44 Otros Automoviles y Obligatorios</v>
      </c>
      <c r="B618" t="s">
        <v>17</v>
      </c>
      <c r="C618" t="s">
        <v>342</v>
      </c>
      <c r="D618" s="2">
        <v>145917.60066</v>
      </c>
    </row>
    <row r="619" spans="1:4" x14ac:dyDescent="0.35">
      <c r="A619" t="str">
        <f t="shared" si="9"/>
        <v>HDI Seguros|46 Daños Sin Autos Total</v>
      </c>
      <c r="B619" t="s">
        <v>17</v>
      </c>
      <c r="C619" t="s">
        <v>338</v>
      </c>
      <c r="D619" s="2">
        <v>2547057.5888499999</v>
      </c>
    </row>
    <row r="620" spans="1:4" x14ac:dyDescent="0.35">
      <c r="A620" t="str">
        <f t="shared" si="9"/>
        <v>HDI Seguros|46 Responsabilidad Civil y Riesgos Profesionales</v>
      </c>
      <c r="B620" t="s">
        <v>17</v>
      </c>
      <c r="C620" t="s">
        <v>343</v>
      </c>
      <c r="D620" s="2">
        <v>399157.67602999997</v>
      </c>
    </row>
    <row r="621" spans="1:4" x14ac:dyDescent="0.35">
      <c r="A621" t="str">
        <f t="shared" si="9"/>
        <v>HDI Seguros|47 RC General</v>
      </c>
      <c r="B621" t="s">
        <v>17</v>
      </c>
      <c r="C621" t="s">
        <v>344</v>
      </c>
      <c r="D621" s="2">
        <v>388648.1251</v>
      </c>
    </row>
    <row r="622" spans="1:4" x14ac:dyDescent="0.35">
      <c r="A622" t="str">
        <f t="shared" si="9"/>
        <v>HDI Seguros|49 RC Viajero</v>
      </c>
      <c r="B622" t="s">
        <v>17</v>
      </c>
      <c r="C622" t="s">
        <v>346</v>
      </c>
      <c r="D622" s="2">
        <v>10509.550929999999</v>
      </c>
    </row>
    <row r="623" spans="1:4" x14ac:dyDescent="0.35">
      <c r="A623" t="str">
        <f t="shared" si="9"/>
        <v>HDI Seguros|51 Maritimo y Transportes</v>
      </c>
      <c r="B623" t="s">
        <v>17</v>
      </c>
      <c r="C623" t="s">
        <v>348</v>
      </c>
      <c r="D623" s="2">
        <v>582366.81923999998</v>
      </c>
    </row>
    <row r="624" spans="1:4" x14ac:dyDescent="0.35">
      <c r="A624" t="str">
        <f t="shared" si="9"/>
        <v>HDI Seguros|52 MyT Carga</v>
      </c>
      <c r="B624" t="s">
        <v>17</v>
      </c>
      <c r="C624" t="s">
        <v>349</v>
      </c>
      <c r="D624" s="2">
        <v>557300.27084999997</v>
      </c>
    </row>
    <row r="625" spans="1:4" x14ac:dyDescent="0.35">
      <c r="A625" t="str">
        <f t="shared" si="9"/>
        <v>HDI Seguros|53 MyT Cascos</v>
      </c>
      <c r="B625" t="s">
        <v>17</v>
      </c>
      <c r="C625" t="s">
        <v>350</v>
      </c>
      <c r="D625" s="2">
        <v>25066.54839</v>
      </c>
    </row>
    <row r="626" spans="1:4" x14ac:dyDescent="0.35">
      <c r="A626" t="str">
        <f t="shared" si="9"/>
        <v>HDI Seguros|54 Incendio</v>
      </c>
      <c r="B626" t="s">
        <v>17</v>
      </c>
      <c r="C626" t="s">
        <v>351</v>
      </c>
      <c r="D626" s="2">
        <v>430754.50708999997</v>
      </c>
    </row>
    <row r="627" spans="1:4" x14ac:dyDescent="0.35">
      <c r="A627" t="str">
        <f t="shared" si="9"/>
        <v>HDI Seguros|55 Riesgos Catastroficos</v>
      </c>
      <c r="B627" t="s">
        <v>17</v>
      </c>
      <c r="C627" t="s">
        <v>352</v>
      </c>
      <c r="D627" s="2">
        <v>433800.87235000002</v>
      </c>
    </row>
    <row r="628" spans="1:4" x14ac:dyDescent="0.35">
      <c r="A628" t="str">
        <f t="shared" si="9"/>
        <v>HDI Seguros|56 Terremoto y Erupcion Volcanica</v>
      </c>
      <c r="B628" t="s">
        <v>17</v>
      </c>
      <c r="C628" t="s">
        <v>353</v>
      </c>
      <c r="D628" s="2">
        <v>139218.49362999998</v>
      </c>
    </row>
    <row r="629" spans="1:4" x14ac:dyDescent="0.35">
      <c r="A629" t="str">
        <f t="shared" si="9"/>
        <v>HDI Seguros|57 Huracan y Otros Riesgos Hidrometeorologicos</v>
      </c>
      <c r="B629" t="s">
        <v>17</v>
      </c>
      <c r="C629" t="s">
        <v>354</v>
      </c>
      <c r="D629" s="2">
        <v>294582.37872000004</v>
      </c>
    </row>
    <row r="630" spans="1:4" x14ac:dyDescent="0.35">
      <c r="A630" t="str">
        <f t="shared" si="9"/>
        <v>HDI Seguros|63 Diversos</v>
      </c>
      <c r="B630" t="s">
        <v>17</v>
      </c>
      <c r="C630" t="s">
        <v>355</v>
      </c>
      <c r="D630" s="2">
        <v>700977.71413999994</v>
      </c>
    </row>
    <row r="631" spans="1:4" x14ac:dyDescent="0.35">
      <c r="A631" t="str">
        <f t="shared" si="9"/>
        <v>HDI Seguros|64 Miscelaneos</v>
      </c>
      <c r="B631" t="s">
        <v>17</v>
      </c>
      <c r="C631" t="s">
        <v>356</v>
      </c>
      <c r="D631" s="2">
        <v>226261.52016999997</v>
      </c>
    </row>
    <row r="632" spans="1:4" x14ac:dyDescent="0.35">
      <c r="A632" t="str">
        <f t="shared" si="9"/>
        <v>HDI Seguros|65 Tecnicos</v>
      </c>
      <c r="B632" t="s">
        <v>17</v>
      </c>
      <c r="C632" t="s">
        <v>357</v>
      </c>
      <c r="D632" s="2">
        <v>474716.19397000002</v>
      </c>
    </row>
    <row r="633" spans="1:4" x14ac:dyDescent="0.35">
      <c r="A633" t="str">
        <f t="shared" si="9"/>
        <v>Hir Seguros|10 Total General</v>
      </c>
      <c r="B633" t="s">
        <v>95</v>
      </c>
      <c r="C633" t="s">
        <v>145</v>
      </c>
      <c r="D633" s="2">
        <v>4784744.0388700003</v>
      </c>
    </row>
    <row r="634" spans="1:4" x14ac:dyDescent="0.35">
      <c r="A634" t="str">
        <f t="shared" si="9"/>
        <v>Hir Seguros|11 Total General Sin Pensiones</v>
      </c>
      <c r="B634" t="s">
        <v>95</v>
      </c>
      <c r="C634" t="s">
        <v>146</v>
      </c>
      <c r="D634" s="2">
        <v>4784744.0388700003</v>
      </c>
    </row>
    <row r="635" spans="1:4" x14ac:dyDescent="0.35">
      <c r="A635" t="str">
        <f t="shared" si="9"/>
        <v>Hir Seguros|12 Vida Total</v>
      </c>
      <c r="B635" t="s">
        <v>95</v>
      </c>
      <c r="C635" t="s">
        <v>147</v>
      </c>
      <c r="D635" s="2">
        <v>4701929.3524399996</v>
      </c>
    </row>
    <row r="636" spans="1:4" x14ac:dyDescent="0.35">
      <c r="A636" t="str">
        <f t="shared" si="9"/>
        <v>Hir Seguros|13 Vida Individual</v>
      </c>
      <c r="B636" t="s">
        <v>95</v>
      </c>
      <c r="C636" t="s">
        <v>148</v>
      </c>
      <c r="D636" s="2">
        <v>125507.5742</v>
      </c>
    </row>
    <row r="637" spans="1:4" x14ac:dyDescent="0.35">
      <c r="A637" t="str">
        <f t="shared" si="9"/>
        <v>Hir Seguros|14 Vida Gpo y Col</v>
      </c>
      <c r="B637" t="s">
        <v>95</v>
      </c>
      <c r="C637" t="s">
        <v>149</v>
      </c>
      <c r="D637" s="2">
        <v>4576421.7782399999</v>
      </c>
    </row>
    <row r="638" spans="1:4" x14ac:dyDescent="0.35">
      <c r="A638" t="str">
        <f t="shared" si="9"/>
        <v>Hir Seguros|28 Accidentes y Enfermedades Total</v>
      </c>
      <c r="B638" t="s">
        <v>95</v>
      </c>
      <c r="C638" t="s">
        <v>358</v>
      </c>
      <c r="D638" s="2">
        <v>82814.686430000002</v>
      </c>
    </row>
    <row r="639" spans="1:4" x14ac:dyDescent="0.35">
      <c r="A639" t="str">
        <f t="shared" si="9"/>
        <v>Hir Seguros|29 Accidentes Personales</v>
      </c>
      <c r="B639" t="s">
        <v>95</v>
      </c>
      <c r="C639" t="s">
        <v>359</v>
      </c>
      <c r="D639" s="2">
        <v>82814.686430000002</v>
      </c>
    </row>
    <row r="640" spans="1:4" x14ac:dyDescent="0.35">
      <c r="A640" t="str">
        <f t="shared" si="9"/>
        <v>Hir Seguros|30 AP Individual</v>
      </c>
      <c r="B640" t="s">
        <v>95</v>
      </c>
      <c r="C640" t="s">
        <v>364</v>
      </c>
      <c r="D640" s="2">
        <v>24.626759999999997</v>
      </c>
    </row>
    <row r="641" spans="1:4" x14ac:dyDescent="0.35">
      <c r="A641" t="str">
        <f t="shared" si="9"/>
        <v>Hir Seguros|31 AP Gpo y Col</v>
      </c>
      <c r="B641" t="s">
        <v>95</v>
      </c>
      <c r="C641" t="s">
        <v>360</v>
      </c>
      <c r="D641" s="2">
        <v>82790.059670000002</v>
      </c>
    </row>
    <row r="642" spans="1:4" x14ac:dyDescent="0.35">
      <c r="A642" t="str">
        <f t="shared" si="9"/>
        <v>HSBC Seguros|10 Total General</v>
      </c>
      <c r="B642" t="s">
        <v>66</v>
      </c>
      <c r="C642" t="s">
        <v>145</v>
      </c>
      <c r="D642" s="2">
        <v>17020235.984469999</v>
      </c>
    </row>
    <row r="643" spans="1:4" x14ac:dyDescent="0.35">
      <c r="A643" t="str">
        <f t="shared" si="9"/>
        <v>HSBC Seguros|11 Total General Sin Pensiones</v>
      </c>
      <c r="B643" t="s">
        <v>66</v>
      </c>
      <c r="C643" t="s">
        <v>146</v>
      </c>
      <c r="D643" s="2">
        <v>17020235.984469999</v>
      </c>
    </row>
    <row r="644" spans="1:4" x14ac:dyDescent="0.35">
      <c r="A644" t="str">
        <f t="shared" si="9"/>
        <v>HSBC Seguros|12 Vida Total</v>
      </c>
      <c r="B644" t="s">
        <v>66</v>
      </c>
      <c r="C644" t="s">
        <v>147</v>
      </c>
      <c r="D644" s="2">
        <v>16584529.487159999</v>
      </c>
    </row>
    <row r="645" spans="1:4" x14ac:dyDescent="0.35">
      <c r="A645" t="str">
        <f t="shared" si="9"/>
        <v>HSBC Seguros|13 Vida Individual</v>
      </c>
      <c r="B645" t="s">
        <v>66</v>
      </c>
      <c r="C645" t="s">
        <v>148</v>
      </c>
      <c r="D645" s="2">
        <v>15875649.46243</v>
      </c>
    </row>
    <row r="646" spans="1:4" x14ac:dyDescent="0.35">
      <c r="A646" t="str">
        <f t="shared" si="9"/>
        <v>HSBC Seguros|14 Vida Gpo y Col</v>
      </c>
      <c r="B646" t="s">
        <v>66</v>
      </c>
      <c r="C646" t="s">
        <v>149</v>
      </c>
      <c r="D646" s="2">
        <v>708880.02473000006</v>
      </c>
    </row>
    <row r="647" spans="1:4" x14ac:dyDescent="0.35">
      <c r="A647" t="str">
        <f t="shared" si="9"/>
        <v>HSBC Seguros|28 Accidentes y Enfermedades Total</v>
      </c>
      <c r="B647" t="s">
        <v>66</v>
      </c>
      <c r="C647" t="s">
        <v>358</v>
      </c>
      <c r="D647" s="2">
        <v>435706.49731000001</v>
      </c>
    </row>
    <row r="648" spans="1:4" x14ac:dyDescent="0.35">
      <c r="A648" t="str">
        <f t="shared" ref="A648:A711" si="10">B648&amp;"|"&amp;C648</f>
        <v>HSBC Seguros|29 Accidentes Personales</v>
      </c>
      <c r="B648" t="s">
        <v>66</v>
      </c>
      <c r="C648" t="s">
        <v>359</v>
      </c>
      <c r="D648" s="2">
        <v>326948.37755000003</v>
      </c>
    </row>
    <row r="649" spans="1:4" x14ac:dyDescent="0.35">
      <c r="A649" t="str">
        <f t="shared" si="10"/>
        <v>HSBC Seguros|30 AP Individual</v>
      </c>
      <c r="B649" t="s">
        <v>66</v>
      </c>
      <c r="C649" t="s">
        <v>364</v>
      </c>
      <c r="D649" s="2">
        <v>250832.53999000002</v>
      </c>
    </row>
    <row r="650" spans="1:4" x14ac:dyDescent="0.35">
      <c r="A650" t="str">
        <f t="shared" si="10"/>
        <v>HSBC Seguros|31 AP Gpo y Col</v>
      </c>
      <c r="B650" t="s">
        <v>66</v>
      </c>
      <c r="C650" t="s">
        <v>360</v>
      </c>
      <c r="D650" s="2">
        <v>76115.83756</v>
      </c>
    </row>
    <row r="651" spans="1:4" x14ac:dyDescent="0.35">
      <c r="A651" t="str">
        <f t="shared" si="10"/>
        <v>HSBC Seguros|32 Gastos Medicos</v>
      </c>
      <c r="B651" t="s">
        <v>66</v>
      </c>
      <c r="C651" t="s">
        <v>367</v>
      </c>
      <c r="D651" s="2">
        <v>108758.11976</v>
      </c>
    </row>
    <row r="652" spans="1:4" x14ac:dyDescent="0.35">
      <c r="A652" t="str">
        <f t="shared" si="10"/>
        <v>HSBC Seguros|33 GMM. Individual</v>
      </c>
      <c r="B652" t="s">
        <v>66</v>
      </c>
      <c r="C652" t="s">
        <v>368</v>
      </c>
      <c r="D652" s="2">
        <v>108758.11976</v>
      </c>
    </row>
    <row r="653" spans="1:4" x14ac:dyDescent="0.35">
      <c r="A653" t="str">
        <f t="shared" si="10"/>
        <v>Inbursa|10 Total General</v>
      </c>
      <c r="B653" t="s">
        <v>69</v>
      </c>
      <c r="C653" t="s">
        <v>145</v>
      </c>
      <c r="D653" s="2">
        <v>30790952.222909998</v>
      </c>
    </row>
    <row r="654" spans="1:4" x14ac:dyDescent="0.35">
      <c r="A654" t="str">
        <f t="shared" si="10"/>
        <v>Inbursa|11 Total General Sin Pensiones</v>
      </c>
      <c r="B654" t="s">
        <v>69</v>
      </c>
      <c r="C654" t="s">
        <v>146</v>
      </c>
      <c r="D654" s="2">
        <v>30790952.222909998</v>
      </c>
    </row>
    <row r="655" spans="1:4" x14ac:dyDescent="0.35">
      <c r="A655" t="str">
        <f t="shared" si="10"/>
        <v>Inbursa|12 Vida Total</v>
      </c>
      <c r="B655" t="s">
        <v>69</v>
      </c>
      <c r="C655" t="s">
        <v>147</v>
      </c>
      <c r="D655" s="2">
        <v>6014101.7131199995</v>
      </c>
    </row>
    <row r="656" spans="1:4" x14ac:dyDescent="0.35">
      <c r="A656" t="str">
        <f t="shared" si="10"/>
        <v>Inbursa|13 Vida Individual</v>
      </c>
      <c r="B656" t="s">
        <v>69</v>
      </c>
      <c r="C656" t="s">
        <v>148</v>
      </c>
      <c r="D656" s="2">
        <v>3307478.7014099997</v>
      </c>
    </row>
    <row r="657" spans="1:4" x14ac:dyDescent="0.35">
      <c r="A657" t="str">
        <f t="shared" si="10"/>
        <v>Inbursa|14 Vida Gpo y Col</v>
      </c>
      <c r="B657" t="s">
        <v>69</v>
      </c>
      <c r="C657" t="s">
        <v>149</v>
      </c>
      <c r="D657" s="2">
        <v>2706623.0117099998</v>
      </c>
    </row>
    <row r="658" spans="1:4" x14ac:dyDescent="0.35">
      <c r="A658" t="str">
        <f t="shared" si="10"/>
        <v>Inbursa|28 Accidentes y Enfermedades Total</v>
      </c>
      <c r="B658" t="s">
        <v>69</v>
      </c>
      <c r="C658" t="s">
        <v>358</v>
      </c>
      <c r="D658" s="2">
        <v>6149622.8427499998</v>
      </c>
    </row>
    <row r="659" spans="1:4" x14ac:dyDescent="0.35">
      <c r="A659" t="str">
        <f t="shared" si="10"/>
        <v>Inbursa|29 Accidentes Personales</v>
      </c>
      <c r="B659" t="s">
        <v>69</v>
      </c>
      <c r="C659" t="s">
        <v>359</v>
      </c>
      <c r="D659" s="2">
        <v>76163.284040000013</v>
      </c>
    </row>
    <row r="660" spans="1:4" x14ac:dyDescent="0.35">
      <c r="A660" t="str">
        <f t="shared" si="10"/>
        <v>Inbursa|30 AP Individual</v>
      </c>
      <c r="B660" t="s">
        <v>69</v>
      </c>
      <c r="C660" t="s">
        <v>364</v>
      </c>
      <c r="D660" s="2">
        <v>16298.135539999999</v>
      </c>
    </row>
    <row r="661" spans="1:4" x14ac:dyDescent="0.35">
      <c r="A661" t="str">
        <f t="shared" si="10"/>
        <v>Inbursa|31 AP Gpo y Col</v>
      </c>
      <c r="B661" t="s">
        <v>69</v>
      </c>
      <c r="C661" t="s">
        <v>360</v>
      </c>
      <c r="D661" s="2">
        <v>59865.148500000003</v>
      </c>
    </row>
    <row r="662" spans="1:4" x14ac:dyDescent="0.35">
      <c r="A662" t="str">
        <f t="shared" si="10"/>
        <v>Inbursa|32 Gastos Medicos</v>
      </c>
      <c r="B662" t="s">
        <v>69</v>
      </c>
      <c r="C662" t="s">
        <v>367</v>
      </c>
      <c r="D662" s="2">
        <v>6073459.5587100005</v>
      </c>
    </row>
    <row r="663" spans="1:4" x14ac:dyDescent="0.35">
      <c r="A663" t="str">
        <f t="shared" si="10"/>
        <v>Inbursa|33 GMM. Individual</v>
      </c>
      <c r="B663" t="s">
        <v>69</v>
      </c>
      <c r="C663" t="s">
        <v>368</v>
      </c>
      <c r="D663" s="2">
        <v>2926033.6680199997</v>
      </c>
    </row>
    <row r="664" spans="1:4" x14ac:dyDescent="0.35">
      <c r="A664" t="str">
        <f t="shared" si="10"/>
        <v>Inbursa|34 GMM. Gpo y Col</v>
      </c>
      <c r="B664" t="s">
        <v>69</v>
      </c>
      <c r="C664" t="s">
        <v>369</v>
      </c>
      <c r="D664" s="2">
        <v>3147425.8906900003</v>
      </c>
    </row>
    <row r="665" spans="1:4" x14ac:dyDescent="0.35">
      <c r="A665" t="str">
        <f t="shared" si="10"/>
        <v>Inbursa|38 Daños Total</v>
      </c>
      <c r="B665" t="s">
        <v>69</v>
      </c>
      <c r="C665" t="s">
        <v>339</v>
      </c>
      <c r="D665" s="2">
        <v>18627227.667040002</v>
      </c>
    </row>
    <row r="666" spans="1:4" x14ac:dyDescent="0.35">
      <c r="A666" t="str">
        <f t="shared" si="10"/>
        <v>Inbursa|39 Automoviles Total</v>
      </c>
      <c r="B666" t="s">
        <v>69</v>
      </c>
      <c r="C666" t="s">
        <v>337</v>
      </c>
      <c r="D666" s="2">
        <v>6706919.4443900008</v>
      </c>
    </row>
    <row r="667" spans="1:4" x14ac:dyDescent="0.35">
      <c r="A667" t="str">
        <f t="shared" si="10"/>
        <v>Inbursa|41 Automoviles Residentes</v>
      </c>
      <c r="B667" t="s">
        <v>69</v>
      </c>
      <c r="C667" t="s">
        <v>340</v>
      </c>
      <c r="D667" s="2">
        <v>4304955.1129200002</v>
      </c>
    </row>
    <row r="668" spans="1:4" x14ac:dyDescent="0.35">
      <c r="A668" t="str">
        <f t="shared" si="10"/>
        <v>Inbursa|42 Camiones</v>
      </c>
      <c r="B668" t="s">
        <v>69</v>
      </c>
      <c r="C668" t="s">
        <v>341</v>
      </c>
      <c r="D668" s="2">
        <v>2390556.4249999998</v>
      </c>
    </row>
    <row r="669" spans="1:4" x14ac:dyDescent="0.35">
      <c r="A669" t="str">
        <f t="shared" si="10"/>
        <v>Inbursa|43 Automoviles Turistas</v>
      </c>
      <c r="B669" t="s">
        <v>69</v>
      </c>
      <c r="C669" t="s">
        <v>365</v>
      </c>
      <c r="D669" s="2">
        <v>3830.5910600000002</v>
      </c>
    </row>
    <row r="670" spans="1:4" x14ac:dyDescent="0.35">
      <c r="A670" t="str">
        <f t="shared" si="10"/>
        <v>Inbursa|44 Otros Automoviles y Obligatorios</v>
      </c>
      <c r="B670" t="s">
        <v>69</v>
      </c>
      <c r="C670" t="s">
        <v>342</v>
      </c>
      <c r="D670" s="2">
        <v>7577.3154100000002</v>
      </c>
    </row>
    <row r="671" spans="1:4" x14ac:dyDescent="0.35">
      <c r="A671" t="str">
        <f t="shared" si="10"/>
        <v>Inbursa|46 Daños Sin Autos Total</v>
      </c>
      <c r="B671" t="s">
        <v>69</v>
      </c>
      <c r="C671" t="s">
        <v>338</v>
      </c>
      <c r="D671" s="2">
        <v>11920308.222650001</v>
      </c>
    </row>
    <row r="672" spans="1:4" x14ac:dyDescent="0.35">
      <c r="A672" t="str">
        <f t="shared" si="10"/>
        <v>Inbursa|46 Responsabilidad Civil y Riesgos Profesionales</v>
      </c>
      <c r="B672" t="s">
        <v>69</v>
      </c>
      <c r="C672" t="s">
        <v>343</v>
      </c>
      <c r="D672" s="2">
        <v>2109395.5470599998</v>
      </c>
    </row>
    <row r="673" spans="1:4" x14ac:dyDescent="0.35">
      <c r="A673" t="str">
        <f t="shared" si="10"/>
        <v>Inbursa|47 RC General</v>
      </c>
      <c r="B673" t="s">
        <v>69</v>
      </c>
      <c r="C673" t="s">
        <v>344</v>
      </c>
      <c r="D673" s="2">
        <v>1860315.10577</v>
      </c>
    </row>
    <row r="674" spans="1:4" x14ac:dyDescent="0.35">
      <c r="A674" t="str">
        <f t="shared" si="10"/>
        <v>Inbursa|48 RC Aviones y Barcos</v>
      </c>
      <c r="B674" t="s">
        <v>69</v>
      </c>
      <c r="C674" t="s">
        <v>345</v>
      </c>
      <c r="D674" s="2">
        <v>241370.79375000001</v>
      </c>
    </row>
    <row r="675" spans="1:4" x14ac:dyDescent="0.35">
      <c r="A675" t="str">
        <f t="shared" si="10"/>
        <v>Inbursa|49 RC Viajero</v>
      </c>
      <c r="B675" t="s">
        <v>69</v>
      </c>
      <c r="C675" t="s">
        <v>346</v>
      </c>
      <c r="D675" s="2">
        <v>7709.6475399999999</v>
      </c>
    </row>
    <row r="676" spans="1:4" x14ac:dyDescent="0.35">
      <c r="A676" t="str">
        <f t="shared" si="10"/>
        <v>Inbursa|51 Maritimo y Transportes</v>
      </c>
      <c r="B676" t="s">
        <v>69</v>
      </c>
      <c r="C676" t="s">
        <v>348</v>
      </c>
      <c r="D676" s="2">
        <v>958878.03917999996</v>
      </c>
    </row>
    <row r="677" spans="1:4" x14ac:dyDescent="0.35">
      <c r="A677" t="str">
        <f t="shared" si="10"/>
        <v>Inbursa|52 MyT Carga</v>
      </c>
      <c r="B677" t="s">
        <v>69</v>
      </c>
      <c r="C677" t="s">
        <v>349</v>
      </c>
      <c r="D677" s="2">
        <v>559255.73491999996</v>
      </c>
    </row>
    <row r="678" spans="1:4" x14ac:dyDescent="0.35">
      <c r="A678" t="str">
        <f t="shared" si="10"/>
        <v>Inbursa|53 MyT Cascos</v>
      </c>
      <c r="B678" t="s">
        <v>69</v>
      </c>
      <c r="C678" t="s">
        <v>350</v>
      </c>
      <c r="D678" s="2">
        <v>399622.30426</v>
      </c>
    </row>
    <row r="679" spans="1:4" x14ac:dyDescent="0.35">
      <c r="A679" t="str">
        <f t="shared" si="10"/>
        <v>Inbursa|54 Incendio</v>
      </c>
      <c r="B679" t="s">
        <v>69</v>
      </c>
      <c r="C679" t="s">
        <v>351</v>
      </c>
      <c r="D679" s="2">
        <v>2224761.0123800002</v>
      </c>
    </row>
    <row r="680" spans="1:4" x14ac:dyDescent="0.35">
      <c r="A680" t="str">
        <f t="shared" si="10"/>
        <v>Inbursa|55 Riesgos Catastroficos</v>
      </c>
      <c r="B680" t="s">
        <v>69</v>
      </c>
      <c r="C680" t="s">
        <v>352</v>
      </c>
      <c r="D680" s="2">
        <v>4003623.73789</v>
      </c>
    </row>
    <row r="681" spans="1:4" x14ac:dyDescent="0.35">
      <c r="A681" t="str">
        <f t="shared" si="10"/>
        <v>Inbursa|56 Terremoto y Erupcion Volcanica</v>
      </c>
      <c r="B681" t="s">
        <v>69</v>
      </c>
      <c r="C681" t="s">
        <v>353</v>
      </c>
      <c r="D681" s="2">
        <v>1723354.7372999999</v>
      </c>
    </row>
    <row r="682" spans="1:4" x14ac:dyDescent="0.35">
      <c r="A682" t="str">
        <f t="shared" si="10"/>
        <v>Inbursa|57 Huracan y Otros Riesgos Hidrometeorologicos</v>
      </c>
      <c r="B682" t="s">
        <v>69</v>
      </c>
      <c r="C682" t="s">
        <v>354</v>
      </c>
      <c r="D682" s="2">
        <v>2280269.0005900003</v>
      </c>
    </row>
    <row r="683" spans="1:4" x14ac:dyDescent="0.35">
      <c r="A683" t="str">
        <f t="shared" si="10"/>
        <v>Inbursa|63 Diversos</v>
      </c>
      <c r="B683" t="s">
        <v>69</v>
      </c>
      <c r="C683" t="s">
        <v>355</v>
      </c>
      <c r="D683" s="2">
        <v>2623649.8861400001</v>
      </c>
    </row>
    <row r="684" spans="1:4" x14ac:dyDescent="0.35">
      <c r="A684" t="str">
        <f t="shared" si="10"/>
        <v>Inbursa|64 Miscelaneos</v>
      </c>
      <c r="B684" t="s">
        <v>69</v>
      </c>
      <c r="C684" t="s">
        <v>356</v>
      </c>
      <c r="D684" s="2">
        <v>744117.69972999999</v>
      </c>
    </row>
    <row r="685" spans="1:4" x14ac:dyDescent="0.35">
      <c r="A685" t="str">
        <f t="shared" si="10"/>
        <v>Inbursa|65 Tecnicos</v>
      </c>
      <c r="B685" t="s">
        <v>69</v>
      </c>
      <c r="C685" t="s">
        <v>357</v>
      </c>
      <c r="D685" s="2">
        <v>1879532.1864100001</v>
      </c>
    </row>
    <row r="686" spans="1:4" x14ac:dyDescent="0.35">
      <c r="A686" t="str">
        <f t="shared" si="10"/>
        <v>Insignia Life|10 Total General</v>
      </c>
      <c r="B686" t="s">
        <v>119</v>
      </c>
      <c r="C686" t="s">
        <v>145</v>
      </c>
      <c r="D686" s="2">
        <v>2296927.3699899996</v>
      </c>
    </row>
    <row r="687" spans="1:4" x14ac:dyDescent="0.35">
      <c r="A687" t="str">
        <f t="shared" si="10"/>
        <v>Insignia Life|11 Total General Sin Pensiones</v>
      </c>
      <c r="B687" t="s">
        <v>119</v>
      </c>
      <c r="C687" t="s">
        <v>146</v>
      </c>
      <c r="D687" s="2">
        <v>2296927.3699899996</v>
      </c>
    </row>
    <row r="688" spans="1:4" x14ac:dyDescent="0.35">
      <c r="A688" t="str">
        <f t="shared" si="10"/>
        <v>Insignia Life|12 Vida Total</v>
      </c>
      <c r="B688" t="s">
        <v>119</v>
      </c>
      <c r="C688" t="s">
        <v>147</v>
      </c>
      <c r="D688" s="2">
        <v>2296927.3699899996</v>
      </c>
    </row>
    <row r="689" spans="1:4" x14ac:dyDescent="0.35">
      <c r="A689" t="str">
        <f t="shared" si="10"/>
        <v>Insignia Life|13 Vida Individual</v>
      </c>
      <c r="B689" t="s">
        <v>119</v>
      </c>
      <c r="C689" t="s">
        <v>148</v>
      </c>
      <c r="D689" s="2">
        <v>1598871.6704300002</v>
      </c>
    </row>
    <row r="690" spans="1:4" x14ac:dyDescent="0.35">
      <c r="A690" t="str">
        <f t="shared" si="10"/>
        <v>Insignia Life|14 Vida Gpo y Col</v>
      </c>
      <c r="B690" t="s">
        <v>119</v>
      </c>
      <c r="C690" t="s">
        <v>149</v>
      </c>
      <c r="D690" s="2">
        <v>698055.69955999998</v>
      </c>
    </row>
    <row r="691" spans="1:4" x14ac:dyDescent="0.35">
      <c r="A691" t="str">
        <f t="shared" si="10"/>
        <v>La Latinoamericana|10 Total General</v>
      </c>
      <c r="B691" t="s">
        <v>83</v>
      </c>
      <c r="C691" t="s">
        <v>145</v>
      </c>
      <c r="D691" s="2">
        <v>1543430.5720599999</v>
      </c>
    </row>
    <row r="692" spans="1:4" x14ac:dyDescent="0.35">
      <c r="A692" t="str">
        <f t="shared" si="10"/>
        <v>La Latinoamericana|11 Total General Sin Pensiones</v>
      </c>
      <c r="B692" t="s">
        <v>83</v>
      </c>
      <c r="C692" t="s">
        <v>146</v>
      </c>
      <c r="D692" s="2">
        <v>1543430.5720599999</v>
      </c>
    </row>
    <row r="693" spans="1:4" x14ac:dyDescent="0.35">
      <c r="A693" t="str">
        <f t="shared" si="10"/>
        <v>La Latinoamericana|12 Vida Total</v>
      </c>
      <c r="B693" t="s">
        <v>83</v>
      </c>
      <c r="C693" t="s">
        <v>147</v>
      </c>
      <c r="D693" s="2">
        <v>232352.28250999999</v>
      </c>
    </row>
    <row r="694" spans="1:4" x14ac:dyDescent="0.35">
      <c r="A694" t="str">
        <f t="shared" si="10"/>
        <v>La Latinoamericana|13 Vida Individual</v>
      </c>
      <c r="B694" t="s">
        <v>83</v>
      </c>
      <c r="C694" t="s">
        <v>148</v>
      </c>
      <c r="D694" s="2">
        <v>21443.686799999999</v>
      </c>
    </row>
    <row r="695" spans="1:4" x14ac:dyDescent="0.35">
      <c r="A695" t="str">
        <f t="shared" si="10"/>
        <v>La Latinoamericana|14 Vida Gpo y Col</v>
      </c>
      <c r="B695" t="s">
        <v>83</v>
      </c>
      <c r="C695" t="s">
        <v>149</v>
      </c>
      <c r="D695" s="2">
        <v>210908.59570999999</v>
      </c>
    </row>
    <row r="696" spans="1:4" x14ac:dyDescent="0.35">
      <c r="A696" t="str">
        <f t="shared" si="10"/>
        <v>La Latinoamericana|28 Accidentes y Enfermedades Total</v>
      </c>
      <c r="B696" t="s">
        <v>83</v>
      </c>
      <c r="C696" t="s">
        <v>358</v>
      </c>
      <c r="D696" s="2">
        <v>797609.64225999999</v>
      </c>
    </row>
    <row r="697" spans="1:4" x14ac:dyDescent="0.35">
      <c r="A697" t="str">
        <f t="shared" si="10"/>
        <v>La Latinoamericana|29 Accidentes Personales</v>
      </c>
      <c r="B697" t="s">
        <v>83</v>
      </c>
      <c r="C697" t="s">
        <v>359</v>
      </c>
      <c r="D697" s="2">
        <v>196797.96257</v>
      </c>
    </row>
    <row r="698" spans="1:4" x14ac:dyDescent="0.35">
      <c r="A698" t="str">
        <f t="shared" si="10"/>
        <v>La Latinoamericana|30 AP Individual</v>
      </c>
      <c r="B698" t="s">
        <v>83</v>
      </c>
      <c r="C698" t="s">
        <v>364</v>
      </c>
      <c r="D698" s="2">
        <v>98.974339999999998</v>
      </c>
    </row>
    <row r="699" spans="1:4" x14ac:dyDescent="0.35">
      <c r="A699" t="str">
        <f t="shared" si="10"/>
        <v>La Latinoamericana|31 AP Gpo y Col</v>
      </c>
      <c r="B699" t="s">
        <v>83</v>
      </c>
      <c r="C699" t="s">
        <v>360</v>
      </c>
      <c r="D699" s="2">
        <v>196698.98822999999</v>
      </c>
    </row>
    <row r="700" spans="1:4" x14ac:dyDescent="0.35">
      <c r="A700" t="str">
        <f t="shared" si="10"/>
        <v>La Latinoamericana|32 Gastos Medicos</v>
      </c>
      <c r="B700" t="s">
        <v>83</v>
      </c>
      <c r="C700" t="s">
        <v>367</v>
      </c>
      <c r="D700" s="2">
        <v>600811.67969000002</v>
      </c>
    </row>
    <row r="701" spans="1:4" x14ac:dyDescent="0.35">
      <c r="A701" t="str">
        <f t="shared" si="10"/>
        <v>La Latinoamericana|33 GMM. Individual</v>
      </c>
      <c r="B701" t="s">
        <v>83</v>
      </c>
      <c r="C701" t="s">
        <v>368</v>
      </c>
      <c r="D701" s="2">
        <v>274911.42960000003</v>
      </c>
    </row>
    <row r="702" spans="1:4" x14ac:dyDescent="0.35">
      <c r="A702" t="str">
        <f t="shared" si="10"/>
        <v>La Latinoamericana|34 GMM. Gpo y Col</v>
      </c>
      <c r="B702" t="s">
        <v>83</v>
      </c>
      <c r="C702" t="s">
        <v>369</v>
      </c>
      <c r="D702" s="2">
        <v>325900.25008999999</v>
      </c>
    </row>
    <row r="703" spans="1:4" x14ac:dyDescent="0.35">
      <c r="A703" t="str">
        <f t="shared" si="10"/>
        <v>La Latinoamericana|38 Daños Total</v>
      </c>
      <c r="B703" t="s">
        <v>83</v>
      </c>
      <c r="C703" t="s">
        <v>339</v>
      </c>
      <c r="D703" s="2">
        <v>513468.64728999999</v>
      </c>
    </row>
    <row r="704" spans="1:4" x14ac:dyDescent="0.35">
      <c r="A704" t="str">
        <f t="shared" si="10"/>
        <v>La Latinoamericana|39 Automoviles Total</v>
      </c>
      <c r="B704" t="s">
        <v>83</v>
      </c>
      <c r="C704" t="s">
        <v>337</v>
      </c>
      <c r="D704" s="2">
        <v>288415.81586000003</v>
      </c>
    </row>
    <row r="705" spans="1:4" x14ac:dyDescent="0.35">
      <c r="A705" t="str">
        <f t="shared" si="10"/>
        <v>La Latinoamericana|41 Automoviles Residentes</v>
      </c>
      <c r="B705" t="s">
        <v>83</v>
      </c>
      <c r="C705" t="s">
        <v>340</v>
      </c>
      <c r="D705" s="2">
        <v>209249.13281000001</v>
      </c>
    </row>
    <row r="706" spans="1:4" x14ac:dyDescent="0.35">
      <c r="A706" t="str">
        <f t="shared" si="10"/>
        <v>La Latinoamericana|42 Camiones</v>
      </c>
      <c r="B706" t="s">
        <v>83</v>
      </c>
      <c r="C706" t="s">
        <v>341</v>
      </c>
      <c r="D706" s="2">
        <v>66307.730079999994</v>
      </c>
    </row>
    <row r="707" spans="1:4" x14ac:dyDescent="0.35">
      <c r="A707" t="str">
        <f t="shared" si="10"/>
        <v>La Latinoamericana|44 Otros Automoviles y Obligatorios</v>
      </c>
      <c r="B707" t="s">
        <v>83</v>
      </c>
      <c r="C707" t="s">
        <v>342</v>
      </c>
      <c r="D707" s="2">
        <v>12858.95297</v>
      </c>
    </row>
    <row r="708" spans="1:4" x14ac:dyDescent="0.35">
      <c r="A708" t="str">
        <f t="shared" si="10"/>
        <v>La Latinoamericana|46 Daños Sin Autos Total</v>
      </c>
      <c r="B708" t="s">
        <v>83</v>
      </c>
      <c r="C708" t="s">
        <v>338</v>
      </c>
      <c r="D708" s="2">
        <v>225052.83142999999</v>
      </c>
    </row>
    <row r="709" spans="1:4" x14ac:dyDescent="0.35">
      <c r="A709" t="str">
        <f t="shared" si="10"/>
        <v>La Latinoamericana|46 Responsabilidad Civil y Riesgos Profesionales</v>
      </c>
      <c r="B709" t="s">
        <v>83</v>
      </c>
      <c r="C709" t="s">
        <v>343</v>
      </c>
      <c r="D709" s="2">
        <v>209823.83250999998</v>
      </c>
    </row>
    <row r="710" spans="1:4" x14ac:dyDescent="0.35">
      <c r="A710" t="str">
        <f t="shared" si="10"/>
        <v>La Latinoamericana|47 RC General</v>
      </c>
      <c r="B710" t="s">
        <v>83</v>
      </c>
      <c r="C710" t="s">
        <v>344</v>
      </c>
      <c r="D710" s="2">
        <v>209257.40616999997</v>
      </c>
    </row>
    <row r="711" spans="1:4" x14ac:dyDescent="0.35">
      <c r="A711" t="str">
        <f t="shared" si="10"/>
        <v>La Latinoamericana|49 RC Viajero</v>
      </c>
      <c r="B711" t="s">
        <v>83</v>
      </c>
      <c r="C711" t="s">
        <v>346</v>
      </c>
      <c r="D711" s="2">
        <v>566.42633999999998</v>
      </c>
    </row>
    <row r="712" spans="1:4" x14ac:dyDescent="0.35">
      <c r="A712" t="str">
        <f t="shared" ref="A712:A775" si="11">B712&amp;"|"&amp;C712</f>
        <v>La Latinoamericana|54 Incendio</v>
      </c>
      <c r="B712" t="s">
        <v>83</v>
      </c>
      <c r="C712" t="s">
        <v>351</v>
      </c>
      <c r="D712" s="2">
        <v>983.63285999999994</v>
      </c>
    </row>
    <row r="713" spans="1:4" x14ac:dyDescent="0.35">
      <c r="A713" t="str">
        <f t="shared" si="11"/>
        <v>La Latinoamericana|63 Diversos</v>
      </c>
      <c r="B713" t="s">
        <v>83</v>
      </c>
      <c r="C713" t="s">
        <v>355</v>
      </c>
      <c r="D713" s="2">
        <v>14245.36606</v>
      </c>
    </row>
    <row r="714" spans="1:4" x14ac:dyDescent="0.35">
      <c r="A714" t="str">
        <f t="shared" si="11"/>
        <v>La Latinoamericana|64 Miscelaneos</v>
      </c>
      <c r="B714" t="s">
        <v>83</v>
      </c>
      <c r="C714" t="s">
        <v>356</v>
      </c>
      <c r="D714" s="2">
        <v>13141.95844</v>
      </c>
    </row>
    <row r="715" spans="1:4" x14ac:dyDescent="0.35">
      <c r="A715" t="str">
        <f t="shared" si="11"/>
        <v>La Latinoamericana|65 Tecnicos</v>
      </c>
      <c r="B715" t="s">
        <v>83</v>
      </c>
      <c r="C715" t="s">
        <v>357</v>
      </c>
      <c r="D715" s="2">
        <v>1103.4076200000002</v>
      </c>
    </row>
    <row r="716" spans="1:4" x14ac:dyDescent="0.35">
      <c r="A716" t="str">
        <f t="shared" si="11"/>
        <v>Mapfre México|10 Total General</v>
      </c>
      <c r="B716" t="s">
        <v>30</v>
      </c>
      <c r="C716" t="s">
        <v>145</v>
      </c>
      <c r="D716" s="2">
        <v>31887947.205630001</v>
      </c>
    </row>
    <row r="717" spans="1:4" x14ac:dyDescent="0.35">
      <c r="A717" t="str">
        <f t="shared" si="11"/>
        <v>Mapfre México|11 Total General Sin Pensiones</v>
      </c>
      <c r="B717" t="s">
        <v>30</v>
      </c>
      <c r="C717" t="s">
        <v>146</v>
      </c>
      <c r="D717" s="2">
        <v>31887947.205630001</v>
      </c>
    </row>
    <row r="718" spans="1:4" x14ac:dyDescent="0.35">
      <c r="A718" t="str">
        <f t="shared" si="11"/>
        <v>Mapfre México|12 Vida Total</v>
      </c>
      <c r="B718" t="s">
        <v>30</v>
      </c>
      <c r="C718" t="s">
        <v>147</v>
      </c>
      <c r="D718" s="2">
        <v>9000545.2941200007</v>
      </c>
    </row>
    <row r="719" spans="1:4" x14ac:dyDescent="0.35">
      <c r="A719" t="str">
        <f t="shared" si="11"/>
        <v>Mapfre México|13 Vida Individual</v>
      </c>
      <c r="B719" t="s">
        <v>30</v>
      </c>
      <c r="C719" t="s">
        <v>148</v>
      </c>
      <c r="D719" s="2">
        <v>1781377.6906199998</v>
      </c>
    </row>
    <row r="720" spans="1:4" x14ac:dyDescent="0.35">
      <c r="A720" t="str">
        <f t="shared" si="11"/>
        <v>Mapfre México|14 Vida Gpo y Col</v>
      </c>
      <c r="B720" t="s">
        <v>30</v>
      </c>
      <c r="C720" t="s">
        <v>149</v>
      </c>
      <c r="D720" s="2">
        <v>7219167.6035000002</v>
      </c>
    </row>
    <row r="721" spans="1:4" x14ac:dyDescent="0.35">
      <c r="A721" t="str">
        <f t="shared" si="11"/>
        <v>Mapfre México|28 Accidentes y Enfermedades Total</v>
      </c>
      <c r="B721" t="s">
        <v>30</v>
      </c>
      <c r="C721" t="s">
        <v>358</v>
      </c>
      <c r="D721" s="2">
        <v>5589326.0278100008</v>
      </c>
    </row>
    <row r="722" spans="1:4" x14ac:dyDescent="0.35">
      <c r="A722" t="str">
        <f t="shared" si="11"/>
        <v>Mapfre México|29 Accidentes Personales</v>
      </c>
      <c r="B722" t="s">
        <v>30</v>
      </c>
      <c r="C722" t="s">
        <v>359</v>
      </c>
      <c r="D722" s="2">
        <v>217917.42212999999</v>
      </c>
    </row>
    <row r="723" spans="1:4" x14ac:dyDescent="0.35">
      <c r="A723" t="str">
        <f t="shared" si="11"/>
        <v>Mapfre México|30 AP Individual</v>
      </c>
      <c r="B723" t="s">
        <v>30</v>
      </c>
      <c r="C723" t="s">
        <v>364</v>
      </c>
      <c r="D723" s="2">
        <v>117447.61473999999</v>
      </c>
    </row>
    <row r="724" spans="1:4" x14ac:dyDescent="0.35">
      <c r="A724" t="str">
        <f t="shared" si="11"/>
        <v>Mapfre México|31 AP Gpo y Col</v>
      </c>
      <c r="B724" t="s">
        <v>30</v>
      </c>
      <c r="C724" t="s">
        <v>360</v>
      </c>
      <c r="D724" s="2">
        <v>100469.80738999999</v>
      </c>
    </row>
    <row r="725" spans="1:4" x14ac:dyDescent="0.35">
      <c r="A725" t="str">
        <f t="shared" si="11"/>
        <v>Mapfre México|32 Gastos Medicos</v>
      </c>
      <c r="B725" t="s">
        <v>30</v>
      </c>
      <c r="C725" t="s">
        <v>367</v>
      </c>
      <c r="D725" s="2">
        <v>5371408.60568</v>
      </c>
    </row>
    <row r="726" spans="1:4" x14ac:dyDescent="0.35">
      <c r="A726" t="str">
        <f t="shared" si="11"/>
        <v>Mapfre México|33 GMM. Individual</v>
      </c>
      <c r="B726" t="s">
        <v>30</v>
      </c>
      <c r="C726" t="s">
        <v>368</v>
      </c>
      <c r="D726" s="2">
        <v>3957056.95004</v>
      </c>
    </row>
    <row r="727" spans="1:4" x14ac:dyDescent="0.35">
      <c r="A727" t="str">
        <f t="shared" si="11"/>
        <v>Mapfre México|34 GMM. Gpo y Col</v>
      </c>
      <c r="B727" t="s">
        <v>30</v>
      </c>
      <c r="C727" t="s">
        <v>369</v>
      </c>
      <c r="D727" s="2">
        <v>1414351.65564</v>
      </c>
    </row>
    <row r="728" spans="1:4" x14ac:dyDescent="0.35">
      <c r="A728" t="str">
        <f t="shared" si="11"/>
        <v>Mapfre México|38 Daños Total</v>
      </c>
      <c r="B728" t="s">
        <v>30</v>
      </c>
      <c r="C728" t="s">
        <v>339</v>
      </c>
      <c r="D728" s="2">
        <v>17298075.883700002</v>
      </c>
    </row>
    <row r="729" spans="1:4" x14ac:dyDescent="0.35">
      <c r="A729" t="str">
        <f t="shared" si="11"/>
        <v>Mapfre México|39 Automoviles Total</v>
      </c>
      <c r="B729" t="s">
        <v>30</v>
      </c>
      <c r="C729" t="s">
        <v>337</v>
      </c>
      <c r="D729" s="2">
        <v>3433248.7899000002</v>
      </c>
    </row>
    <row r="730" spans="1:4" x14ac:dyDescent="0.35">
      <c r="A730" t="str">
        <f t="shared" si="11"/>
        <v>Mapfre México|41 Automoviles Residentes</v>
      </c>
      <c r="B730" t="s">
        <v>30</v>
      </c>
      <c r="C730" t="s">
        <v>340</v>
      </c>
      <c r="D730" s="2">
        <v>2736039.2761599999</v>
      </c>
    </row>
    <row r="731" spans="1:4" x14ac:dyDescent="0.35">
      <c r="A731" t="str">
        <f t="shared" si="11"/>
        <v>Mapfre México|42 Camiones</v>
      </c>
      <c r="B731" t="s">
        <v>30</v>
      </c>
      <c r="C731" t="s">
        <v>341</v>
      </c>
      <c r="D731" s="2">
        <v>613306.03570000001</v>
      </c>
    </row>
    <row r="732" spans="1:4" x14ac:dyDescent="0.35">
      <c r="A732" t="str">
        <f t="shared" si="11"/>
        <v>Mapfre México|43 Automoviles Turistas</v>
      </c>
      <c r="B732" t="s">
        <v>30</v>
      </c>
      <c r="C732" t="s">
        <v>365</v>
      </c>
      <c r="D732" s="2">
        <v>83903.478040000002</v>
      </c>
    </row>
    <row r="733" spans="1:4" x14ac:dyDescent="0.35">
      <c r="A733" t="str">
        <f t="shared" si="11"/>
        <v>Mapfre México|46 Daños Sin Autos Total</v>
      </c>
      <c r="B733" t="s">
        <v>30</v>
      </c>
      <c r="C733" t="s">
        <v>338</v>
      </c>
      <c r="D733" s="2">
        <v>13864827.093800001</v>
      </c>
    </row>
    <row r="734" spans="1:4" x14ac:dyDescent="0.35">
      <c r="A734" t="str">
        <f t="shared" si="11"/>
        <v>Mapfre México|46 Responsabilidad Civil y Riesgos Profesionales</v>
      </c>
      <c r="B734" t="s">
        <v>30</v>
      </c>
      <c r="C734" t="s">
        <v>343</v>
      </c>
      <c r="D734" s="2">
        <v>1255719.8773800002</v>
      </c>
    </row>
    <row r="735" spans="1:4" x14ac:dyDescent="0.35">
      <c r="A735" t="str">
        <f t="shared" si="11"/>
        <v>Mapfre México|47 RC General</v>
      </c>
      <c r="B735" t="s">
        <v>30</v>
      </c>
      <c r="C735" t="s">
        <v>344</v>
      </c>
      <c r="D735" s="2">
        <v>1060038.9489899999</v>
      </c>
    </row>
    <row r="736" spans="1:4" x14ac:dyDescent="0.35">
      <c r="A736" t="str">
        <f t="shared" si="11"/>
        <v>Mapfre México|48 RC Aviones y Barcos</v>
      </c>
      <c r="B736" t="s">
        <v>30</v>
      </c>
      <c r="C736" t="s">
        <v>345</v>
      </c>
      <c r="D736" s="2">
        <v>194071.65711</v>
      </c>
    </row>
    <row r="737" spans="1:4" x14ac:dyDescent="0.35">
      <c r="A737" t="str">
        <f t="shared" si="11"/>
        <v>Mapfre México|50 RC Otros</v>
      </c>
      <c r="B737" t="s">
        <v>30</v>
      </c>
      <c r="C737" t="s">
        <v>347</v>
      </c>
      <c r="D737" s="2">
        <v>1609.2712799999999</v>
      </c>
    </row>
    <row r="738" spans="1:4" x14ac:dyDescent="0.35">
      <c r="A738" t="str">
        <f t="shared" si="11"/>
        <v>Mapfre México|51 Maritimo y Transportes</v>
      </c>
      <c r="B738" t="s">
        <v>30</v>
      </c>
      <c r="C738" t="s">
        <v>348</v>
      </c>
      <c r="D738" s="2">
        <v>3386951.8358200002</v>
      </c>
    </row>
    <row r="739" spans="1:4" x14ac:dyDescent="0.35">
      <c r="A739" t="str">
        <f t="shared" si="11"/>
        <v>Mapfre México|52 MyT Carga</v>
      </c>
      <c r="B739" t="s">
        <v>30</v>
      </c>
      <c r="C739" t="s">
        <v>349</v>
      </c>
      <c r="D739" s="2">
        <v>1021308.95661</v>
      </c>
    </row>
    <row r="740" spans="1:4" x14ac:dyDescent="0.35">
      <c r="A740" t="str">
        <f t="shared" si="11"/>
        <v>Mapfre México|53 MyT Cascos</v>
      </c>
      <c r="B740" t="s">
        <v>30</v>
      </c>
      <c r="C740" t="s">
        <v>350</v>
      </c>
      <c r="D740" s="2">
        <v>2365642.8792099999</v>
      </c>
    </row>
    <row r="741" spans="1:4" x14ac:dyDescent="0.35">
      <c r="A741" t="str">
        <f t="shared" si="11"/>
        <v>Mapfre México|54 Incendio</v>
      </c>
      <c r="B741" t="s">
        <v>30</v>
      </c>
      <c r="C741" t="s">
        <v>351</v>
      </c>
      <c r="D741" s="2">
        <v>4582346.3733900003</v>
      </c>
    </row>
    <row r="742" spans="1:4" x14ac:dyDescent="0.35">
      <c r="A742" t="str">
        <f t="shared" si="11"/>
        <v>Mapfre México|55 Riesgos Catastroficos</v>
      </c>
      <c r="B742" t="s">
        <v>30</v>
      </c>
      <c r="C742" t="s">
        <v>352</v>
      </c>
      <c r="D742" s="2">
        <v>2940228.5083400002</v>
      </c>
    </row>
    <row r="743" spans="1:4" x14ac:dyDescent="0.35">
      <c r="A743" t="str">
        <f t="shared" si="11"/>
        <v>Mapfre México|56 Terremoto y Erupcion Volcanica</v>
      </c>
      <c r="B743" t="s">
        <v>30</v>
      </c>
      <c r="C743" t="s">
        <v>353</v>
      </c>
      <c r="D743" s="2">
        <v>1262399.98869</v>
      </c>
    </row>
    <row r="744" spans="1:4" x14ac:dyDescent="0.35">
      <c r="A744" t="str">
        <f t="shared" si="11"/>
        <v>Mapfre México|57 Huracan y Otros Riesgos Hidrometeorologicos</v>
      </c>
      <c r="B744" t="s">
        <v>30</v>
      </c>
      <c r="C744" t="s">
        <v>354</v>
      </c>
      <c r="D744" s="2">
        <v>1677828.5196500001</v>
      </c>
    </row>
    <row r="745" spans="1:4" x14ac:dyDescent="0.35">
      <c r="A745" t="str">
        <f t="shared" si="11"/>
        <v>Mapfre México|59 Agricola y de Animales</v>
      </c>
      <c r="B745" t="s">
        <v>30</v>
      </c>
      <c r="C745" t="s">
        <v>361</v>
      </c>
      <c r="D745" s="2">
        <v>53770.785280000004</v>
      </c>
    </row>
    <row r="746" spans="1:4" x14ac:dyDescent="0.35">
      <c r="A746" t="str">
        <f t="shared" si="11"/>
        <v>Mapfre México|60 AyA Agricola</v>
      </c>
      <c r="B746" t="s">
        <v>30</v>
      </c>
      <c r="C746" t="s">
        <v>362</v>
      </c>
      <c r="D746" s="2">
        <v>51207.135270000006</v>
      </c>
    </row>
    <row r="747" spans="1:4" x14ac:dyDescent="0.35">
      <c r="A747" t="str">
        <f t="shared" si="11"/>
        <v>Mapfre México|62 AyA Pecuario</v>
      </c>
      <c r="B747" t="s">
        <v>30</v>
      </c>
      <c r="C747" t="s">
        <v>363</v>
      </c>
      <c r="D747" s="2">
        <v>2563.6500099999998</v>
      </c>
    </row>
    <row r="748" spans="1:4" x14ac:dyDescent="0.35">
      <c r="A748" t="str">
        <f t="shared" si="11"/>
        <v>Mapfre México|63 Diversos</v>
      </c>
      <c r="B748" t="s">
        <v>30</v>
      </c>
      <c r="C748" t="s">
        <v>355</v>
      </c>
      <c r="D748" s="2">
        <v>1645809.7135899998</v>
      </c>
    </row>
    <row r="749" spans="1:4" x14ac:dyDescent="0.35">
      <c r="A749" t="str">
        <f t="shared" si="11"/>
        <v>Mapfre México|64 Miscelaneos</v>
      </c>
      <c r="B749" t="s">
        <v>30</v>
      </c>
      <c r="C749" t="s">
        <v>356</v>
      </c>
      <c r="D749" s="2">
        <v>555148.39112000004</v>
      </c>
    </row>
    <row r="750" spans="1:4" x14ac:dyDescent="0.35">
      <c r="A750" t="str">
        <f t="shared" si="11"/>
        <v>Mapfre México|65 Tecnicos</v>
      </c>
      <c r="B750" t="s">
        <v>30</v>
      </c>
      <c r="C750" t="s">
        <v>357</v>
      </c>
      <c r="D750" s="2">
        <v>1090661.32247</v>
      </c>
    </row>
    <row r="751" spans="1:4" x14ac:dyDescent="0.35">
      <c r="A751" t="str">
        <f t="shared" si="11"/>
        <v>MediAccess|10 Total General</v>
      </c>
      <c r="B751" t="s">
        <v>60</v>
      </c>
      <c r="C751" t="s">
        <v>145</v>
      </c>
      <c r="D751" s="2">
        <v>415431.26504000003</v>
      </c>
    </row>
    <row r="752" spans="1:4" x14ac:dyDescent="0.35">
      <c r="A752" t="str">
        <f t="shared" si="11"/>
        <v>MediAccess|11 Total General Sin Pensiones</v>
      </c>
      <c r="B752" t="s">
        <v>60</v>
      </c>
      <c r="C752" t="s">
        <v>146</v>
      </c>
      <c r="D752" s="2">
        <v>415431.26504000003</v>
      </c>
    </row>
    <row r="753" spans="1:4" x14ac:dyDescent="0.35">
      <c r="A753" t="str">
        <f t="shared" si="11"/>
        <v>MediAccess|28 Accidentes y Enfermedades Total</v>
      </c>
      <c r="B753" t="s">
        <v>60</v>
      </c>
      <c r="C753" t="s">
        <v>358</v>
      </c>
      <c r="D753" s="2">
        <v>415431.26504000003</v>
      </c>
    </row>
    <row r="754" spans="1:4" x14ac:dyDescent="0.35">
      <c r="A754" t="str">
        <f t="shared" si="11"/>
        <v>MediAccess|32 Gastos Medicos</v>
      </c>
      <c r="B754" t="s">
        <v>60</v>
      </c>
      <c r="C754" t="s">
        <v>367</v>
      </c>
      <c r="D754" s="2">
        <v>12.61923</v>
      </c>
    </row>
    <row r="755" spans="1:4" x14ac:dyDescent="0.35">
      <c r="A755" t="str">
        <f t="shared" si="11"/>
        <v>MediAccess|33 GMM. Individual</v>
      </c>
      <c r="B755" t="s">
        <v>60</v>
      </c>
      <c r="C755" t="s">
        <v>368</v>
      </c>
      <c r="D755" s="2">
        <v>12.61923</v>
      </c>
    </row>
    <row r="756" spans="1:4" x14ac:dyDescent="0.35">
      <c r="A756" t="str">
        <f t="shared" si="11"/>
        <v>MediAccess|35 Salud</v>
      </c>
      <c r="B756" t="s">
        <v>60</v>
      </c>
      <c r="C756" t="s">
        <v>370</v>
      </c>
      <c r="D756" s="2">
        <v>415418.64581000002</v>
      </c>
    </row>
    <row r="757" spans="1:4" x14ac:dyDescent="0.35">
      <c r="A757" t="str">
        <f t="shared" si="11"/>
        <v>MediAccess|36 Salud Individual</v>
      </c>
      <c r="B757" t="s">
        <v>60</v>
      </c>
      <c r="C757" t="s">
        <v>371</v>
      </c>
      <c r="D757" s="2">
        <v>112681.67178</v>
      </c>
    </row>
    <row r="758" spans="1:4" x14ac:dyDescent="0.35">
      <c r="A758" t="str">
        <f t="shared" si="11"/>
        <v>MediAccess|37 Salud Gpo y Col</v>
      </c>
      <c r="B758" t="s">
        <v>60</v>
      </c>
      <c r="C758" t="s">
        <v>372</v>
      </c>
      <c r="D758" s="2">
        <v>302736.97402999998</v>
      </c>
    </row>
    <row r="759" spans="1:4" x14ac:dyDescent="0.35">
      <c r="A759" t="str">
        <f t="shared" si="11"/>
        <v>Metlife México|10 Total General</v>
      </c>
      <c r="B759" t="s">
        <v>54</v>
      </c>
      <c r="C759" t="s">
        <v>145</v>
      </c>
      <c r="D759" s="2">
        <v>84280855.568709999</v>
      </c>
    </row>
    <row r="760" spans="1:4" x14ac:dyDescent="0.35">
      <c r="A760" t="str">
        <f t="shared" si="11"/>
        <v>Metlife México|11 Total General Sin Pensiones</v>
      </c>
      <c r="B760" t="s">
        <v>54</v>
      </c>
      <c r="C760" t="s">
        <v>146</v>
      </c>
      <c r="D760" s="2">
        <v>84280855.568709999</v>
      </c>
    </row>
    <row r="761" spans="1:4" x14ac:dyDescent="0.35">
      <c r="A761" t="str">
        <f t="shared" si="11"/>
        <v>Metlife México|12 Vida Total</v>
      </c>
      <c r="B761" t="s">
        <v>54</v>
      </c>
      <c r="C761" t="s">
        <v>147</v>
      </c>
      <c r="D761" s="2">
        <v>54803279.124120004</v>
      </c>
    </row>
    <row r="762" spans="1:4" x14ac:dyDescent="0.35">
      <c r="A762" t="str">
        <f t="shared" si="11"/>
        <v>Metlife México|13 Vida Individual</v>
      </c>
      <c r="B762" t="s">
        <v>54</v>
      </c>
      <c r="C762" t="s">
        <v>148</v>
      </c>
      <c r="D762" s="2">
        <v>34273253.134830005</v>
      </c>
    </row>
    <row r="763" spans="1:4" x14ac:dyDescent="0.35">
      <c r="A763" t="str">
        <f t="shared" si="11"/>
        <v>Metlife México|14 Vida Gpo y Col</v>
      </c>
      <c r="B763" t="s">
        <v>54</v>
      </c>
      <c r="C763" t="s">
        <v>149</v>
      </c>
      <c r="D763" s="2">
        <v>20530025.989290003</v>
      </c>
    </row>
    <row r="764" spans="1:4" x14ac:dyDescent="0.35">
      <c r="A764" t="str">
        <f t="shared" si="11"/>
        <v>Metlife México|28 Accidentes y Enfermedades Total</v>
      </c>
      <c r="B764" t="s">
        <v>54</v>
      </c>
      <c r="C764" t="s">
        <v>358</v>
      </c>
      <c r="D764" s="2">
        <v>29477576.444589999</v>
      </c>
    </row>
    <row r="765" spans="1:4" x14ac:dyDescent="0.35">
      <c r="A765" t="str">
        <f t="shared" si="11"/>
        <v>Metlife México|29 Accidentes Personales</v>
      </c>
      <c r="B765" t="s">
        <v>54</v>
      </c>
      <c r="C765" t="s">
        <v>359</v>
      </c>
      <c r="D765" s="2">
        <v>5525.7697099999996</v>
      </c>
    </row>
    <row r="766" spans="1:4" x14ac:dyDescent="0.35">
      <c r="A766" t="str">
        <f t="shared" si="11"/>
        <v>Metlife México|30 AP Individual</v>
      </c>
      <c r="B766" t="s">
        <v>54</v>
      </c>
      <c r="C766" t="s">
        <v>364</v>
      </c>
      <c r="D766" s="2">
        <v>0</v>
      </c>
    </row>
    <row r="767" spans="1:4" x14ac:dyDescent="0.35">
      <c r="A767" t="str">
        <f t="shared" si="11"/>
        <v>Metlife México|31 AP Gpo y Col</v>
      </c>
      <c r="B767" t="s">
        <v>54</v>
      </c>
      <c r="C767" t="s">
        <v>360</v>
      </c>
      <c r="D767" s="2">
        <v>5525.7697099999996</v>
      </c>
    </row>
    <row r="768" spans="1:4" x14ac:dyDescent="0.35">
      <c r="A768" t="str">
        <f t="shared" si="11"/>
        <v>Metlife México|32 Gastos Medicos</v>
      </c>
      <c r="B768" t="s">
        <v>54</v>
      </c>
      <c r="C768" t="s">
        <v>367</v>
      </c>
      <c r="D768" s="2">
        <v>29472050.674880002</v>
      </c>
    </row>
    <row r="769" spans="1:4" x14ac:dyDescent="0.35">
      <c r="A769" t="str">
        <f t="shared" si="11"/>
        <v>Metlife México|33 GMM. Individual</v>
      </c>
      <c r="B769" t="s">
        <v>54</v>
      </c>
      <c r="C769" t="s">
        <v>368</v>
      </c>
      <c r="D769" s="2">
        <v>5297209.4409799995</v>
      </c>
    </row>
    <row r="770" spans="1:4" x14ac:dyDescent="0.35">
      <c r="A770" t="str">
        <f t="shared" si="11"/>
        <v>Metlife México|34 GMM. Gpo y Col</v>
      </c>
      <c r="B770" t="s">
        <v>54</v>
      </c>
      <c r="C770" t="s">
        <v>369</v>
      </c>
      <c r="D770" s="2">
        <v>24174841.233900003</v>
      </c>
    </row>
    <row r="771" spans="1:4" x14ac:dyDescent="0.35">
      <c r="A771" t="str">
        <f t="shared" si="11"/>
        <v>Monterrey New York Life|10 Total General</v>
      </c>
      <c r="B771" t="s">
        <v>44</v>
      </c>
      <c r="C771" t="s">
        <v>145</v>
      </c>
      <c r="D771" s="2">
        <v>42980084.940010004</v>
      </c>
    </row>
    <row r="772" spans="1:4" x14ac:dyDescent="0.35">
      <c r="A772" t="str">
        <f t="shared" si="11"/>
        <v>Monterrey New York Life|11 Total General Sin Pensiones</v>
      </c>
      <c r="B772" t="s">
        <v>44</v>
      </c>
      <c r="C772" t="s">
        <v>146</v>
      </c>
      <c r="D772" s="2">
        <v>42980084.940010004</v>
      </c>
    </row>
    <row r="773" spans="1:4" x14ac:dyDescent="0.35">
      <c r="A773" t="str">
        <f t="shared" si="11"/>
        <v>Monterrey New York Life|12 Vida Total</v>
      </c>
      <c r="B773" t="s">
        <v>44</v>
      </c>
      <c r="C773" t="s">
        <v>147</v>
      </c>
      <c r="D773" s="2">
        <v>28212555.95786</v>
      </c>
    </row>
    <row r="774" spans="1:4" x14ac:dyDescent="0.35">
      <c r="A774" t="str">
        <f t="shared" si="11"/>
        <v>Monterrey New York Life|13 Vida Individual</v>
      </c>
      <c r="B774" t="s">
        <v>44</v>
      </c>
      <c r="C774" t="s">
        <v>148</v>
      </c>
      <c r="D774" s="2">
        <v>27602749.719310001</v>
      </c>
    </row>
    <row r="775" spans="1:4" x14ac:dyDescent="0.35">
      <c r="A775" t="str">
        <f t="shared" si="11"/>
        <v>Monterrey New York Life|14 Vida Gpo y Col</v>
      </c>
      <c r="B775" t="s">
        <v>44</v>
      </c>
      <c r="C775" t="s">
        <v>149</v>
      </c>
      <c r="D775" s="2">
        <v>609806.23855000001</v>
      </c>
    </row>
    <row r="776" spans="1:4" x14ac:dyDescent="0.35">
      <c r="A776" t="str">
        <f t="shared" ref="A776:A839" si="12">B776&amp;"|"&amp;C776</f>
        <v>Monterrey New York Life|28 Accidentes y Enfermedades Total</v>
      </c>
      <c r="B776" t="s">
        <v>44</v>
      </c>
      <c r="C776" t="s">
        <v>358</v>
      </c>
      <c r="D776" s="2">
        <v>14767528.98215</v>
      </c>
    </row>
    <row r="777" spans="1:4" x14ac:dyDescent="0.35">
      <c r="A777" t="str">
        <f t="shared" si="12"/>
        <v>Monterrey New York Life|29 Accidentes Personales</v>
      </c>
      <c r="B777" t="s">
        <v>44</v>
      </c>
      <c r="C777" t="s">
        <v>359</v>
      </c>
      <c r="D777" s="2">
        <v>62355.995510000001</v>
      </c>
    </row>
    <row r="778" spans="1:4" x14ac:dyDescent="0.35">
      <c r="A778" t="str">
        <f t="shared" si="12"/>
        <v>Monterrey New York Life|30 AP Individual</v>
      </c>
      <c r="B778" t="s">
        <v>44</v>
      </c>
      <c r="C778" t="s">
        <v>364</v>
      </c>
      <c r="D778" s="2">
        <v>12116.94016</v>
      </c>
    </row>
    <row r="779" spans="1:4" x14ac:dyDescent="0.35">
      <c r="A779" t="str">
        <f t="shared" si="12"/>
        <v>Monterrey New York Life|31 AP Gpo y Col</v>
      </c>
      <c r="B779" t="s">
        <v>44</v>
      </c>
      <c r="C779" t="s">
        <v>360</v>
      </c>
      <c r="D779" s="2">
        <v>50239.055350000002</v>
      </c>
    </row>
    <row r="780" spans="1:4" x14ac:dyDescent="0.35">
      <c r="A780" t="str">
        <f t="shared" si="12"/>
        <v>Monterrey New York Life|32 Gastos Medicos</v>
      </c>
      <c r="B780" t="s">
        <v>44</v>
      </c>
      <c r="C780" t="s">
        <v>367</v>
      </c>
      <c r="D780" s="2">
        <v>14705172.986639999</v>
      </c>
    </row>
    <row r="781" spans="1:4" x14ac:dyDescent="0.35">
      <c r="A781" t="str">
        <f t="shared" si="12"/>
        <v>Monterrey New York Life|33 GMM. Individual</v>
      </c>
      <c r="B781" t="s">
        <v>44</v>
      </c>
      <c r="C781" t="s">
        <v>368</v>
      </c>
      <c r="D781" s="2">
        <v>10089775.182200002</v>
      </c>
    </row>
    <row r="782" spans="1:4" x14ac:dyDescent="0.35">
      <c r="A782" t="str">
        <f t="shared" si="12"/>
        <v>Monterrey New York Life|34 GMM. Gpo y Col</v>
      </c>
      <c r="B782" t="s">
        <v>44</v>
      </c>
      <c r="C782" t="s">
        <v>369</v>
      </c>
      <c r="D782" s="2">
        <v>4615397.8044399992</v>
      </c>
    </row>
    <row r="783" spans="1:4" x14ac:dyDescent="0.35">
      <c r="A783" t="str">
        <f t="shared" si="12"/>
        <v>Odontoprev|10 Total General</v>
      </c>
      <c r="B783" t="s">
        <v>72</v>
      </c>
      <c r="C783" t="s">
        <v>145</v>
      </c>
      <c r="D783" s="2">
        <v>135193.71434999999</v>
      </c>
    </row>
    <row r="784" spans="1:4" x14ac:dyDescent="0.35">
      <c r="A784" t="str">
        <f t="shared" si="12"/>
        <v>Odontoprev|11 Total General Sin Pensiones</v>
      </c>
      <c r="B784" t="s">
        <v>72</v>
      </c>
      <c r="C784" t="s">
        <v>146</v>
      </c>
      <c r="D784" s="2">
        <v>135193.71434999999</v>
      </c>
    </row>
    <row r="785" spans="1:4" x14ac:dyDescent="0.35">
      <c r="A785" t="str">
        <f t="shared" si="12"/>
        <v>Odontoprev|28 Accidentes y Enfermedades Total</v>
      </c>
      <c r="B785" t="s">
        <v>72</v>
      </c>
      <c r="C785" t="s">
        <v>358</v>
      </c>
      <c r="D785" s="2">
        <v>135193.71434999999</v>
      </c>
    </row>
    <row r="786" spans="1:4" x14ac:dyDescent="0.35">
      <c r="A786" t="str">
        <f t="shared" si="12"/>
        <v>Odontoprev|29 Accidentes Personales</v>
      </c>
      <c r="B786" t="s">
        <v>72</v>
      </c>
      <c r="C786" t="s">
        <v>359</v>
      </c>
      <c r="D786" s="2">
        <v>36.51643</v>
      </c>
    </row>
    <row r="787" spans="1:4" x14ac:dyDescent="0.35">
      <c r="A787" t="str">
        <f t="shared" si="12"/>
        <v>Odontoprev|30 AP Individual</v>
      </c>
      <c r="B787" t="s">
        <v>72</v>
      </c>
      <c r="C787" t="s">
        <v>364</v>
      </c>
      <c r="D787" s="2">
        <v>32.26493</v>
      </c>
    </row>
    <row r="788" spans="1:4" x14ac:dyDescent="0.35">
      <c r="A788" t="str">
        <f t="shared" si="12"/>
        <v>Odontoprev|31 AP Gpo y Col</v>
      </c>
      <c r="B788" t="s">
        <v>72</v>
      </c>
      <c r="C788" t="s">
        <v>360</v>
      </c>
      <c r="D788" s="2">
        <v>4.2515000000000001</v>
      </c>
    </row>
    <row r="789" spans="1:4" x14ac:dyDescent="0.35">
      <c r="A789" t="str">
        <f t="shared" si="12"/>
        <v>Odontoprev|32 Gastos Medicos</v>
      </c>
      <c r="B789" t="s">
        <v>72</v>
      </c>
      <c r="C789" t="s">
        <v>367</v>
      </c>
      <c r="D789" s="2">
        <v>29369.537850000001</v>
      </c>
    </row>
    <row r="790" spans="1:4" x14ac:dyDescent="0.35">
      <c r="A790" t="str">
        <f t="shared" si="12"/>
        <v>Odontoprev|33 GMM. Individual</v>
      </c>
      <c r="B790" t="s">
        <v>72</v>
      </c>
      <c r="C790" t="s">
        <v>368</v>
      </c>
      <c r="D790" s="2">
        <v>1039.3936699999999</v>
      </c>
    </row>
    <row r="791" spans="1:4" x14ac:dyDescent="0.35">
      <c r="A791" t="str">
        <f t="shared" si="12"/>
        <v>Odontoprev|34 GMM. Gpo y Col</v>
      </c>
      <c r="B791" t="s">
        <v>72</v>
      </c>
      <c r="C791" t="s">
        <v>369</v>
      </c>
      <c r="D791" s="2">
        <v>28330.144179999999</v>
      </c>
    </row>
    <row r="792" spans="1:4" x14ac:dyDescent="0.35">
      <c r="A792" t="str">
        <f t="shared" si="12"/>
        <v>Odontoprev|35 Salud</v>
      </c>
      <c r="B792" t="s">
        <v>72</v>
      </c>
      <c r="C792" t="s">
        <v>370</v>
      </c>
      <c r="D792" s="2">
        <v>105787.66007</v>
      </c>
    </row>
    <row r="793" spans="1:4" x14ac:dyDescent="0.35">
      <c r="A793" t="str">
        <f t="shared" si="12"/>
        <v>Odontoprev|36 Salud Individual</v>
      </c>
      <c r="B793" t="s">
        <v>72</v>
      </c>
      <c r="C793" t="s">
        <v>371</v>
      </c>
      <c r="D793" s="2">
        <v>19694.436879999997</v>
      </c>
    </row>
    <row r="794" spans="1:4" x14ac:dyDescent="0.35">
      <c r="A794" t="str">
        <f t="shared" si="12"/>
        <v>Odontoprev|37 Salud Gpo y Col</v>
      </c>
      <c r="B794" t="s">
        <v>72</v>
      </c>
      <c r="C794" t="s">
        <v>372</v>
      </c>
      <c r="D794" s="2">
        <v>86093.223190000004</v>
      </c>
    </row>
    <row r="795" spans="1:4" x14ac:dyDescent="0.35">
      <c r="A795" t="str">
        <f t="shared" si="12"/>
        <v>Pan-American México|10 Total General</v>
      </c>
      <c r="B795" t="s">
        <v>86</v>
      </c>
      <c r="C795" t="s">
        <v>145</v>
      </c>
      <c r="D795" s="2">
        <v>1263154.0409200001</v>
      </c>
    </row>
    <row r="796" spans="1:4" x14ac:dyDescent="0.35">
      <c r="A796" t="str">
        <f t="shared" si="12"/>
        <v>Pan-American México|11 Total General Sin Pensiones</v>
      </c>
      <c r="B796" t="s">
        <v>86</v>
      </c>
      <c r="C796" t="s">
        <v>146</v>
      </c>
      <c r="D796" s="2">
        <v>1263154.0409200001</v>
      </c>
    </row>
    <row r="797" spans="1:4" x14ac:dyDescent="0.35">
      <c r="A797" t="str">
        <f t="shared" si="12"/>
        <v>Pan-American México|12 Vida Total</v>
      </c>
      <c r="B797" t="s">
        <v>86</v>
      </c>
      <c r="C797" t="s">
        <v>147</v>
      </c>
      <c r="D797" s="2">
        <v>615192.24676000001</v>
      </c>
    </row>
    <row r="798" spans="1:4" x14ac:dyDescent="0.35">
      <c r="A798" t="str">
        <f t="shared" si="12"/>
        <v>Pan-American México|13 Vida Individual</v>
      </c>
      <c r="B798" t="s">
        <v>86</v>
      </c>
      <c r="C798" t="s">
        <v>148</v>
      </c>
      <c r="D798" s="2">
        <v>73752.088140000007</v>
      </c>
    </row>
    <row r="799" spans="1:4" x14ac:dyDescent="0.35">
      <c r="A799" t="str">
        <f t="shared" si="12"/>
        <v>Pan-American México|14 Vida Gpo y Col</v>
      </c>
      <c r="B799" t="s">
        <v>86</v>
      </c>
      <c r="C799" t="s">
        <v>149</v>
      </c>
      <c r="D799" s="2">
        <v>541440.15862</v>
      </c>
    </row>
    <row r="800" spans="1:4" x14ac:dyDescent="0.35">
      <c r="A800" t="str">
        <f t="shared" si="12"/>
        <v>Pan-American México|28 Accidentes y Enfermedades Total</v>
      </c>
      <c r="B800" t="s">
        <v>86</v>
      </c>
      <c r="C800" t="s">
        <v>358</v>
      </c>
      <c r="D800" s="2">
        <v>647961.79415999993</v>
      </c>
    </row>
    <row r="801" spans="1:4" x14ac:dyDescent="0.35">
      <c r="A801" t="str">
        <f t="shared" si="12"/>
        <v>Pan-American México|29 Accidentes Personales</v>
      </c>
      <c r="B801" t="s">
        <v>86</v>
      </c>
      <c r="C801" t="s">
        <v>359</v>
      </c>
      <c r="D801" s="2">
        <v>63855.948549999994</v>
      </c>
    </row>
    <row r="802" spans="1:4" x14ac:dyDescent="0.35">
      <c r="A802" t="str">
        <f t="shared" si="12"/>
        <v>Pan-American México|30 AP Individual</v>
      </c>
      <c r="B802" t="s">
        <v>86</v>
      </c>
      <c r="C802" t="s">
        <v>364</v>
      </c>
      <c r="D802" s="2">
        <v>235.19878</v>
      </c>
    </row>
    <row r="803" spans="1:4" x14ac:dyDescent="0.35">
      <c r="A803" t="str">
        <f t="shared" si="12"/>
        <v>Pan-American México|31 AP Gpo y Col</v>
      </c>
      <c r="B803" t="s">
        <v>86</v>
      </c>
      <c r="C803" t="s">
        <v>360</v>
      </c>
      <c r="D803" s="2">
        <v>63620.749770000002</v>
      </c>
    </row>
    <row r="804" spans="1:4" x14ac:dyDescent="0.35">
      <c r="A804" t="str">
        <f t="shared" si="12"/>
        <v>Pan-American México|32 Gastos Medicos</v>
      </c>
      <c r="B804" t="s">
        <v>86</v>
      </c>
      <c r="C804" t="s">
        <v>367</v>
      </c>
      <c r="D804" s="2">
        <v>584105.84560999996</v>
      </c>
    </row>
    <row r="805" spans="1:4" x14ac:dyDescent="0.35">
      <c r="A805" t="str">
        <f t="shared" si="12"/>
        <v>Pan-American México|33 GMM. Individual</v>
      </c>
      <c r="B805" t="s">
        <v>86</v>
      </c>
      <c r="C805" t="s">
        <v>368</v>
      </c>
      <c r="D805" s="2">
        <v>582214.95894000004</v>
      </c>
    </row>
    <row r="806" spans="1:4" x14ac:dyDescent="0.35">
      <c r="A806" t="str">
        <f t="shared" si="12"/>
        <v>Pan-American México|34 GMM. Gpo y Col</v>
      </c>
      <c r="B806" t="s">
        <v>86</v>
      </c>
      <c r="C806" t="s">
        <v>369</v>
      </c>
      <c r="D806" s="2">
        <v>1890.8866699999999</v>
      </c>
    </row>
    <row r="807" spans="1:4" x14ac:dyDescent="0.35">
      <c r="A807" t="str">
        <f t="shared" si="12"/>
        <v>Patria|10 Total General</v>
      </c>
      <c r="B807" t="s">
        <v>110</v>
      </c>
      <c r="C807" t="s">
        <v>145</v>
      </c>
      <c r="D807" s="2">
        <v>0</v>
      </c>
    </row>
    <row r="808" spans="1:4" x14ac:dyDescent="0.35">
      <c r="A808" t="str">
        <f t="shared" si="12"/>
        <v>Patria|11 Total General Sin Pensiones</v>
      </c>
      <c r="B808" t="s">
        <v>110</v>
      </c>
      <c r="C808" t="s">
        <v>146</v>
      </c>
      <c r="D808" s="2">
        <v>0</v>
      </c>
    </row>
    <row r="809" spans="1:4" x14ac:dyDescent="0.35">
      <c r="A809" t="str">
        <f t="shared" si="12"/>
        <v>Patria|12 Vida Total</v>
      </c>
      <c r="B809" t="s">
        <v>110</v>
      </c>
      <c r="C809" t="s">
        <v>147</v>
      </c>
      <c r="D809" s="2">
        <v>0</v>
      </c>
    </row>
    <row r="810" spans="1:4" x14ac:dyDescent="0.35">
      <c r="A810" t="str">
        <f t="shared" si="12"/>
        <v>Patria|13 Vida Individual</v>
      </c>
      <c r="B810" t="s">
        <v>110</v>
      </c>
      <c r="C810" t="s">
        <v>148</v>
      </c>
      <c r="D810" s="2">
        <v>0</v>
      </c>
    </row>
    <row r="811" spans="1:4" x14ac:dyDescent="0.35">
      <c r="A811" t="str">
        <f t="shared" si="12"/>
        <v>Patria|14 Vida Gpo y Col</v>
      </c>
      <c r="B811" t="s">
        <v>110</v>
      </c>
      <c r="C811" t="s">
        <v>149</v>
      </c>
      <c r="D811" s="2">
        <v>0</v>
      </c>
    </row>
    <row r="812" spans="1:4" x14ac:dyDescent="0.35">
      <c r="A812" t="str">
        <f t="shared" si="12"/>
        <v>Patria|28 Accidentes y Enfermedades Total</v>
      </c>
      <c r="B812" t="s">
        <v>110</v>
      </c>
      <c r="C812" t="s">
        <v>358</v>
      </c>
      <c r="D812" s="2">
        <v>0</v>
      </c>
    </row>
    <row r="813" spans="1:4" x14ac:dyDescent="0.35">
      <c r="A813" t="str">
        <f t="shared" si="12"/>
        <v>Patria|29 Accidentes Personales</v>
      </c>
      <c r="B813" t="s">
        <v>110</v>
      </c>
      <c r="C813" t="s">
        <v>359</v>
      </c>
      <c r="D813" s="2">
        <v>0</v>
      </c>
    </row>
    <row r="814" spans="1:4" x14ac:dyDescent="0.35">
      <c r="A814" t="str">
        <f t="shared" si="12"/>
        <v>Patria|30 AP Individual</v>
      </c>
      <c r="B814" t="s">
        <v>110</v>
      </c>
      <c r="C814" t="s">
        <v>364</v>
      </c>
      <c r="D814" s="2">
        <v>0</v>
      </c>
    </row>
    <row r="815" spans="1:4" x14ac:dyDescent="0.35">
      <c r="A815" t="str">
        <f t="shared" si="12"/>
        <v>Patria|31 AP Gpo y Col</v>
      </c>
      <c r="B815" t="s">
        <v>110</v>
      </c>
      <c r="C815" t="s">
        <v>360</v>
      </c>
      <c r="D815" s="2">
        <v>0</v>
      </c>
    </row>
    <row r="816" spans="1:4" x14ac:dyDescent="0.35">
      <c r="A816" t="str">
        <f t="shared" si="12"/>
        <v>Patria|32 Gastos Medicos</v>
      </c>
      <c r="B816" t="s">
        <v>110</v>
      </c>
      <c r="C816" t="s">
        <v>367</v>
      </c>
      <c r="D816" s="2">
        <v>0</v>
      </c>
    </row>
    <row r="817" spans="1:4" x14ac:dyDescent="0.35">
      <c r="A817" t="str">
        <f t="shared" si="12"/>
        <v>Patria|33 GMM. Individual</v>
      </c>
      <c r="B817" t="s">
        <v>110</v>
      </c>
      <c r="C817" t="s">
        <v>368</v>
      </c>
      <c r="D817" s="2">
        <v>0</v>
      </c>
    </row>
    <row r="818" spans="1:4" x14ac:dyDescent="0.35">
      <c r="A818" t="str">
        <f t="shared" si="12"/>
        <v>Patria|34 GMM. Gpo y Col</v>
      </c>
      <c r="B818" t="s">
        <v>110</v>
      </c>
      <c r="C818" t="s">
        <v>369</v>
      </c>
      <c r="D818" s="2">
        <v>0</v>
      </c>
    </row>
    <row r="819" spans="1:4" x14ac:dyDescent="0.35">
      <c r="A819" t="str">
        <f t="shared" si="12"/>
        <v>Patria|35 Salud</v>
      </c>
      <c r="B819" t="s">
        <v>110</v>
      </c>
      <c r="C819" t="s">
        <v>370</v>
      </c>
      <c r="D819" s="2">
        <v>0</v>
      </c>
    </row>
    <row r="820" spans="1:4" x14ac:dyDescent="0.35">
      <c r="A820" t="str">
        <f t="shared" si="12"/>
        <v>Patria|36 Salud Individual</v>
      </c>
      <c r="B820" t="s">
        <v>110</v>
      </c>
      <c r="C820" t="s">
        <v>371</v>
      </c>
      <c r="D820" s="2">
        <v>0</v>
      </c>
    </row>
    <row r="821" spans="1:4" x14ac:dyDescent="0.35">
      <c r="A821" t="str">
        <f t="shared" si="12"/>
        <v>Patria|37 Salud Gpo y Col</v>
      </c>
      <c r="B821" t="s">
        <v>110</v>
      </c>
      <c r="C821" t="s">
        <v>372</v>
      </c>
      <c r="D821" s="2">
        <v>0</v>
      </c>
    </row>
    <row r="822" spans="1:4" x14ac:dyDescent="0.35">
      <c r="A822" t="str">
        <f t="shared" si="12"/>
        <v>Patria|38 Daños Total</v>
      </c>
      <c r="B822" t="s">
        <v>110</v>
      </c>
      <c r="C822" t="s">
        <v>339</v>
      </c>
      <c r="D822" s="2">
        <v>0</v>
      </c>
    </row>
    <row r="823" spans="1:4" x14ac:dyDescent="0.35">
      <c r="A823" t="str">
        <f t="shared" si="12"/>
        <v>Patria|39 Automoviles Total</v>
      </c>
      <c r="B823" t="s">
        <v>110</v>
      </c>
      <c r="C823" t="s">
        <v>337</v>
      </c>
      <c r="D823" s="2">
        <v>0</v>
      </c>
    </row>
    <row r="824" spans="1:4" x14ac:dyDescent="0.35">
      <c r="A824" t="str">
        <f t="shared" si="12"/>
        <v>Patria|41 Automoviles Residentes</v>
      </c>
      <c r="B824" t="s">
        <v>110</v>
      </c>
      <c r="C824" t="s">
        <v>340</v>
      </c>
      <c r="D824" s="2">
        <v>0</v>
      </c>
    </row>
    <row r="825" spans="1:4" x14ac:dyDescent="0.35">
      <c r="A825" t="str">
        <f t="shared" si="12"/>
        <v>Patria|42 Camiones</v>
      </c>
      <c r="B825" t="s">
        <v>110</v>
      </c>
      <c r="C825" t="s">
        <v>341</v>
      </c>
      <c r="D825" s="2">
        <v>0</v>
      </c>
    </row>
    <row r="826" spans="1:4" x14ac:dyDescent="0.35">
      <c r="A826" t="str">
        <f t="shared" si="12"/>
        <v>Patria|43 Automoviles Turistas</v>
      </c>
      <c r="B826" t="s">
        <v>110</v>
      </c>
      <c r="C826" t="s">
        <v>365</v>
      </c>
      <c r="D826" s="2">
        <v>0</v>
      </c>
    </row>
    <row r="827" spans="1:4" x14ac:dyDescent="0.35">
      <c r="A827" t="str">
        <f t="shared" si="12"/>
        <v>Patria|44 Otros Automoviles y Obligatorios</v>
      </c>
      <c r="B827" t="s">
        <v>110</v>
      </c>
      <c r="C827" t="s">
        <v>342</v>
      </c>
      <c r="D827" s="2">
        <v>0</v>
      </c>
    </row>
    <row r="828" spans="1:4" x14ac:dyDescent="0.35">
      <c r="A828" t="str">
        <f t="shared" si="12"/>
        <v>Patria|46 Daños Sin Autos Total</v>
      </c>
      <c r="B828" t="s">
        <v>110</v>
      </c>
      <c r="C828" t="s">
        <v>338</v>
      </c>
      <c r="D828" s="2">
        <v>0</v>
      </c>
    </row>
    <row r="829" spans="1:4" x14ac:dyDescent="0.35">
      <c r="A829" t="str">
        <f t="shared" si="12"/>
        <v>Patria|46 Responsabilidad Civil y Riesgos Profesionales</v>
      </c>
      <c r="B829" t="s">
        <v>110</v>
      </c>
      <c r="C829" t="s">
        <v>343</v>
      </c>
      <c r="D829" s="2">
        <v>0</v>
      </c>
    </row>
    <row r="830" spans="1:4" x14ac:dyDescent="0.35">
      <c r="A830" t="str">
        <f t="shared" si="12"/>
        <v>Patria|47 RC General</v>
      </c>
      <c r="B830" t="s">
        <v>110</v>
      </c>
      <c r="C830" t="s">
        <v>344</v>
      </c>
      <c r="D830" s="2">
        <v>0</v>
      </c>
    </row>
    <row r="831" spans="1:4" x14ac:dyDescent="0.35">
      <c r="A831" t="str">
        <f t="shared" si="12"/>
        <v>Patria|48 RC Aviones y Barcos</v>
      </c>
      <c r="B831" t="s">
        <v>110</v>
      </c>
      <c r="C831" t="s">
        <v>345</v>
      </c>
      <c r="D831" s="2">
        <v>0</v>
      </c>
    </row>
    <row r="832" spans="1:4" x14ac:dyDescent="0.35">
      <c r="A832" t="str">
        <f t="shared" si="12"/>
        <v>Patria|49 RC Viajero</v>
      </c>
      <c r="B832" t="s">
        <v>110</v>
      </c>
      <c r="C832" t="s">
        <v>346</v>
      </c>
      <c r="D832" s="2">
        <v>0</v>
      </c>
    </row>
    <row r="833" spans="1:4" x14ac:dyDescent="0.35">
      <c r="A833" t="str">
        <f t="shared" si="12"/>
        <v>Patria|50 RC Otros</v>
      </c>
      <c r="B833" t="s">
        <v>110</v>
      </c>
      <c r="C833" t="s">
        <v>347</v>
      </c>
      <c r="D833" s="2">
        <v>0</v>
      </c>
    </row>
    <row r="834" spans="1:4" x14ac:dyDescent="0.35">
      <c r="A834" t="str">
        <f t="shared" si="12"/>
        <v>Patria|51 Maritimo y Transportes</v>
      </c>
      <c r="B834" t="s">
        <v>110</v>
      </c>
      <c r="C834" t="s">
        <v>348</v>
      </c>
      <c r="D834" s="2">
        <v>0</v>
      </c>
    </row>
    <row r="835" spans="1:4" x14ac:dyDescent="0.35">
      <c r="A835" t="str">
        <f t="shared" si="12"/>
        <v>Patria|52 MyT Carga</v>
      </c>
      <c r="B835" t="s">
        <v>110</v>
      </c>
      <c r="C835" t="s">
        <v>349</v>
      </c>
      <c r="D835" s="2">
        <v>0</v>
      </c>
    </row>
    <row r="836" spans="1:4" x14ac:dyDescent="0.35">
      <c r="A836" t="str">
        <f t="shared" si="12"/>
        <v>Patria|53 MyT Cascos</v>
      </c>
      <c r="B836" t="s">
        <v>110</v>
      </c>
      <c r="C836" t="s">
        <v>350</v>
      </c>
      <c r="D836" s="2">
        <v>0</v>
      </c>
    </row>
    <row r="837" spans="1:4" x14ac:dyDescent="0.35">
      <c r="A837" t="str">
        <f t="shared" si="12"/>
        <v>Patria|54 Incendio</v>
      </c>
      <c r="B837" t="s">
        <v>110</v>
      </c>
      <c r="C837" t="s">
        <v>351</v>
      </c>
      <c r="D837" s="2">
        <v>0</v>
      </c>
    </row>
    <row r="838" spans="1:4" x14ac:dyDescent="0.35">
      <c r="A838" t="str">
        <f t="shared" si="12"/>
        <v>Patria|55 Riesgos Catastroficos</v>
      </c>
      <c r="B838" t="s">
        <v>110</v>
      </c>
      <c r="C838" t="s">
        <v>352</v>
      </c>
      <c r="D838" s="2">
        <v>0</v>
      </c>
    </row>
    <row r="839" spans="1:4" x14ac:dyDescent="0.35">
      <c r="A839" t="str">
        <f t="shared" si="12"/>
        <v>Patria|56 Terremoto y Erupcion Volcanica</v>
      </c>
      <c r="B839" t="s">
        <v>110</v>
      </c>
      <c r="C839" t="s">
        <v>353</v>
      </c>
      <c r="D839" s="2">
        <v>0</v>
      </c>
    </row>
    <row r="840" spans="1:4" x14ac:dyDescent="0.35">
      <c r="A840" t="str">
        <f t="shared" ref="A840:A903" si="13">B840&amp;"|"&amp;C840</f>
        <v>Patria|57 Huracan y Otros Riesgos Hidrometeorologicos</v>
      </c>
      <c r="B840" t="s">
        <v>110</v>
      </c>
      <c r="C840" t="s">
        <v>354</v>
      </c>
      <c r="D840" s="2">
        <v>0</v>
      </c>
    </row>
    <row r="841" spans="1:4" x14ac:dyDescent="0.35">
      <c r="A841" t="str">
        <f t="shared" si="13"/>
        <v>Patria|59 Agricola y de Animales</v>
      </c>
      <c r="B841" t="s">
        <v>110</v>
      </c>
      <c r="C841" t="s">
        <v>361</v>
      </c>
      <c r="D841" s="2">
        <v>0</v>
      </c>
    </row>
    <row r="842" spans="1:4" x14ac:dyDescent="0.35">
      <c r="A842" t="str">
        <f t="shared" si="13"/>
        <v>Patria|60 AyA Agricola</v>
      </c>
      <c r="B842" t="s">
        <v>110</v>
      </c>
      <c r="C842" t="s">
        <v>362</v>
      </c>
      <c r="D842" s="2">
        <v>0</v>
      </c>
    </row>
    <row r="843" spans="1:4" x14ac:dyDescent="0.35">
      <c r="A843" t="str">
        <f t="shared" si="13"/>
        <v>Patria|61 AyA Otros</v>
      </c>
      <c r="B843" t="s">
        <v>110</v>
      </c>
      <c r="C843" t="s">
        <v>376</v>
      </c>
      <c r="D843" s="2">
        <v>0</v>
      </c>
    </row>
    <row r="844" spans="1:4" x14ac:dyDescent="0.35">
      <c r="A844" t="str">
        <f t="shared" si="13"/>
        <v>Patria|62 AyA Pecuario</v>
      </c>
      <c r="B844" t="s">
        <v>110</v>
      </c>
      <c r="C844" t="s">
        <v>363</v>
      </c>
      <c r="D844" s="2">
        <v>0</v>
      </c>
    </row>
    <row r="845" spans="1:4" x14ac:dyDescent="0.35">
      <c r="A845" t="str">
        <f t="shared" si="13"/>
        <v>Patria|63 Diversos</v>
      </c>
      <c r="B845" t="s">
        <v>110</v>
      </c>
      <c r="C845" t="s">
        <v>355</v>
      </c>
      <c r="D845" s="2">
        <v>0</v>
      </c>
    </row>
    <row r="846" spans="1:4" x14ac:dyDescent="0.35">
      <c r="A846" t="str">
        <f t="shared" si="13"/>
        <v>Patria|64 Miscelaneos</v>
      </c>
      <c r="B846" t="s">
        <v>110</v>
      </c>
      <c r="C846" t="s">
        <v>356</v>
      </c>
      <c r="D846" s="2">
        <v>0</v>
      </c>
    </row>
    <row r="847" spans="1:4" x14ac:dyDescent="0.35">
      <c r="A847" t="str">
        <f t="shared" si="13"/>
        <v>Patria|65 Tecnicos</v>
      </c>
      <c r="B847" t="s">
        <v>110</v>
      </c>
      <c r="C847" t="s">
        <v>357</v>
      </c>
      <c r="D847" s="2">
        <v>0</v>
      </c>
    </row>
    <row r="848" spans="1:4" x14ac:dyDescent="0.35">
      <c r="A848" t="str">
        <f t="shared" si="13"/>
        <v>Patria|66 Credito</v>
      </c>
      <c r="B848" t="s">
        <v>110</v>
      </c>
      <c r="C848" t="s">
        <v>366</v>
      </c>
      <c r="D848" s="2">
        <v>0</v>
      </c>
    </row>
    <row r="849" spans="1:4" x14ac:dyDescent="0.35">
      <c r="A849" t="str">
        <f t="shared" si="13"/>
        <v>Patrimonial Vida|10 Total General</v>
      </c>
      <c r="B849" t="s">
        <v>103</v>
      </c>
      <c r="C849" t="s">
        <v>145</v>
      </c>
      <c r="D849" s="2">
        <v>3873467.4639400002</v>
      </c>
    </row>
    <row r="850" spans="1:4" x14ac:dyDescent="0.35">
      <c r="A850" t="str">
        <f t="shared" si="13"/>
        <v>Patrimonial Vida|11 Total General Sin Pensiones</v>
      </c>
      <c r="B850" t="s">
        <v>103</v>
      </c>
      <c r="C850" t="s">
        <v>146</v>
      </c>
      <c r="D850" s="2">
        <v>3873467.4639400002</v>
      </c>
    </row>
    <row r="851" spans="1:4" x14ac:dyDescent="0.35">
      <c r="A851" t="str">
        <f t="shared" si="13"/>
        <v>Patrimonial Vida|12 Vida Total</v>
      </c>
      <c r="B851" t="s">
        <v>103</v>
      </c>
      <c r="C851" t="s">
        <v>147</v>
      </c>
      <c r="D851" s="2">
        <v>3873467.4639400002</v>
      </c>
    </row>
    <row r="852" spans="1:4" x14ac:dyDescent="0.35">
      <c r="A852" t="str">
        <f t="shared" si="13"/>
        <v>Patrimonial Vida|13 Vida Individual</v>
      </c>
      <c r="B852" t="s">
        <v>103</v>
      </c>
      <c r="C852" t="s">
        <v>148</v>
      </c>
      <c r="D852" s="2">
        <v>0</v>
      </c>
    </row>
    <row r="853" spans="1:4" x14ac:dyDescent="0.35">
      <c r="A853" t="str">
        <f t="shared" si="13"/>
        <v>Patrimonial Vida|14 Vida Gpo y Col</v>
      </c>
      <c r="B853" t="s">
        <v>103</v>
      </c>
      <c r="C853" t="s">
        <v>149</v>
      </c>
      <c r="D853" s="2">
        <v>3873467.4639400002</v>
      </c>
    </row>
    <row r="854" spans="1:4" x14ac:dyDescent="0.35">
      <c r="A854" t="str">
        <f t="shared" si="13"/>
        <v>Pensiones Banorte|10 Total General</v>
      </c>
      <c r="B854" t="s">
        <v>111</v>
      </c>
      <c r="C854" t="s">
        <v>145</v>
      </c>
      <c r="D854" s="2">
        <v>16606096.230249999</v>
      </c>
    </row>
    <row r="855" spans="1:4" x14ac:dyDescent="0.35">
      <c r="A855" t="str">
        <f t="shared" si="13"/>
        <v>Pensiones Banorte|15 Pensiones Total</v>
      </c>
      <c r="B855" t="s">
        <v>111</v>
      </c>
      <c r="C855" t="s">
        <v>176</v>
      </c>
      <c r="D855" s="2">
        <v>16606096.230249999</v>
      </c>
    </row>
    <row r="856" spans="1:4" x14ac:dyDescent="0.35">
      <c r="A856" t="str">
        <f t="shared" si="13"/>
        <v>Pensiones Banorte|16 Pensiones IMSS</v>
      </c>
      <c r="B856" t="s">
        <v>111</v>
      </c>
      <c r="C856" t="s">
        <v>177</v>
      </c>
      <c r="D856" s="2">
        <v>13608910.373580001</v>
      </c>
    </row>
    <row r="857" spans="1:4" x14ac:dyDescent="0.35">
      <c r="A857" t="str">
        <f t="shared" si="13"/>
        <v>Pensiones Banorte|17 IMSS Incapacidad Permanente RT</v>
      </c>
      <c r="B857" t="s">
        <v>111</v>
      </c>
      <c r="C857" t="s">
        <v>380</v>
      </c>
      <c r="D857" s="2">
        <v>424345.47209</v>
      </c>
    </row>
    <row r="858" spans="1:4" x14ac:dyDescent="0.35">
      <c r="A858" t="str">
        <f t="shared" si="13"/>
        <v>Pensiones Banorte|18 IMSS Invalidez (invalidez y vida)</v>
      </c>
      <c r="B858" t="s">
        <v>111</v>
      </c>
      <c r="C858" t="s">
        <v>381</v>
      </c>
      <c r="D858" s="2">
        <v>7021068.2484900001</v>
      </c>
    </row>
    <row r="859" spans="1:4" x14ac:dyDescent="0.35">
      <c r="A859" t="str">
        <f t="shared" si="13"/>
        <v>Pensiones Banorte|19 IMSS Jubilacion (retiro, cesantia y vejez)</v>
      </c>
      <c r="B859" t="s">
        <v>111</v>
      </c>
      <c r="C859" t="s">
        <v>384</v>
      </c>
      <c r="D859" s="2">
        <v>524906.53338000004</v>
      </c>
    </row>
    <row r="860" spans="1:4" x14ac:dyDescent="0.35">
      <c r="A860" t="str">
        <f t="shared" si="13"/>
        <v>Pensiones Banorte|20 IMSS Muerte (invalidez y vida)</v>
      </c>
      <c r="B860" t="s">
        <v>111</v>
      </c>
      <c r="C860" t="s">
        <v>382</v>
      </c>
      <c r="D860" s="2">
        <v>5340953.7580200005</v>
      </c>
    </row>
    <row r="861" spans="1:4" x14ac:dyDescent="0.35">
      <c r="A861" t="str">
        <f t="shared" si="13"/>
        <v>Pensiones Banorte|21 IMSS Muerte (riesgos de trabajo)</v>
      </c>
      <c r="B861" t="s">
        <v>111</v>
      </c>
      <c r="C861" t="s">
        <v>383</v>
      </c>
      <c r="D861" s="2">
        <v>297636.3616</v>
      </c>
    </row>
    <row r="862" spans="1:4" x14ac:dyDescent="0.35">
      <c r="A862" t="str">
        <f t="shared" si="13"/>
        <v>Pensiones Banorte|22 Pensiones ISSSTE</v>
      </c>
      <c r="B862" t="s">
        <v>111</v>
      </c>
      <c r="C862" t="s">
        <v>378</v>
      </c>
      <c r="D862" s="2">
        <v>2997185.8566699997</v>
      </c>
    </row>
    <row r="863" spans="1:4" x14ac:dyDescent="0.35">
      <c r="A863" t="str">
        <f t="shared" si="13"/>
        <v>Pensiones Banorte|23 ISSSTE Incapacidad Permanente RT</v>
      </c>
      <c r="B863" t="s">
        <v>111</v>
      </c>
      <c r="C863" t="s">
        <v>385</v>
      </c>
      <c r="D863" s="2">
        <v>192519.33949000001</v>
      </c>
    </row>
    <row r="864" spans="1:4" x14ac:dyDescent="0.35">
      <c r="A864" t="str">
        <f t="shared" si="13"/>
        <v>Pensiones Banorte|24 ISSSTE Invalidez (invalidez y vida)</v>
      </c>
      <c r="B864" t="s">
        <v>111</v>
      </c>
      <c r="C864" t="s">
        <v>386</v>
      </c>
      <c r="D864" s="2">
        <v>124174.80136</v>
      </c>
    </row>
    <row r="865" spans="1:4" x14ac:dyDescent="0.35">
      <c r="A865" t="str">
        <f t="shared" si="13"/>
        <v>Pensiones Banorte|25 ISSSTE Jubilacion (retiro, cesantia y vejez)</v>
      </c>
      <c r="B865" t="s">
        <v>111</v>
      </c>
      <c r="C865" t="s">
        <v>387</v>
      </c>
      <c r="D865" s="2">
        <v>1470172.0904900001</v>
      </c>
    </row>
    <row r="866" spans="1:4" x14ac:dyDescent="0.35">
      <c r="A866" t="str">
        <f t="shared" si="13"/>
        <v>Pensiones Banorte|26 ISSSTE Muerte (invalidez y vida)</v>
      </c>
      <c r="B866" t="s">
        <v>111</v>
      </c>
      <c r="C866" t="s">
        <v>388</v>
      </c>
      <c r="D866" s="2">
        <v>1110137.3827599999</v>
      </c>
    </row>
    <row r="867" spans="1:4" x14ac:dyDescent="0.35">
      <c r="A867" t="str">
        <f t="shared" si="13"/>
        <v>Pensiones Banorte|27 ISSSTE Muerte (riesgos de trabajo)</v>
      </c>
      <c r="B867" t="s">
        <v>111</v>
      </c>
      <c r="C867" t="s">
        <v>389</v>
      </c>
      <c r="D867" s="2">
        <v>100182.24256999999</v>
      </c>
    </row>
    <row r="868" spans="1:4" x14ac:dyDescent="0.35">
      <c r="A868" t="str">
        <f t="shared" si="13"/>
        <v>Pensiones BBVA Bancomer|10 Total General</v>
      </c>
      <c r="B868" t="s">
        <v>46</v>
      </c>
      <c r="C868" t="s">
        <v>145</v>
      </c>
      <c r="D868" s="2">
        <v>11798046.961549999</v>
      </c>
    </row>
    <row r="869" spans="1:4" x14ac:dyDescent="0.35">
      <c r="A869" t="str">
        <f t="shared" si="13"/>
        <v>Pensiones BBVA Bancomer|15 Pensiones Total</v>
      </c>
      <c r="B869" t="s">
        <v>46</v>
      </c>
      <c r="C869" t="s">
        <v>176</v>
      </c>
      <c r="D869" s="2">
        <v>11798046.961549999</v>
      </c>
    </row>
    <row r="870" spans="1:4" x14ac:dyDescent="0.35">
      <c r="A870" t="str">
        <f t="shared" si="13"/>
        <v>Pensiones BBVA Bancomer|16 Pensiones IMSS</v>
      </c>
      <c r="B870" t="s">
        <v>46</v>
      </c>
      <c r="C870" t="s">
        <v>177</v>
      </c>
      <c r="D870" s="2">
        <v>8253807.0039799996</v>
      </c>
    </row>
    <row r="871" spans="1:4" x14ac:dyDescent="0.35">
      <c r="A871" t="str">
        <f t="shared" si="13"/>
        <v>Pensiones BBVA Bancomer|17 IMSS Incapacidad Permanente RT</v>
      </c>
      <c r="B871" t="s">
        <v>46</v>
      </c>
      <c r="C871" t="s">
        <v>380</v>
      </c>
      <c r="D871" s="2">
        <v>2370852.2576599997</v>
      </c>
    </row>
    <row r="872" spans="1:4" x14ac:dyDescent="0.35">
      <c r="A872" t="str">
        <f t="shared" si="13"/>
        <v>Pensiones BBVA Bancomer|18 IMSS Invalidez (invalidez y vida)</v>
      </c>
      <c r="B872" t="s">
        <v>46</v>
      </c>
      <c r="C872" t="s">
        <v>381</v>
      </c>
      <c r="D872" s="2">
        <v>983847.86213000002</v>
      </c>
    </row>
    <row r="873" spans="1:4" x14ac:dyDescent="0.35">
      <c r="A873" t="str">
        <f t="shared" si="13"/>
        <v>Pensiones BBVA Bancomer|19 IMSS Jubilacion (retiro, cesantia y vejez)</v>
      </c>
      <c r="B873" t="s">
        <v>46</v>
      </c>
      <c r="C873" t="s">
        <v>384</v>
      </c>
      <c r="D873" s="2">
        <v>350490.33143999998</v>
      </c>
    </row>
    <row r="874" spans="1:4" x14ac:dyDescent="0.35">
      <c r="A874" t="str">
        <f t="shared" si="13"/>
        <v>Pensiones BBVA Bancomer|20 IMSS Muerte (invalidez y vida)</v>
      </c>
      <c r="B874" t="s">
        <v>46</v>
      </c>
      <c r="C874" t="s">
        <v>382</v>
      </c>
      <c r="D874" s="2">
        <v>4258022.6185499998</v>
      </c>
    </row>
    <row r="875" spans="1:4" x14ac:dyDescent="0.35">
      <c r="A875" t="str">
        <f t="shared" si="13"/>
        <v>Pensiones BBVA Bancomer|21 IMSS Muerte (riesgos de trabajo)</v>
      </c>
      <c r="B875" t="s">
        <v>46</v>
      </c>
      <c r="C875" t="s">
        <v>383</v>
      </c>
      <c r="D875" s="2">
        <v>290593.93419999996</v>
      </c>
    </row>
    <row r="876" spans="1:4" x14ac:dyDescent="0.35">
      <c r="A876" t="str">
        <f t="shared" si="13"/>
        <v>Pensiones BBVA Bancomer|22 Pensiones ISSSTE</v>
      </c>
      <c r="B876" t="s">
        <v>46</v>
      </c>
      <c r="C876" t="s">
        <v>378</v>
      </c>
      <c r="D876" s="2">
        <v>3544239.9575700006</v>
      </c>
    </row>
    <row r="877" spans="1:4" x14ac:dyDescent="0.35">
      <c r="A877" t="str">
        <f t="shared" si="13"/>
        <v>Pensiones BBVA Bancomer|23 ISSSTE Incapacidad Permanente RT</v>
      </c>
      <c r="B877" t="s">
        <v>46</v>
      </c>
      <c r="C877" t="s">
        <v>385</v>
      </c>
      <c r="D877" s="2">
        <v>289015.69816000003</v>
      </c>
    </row>
    <row r="878" spans="1:4" x14ac:dyDescent="0.35">
      <c r="A878" t="str">
        <f t="shared" si="13"/>
        <v>Pensiones BBVA Bancomer|24 ISSSTE Invalidez (invalidez y vida)</v>
      </c>
      <c r="B878" t="s">
        <v>46</v>
      </c>
      <c r="C878" t="s">
        <v>386</v>
      </c>
      <c r="D878" s="2">
        <v>22466.316059999997</v>
      </c>
    </row>
    <row r="879" spans="1:4" x14ac:dyDescent="0.35">
      <c r="A879" t="str">
        <f t="shared" si="13"/>
        <v>Pensiones BBVA Bancomer|25 ISSSTE Jubilacion (retiro, cesantia y vejez)</v>
      </c>
      <c r="B879" t="s">
        <v>46</v>
      </c>
      <c r="C879" t="s">
        <v>387</v>
      </c>
      <c r="D879" s="2">
        <v>2325639.0241900003</v>
      </c>
    </row>
    <row r="880" spans="1:4" x14ac:dyDescent="0.35">
      <c r="A880" t="str">
        <f t="shared" si="13"/>
        <v>Pensiones BBVA Bancomer|26 ISSSTE Muerte (invalidez y vida)</v>
      </c>
      <c r="B880" t="s">
        <v>46</v>
      </c>
      <c r="C880" t="s">
        <v>388</v>
      </c>
      <c r="D880" s="2">
        <v>831391.77074000007</v>
      </c>
    </row>
    <row r="881" spans="1:4" x14ac:dyDescent="0.35">
      <c r="A881" t="str">
        <f t="shared" si="13"/>
        <v>Pensiones BBVA Bancomer|27 ISSSTE Muerte (riesgos de trabajo)</v>
      </c>
      <c r="B881" t="s">
        <v>46</v>
      </c>
      <c r="C881" t="s">
        <v>389</v>
      </c>
      <c r="D881" s="2">
        <v>75727.148419999998</v>
      </c>
    </row>
    <row r="882" spans="1:4" x14ac:dyDescent="0.35">
      <c r="A882" t="str">
        <f t="shared" si="13"/>
        <v>Plan Seguro|10 Total General</v>
      </c>
      <c r="B882" t="s">
        <v>85</v>
      </c>
      <c r="C882" t="s">
        <v>145</v>
      </c>
      <c r="D882" s="2">
        <v>3118678.2985399999</v>
      </c>
    </row>
    <row r="883" spans="1:4" x14ac:dyDescent="0.35">
      <c r="A883" t="str">
        <f t="shared" si="13"/>
        <v>Plan Seguro|11 Total General Sin Pensiones</v>
      </c>
      <c r="B883" t="s">
        <v>85</v>
      </c>
      <c r="C883" t="s">
        <v>146</v>
      </c>
      <c r="D883" s="2">
        <v>3118678.2985399999</v>
      </c>
    </row>
    <row r="884" spans="1:4" x14ac:dyDescent="0.35">
      <c r="A884" t="str">
        <f t="shared" si="13"/>
        <v>Plan Seguro|28 Accidentes y Enfermedades Total</v>
      </c>
      <c r="B884" t="s">
        <v>85</v>
      </c>
      <c r="C884" t="s">
        <v>358</v>
      </c>
      <c r="D884" s="2">
        <v>3118678.2985399999</v>
      </c>
    </row>
    <row r="885" spans="1:4" x14ac:dyDescent="0.35">
      <c r="A885" t="str">
        <f t="shared" si="13"/>
        <v>Plan Seguro|32 Gastos Medicos</v>
      </c>
      <c r="B885" t="s">
        <v>85</v>
      </c>
      <c r="C885" t="s">
        <v>367</v>
      </c>
      <c r="D885" s="2">
        <v>982452.69487999997</v>
      </c>
    </row>
    <row r="886" spans="1:4" x14ac:dyDescent="0.35">
      <c r="A886" t="str">
        <f t="shared" si="13"/>
        <v>Plan Seguro|33 GMM. Individual</v>
      </c>
      <c r="B886" t="s">
        <v>85</v>
      </c>
      <c r="C886" t="s">
        <v>368</v>
      </c>
      <c r="D886" s="2">
        <v>395892.84493999998</v>
      </c>
    </row>
    <row r="887" spans="1:4" x14ac:dyDescent="0.35">
      <c r="A887" t="str">
        <f t="shared" si="13"/>
        <v>Plan Seguro|34 GMM. Gpo y Col</v>
      </c>
      <c r="B887" t="s">
        <v>85</v>
      </c>
      <c r="C887" t="s">
        <v>369</v>
      </c>
      <c r="D887" s="2">
        <v>586559.8499400001</v>
      </c>
    </row>
    <row r="888" spans="1:4" x14ac:dyDescent="0.35">
      <c r="A888" t="str">
        <f t="shared" si="13"/>
        <v>Plan Seguro|35 Salud</v>
      </c>
      <c r="B888" t="s">
        <v>85</v>
      </c>
      <c r="C888" t="s">
        <v>370</v>
      </c>
      <c r="D888" s="2">
        <v>2136225.60366</v>
      </c>
    </row>
    <row r="889" spans="1:4" x14ac:dyDescent="0.35">
      <c r="A889" t="str">
        <f t="shared" si="13"/>
        <v>Plan Seguro|36 Salud Individual</v>
      </c>
      <c r="B889" t="s">
        <v>85</v>
      </c>
      <c r="C889" t="s">
        <v>371</v>
      </c>
      <c r="D889" s="2">
        <v>2101613.2554100002</v>
      </c>
    </row>
    <row r="890" spans="1:4" x14ac:dyDescent="0.35">
      <c r="A890" t="str">
        <f t="shared" si="13"/>
        <v>Plan Seguro|37 Salud Gpo y Col</v>
      </c>
      <c r="B890" t="s">
        <v>85</v>
      </c>
      <c r="C890" t="s">
        <v>372</v>
      </c>
      <c r="D890" s="2">
        <v>34612.348250000003</v>
      </c>
    </row>
    <row r="891" spans="1:4" x14ac:dyDescent="0.35">
      <c r="A891" t="str">
        <f t="shared" si="13"/>
        <v>PREVEM Seguros|10 Total General</v>
      </c>
      <c r="B891" t="s">
        <v>101</v>
      </c>
      <c r="C891" t="s">
        <v>145</v>
      </c>
      <c r="D891" s="2">
        <v>662186.35713999998</v>
      </c>
    </row>
    <row r="892" spans="1:4" x14ac:dyDescent="0.35">
      <c r="A892" t="str">
        <f t="shared" si="13"/>
        <v>PREVEM Seguros|11 Total General Sin Pensiones</v>
      </c>
      <c r="B892" t="s">
        <v>101</v>
      </c>
      <c r="C892" t="s">
        <v>146</v>
      </c>
      <c r="D892" s="2">
        <v>662186.35713999998</v>
      </c>
    </row>
    <row r="893" spans="1:4" x14ac:dyDescent="0.35">
      <c r="A893" t="str">
        <f t="shared" si="13"/>
        <v>PREVEM Seguros|28 Accidentes y Enfermedades Total</v>
      </c>
      <c r="B893" t="s">
        <v>101</v>
      </c>
      <c r="C893" t="s">
        <v>358</v>
      </c>
      <c r="D893" s="2">
        <v>662186.35713999998</v>
      </c>
    </row>
    <row r="894" spans="1:4" x14ac:dyDescent="0.35">
      <c r="A894" t="str">
        <f t="shared" si="13"/>
        <v>PREVEM Seguros|29 Accidentes Personales</v>
      </c>
      <c r="B894" t="s">
        <v>101</v>
      </c>
      <c r="C894" t="s">
        <v>359</v>
      </c>
      <c r="D894" s="2">
        <v>23667.790989999998</v>
      </c>
    </row>
    <row r="895" spans="1:4" x14ac:dyDescent="0.35">
      <c r="A895" t="str">
        <f t="shared" si="13"/>
        <v>PREVEM Seguros|30 AP Individual</v>
      </c>
      <c r="B895" t="s">
        <v>101</v>
      </c>
      <c r="C895" t="s">
        <v>364</v>
      </c>
      <c r="D895" s="2">
        <v>1768.6375700000001</v>
      </c>
    </row>
    <row r="896" spans="1:4" x14ac:dyDescent="0.35">
      <c r="A896" t="str">
        <f t="shared" si="13"/>
        <v>PREVEM Seguros|31 AP Gpo y Col</v>
      </c>
      <c r="B896" t="s">
        <v>101</v>
      </c>
      <c r="C896" t="s">
        <v>360</v>
      </c>
      <c r="D896" s="2">
        <v>21899.153420000002</v>
      </c>
    </row>
    <row r="897" spans="1:4" x14ac:dyDescent="0.35">
      <c r="A897" t="str">
        <f t="shared" si="13"/>
        <v>PREVEM Seguros|32 Gastos Medicos</v>
      </c>
      <c r="B897" t="s">
        <v>101</v>
      </c>
      <c r="C897" t="s">
        <v>367</v>
      </c>
      <c r="D897" s="2">
        <v>638518.56614999997</v>
      </c>
    </row>
    <row r="898" spans="1:4" x14ac:dyDescent="0.35">
      <c r="A898" t="str">
        <f t="shared" si="13"/>
        <v>PREVEM Seguros|33 GMM. Individual</v>
      </c>
      <c r="B898" t="s">
        <v>101</v>
      </c>
      <c r="C898" t="s">
        <v>368</v>
      </c>
      <c r="D898" s="2">
        <v>333387.44933999999</v>
      </c>
    </row>
    <row r="899" spans="1:4" x14ac:dyDescent="0.35">
      <c r="A899" t="str">
        <f t="shared" si="13"/>
        <v>PREVEM Seguros|34 GMM. Gpo y Col</v>
      </c>
      <c r="B899" t="s">
        <v>101</v>
      </c>
      <c r="C899" t="s">
        <v>369</v>
      </c>
      <c r="D899" s="2">
        <v>305131.11680999998</v>
      </c>
    </row>
    <row r="900" spans="1:4" x14ac:dyDescent="0.35">
      <c r="A900" t="str">
        <f t="shared" si="13"/>
        <v>Primero Seguros|10 Total General</v>
      </c>
      <c r="B900" t="s">
        <v>89</v>
      </c>
      <c r="C900" t="s">
        <v>145</v>
      </c>
      <c r="D900" s="2">
        <v>1973163.2505099999</v>
      </c>
    </row>
    <row r="901" spans="1:4" x14ac:dyDescent="0.35">
      <c r="A901" t="str">
        <f t="shared" si="13"/>
        <v>Primero Seguros|11 Total General Sin Pensiones</v>
      </c>
      <c r="B901" t="s">
        <v>89</v>
      </c>
      <c r="C901" t="s">
        <v>146</v>
      </c>
      <c r="D901" s="2">
        <v>1973163.2505099999</v>
      </c>
    </row>
    <row r="902" spans="1:4" x14ac:dyDescent="0.35">
      <c r="A902" t="str">
        <f t="shared" si="13"/>
        <v>Primero Seguros|38 Daños Total</v>
      </c>
      <c r="B902" t="s">
        <v>89</v>
      </c>
      <c r="C902" t="s">
        <v>339</v>
      </c>
      <c r="D902" s="2">
        <v>1973163.2505099999</v>
      </c>
    </row>
    <row r="903" spans="1:4" x14ac:dyDescent="0.35">
      <c r="A903" t="str">
        <f t="shared" si="13"/>
        <v>Primero Seguros|39 Automoviles Total</v>
      </c>
      <c r="B903" t="s">
        <v>89</v>
      </c>
      <c r="C903" t="s">
        <v>337</v>
      </c>
      <c r="D903" s="2">
        <v>1526594.20025</v>
      </c>
    </row>
    <row r="904" spans="1:4" x14ac:dyDescent="0.35">
      <c r="A904" t="str">
        <f t="shared" ref="A904:A967" si="14">B904&amp;"|"&amp;C904</f>
        <v>Primero Seguros|41 Automoviles Residentes</v>
      </c>
      <c r="B904" t="s">
        <v>89</v>
      </c>
      <c r="C904" t="s">
        <v>340</v>
      </c>
      <c r="D904" s="2">
        <v>957819.92602999997</v>
      </c>
    </row>
    <row r="905" spans="1:4" x14ac:dyDescent="0.35">
      <c r="A905" t="str">
        <f t="shared" si="14"/>
        <v>Primero Seguros|42 Camiones</v>
      </c>
      <c r="B905" t="s">
        <v>89</v>
      </c>
      <c r="C905" t="s">
        <v>341</v>
      </c>
      <c r="D905" s="2">
        <v>568575.39769000001</v>
      </c>
    </row>
    <row r="906" spans="1:4" x14ac:dyDescent="0.35">
      <c r="A906" t="str">
        <f t="shared" si="14"/>
        <v>Primero Seguros|43 Automoviles Turistas</v>
      </c>
      <c r="B906" t="s">
        <v>89</v>
      </c>
      <c r="C906" t="s">
        <v>365</v>
      </c>
      <c r="D906" s="2">
        <v>198.87653</v>
      </c>
    </row>
    <row r="907" spans="1:4" x14ac:dyDescent="0.35">
      <c r="A907" t="str">
        <f t="shared" si="14"/>
        <v>Primero Seguros|46 Daños Sin Autos Total</v>
      </c>
      <c r="B907" t="s">
        <v>89</v>
      </c>
      <c r="C907" t="s">
        <v>338</v>
      </c>
      <c r="D907" s="2">
        <v>446569.05026000005</v>
      </c>
    </row>
    <row r="908" spans="1:4" x14ac:dyDescent="0.35">
      <c r="A908" t="str">
        <f t="shared" si="14"/>
        <v>Primero Seguros|46 Responsabilidad Civil y Riesgos Profesionales</v>
      </c>
      <c r="B908" t="s">
        <v>89</v>
      </c>
      <c r="C908" t="s">
        <v>343</v>
      </c>
      <c r="D908" s="2">
        <v>50366.856469999999</v>
      </c>
    </row>
    <row r="909" spans="1:4" x14ac:dyDescent="0.35">
      <c r="A909" t="str">
        <f t="shared" si="14"/>
        <v>Primero Seguros|47 RC General</v>
      </c>
      <c r="B909" t="s">
        <v>89</v>
      </c>
      <c r="C909" t="s">
        <v>344</v>
      </c>
      <c r="D909" s="2">
        <v>50366.856469999999</v>
      </c>
    </row>
    <row r="910" spans="1:4" x14ac:dyDescent="0.35">
      <c r="A910" t="str">
        <f t="shared" si="14"/>
        <v>Primero Seguros|51 Maritimo y Transportes</v>
      </c>
      <c r="B910" t="s">
        <v>89</v>
      </c>
      <c r="C910" t="s">
        <v>348</v>
      </c>
      <c r="D910" s="2">
        <v>299960.92619999999</v>
      </c>
    </row>
    <row r="911" spans="1:4" x14ac:dyDescent="0.35">
      <c r="A911" t="str">
        <f t="shared" si="14"/>
        <v>Primero Seguros|52 MyT Carga</v>
      </c>
      <c r="B911" t="s">
        <v>89</v>
      </c>
      <c r="C911" t="s">
        <v>349</v>
      </c>
      <c r="D911" s="2">
        <v>299960.92619999999</v>
      </c>
    </row>
    <row r="912" spans="1:4" x14ac:dyDescent="0.35">
      <c r="A912" t="str">
        <f t="shared" si="14"/>
        <v>Primero Seguros|54 Incendio</v>
      </c>
      <c r="B912" t="s">
        <v>89</v>
      </c>
      <c r="C912" t="s">
        <v>351</v>
      </c>
      <c r="D912" s="2">
        <v>25202.85729</v>
      </c>
    </row>
    <row r="913" spans="1:4" x14ac:dyDescent="0.35">
      <c r="A913" t="str">
        <f t="shared" si="14"/>
        <v>Primero Seguros|55 Riesgos Catastroficos</v>
      </c>
      <c r="B913" t="s">
        <v>89</v>
      </c>
      <c r="C913" t="s">
        <v>352</v>
      </c>
      <c r="D913" s="2">
        <v>16050.59477</v>
      </c>
    </row>
    <row r="914" spans="1:4" x14ac:dyDescent="0.35">
      <c r="A914" t="str">
        <f t="shared" si="14"/>
        <v>Primero Seguros|56 Terremoto y Erupcion Volcanica</v>
      </c>
      <c r="B914" t="s">
        <v>89</v>
      </c>
      <c r="C914" t="s">
        <v>353</v>
      </c>
      <c r="D914" s="2">
        <v>3255.9056800000003</v>
      </c>
    </row>
    <row r="915" spans="1:4" x14ac:dyDescent="0.35">
      <c r="A915" t="str">
        <f t="shared" si="14"/>
        <v>Primero Seguros|57 Huracan y Otros Riesgos Hidrometeorologicos</v>
      </c>
      <c r="B915" t="s">
        <v>89</v>
      </c>
      <c r="C915" t="s">
        <v>354</v>
      </c>
      <c r="D915" s="2">
        <v>12794.68909</v>
      </c>
    </row>
    <row r="916" spans="1:4" x14ac:dyDescent="0.35">
      <c r="A916" t="str">
        <f t="shared" si="14"/>
        <v>Primero Seguros|63 Diversos</v>
      </c>
      <c r="B916" t="s">
        <v>89</v>
      </c>
      <c r="C916" t="s">
        <v>355</v>
      </c>
      <c r="D916" s="2">
        <v>54987.81553</v>
      </c>
    </row>
    <row r="917" spans="1:4" x14ac:dyDescent="0.35">
      <c r="A917" t="str">
        <f t="shared" si="14"/>
        <v>Primero Seguros|64 Miscelaneos</v>
      </c>
      <c r="B917" t="s">
        <v>89</v>
      </c>
      <c r="C917" t="s">
        <v>356</v>
      </c>
      <c r="D917" s="2">
        <v>21324.6312</v>
      </c>
    </row>
    <row r="918" spans="1:4" x14ac:dyDescent="0.35">
      <c r="A918" t="str">
        <f t="shared" si="14"/>
        <v>Primero Seguros|65 Tecnicos</v>
      </c>
      <c r="B918" t="s">
        <v>89</v>
      </c>
      <c r="C918" t="s">
        <v>357</v>
      </c>
      <c r="D918" s="2">
        <v>33663.184329999996</v>
      </c>
    </row>
    <row r="919" spans="1:4" x14ac:dyDescent="0.35">
      <c r="A919" t="str">
        <f t="shared" si="14"/>
        <v>ProFuturo G.N.P.|10 Total General</v>
      </c>
      <c r="B919" t="s">
        <v>115</v>
      </c>
      <c r="C919" t="s">
        <v>145</v>
      </c>
      <c r="D919" s="2">
        <v>10175274.549889999</v>
      </c>
    </row>
    <row r="920" spans="1:4" x14ac:dyDescent="0.35">
      <c r="A920" t="str">
        <f t="shared" si="14"/>
        <v>ProFuturo G.N.P.|15 Pensiones Total</v>
      </c>
      <c r="B920" t="s">
        <v>115</v>
      </c>
      <c r="C920" t="s">
        <v>176</v>
      </c>
      <c r="D920" s="2">
        <v>10175274.549889999</v>
      </c>
    </row>
    <row r="921" spans="1:4" x14ac:dyDescent="0.35">
      <c r="A921" t="str">
        <f t="shared" si="14"/>
        <v>ProFuturo G.N.P.|16 Pensiones IMSS</v>
      </c>
      <c r="B921" t="s">
        <v>115</v>
      </c>
      <c r="C921" t="s">
        <v>177</v>
      </c>
      <c r="D921" s="2">
        <v>7236271.8906199997</v>
      </c>
    </row>
    <row r="922" spans="1:4" x14ac:dyDescent="0.35">
      <c r="A922" t="str">
        <f t="shared" si="14"/>
        <v>ProFuturo G.N.P.|17 IMSS Incapacidad Permanente RT</v>
      </c>
      <c r="B922" t="s">
        <v>115</v>
      </c>
      <c r="C922" t="s">
        <v>380</v>
      </c>
      <c r="D922" s="2">
        <v>1794243.65494</v>
      </c>
    </row>
    <row r="923" spans="1:4" x14ac:dyDescent="0.35">
      <c r="A923" t="str">
        <f t="shared" si="14"/>
        <v>ProFuturo G.N.P.|18 IMSS Invalidez (invalidez y vida)</v>
      </c>
      <c r="B923" t="s">
        <v>115</v>
      </c>
      <c r="C923" t="s">
        <v>381</v>
      </c>
      <c r="D923" s="2">
        <v>1007638.22506</v>
      </c>
    </row>
    <row r="924" spans="1:4" x14ac:dyDescent="0.35">
      <c r="A924" t="str">
        <f t="shared" si="14"/>
        <v>ProFuturo G.N.P.|19 IMSS Jubilacion (retiro, cesantia y vejez)</v>
      </c>
      <c r="B924" t="s">
        <v>115</v>
      </c>
      <c r="C924" t="s">
        <v>384</v>
      </c>
      <c r="D924" s="2">
        <v>126842.35045</v>
      </c>
    </row>
    <row r="925" spans="1:4" x14ac:dyDescent="0.35">
      <c r="A925" t="str">
        <f t="shared" si="14"/>
        <v>ProFuturo G.N.P.|20 IMSS Muerte (invalidez y vida)</v>
      </c>
      <c r="B925" t="s">
        <v>115</v>
      </c>
      <c r="C925" t="s">
        <v>382</v>
      </c>
      <c r="D925" s="2">
        <v>3943642.5811199998</v>
      </c>
    </row>
    <row r="926" spans="1:4" x14ac:dyDescent="0.35">
      <c r="A926" t="str">
        <f t="shared" si="14"/>
        <v>ProFuturo G.N.P.|21 IMSS Muerte (riesgos de trabajo)</v>
      </c>
      <c r="B926" t="s">
        <v>115</v>
      </c>
      <c r="C926" t="s">
        <v>383</v>
      </c>
      <c r="D926" s="2">
        <v>363905.07905</v>
      </c>
    </row>
    <row r="927" spans="1:4" x14ac:dyDescent="0.35">
      <c r="A927" t="str">
        <f t="shared" si="14"/>
        <v>ProFuturo G.N.P.|22 Pensiones ISSSTE</v>
      </c>
      <c r="B927" t="s">
        <v>115</v>
      </c>
      <c r="C927" t="s">
        <v>378</v>
      </c>
      <c r="D927" s="2">
        <v>2939002.6592700002</v>
      </c>
    </row>
    <row r="928" spans="1:4" x14ac:dyDescent="0.35">
      <c r="A928" t="str">
        <f t="shared" si="14"/>
        <v>ProFuturo G.N.P.|23 ISSSTE Incapacidad Permanente RT</v>
      </c>
      <c r="B928" t="s">
        <v>115</v>
      </c>
      <c r="C928" t="s">
        <v>385</v>
      </c>
      <c r="D928" s="2">
        <v>175701.48647</v>
      </c>
    </row>
    <row r="929" spans="1:4" x14ac:dyDescent="0.35">
      <c r="A929" t="str">
        <f t="shared" si="14"/>
        <v>ProFuturo G.N.P.|24 ISSSTE Invalidez (invalidez y vida)</v>
      </c>
      <c r="B929" t="s">
        <v>115</v>
      </c>
      <c r="C929" t="s">
        <v>386</v>
      </c>
      <c r="D929" s="2">
        <v>51238.304799999998</v>
      </c>
    </row>
    <row r="930" spans="1:4" x14ac:dyDescent="0.35">
      <c r="A930" t="str">
        <f t="shared" si="14"/>
        <v>ProFuturo G.N.P.|25 ISSSTE Jubilacion (retiro, cesantia y vejez)</v>
      </c>
      <c r="B930" t="s">
        <v>115</v>
      </c>
      <c r="C930" t="s">
        <v>387</v>
      </c>
      <c r="D930" s="2">
        <v>2055010.5348199999</v>
      </c>
    </row>
    <row r="931" spans="1:4" x14ac:dyDescent="0.35">
      <c r="A931" t="str">
        <f t="shared" si="14"/>
        <v>ProFuturo G.N.P.|26 ISSSTE Muerte (invalidez y vida)</v>
      </c>
      <c r="B931" t="s">
        <v>115</v>
      </c>
      <c r="C931" t="s">
        <v>388</v>
      </c>
      <c r="D931" s="2">
        <v>606078.17847000004</v>
      </c>
    </row>
    <row r="932" spans="1:4" x14ac:dyDescent="0.35">
      <c r="A932" t="str">
        <f t="shared" si="14"/>
        <v>ProFuturo G.N.P.|27 ISSSTE Muerte (riesgos de trabajo)</v>
      </c>
      <c r="B932" t="s">
        <v>115</v>
      </c>
      <c r="C932" t="s">
        <v>389</v>
      </c>
      <c r="D932" s="2">
        <v>50974.154710000003</v>
      </c>
    </row>
    <row r="933" spans="1:4" x14ac:dyDescent="0.35">
      <c r="A933" t="str">
        <f t="shared" si="14"/>
        <v>Prudential|10 Total General</v>
      </c>
      <c r="B933" t="s">
        <v>105</v>
      </c>
      <c r="C933" t="s">
        <v>145</v>
      </c>
      <c r="D933" s="2">
        <v>2187596.3269600002</v>
      </c>
    </row>
    <row r="934" spans="1:4" x14ac:dyDescent="0.35">
      <c r="A934" t="str">
        <f t="shared" si="14"/>
        <v>Prudential|11 Total General Sin Pensiones</v>
      </c>
      <c r="B934" t="s">
        <v>105</v>
      </c>
      <c r="C934" t="s">
        <v>146</v>
      </c>
      <c r="D934" s="2">
        <v>2187596.3269600002</v>
      </c>
    </row>
    <row r="935" spans="1:4" x14ac:dyDescent="0.35">
      <c r="A935" t="str">
        <f t="shared" si="14"/>
        <v>Prudential|12 Vida Total</v>
      </c>
      <c r="B935" t="s">
        <v>105</v>
      </c>
      <c r="C935" t="s">
        <v>147</v>
      </c>
      <c r="D935" s="2">
        <v>2187596.16132</v>
      </c>
    </row>
    <row r="936" spans="1:4" x14ac:dyDescent="0.35">
      <c r="A936" t="str">
        <f t="shared" si="14"/>
        <v>Prudential|13 Vida Individual</v>
      </c>
      <c r="B936" t="s">
        <v>105</v>
      </c>
      <c r="C936" t="s">
        <v>148</v>
      </c>
      <c r="D936" s="2">
        <v>2191440.2834299998</v>
      </c>
    </row>
    <row r="937" spans="1:4" x14ac:dyDescent="0.35">
      <c r="A937" t="str">
        <f t="shared" si="14"/>
        <v>Prudential|14 Vida Gpo y Col</v>
      </c>
      <c r="B937" t="s">
        <v>105</v>
      </c>
      <c r="C937" t="s">
        <v>149</v>
      </c>
      <c r="D937" s="2">
        <v>-3844.1221099999998</v>
      </c>
    </row>
    <row r="938" spans="1:4" x14ac:dyDescent="0.35">
      <c r="A938" t="str">
        <f t="shared" si="14"/>
        <v>Prudential|28 Accidentes y Enfermedades Total</v>
      </c>
      <c r="B938" t="s">
        <v>105</v>
      </c>
      <c r="C938" t="s">
        <v>358</v>
      </c>
      <c r="D938" s="2">
        <v>0.16563999999999998</v>
      </c>
    </row>
    <row r="939" spans="1:4" x14ac:dyDescent="0.35">
      <c r="A939" t="str">
        <f t="shared" si="14"/>
        <v>Prudential|32 Gastos Medicos</v>
      </c>
      <c r="B939" t="s">
        <v>105</v>
      </c>
      <c r="C939" t="s">
        <v>367</v>
      </c>
      <c r="D939" s="2">
        <v>0.16563999999999998</v>
      </c>
    </row>
    <row r="940" spans="1:4" x14ac:dyDescent="0.35">
      <c r="A940" t="str">
        <f t="shared" si="14"/>
        <v>Prudential|33 GMM. Individual</v>
      </c>
      <c r="B940" t="s">
        <v>105</v>
      </c>
      <c r="C940" t="s">
        <v>368</v>
      </c>
      <c r="D940" s="2">
        <v>0.16563999999999998</v>
      </c>
    </row>
    <row r="941" spans="1:4" x14ac:dyDescent="0.35">
      <c r="A941" t="str">
        <f t="shared" si="14"/>
        <v>Quálitas|10 Total General</v>
      </c>
      <c r="B941" t="s">
        <v>23</v>
      </c>
      <c r="C941" t="s">
        <v>145</v>
      </c>
      <c r="D941" s="2">
        <v>65890424.067209996</v>
      </c>
    </row>
    <row r="942" spans="1:4" x14ac:dyDescent="0.35">
      <c r="A942" t="str">
        <f t="shared" si="14"/>
        <v>Quálitas|11 Total General Sin Pensiones</v>
      </c>
      <c r="B942" t="s">
        <v>23</v>
      </c>
      <c r="C942" t="s">
        <v>146</v>
      </c>
      <c r="D942" s="2">
        <v>65890424.067209996</v>
      </c>
    </row>
    <row r="943" spans="1:4" x14ac:dyDescent="0.35">
      <c r="A943" t="str">
        <f t="shared" si="14"/>
        <v>Quálitas|38 Daños Total</v>
      </c>
      <c r="B943" t="s">
        <v>23</v>
      </c>
      <c r="C943" t="s">
        <v>339</v>
      </c>
      <c r="D943" s="2">
        <v>65890424.067209996</v>
      </c>
    </row>
    <row r="944" spans="1:4" x14ac:dyDescent="0.35">
      <c r="A944" t="str">
        <f t="shared" si="14"/>
        <v>Quálitas|39 Automoviles Total</v>
      </c>
      <c r="B944" t="s">
        <v>23</v>
      </c>
      <c r="C944" t="s">
        <v>337</v>
      </c>
      <c r="D944" s="2">
        <v>65887993.759849995</v>
      </c>
    </row>
    <row r="945" spans="1:4" x14ac:dyDescent="0.35">
      <c r="A945" t="str">
        <f t="shared" si="14"/>
        <v>Quálitas|41 Automoviles Residentes</v>
      </c>
      <c r="B945" t="s">
        <v>23</v>
      </c>
      <c r="C945" t="s">
        <v>340</v>
      </c>
      <c r="D945" s="2">
        <v>32033000.196139999</v>
      </c>
    </row>
    <row r="946" spans="1:4" x14ac:dyDescent="0.35">
      <c r="A946" t="str">
        <f t="shared" si="14"/>
        <v>Quálitas|42 Camiones</v>
      </c>
      <c r="B946" t="s">
        <v>23</v>
      </c>
      <c r="C946" t="s">
        <v>341</v>
      </c>
      <c r="D946" s="2">
        <v>32127791.60173</v>
      </c>
    </row>
    <row r="947" spans="1:4" x14ac:dyDescent="0.35">
      <c r="A947" t="str">
        <f t="shared" si="14"/>
        <v>Quálitas|43 Automoviles Turistas</v>
      </c>
      <c r="B947" t="s">
        <v>23</v>
      </c>
      <c r="C947" t="s">
        <v>365</v>
      </c>
      <c r="D947" s="2">
        <v>455437.98541000002</v>
      </c>
    </row>
    <row r="948" spans="1:4" x14ac:dyDescent="0.35">
      <c r="A948" t="str">
        <f t="shared" si="14"/>
        <v>Quálitas|44 Otros Automoviles y Obligatorios</v>
      </c>
      <c r="B948" t="s">
        <v>23</v>
      </c>
      <c r="C948" t="s">
        <v>342</v>
      </c>
      <c r="D948" s="2">
        <v>1271763.9765699999</v>
      </c>
    </row>
    <row r="949" spans="1:4" x14ac:dyDescent="0.35">
      <c r="A949" t="str">
        <f t="shared" si="14"/>
        <v>Quálitas|46 Daños Sin Autos Total</v>
      </c>
      <c r="B949" t="s">
        <v>23</v>
      </c>
      <c r="C949" t="s">
        <v>338</v>
      </c>
      <c r="D949" s="2">
        <v>2430.3073599999998</v>
      </c>
    </row>
    <row r="950" spans="1:4" x14ac:dyDescent="0.35">
      <c r="A950" t="str">
        <f t="shared" si="14"/>
        <v>Quálitas|46 Responsabilidad Civil y Riesgos Profesionales</v>
      </c>
      <c r="B950" t="s">
        <v>23</v>
      </c>
      <c r="C950" t="s">
        <v>343</v>
      </c>
      <c r="D950" s="2">
        <v>2430.3073599999998</v>
      </c>
    </row>
    <row r="951" spans="1:4" x14ac:dyDescent="0.35">
      <c r="A951" t="str">
        <f t="shared" si="14"/>
        <v>Quálitas|50 RC Otros</v>
      </c>
      <c r="B951" t="s">
        <v>23</v>
      </c>
      <c r="C951" t="s">
        <v>347</v>
      </c>
      <c r="D951" s="2">
        <v>2430.3073599999998</v>
      </c>
    </row>
    <row r="952" spans="1:4" x14ac:dyDescent="0.35">
      <c r="A952" t="str">
        <f t="shared" si="14"/>
        <v>Seguros Argos|10 Total General</v>
      </c>
      <c r="B952" t="s">
        <v>97</v>
      </c>
      <c r="C952" t="s">
        <v>145</v>
      </c>
      <c r="D952" s="2">
        <v>5011186.3019700004</v>
      </c>
    </row>
    <row r="953" spans="1:4" x14ac:dyDescent="0.35">
      <c r="A953" t="str">
        <f t="shared" si="14"/>
        <v>Seguros Argos|11 Total General Sin Pensiones</v>
      </c>
      <c r="B953" t="s">
        <v>97</v>
      </c>
      <c r="C953" t="s">
        <v>146</v>
      </c>
      <c r="D953" s="2">
        <v>5011186.3019700004</v>
      </c>
    </row>
    <row r="954" spans="1:4" x14ac:dyDescent="0.35">
      <c r="A954" t="str">
        <f t="shared" si="14"/>
        <v>Seguros Argos|12 Vida Total</v>
      </c>
      <c r="B954" t="s">
        <v>97</v>
      </c>
      <c r="C954" t="s">
        <v>147</v>
      </c>
      <c r="D954" s="2">
        <v>5011186.3019700004</v>
      </c>
    </row>
    <row r="955" spans="1:4" x14ac:dyDescent="0.35">
      <c r="A955" t="str">
        <f t="shared" si="14"/>
        <v>Seguros Argos|13 Vida Individual</v>
      </c>
      <c r="B955" t="s">
        <v>97</v>
      </c>
      <c r="C955" t="s">
        <v>148</v>
      </c>
      <c r="D955" s="2">
        <v>968705.66291999992</v>
      </c>
    </row>
    <row r="956" spans="1:4" x14ac:dyDescent="0.35">
      <c r="A956" t="str">
        <f t="shared" si="14"/>
        <v>Seguros Argos|14 Vida Gpo y Col</v>
      </c>
      <c r="B956" t="s">
        <v>97</v>
      </c>
      <c r="C956" t="s">
        <v>149</v>
      </c>
      <c r="D956" s="2">
        <v>4042480.6390500003</v>
      </c>
    </row>
    <row r="957" spans="1:4" x14ac:dyDescent="0.35">
      <c r="A957" t="str">
        <f t="shared" si="14"/>
        <v>Seguros Azteca|10 Total General</v>
      </c>
      <c r="B957" t="s">
        <v>100</v>
      </c>
      <c r="C957" t="s">
        <v>145</v>
      </c>
      <c r="D957" s="2">
        <v>3660701.92515</v>
      </c>
    </row>
    <row r="958" spans="1:4" x14ac:dyDescent="0.35">
      <c r="A958" t="str">
        <f t="shared" si="14"/>
        <v>Seguros Azteca|11 Total General Sin Pensiones</v>
      </c>
      <c r="B958" t="s">
        <v>100</v>
      </c>
      <c r="C958" t="s">
        <v>146</v>
      </c>
      <c r="D958" s="2">
        <v>3660701.92515</v>
      </c>
    </row>
    <row r="959" spans="1:4" x14ac:dyDescent="0.35">
      <c r="A959" t="str">
        <f t="shared" si="14"/>
        <v>Seguros Azteca|12 Vida Total</v>
      </c>
      <c r="B959" t="s">
        <v>100</v>
      </c>
      <c r="C959" t="s">
        <v>147</v>
      </c>
      <c r="D959" s="2">
        <v>3203239.8145100004</v>
      </c>
    </row>
    <row r="960" spans="1:4" x14ac:dyDescent="0.35">
      <c r="A960" t="str">
        <f t="shared" si="14"/>
        <v>Seguros Azteca|13 Vida Individual</v>
      </c>
      <c r="B960" t="s">
        <v>100</v>
      </c>
      <c r="C960" t="s">
        <v>148</v>
      </c>
      <c r="D960" s="2">
        <v>133157.73890999999</v>
      </c>
    </row>
    <row r="961" spans="1:4" x14ac:dyDescent="0.35">
      <c r="A961" t="str">
        <f t="shared" si="14"/>
        <v>Seguros Azteca|14 Vida Gpo y Col</v>
      </c>
      <c r="B961" t="s">
        <v>100</v>
      </c>
      <c r="C961" t="s">
        <v>149</v>
      </c>
      <c r="D961" s="2">
        <v>3070082.0756000001</v>
      </c>
    </row>
    <row r="962" spans="1:4" x14ac:dyDescent="0.35">
      <c r="A962" t="str">
        <f t="shared" si="14"/>
        <v>Seguros Azteca|28 Accidentes y Enfermedades Total</v>
      </c>
      <c r="B962" t="s">
        <v>100</v>
      </c>
      <c r="C962" t="s">
        <v>358</v>
      </c>
      <c r="D962" s="2">
        <v>457462.11063999997</v>
      </c>
    </row>
    <row r="963" spans="1:4" x14ac:dyDescent="0.35">
      <c r="A963" t="str">
        <f t="shared" si="14"/>
        <v>Seguros Azteca|29 Accidentes Personales</v>
      </c>
      <c r="B963" t="s">
        <v>100</v>
      </c>
      <c r="C963" t="s">
        <v>359</v>
      </c>
      <c r="D963" s="2">
        <v>386982.47738</v>
      </c>
    </row>
    <row r="964" spans="1:4" x14ac:dyDescent="0.35">
      <c r="A964" t="str">
        <f t="shared" si="14"/>
        <v>Seguros Azteca|30 AP Individual</v>
      </c>
      <c r="B964" t="s">
        <v>100</v>
      </c>
      <c r="C964" t="s">
        <v>364</v>
      </c>
      <c r="D964" s="2">
        <v>82791.45465</v>
      </c>
    </row>
    <row r="965" spans="1:4" x14ac:dyDescent="0.35">
      <c r="A965" t="str">
        <f t="shared" si="14"/>
        <v>Seguros Azteca|31 AP Gpo y Col</v>
      </c>
      <c r="B965" t="s">
        <v>100</v>
      </c>
      <c r="C965" t="s">
        <v>360</v>
      </c>
      <c r="D965" s="2">
        <v>304191.02273000003</v>
      </c>
    </row>
    <row r="966" spans="1:4" x14ac:dyDescent="0.35">
      <c r="A966" t="str">
        <f t="shared" si="14"/>
        <v>Seguros Azteca|32 Gastos Medicos</v>
      </c>
      <c r="B966" t="s">
        <v>100</v>
      </c>
      <c r="C966" t="s">
        <v>367</v>
      </c>
      <c r="D966" s="2">
        <v>70479.633260000002</v>
      </c>
    </row>
    <row r="967" spans="1:4" x14ac:dyDescent="0.35">
      <c r="A967" t="str">
        <f t="shared" si="14"/>
        <v>Seguros Azteca|33 GMM. Individual</v>
      </c>
      <c r="B967" t="s">
        <v>100</v>
      </c>
      <c r="C967" t="s">
        <v>368</v>
      </c>
      <c r="D967" s="2">
        <v>70479.633260000002</v>
      </c>
    </row>
    <row r="968" spans="1:4" x14ac:dyDescent="0.35">
      <c r="A968" t="str">
        <f t="shared" ref="A968:A1031" si="15">B968&amp;"|"&amp;C968</f>
        <v>Seguros Azteca Daños|10 Total General</v>
      </c>
      <c r="B968" t="s">
        <v>94</v>
      </c>
      <c r="C968" t="s">
        <v>145</v>
      </c>
      <c r="D968" s="2">
        <v>2277640.2283600001</v>
      </c>
    </row>
    <row r="969" spans="1:4" x14ac:dyDescent="0.35">
      <c r="A969" t="str">
        <f t="shared" si="15"/>
        <v>Seguros Azteca Daños|11 Total General Sin Pensiones</v>
      </c>
      <c r="B969" t="s">
        <v>94</v>
      </c>
      <c r="C969" t="s">
        <v>146</v>
      </c>
      <c r="D969" s="2">
        <v>2277640.2283600001</v>
      </c>
    </row>
    <row r="970" spans="1:4" x14ac:dyDescent="0.35">
      <c r="A970" t="str">
        <f t="shared" si="15"/>
        <v>Seguros Azteca Daños|38 Daños Total</v>
      </c>
      <c r="B970" t="s">
        <v>94</v>
      </c>
      <c r="C970" t="s">
        <v>339</v>
      </c>
      <c r="D970" s="2">
        <v>2277640.2283600001</v>
      </c>
    </row>
    <row r="971" spans="1:4" x14ac:dyDescent="0.35">
      <c r="A971" t="str">
        <f t="shared" si="15"/>
        <v>Seguros Azteca Daños|39 Automoviles Total</v>
      </c>
      <c r="B971" t="s">
        <v>94</v>
      </c>
      <c r="C971" t="s">
        <v>337</v>
      </c>
      <c r="D971" s="2">
        <v>439120.17443999997</v>
      </c>
    </row>
    <row r="972" spans="1:4" x14ac:dyDescent="0.35">
      <c r="A972" t="str">
        <f t="shared" si="15"/>
        <v>Seguros Azteca Daños|41 Automoviles Residentes</v>
      </c>
      <c r="B972" t="s">
        <v>94</v>
      </c>
      <c r="C972" t="s">
        <v>340</v>
      </c>
      <c r="D972" s="2">
        <v>437179.02662000002</v>
      </c>
    </row>
    <row r="973" spans="1:4" x14ac:dyDescent="0.35">
      <c r="A973" t="str">
        <f t="shared" si="15"/>
        <v>Seguros Azteca Daños|42 Camiones</v>
      </c>
      <c r="B973" t="s">
        <v>94</v>
      </c>
      <c r="C973" t="s">
        <v>341</v>
      </c>
      <c r="D973" s="2">
        <v>1941.1478200000001</v>
      </c>
    </row>
    <row r="974" spans="1:4" x14ac:dyDescent="0.35">
      <c r="A974" t="str">
        <f t="shared" si="15"/>
        <v>Seguros Azteca Daños|46 Daños Sin Autos Total</v>
      </c>
      <c r="B974" t="s">
        <v>94</v>
      </c>
      <c r="C974" t="s">
        <v>338</v>
      </c>
      <c r="D974" s="2">
        <v>1838520.0539200001</v>
      </c>
    </row>
    <row r="975" spans="1:4" x14ac:dyDescent="0.35">
      <c r="A975" t="str">
        <f t="shared" si="15"/>
        <v>Seguros Azteca Daños|46 Responsabilidad Civil y Riesgos Profesionales</v>
      </c>
      <c r="B975" t="s">
        <v>94</v>
      </c>
      <c r="C975" t="s">
        <v>343</v>
      </c>
      <c r="D975" s="2">
        <v>196801.46581999998</v>
      </c>
    </row>
    <row r="976" spans="1:4" x14ac:dyDescent="0.35">
      <c r="A976" t="str">
        <f t="shared" si="15"/>
        <v>Seguros Azteca Daños|47 RC General</v>
      </c>
      <c r="B976" t="s">
        <v>94</v>
      </c>
      <c r="C976" t="s">
        <v>344</v>
      </c>
      <c r="D976" s="2">
        <v>103275.02029</v>
      </c>
    </row>
    <row r="977" spans="1:4" x14ac:dyDescent="0.35">
      <c r="A977" t="str">
        <f t="shared" si="15"/>
        <v>Seguros Azteca Daños|48 RC Aviones y Barcos</v>
      </c>
      <c r="B977" t="s">
        <v>94</v>
      </c>
      <c r="C977" t="s">
        <v>345</v>
      </c>
      <c r="D977" s="2">
        <v>11980.663970000001</v>
      </c>
    </row>
    <row r="978" spans="1:4" x14ac:dyDescent="0.35">
      <c r="A978" t="str">
        <f t="shared" si="15"/>
        <v>Seguros Azteca Daños|49 RC Viajero</v>
      </c>
      <c r="B978" t="s">
        <v>94</v>
      </c>
      <c r="C978" t="s">
        <v>346</v>
      </c>
      <c r="D978" s="2">
        <v>543.10411999999997</v>
      </c>
    </row>
    <row r="979" spans="1:4" x14ac:dyDescent="0.35">
      <c r="A979" t="str">
        <f t="shared" si="15"/>
        <v>Seguros Azteca Daños|50 RC Otros</v>
      </c>
      <c r="B979" t="s">
        <v>94</v>
      </c>
      <c r="C979" t="s">
        <v>347</v>
      </c>
      <c r="D979" s="2">
        <v>81002.677439999999</v>
      </c>
    </row>
    <row r="980" spans="1:4" x14ac:dyDescent="0.35">
      <c r="A980" t="str">
        <f t="shared" si="15"/>
        <v>Seguros Azteca Daños|51 Maritimo y Transportes</v>
      </c>
      <c r="B980" t="s">
        <v>94</v>
      </c>
      <c r="C980" t="s">
        <v>348</v>
      </c>
      <c r="D980" s="2">
        <v>41961.725180000001</v>
      </c>
    </row>
    <row r="981" spans="1:4" x14ac:dyDescent="0.35">
      <c r="A981" t="str">
        <f t="shared" si="15"/>
        <v>Seguros Azteca Daños|52 MyT Carga</v>
      </c>
      <c r="B981" t="s">
        <v>94</v>
      </c>
      <c r="C981" t="s">
        <v>349</v>
      </c>
      <c r="D981" s="2">
        <v>14018.436659999999</v>
      </c>
    </row>
    <row r="982" spans="1:4" x14ac:dyDescent="0.35">
      <c r="A982" t="str">
        <f t="shared" si="15"/>
        <v>Seguros Azteca Daños|53 MyT Cascos</v>
      </c>
      <c r="B982" t="s">
        <v>94</v>
      </c>
      <c r="C982" t="s">
        <v>350</v>
      </c>
      <c r="D982" s="2">
        <v>27943.288519999998</v>
      </c>
    </row>
    <row r="983" spans="1:4" x14ac:dyDescent="0.35">
      <c r="A983" t="str">
        <f t="shared" si="15"/>
        <v>Seguros Azteca Daños|54 Incendio</v>
      </c>
      <c r="B983" t="s">
        <v>94</v>
      </c>
      <c r="C983" t="s">
        <v>351</v>
      </c>
      <c r="D983" s="2">
        <v>483596.07047999999</v>
      </c>
    </row>
    <row r="984" spans="1:4" x14ac:dyDescent="0.35">
      <c r="A984" t="str">
        <f t="shared" si="15"/>
        <v>Seguros Azteca Daños|55 Riesgos Catastroficos</v>
      </c>
      <c r="B984" t="s">
        <v>94</v>
      </c>
      <c r="C984" t="s">
        <v>352</v>
      </c>
      <c r="D984" s="2">
        <v>540793.89546999999</v>
      </c>
    </row>
    <row r="985" spans="1:4" x14ac:dyDescent="0.35">
      <c r="A985" t="str">
        <f t="shared" si="15"/>
        <v>Seguros Azteca Daños|56 Terremoto y Erupcion Volcanica</v>
      </c>
      <c r="B985" t="s">
        <v>94</v>
      </c>
      <c r="C985" t="s">
        <v>353</v>
      </c>
      <c r="D985" s="2">
        <v>386111.12247</v>
      </c>
    </row>
    <row r="986" spans="1:4" x14ac:dyDescent="0.35">
      <c r="A986" t="str">
        <f t="shared" si="15"/>
        <v>Seguros Azteca Daños|57 Huracan y Otros Riesgos Hidrometeorologicos</v>
      </c>
      <c r="B986" t="s">
        <v>94</v>
      </c>
      <c r="C986" t="s">
        <v>354</v>
      </c>
      <c r="D986" s="2">
        <v>154682.77299999999</v>
      </c>
    </row>
    <row r="987" spans="1:4" x14ac:dyDescent="0.35">
      <c r="A987" t="str">
        <f t="shared" si="15"/>
        <v>Seguros Azteca Daños|63 Diversos</v>
      </c>
      <c r="B987" t="s">
        <v>94</v>
      </c>
      <c r="C987" t="s">
        <v>355</v>
      </c>
      <c r="D987" s="2">
        <v>575366.89697</v>
      </c>
    </row>
    <row r="988" spans="1:4" x14ac:dyDescent="0.35">
      <c r="A988" t="str">
        <f t="shared" si="15"/>
        <v>Seguros Azteca Daños|64 Miscelaneos</v>
      </c>
      <c r="B988" t="s">
        <v>94</v>
      </c>
      <c r="C988" t="s">
        <v>356</v>
      </c>
      <c r="D988" s="2">
        <v>260792.32450999998</v>
      </c>
    </row>
    <row r="989" spans="1:4" x14ac:dyDescent="0.35">
      <c r="A989" t="str">
        <f t="shared" si="15"/>
        <v>Seguros Azteca Daños|65 Tecnicos</v>
      </c>
      <c r="B989" t="s">
        <v>94</v>
      </c>
      <c r="C989" t="s">
        <v>357</v>
      </c>
      <c r="D989" s="2">
        <v>314574.57246</v>
      </c>
    </row>
    <row r="990" spans="1:4" x14ac:dyDescent="0.35">
      <c r="A990" t="str">
        <f t="shared" si="15"/>
        <v>Seguros SURA|10 Total General</v>
      </c>
      <c r="B990" t="s">
        <v>16</v>
      </c>
      <c r="C990" t="s">
        <v>145</v>
      </c>
      <c r="D990" s="2">
        <v>6475502.38203</v>
      </c>
    </row>
    <row r="991" spans="1:4" x14ac:dyDescent="0.35">
      <c r="A991" t="str">
        <f t="shared" si="15"/>
        <v>Seguros SURA|11 Total General Sin Pensiones</v>
      </c>
      <c r="B991" t="s">
        <v>16</v>
      </c>
      <c r="C991" t="s">
        <v>146</v>
      </c>
      <c r="D991" s="2">
        <v>6475502.38203</v>
      </c>
    </row>
    <row r="992" spans="1:4" x14ac:dyDescent="0.35">
      <c r="A992" t="str">
        <f t="shared" si="15"/>
        <v>Seguros SURA|12 Vida Total</v>
      </c>
      <c r="B992" t="s">
        <v>16</v>
      </c>
      <c r="C992" t="s">
        <v>147</v>
      </c>
      <c r="D992" s="2">
        <v>1260011.44759</v>
      </c>
    </row>
    <row r="993" spans="1:4" x14ac:dyDescent="0.35">
      <c r="A993" t="str">
        <f t="shared" si="15"/>
        <v>Seguros SURA|13 Vida Individual</v>
      </c>
      <c r="B993" t="s">
        <v>16</v>
      </c>
      <c r="C993" t="s">
        <v>148</v>
      </c>
      <c r="D993" s="2">
        <v>63152.820369999994</v>
      </c>
    </row>
    <row r="994" spans="1:4" x14ac:dyDescent="0.35">
      <c r="A994" t="str">
        <f t="shared" si="15"/>
        <v>Seguros SURA|14 Vida Gpo y Col</v>
      </c>
      <c r="B994" t="s">
        <v>16</v>
      </c>
      <c r="C994" t="s">
        <v>149</v>
      </c>
      <c r="D994" s="2">
        <v>1196858.6272200001</v>
      </c>
    </row>
    <row r="995" spans="1:4" x14ac:dyDescent="0.35">
      <c r="A995" t="str">
        <f t="shared" si="15"/>
        <v>Seguros SURA|28 Accidentes y Enfermedades Total</v>
      </c>
      <c r="B995" t="s">
        <v>16</v>
      </c>
      <c r="C995" t="s">
        <v>358</v>
      </c>
      <c r="D995" s="2">
        <v>982311.20866999996</v>
      </c>
    </row>
    <row r="996" spans="1:4" x14ac:dyDescent="0.35">
      <c r="A996" t="str">
        <f t="shared" si="15"/>
        <v>Seguros SURA|29 Accidentes Personales</v>
      </c>
      <c r="B996" t="s">
        <v>16</v>
      </c>
      <c r="C996" t="s">
        <v>359</v>
      </c>
      <c r="D996" s="2">
        <v>180198.84088</v>
      </c>
    </row>
    <row r="997" spans="1:4" x14ac:dyDescent="0.35">
      <c r="A997" t="str">
        <f t="shared" si="15"/>
        <v>Seguros SURA|30 AP Individual</v>
      </c>
      <c r="B997" t="s">
        <v>16</v>
      </c>
      <c r="C997" t="s">
        <v>364</v>
      </c>
      <c r="D997" s="2">
        <v>8565.5473299999994</v>
      </c>
    </row>
    <row r="998" spans="1:4" x14ac:dyDescent="0.35">
      <c r="A998" t="str">
        <f t="shared" si="15"/>
        <v>Seguros SURA|31 AP Gpo y Col</v>
      </c>
      <c r="B998" t="s">
        <v>16</v>
      </c>
      <c r="C998" t="s">
        <v>360</v>
      </c>
      <c r="D998" s="2">
        <v>171633.29355</v>
      </c>
    </row>
    <row r="999" spans="1:4" x14ac:dyDescent="0.35">
      <c r="A999" t="str">
        <f t="shared" si="15"/>
        <v>Seguros SURA|32 Gastos Medicos</v>
      </c>
      <c r="B999" t="s">
        <v>16</v>
      </c>
      <c r="C999" t="s">
        <v>367</v>
      </c>
      <c r="D999" s="2">
        <v>802112.36778999993</v>
      </c>
    </row>
    <row r="1000" spans="1:4" x14ac:dyDescent="0.35">
      <c r="A1000" t="str">
        <f t="shared" si="15"/>
        <v>Seguros SURA|33 GMM. Individual</v>
      </c>
      <c r="B1000" t="s">
        <v>16</v>
      </c>
      <c r="C1000" t="s">
        <v>368</v>
      </c>
      <c r="D1000" s="2">
        <v>200904.74288000001</v>
      </c>
    </row>
    <row r="1001" spans="1:4" x14ac:dyDescent="0.35">
      <c r="A1001" t="str">
        <f t="shared" si="15"/>
        <v>Seguros SURA|34 GMM. Gpo y Col</v>
      </c>
      <c r="B1001" t="s">
        <v>16</v>
      </c>
      <c r="C1001" t="s">
        <v>369</v>
      </c>
      <c r="D1001" s="2">
        <v>601207.62491000001</v>
      </c>
    </row>
    <row r="1002" spans="1:4" x14ac:dyDescent="0.35">
      <c r="A1002" t="str">
        <f t="shared" si="15"/>
        <v>Seguros SURA|38 Daños Total</v>
      </c>
      <c r="B1002" t="s">
        <v>16</v>
      </c>
      <c r="C1002" t="s">
        <v>339</v>
      </c>
      <c r="D1002" s="2">
        <v>4233179.7257700004</v>
      </c>
    </row>
    <row r="1003" spans="1:4" x14ac:dyDescent="0.35">
      <c r="A1003" t="str">
        <f t="shared" si="15"/>
        <v>Seguros SURA|39 Automoviles Total</v>
      </c>
      <c r="B1003" t="s">
        <v>16</v>
      </c>
      <c r="C1003" t="s">
        <v>337</v>
      </c>
      <c r="D1003" s="2">
        <v>1697339.3229100001</v>
      </c>
    </row>
    <row r="1004" spans="1:4" x14ac:dyDescent="0.35">
      <c r="A1004" t="str">
        <f t="shared" si="15"/>
        <v>Seguros SURA|41 Automoviles Residentes</v>
      </c>
      <c r="B1004" t="s">
        <v>16</v>
      </c>
      <c r="C1004" t="s">
        <v>340</v>
      </c>
      <c r="D1004" s="2">
        <v>857529.04673000006</v>
      </c>
    </row>
    <row r="1005" spans="1:4" x14ac:dyDescent="0.35">
      <c r="A1005" t="str">
        <f t="shared" si="15"/>
        <v>Seguros SURA|42 Camiones</v>
      </c>
      <c r="B1005" t="s">
        <v>16</v>
      </c>
      <c r="C1005" t="s">
        <v>341</v>
      </c>
      <c r="D1005" s="2">
        <v>809690.92955999996</v>
      </c>
    </row>
    <row r="1006" spans="1:4" x14ac:dyDescent="0.35">
      <c r="A1006" t="str">
        <f t="shared" si="15"/>
        <v>Seguros SURA|43 Automoviles Turistas</v>
      </c>
      <c r="B1006" t="s">
        <v>16</v>
      </c>
      <c r="C1006" t="s">
        <v>365</v>
      </c>
      <c r="D1006" s="2">
        <v>790.65416000000005</v>
      </c>
    </row>
    <row r="1007" spans="1:4" x14ac:dyDescent="0.35">
      <c r="A1007" t="str">
        <f t="shared" si="15"/>
        <v>Seguros SURA|44 Otros Automoviles y Obligatorios</v>
      </c>
      <c r="B1007" t="s">
        <v>16</v>
      </c>
      <c r="C1007" t="s">
        <v>342</v>
      </c>
      <c r="D1007" s="2">
        <v>29328.692460000002</v>
      </c>
    </row>
    <row r="1008" spans="1:4" x14ac:dyDescent="0.35">
      <c r="A1008" t="str">
        <f t="shared" si="15"/>
        <v>Seguros SURA|46 Daños Sin Autos Total</v>
      </c>
      <c r="B1008" t="s">
        <v>16</v>
      </c>
      <c r="C1008" t="s">
        <v>338</v>
      </c>
      <c r="D1008" s="2">
        <v>2535840.4028600003</v>
      </c>
    </row>
    <row r="1009" spans="1:4" x14ac:dyDescent="0.35">
      <c r="A1009" t="str">
        <f t="shared" si="15"/>
        <v>Seguros SURA|46 Responsabilidad Civil y Riesgos Profesionales</v>
      </c>
      <c r="B1009" t="s">
        <v>16</v>
      </c>
      <c r="C1009" t="s">
        <v>343</v>
      </c>
      <c r="D1009" s="2">
        <v>312838.72766999999</v>
      </c>
    </row>
    <row r="1010" spans="1:4" x14ac:dyDescent="0.35">
      <c r="A1010" t="str">
        <f t="shared" si="15"/>
        <v>Seguros SURA|47 RC General</v>
      </c>
      <c r="B1010" t="s">
        <v>16</v>
      </c>
      <c r="C1010" t="s">
        <v>344</v>
      </c>
      <c r="D1010" s="2">
        <v>309533.69225999998</v>
      </c>
    </row>
    <row r="1011" spans="1:4" x14ac:dyDescent="0.35">
      <c r="A1011" t="str">
        <f t="shared" si="15"/>
        <v>Seguros SURA|48 RC Aviones y Barcos</v>
      </c>
      <c r="B1011" t="s">
        <v>16</v>
      </c>
      <c r="C1011" t="s">
        <v>345</v>
      </c>
      <c r="D1011" s="2">
        <v>0</v>
      </c>
    </row>
    <row r="1012" spans="1:4" x14ac:dyDescent="0.35">
      <c r="A1012" t="str">
        <f t="shared" si="15"/>
        <v>Seguros SURA|49 RC Viajero</v>
      </c>
      <c r="B1012" t="s">
        <v>16</v>
      </c>
      <c r="C1012" t="s">
        <v>346</v>
      </c>
      <c r="D1012" s="2">
        <v>3305.03541</v>
      </c>
    </row>
    <row r="1013" spans="1:4" x14ac:dyDescent="0.35">
      <c r="A1013" t="str">
        <f t="shared" si="15"/>
        <v>Seguros SURA|51 Maritimo y Transportes</v>
      </c>
      <c r="B1013" t="s">
        <v>16</v>
      </c>
      <c r="C1013" t="s">
        <v>348</v>
      </c>
      <c r="D1013" s="2">
        <v>338655.08243999997</v>
      </c>
    </row>
    <row r="1014" spans="1:4" x14ac:dyDescent="0.35">
      <c r="A1014" t="str">
        <f t="shared" si="15"/>
        <v>Seguros SURA|52 MyT Carga</v>
      </c>
      <c r="B1014" t="s">
        <v>16</v>
      </c>
      <c r="C1014" t="s">
        <v>349</v>
      </c>
      <c r="D1014" s="2">
        <v>300941.82235999999</v>
      </c>
    </row>
    <row r="1015" spans="1:4" x14ac:dyDescent="0.35">
      <c r="A1015" t="str">
        <f t="shared" si="15"/>
        <v>Seguros SURA|53 MyT Cascos</v>
      </c>
      <c r="B1015" t="s">
        <v>16</v>
      </c>
      <c r="C1015" t="s">
        <v>350</v>
      </c>
      <c r="D1015" s="2">
        <v>37713.26008</v>
      </c>
    </row>
    <row r="1016" spans="1:4" x14ac:dyDescent="0.35">
      <c r="A1016" t="str">
        <f t="shared" si="15"/>
        <v>Seguros SURA|54 Incendio</v>
      </c>
      <c r="B1016" t="s">
        <v>16</v>
      </c>
      <c r="C1016" t="s">
        <v>351</v>
      </c>
      <c r="D1016" s="2">
        <v>758449.63958000008</v>
      </c>
    </row>
    <row r="1017" spans="1:4" x14ac:dyDescent="0.35">
      <c r="A1017" t="str">
        <f t="shared" si="15"/>
        <v>Seguros SURA|55 Riesgos Catastroficos</v>
      </c>
      <c r="B1017" t="s">
        <v>16</v>
      </c>
      <c r="C1017" t="s">
        <v>352</v>
      </c>
      <c r="D1017" s="2">
        <v>561397.63309000002</v>
      </c>
    </row>
    <row r="1018" spans="1:4" x14ac:dyDescent="0.35">
      <c r="A1018" t="str">
        <f t="shared" si="15"/>
        <v>Seguros SURA|56 Terremoto y Erupcion Volcanica</v>
      </c>
      <c r="B1018" t="s">
        <v>16</v>
      </c>
      <c r="C1018" t="s">
        <v>353</v>
      </c>
      <c r="D1018" s="2">
        <v>233931.44624000002</v>
      </c>
    </row>
    <row r="1019" spans="1:4" x14ac:dyDescent="0.35">
      <c r="A1019" t="str">
        <f t="shared" si="15"/>
        <v>Seguros SURA|57 Huracan y Otros Riesgos Hidrometeorologicos</v>
      </c>
      <c r="B1019" t="s">
        <v>16</v>
      </c>
      <c r="C1019" t="s">
        <v>354</v>
      </c>
      <c r="D1019" s="2">
        <v>327466.18685</v>
      </c>
    </row>
    <row r="1020" spans="1:4" x14ac:dyDescent="0.35">
      <c r="A1020" t="str">
        <f t="shared" si="15"/>
        <v>Seguros SURA|58 Otros Riesgos Catastroficos</v>
      </c>
      <c r="B1020" t="s">
        <v>16</v>
      </c>
      <c r="C1020" t="s">
        <v>377</v>
      </c>
      <c r="D1020" s="2">
        <v>0</v>
      </c>
    </row>
    <row r="1021" spans="1:4" x14ac:dyDescent="0.35">
      <c r="A1021" t="str">
        <f t="shared" si="15"/>
        <v>Seguros SURA|59 Agricola y de Animales</v>
      </c>
      <c r="B1021" t="s">
        <v>16</v>
      </c>
      <c r="C1021" t="s">
        <v>361</v>
      </c>
      <c r="D1021" s="2">
        <v>43421.369780000001</v>
      </c>
    </row>
    <row r="1022" spans="1:4" x14ac:dyDescent="0.35">
      <c r="A1022" t="str">
        <f t="shared" si="15"/>
        <v>Seguros SURA|60 AyA Agricola</v>
      </c>
      <c r="B1022" t="s">
        <v>16</v>
      </c>
      <c r="C1022" t="s">
        <v>362</v>
      </c>
      <c r="D1022" s="2">
        <v>43421.369780000001</v>
      </c>
    </row>
    <row r="1023" spans="1:4" x14ac:dyDescent="0.35">
      <c r="A1023" t="str">
        <f t="shared" si="15"/>
        <v>Seguros SURA|63 Diversos</v>
      </c>
      <c r="B1023" t="s">
        <v>16</v>
      </c>
      <c r="C1023" t="s">
        <v>355</v>
      </c>
      <c r="D1023" s="2">
        <v>521077.95030000003</v>
      </c>
    </row>
    <row r="1024" spans="1:4" x14ac:dyDescent="0.35">
      <c r="A1024" t="str">
        <f t="shared" si="15"/>
        <v>Seguros SURA|64 Miscelaneos</v>
      </c>
      <c r="B1024" t="s">
        <v>16</v>
      </c>
      <c r="C1024" t="s">
        <v>356</v>
      </c>
      <c r="D1024" s="2">
        <v>92325.976989999996</v>
      </c>
    </row>
    <row r="1025" spans="1:4" x14ac:dyDescent="0.35">
      <c r="A1025" t="str">
        <f t="shared" si="15"/>
        <v>Seguros SURA|65 Tecnicos</v>
      </c>
      <c r="B1025" t="s">
        <v>16</v>
      </c>
      <c r="C1025" t="s">
        <v>357</v>
      </c>
      <c r="D1025" s="2">
        <v>428751.97331000003</v>
      </c>
    </row>
    <row r="1026" spans="1:4" x14ac:dyDescent="0.35">
      <c r="A1026" t="str">
        <f t="shared" si="15"/>
        <v>SHF Cred Vivienda|10 Total General</v>
      </c>
      <c r="B1026" t="s">
        <v>107</v>
      </c>
      <c r="C1026" t="s">
        <v>145</v>
      </c>
      <c r="D1026" s="2">
        <v>470017.15100000001</v>
      </c>
    </row>
    <row r="1027" spans="1:4" x14ac:dyDescent="0.35">
      <c r="A1027" t="str">
        <f t="shared" si="15"/>
        <v>SHF Cred Vivienda|11 Total General Sin Pensiones</v>
      </c>
      <c r="B1027" t="s">
        <v>107</v>
      </c>
      <c r="C1027" t="s">
        <v>146</v>
      </c>
      <c r="D1027" s="2">
        <v>470017.15100000001</v>
      </c>
    </row>
    <row r="1028" spans="1:4" x14ac:dyDescent="0.35">
      <c r="A1028" t="str">
        <f t="shared" si="15"/>
        <v>SHF Cred Vivienda|38 Daños Total</v>
      </c>
      <c r="B1028" t="s">
        <v>107</v>
      </c>
      <c r="C1028" t="s">
        <v>339</v>
      </c>
      <c r="D1028" s="2">
        <v>470017.15100000001</v>
      </c>
    </row>
    <row r="1029" spans="1:4" x14ac:dyDescent="0.35">
      <c r="A1029" t="str">
        <f t="shared" si="15"/>
        <v>SHF Cred Vivienda|46 Daños Sin Autos Total</v>
      </c>
      <c r="B1029" t="s">
        <v>107</v>
      </c>
      <c r="C1029" t="s">
        <v>338</v>
      </c>
      <c r="D1029" s="2">
        <v>470017.15100000001</v>
      </c>
    </row>
    <row r="1030" spans="1:4" x14ac:dyDescent="0.35">
      <c r="A1030" t="str">
        <f t="shared" si="15"/>
        <v>SHF Cred Vivienda|67 Credito a la Vivienda</v>
      </c>
      <c r="B1030" t="s">
        <v>107</v>
      </c>
      <c r="C1030" t="s">
        <v>379</v>
      </c>
      <c r="D1030" s="2">
        <v>470017.15100000001</v>
      </c>
    </row>
    <row r="1031" spans="1:4" x14ac:dyDescent="0.35">
      <c r="A1031" t="str">
        <f t="shared" si="15"/>
        <v>Skandia Life|10 Total General</v>
      </c>
      <c r="B1031" t="s">
        <v>114</v>
      </c>
      <c r="C1031" t="s">
        <v>145</v>
      </c>
      <c r="D1031" s="2">
        <v>522511.37958999997</v>
      </c>
    </row>
    <row r="1032" spans="1:4" x14ac:dyDescent="0.35">
      <c r="A1032" t="str">
        <f t="shared" ref="A1032:A1095" si="16">B1032&amp;"|"&amp;C1032</f>
        <v>Skandia Life|11 Total General Sin Pensiones</v>
      </c>
      <c r="B1032" t="s">
        <v>114</v>
      </c>
      <c r="C1032" t="s">
        <v>146</v>
      </c>
      <c r="D1032" s="2">
        <v>522511.37958999997</v>
      </c>
    </row>
    <row r="1033" spans="1:4" x14ac:dyDescent="0.35">
      <c r="A1033" t="str">
        <f t="shared" si="16"/>
        <v>Skandia Life|12 Vida Total</v>
      </c>
      <c r="B1033" t="s">
        <v>114</v>
      </c>
      <c r="C1033" t="s">
        <v>147</v>
      </c>
      <c r="D1033" s="2">
        <v>522511.37958999997</v>
      </c>
    </row>
    <row r="1034" spans="1:4" x14ac:dyDescent="0.35">
      <c r="A1034" t="str">
        <f t="shared" si="16"/>
        <v>Skandia Life|13 Vida Individual</v>
      </c>
      <c r="B1034" t="s">
        <v>114</v>
      </c>
      <c r="C1034" t="s">
        <v>148</v>
      </c>
      <c r="D1034" s="2">
        <v>519473.28599</v>
      </c>
    </row>
    <row r="1035" spans="1:4" x14ac:dyDescent="0.35">
      <c r="A1035" t="str">
        <f t="shared" si="16"/>
        <v>Skandia Life|14 Vida Gpo y Col</v>
      </c>
      <c r="B1035" t="s">
        <v>114</v>
      </c>
      <c r="C1035" t="s">
        <v>149</v>
      </c>
      <c r="D1035" s="2">
        <v>3038.0936000000002</v>
      </c>
    </row>
    <row r="1036" spans="1:4" x14ac:dyDescent="0.35">
      <c r="A1036" t="str">
        <f t="shared" si="16"/>
        <v>Solunion Crédito|10 Total General</v>
      </c>
      <c r="B1036" t="s">
        <v>112</v>
      </c>
      <c r="C1036" t="s">
        <v>145</v>
      </c>
      <c r="D1036" s="2">
        <v>624979.55004</v>
      </c>
    </row>
    <row r="1037" spans="1:4" x14ac:dyDescent="0.35">
      <c r="A1037" t="str">
        <f t="shared" si="16"/>
        <v>Solunion Crédito|11 Total General Sin Pensiones</v>
      </c>
      <c r="B1037" t="s">
        <v>112</v>
      </c>
      <c r="C1037" t="s">
        <v>146</v>
      </c>
      <c r="D1037" s="2">
        <v>624979.55004</v>
      </c>
    </row>
    <row r="1038" spans="1:4" x14ac:dyDescent="0.35">
      <c r="A1038" t="str">
        <f t="shared" si="16"/>
        <v>Solunion Crédito|38 Daños Total</v>
      </c>
      <c r="B1038" t="s">
        <v>112</v>
      </c>
      <c r="C1038" t="s">
        <v>339</v>
      </c>
      <c r="D1038" s="2">
        <v>624979.55004</v>
      </c>
    </row>
    <row r="1039" spans="1:4" x14ac:dyDescent="0.35">
      <c r="A1039" t="str">
        <f t="shared" si="16"/>
        <v>Solunion Crédito|46 Daños Sin Autos Total</v>
      </c>
      <c r="B1039" t="s">
        <v>112</v>
      </c>
      <c r="C1039" t="s">
        <v>338</v>
      </c>
      <c r="D1039" s="2">
        <v>624979.55004</v>
      </c>
    </row>
    <row r="1040" spans="1:4" x14ac:dyDescent="0.35">
      <c r="A1040" t="str">
        <f t="shared" si="16"/>
        <v>Solunion Crédito|66 Credito</v>
      </c>
      <c r="B1040" t="s">
        <v>112</v>
      </c>
      <c r="C1040" t="s">
        <v>366</v>
      </c>
      <c r="D1040" s="2">
        <v>624979.55004</v>
      </c>
    </row>
    <row r="1041" spans="1:4" x14ac:dyDescent="0.35">
      <c r="A1041" t="str">
        <f t="shared" si="16"/>
        <v>Sompo Japan|10 Total General</v>
      </c>
      <c r="B1041" t="s">
        <v>375</v>
      </c>
      <c r="C1041" t="s">
        <v>145</v>
      </c>
      <c r="D1041" s="2">
        <v>790543.25459999999</v>
      </c>
    </row>
    <row r="1042" spans="1:4" x14ac:dyDescent="0.35">
      <c r="A1042" t="str">
        <f t="shared" si="16"/>
        <v>Sompo Japan|11 Total General Sin Pensiones</v>
      </c>
      <c r="B1042" t="s">
        <v>375</v>
      </c>
      <c r="C1042" t="s">
        <v>146</v>
      </c>
      <c r="D1042" s="2">
        <v>790543.25459999999</v>
      </c>
    </row>
    <row r="1043" spans="1:4" x14ac:dyDescent="0.35">
      <c r="A1043" t="str">
        <f t="shared" si="16"/>
        <v>Sompo Japan|38 Daños Total</v>
      </c>
      <c r="B1043" t="s">
        <v>375</v>
      </c>
      <c r="C1043" t="s">
        <v>339</v>
      </c>
      <c r="D1043" s="2">
        <v>790543.25459999999</v>
      </c>
    </row>
    <row r="1044" spans="1:4" x14ac:dyDescent="0.35">
      <c r="A1044" t="str">
        <f t="shared" si="16"/>
        <v>Sompo Japan|39 Automoviles Total</v>
      </c>
      <c r="B1044" t="s">
        <v>375</v>
      </c>
      <c r="C1044" t="s">
        <v>337</v>
      </c>
      <c r="D1044" s="2">
        <v>764.65544999999997</v>
      </c>
    </row>
    <row r="1045" spans="1:4" x14ac:dyDescent="0.35">
      <c r="A1045" t="str">
        <f t="shared" si="16"/>
        <v>Sompo Japan|41 Automoviles Residentes</v>
      </c>
      <c r="B1045" t="s">
        <v>375</v>
      </c>
      <c r="C1045" t="s">
        <v>340</v>
      </c>
      <c r="D1045" s="2">
        <v>575.80304000000001</v>
      </c>
    </row>
    <row r="1046" spans="1:4" x14ac:dyDescent="0.35">
      <c r="A1046" t="str">
        <f t="shared" si="16"/>
        <v>Sompo Japan|42 Camiones</v>
      </c>
      <c r="B1046" t="s">
        <v>375</v>
      </c>
      <c r="C1046" t="s">
        <v>341</v>
      </c>
      <c r="D1046" s="2">
        <v>188.85240999999999</v>
      </c>
    </row>
    <row r="1047" spans="1:4" x14ac:dyDescent="0.35">
      <c r="A1047" t="str">
        <f t="shared" si="16"/>
        <v>Sompo Japan|46 Daños Sin Autos Total</v>
      </c>
      <c r="B1047" t="s">
        <v>375</v>
      </c>
      <c r="C1047" t="s">
        <v>338</v>
      </c>
      <c r="D1047" s="2">
        <v>789778.59914999991</v>
      </c>
    </row>
    <row r="1048" spans="1:4" x14ac:dyDescent="0.35">
      <c r="A1048" t="str">
        <f t="shared" si="16"/>
        <v>Sompo Japan|46 Responsabilidad Civil y Riesgos Profesionales</v>
      </c>
      <c r="B1048" t="s">
        <v>375</v>
      </c>
      <c r="C1048" t="s">
        <v>343</v>
      </c>
      <c r="D1048" s="2">
        <v>42250.677729999996</v>
      </c>
    </row>
    <row r="1049" spans="1:4" x14ac:dyDescent="0.35">
      <c r="A1049" t="str">
        <f t="shared" si="16"/>
        <v>Sompo Japan|47 RC General</v>
      </c>
      <c r="B1049" t="s">
        <v>375</v>
      </c>
      <c r="C1049" t="s">
        <v>344</v>
      </c>
      <c r="D1049" s="2">
        <v>39244.835450000006</v>
      </c>
    </row>
    <row r="1050" spans="1:4" x14ac:dyDescent="0.35">
      <c r="A1050" t="str">
        <f t="shared" si="16"/>
        <v>Sompo Japan|48 RC Aviones y Barcos</v>
      </c>
      <c r="B1050" t="s">
        <v>375</v>
      </c>
      <c r="C1050" t="s">
        <v>345</v>
      </c>
      <c r="D1050" s="2">
        <v>1879.60733</v>
      </c>
    </row>
    <row r="1051" spans="1:4" x14ac:dyDescent="0.35">
      <c r="A1051" t="str">
        <f t="shared" si="16"/>
        <v>Sompo Japan|50 RC Otros</v>
      </c>
      <c r="B1051" t="s">
        <v>375</v>
      </c>
      <c r="C1051" t="s">
        <v>347</v>
      </c>
      <c r="D1051" s="2">
        <v>1126.23495</v>
      </c>
    </row>
    <row r="1052" spans="1:4" x14ac:dyDescent="0.35">
      <c r="A1052" t="str">
        <f t="shared" si="16"/>
        <v>Sompo Japan|51 Maritimo y Transportes</v>
      </c>
      <c r="B1052" t="s">
        <v>375</v>
      </c>
      <c r="C1052" t="s">
        <v>348</v>
      </c>
      <c r="D1052" s="2">
        <v>285858.84467999998</v>
      </c>
    </row>
    <row r="1053" spans="1:4" x14ac:dyDescent="0.35">
      <c r="A1053" t="str">
        <f t="shared" si="16"/>
        <v>Sompo Japan|52 MyT Carga</v>
      </c>
      <c r="B1053" t="s">
        <v>375</v>
      </c>
      <c r="C1053" t="s">
        <v>349</v>
      </c>
      <c r="D1053" s="2">
        <v>285858.84467999998</v>
      </c>
    </row>
    <row r="1054" spans="1:4" x14ac:dyDescent="0.35">
      <c r="A1054" t="str">
        <f t="shared" si="16"/>
        <v>Sompo Japan|54 Incendio</v>
      </c>
      <c r="B1054" t="s">
        <v>375</v>
      </c>
      <c r="C1054" t="s">
        <v>351</v>
      </c>
      <c r="D1054" s="2">
        <v>163119.41305999999</v>
      </c>
    </row>
    <row r="1055" spans="1:4" x14ac:dyDescent="0.35">
      <c r="A1055" t="str">
        <f t="shared" si="16"/>
        <v>Sompo Japan|55 Riesgos Catastroficos</v>
      </c>
      <c r="B1055" t="s">
        <v>375</v>
      </c>
      <c r="C1055" t="s">
        <v>352</v>
      </c>
      <c r="D1055" s="2">
        <v>199443.0362</v>
      </c>
    </row>
    <row r="1056" spans="1:4" x14ac:dyDescent="0.35">
      <c r="A1056" t="str">
        <f t="shared" si="16"/>
        <v>Sompo Japan|56 Terremoto y Erupcion Volcanica</v>
      </c>
      <c r="B1056" t="s">
        <v>375</v>
      </c>
      <c r="C1056" t="s">
        <v>353</v>
      </c>
      <c r="D1056" s="2">
        <v>91187.502269999997</v>
      </c>
    </row>
    <row r="1057" spans="1:4" x14ac:dyDescent="0.35">
      <c r="A1057" t="str">
        <f t="shared" si="16"/>
        <v>Sompo Japan|57 Huracan y Otros Riesgos Hidrometeorologicos</v>
      </c>
      <c r="B1057" t="s">
        <v>375</v>
      </c>
      <c r="C1057" t="s">
        <v>354</v>
      </c>
      <c r="D1057" s="2">
        <v>108255.53393000001</v>
      </c>
    </row>
    <row r="1058" spans="1:4" x14ac:dyDescent="0.35">
      <c r="A1058" t="str">
        <f t="shared" si="16"/>
        <v>Sompo Japan|63 Diversos</v>
      </c>
      <c r="B1058" t="s">
        <v>375</v>
      </c>
      <c r="C1058" t="s">
        <v>355</v>
      </c>
      <c r="D1058" s="2">
        <v>99106.62748000001</v>
      </c>
    </row>
    <row r="1059" spans="1:4" x14ac:dyDescent="0.35">
      <c r="A1059" t="str">
        <f t="shared" si="16"/>
        <v>Sompo Japan|64 Miscelaneos</v>
      </c>
      <c r="B1059" t="s">
        <v>375</v>
      </c>
      <c r="C1059" t="s">
        <v>356</v>
      </c>
      <c r="D1059" s="2">
        <v>22109.80644</v>
      </c>
    </row>
    <row r="1060" spans="1:4" x14ac:dyDescent="0.35">
      <c r="A1060" t="str">
        <f t="shared" si="16"/>
        <v>Sompo Japan|65 Tecnicos</v>
      </c>
      <c r="B1060" t="s">
        <v>375</v>
      </c>
      <c r="C1060" t="s">
        <v>357</v>
      </c>
      <c r="D1060" s="2">
        <v>76996.82104000001</v>
      </c>
    </row>
    <row r="1061" spans="1:4" x14ac:dyDescent="0.35">
      <c r="A1061" t="str">
        <f t="shared" si="16"/>
        <v>SPP Seguros|10 Total General</v>
      </c>
      <c r="B1061" t="s">
        <v>390</v>
      </c>
      <c r="C1061" t="s">
        <v>145</v>
      </c>
      <c r="D1061" s="2">
        <v>97178.802089999997</v>
      </c>
    </row>
    <row r="1062" spans="1:4" x14ac:dyDescent="0.35">
      <c r="A1062" t="str">
        <f t="shared" si="16"/>
        <v>SPP Seguros|11 Total General Sin Pensiones</v>
      </c>
      <c r="B1062" t="s">
        <v>390</v>
      </c>
      <c r="C1062" t="s">
        <v>146</v>
      </c>
      <c r="D1062" s="2">
        <v>97178.802089999997</v>
      </c>
    </row>
    <row r="1063" spans="1:4" x14ac:dyDescent="0.35">
      <c r="A1063" t="str">
        <f t="shared" si="16"/>
        <v>SPP Seguros|28 Accidentes y Enfermedades Total</v>
      </c>
      <c r="B1063" t="s">
        <v>390</v>
      </c>
      <c r="C1063" t="s">
        <v>358</v>
      </c>
      <c r="D1063" s="2">
        <v>115.15496</v>
      </c>
    </row>
    <row r="1064" spans="1:4" x14ac:dyDescent="0.35">
      <c r="A1064" t="str">
        <f t="shared" si="16"/>
        <v>SPP Seguros|29 Accidentes Personales</v>
      </c>
      <c r="B1064" t="s">
        <v>390</v>
      </c>
      <c r="C1064" t="s">
        <v>359</v>
      </c>
      <c r="D1064" s="2">
        <v>115.15496</v>
      </c>
    </row>
    <row r="1065" spans="1:4" x14ac:dyDescent="0.35">
      <c r="A1065" t="str">
        <f t="shared" si="16"/>
        <v>SPP Seguros|31 AP Gpo y Col</v>
      </c>
      <c r="B1065" t="s">
        <v>390</v>
      </c>
      <c r="C1065" t="s">
        <v>360</v>
      </c>
      <c r="D1065" s="2">
        <v>115.15496</v>
      </c>
    </row>
    <row r="1066" spans="1:4" x14ac:dyDescent="0.35">
      <c r="A1066" t="str">
        <f t="shared" si="16"/>
        <v>SPP Seguros|38 Daños Total</v>
      </c>
      <c r="B1066" t="s">
        <v>390</v>
      </c>
      <c r="C1066" t="s">
        <v>339</v>
      </c>
      <c r="D1066" s="2">
        <v>97063.647129999998</v>
      </c>
    </row>
    <row r="1067" spans="1:4" x14ac:dyDescent="0.35">
      <c r="A1067" t="str">
        <f t="shared" si="16"/>
        <v>SPP Seguros|46 Daños Sin Autos Total</v>
      </c>
      <c r="B1067" t="s">
        <v>390</v>
      </c>
      <c r="C1067" t="s">
        <v>338</v>
      </c>
      <c r="D1067" s="2">
        <v>97063.647129999998</v>
      </c>
    </row>
    <row r="1068" spans="1:4" x14ac:dyDescent="0.35">
      <c r="A1068" t="str">
        <f t="shared" si="16"/>
        <v>SPP Seguros|63 Diversos</v>
      </c>
      <c r="B1068" t="s">
        <v>390</v>
      </c>
      <c r="C1068" t="s">
        <v>355</v>
      </c>
      <c r="D1068" s="2">
        <v>97063.647129999998</v>
      </c>
    </row>
    <row r="1069" spans="1:4" x14ac:dyDescent="0.35">
      <c r="A1069" t="str">
        <f t="shared" si="16"/>
        <v>SPP Seguros|64 Miscelaneos</v>
      </c>
      <c r="B1069" t="s">
        <v>390</v>
      </c>
      <c r="C1069" t="s">
        <v>356</v>
      </c>
      <c r="D1069" s="2">
        <v>72180.695650000009</v>
      </c>
    </row>
    <row r="1070" spans="1:4" x14ac:dyDescent="0.35">
      <c r="A1070" t="str">
        <f t="shared" si="16"/>
        <v>SPP Seguros|65 Tecnicos</v>
      </c>
      <c r="B1070" t="s">
        <v>390</v>
      </c>
      <c r="C1070" t="s">
        <v>357</v>
      </c>
      <c r="D1070" s="2">
        <v>24882.95148</v>
      </c>
    </row>
    <row r="1071" spans="1:4" x14ac:dyDescent="0.35">
      <c r="A1071" t="str">
        <f t="shared" si="16"/>
        <v>Swiss Re Corporate Solutions|10 Total General</v>
      </c>
      <c r="B1071" t="s">
        <v>102</v>
      </c>
      <c r="C1071" t="s">
        <v>145</v>
      </c>
      <c r="D1071" s="2">
        <v>1641104.9195699999</v>
      </c>
    </row>
    <row r="1072" spans="1:4" x14ac:dyDescent="0.35">
      <c r="A1072" t="str">
        <f t="shared" si="16"/>
        <v>Swiss Re Corporate Solutions|11 Total General Sin Pensiones</v>
      </c>
      <c r="B1072" t="s">
        <v>102</v>
      </c>
      <c r="C1072" t="s">
        <v>146</v>
      </c>
      <c r="D1072" s="2">
        <v>1641104.9195699999</v>
      </c>
    </row>
    <row r="1073" spans="1:4" x14ac:dyDescent="0.35">
      <c r="A1073" t="str">
        <f t="shared" si="16"/>
        <v>Swiss Re Corporate Solutions|38 Daños Total</v>
      </c>
      <c r="B1073" t="s">
        <v>102</v>
      </c>
      <c r="C1073" t="s">
        <v>339</v>
      </c>
      <c r="D1073" s="2">
        <v>1641104.9195699999</v>
      </c>
    </row>
    <row r="1074" spans="1:4" x14ac:dyDescent="0.35">
      <c r="A1074" t="str">
        <f t="shared" si="16"/>
        <v>Swiss Re Corporate Solutions|46 Daños Sin Autos Total</v>
      </c>
      <c r="B1074" t="s">
        <v>102</v>
      </c>
      <c r="C1074" t="s">
        <v>338</v>
      </c>
      <c r="D1074" s="2">
        <v>1641104.9195700001</v>
      </c>
    </row>
    <row r="1075" spans="1:4" x14ac:dyDescent="0.35">
      <c r="A1075" t="str">
        <f t="shared" si="16"/>
        <v>Swiss Re Corporate Solutions|46 Responsabilidad Civil y Riesgos Profesionales</v>
      </c>
      <c r="B1075" t="s">
        <v>102</v>
      </c>
      <c r="C1075" t="s">
        <v>343</v>
      </c>
      <c r="D1075" s="2">
        <v>55741.249759999999</v>
      </c>
    </row>
    <row r="1076" spans="1:4" x14ac:dyDescent="0.35">
      <c r="A1076" t="str">
        <f t="shared" si="16"/>
        <v>Swiss Re Corporate Solutions|47 RC General</v>
      </c>
      <c r="B1076" t="s">
        <v>102</v>
      </c>
      <c r="C1076" t="s">
        <v>344</v>
      </c>
      <c r="D1076" s="2">
        <v>52638.219149999997</v>
      </c>
    </row>
    <row r="1077" spans="1:4" x14ac:dyDescent="0.35">
      <c r="A1077" t="str">
        <f t="shared" si="16"/>
        <v>Swiss Re Corporate Solutions|49 RC Viajero</v>
      </c>
      <c r="B1077" t="s">
        <v>102</v>
      </c>
      <c r="C1077" t="s">
        <v>346</v>
      </c>
      <c r="D1077" s="2">
        <v>10.77952</v>
      </c>
    </row>
    <row r="1078" spans="1:4" x14ac:dyDescent="0.35">
      <c r="A1078" t="str">
        <f t="shared" si="16"/>
        <v>Swiss Re Corporate Solutions|50 RC Otros</v>
      </c>
      <c r="B1078" t="s">
        <v>102</v>
      </c>
      <c r="C1078" t="s">
        <v>347</v>
      </c>
      <c r="D1078" s="2">
        <v>3092.2510899999997</v>
      </c>
    </row>
    <row r="1079" spans="1:4" x14ac:dyDescent="0.35">
      <c r="A1079" t="str">
        <f t="shared" si="16"/>
        <v>Swiss Re Corporate Solutions|51 Maritimo y Transportes</v>
      </c>
      <c r="B1079" t="s">
        <v>102</v>
      </c>
      <c r="C1079" t="s">
        <v>348</v>
      </c>
      <c r="D1079" s="2">
        <v>0</v>
      </c>
    </row>
    <row r="1080" spans="1:4" x14ac:dyDescent="0.35">
      <c r="A1080" t="str">
        <f t="shared" si="16"/>
        <v>Swiss Re Corporate Solutions|52 MyT Carga</v>
      </c>
      <c r="B1080" t="s">
        <v>102</v>
      </c>
      <c r="C1080" t="s">
        <v>349</v>
      </c>
      <c r="D1080" s="2">
        <v>0</v>
      </c>
    </row>
    <row r="1081" spans="1:4" x14ac:dyDescent="0.35">
      <c r="A1081" t="str">
        <f t="shared" si="16"/>
        <v>Swiss Re Corporate Solutions|54 Incendio</v>
      </c>
      <c r="B1081" t="s">
        <v>102</v>
      </c>
      <c r="C1081" t="s">
        <v>351</v>
      </c>
      <c r="D1081" s="2">
        <v>542009.3695700001</v>
      </c>
    </row>
    <row r="1082" spans="1:4" x14ac:dyDescent="0.35">
      <c r="A1082" t="str">
        <f t="shared" si="16"/>
        <v>Swiss Re Corporate Solutions|55 Riesgos Catastroficos</v>
      </c>
      <c r="B1082" t="s">
        <v>102</v>
      </c>
      <c r="C1082" t="s">
        <v>352</v>
      </c>
      <c r="D1082" s="2">
        <v>688011.48059000005</v>
      </c>
    </row>
    <row r="1083" spans="1:4" x14ac:dyDescent="0.35">
      <c r="A1083" t="str">
        <f t="shared" si="16"/>
        <v>Swiss Re Corporate Solutions|56 Terremoto y Erupcion Volcanica</v>
      </c>
      <c r="B1083" t="s">
        <v>102</v>
      </c>
      <c r="C1083" t="s">
        <v>353</v>
      </c>
      <c r="D1083" s="2">
        <v>179628.09365999998</v>
      </c>
    </row>
    <row r="1084" spans="1:4" x14ac:dyDescent="0.35">
      <c r="A1084" t="str">
        <f t="shared" si="16"/>
        <v>Swiss Re Corporate Solutions|57 Huracan y Otros Riesgos Hidrometeorologicos</v>
      </c>
      <c r="B1084" t="s">
        <v>102</v>
      </c>
      <c r="C1084" t="s">
        <v>354</v>
      </c>
      <c r="D1084" s="2">
        <v>508383.38692999998</v>
      </c>
    </row>
    <row r="1085" spans="1:4" x14ac:dyDescent="0.35">
      <c r="A1085" t="str">
        <f t="shared" si="16"/>
        <v>Swiss Re Corporate Solutions|59 Agricola y de Animales</v>
      </c>
      <c r="B1085" t="s">
        <v>102</v>
      </c>
      <c r="C1085" t="s">
        <v>361</v>
      </c>
      <c r="D1085" s="2">
        <v>0</v>
      </c>
    </row>
    <row r="1086" spans="1:4" x14ac:dyDescent="0.35">
      <c r="A1086" t="str">
        <f t="shared" si="16"/>
        <v>Swiss Re Corporate Solutions|60 AyA Agricola</v>
      </c>
      <c r="B1086" t="s">
        <v>102</v>
      </c>
      <c r="C1086" t="s">
        <v>362</v>
      </c>
      <c r="D1086" s="2">
        <v>0</v>
      </c>
    </row>
    <row r="1087" spans="1:4" x14ac:dyDescent="0.35">
      <c r="A1087" t="str">
        <f t="shared" si="16"/>
        <v>Swiss Re Corporate Solutions|61 AyA Otros</v>
      </c>
      <c r="B1087" t="s">
        <v>102</v>
      </c>
      <c r="C1087" t="s">
        <v>376</v>
      </c>
      <c r="D1087" s="2">
        <v>0</v>
      </c>
    </row>
    <row r="1088" spans="1:4" x14ac:dyDescent="0.35">
      <c r="A1088" t="str">
        <f t="shared" si="16"/>
        <v>Swiss Re Corporate Solutions|62 AyA Pecuario</v>
      </c>
      <c r="B1088" t="s">
        <v>102</v>
      </c>
      <c r="C1088" t="s">
        <v>363</v>
      </c>
      <c r="D1088" s="2">
        <v>0</v>
      </c>
    </row>
    <row r="1089" spans="1:4" x14ac:dyDescent="0.35">
      <c r="A1089" t="str">
        <f t="shared" si="16"/>
        <v>Swiss Re Corporate Solutions|63 Diversos</v>
      </c>
      <c r="B1089" t="s">
        <v>102</v>
      </c>
      <c r="C1089" t="s">
        <v>355</v>
      </c>
      <c r="D1089" s="2">
        <v>355342.81964999996</v>
      </c>
    </row>
    <row r="1090" spans="1:4" x14ac:dyDescent="0.35">
      <c r="A1090" t="str">
        <f t="shared" si="16"/>
        <v>Swiss Re Corporate Solutions|64 Miscelaneos</v>
      </c>
      <c r="B1090" t="s">
        <v>102</v>
      </c>
      <c r="C1090" t="s">
        <v>356</v>
      </c>
      <c r="D1090" s="2">
        <v>28844.872350000001</v>
      </c>
    </row>
    <row r="1091" spans="1:4" x14ac:dyDescent="0.35">
      <c r="A1091" t="str">
        <f t="shared" si="16"/>
        <v>Swiss Re Corporate Solutions|65 Tecnicos</v>
      </c>
      <c r="B1091" t="s">
        <v>102</v>
      </c>
      <c r="C1091" t="s">
        <v>357</v>
      </c>
      <c r="D1091" s="2">
        <v>326497.9473</v>
      </c>
    </row>
    <row r="1092" spans="1:4" x14ac:dyDescent="0.35">
      <c r="A1092" t="str">
        <f t="shared" si="16"/>
        <v>Tláloc Seguros|10 Total General</v>
      </c>
      <c r="B1092" t="s">
        <v>402</v>
      </c>
      <c r="C1092" t="s">
        <v>145</v>
      </c>
      <c r="D1092" s="2">
        <v>120170.94676000001</v>
      </c>
    </row>
    <row r="1093" spans="1:4" x14ac:dyDescent="0.35">
      <c r="A1093" t="str">
        <f t="shared" si="16"/>
        <v>Tláloc Seguros|11 Total General Sin Pensiones</v>
      </c>
      <c r="B1093" t="s">
        <v>402</v>
      </c>
      <c r="C1093" t="s">
        <v>146</v>
      </c>
      <c r="D1093" s="2">
        <v>120170.94676000001</v>
      </c>
    </row>
    <row r="1094" spans="1:4" x14ac:dyDescent="0.35">
      <c r="A1094" t="str">
        <f t="shared" si="16"/>
        <v>Tláloc Seguros|38 Daños Total</v>
      </c>
      <c r="B1094" t="s">
        <v>402</v>
      </c>
      <c r="C1094" t="s">
        <v>339</v>
      </c>
      <c r="D1094" s="2">
        <v>120170.94676000001</v>
      </c>
    </row>
    <row r="1095" spans="1:4" x14ac:dyDescent="0.35">
      <c r="A1095" t="str">
        <f t="shared" si="16"/>
        <v>Tláloc Seguros|46 Daños Sin Autos Total</v>
      </c>
      <c r="B1095" t="s">
        <v>402</v>
      </c>
      <c r="C1095" t="s">
        <v>338</v>
      </c>
      <c r="D1095" s="2">
        <v>120170.94676000001</v>
      </c>
    </row>
    <row r="1096" spans="1:4" x14ac:dyDescent="0.35">
      <c r="A1096" t="str">
        <f t="shared" ref="A1096:A1159" si="17">B1096&amp;"|"&amp;C1096</f>
        <v>Tláloc Seguros|59 Agricola y de Animales</v>
      </c>
      <c r="B1096" t="s">
        <v>402</v>
      </c>
      <c r="C1096" t="s">
        <v>361</v>
      </c>
      <c r="D1096" s="2">
        <v>120170.94676000001</v>
      </c>
    </row>
    <row r="1097" spans="1:4" x14ac:dyDescent="0.35">
      <c r="A1097" t="str">
        <f t="shared" si="17"/>
        <v>Tláloc Seguros|60 AyA Agricola</v>
      </c>
      <c r="B1097" t="s">
        <v>402</v>
      </c>
      <c r="C1097" t="s">
        <v>362</v>
      </c>
      <c r="D1097" s="2">
        <v>119953.30322</v>
      </c>
    </row>
    <row r="1098" spans="1:4" x14ac:dyDescent="0.35">
      <c r="A1098" t="str">
        <f t="shared" si="17"/>
        <v>Tláloc Seguros|61 AyA Otros</v>
      </c>
      <c r="B1098" t="s">
        <v>402</v>
      </c>
      <c r="C1098" t="s">
        <v>376</v>
      </c>
      <c r="D1098" s="2">
        <v>87.405000000000001</v>
      </c>
    </row>
    <row r="1099" spans="1:4" x14ac:dyDescent="0.35">
      <c r="A1099" t="str">
        <f t="shared" si="17"/>
        <v>Tláloc Seguros|62 AyA Pecuario</v>
      </c>
      <c r="B1099" t="s">
        <v>402</v>
      </c>
      <c r="C1099" t="s">
        <v>363</v>
      </c>
      <c r="D1099" s="2">
        <v>130.23854</v>
      </c>
    </row>
    <row r="1100" spans="1:4" x14ac:dyDescent="0.35">
      <c r="A1100" t="str">
        <f t="shared" si="17"/>
        <v>Tokio Marine|10 Total General</v>
      </c>
      <c r="B1100" t="s">
        <v>77</v>
      </c>
      <c r="C1100" t="s">
        <v>145</v>
      </c>
      <c r="D1100" s="2">
        <v>1104243.47276</v>
      </c>
    </row>
    <row r="1101" spans="1:4" x14ac:dyDescent="0.35">
      <c r="A1101" t="str">
        <f t="shared" si="17"/>
        <v>Tokio Marine|11 Total General Sin Pensiones</v>
      </c>
      <c r="B1101" t="s">
        <v>77</v>
      </c>
      <c r="C1101" t="s">
        <v>146</v>
      </c>
      <c r="D1101" s="2">
        <v>1104243.47276</v>
      </c>
    </row>
    <row r="1102" spans="1:4" x14ac:dyDescent="0.35">
      <c r="A1102" t="str">
        <f t="shared" si="17"/>
        <v>Tokio Marine|12 Vida Total</v>
      </c>
      <c r="B1102" t="s">
        <v>77</v>
      </c>
      <c r="C1102" t="s">
        <v>147</v>
      </c>
      <c r="D1102" s="2">
        <v>83927.425659999994</v>
      </c>
    </row>
    <row r="1103" spans="1:4" x14ac:dyDescent="0.35">
      <c r="A1103" t="str">
        <f t="shared" si="17"/>
        <v>Tokio Marine|14 Vida Gpo y Col</v>
      </c>
      <c r="B1103" t="s">
        <v>77</v>
      </c>
      <c r="C1103" t="s">
        <v>149</v>
      </c>
      <c r="D1103" s="2">
        <v>83927.425660000008</v>
      </c>
    </row>
    <row r="1104" spans="1:4" x14ac:dyDescent="0.35">
      <c r="A1104" t="str">
        <f t="shared" si="17"/>
        <v>Tokio Marine|28 Accidentes y Enfermedades Total</v>
      </c>
      <c r="B1104" t="s">
        <v>77</v>
      </c>
      <c r="C1104" t="s">
        <v>358</v>
      </c>
      <c r="D1104" s="2">
        <v>0</v>
      </c>
    </row>
    <row r="1105" spans="1:4" x14ac:dyDescent="0.35">
      <c r="A1105" t="str">
        <f t="shared" si="17"/>
        <v>Tokio Marine|29 Accidentes Personales</v>
      </c>
      <c r="B1105" t="s">
        <v>77</v>
      </c>
      <c r="C1105" t="s">
        <v>359</v>
      </c>
      <c r="D1105" s="2">
        <v>0</v>
      </c>
    </row>
    <row r="1106" spans="1:4" x14ac:dyDescent="0.35">
      <c r="A1106" t="str">
        <f t="shared" si="17"/>
        <v>Tokio Marine|31 AP Gpo y Col</v>
      </c>
      <c r="B1106" t="s">
        <v>77</v>
      </c>
      <c r="C1106" t="s">
        <v>360</v>
      </c>
      <c r="D1106" s="2">
        <v>0</v>
      </c>
    </row>
    <row r="1107" spans="1:4" x14ac:dyDescent="0.35">
      <c r="A1107" t="str">
        <f t="shared" si="17"/>
        <v>Tokio Marine|38 Daños Total</v>
      </c>
      <c r="B1107" t="s">
        <v>77</v>
      </c>
      <c r="C1107" t="s">
        <v>339</v>
      </c>
      <c r="D1107" s="2">
        <v>1020316.0471</v>
      </c>
    </row>
    <row r="1108" spans="1:4" x14ac:dyDescent="0.35">
      <c r="A1108" t="str">
        <f t="shared" si="17"/>
        <v>Tokio Marine|39 Automoviles Total</v>
      </c>
      <c r="B1108" t="s">
        <v>77</v>
      </c>
      <c r="C1108" t="s">
        <v>337</v>
      </c>
      <c r="D1108" s="2">
        <v>29670.13594</v>
      </c>
    </row>
    <row r="1109" spans="1:4" x14ac:dyDescent="0.35">
      <c r="A1109" t="str">
        <f t="shared" si="17"/>
        <v>Tokio Marine|41 Automoviles Residentes</v>
      </c>
      <c r="B1109" t="s">
        <v>77</v>
      </c>
      <c r="C1109" t="s">
        <v>340</v>
      </c>
      <c r="D1109" s="2">
        <v>23334.00779</v>
      </c>
    </row>
    <row r="1110" spans="1:4" x14ac:dyDescent="0.35">
      <c r="A1110" t="str">
        <f t="shared" si="17"/>
        <v>Tokio Marine|42 Camiones</v>
      </c>
      <c r="B1110" t="s">
        <v>77</v>
      </c>
      <c r="C1110" t="s">
        <v>341</v>
      </c>
      <c r="D1110" s="2">
        <v>6329.4076100000002</v>
      </c>
    </row>
    <row r="1111" spans="1:4" x14ac:dyDescent="0.35">
      <c r="A1111" t="str">
        <f t="shared" si="17"/>
        <v>Tokio Marine|43 Automoviles Turistas</v>
      </c>
      <c r="B1111" t="s">
        <v>77</v>
      </c>
      <c r="C1111" t="s">
        <v>365</v>
      </c>
      <c r="D1111" s="2">
        <v>0</v>
      </c>
    </row>
    <row r="1112" spans="1:4" x14ac:dyDescent="0.35">
      <c r="A1112" t="str">
        <f t="shared" si="17"/>
        <v>Tokio Marine|44 Otros Automoviles y Obligatorios</v>
      </c>
      <c r="B1112" t="s">
        <v>77</v>
      </c>
      <c r="C1112" t="s">
        <v>342</v>
      </c>
      <c r="D1112" s="2">
        <v>6.7205399999999997</v>
      </c>
    </row>
    <row r="1113" spans="1:4" x14ac:dyDescent="0.35">
      <c r="A1113" t="str">
        <f t="shared" si="17"/>
        <v>Tokio Marine|46 Daños Sin Autos Total</v>
      </c>
      <c r="B1113" t="s">
        <v>77</v>
      </c>
      <c r="C1113" t="s">
        <v>338</v>
      </c>
      <c r="D1113" s="2">
        <v>990645.91116000013</v>
      </c>
    </row>
    <row r="1114" spans="1:4" x14ac:dyDescent="0.35">
      <c r="A1114" t="str">
        <f t="shared" si="17"/>
        <v>Tokio Marine|46 Responsabilidad Civil y Riesgos Profesionales</v>
      </c>
      <c r="B1114" t="s">
        <v>77</v>
      </c>
      <c r="C1114" t="s">
        <v>343</v>
      </c>
      <c r="D1114" s="2">
        <v>61529.93376</v>
      </c>
    </row>
    <row r="1115" spans="1:4" x14ac:dyDescent="0.35">
      <c r="A1115" t="str">
        <f t="shared" si="17"/>
        <v>Tokio Marine|47 RC General</v>
      </c>
      <c r="B1115" t="s">
        <v>77</v>
      </c>
      <c r="C1115" t="s">
        <v>344</v>
      </c>
      <c r="D1115" s="2">
        <v>55897.473760000001</v>
      </c>
    </row>
    <row r="1116" spans="1:4" x14ac:dyDescent="0.35">
      <c r="A1116" t="str">
        <f t="shared" si="17"/>
        <v>Tokio Marine|50 RC Otros</v>
      </c>
      <c r="B1116" t="s">
        <v>77</v>
      </c>
      <c r="C1116" t="s">
        <v>347</v>
      </c>
      <c r="D1116" s="2">
        <v>5632.46</v>
      </c>
    </row>
    <row r="1117" spans="1:4" x14ac:dyDescent="0.35">
      <c r="A1117" t="str">
        <f t="shared" si="17"/>
        <v>Tokio Marine|51 Maritimo y Transportes</v>
      </c>
      <c r="B1117" t="s">
        <v>77</v>
      </c>
      <c r="C1117" t="s">
        <v>348</v>
      </c>
      <c r="D1117" s="2">
        <v>457911.90062999999</v>
      </c>
    </row>
    <row r="1118" spans="1:4" x14ac:dyDescent="0.35">
      <c r="A1118" t="str">
        <f t="shared" si="17"/>
        <v>Tokio Marine|52 MyT Carga</v>
      </c>
      <c r="B1118" t="s">
        <v>77</v>
      </c>
      <c r="C1118" t="s">
        <v>349</v>
      </c>
      <c r="D1118" s="2">
        <v>457911.90062999999</v>
      </c>
    </row>
    <row r="1119" spans="1:4" x14ac:dyDescent="0.35">
      <c r="A1119" t="str">
        <f t="shared" si="17"/>
        <v>Tokio Marine|54 Incendio</v>
      </c>
      <c r="B1119" t="s">
        <v>77</v>
      </c>
      <c r="C1119" t="s">
        <v>351</v>
      </c>
      <c r="D1119" s="2">
        <v>124174.52737000001</v>
      </c>
    </row>
    <row r="1120" spans="1:4" x14ac:dyDescent="0.35">
      <c r="A1120" t="str">
        <f t="shared" si="17"/>
        <v>Tokio Marine|55 Riesgos Catastroficos</v>
      </c>
      <c r="B1120" t="s">
        <v>77</v>
      </c>
      <c r="C1120" t="s">
        <v>352</v>
      </c>
      <c r="D1120" s="2">
        <v>285368.58023000002</v>
      </c>
    </row>
    <row r="1121" spans="1:4" x14ac:dyDescent="0.35">
      <c r="A1121" t="str">
        <f t="shared" si="17"/>
        <v>Tokio Marine|56 Terremoto y Erupcion Volcanica</v>
      </c>
      <c r="B1121" t="s">
        <v>77</v>
      </c>
      <c r="C1121" t="s">
        <v>353</v>
      </c>
      <c r="D1121" s="2">
        <v>119585.98667</v>
      </c>
    </row>
    <row r="1122" spans="1:4" x14ac:dyDescent="0.35">
      <c r="A1122" t="str">
        <f t="shared" si="17"/>
        <v>Tokio Marine|57 Huracan y Otros Riesgos Hidrometeorologicos</v>
      </c>
      <c r="B1122" t="s">
        <v>77</v>
      </c>
      <c r="C1122" t="s">
        <v>354</v>
      </c>
      <c r="D1122" s="2">
        <v>165782.59356000001</v>
      </c>
    </row>
    <row r="1123" spans="1:4" x14ac:dyDescent="0.35">
      <c r="A1123" t="str">
        <f t="shared" si="17"/>
        <v>Tokio Marine|63 Diversos</v>
      </c>
      <c r="B1123" t="s">
        <v>77</v>
      </c>
      <c r="C1123" t="s">
        <v>355</v>
      </c>
      <c r="D1123" s="2">
        <v>61660.969170000004</v>
      </c>
    </row>
    <row r="1124" spans="1:4" x14ac:dyDescent="0.35">
      <c r="A1124" t="str">
        <f t="shared" si="17"/>
        <v>Tokio Marine|64 Miscelaneos</v>
      </c>
      <c r="B1124" t="s">
        <v>77</v>
      </c>
      <c r="C1124" t="s">
        <v>356</v>
      </c>
      <c r="D1124" s="2">
        <v>20447.462070000001</v>
      </c>
    </row>
    <row r="1125" spans="1:4" x14ac:dyDescent="0.35">
      <c r="A1125" t="str">
        <f t="shared" si="17"/>
        <v>Tokio Marine|65 Tecnicos</v>
      </c>
      <c r="B1125" t="s">
        <v>77</v>
      </c>
      <c r="C1125" t="s">
        <v>357</v>
      </c>
      <c r="D1125" s="2">
        <v>41213.507100000003</v>
      </c>
    </row>
    <row r="1126" spans="1:4" x14ac:dyDescent="0.35">
      <c r="A1126" t="str">
        <f t="shared" si="17"/>
        <v>TOTAL|10 Total General</v>
      </c>
      <c r="B1126" t="s">
        <v>109</v>
      </c>
      <c r="C1126" t="s">
        <v>145</v>
      </c>
      <c r="D1126" s="2">
        <v>915229324.65264988</v>
      </c>
    </row>
    <row r="1127" spans="1:4" x14ac:dyDescent="0.35">
      <c r="A1127" t="str">
        <f t="shared" si="17"/>
        <v>TOTAL|11 Total General Sin Pensiones</v>
      </c>
      <c r="B1127" t="s">
        <v>109</v>
      </c>
      <c r="C1127" t="s">
        <v>146</v>
      </c>
      <c r="D1127" s="2">
        <v>876641246.77608013</v>
      </c>
    </row>
    <row r="1128" spans="1:4" x14ac:dyDescent="0.35">
      <c r="A1128" t="str">
        <f t="shared" si="17"/>
        <v>TOTAL|12 Vida Total</v>
      </c>
      <c r="B1128" t="s">
        <v>109</v>
      </c>
      <c r="C1128" t="s">
        <v>147</v>
      </c>
      <c r="D1128" s="2">
        <v>375894584.23469001</v>
      </c>
    </row>
    <row r="1129" spans="1:4" x14ac:dyDescent="0.35">
      <c r="A1129" t="str">
        <f t="shared" si="17"/>
        <v>TOTAL|13 Vida Individual</v>
      </c>
      <c r="B1129" t="s">
        <v>109</v>
      </c>
      <c r="C1129" t="s">
        <v>148</v>
      </c>
      <c r="D1129" s="2">
        <v>280512511.78619999</v>
      </c>
    </row>
    <row r="1130" spans="1:4" x14ac:dyDescent="0.35">
      <c r="A1130" t="str">
        <f t="shared" si="17"/>
        <v>TOTAL|14 Vida Gpo y Col</v>
      </c>
      <c r="B1130" t="s">
        <v>109</v>
      </c>
      <c r="C1130" t="s">
        <v>149</v>
      </c>
      <c r="D1130" s="2">
        <v>95382072.448490009</v>
      </c>
    </row>
    <row r="1131" spans="1:4" x14ac:dyDescent="0.35">
      <c r="A1131" t="str">
        <f t="shared" si="17"/>
        <v>TOTAL|15 Pensiones Total</v>
      </c>
      <c r="B1131" t="s">
        <v>109</v>
      </c>
      <c r="C1131" t="s">
        <v>176</v>
      </c>
      <c r="D1131" s="2">
        <v>38588077.876569994</v>
      </c>
    </row>
    <row r="1132" spans="1:4" x14ac:dyDescent="0.35">
      <c r="A1132" t="str">
        <f t="shared" si="17"/>
        <v>TOTAL|16 Pensiones IMSS</v>
      </c>
      <c r="B1132" t="s">
        <v>109</v>
      </c>
      <c r="C1132" t="s">
        <v>177</v>
      </c>
      <c r="D1132" s="2">
        <v>29107649.403060004</v>
      </c>
    </row>
    <row r="1133" spans="1:4" x14ac:dyDescent="0.35">
      <c r="A1133" t="str">
        <f t="shared" si="17"/>
        <v>TOTAL|17 IMSS Incapacidad Permanente RT</v>
      </c>
      <c r="B1133" t="s">
        <v>109</v>
      </c>
      <c r="C1133" t="s">
        <v>380</v>
      </c>
      <c r="D1133" s="2">
        <v>4590284.8946399996</v>
      </c>
    </row>
    <row r="1134" spans="1:4" x14ac:dyDescent="0.35">
      <c r="A1134" t="str">
        <f t="shared" si="17"/>
        <v>TOTAL|18 IMSS Invalidez (invalidez y vida)</v>
      </c>
      <c r="B1134" t="s">
        <v>109</v>
      </c>
      <c r="C1134" t="s">
        <v>381</v>
      </c>
      <c r="D1134" s="2">
        <v>9015471.1866800003</v>
      </c>
    </row>
    <row r="1135" spans="1:4" x14ac:dyDescent="0.35">
      <c r="A1135" t="str">
        <f t="shared" si="17"/>
        <v>TOTAL|19 IMSS Jubilacion (retiro, cesantia y vejez)</v>
      </c>
      <c r="B1135" t="s">
        <v>109</v>
      </c>
      <c r="C1135" t="s">
        <v>384</v>
      </c>
      <c r="D1135" s="2">
        <v>1002239.21527</v>
      </c>
    </row>
    <row r="1136" spans="1:4" x14ac:dyDescent="0.35">
      <c r="A1136" t="str">
        <f t="shared" si="17"/>
        <v>TOTAL|20 IMSS Muerte (invalidez y vida)</v>
      </c>
      <c r="B1136" t="s">
        <v>109</v>
      </c>
      <c r="C1136" t="s">
        <v>382</v>
      </c>
      <c r="D1136" s="2">
        <v>13547518.731620001</v>
      </c>
    </row>
    <row r="1137" spans="1:4" x14ac:dyDescent="0.35">
      <c r="A1137" t="str">
        <f t="shared" si="17"/>
        <v>TOTAL|21 IMSS Muerte (riesgos de trabajo)</v>
      </c>
      <c r="B1137" t="s">
        <v>109</v>
      </c>
      <c r="C1137" t="s">
        <v>383</v>
      </c>
      <c r="D1137" s="2">
        <v>952135.37485000002</v>
      </c>
    </row>
    <row r="1138" spans="1:4" x14ac:dyDescent="0.35">
      <c r="A1138" t="str">
        <f t="shared" si="17"/>
        <v>TOTAL|22 Pensiones ISSSTE</v>
      </c>
      <c r="B1138" t="s">
        <v>109</v>
      </c>
      <c r="C1138" t="s">
        <v>378</v>
      </c>
      <c r="D1138" s="2">
        <v>9480428.4735100009</v>
      </c>
    </row>
    <row r="1139" spans="1:4" x14ac:dyDescent="0.35">
      <c r="A1139" t="str">
        <f t="shared" si="17"/>
        <v>TOTAL|23 ISSSTE Incapacidad Permanente RT</v>
      </c>
      <c r="B1139" t="s">
        <v>109</v>
      </c>
      <c r="C1139" t="s">
        <v>385</v>
      </c>
      <c r="D1139" s="2">
        <v>657236.52412000007</v>
      </c>
    </row>
    <row r="1140" spans="1:4" x14ac:dyDescent="0.35">
      <c r="A1140" t="str">
        <f t="shared" si="17"/>
        <v>TOTAL|24 ISSSTE Invalidez (invalidez y vida)</v>
      </c>
      <c r="B1140" t="s">
        <v>109</v>
      </c>
      <c r="C1140" t="s">
        <v>386</v>
      </c>
      <c r="D1140" s="2">
        <v>197879.42222000001</v>
      </c>
    </row>
    <row r="1141" spans="1:4" x14ac:dyDescent="0.35">
      <c r="A1141" t="str">
        <f t="shared" si="17"/>
        <v>TOTAL|25 ISSSTE Jubilacion (retiro, cesantia y vejez)</v>
      </c>
      <c r="B1141" t="s">
        <v>109</v>
      </c>
      <c r="C1141" t="s">
        <v>387</v>
      </c>
      <c r="D1141" s="2">
        <v>5850821.6495000003</v>
      </c>
    </row>
    <row r="1142" spans="1:4" x14ac:dyDescent="0.35">
      <c r="A1142" t="str">
        <f t="shared" si="17"/>
        <v>TOTAL|26 ISSSTE Muerte (invalidez y vida)</v>
      </c>
      <c r="B1142" t="s">
        <v>109</v>
      </c>
      <c r="C1142" t="s">
        <v>388</v>
      </c>
      <c r="D1142" s="2">
        <v>2547607.3319700002</v>
      </c>
    </row>
    <row r="1143" spans="1:4" x14ac:dyDescent="0.35">
      <c r="A1143" t="str">
        <f t="shared" si="17"/>
        <v>TOTAL|27 ISSSTE Muerte (riesgos de trabajo)</v>
      </c>
      <c r="B1143" t="s">
        <v>109</v>
      </c>
      <c r="C1143" t="s">
        <v>389</v>
      </c>
      <c r="D1143" s="2">
        <v>226883.54569999999</v>
      </c>
    </row>
    <row r="1144" spans="1:4" x14ac:dyDescent="0.35">
      <c r="A1144" t="str">
        <f t="shared" si="17"/>
        <v>TOTAL|28 Accidentes y Enfermedades Total</v>
      </c>
      <c r="B1144" t="s">
        <v>109</v>
      </c>
      <c r="C1144" t="s">
        <v>358</v>
      </c>
      <c r="D1144" s="2">
        <v>169654061.67243004</v>
      </c>
    </row>
    <row r="1145" spans="1:4" x14ac:dyDescent="0.35">
      <c r="A1145" t="str">
        <f t="shared" si="17"/>
        <v>TOTAL|29 Accidentes Personales</v>
      </c>
      <c r="B1145" t="s">
        <v>109</v>
      </c>
      <c r="C1145" t="s">
        <v>359</v>
      </c>
      <c r="D1145" s="2">
        <v>6595100.8747899998</v>
      </c>
    </row>
    <row r="1146" spans="1:4" x14ac:dyDescent="0.35">
      <c r="A1146" t="str">
        <f t="shared" si="17"/>
        <v>TOTAL|30 AP Individual</v>
      </c>
      <c r="B1146" t="s">
        <v>109</v>
      </c>
      <c r="C1146" t="s">
        <v>364</v>
      </c>
      <c r="D1146" s="2">
        <v>3705521.2749200007</v>
      </c>
    </row>
    <row r="1147" spans="1:4" x14ac:dyDescent="0.35">
      <c r="A1147" t="str">
        <f t="shared" si="17"/>
        <v>TOTAL|31 AP Gpo y Col</v>
      </c>
      <c r="B1147" t="s">
        <v>109</v>
      </c>
      <c r="C1147" t="s">
        <v>360</v>
      </c>
      <c r="D1147" s="2">
        <v>2889579.5998699991</v>
      </c>
    </row>
    <row r="1148" spans="1:4" x14ac:dyDescent="0.35">
      <c r="A1148" t="str">
        <f t="shared" si="17"/>
        <v>TOTAL|32 Gastos Medicos</v>
      </c>
      <c r="B1148" t="s">
        <v>109</v>
      </c>
      <c r="C1148" t="s">
        <v>367</v>
      </c>
      <c r="D1148" s="2">
        <v>158266338.74798003</v>
      </c>
    </row>
    <row r="1149" spans="1:4" x14ac:dyDescent="0.35">
      <c r="A1149" t="str">
        <f t="shared" si="17"/>
        <v>TOTAL|33 GMM. Individual</v>
      </c>
      <c r="B1149" t="s">
        <v>109</v>
      </c>
      <c r="C1149" t="s">
        <v>368</v>
      </c>
      <c r="D1149" s="2">
        <v>79278951.097049996</v>
      </c>
    </row>
    <row r="1150" spans="1:4" x14ac:dyDescent="0.35">
      <c r="A1150" t="str">
        <f t="shared" si="17"/>
        <v>TOTAL|34 GMM. Gpo y Col</v>
      </c>
      <c r="B1150" t="s">
        <v>109</v>
      </c>
      <c r="C1150" t="s">
        <v>369</v>
      </c>
      <c r="D1150" s="2">
        <v>78987387.650930002</v>
      </c>
    </row>
    <row r="1151" spans="1:4" x14ac:dyDescent="0.35">
      <c r="A1151" t="str">
        <f t="shared" si="17"/>
        <v>TOTAL|35 Salud</v>
      </c>
      <c r="B1151" t="s">
        <v>109</v>
      </c>
      <c r="C1151" t="s">
        <v>370</v>
      </c>
      <c r="D1151" s="2">
        <v>4792622.04966</v>
      </c>
    </row>
    <row r="1152" spans="1:4" x14ac:dyDescent="0.35">
      <c r="A1152" t="str">
        <f t="shared" si="17"/>
        <v>TOTAL|36 Salud Individual</v>
      </c>
      <c r="B1152" t="s">
        <v>109</v>
      </c>
      <c r="C1152" t="s">
        <v>371</v>
      </c>
      <c r="D1152" s="2">
        <v>2414500.2255700002</v>
      </c>
    </row>
    <row r="1153" spans="1:4" x14ac:dyDescent="0.35">
      <c r="A1153" t="str">
        <f t="shared" si="17"/>
        <v>TOTAL|37 Salud Gpo y Col</v>
      </c>
      <c r="B1153" t="s">
        <v>109</v>
      </c>
      <c r="C1153" t="s">
        <v>372</v>
      </c>
      <c r="D1153" s="2">
        <v>2378121.8240899998</v>
      </c>
    </row>
    <row r="1154" spans="1:4" x14ac:dyDescent="0.35">
      <c r="A1154" t="str">
        <f t="shared" si="17"/>
        <v>TOTAL|38 Daños Total</v>
      </c>
      <c r="B1154" t="s">
        <v>109</v>
      </c>
      <c r="C1154" t="s">
        <v>339</v>
      </c>
      <c r="D1154" s="2">
        <v>331092600.8689599</v>
      </c>
    </row>
    <row r="1155" spans="1:4" x14ac:dyDescent="0.35">
      <c r="A1155" t="str">
        <f t="shared" si="17"/>
        <v>TOTAL|39 Automoviles Total</v>
      </c>
      <c r="B1155" t="s">
        <v>109</v>
      </c>
      <c r="C1155" t="s">
        <v>337</v>
      </c>
      <c r="D1155" s="2">
        <v>193217367.41473997</v>
      </c>
    </row>
    <row r="1156" spans="1:4" x14ac:dyDescent="0.35">
      <c r="A1156" t="str">
        <f t="shared" si="17"/>
        <v>TOTAL|41 Automoviles Residentes</v>
      </c>
      <c r="B1156" t="s">
        <v>109</v>
      </c>
      <c r="C1156" t="s">
        <v>340</v>
      </c>
      <c r="D1156" s="2">
        <v>118102294.51461998</v>
      </c>
    </row>
    <row r="1157" spans="1:4" x14ac:dyDescent="0.35">
      <c r="A1157" t="str">
        <f t="shared" si="17"/>
        <v>TOTAL|42 Camiones</v>
      </c>
      <c r="B1157" t="s">
        <v>109</v>
      </c>
      <c r="C1157" t="s">
        <v>341</v>
      </c>
      <c r="D1157" s="2">
        <v>68298850.786960006</v>
      </c>
    </row>
    <row r="1158" spans="1:4" x14ac:dyDescent="0.35">
      <c r="A1158" t="str">
        <f t="shared" si="17"/>
        <v>TOTAL|43 Automoviles Turistas</v>
      </c>
      <c r="B1158" t="s">
        <v>109</v>
      </c>
      <c r="C1158" t="s">
        <v>365</v>
      </c>
      <c r="D1158" s="2">
        <v>1901006.6212099995</v>
      </c>
    </row>
    <row r="1159" spans="1:4" x14ac:dyDescent="0.35">
      <c r="A1159" t="str">
        <f t="shared" si="17"/>
        <v>TOTAL|44 Otros Automoviles y Obligatorios</v>
      </c>
      <c r="B1159" t="s">
        <v>109</v>
      </c>
      <c r="C1159" t="s">
        <v>342</v>
      </c>
      <c r="D1159" s="2">
        <v>4915215.4919499997</v>
      </c>
    </row>
    <row r="1160" spans="1:4" x14ac:dyDescent="0.35">
      <c r="A1160" t="str">
        <f t="shared" ref="A1160:A1223" si="18">B1160&amp;"|"&amp;C1160</f>
        <v>TOTAL|46 Daños Sin Autos Total</v>
      </c>
      <c r="B1160" t="s">
        <v>109</v>
      </c>
      <c r="C1160" t="s">
        <v>338</v>
      </c>
      <c r="D1160" s="2">
        <v>137875233.45422</v>
      </c>
    </row>
    <row r="1161" spans="1:4" x14ac:dyDescent="0.35">
      <c r="A1161" t="str">
        <f t="shared" si="18"/>
        <v>TOTAL|46 Responsabilidad Civil y Riesgos Profesionales</v>
      </c>
      <c r="B1161" t="s">
        <v>109</v>
      </c>
      <c r="C1161" t="s">
        <v>343</v>
      </c>
      <c r="D1161" s="2">
        <v>19519102.49123</v>
      </c>
    </row>
    <row r="1162" spans="1:4" x14ac:dyDescent="0.35">
      <c r="A1162" t="str">
        <f t="shared" si="18"/>
        <v>TOTAL|47 RC General</v>
      </c>
      <c r="B1162" t="s">
        <v>109</v>
      </c>
      <c r="C1162" t="s">
        <v>344</v>
      </c>
      <c r="D1162" s="2">
        <v>14944322.838619998</v>
      </c>
    </row>
    <row r="1163" spans="1:4" x14ac:dyDescent="0.35">
      <c r="A1163" t="str">
        <f t="shared" si="18"/>
        <v>TOTAL|48 RC Aviones y Barcos</v>
      </c>
      <c r="B1163" t="s">
        <v>109</v>
      </c>
      <c r="C1163" t="s">
        <v>345</v>
      </c>
      <c r="D1163" s="2">
        <v>2073248.9940900004</v>
      </c>
    </row>
    <row r="1164" spans="1:4" x14ac:dyDescent="0.35">
      <c r="A1164" t="str">
        <f t="shared" si="18"/>
        <v>TOTAL|49 RC Viajero</v>
      </c>
      <c r="B1164" t="s">
        <v>109</v>
      </c>
      <c r="C1164" t="s">
        <v>346</v>
      </c>
      <c r="D1164" s="2">
        <v>319948.49102999998</v>
      </c>
    </row>
    <row r="1165" spans="1:4" x14ac:dyDescent="0.35">
      <c r="A1165" t="str">
        <f t="shared" si="18"/>
        <v>TOTAL|50 RC Otros</v>
      </c>
      <c r="B1165" t="s">
        <v>109</v>
      </c>
      <c r="C1165" t="s">
        <v>347</v>
      </c>
      <c r="D1165" s="2">
        <v>2181582.1674899999</v>
      </c>
    </row>
    <row r="1166" spans="1:4" x14ac:dyDescent="0.35">
      <c r="A1166" t="str">
        <f t="shared" si="18"/>
        <v>TOTAL|51 Maritimo y Transportes</v>
      </c>
      <c r="B1166" t="s">
        <v>109</v>
      </c>
      <c r="C1166" t="s">
        <v>348</v>
      </c>
      <c r="D1166" s="2">
        <v>18238403.617370006</v>
      </c>
    </row>
    <row r="1167" spans="1:4" x14ac:dyDescent="0.35">
      <c r="A1167" t="str">
        <f t="shared" si="18"/>
        <v>TOTAL|52 MyT Carga</v>
      </c>
      <c r="B1167" t="s">
        <v>109</v>
      </c>
      <c r="C1167" t="s">
        <v>349</v>
      </c>
      <c r="D1167" s="2">
        <v>11810280.266770002</v>
      </c>
    </row>
    <row r="1168" spans="1:4" x14ac:dyDescent="0.35">
      <c r="A1168" t="str">
        <f t="shared" si="18"/>
        <v>TOTAL|53 MyT Cascos</v>
      </c>
      <c r="B1168" t="s">
        <v>109</v>
      </c>
      <c r="C1168" t="s">
        <v>350</v>
      </c>
      <c r="D1168" s="2">
        <v>6428123.3506000005</v>
      </c>
    </row>
    <row r="1169" spans="1:4" x14ac:dyDescent="0.35">
      <c r="A1169" t="str">
        <f t="shared" si="18"/>
        <v>TOTAL|54 Incendio</v>
      </c>
      <c r="B1169" t="s">
        <v>109</v>
      </c>
      <c r="C1169" t="s">
        <v>351</v>
      </c>
      <c r="D1169" s="2">
        <v>29220783.15724</v>
      </c>
    </row>
    <row r="1170" spans="1:4" x14ac:dyDescent="0.35">
      <c r="A1170" t="str">
        <f t="shared" si="18"/>
        <v>TOTAL|55 Riesgos Catastroficos</v>
      </c>
      <c r="B1170" t="s">
        <v>109</v>
      </c>
      <c r="C1170" t="s">
        <v>352</v>
      </c>
      <c r="D1170" s="2">
        <v>34998585.62145</v>
      </c>
    </row>
    <row r="1171" spans="1:4" x14ac:dyDescent="0.35">
      <c r="A1171" t="str">
        <f t="shared" si="18"/>
        <v>TOTAL|56 Terremoto y Erupcion Volcanica</v>
      </c>
      <c r="B1171" t="s">
        <v>109</v>
      </c>
      <c r="C1171" t="s">
        <v>353</v>
      </c>
      <c r="D1171" s="2">
        <v>14505796.106169999</v>
      </c>
    </row>
    <row r="1172" spans="1:4" x14ac:dyDescent="0.35">
      <c r="A1172" t="str">
        <f t="shared" si="18"/>
        <v>TOTAL|57 Huracan y Otros Riesgos Hidrometeorologicos</v>
      </c>
      <c r="B1172" t="s">
        <v>109</v>
      </c>
      <c r="C1172" t="s">
        <v>354</v>
      </c>
      <c r="D1172" s="2">
        <v>20492623.836209998</v>
      </c>
    </row>
    <row r="1173" spans="1:4" x14ac:dyDescent="0.35">
      <c r="A1173" t="str">
        <f t="shared" si="18"/>
        <v>TOTAL|58 Otros Riesgos Catastroficos</v>
      </c>
      <c r="B1173" t="s">
        <v>109</v>
      </c>
      <c r="C1173" t="s">
        <v>377</v>
      </c>
      <c r="D1173" s="2">
        <v>165.67907</v>
      </c>
    </row>
    <row r="1174" spans="1:4" x14ac:dyDescent="0.35">
      <c r="A1174" t="str">
        <f t="shared" si="18"/>
        <v>TOTAL|59 Agricola y de Animales</v>
      </c>
      <c r="B1174" t="s">
        <v>109</v>
      </c>
      <c r="C1174" t="s">
        <v>361</v>
      </c>
      <c r="D1174" s="2">
        <v>454119.92055000004</v>
      </c>
    </row>
    <row r="1175" spans="1:4" x14ac:dyDescent="0.35">
      <c r="A1175" t="str">
        <f t="shared" si="18"/>
        <v>TOTAL|60 AyA Agricola</v>
      </c>
      <c r="B1175" t="s">
        <v>109</v>
      </c>
      <c r="C1175" t="s">
        <v>362</v>
      </c>
      <c r="D1175" s="2">
        <v>446917.33573000005</v>
      </c>
    </row>
    <row r="1176" spans="1:4" x14ac:dyDescent="0.35">
      <c r="A1176" t="str">
        <f t="shared" si="18"/>
        <v>TOTAL|61 AyA Otros</v>
      </c>
      <c r="B1176" t="s">
        <v>109</v>
      </c>
      <c r="C1176" t="s">
        <v>376</v>
      </c>
      <c r="D1176" s="2">
        <v>87.405000000000001</v>
      </c>
    </row>
    <row r="1177" spans="1:4" x14ac:dyDescent="0.35">
      <c r="A1177" t="str">
        <f t="shared" si="18"/>
        <v>TOTAL|62 AyA Pecuario</v>
      </c>
      <c r="B1177" t="s">
        <v>109</v>
      </c>
      <c r="C1177" t="s">
        <v>363</v>
      </c>
      <c r="D1177" s="2">
        <v>7115.1798199999994</v>
      </c>
    </row>
    <row r="1178" spans="1:4" x14ac:dyDescent="0.35">
      <c r="A1178" t="str">
        <f t="shared" si="18"/>
        <v>TOTAL|63 Diversos</v>
      </c>
      <c r="B1178" t="s">
        <v>109</v>
      </c>
      <c r="C1178" t="s">
        <v>355</v>
      </c>
      <c r="D1178" s="2">
        <v>33101301.12385001</v>
      </c>
    </row>
    <row r="1179" spans="1:4" x14ac:dyDescent="0.35">
      <c r="A1179" t="str">
        <f t="shared" si="18"/>
        <v>TOTAL|64 Miscelaneos</v>
      </c>
      <c r="B1179" t="s">
        <v>109</v>
      </c>
      <c r="C1179" t="s">
        <v>356</v>
      </c>
      <c r="D1179" s="2">
        <v>15556913.9199</v>
      </c>
    </row>
    <row r="1180" spans="1:4" x14ac:dyDescent="0.35">
      <c r="A1180" t="str">
        <f t="shared" si="18"/>
        <v>TOTAL|65 Tecnicos</v>
      </c>
      <c r="B1180" t="s">
        <v>109</v>
      </c>
      <c r="C1180" t="s">
        <v>357</v>
      </c>
      <c r="D1180" s="2">
        <v>17544387.203949999</v>
      </c>
    </row>
    <row r="1181" spans="1:4" x14ac:dyDescent="0.35">
      <c r="A1181" t="str">
        <f t="shared" si="18"/>
        <v>TOTAL|66 Credito</v>
      </c>
      <c r="B1181" t="s">
        <v>109</v>
      </c>
      <c r="C1181" t="s">
        <v>366</v>
      </c>
      <c r="D1181" s="2">
        <v>1715157.2791200001</v>
      </c>
    </row>
    <row r="1182" spans="1:4" x14ac:dyDescent="0.35">
      <c r="A1182" t="str">
        <f t="shared" si="18"/>
        <v>TOTAL|67 Credito a la Vivienda</v>
      </c>
      <c r="B1182" t="s">
        <v>109</v>
      </c>
      <c r="C1182" t="s">
        <v>379</v>
      </c>
      <c r="D1182" s="2">
        <v>627780.24341</v>
      </c>
    </row>
    <row r="1183" spans="1:4" x14ac:dyDescent="0.35">
      <c r="A1183" t="str">
        <f t="shared" si="18"/>
        <v>TOTAL GRANDES|10 Total General</v>
      </c>
      <c r="B1183" t="s">
        <v>80</v>
      </c>
      <c r="C1183" t="s">
        <v>145</v>
      </c>
      <c r="D1183" s="2">
        <v>405556489.1024</v>
      </c>
    </row>
    <row r="1184" spans="1:4" x14ac:dyDescent="0.35">
      <c r="A1184" t="str">
        <f t="shared" si="18"/>
        <v>TOTAL GRANDES|11 Total General Sin Pensiones</v>
      </c>
      <c r="B1184" t="s">
        <v>80</v>
      </c>
      <c r="C1184" t="s">
        <v>146</v>
      </c>
      <c r="D1184" s="2">
        <v>405556489.1024</v>
      </c>
    </row>
    <row r="1185" spans="1:4" x14ac:dyDescent="0.35">
      <c r="A1185" t="str">
        <f t="shared" si="18"/>
        <v>TOTAL GRANDES|12 Vida Total</v>
      </c>
      <c r="B1185" t="s">
        <v>80</v>
      </c>
      <c r="C1185" t="s">
        <v>147</v>
      </c>
      <c r="D1185" s="2">
        <v>236424756.59015</v>
      </c>
    </row>
    <row r="1186" spans="1:4" x14ac:dyDescent="0.35">
      <c r="A1186" t="str">
        <f t="shared" si="18"/>
        <v>TOTAL GRANDES|13 Vida Individual</v>
      </c>
      <c r="B1186" t="s">
        <v>80</v>
      </c>
      <c r="C1186" t="s">
        <v>148</v>
      </c>
      <c r="D1186" s="2">
        <v>201904043.55647001</v>
      </c>
    </row>
    <row r="1187" spans="1:4" x14ac:dyDescent="0.35">
      <c r="A1187" t="str">
        <f t="shared" si="18"/>
        <v>TOTAL GRANDES|14 Vida Gpo y Col</v>
      </c>
      <c r="B1187" t="s">
        <v>80</v>
      </c>
      <c r="C1187" t="s">
        <v>149</v>
      </c>
      <c r="D1187" s="2">
        <v>48399059.65354</v>
      </c>
    </row>
    <row r="1188" spans="1:4" x14ac:dyDescent="0.35">
      <c r="A1188" t="str">
        <f t="shared" si="18"/>
        <v>TOTAL GRANDES|15 Pensiones Total</v>
      </c>
      <c r="B1188" t="s">
        <v>80</v>
      </c>
      <c r="C1188" t="s">
        <v>176</v>
      </c>
      <c r="D1188" s="2">
        <v>38588077.876569994</v>
      </c>
    </row>
    <row r="1189" spans="1:4" x14ac:dyDescent="0.35">
      <c r="A1189" t="str">
        <f t="shared" si="18"/>
        <v>TOTAL GRANDES|16 Pensiones IMSS</v>
      </c>
      <c r="B1189" t="s">
        <v>80</v>
      </c>
      <c r="C1189" t="s">
        <v>177</v>
      </c>
      <c r="D1189" s="2">
        <v>29107649.403060004</v>
      </c>
    </row>
    <row r="1190" spans="1:4" x14ac:dyDescent="0.35">
      <c r="A1190" t="str">
        <f t="shared" si="18"/>
        <v>TOTAL GRANDES|17 IMSS Incapacidad Permanente RT</v>
      </c>
      <c r="B1190" t="s">
        <v>80</v>
      </c>
      <c r="C1190" t="s">
        <v>380</v>
      </c>
      <c r="D1190" s="2">
        <v>4590284.8946399996</v>
      </c>
    </row>
    <row r="1191" spans="1:4" x14ac:dyDescent="0.35">
      <c r="A1191" t="str">
        <f t="shared" si="18"/>
        <v>TOTAL GRANDES|18 IMSS Invalidez (invalidez y vida)</v>
      </c>
      <c r="B1191" t="s">
        <v>80</v>
      </c>
      <c r="C1191" t="s">
        <v>381</v>
      </c>
      <c r="D1191" s="2">
        <v>9015471.1866800003</v>
      </c>
    </row>
    <row r="1192" spans="1:4" x14ac:dyDescent="0.35">
      <c r="A1192" t="str">
        <f t="shared" si="18"/>
        <v>TOTAL GRANDES|19 IMSS Jubilacion (retiro, cesantia y vejez)</v>
      </c>
      <c r="B1192" t="s">
        <v>80</v>
      </c>
      <c r="C1192" t="s">
        <v>384</v>
      </c>
      <c r="D1192" s="2">
        <v>1002239.21527</v>
      </c>
    </row>
    <row r="1193" spans="1:4" x14ac:dyDescent="0.35">
      <c r="A1193" t="str">
        <f t="shared" si="18"/>
        <v>TOTAL GRANDES|20 IMSS Muerte (invalidez y vida)</v>
      </c>
      <c r="B1193" t="s">
        <v>80</v>
      </c>
      <c r="C1193" t="s">
        <v>382</v>
      </c>
      <c r="D1193" s="2">
        <v>13547518.731620001</v>
      </c>
    </row>
    <row r="1194" spans="1:4" x14ac:dyDescent="0.35">
      <c r="A1194" t="str">
        <f t="shared" si="18"/>
        <v>TOTAL GRANDES|21 IMSS Muerte (riesgos de trabajo)</v>
      </c>
      <c r="B1194" t="s">
        <v>80</v>
      </c>
      <c r="C1194" t="s">
        <v>383</v>
      </c>
      <c r="D1194" s="2">
        <v>952135.37485000002</v>
      </c>
    </row>
    <row r="1195" spans="1:4" x14ac:dyDescent="0.35">
      <c r="A1195" t="str">
        <f t="shared" si="18"/>
        <v>TOTAL GRANDES|22 Pensiones ISSSTE</v>
      </c>
      <c r="B1195" t="s">
        <v>80</v>
      </c>
      <c r="C1195" t="s">
        <v>378</v>
      </c>
      <c r="D1195" s="2">
        <v>9480428.4735100009</v>
      </c>
    </row>
    <row r="1196" spans="1:4" x14ac:dyDescent="0.35">
      <c r="A1196" t="str">
        <f t="shared" si="18"/>
        <v>TOTAL GRANDES|23 ISSSTE Incapacidad Permanente RT</v>
      </c>
      <c r="B1196" t="s">
        <v>80</v>
      </c>
      <c r="C1196" t="s">
        <v>385</v>
      </c>
      <c r="D1196" s="2">
        <v>657236.52412000007</v>
      </c>
    </row>
    <row r="1197" spans="1:4" x14ac:dyDescent="0.35">
      <c r="A1197" t="str">
        <f t="shared" si="18"/>
        <v>TOTAL GRANDES|24 ISSSTE Invalidez (invalidez y vida)</v>
      </c>
      <c r="B1197" t="s">
        <v>80</v>
      </c>
      <c r="C1197" t="s">
        <v>386</v>
      </c>
      <c r="D1197" s="2">
        <v>197879.42222000001</v>
      </c>
    </row>
    <row r="1198" spans="1:4" x14ac:dyDescent="0.35">
      <c r="A1198" t="str">
        <f t="shared" si="18"/>
        <v>TOTAL GRANDES|25 ISSSTE Jubilacion (retiro, cesantia y vejez)</v>
      </c>
      <c r="B1198" t="s">
        <v>80</v>
      </c>
      <c r="C1198" t="s">
        <v>387</v>
      </c>
      <c r="D1198" s="2">
        <v>5850821.6495000003</v>
      </c>
    </row>
    <row r="1199" spans="1:4" x14ac:dyDescent="0.35">
      <c r="A1199" t="str">
        <f t="shared" si="18"/>
        <v>TOTAL GRANDES|26 ISSSTE Muerte (invalidez y vida)</v>
      </c>
      <c r="B1199" t="s">
        <v>80</v>
      </c>
      <c r="C1199" t="s">
        <v>388</v>
      </c>
      <c r="D1199" s="2">
        <v>2547607.3319700002</v>
      </c>
    </row>
    <row r="1200" spans="1:4" x14ac:dyDescent="0.35">
      <c r="A1200" t="str">
        <f t="shared" si="18"/>
        <v>TOTAL GRANDES|27 ISSSTE Muerte (riesgos de trabajo)</v>
      </c>
      <c r="B1200" t="s">
        <v>80</v>
      </c>
      <c r="C1200" t="s">
        <v>389</v>
      </c>
      <c r="D1200" s="2">
        <v>226883.54569999999</v>
      </c>
    </row>
    <row r="1201" spans="1:4" x14ac:dyDescent="0.35">
      <c r="A1201" t="str">
        <f t="shared" si="18"/>
        <v>TOTAL GRANDES|28 Accidentes y Enfermedades Total</v>
      </c>
      <c r="B1201" t="s">
        <v>80</v>
      </c>
      <c r="C1201" t="s">
        <v>358</v>
      </c>
      <c r="D1201" s="2">
        <v>122571839.76936001</v>
      </c>
    </row>
    <row r="1202" spans="1:4" x14ac:dyDescent="0.35">
      <c r="A1202" t="str">
        <f t="shared" si="18"/>
        <v>TOTAL GRANDES|29 Accidentes Personales</v>
      </c>
      <c r="B1202" t="s">
        <v>80</v>
      </c>
      <c r="C1202" t="s">
        <v>359</v>
      </c>
      <c r="D1202" s="2">
        <v>4030058.6529799998</v>
      </c>
    </row>
    <row r="1203" spans="1:4" x14ac:dyDescent="0.35">
      <c r="A1203" t="str">
        <f t="shared" si="18"/>
        <v>TOTAL GRANDES|30 AP Individual</v>
      </c>
      <c r="B1203" t="s">
        <v>80</v>
      </c>
      <c r="C1203" t="s">
        <v>364</v>
      </c>
      <c r="D1203" s="2">
        <v>2938328.3511800002</v>
      </c>
    </row>
    <row r="1204" spans="1:4" x14ac:dyDescent="0.35">
      <c r="A1204" t="str">
        <f t="shared" si="18"/>
        <v>TOTAL GRANDES|31 AP Gpo y Col</v>
      </c>
      <c r="B1204" t="s">
        <v>80</v>
      </c>
      <c r="C1204" t="s">
        <v>360</v>
      </c>
      <c r="D1204" s="2">
        <v>1550644.0005300003</v>
      </c>
    </row>
    <row r="1205" spans="1:4" x14ac:dyDescent="0.35">
      <c r="A1205" t="str">
        <f t="shared" si="18"/>
        <v>TOTAL GRANDES|32 Gastos Medicos</v>
      </c>
      <c r="B1205" t="s">
        <v>80</v>
      </c>
      <c r="C1205" t="s">
        <v>367</v>
      </c>
      <c r="D1205" s="2">
        <v>122036835.14419</v>
      </c>
    </row>
    <row r="1206" spans="1:4" x14ac:dyDescent="0.35">
      <c r="A1206" t="str">
        <f t="shared" si="18"/>
        <v>TOTAL GRANDES|33 GMM. Individual</v>
      </c>
      <c r="B1206" t="s">
        <v>80</v>
      </c>
      <c r="C1206" t="s">
        <v>368</v>
      </c>
      <c r="D1206" s="2">
        <v>62789711.801520005</v>
      </c>
    </row>
    <row r="1207" spans="1:4" x14ac:dyDescent="0.35">
      <c r="A1207" t="str">
        <f t="shared" si="18"/>
        <v>TOTAL GRANDES|34 GMM. Gpo y Col</v>
      </c>
      <c r="B1207" t="s">
        <v>80</v>
      </c>
      <c r="C1207" t="s">
        <v>369</v>
      </c>
      <c r="D1207" s="2">
        <v>61847254.593309999</v>
      </c>
    </row>
    <row r="1208" spans="1:4" x14ac:dyDescent="0.35">
      <c r="A1208" t="str">
        <f t="shared" si="18"/>
        <v>TOTAL GRANDES|35 Salud</v>
      </c>
      <c r="B1208" t="s">
        <v>80</v>
      </c>
      <c r="C1208" t="s">
        <v>370</v>
      </c>
      <c r="D1208" s="2">
        <v>4650878.2788999993</v>
      </c>
    </row>
    <row r="1209" spans="1:4" x14ac:dyDescent="0.35">
      <c r="A1209" t="str">
        <f t="shared" si="18"/>
        <v>TOTAL GRANDES|36 Salud Individual</v>
      </c>
      <c r="B1209" t="s">
        <v>80</v>
      </c>
      <c r="C1209" t="s">
        <v>371</v>
      </c>
      <c r="D1209" s="2">
        <v>2407331.3475000001</v>
      </c>
    </row>
    <row r="1210" spans="1:4" x14ac:dyDescent="0.35">
      <c r="A1210" t="str">
        <f t="shared" si="18"/>
        <v>TOTAL GRANDES|37 Salud Gpo y Col</v>
      </c>
      <c r="B1210" t="s">
        <v>80</v>
      </c>
      <c r="C1210" t="s">
        <v>372</v>
      </c>
      <c r="D1210" s="2">
        <v>2312423.1245800001</v>
      </c>
    </row>
    <row r="1211" spans="1:4" x14ac:dyDescent="0.35">
      <c r="A1211" t="str">
        <f t="shared" si="18"/>
        <v>TOTAL GRANDES|38 Daños Total</v>
      </c>
      <c r="B1211" t="s">
        <v>80</v>
      </c>
      <c r="C1211" t="s">
        <v>339</v>
      </c>
      <c r="D1211" s="2">
        <v>168550016.70916998</v>
      </c>
    </row>
    <row r="1212" spans="1:4" x14ac:dyDescent="0.35">
      <c r="A1212" t="str">
        <f t="shared" si="18"/>
        <v>TOTAL GRANDES|39 Automoviles Total</v>
      </c>
      <c r="B1212" t="s">
        <v>80</v>
      </c>
      <c r="C1212" t="s">
        <v>337</v>
      </c>
      <c r="D1212" s="2">
        <v>138917264.46728998</v>
      </c>
    </row>
    <row r="1213" spans="1:4" x14ac:dyDescent="0.35">
      <c r="A1213" t="str">
        <f t="shared" si="18"/>
        <v>TOTAL GRANDES|41 Automoviles Residentes</v>
      </c>
      <c r="B1213" t="s">
        <v>80</v>
      </c>
      <c r="C1213" t="s">
        <v>340</v>
      </c>
      <c r="D1213" s="2">
        <v>81924860.600050002</v>
      </c>
    </row>
    <row r="1214" spans="1:4" x14ac:dyDescent="0.35">
      <c r="A1214" t="str">
        <f t="shared" si="18"/>
        <v>TOTAL GRANDES|42 Camiones</v>
      </c>
      <c r="B1214" t="s">
        <v>80</v>
      </c>
      <c r="C1214" t="s">
        <v>341</v>
      </c>
      <c r="D1214" s="2">
        <v>52727013.192160003</v>
      </c>
    </row>
    <row r="1215" spans="1:4" x14ac:dyDescent="0.35">
      <c r="A1215" t="str">
        <f t="shared" si="18"/>
        <v>TOTAL GRANDES|43 Automoviles Turistas</v>
      </c>
      <c r="B1215" t="s">
        <v>80</v>
      </c>
      <c r="C1215" t="s">
        <v>365</v>
      </c>
      <c r="D1215" s="2">
        <v>1531798.9224199997</v>
      </c>
    </row>
    <row r="1216" spans="1:4" x14ac:dyDescent="0.35">
      <c r="A1216" t="str">
        <f t="shared" si="18"/>
        <v>TOTAL GRANDES|44 Otros Automoviles y Obligatorios</v>
      </c>
      <c r="B1216" t="s">
        <v>80</v>
      </c>
      <c r="C1216" t="s">
        <v>342</v>
      </c>
      <c r="D1216" s="2">
        <v>4637081.2845599996</v>
      </c>
    </row>
    <row r="1217" spans="1:4" x14ac:dyDescent="0.35">
      <c r="A1217" t="str">
        <f t="shared" si="18"/>
        <v>TOTAL GRANDES|46 Daños Sin Autos Total</v>
      </c>
      <c r="B1217" t="s">
        <v>80</v>
      </c>
      <c r="C1217" t="s">
        <v>338</v>
      </c>
      <c r="D1217" s="2">
        <v>55516213.383440003</v>
      </c>
    </row>
    <row r="1218" spans="1:4" x14ac:dyDescent="0.35">
      <c r="A1218" t="str">
        <f t="shared" si="18"/>
        <v>TOTAL GRANDES|46 Responsabilidad Civil y Riesgos Profesionales</v>
      </c>
      <c r="B1218" t="s">
        <v>80</v>
      </c>
      <c r="C1218" t="s">
        <v>343</v>
      </c>
      <c r="D1218" s="2">
        <v>10698624.73557</v>
      </c>
    </row>
    <row r="1219" spans="1:4" x14ac:dyDescent="0.35">
      <c r="A1219" t="str">
        <f t="shared" si="18"/>
        <v>TOTAL GRANDES|47 RC General</v>
      </c>
      <c r="B1219" t="s">
        <v>80</v>
      </c>
      <c r="C1219" t="s">
        <v>344</v>
      </c>
      <c r="D1219" s="2">
        <v>8301218.5016500009</v>
      </c>
    </row>
    <row r="1220" spans="1:4" x14ac:dyDescent="0.35">
      <c r="A1220" t="str">
        <f t="shared" si="18"/>
        <v>TOTAL GRANDES|48 RC Aviones y Barcos</v>
      </c>
      <c r="B1220" t="s">
        <v>80</v>
      </c>
      <c r="C1220" t="s">
        <v>345</v>
      </c>
      <c r="D1220" s="2">
        <v>1811386.0128600001</v>
      </c>
    </row>
    <row r="1221" spans="1:4" x14ac:dyDescent="0.35">
      <c r="A1221" t="str">
        <f t="shared" si="18"/>
        <v>TOTAL GRANDES|49 RC Viajero</v>
      </c>
      <c r="B1221" t="s">
        <v>80</v>
      </c>
      <c r="C1221" t="s">
        <v>346</v>
      </c>
      <c r="D1221" s="2">
        <v>277046.75112000003</v>
      </c>
    </row>
    <row r="1222" spans="1:4" x14ac:dyDescent="0.35">
      <c r="A1222" t="str">
        <f t="shared" si="18"/>
        <v>TOTAL GRANDES|50 RC Otros</v>
      </c>
      <c r="B1222" t="s">
        <v>80</v>
      </c>
      <c r="C1222" t="s">
        <v>347</v>
      </c>
      <c r="D1222" s="2">
        <v>2070430.02079</v>
      </c>
    </row>
    <row r="1223" spans="1:4" x14ac:dyDescent="0.35">
      <c r="A1223" t="str">
        <f t="shared" si="18"/>
        <v>TOTAL GRANDES|51 Maritimo y Transportes</v>
      </c>
      <c r="B1223" t="s">
        <v>80</v>
      </c>
      <c r="C1223" t="s">
        <v>348</v>
      </c>
      <c r="D1223" s="2">
        <v>10051808.219230002</v>
      </c>
    </row>
    <row r="1224" spans="1:4" x14ac:dyDescent="0.35">
      <c r="A1224" t="str">
        <f t="shared" ref="A1224:A1287" si="19">B1224&amp;"|"&amp;C1224</f>
        <v>TOTAL GRANDES|52 MyT Carga</v>
      </c>
      <c r="B1224" t="s">
        <v>80</v>
      </c>
      <c r="C1224" t="s">
        <v>349</v>
      </c>
      <c r="D1224" s="2">
        <v>5496439.0459199995</v>
      </c>
    </row>
    <row r="1225" spans="1:4" x14ac:dyDescent="0.35">
      <c r="A1225" t="str">
        <f t="shared" si="19"/>
        <v>TOTAL GRANDES|53 MyT Cascos</v>
      </c>
      <c r="B1225" t="s">
        <v>80</v>
      </c>
      <c r="C1225" t="s">
        <v>350</v>
      </c>
      <c r="D1225" s="2">
        <v>5584375.2603699993</v>
      </c>
    </row>
    <row r="1226" spans="1:4" x14ac:dyDescent="0.35">
      <c r="A1226" t="str">
        <f t="shared" si="19"/>
        <v>TOTAL GRANDES|54 Incendio</v>
      </c>
      <c r="B1226" t="s">
        <v>80</v>
      </c>
      <c r="C1226" t="s">
        <v>351</v>
      </c>
      <c r="D1226" s="2">
        <v>13352593.392479999</v>
      </c>
    </row>
    <row r="1227" spans="1:4" x14ac:dyDescent="0.35">
      <c r="A1227" t="str">
        <f t="shared" si="19"/>
        <v>TOTAL GRANDES|55 Riesgos Catastroficos</v>
      </c>
      <c r="B1227" t="s">
        <v>80</v>
      </c>
      <c r="C1227" t="s">
        <v>352</v>
      </c>
      <c r="D1227" s="2">
        <v>18260554.106630001</v>
      </c>
    </row>
    <row r="1228" spans="1:4" x14ac:dyDescent="0.35">
      <c r="A1228" t="str">
        <f t="shared" si="19"/>
        <v>TOTAL GRANDES|56 Terremoto y Erupcion Volcanica</v>
      </c>
      <c r="B1228" t="s">
        <v>80</v>
      </c>
      <c r="C1228" t="s">
        <v>353</v>
      </c>
      <c r="D1228" s="2">
        <v>7032203.4707399998</v>
      </c>
    </row>
    <row r="1229" spans="1:4" x14ac:dyDescent="0.35">
      <c r="A1229" t="str">
        <f t="shared" si="19"/>
        <v>TOTAL GRANDES|57 Huracan y Otros Riesgos Hidrometeorologicos</v>
      </c>
      <c r="B1229" t="s">
        <v>80</v>
      </c>
      <c r="C1229" t="s">
        <v>354</v>
      </c>
      <c r="D1229" s="2">
        <v>11574764.18128</v>
      </c>
    </row>
    <row r="1230" spans="1:4" x14ac:dyDescent="0.35">
      <c r="A1230" t="str">
        <f t="shared" si="19"/>
        <v>TOTAL GRANDES|58 Otros Riesgos Catastroficos</v>
      </c>
      <c r="B1230" t="s">
        <v>80</v>
      </c>
      <c r="C1230" t="s">
        <v>377</v>
      </c>
      <c r="D1230" s="2">
        <v>165.67907</v>
      </c>
    </row>
    <row r="1231" spans="1:4" x14ac:dyDescent="0.35">
      <c r="A1231" t="str">
        <f t="shared" si="19"/>
        <v>TOTAL GRANDES|59 Agricola y de Animales</v>
      </c>
      <c r="B1231" t="s">
        <v>80</v>
      </c>
      <c r="C1231" t="s">
        <v>361</v>
      </c>
      <c r="D1231" s="2">
        <v>453809.52018000005</v>
      </c>
    </row>
    <row r="1232" spans="1:4" x14ac:dyDescent="0.35">
      <c r="A1232" t="str">
        <f t="shared" si="19"/>
        <v>TOTAL GRANDES|60 AyA Agricola</v>
      </c>
      <c r="B1232" t="s">
        <v>80</v>
      </c>
      <c r="C1232" t="s">
        <v>362</v>
      </c>
      <c r="D1232" s="2">
        <v>447112.07070000004</v>
      </c>
    </row>
    <row r="1233" spans="1:4" x14ac:dyDescent="0.35">
      <c r="A1233" t="str">
        <f t="shared" si="19"/>
        <v>TOTAL GRANDES|61 AyA Otros</v>
      </c>
      <c r="B1233" t="s">
        <v>80</v>
      </c>
      <c r="C1233" t="s">
        <v>376</v>
      </c>
      <c r="D1233" s="2">
        <v>87.405000000000001</v>
      </c>
    </row>
    <row r="1234" spans="1:4" x14ac:dyDescent="0.35">
      <c r="A1234" t="str">
        <f t="shared" si="19"/>
        <v>TOTAL GRANDES|62 AyA Pecuario</v>
      </c>
      <c r="B1234" t="s">
        <v>80</v>
      </c>
      <c r="C1234" t="s">
        <v>363</v>
      </c>
      <c r="D1234" s="2">
        <v>7115.1798199999994</v>
      </c>
    </row>
    <row r="1235" spans="1:4" x14ac:dyDescent="0.35">
      <c r="A1235" t="str">
        <f t="shared" si="19"/>
        <v>TOTAL GRANDES|63 Diversos</v>
      </c>
      <c r="B1235" t="s">
        <v>80</v>
      </c>
      <c r="C1235" t="s">
        <v>355</v>
      </c>
      <c r="D1235" s="2">
        <v>15038296.155140001</v>
      </c>
    </row>
    <row r="1236" spans="1:4" x14ac:dyDescent="0.35">
      <c r="A1236" t="str">
        <f t="shared" si="19"/>
        <v>TOTAL GRANDES|64 Miscelaneos</v>
      </c>
      <c r="B1236" t="s">
        <v>80</v>
      </c>
      <c r="C1236" t="s">
        <v>356</v>
      </c>
      <c r="D1236" s="2">
        <v>8608900.2622800004</v>
      </c>
    </row>
    <row r="1237" spans="1:4" x14ac:dyDescent="0.35">
      <c r="A1237" t="str">
        <f t="shared" si="19"/>
        <v>TOTAL GRANDES|65 Tecnicos</v>
      </c>
      <c r="B1237" t="s">
        <v>80</v>
      </c>
      <c r="C1237" t="s">
        <v>357</v>
      </c>
      <c r="D1237" s="2">
        <v>10308588.138780002</v>
      </c>
    </row>
    <row r="1238" spans="1:4" x14ac:dyDescent="0.35">
      <c r="A1238" t="str">
        <f t="shared" si="19"/>
        <v>TOTAL GRANDES|66 Credito</v>
      </c>
      <c r="B1238" t="s">
        <v>80</v>
      </c>
      <c r="C1238" t="s">
        <v>366</v>
      </c>
      <c r="D1238" s="2">
        <v>1715157.2791200001</v>
      </c>
    </row>
    <row r="1239" spans="1:4" x14ac:dyDescent="0.35">
      <c r="A1239" t="str">
        <f t="shared" si="19"/>
        <v>TOTAL GRANDES|67 Credito a la Vivienda</v>
      </c>
      <c r="B1239" t="s">
        <v>80</v>
      </c>
      <c r="C1239" t="s">
        <v>379</v>
      </c>
      <c r="D1239" s="2">
        <v>627780.24341</v>
      </c>
    </row>
    <row r="1240" spans="1:4" x14ac:dyDescent="0.35">
      <c r="A1240" t="str">
        <f t="shared" si="19"/>
        <v>TOTAL MEDIANAS|10 Total General</v>
      </c>
      <c r="B1240" t="s">
        <v>98</v>
      </c>
      <c r="C1240" t="s">
        <v>145</v>
      </c>
      <c r="D1240" s="2">
        <v>320217302.18092</v>
      </c>
    </row>
    <row r="1241" spans="1:4" x14ac:dyDescent="0.35">
      <c r="A1241" t="str">
        <f t="shared" si="19"/>
        <v>TOTAL MEDIANAS|11 Total General Sin Pensiones</v>
      </c>
      <c r="B1241" t="s">
        <v>98</v>
      </c>
      <c r="C1241" t="s">
        <v>146</v>
      </c>
      <c r="D1241" s="2">
        <v>320217302.18092</v>
      </c>
    </row>
    <row r="1242" spans="1:4" x14ac:dyDescent="0.35">
      <c r="A1242" t="str">
        <f t="shared" si="19"/>
        <v>TOTAL MEDIANAS|12 Vida Total</v>
      </c>
      <c r="B1242" t="s">
        <v>98</v>
      </c>
      <c r="C1242" t="s">
        <v>147</v>
      </c>
      <c r="D1242" s="2">
        <v>110656758.22310998</v>
      </c>
    </row>
    <row r="1243" spans="1:4" x14ac:dyDescent="0.35">
      <c r="A1243" t="str">
        <f t="shared" si="19"/>
        <v>TOTAL MEDIANAS|13 Vida Individual</v>
      </c>
      <c r="B1243" t="s">
        <v>98</v>
      </c>
      <c r="C1243" t="s">
        <v>148</v>
      </c>
      <c r="D1243" s="2">
        <v>74482916.926019982</v>
      </c>
    </row>
    <row r="1244" spans="1:4" x14ac:dyDescent="0.35">
      <c r="A1244" t="str">
        <f t="shared" si="19"/>
        <v>TOTAL MEDIANAS|14 Vida Gpo y Col</v>
      </c>
      <c r="B1244" t="s">
        <v>98</v>
      </c>
      <c r="C1244" t="s">
        <v>149</v>
      </c>
      <c r="D1244" s="2">
        <v>34795902.330179997</v>
      </c>
    </row>
    <row r="1245" spans="1:4" x14ac:dyDescent="0.35">
      <c r="A1245" t="str">
        <f t="shared" si="19"/>
        <v>TOTAL MEDIANAS|28 Accidentes y Enfermedades Total</v>
      </c>
      <c r="B1245" t="s">
        <v>98</v>
      </c>
      <c r="C1245" t="s">
        <v>358</v>
      </c>
      <c r="D1245" s="2">
        <v>36484454.670729995</v>
      </c>
    </row>
    <row r="1246" spans="1:4" x14ac:dyDescent="0.35">
      <c r="A1246" t="str">
        <f t="shared" si="19"/>
        <v>TOTAL MEDIANAS|29 Accidentes Personales</v>
      </c>
      <c r="B1246" t="s">
        <v>98</v>
      </c>
      <c r="C1246" t="s">
        <v>359</v>
      </c>
      <c r="D1246" s="2">
        <v>2038451.09188</v>
      </c>
    </row>
    <row r="1247" spans="1:4" x14ac:dyDescent="0.35">
      <c r="A1247" t="str">
        <f t="shared" si="19"/>
        <v>TOTAL MEDIANAS|30 AP Individual</v>
      </c>
      <c r="B1247" t="s">
        <v>98</v>
      </c>
      <c r="C1247" t="s">
        <v>364</v>
      </c>
      <c r="D1247" s="2">
        <v>737104.50252999994</v>
      </c>
    </row>
    <row r="1248" spans="1:4" x14ac:dyDescent="0.35">
      <c r="A1248" t="str">
        <f t="shared" si="19"/>
        <v>TOTAL MEDIANAS|31 AP Gpo y Col</v>
      </c>
      <c r="B1248" t="s">
        <v>98</v>
      </c>
      <c r="C1248" t="s">
        <v>360</v>
      </c>
      <c r="D1248" s="2">
        <v>988950.13133</v>
      </c>
    </row>
    <row r="1249" spans="1:4" x14ac:dyDescent="0.35">
      <c r="A1249" t="str">
        <f t="shared" si="19"/>
        <v>TOTAL MEDIANAS|32 Gastos Medicos</v>
      </c>
      <c r="B1249" t="s">
        <v>98</v>
      </c>
      <c r="C1249" t="s">
        <v>367</v>
      </c>
      <c r="D1249" s="2">
        <v>32842041.272580005</v>
      </c>
    </row>
    <row r="1250" spans="1:4" x14ac:dyDescent="0.35">
      <c r="A1250" t="str">
        <f t="shared" si="19"/>
        <v>TOTAL MEDIANAS|33 GMM. Individual</v>
      </c>
      <c r="B1250" t="s">
        <v>98</v>
      </c>
      <c r="C1250" t="s">
        <v>368</v>
      </c>
      <c r="D1250" s="2">
        <v>14955099.66344</v>
      </c>
    </row>
    <row r="1251" spans="1:4" x14ac:dyDescent="0.35">
      <c r="A1251" t="str">
        <f t="shared" si="19"/>
        <v>TOTAL MEDIANAS|34 GMM. Gpo y Col</v>
      </c>
      <c r="B1251" t="s">
        <v>98</v>
      </c>
      <c r="C1251" t="s">
        <v>369</v>
      </c>
      <c r="D1251" s="2">
        <v>15964211.242290001</v>
      </c>
    </row>
    <row r="1252" spans="1:4" x14ac:dyDescent="0.35">
      <c r="A1252" t="str">
        <f t="shared" si="19"/>
        <v>TOTAL MEDIANAS|35 Salud</v>
      </c>
      <c r="B1252" t="s">
        <v>98</v>
      </c>
      <c r="C1252" t="s">
        <v>370</v>
      </c>
      <c r="D1252" s="2">
        <v>141743.77076000001</v>
      </c>
    </row>
    <row r="1253" spans="1:4" x14ac:dyDescent="0.35">
      <c r="A1253" t="str">
        <f t="shared" si="19"/>
        <v>TOTAL MEDIANAS|36 Salud Individual</v>
      </c>
      <c r="B1253" t="s">
        <v>98</v>
      </c>
      <c r="C1253" t="s">
        <v>371</v>
      </c>
      <c r="D1253" s="2">
        <v>7168.8780699999998</v>
      </c>
    </row>
    <row r="1254" spans="1:4" x14ac:dyDescent="0.35">
      <c r="A1254" t="str">
        <f t="shared" si="19"/>
        <v>TOTAL MEDIANAS|37 Salud Gpo y Col</v>
      </c>
      <c r="B1254" t="s">
        <v>98</v>
      </c>
      <c r="C1254" t="s">
        <v>372</v>
      </c>
      <c r="D1254" s="2">
        <v>65698.699510000006</v>
      </c>
    </row>
    <row r="1255" spans="1:4" x14ac:dyDescent="0.35">
      <c r="A1255" t="str">
        <f t="shared" si="19"/>
        <v>TOTAL MEDIANAS|38 Daños Total</v>
      </c>
      <c r="B1255" t="s">
        <v>98</v>
      </c>
      <c r="C1255" t="s">
        <v>339</v>
      </c>
      <c r="D1255" s="2">
        <v>116068589.56998</v>
      </c>
    </row>
    <row r="1256" spans="1:4" x14ac:dyDescent="0.35">
      <c r="A1256" t="str">
        <f t="shared" si="19"/>
        <v>TOTAL MEDIANAS|39 Automoviles Total</v>
      </c>
      <c r="B1256" t="s">
        <v>98</v>
      </c>
      <c r="C1256" t="s">
        <v>337</v>
      </c>
      <c r="D1256" s="2">
        <v>47009000.166780002</v>
      </c>
    </row>
    <row r="1257" spans="1:4" x14ac:dyDescent="0.35">
      <c r="A1257" t="str">
        <f t="shared" si="19"/>
        <v>TOTAL MEDIANAS|41 Automoviles Residentes</v>
      </c>
      <c r="B1257" t="s">
        <v>98</v>
      </c>
      <c r="C1257" t="s">
        <v>340</v>
      </c>
      <c r="D1257" s="2">
        <v>32031229.336149998</v>
      </c>
    </row>
    <row r="1258" spans="1:4" x14ac:dyDescent="0.35">
      <c r="A1258" t="str">
        <f t="shared" si="19"/>
        <v>TOTAL MEDIANAS|42 Camiones</v>
      </c>
      <c r="B1258" t="s">
        <v>98</v>
      </c>
      <c r="C1258" t="s">
        <v>341</v>
      </c>
      <c r="D1258" s="2">
        <v>14771714.750600001</v>
      </c>
    </row>
    <row r="1259" spans="1:4" x14ac:dyDescent="0.35">
      <c r="A1259" t="str">
        <f t="shared" si="19"/>
        <v>TOTAL MEDIANAS|43 Automoviles Turistas</v>
      </c>
      <c r="B1259" t="s">
        <v>98</v>
      </c>
      <c r="C1259" t="s">
        <v>365</v>
      </c>
      <c r="D1259" s="2">
        <v>369008.82225999993</v>
      </c>
    </row>
    <row r="1260" spans="1:4" x14ac:dyDescent="0.35">
      <c r="A1260" t="str">
        <f t="shared" si="19"/>
        <v>TOTAL MEDIANAS|44 Otros Automoviles y Obligatorios</v>
      </c>
      <c r="B1260" t="s">
        <v>98</v>
      </c>
      <c r="C1260" t="s">
        <v>342</v>
      </c>
      <c r="D1260" s="2">
        <v>278127.48685000004</v>
      </c>
    </row>
    <row r="1261" spans="1:4" x14ac:dyDescent="0.35">
      <c r="A1261" t="str">
        <f t="shared" si="19"/>
        <v>TOTAL MEDIANAS|46 Daños Sin Autos Total</v>
      </c>
      <c r="B1261" t="s">
        <v>98</v>
      </c>
      <c r="C1261" t="s">
        <v>338</v>
      </c>
      <c r="D1261" s="2">
        <v>57650379.118750006</v>
      </c>
    </row>
    <row r="1262" spans="1:4" x14ac:dyDescent="0.35">
      <c r="A1262" t="str">
        <f t="shared" si="19"/>
        <v>TOTAL MEDIANAS|46 Responsabilidad Civil y Riesgos Profesionales</v>
      </c>
      <c r="B1262" t="s">
        <v>98</v>
      </c>
      <c r="C1262" t="s">
        <v>343</v>
      </c>
      <c r="D1262" s="2">
        <v>6774935.2471600007</v>
      </c>
    </row>
    <row r="1263" spans="1:4" x14ac:dyDescent="0.35">
      <c r="A1263" t="str">
        <f t="shared" si="19"/>
        <v>TOTAL MEDIANAS|47 RC General</v>
      </c>
      <c r="B1263" t="s">
        <v>98</v>
      </c>
      <c r="C1263" t="s">
        <v>344</v>
      </c>
      <c r="D1263" s="2">
        <v>4898196.3903700002</v>
      </c>
    </row>
    <row r="1264" spans="1:4" x14ac:dyDescent="0.35">
      <c r="A1264" t="str">
        <f t="shared" si="19"/>
        <v>TOTAL MEDIANAS|48 RC Aviones y Barcos</v>
      </c>
      <c r="B1264" t="s">
        <v>98</v>
      </c>
      <c r="C1264" t="s">
        <v>345</v>
      </c>
      <c r="D1264" s="2">
        <v>260651.78472</v>
      </c>
    </row>
    <row r="1265" spans="1:4" x14ac:dyDescent="0.35">
      <c r="A1265" t="str">
        <f t="shared" si="19"/>
        <v>TOTAL MEDIANAS|49 RC Viajero</v>
      </c>
      <c r="B1265" t="s">
        <v>98</v>
      </c>
      <c r="C1265" t="s">
        <v>346</v>
      </c>
      <c r="D1265" s="2">
        <v>42890.96039</v>
      </c>
    </row>
    <row r="1266" spans="1:4" x14ac:dyDescent="0.35">
      <c r="A1266" t="str">
        <f t="shared" si="19"/>
        <v>TOTAL MEDIANAS|50 RC Otros</v>
      </c>
      <c r="B1266" t="s">
        <v>98</v>
      </c>
      <c r="C1266" t="s">
        <v>347</v>
      </c>
      <c r="D1266" s="2">
        <v>111152.14670000001</v>
      </c>
    </row>
    <row r="1267" spans="1:4" x14ac:dyDescent="0.35">
      <c r="A1267" t="str">
        <f t="shared" si="19"/>
        <v>TOTAL MEDIANAS|51 Maritimo y Transportes</v>
      </c>
      <c r="B1267" t="s">
        <v>98</v>
      </c>
      <c r="C1267" t="s">
        <v>348</v>
      </c>
      <c r="D1267" s="2">
        <v>6465274.8895399999</v>
      </c>
    </row>
    <row r="1268" spans="1:4" x14ac:dyDescent="0.35">
      <c r="A1268" t="str">
        <f t="shared" si="19"/>
        <v>TOTAL MEDIANAS|52 MyT Carga</v>
      </c>
      <c r="B1268" t="s">
        <v>98</v>
      </c>
      <c r="C1268" t="s">
        <v>349</v>
      </c>
      <c r="D1268" s="2">
        <v>5246624.9957099995</v>
      </c>
    </row>
    <row r="1269" spans="1:4" x14ac:dyDescent="0.35">
      <c r="A1269" t="str">
        <f t="shared" si="19"/>
        <v>TOTAL MEDIANAS|53 MyT Cascos</v>
      </c>
      <c r="B1269" t="s">
        <v>98</v>
      </c>
      <c r="C1269" t="s">
        <v>350</v>
      </c>
      <c r="D1269" s="2">
        <v>780421.76336999994</v>
      </c>
    </row>
    <row r="1270" spans="1:4" x14ac:dyDescent="0.35">
      <c r="A1270" t="str">
        <f t="shared" si="19"/>
        <v>TOTAL MEDIANAS|54 Incendio</v>
      </c>
      <c r="B1270" t="s">
        <v>98</v>
      </c>
      <c r="C1270" t="s">
        <v>351</v>
      </c>
      <c r="D1270" s="2">
        <v>12470605.185409997</v>
      </c>
    </row>
    <row r="1271" spans="1:4" x14ac:dyDescent="0.35">
      <c r="A1271" t="str">
        <f t="shared" si="19"/>
        <v>TOTAL MEDIANAS|55 Riesgos Catastroficos</v>
      </c>
      <c r="B1271" t="s">
        <v>98</v>
      </c>
      <c r="C1271" t="s">
        <v>352</v>
      </c>
      <c r="D1271" s="2">
        <v>12015455.861530002</v>
      </c>
    </row>
    <row r="1272" spans="1:4" x14ac:dyDescent="0.35">
      <c r="A1272" t="str">
        <f t="shared" si="19"/>
        <v>TOTAL MEDIANAS|56 Terremoto y Erupcion Volcanica</v>
      </c>
      <c r="B1272" t="s">
        <v>98</v>
      </c>
      <c r="C1272" t="s">
        <v>353</v>
      </c>
      <c r="D1272" s="2">
        <v>5474821.4576599998</v>
      </c>
    </row>
    <row r="1273" spans="1:4" x14ac:dyDescent="0.35">
      <c r="A1273" t="str">
        <f t="shared" si="19"/>
        <v>TOTAL MEDIANAS|57 Huracan y Otros Riesgos Hidrometeorologicos</v>
      </c>
      <c r="B1273" t="s">
        <v>98</v>
      </c>
      <c r="C1273" t="s">
        <v>354</v>
      </c>
      <c r="D1273" s="2">
        <v>6556682.0285999998</v>
      </c>
    </row>
    <row r="1274" spans="1:4" x14ac:dyDescent="0.35">
      <c r="A1274" t="str">
        <f t="shared" si="19"/>
        <v>TOTAL MEDIANAS|59 Agricola y de Animales</v>
      </c>
      <c r="B1274" t="s">
        <v>98</v>
      </c>
      <c r="C1274" t="s">
        <v>361</v>
      </c>
      <c r="D1274" s="2">
        <v>310.40037000000001</v>
      </c>
    </row>
    <row r="1275" spans="1:4" x14ac:dyDescent="0.35">
      <c r="A1275" t="str">
        <f t="shared" si="19"/>
        <v>TOTAL MEDIANAS|60 AyA Agricola</v>
      </c>
      <c r="B1275" t="s">
        <v>98</v>
      </c>
      <c r="C1275" t="s">
        <v>362</v>
      </c>
      <c r="D1275" s="2">
        <v>-194.73497</v>
      </c>
    </row>
    <row r="1276" spans="1:4" x14ac:dyDescent="0.35">
      <c r="A1276" t="str">
        <f t="shared" si="19"/>
        <v>TOTAL MEDIANAS|63 Diversos</v>
      </c>
      <c r="B1276" t="s">
        <v>98</v>
      </c>
      <c r="C1276" t="s">
        <v>355</v>
      </c>
      <c r="D1276" s="2">
        <v>14286570.082109999</v>
      </c>
    </row>
    <row r="1277" spans="1:4" x14ac:dyDescent="0.35">
      <c r="A1277" t="str">
        <f t="shared" si="19"/>
        <v>TOTAL MEDIANAS|64 Miscelaneos</v>
      </c>
      <c r="B1277" t="s">
        <v>98</v>
      </c>
      <c r="C1277" t="s">
        <v>356</v>
      </c>
      <c r="D1277" s="2">
        <v>5589825.9633899992</v>
      </c>
    </row>
    <row r="1278" spans="1:4" x14ac:dyDescent="0.35">
      <c r="A1278" t="str">
        <f t="shared" si="19"/>
        <v>TOTAL MEDIANAS|65 Tecnicos</v>
      </c>
      <c r="B1278" t="s">
        <v>98</v>
      </c>
      <c r="C1278" t="s">
        <v>357</v>
      </c>
      <c r="D1278" s="2">
        <v>5989696.8356400002</v>
      </c>
    </row>
    <row r="1279" spans="1:4" x14ac:dyDescent="0.35">
      <c r="A1279" t="str">
        <f t="shared" si="19"/>
        <v>TOTAL RESTO|10 Total General</v>
      </c>
      <c r="B1279" t="s">
        <v>108</v>
      </c>
      <c r="C1279" t="s">
        <v>145</v>
      </c>
      <c r="D1279" s="2">
        <v>189455533.36932999</v>
      </c>
    </row>
    <row r="1280" spans="1:4" x14ac:dyDescent="0.35">
      <c r="A1280" t="str">
        <f t="shared" si="19"/>
        <v>TOTAL RESTO|11 Total General Sin Pensiones</v>
      </c>
      <c r="B1280" t="s">
        <v>108</v>
      </c>
      <c r="C1280" t="s">
        <v>146</v>
      </c>
      <c r="D1280" s="2">
        <v>150867455.49276006</v>
      </c>
    </row>
    <row r="1281" spans="1:4" x14ac:dyDescent="0.35">
      <c r="A1281" t="str">
        <f t="shared" si="19"/>
        <v>TOTAL RESTO|12 Vida Total</v>
      </c>
      <c r="B1281" t="s">
        <v>108</v>
      </c>
      <c r="C1281" t="s">
        <v>147</v>
      </c>
      <c r="D1281" s="2">
        <v>28813069.421429999</v>
      </c>
    </row>
    <row r="1282" spans="1:4" x14ac:dyDescent="0.35">
      <c r="A1282" t="str">
        <f t="shared" si="19"/>
        <v>TOTAL RESTO|13 Vida Individual</v>
      </c>
      <c r="B1282" t="s">
        <v>108</v>
      </c>
      <c r="C1282" t="s">
        <v>148</v>
      </c>
      <c r="D1282" s="2">
        <v>4125551.3037100001</v>
      </c>
    </row>
    <row r="1283" spans="1:4" x14ac:dyDescent="0.35">
      <c r="A1283" t="str">
        <f t="shared" si="19"/>
        <v>TOTAL RESTO|14 Vida Gpo y Col</v>
      </c>
      <c r="B1283" t="s">
        <v>108</v>
      </c>
      <c r="C1283" t="s">
        <v>149</v>
      </c>
      <c r="D1283" s="2">
        <v>12187110.46477</v>
      </c>
    </row>
    <row r="1284" spans="1:4" x14ac:dyDescent="0.35">
      <c r="A1284" t="str">
        <f t="shared" si="19"/>
        <v>TOTAL RESTO|28 Accidentes y Enfermedades Total</v>
      </c>
      <c r="B1284" t="s">
        <v>108</v>
      </c>
      <c r="C1284" t="s">
        <v>358</v>
      </c>
      <c r="D1284" s="2">
        <v>10597767.232340001</v>
      </c>
    </row>
    <row r="1285" spans="1:4" x14ac:dyDescent="0.35">
      <c r="A1285" t="str">
        <f t="shared" si="19"/>
        <v>TOTAL RESTO|29 Accidentes Personales</v>
      </c>
      <c r="B1285" t="s">
        <v>108</v>
      </c>
      <c r="C1285" t="s">
        <v>359</v>
      </c>
      <c r="D1285" s="2">
        <v>526591.12993000005</v>
      </c>
    </row>
    <row r="1286" spans="1:4" x14ac:dyDescent="0.35">
      <c r="A1286" t="str">
        <f t="shared" si="19"/>
        <v>TOTAL RESTO|30 AP Individual</v>
      </c>
      <c r="B1286" t="s">
        <v>108</v>
      </c>
      <c r="C1286" t="s">
        <v>364</v>
      </c>
      <c r="D1286" s="2">
        <v>30088.421209999997</v>
      </c>
    </row>
    <row r="1287" spans="1:4" x14ac:dyDescent="0.35">
      <c r="A1287" t="str">
        <f t="shared" si="19"/>
        <v>TOTAL RESTO|31 AP Gpo y Col</v>
      </c>
      <c r="B1287" t="s">
        <v>108</v>
      </c>
      <c r="C1287" t="s">
        <v>360</v>
      </c>
      <c r="D1287" s="2">
        <v>349985.46801000007</v>
      </c>
    </row>
    <row r="1288" spans="1:4" x14ac:dyDescent="0.35">
      <c r="A1288" t="str">
        <f t="shared" ref="A1288:A1351" si="20">B1288&amp;"|"&amp;C1288</f>
        <v>TOTAL RESTO|32 Gastos Medicos</v>
      </c>
      <c r="B1288" t="s">
        <v>108</v>
      </c>
      <c r="C1288" t="s">
        <v>367</v>
      </c>
      <c r="D1288" s="2">
        <v>3387462.3312100004</v>
      </c>
    </row>
    <row r="1289" spans="1:4" x14ac:dyDescent="0.35">
      <c r="A1289" t="str">
        <f t="shared" si="20"/>
        <v>TOTAL RESTO|33 GMM. Individual</v>
      </c>
      <c r="B1289" t="s">
        <v>108</v>
      </c>
      <c r="C1289" t="s">
        <v>368</v>
      </c>
      <c r="D1289" s="2">
        <v>1534139.63209</v>
      </c>
    </row>
    <row r="1290" spans="1:4" x14ac:dyDescent="0.35">
      <c r="A1290" t="str">
        <f t="shared" si="20"/>
        <v>TOTAL RESTO|34 GMM. Gpo y Col</v>
      </c>
      <c r="B1290" t="s">
        <v>108</v>
      </c>
      <c r="C1290" t="s">
        <v>369</v>
      </c>
      <c r="D1290" s="2">
        <v>1175921.8153299999</v>
      </c>
    </row>
    <row r="1291" spans="1:4" x14ac:dyDescent="0.35">
      <c r="A1291" t="str">
        <f t="shared" si="20"/>
        <v>TOTAL RESTO|38 Daños Total</v>
      </c>
      <c r="B1291" t="s">
        <v>108</v>
      </c>
      <c r="C1291" t="s">
        <v>339</v>
      </c>
      <c r="D1291" s="2">
        <v>46473994.589810014</v>
      </c>
    </row>
    <row r="1292" spans="1:4" x14ac:dyDescent="0.35">
      <c r="A1292" t="str">
        <f t="shared" si="20"/>
        <v>TOTAL RESTO|39 Automoviles Total</v>
      </c>
      <c r="B1292" t="s">
        <v>108</v>
      </c>
      <c r="C1292" t="s">
        <v>337</v>
      </c>
      <c r="D1292" s="2">
        <v>7291102.7806700021</v>
      </c>
    </row>
    <row r="1293" spans="1:4" x14ac:dyDescent="0.35">
      <c r="A1293" t="str">
        <f t="shared" si="20"/>
        <v>TOTAL RESTO|41 Automoviles Residentes</v>
      </c>
      <c r="B1293" t="s">
        <v>108</v>
      </c>
      <c r="C1293" t="s">
        <v>340</v>
      </c>
      <c r="D1293" s="2">
        <v>4146204.5784199997</v>
      </c>
    </row>
    <row r="1294" spans="1:4" x14ac:dyDescent="0.35">
      <c r="A1294" t="str">
        <f t="shared" si="20"/>
        <v>TOTAL RESTO|42 Camiones</v>
      </c>
      <c r="B1294" t="s">
        <v>108</v>
      </c>
      <c r="C1294" t="s">
        <v>341</v>
      </c>
      <c r="D1294" s="2">
        <v>800122.84419999993</v>
      </c>
    </row>
    <row r="1295" spans="1:4" x14ac:dyDescent="0.35">
      <c r="A1295" t="str">
        <f t="shared" si="20"/>
        <v>TOTAL RESTO|43 Automoviles Turistas</v>
      </c>
      <c r="B1295" t="s">
        <v>108</v>
      </c>
      <c r="C1295" t="s">
        <v>365</v>
      </c>
      <c r="D1295" s="2">
        <v>198.87653</v>
      </c>
    </row>
    <row r="1296" spans="1:4" x14ac:dyDescent="0.35">
      <c r="A1296" t="str">
        <f t="shared" si="20"/>
        <v>TOTAL RESTO|44 Otros Automoviles y Obligatorios</v>
      </c>
      <c r="B1296" t="s">
        <v>108</v>
      </c>
      <c r="C1296" t="s">
        <v>342</v>
      </c>
      <c r="D1296" s="2">
        <v>6.7205399999999997</v>
      </c>
    </row>
    <row r="1297" spans="1:4" x14ac:dyDescent="0.35">
      <c r="A1297" t="str">
        <f t="shared" si="20"/>
        <v>TOTAL RESTO|46 Daños Sin Autos Total</v>
      </c>
      <c r="B1297" t="s">
        <v>108</v>
      </c>
      <c r="C1297" t="s">
        <v>338</v>
      </c>
      <c r="D1297" s="2">
        <v>24708640.952029999</v>
      </c>
    </row>
    <row r="1298" spans="1:4" x14ac:dyDescent="0.35">
      <c r="A1298" t="str">
        <f t="shared" si="20"/>
        <v>TOTAL RESTO|46 Responsabilidad Civil y Riesgos Profesionales</v>
      </c>
      <c r="B1298" t="s">
        <v>108</v>
      </c>
      <c r="C1298" t="s">
        <v>343</v>
      </c>
      <c r="D1298" s="2">
        <v>2045542.5084999998</v>
      </c>
    </row>
    <row r="1299" spans="1:4" x14ac:dyDescent="0.35">
      <c r="A1299" t="str">
        <f t="shared" si="20"/>
        <v>TOTAL RESTO|47 RC General</v>
      </c>
      <c r="B1299" t="s">
        <v>108</v>
      </c>
      <c r="C1299" t="s">
        <v>344</v>
      </c>
      <c r="D1299" s="2">
        <v>1744907.9465999999</v>
      </c>
    </row>
    <row r="1300" spans="1:4" x14ac:dyDescent="0.35">
      <c r="A1300" t="str">
        <f t="shared" si="20"/>
        <v>TOTAL RESTO|48 RC Aviones y Barcos</v>
      </c>
      <c r="B1300" t="s">
        <v>108</v>
      </c>
      <c r="C1300" t="s">
        <v>345</v>
      </c>
      <c r="D1300" s="2">
        <v>1211.19651</v>
      </c>
    </row>
    <row r="1301" spans="1:4" x14ac:dyDescent="0.35">
      <c r="A1301" t="str">
        <f t="shared" si="20"/>
        <v>TOTAL RESTO|49 RC Viajero</v>
      </c>
      <c r="B1301" t="s">
        <v>108</v>
      </c>
      <c r="C1301" t="s">
        <v>346</v>
      </c>
      <c r="D1301" s="2">
        <v>10.77952</v>
      </c>
    </row>
    <row r="1302" spans="1:4" x14ac:dyDescent="0.35">
      <c r="A1302" t="str">
        <f t="shared" si="20"/>
        <v>TOTAL RESTO|51 Maritimo y Transportes</v>
      </c>
      <c r="B1302" t="s">
        <v>108</v>
      </c>
      <c r="C1302" t="s">
        <v>348</v>
      </c>
      <c r="D1302" s="2">
        <v>1721320.5085999998</v>
      </c>
    </row>
    <row r="1303" spans="1:4" x14ac:dyDescent="0.35">
      <c r="A1303" t="str">
        <f t="shared" si="20"/>
        <v>TOTAL RESTO|52 MyT Carga</v>
      </c>
      <c r="B1303" t="s">
        <v>108</v>
      </c>
      <c r="C1303" t="s">
        <v>349</v>
      </c>
      <c r="D1303" s="2">
        <v>1067216.22514</v>
      </c>
    </row>
    <row r="1304" spans="1:4" x14ac:dyDescent="0.35">
      <c r="A1304" t="str">
        <f t="shared" si="20"/>
        <v>TOTAL RESTO|53 MyT Cascos</v>
      </c>
      <c r="B1304" t="s">
        <v>108</v>
      </c>
      <c r="C1304" t="s">
        <v>350</v>
      </c>
      <c r="D1304" s="2">
        <v>63326.326860000008</v>
      </c>
    </row>
    <row r="1305" spans="1:4" x14ac:dyDescent="0.35">
      <c r="A1305" t="str">
        <f t="shared" si="20"/>
        <v>TOTAL RESTO|54 Incendio</v>
      </c>
      <c r="B1305" t="s">
        <v>108</v>
      </c>
      <c r="C1305" t="s">
        <v>351</v>
      </c>
      <c r="D1305" s="2">
        <v>3397584.5793500002</v>
      </c>
    </row>
    <row r="1306" spans="1:4" x14ac:dyDescent="0.35">
      <c r="A1306" t="str">
        <f t="shared" si="20"/>
        <v>TOTAL RESTO|55 Riesgos Catastroficos</v>
      </c>
      <c r="B1306" t="s">
        <v>108</v>
      </c>
      <c r="C1306" t="s">
        <v>352</v>
      </c>
      <c r="D1306" s="2">
        <v>4722575.6532899998</v>
      </c>
    </row>
    <row r="1307" spans="1:4" x14ac:dyDescent="0.35">
      <c r="A1307" t="str">
        <f t="shared" si="20"/>
        <v>TOTAL RESTO|56 Terremoto y Erupcion Volcanica</v>
      </c>
      <c r="B1307" t="s">
        <v>108</v>
      </c>
      <c r="C1307" t="s">
        <v>353</v>
      </c>
      <c r="D1307" s="2">
        <v>1998771.17777</v>
      </c>
    </row>
    <row r="1308" spans="1:4" x14ac:dyDescent="0.35">
      <c r="A1308" t="str">
        <f t="shared" si="20"/>
        <v>TOTAL RESTO|57 Huracan y Otros Riesgos Hidrometeorologicos</v>
      </c>
      <c r="B1308" t="s">
        <v>108</v>
      </c>
      <c r="C1308" t="s">
        <v>354</v>
      </c>
      <c r="D1308" s="2">
        <v>2361177.6263299999</v>
      </c>
    </row>
    <row r="1309" spans="1:4" x14ac:dyDescent="0.35">
      <c r="A1309" t="str">
        <f t="shared" si="20"/>
        <v>TOTAL RESTO|63 Diversos</v>
      </c>
      <c r="B1309" t="s">
        <v>108</v>
      </c>
      <c r="C1309" t="s">
        <v>355</v>
      </c>
      <c r="D1309" s="2">
        <v>3776434.8866000003</v>
      </c>
    </row>
    <row r="1310" spans="1:4" x14ac:dyDescent="0.35">
      <c r="A1310" t="str">
        <f t="shared" si="20"/>
        <v>TOTAL RESTO|64 Miscelaneos</v>
      </c>
      <c r="B1310" t="s">
        <v>108</v>
      </c>
      <c r="C1310" t="s">
        <v>356</v>
      </c>
      <c r="D1310" s="2">
        <v>1358187.6942299998</v>
      </c>
    </row>
    <row r="1311" spans="1:4" x14ac:dyDescent="0.35">
      <c r="A1311" t="str">
        <f t="shared" si="20"/>
        <v>TOTAL RESTO|65 Tecnicos</v>
      </c>
      <c r="B1311" t="s">
        <v>108</v>
      </c>
      <c r="C1311" t="s">
        <v>357</v>
      </c>
      <c r="D1311" s="2">
        <v>1246102.2295300001</v>
      </c>
    </row>
    <row r="1312" spans="1:4" x14ac:dyDescent="0.35">
      <c r="A1312" t="str">
        <f t="shared" si="20"/>
        <v>Ve Por Más|10 Total General</v>
      </c>
      <c r="B1312" t="s">
        <v>59</v>
      </c>
      <c r="C1312" t="s">
        <v>145</v>
      </c>
      <c r="D1312" s="2">
        <v>4664109.4979099995</v>
      </c>
    </row>
    <row r="1313" spans="1:4" x14ac:dyDescent="0.35">
      <c r="A1313" t="str">
        <f t="shared" si="20"/>
        <v>Ve Por Más|11 Total General Sin Pensiones</v>
      </c>
      <c r="B1313" t="s">
        <v>59</v>
      </c>
      <c r="C1313" t="s">
        <v>146</v>
      </c>
      <c r="D1313" s="2">
        <v>4664109.4979099995</v>
      </c>
    </row>
    <row r="1314" spans="1:4" x14ac:dyDescent="0.35">
      <c r="A1314" t="str">
        <f t="shared" si="20"/>
        <v>Ve Por Más|12 Vida Total</v>
      </c>
      <c r="B1314" t="s">
        <v>59</v>
      </c>
      <c r="C1314" t="s">
        <v>147</v>
      </c>
      <c r="D1314" s="2">
        <v>890836.55790999997</v>
      </c>
    </row>
    <row r="1315" spans="1:4" x14ac:dyDescent="0.35">
      <c r="A1315" t="str">
        <f t="shared" si="20"/>
        <v>Ve Por Más|13 Vida Individual</v>
      </c>
      <c r="B1315" t="s">
        <v>59</v>
      </c>
      <c r="C1315" t="s">
        <v>148</v>
      </c>
      <c r="D1315" s="2">
        <v>371659.32574</v>
      </c>
    </row>
    <row r="1316" spans="1:4" x14ac:dyDescent="0.35">
      <c r="A1316" t="str">
        <f t="shared" si="20"/>
        <v>Ve Por Más|14 Vida Gpo y Col</v>
      </c>
      <c r="B1316" t="s">
        <v>59</v>
      </c>
      <c r="C1316" t="s">
        <v>149</v>
      </c>
      <c r="D1316" s="2">
        <v>519177.23217000003</v>
      </c>
    </row>
    <row r="1317" spans="1:4" x14ac:dyDescent="0.35">
      <c r="A1317" t="str">
        <f t="shared" si="20"/>
        <v>Ve Por Más|28 Accidentes y Enfermedades Total</v>
      </c>
      <c r="B1317" t="s">
        <v>59</v>
      </c>
      <c r="C1317" t="s">
        <v>358</v>
      </c>
      <c r="D1317" s="2">
        <v>2379315.2503899997</v>
      </c>
    </row>
    <row r="1318" spans="1:4" x14ac:dyDescent="0.35">
      <c r="A1318" t="str">
        <f t="shared" si="20"/>
        <v>Ve Por Más|29 Accidentes Personales</v>
      </c>
      <c r="B1318" t="s">
        <v>59</v>
      </c>
      <c r="C1318" t="s">
        <v>359</v>
      </c>
      <c r="D1318" s="2">
        <v>24863.118269999999</v>
      </c>
    </row>
    <row r="1319" spans="1:4" x14ac:dyDescent="0.35">
      <c r="A1319" t="str">
        <f t="shared" si="20"/>
        <v>Ve Por Más|30 AP Individual</v>
      </c>
      <c r="B1319" t="s">
        <v>59</v>
      </c>
      <c r="C1319" t="s">
        <v>364</v>
      </c>
      <c r="D1319" s="2">
        <v>159.52367000000001</v>
      </c>
    </row>
    <row r="1320" spans="1:4" x14ac:dyDescent="0.35">
      <c r="A1320" t="str">
        <f t="shared" si="20"/>
        <v>Ve Por Más|31 AP Gpo y Col</v>
      </c>
      <c r="B1320" t="s">
        <v>59</v>
      </c>
      <c r="C1320" t="s">
        <v>360</v>
      </c>
      <c r="D1320" s="2">
        <v>24703.5946</v>
      </c>
    </row>
    <row r="1321" spans="1:4" x14ac:dyDescent="0.35">
      <c r="A1321" t="str">
        <f t="shared" si="20"/>
        <v>Ve Por Más|32 Gastos Medicos</v>
      </c>
      <c r="B1321" t="s">
        <v>59</v>
      </c>
      <c r="C1321" t="s">
        <v>367</v>
      </c>
      <c r="D1321" s="2">
        <v>2354452.1321199997</v>
      </c>
    </row>
    <row r="1322" spans="1:4" x14ac:dyDescent="0.35">
      <c r="A1322" t="str">
        <f t="shared" si="20"/>
        <v>Ve Por Más|33 GMM. Individual</v>
      </c>
      <c r="B1322" t="s">
        <v>59</v>
      </c>
      <c r="C1322" t="s">
        <v>368</v>
      </c>
      <c r="D1322" s="2">
        <v>1940997.61937</v>
      </c>
    </row>
    <row r="1323" spans="1:4" x14ac:dyDescent="0.35">
      <c r="A1323" t="str">
        <f t="shared" si="20"/>
        <v>Ve Por Más|34 GMM. Gpo y Col</v>
      </c>
      <c r="B1323" t="s">
        <v>59</v>
      </c>
      <c r="C1323" t="s">
        <v>369</v>
      </c>
      <c r="D1323" s="2">
        <v>413454.51274999999</v>
      </c>
    </row>
    <row r="1324" spans="1:4" x14ac:dyDescent="0.35">
      <c r="A1324" t="str">
        <f t="shared" si="20"/>
        <v>Ve Por Más|38 Daños Total</v>
      </c>
      <c r="B1324" t="s">
        <v>59</v>
      </c>
      <c r="C1324" t="s">
        <v>339</v>
      </c>
      <c r="D1324" s="2">
        <v>1393957.68961</v>
      </c>
    </row>
    <row r="1325" spans="1:4" x14ac:dyDescent="0.35">
      <c r="A1325" t="str">
        <f t="shared" si="20"/>
        <v>Ve Por Más|39 Automoviles Total</v>
      </c>
      <c r="B1325" t="s">
        <v>59</v>
      </c>
      <c r="C1325" t="s">
        <v>337</v>
      </c>
      <c r="D1325" s="2">
        <v>298491.83070999995</v>
      </c>
    </row>
    <row r="1326" spans="1:4" x14ac:dyDescent="0.35">
      <c r="A1326" t="str">
        <f t="shared" si="20"/>
        <v>Ve Por Más|41 Automoviles Residentes</v>
      </c>
      <c r="B1326" t="s">
        <v>59</v>
      </c>
      <c r="C1326" t="s">
        <v>340</v>
      </c>
      <c r="D1326" s="2">
        <v>197549.55776</v>
      </c>
    </row>
    <row r="1327" spans="1:4" x14ac:dyDescent="0.35">
      <c r="A1327" t="str">
        <f t="shared" si="20"/>
        <v>Ve Por Más|42 Camiones</v>
      </c>
      <c r="B1327" t="s">
        <v>59</v>
      </c>
      <c r="C1327" t="s">
        <v>341</v>
      </c>
      <c r="D1327" s="2">
        <v>96888.470310000004</v>
      </c>
    </row>
    <row r="1328" spans="1:4" x14ac:dyDescent="0.35">
      <c r="A1328" t="str">
        <f t="shared" si="20"/>
        <v>Ve Por Más|44 Otros Automoviles y Obligatorios</v>
      </c>
      <c r="B1328" t="s">
        <v>59</v>
      </c>
      <c r="C1328" t="s">
        <v>342</v>
      </c>
      <c r="D1328" s="2">
        <v>4053.8026400000003</v>
      </c>
    </row>
    <row r="1329" spans="1:4" x14ac:dyDescent="0.35">
      <c r="A1329" t="str">
        <f t="shared" si="20"/>
        <v>Ve Por Más|46 Daños Sin Autos Total</v>
      </c>
      <c r="B1329" t="s">
        <v>59</v>
      </c>
      <c r="C1329" t="s">
        <v>338</v>
      </c>
      <c r="D1329" s="2">
        <v>1095465.8588999999</v>
      </c>
    </row>
    <row r="1330" spans="1:4" x14ac:dyDescent="0.35">
      <c r="A1330" t="str">
        <f t="shared" si="20"/>
        <v>Ve Por Más|46 Responsabilidad Civil y Riesgos Profesionales</v>
      </c>
      <c r="B1330" t="s">
        <v>59</v>
      </c>
      <c r="C1330" t="s">
        <v>343</v>
      </c>
      <c r="D1330" s="2">
        <v>203000.70275</v>
      </c>
    </row>
    <row r="1331" spans="1:4" x14ac:dyDescent="0.35">
      <c r="A1331" t="str">
        <f t="shared" si="20"/>
        <v>Ve Por Más|47 RC General</v>
      </c>
      <c r="B1331" t="s">
        <v>59</v>
      </c>
      <c r="C1331" t="s">
        <v>344</v>
      </c>
      <c r="D1331" s="2">
        <v>184271.29522</v>
      </c>
    </row>
    <row r="1332" spans="1:4" x14ac:dyDescent="0.35">
      <c r="A1332" t="str">
        <f t="shared" si="20"/>
        <v>Ve Por Más|48 RC Aviones y Barcos</v>
      </c>
      <c r="B1332" t="s">
        <v>59</v>
      </c>
      <c r="C1332" t="s">
        <v>345</v>
      </c>
      <c r="D1332" s="2">
        <v>14131.336140000001</v>
      </c>
    </row>
    <row r="1333" spans="1:4" x14ac:dyDescent="0.35">
      <c r="A1333" t="str">
        <f t="shared" si="20"/>
        <v>Ve Por Más|49 RC Viajero</v>
      </c>
      <c r="B1333" t="s">
        <v>59</v>
      </c>
      <c r="C1333" t="s">
        <v>346</v>
      </c>
      <c r="D1333" s="2">
        <v>4598.0713900000001</v>
      </c>
    </row>
    <row r="1334" spans="1:4" x14ac:dyDescent="0.35">
      <c r="A1334" t="str">
        <f t="shared" si="20"/>
        <v>Ve Por Más|51 Maritimo y Transportes</v>
      </c>
      <c r="B1334" t="s">
        <v>59</v>
      </c>
      <c r="C1334" t="s">
        <v>348</v>
      </c>
      <c r="D1334" s="2">
        <v>137390.75592</v>
      </c>
    </row>
    <row r="1335" spans="1:4" x14ac:dyDescent="0.35">
      <c r="A1335" t="str">
        <f t="shared" si="20"/>
        <v>Ve Por Más|52 MyT Carga</v>
      </c>
      <c r="B1335" t="s">
        <v>59</v>
      </c>
      <c r="C1335" t="s">
        <v>349</v>
      </c>
      <c r="D1335" s="2">
        <v>23550.565489999997</v>
      </c>
    </row>
    <row r="1336" spans="1:4" x14ac:dyDescent="0.35">
      <c r="A1336" t="str">
        <f t="shared" si="20"/>
        <v>Ve Por Más|53 MyT Cascos</v>
      </c>
      <c r="B1336" t="s">
        <v>59</v>
      </c>
      <c r="C1336" t="s">
        <v>350</v>
      </c>
      <c r="D1336" s="2">
        <v>113840.19043</v>
      </c>
    </row>
    <row r="1337" spans="1:4" x14ac:dyDescent="0.35">
      <c r="A1337" t="str">
        <f t="shared" si="20"/>
        <v>Ve Por Más|54 Incendio</v>
      </c>
      <c r="B1337" t="s">
        <v>59</v>
      </c>
      <c r="C1337" t="s">
        <v>351</v>
      </c>
      <c r="D1337" s="2">
        <v>193302.21054</v>
      </c>
    </row>
    <row r="1338" spans="1:4" x14ac:dyDescent="0.35">
      <c r="A1338" t="str">
        <f t="shared" si="20"/>
        <v>Ve Por Más|55 Riesgos Catastroficos</v>
      </c>
      <c r="B1338" t="s">
        <v>59</v>
      </c>
      <c r="C1338" t="s">
        <v>352</v>
      </c>
      <c r="D1338" s="2">
        <v>401944.24110000004</v>
      </c>
    </row>
    <row r="1339" spans="1:4" x14ac:dyDescent="0.35">
      <c r="A1339" t="str">
        <f t="shared" si="20"/>
        <v>Ve Por Más|56 Terremoto y Erupcion Volcanica</v>
      </c>
      <c r="B1339" t="s">
        <v>59</v>
      </c>
      <c r="C1339" t="s">
        <v>353</v>
      </c>
      <c r="D1339" s="2">
        <v>142562.49722999998</v>
      </c>
    </row>
    <row r="1340" spans="1:4" x14ac:dyDescent="0.35">
      <c r="A1340" t="str">
        <f t="shared" si="20"/>
        <v>Ve Por Más|57 Huracan y Otros Riesgos Hidrometeorologicos</v>
      </c>
      <c r="B1340" t="s">
        <v>59</v>
      </c>
      <c r="C1340" t="s">
        <v>354</v>
      </c>
      <c r="D1340" s="2">
        <v>259381.74387000001</v>
      </c>
    </row>
    <row r="1341" spans="1:4" x14ac:dyDescent="0.35">
      <c r="A1341" t="str">
        <f t="shared" si="20"/>
        <v>Ve Por Más|63 Diversos</v>
      </c>
      <c r="B1341" t="s">
        <v>59</v>
      </c>
      <c r="C1341" t="s">
        <v>355</v>
      </c>
      <c r="D1341" s="2">
        <v>159827.94859000001</v>
      </c>
    </row>
    <row r="1342" spans="1:4" x14ac:dyDescent="0.35">
      <c r="A1342" t="str">
        <f t="shared" si="20"/>
        <v>Ve Por Más|64 Miscelaneos</v>
      </c>
      <c r="B1342" t="s">
        <v>59</v>
      </c>
      <c r="C1342" t="s">
        <v>356</v>
      </c>
      <c r="D1342" s="2">
        <v>50202.926599999999</v>
      </c>
    </row>
    <row r="1343" spans="1:4" x14ac:dyDescent="0.35">
      <c r="A1343" t="str">
        <f t="shared" si="20"/>
        <v>Ve Por Más|65 Tecnicos</v>
      </c>
      <c r="B1343" t="s">
        <v>59</v>
      </c>
      <c r="C1343" t="s">
        <v>357</v>
      </c>
      <c r="D1343" s="2">
        <v>109625.02198999999</v>
      </c>
    </row>
    <row r="1344" spans="1:4" x14ac:dyDescent="0.35">
      <c r="A1344" t="str">
        <f t="shared" si="20"/>
        <v>Virginia Surety|10 Total General</v>
      </c>
      <c r="B1344" t="s">
        <v>96</v>
      </c>
      <c r="C1344" t="s">
        <v>145</v>
      </c>
      <c r="D1344" s="2">
        <v>122106.19086</v>
      </c>
    </row>
    <row r="1345" spans="1:4" x14ac:dyDescent="0.35">
      <c r="A1345" t="str">
        <f t="shared" si="20"/>
        <v>Virginia Surety|11 Total General Sin Pensiones</v>
      </c>
      <c r="B1345" t="s">
        <v>96</v>
      </c>
      <c r="C1345" t="s">
        <v>146</v>
      </c>
      <c r="D1345" s="2">
        <v>122106.19086</v>
      </c>
    </row>
    <row r="1346" spans="1:4" x14ac:dyDescent="0.35">
      <c r="A1346" t="str">
        <f t="shared" si="20"/>
        <v>Virginia Surety|38 Daños Total</v>
      </c>
      <c r="B1346" t="s">
        <v>96</v>
      </c>
      <c r="C1346" t="s">
        <v>339</v>
      </c>
      <c r="D1346" s="2">
        <v>122106.19086</v>
      </c>
    </row>
    <row r="1347" spans="1:4" x14ac:dyDescent="0.35">
      <c r="A1347" t="str">
        <f t="shared" si="20"/>
        <v>Virginia Surety|39 Automoviles Total</v>
      </c>
      <c r="B1347" t="s">
        <v>96</v>
      </c>
      <c r="C1347" t="s">
        <v>337</v>
      </c>
      <c r="D1347" s="2">
        <v>2021.97254</v>
      </c>
    </row>
    <row r="1348" spans="1:4" x14ac:dyDescent="0.35">
      <c r="A1348" t="str">
        <f t="shared" si="20"/>
        <v>Virginia Surety|44 Otros Automoviles y Obligatorios</v>
      </c>
      <c r="B1348" t="s">
        <v>96</v>
      </c>
      <c r="C1348" t="s">
        <v>342</v>
      </c>
      <c r="D1348" s="2">
        <v>2021.97254</v>
      </c>
    </row>
    <row r="1349" spans="1:4" x14ac:dyDescent="0.35">
      <c r="A1349" t="str">
        <f t="shared" si="20"/>
        <v>Virginia Surety|46 Daños Sin Autos Total</v>
      </c>
      <c r="B1349" t="s">
        <v>96</v>
      </c>
      <c r="C1349" t="s">
        <v>338</v>
      </c>
      <c r="D1349" s="2">
        <v>120084.21832</v>
      </c>
    </row>
    <row r="1350" spans="1:4" x14ac:dyDescent="0.35">
      <c r="A1350" t="str">
        <f t="shared" si="20"/>
        <v>Virginia Surety|55 Riesgos Catastroficos</v>
      </c>
      <c r="B1350" t="s">
        <v>96</v>
      </c>
      <c r="C1350" t="s">
        <v>352</v>
      </c>
      <c r="D1350" s="2">
        <v>0</v>
      </c>
    </row>
    <row r="1351" spans="1:4" x14ac:dyDescent="0.35">
      <c r="A1351" t="str">
        <f t="shared" si="20"/>
        <v>Virginia Surety|57 Huracan y Otros Riesgos Hidrometeorologicos</v>
      </c>
      <c r="B1351" t="s">
        <v>96</v>
      </c>
      <c r="C1351" t="s">
        <v>354</v>
      </c>
      <c r="D1351" s="2">
        <v>0</v>
      </c>
    </row>
    <row r="1352" spans="1:4" x14ac:dyDescent="0.35">
      <c r="A1352" t="str">
        <f t="shared" ref="A1352:A1415" si="21">B1352&amp;"|"&amp;C1352</f>
        <v>Virginia Surety|63 Diversos</v>
      </c>
      <c r="B1352" t="s">
        <v>96</v>
      </c>
      <c r="C1352" t="s">
        <v>355</v>
      </c>
      <c r="D1352" s="2">
        <v>120084.21832</v>
      </c>
    </row>
    <row r="1353" spans="1:4" x14ac:dyDescent="0.35">
      <c r="A1353" t="str">
        <f t="shared" si="21"/>
        <v>Virginia Surety|64 Miscelaneos</v>
      </c>
      <c r="B1353" t="s">
        <v>96</v>
      </c>
      <c r="C1353" t="s">
        <v>356</v>
      </c>
      <c r="D1353" s="2">
        <v>120084.21832</v>
      </c>
    </row>
    <row r="1354" spans="1:4" x14ac:dyDescent="0.35">
      <c r="A1354" t="str">
        <f t="shared" si="21"/>
        <v>Virginia Surety|65 Tecnicos</v>
      </c>
      <c r="B1354" t="s">
        <v>96</v>
      </c>
      <c r="C1354" t="s">
        <v>357</v>
      </c>
      <c r="D1354" s="2">
        <v>0</v>
      </c>
    </row>
    <row r="1355" spans="1:4" x14ac:dyDescent="0.35">
      <c r="A1355" t="str">
        <f t="shared" si="21"/>
        <v>Zurich Aseguradora Mexicana|10 Total General</v>
      </c>
      <c r="B1355" t="s">
        <v>92</v>
      </c>
      <c r="C1355" t="s">
        <v>145</v>
      </c>
      <c r="D1355" s="2">
        <v>13491623.877</v>
      </c>
    </row>
    <row r="1356" spans="1:4" x14ac:dyDescent="0.35">
      <c r="A1356" t="str">
        <f t="shared" si="21"/>
        <v>Zurich Aseguradora Mexicana|11 Total General Sin Pensiones</v>
      </c>
      <c r="B1356" t="s">
        <v>92</v>
      </c>
      <c r="C1356" t="s">
        <v>146</v>
      </c>
      <c r="D1356" s="2">
        <v>13491623.877</v>
      </c>
    </row>
    <row r="1357" spans="1:4" x14ac:dyDescent="0.35">
      <c r="A1357" t="str">
        <f t="shared" si="21"/>
        <v>Zurich Aseguradora Mexicana|12 Vida Total</v>
      </c>
      <c r="B1357" t="s">
        <v>92</v>
      </c>
      <c r="C1357" t="s">
        <v>147</v>
      </c>
      <c r="D1357" s="2">
        <v>778860.89405999996</v>
      </c>
    </row>
    <row r="1358" spans="1:4" x14ac:dyDescent="0.35">
      <c r="A1358" t="str">
        <f t="shared" si="21"/>
        <v>Zurich Aseguradora Mexicana|13 Vida Individual</v>
      </c>
      <c r="B1358" t="s">
        <v>92</v>
      </c>
      <c r="C1358" t="s">
        <v>148</v>
      </c>
      <c r="D1358" s="2">
        <v>15568.16707</v>
      </c>
    </row>
    <row r="1359" spans="1:4" x14ac:dyDescent="0.35">
      <c r="A1359" t="str">
        <f t="shared" si="21"/>
        <v>Zurich Aseguradora Mexicana|14 Vida Gpo y Col</v>
      </c>
      <c r="B1359" t="s">
        <v>92</v>
      </c>
      <c r="C1359" t="s">
        <v>149</v>
      </c>
      <c r="D1359" s="2">
        <v>763292.72699</v>
      </c>
    </row>
    <row r="1360" spans="1:4" x14ac:dyDescent="0.35">
      <c r="A1360" t="str">
        <f t="shared" si="21"/>
        <v>Zurich Aseguradora Mexicana|28 Accidentes y Enfermedades Total</v>
      </c>
      <c r="B1360" t="s">
        <v>92</v>
      </c>
      <c r="C1360" t="s">
        <v>358</v>
      </c>
      <c r="D1360" s="2">
        <v>2168650.3452900001</v>
      </c>
    </row>
    <row r="1361" spans="1:4" x14ac:dyDescent="0.35">
      <c r="A1361" t="str">
        <f t="shared" si="21"/>
        <v>Zurich Aseguradora Mexicana|29 Accidentes Personales</v>
      </c>
      <c r="B1361" t="s">
        <v>92</v>
      </c>
      <c r="C1361" t="s">
        <v>359</v>
      </c>
      <c r="D1361" s="2">
        <v>11380.054970000001</v>
      </c>
    </row>
    <row r="1362" spans="1:4" x14ac:dyDescent="0.35">
      <c r="A1362" t="str">
        <f t="shared" si="21"/>
        <v>Zurich Aseguradora Mexicana|30 AP Individual</v>
      </c>
      <c r="B1362" t="s">
        <v>92</v>
      </c>
      <c r="C1362" t="s">
        <v>364</v>
      </c>
      <c r="D1362" s="2">
        <v>0</v>
      </c>
    </row>
    <row r="1363" spans="1:4" x14ac:dyDescent="0.35">
      <c r="A1363" t="str">
        <f t="shared" si="21"/>
        <v>Zurich Aseguradora Mexicana|31 AP Gpo y Col</v>
      </c>
      <c r="B1363" t="s">
        <v>92</v>
      </c>
      <c r="C1363" t="s">
        <v>360</v>
      </c>
      <c r="D1363" s="2">
        <v>11380.054970000001</v>
      </c>
    </row>
    <row r="1364" spans="1:4" x14ac:dyDescent="0.35">
      <c r="A1364" t="str">
        <f t="shared" si="21"/>
        <v>Zurich Aseguradora Mexicana|32 Gastos Medicos</v>
      </c>
      <c r="B1364" t="s">
        <v>92</v>
      </c>
      <c r="C1364" t="s">
        <v>367</v>
      </c>
      <c r="D1364" s="2">
        <v>2157270.2903200001</v>
      </c>
    </row>
    <row r="1365" spans="1:4" x14ac:dyDescent="0.35">
      <c r="A1365" t="str">
        <f t="shared" si="21"/>
        <v>Zurich Aseguradora Mexicana|33 GMM. Individual</v>
      </c>
      <c r="B1365" t="s">
        <v>92</v>
      </c>
      <c r="C1365" t="s">
        <v>368</v>
      </c>
      <c r="D1365" s="2">
        <v>112980.95852</v>
      </c>
    </row>
    <row r="1366" spans="1:4" x14ac:dyDescent="0.35">
      <c r="A1366" t="str">
        <f t="shared" si="21"/>
        <v>Zurich Aseguradora Mexicana|34 GMM. Gpo y Col</v>
      </c>
      <c r="B1366" t="s">
        <v>92</v>
      </c>
      <c r="C1366" t="s">
        <v>369</v>
      </c>
      <c r="D1366" s="2">
        <v>2044289.3318</v>
      </c>
    </row>
    <row r="1367" spans="1:4" x14ac:dyDescent="0.35">
      <c r="A1367" t="str">
        <f t="shared" si="21"/>
        <v>Zurich Aseguradora Mexicana|38 Daños Total</v>
      </c>
      <c r="B1367" t="s">
        <v>92</v>
      </c>
      <c r="C1367" t="s">
        <v>339</v>
      </c>
      <c r="D1367" s="2">
        <v>10544112.63765</v>
      </c>
    </row>
    <row r="1368" spans="1:4" x14ac:dyDescent="0.35">
      <c r="A1368" t="str">
        <f t="shared" si="21"/>
        <v>Zurich Aseguradora Mexicana|39 Automoviles Total</v>
      </c>
      <c r="B1368" t="s">
        <v>92</v>
      </c>
      <c r="C1368" t="s">
        <v>337</v>
      </c>
      <c r="D1368" s="2">
        <v>4011106.6406</v>
      </c>
    </row>
    <row r="1369" spans="1:4" x14ac:dyDescent="0.35">
      <c r="A1369" t="str">
        <f t="shared" si="21"/>
        <v>Zurich Aseguradora Mexicana|41 Automoviles Residentes</v>
      </c>
      <c r="B1369" t="s">
        <v>92</v>
      </c>
      <c r="C1369" t="s">
        <v>340</v>
      </c>
      <c r="D1369" s="2">
        <v>3979668.3153000004</v>
      </c>
    </row>
    <row r="1370" spans="1:4" x14ac:dyDescent="0.35">
      <c r="A1370" t="str">
        <f t="shared" si="21"/>
        <v>Zurich Aseguradora Mexicana|42 Camiones</v>
      </c>
      <c r="B1370" t="s">
        <v>92</v>
      </c>
      <c r="C1370" t="s">
        <v>341</v>
      </c>
      <c r="D1370" s="2">
        <v>7067.6593300000004</v>
      </c>
    </row>
    <row r="1371" spans="1:4" x14ac:dyDescent="0.35">
      <c r="A1371" t="str">
        <f t="shared" si="21"/>
        <v>Zurich Aseguradora Mexicana|43 Automoviles Turistas</v>
      </c>
      <c r="B1371" t="s">
        <v>92</v>
      </c>
      <c r="C1371" t="s">
        <v>365</v>
      </c>
      <c r="D1371" s="2">
        <v>8133.3907399999998</v>
      </c>
    </row>
    <row r="1372" spans="1:4" x14ac:dyDescent="0.35">
      <c r="A1372" t="str">
        <f t="shared" si="21"/>
        <v>Zurich Aseguradora Mexicana|44 Otros Automoviles y Obligatorios</v>
      </c>
      <c r="B1372" t="s">
        <v>92</v>
      </c>
      <c r="C1372" t="s">
        <v>342</v>
      </c>
      <c r="D1372" s="2">
        <v>16237.275230000001</v>
      </c>
    </row>
    <row r="1373" spans="1:4" x14ac:dyDescent="0.35">
      <c r="A1373" t="str">
        <f t="shared" si="21"/>
        <v>Zurich Aseguradora Mexicana|46 Daños Sin Autos Total</v>
      </c>
      <c r="B1373" t="s">
        <v>92</v>
      </c>
      <c r="C1373" t="s">
        <v>338</v>
      </c>
      <c r="D1373" s="2">
        <v>6533005.9970500013</v>
      </c>
    </row>
    <row r="1374" spans="1:4" x14ac:dyDescent="0.35">
      <c r="A1374" t="str">
        <f t="shared" si="21"/>
        <v>Zurich Aseguradora Mexicana|46 Responsabilidad Civil y Riesgos Profesionales</v>
      </c>
      <c r="B1374" t="s">
        <v>92</v>
      </c>
      <c r="C1374" t="s">
        <v>343</v>
      </c>
      <c r="D1374" s="2">
        <v>1066264.83865</v>
      </c>
    </row>
    <row r="1375" spans="1:4" x14ac:dyDescent="0.35">
      <c r="A1375" t="str">
        <f t="shared" si="21"/>
        <v>Zurich Aseguradora Mexicana|47 RC General</v>
      </c>
      <c r="B1375" t="s">
        <v>92</v>
      </c>
      <c r="C1375" t="s">
        <v>344</v>
      </c>
      <c r="D1375" s="2">
        <v>739995.36315999995</v>
      </c>
    </row>
    <row r="1376" spans="1:4" x14ac:dyDescent="0.35">
      <c r="A1376" t="str">
        <f t="shared" si="21"/>
        <v>Zurich Aseguradora Mexicana|50 RC Otros</v>
      </c>
      <c r="B1376" t="s">
        <v>92</v>
      </c>
      <c r="C1376" t="s">
        <v>347</v>
      </c>
      <c r="D1376" s="2">
        <v>326269.47548999998</v>
      </c>
    </row>
    <row r="1377" spans="1:4" x14ac:dyDescent="0.35">
      <c r="A1377" t="str">
        <f t="shared" si="21"/>
        <v>Zurich Aseguradora Mexicana|51 Maritimo y Transportes</v>
      </c>
      <c r="B1377" t="s">
        <v>92</v>
      </c>
      <c r="C1377" t="s">
        <v>348</v>
      </c>
      <c r="D1377" s="2">
        <v>839205.19028999994</v>
      </c>
    </row>
    <row r="1378" spans="1:4" x14ac:dyDescent="0.35">
      <c r="A1378" t="str">
        <f t="shared" si="21"/>
        <v>Zurich Aseguradora Mexicana|52 MyT Carga</v>
      </c>
      <c r="B1378" t="s">
        <v>92</v>
      </c>
      <c r="C1378" t="s">
        <v>349</v>
      </c>
      <c r="D1378" s="2">
        <v>837457.74661000003</v>
      </c>
    </row>
    <row r="1379" spans="1:4" x14ac:dyDescent="0.35">
      <c r="A1379" t="str">
        <f t="shared" si="21"/>
        <v>Zurich Aseguradora Mexicana|53 MyT Cascos</v>
      </c>
      <c r="B1379" t="s">
        <v>92</v>
      </c>
      <c r="C1379" t="s">
        <v>350</v>
      </c>
      <c r="D1379" s="2">
        <v>1747.4436799999999</v>
      </c>
    </row>
    <row r="1380" spans="1:4" x14ac:dyDescent="0.35">
      <c r="A1380" t="str">
        <f t="shared" si="21"/>
        <v>Zurich Aseguradora Mexicana|54 Incendio</v>
      </c>
      <c r="B1380" t="s">
        <v>92</v>
      </c>
      <c r="C1380" t="s">
        <v>351</v>
      </c>
      <c r="D1380" s="2">
        <v>2389764.1283</v>
      </c>
    </row>
    <row r="1381" spans="1:4" x14ac:dyDescent="0.35">
      <c r="A1381" t="str">
        <f t="shared" si="21"/>
        <v>Zurich Aseguradora Mexicana|55 Riesgos Catastroficos</v>
      </c>
      <c r="B1381" t="s">
        <v>92</v>
      </c>
      <c r="C1381" t="s">
        <v>352</v>
      </c>
      <c r="D1381" s="2">
        <v>1166985.4617300001</v>
      </c>
    </row>
    <row r="1382" spans="1:4" x14ac:dyDescent="0.35">
      <c r="A1382" t="str">
        <f t="shared" si="21"/>
        <v>Zurich Aseguradora Mexicana|56 Terremoto y Erupcion Volcanica</v>
      </c>
      <c r="B1382" t="s">
        <v>92</v>
      </c>
      <c r="C1382" t="s">
        <v>353</v>
      </c>
      <c r="D1382" s="2">
        <v>772359.28211999999</v>
      </c>
    </row>
    <row r="1383" spans="1:4" x14ac:dyDescent="0.35">
      <c r="A1383" t="str">
        <f t="shared" si="21"/>
        <v>Zurich Aseguradora Mexicana|57 Huracan y Otros Riesgos Hidrometeorologicos</v>
      </c>
      <c r="B1383" t="s">
        <v>92</v>
      </c>
      <c r="C1383" t="s">
        <v>354</v>
      </c>
      <c r="D1383" s="2">
        <v>394626.17960999999</v>
      </c>
    </row>
    <row r="1384" spans="1:4" x14ac:dyDescent="0.35">
      <c r="A1384" t="str">
        <f t="shared" si="21"/>
        <v>Zurich Aseguradora Mexicana|63 Diversos</v>
      </c>
      <c r="B1384" t="s">
        <v>92</v>
      </c>
      <c r="C1384" t="s">
        <v>355</v>
      </c>
      <c r="D1384" s="2">
        <v>1070786.3780799999</v>
      </c>
    </row>
    <row r="1385" spans="1:4" x14ac:dyDescent="0.35">
      <c r="A1385" t="str">
        <f t="shared" si="21"/>
        <v>Zurich Aseguradora Mexicana|64 Miscelaneos</v>
      </c>
      <c r="B1385" t="s">
        <v>92</v>
      </c>
      <c r="C1385" t="s">
        <v>356</v>
      </c>
      <c r="D1385" s="2">
        <v>389645.71072999999</v>
      </c>
    </row>
    <row r="1386" spans="1:4" x14ac:dyDescent="0.35">
      <c r="A1386" t="str">
        <f t="shared" si="21"/>
        <v>Zurich Aseguradora Mexicana|65 Tecnicos</v>
      </c>
      <c r="B1386" t="s">
        <v>92</v>
      </c>
      <c r="C1386" t="s">
        <v>357</v>
      </c>
      <c r="D1386" s="2">
        <v>681140.66735</v>
      </c>
    </row>
    <row r="1387" spans="1:4" x14ac:dyDescent="0.35">
      <c r="A1387" t="str">
        <f t="shared" si="21"/>
        <v>Zurich Daños|10 Total General</v>
      </c>
      <c r="B1387" t="s">
        <v>75</v>
      </c>
      <c r="C1387" t="s">
        <v>145</v>
      </c>
      <c r="D1387" s="2">
        <v>0</v>
      </c>
    </row>
    <row r="1388" spans="1:4" x14ac:dyDescent="0.35">
      <c r="A1388" t="str">
        <f t="shared" si="21"/>
        <v>Zurich Daños|11 Total General Sin Pensiones</v>
      </c>
      <c r="B1388" t="s">
        <v>75</v>
      </c>
      <c r="C1388" t="s">
        <v>146</v>
      </c>
      <c r="D1388" s="2">
        <v>0</v>
      </c>
    </row>
    <row r="1389" spans="1:4" x14ac:dyDescent="0.35">
      <c r="A1389" t="str">
        <f t="shared" si="21"/>
        <v>Zurich Daños|38 Daños Total</v>
      </c>
      <c r="B1389" t="s">
        <v>75</v>
      </c>
      <c r="C1389" t="s">
        <v>339</v>
      </c>
      <c r="D1389" s="2">
        <v>0</v>
      </c>
    </row>
    <row r="1390" spans="1:4" x14ac:dyDescent="0.35">
      <c r="A1390" t="str">
        <f t="shared" si="21"/>
        <v>Zurich Daños|39 Automoviles Total</v>
      </c>
      <c r="B1390" t="s">
        <v>75</v>
      </c>
      <c r="C1390" t="s">
        <v>337</v>
      </c>
      <c r="D1390" s="2">
        <v>0</v>
      </c>
    </row>
    <row r="1391" spans="1:4" x14ac:dyDescent="0.35">
      <c r="A1391" t="str">
        <f t="shared" si="21"/>
        <v>Zurich Daños|41 Automoviles Residentes</v>
      </c>
      <c r="B1391" t="s">
        <v>75</v>
      </c>
      <c r="C1391" t="s">
        <v>340</v>
      </c>
      <c r="D1391" s="2">
        <v>0</v>
      </c>
    </row>
    <row r="1392" spans="1:4" x14ac:dyDescent="0.35">
      <c r="A1392" t="str">
        <f t="shared" si="21"/>
        <v>Zurich Daños|42 Camiones</v>
      </c>
      <c r="B1392" t="s">
        <v>75</v>
      </c>
      <c r="C1392" t="s">
        <v>341</v>
      </c>
      <c r="D1392" s="2">
        <v>0</v>
      </c>
    </row>
    <row r="1393" spans="1:4" x14ac:dyDescent="0.35">
      <c r="A1393" t="str">
        <f t="shared" si="21"/>
        <v>Zurich Daños|43 Automoviles Turistas</v>
      </c>
      <c r="B1393" t="s">
        <v>75</v>
      </c>
      <c r="C1393" t="s">
        <v>365</v>
      </c>
      <c r="D1393" s="2">
        <v>0</v>
      </c>
    </row>
    <row r="1394" spans="1:4" x14ac:dyDescent="0.35">
      <c r="A1394" t="str">
        <f t="shared" si="21"/>
        <v>Zurich Daños|44 Otros Automoviles y Obligatorios</v>
      </c>
      <c r="B1394" t="s">
        <v>75</v>
      </c>
      <c r="C1394" t="s">
        <v>342</v>
      </c>
      <c r="D1394" s="2">
        <v>0</v>
      </c>
    </row>
    <row r="1395" spans="1:4" x14ac:dyDescent="0.35">
      <c r="A1395" t="str">
        <f t="shared" si="21"/>
        <v>Zurich Daños|46 Daños Sin Autos Total</v>
      </c>
      <c r="B1395" t="s">
        <v>75</v>
      </c>
      <c r="C1395" t="s">
        <v>338</v>
      </c>
      <c r="D1395" s="2">
        <v>0</v>
      </c>
    </row>
    <row r="1396" spans="1:4" x14ac:dyDescent="0.35">
      <c r="A1396" t="str">
        <f t="shared" si="21"/>
        <v>Zurich Daños|46 Responsabilidad Civil y Riesgos Profesionales</v>
      </c>
      <c r="B1396" t="s">
        <v>75</v>
      </c>
      <c r="C1396" t="s">
        <v>343</v>
      </c>
      <c r="D1396" s="2">
        <v>0</v>
      </c>
    </row>
    <row r="1397" spans="1:4" x14ac:dyDescent="0.35">
      <c r="A1397" t="str">
        <f t="shared" si="21"/>
        <v>Zurich Daños|47 RC General</v>
      </c>
      <c r="B1397" t="s">
        <v>75</v>
      </c>
      <c r="C1397" t="s">
        <v>344</v>
      </c>
      <c r="D1397" s="2">
        <v>0</v>
      </c>
    </row>
    <row r="1398" spans="1:4" x14ac:dyDescent="0.35">
      <c r="A1398" t="str">
        <f t="shared" si="21"/>
        <v>Zurich Daños|50 RC Otros</v>
      </c>
      <c r="B1398" t="s">
        <v>75</v>
      </c>
      <c r="C1398" t="s">
        <v>347</v>
      </c>
      <c r="D1398" s="2">
        <v>0</v>
      </c>
    </row>
    <row r="1399" spans="1:4" x14ac:dyDescent="0.35">
      <c r="A1399" t="str">
        <f t="shared" si="21"/>
        <v>Zurich Daños|51 Maritimo y Transportes</v>
      </c>
      <c r="B1399" t="s">
        <v>75</v>
      </c>
      <c r="C1399" t="s">
        <v>348</v>
      </c>
      <c r="D1399" s="2">
        <v>0</v>
      </c>
    </row>
    <row r="1400" spans="1:4" x14ac:dyDescent="0.35">
      <c r="A1400" t="str">
        <f t="shared" si="21"/>
        <v>Zurich Daños|52 MyT Carga</v>
      </c>
      <c r="B1400" t="s">
        <v>75</v>
      </c>
      <c r="C1400" t="s">
        <v>349</v>
      </c>
      <c r="D1400" s="2">
        <v>0</v>
      </c>
    </row>
    <row r="1401" spans="1:4" x14ac:dyDescent="0.35">
      <c r="A1401" t="str">
        <f t="shared" si="21"/>
        <v>Zurich Daños|53 MyT Cascos</v>
      </c>
      <c r="B1401" t="s">
        <v>75</v>
      </c>
      <c r="C1401" t="s">
        <v>350</v>
      </c>
      <c r="D1401" s="2">
        <v>0</v>
      </c>
    </row>
    <row r="1402" spans="1:4" x14ac:dyDescent="0.35">
      <c r="A1402" t="str">
        <f t="shared" si="21"/>
        <v>Zurich Daños|54 Incendio</v>
      </c>
      <c r="B1402" t="s">
        <v>75</v>
      </c>
      <c r="C1402" t="s">
        <v>351</v>
      </c>
      <c r="D1402" s="2">
        <v>0</v>
      </c>
    </row>
    <row r="1403" spans="1:4" x14ac:dyDescent="0.35">
      <c r="A1403" t="str">
        <f t="shared" si="21"/>
        <v>Zurich Daños|55 Riesgos Catastroficos</v>
      </c>
      <c r="B1403" t="s">
        <v>75</v>
      </c>
      <c r="C1403" t="s">
        <v>352</v>
      </c>
      <c r="D1403" s="2">
        <v>0</v>
      </c>
    </row>
    <row r="1404" spans="1:4" x14ac:dyDescent="0.35">
      <c r="A1404" t="str">
        <f t="shared" si="21"/>
        <v>Zurich Daños|56 Terremoto y Erupcion Volcanica</v>
      </c>
      <c r="B1404" t="s">
        <v>75</v>
      </c>
      <c r="C1404" t="s">
        <v>353</v>
      </c>
      <c r="D1404" s="2">
        <v>0</v>
      </c>
    </row>
    <row r="1405" spans="1:4" x14ac:dyDescent="0.35">
      <c r="A1405" t="str">
        <f t="shared" si="21"/>
        <v>Zurich Daños|57 Huracan y Otros Riesgos Hidrometeorologicos</v>
      </c>
      <c r="B1405" t="s">
        <v>75</v>
      </c>
      <c r="C1405" t="s">
        <v>354</v>
      </c>
      <c r="D1405" s="2">
        <v>0</v>
      </c>
    </row>
    <row r="1406" spans="1:4" x14ac:dyDescent="0.35">
      <c r="A1406" t="str">
        <f t="shared" si="21"/>
        <v>Zurich Daños|63 Diversos</v>
      </c>
      <c r="B1406" t="s">
        <v>75</v>
      </c>
      <c r="C1406" t="s">
        <v>355</v>
      </c>
      <c r="D1406" s="2">
        <v>0</v>
      </c>
    </row>
    <row r="1407" spans="1:4" x14ac:dyDescent="0.35">
      <c r="A1407" t="str">
        <f t="shared" si="21"/>
        <v>Zurich Daños|64 Miscelaneos</v>
      </c>
      <c r="B1407" t="s">
        <v>75</v>
      </c>
      <c r="C1407" t="s">
        <v>356</v>
      </c>
      <c r="D1407" s="2">
        <v>0</v>
      </c>
    </row>
    <row r="1408" spans="1:4" x14ac:dyDescent="0.35">
      <c r="A1408" t="str">
        <f t="shared" si="21"/>
        <v>Zurich Daños|65 Tecnicos</v>
      </c>
      <c r="B1408" t="s">
        <v>75</v>
      </c>
      <c r="C1408" t="s">
        <v>357</v>
      </c>
      <c r="D1408" s="2">
        <v>0</v>
      </c>
    </row>
    <row r="1409" spans="1:4" x14ac:dyDescent="0.35">
      <c r="A1409" t="str">
        <f t="shared" si="21"/>
        <v>Zurich Santander|10 Total General</v>
      </c>
      <c r="B1409" t="s">
        <v>87</v>
      </c>
      <c r="C1409" t="s">
        <v>145</v>
      </c>
      <c r="D1409" s="2">
        <v>21640816.292180002</v>
      </c>
    </row>
    <row r="1410" spans="1:4" x14ac:dyDescent="0.35">
      <c r="A1410" t="str">
        <f t="shared" si="21"/>
        <v>Zurich Santander|11 Total General Sin Pensiones</v>
      </c>
      <c r="B1410" t="s">
        <v>87</v>
      </c>
      <c r="C1410" t="s">
        <v>146</v>
      </c>
      <c r="D1410" s="2">
        <v>21640816.292180002</v>
      </c>
    </row>
    <row r="1411" spans="1:4" x14ac:dyDescent="0.35">
      <c r="A1411" t="str">
        <f t="shared" si="21"/>
        <v>Zurich Santander|12 Vida Total</v>
      </c>
      <c r="B1411" t="s">
        <v>87</v>
      </c>
      <c r="C1411" t="s">
        <v>147</v>
      </c>
      <c r="D1411" s="2">
        <v>16684352.548669999</v>
      </c>
    </row>
    <row r="1412" spans="1:4" x14ac:dyDescent="0.35">
      <c r="A1412" t="str">
        <f t="shared" si="21"/>
        <v>Zurich Santander|13 Vida Individual</v>
      </c>
      <c r="B1412" t="s">
        <v>87</v>
      </c>
      <c r="C1412" t="s">
        <v>148</v>
      </c>
      <c r="D1412" s="2">
        <v>12027851.755860001</v>
      </c>
    </row>
    <row r="1413" spans="1:4" x14ac:dyDescent="0.35">
      <c r="A1413" t="str">
        <f t="shared" si="21"/>
        <v>Zurich Santander|14 Vida Gpo y Col</v>
      </c>
      <c r="B1413" t="s">
        <v>87</v>
      </c>
      <c r="C1413" t="s">
        <v>149</v>
      </c>
      <c r="D1413" s="2">
        <v>4656500.7928100005</v>
      </c>
    </row>
    <row r="1414" spans="1:4" x14ac:dyDescent="0.35">
      <c r="A1414" t="str">
        <f t="shared" si="21"/>
        <v>Zurich Santander|28 Accidentes y Enfermedades Total</v>
      </c>
      <c r="B1414" t="s">
        <v>87</v>
      </c>
      <c r="C1414" t="s">
        <v>358</v>
      </c>
      <c r="D1414" s="2">
        <v>979435.60864999995</v>
      </c>
    </row>
    <row r="1415" spans="1:4" x14ac:dyDescent="0.35">
      <c r="A1415" t="str">
        <f t="shared" si="21"/>
        <v>Zurich Santander|29 Accidentes Personales</v>
      </c>
      <c r="B1415" t="s">
        <v>87</v>
      </c>
      <c r="C1415" t="s">
        <v>359</v>
      </c>
      <c r="D1415" s="2">
        <v>690935.11199</v>
      </c>
    </row>
    <row r="1416" spans="1:4" x14ac:dyDescent="0.35">
      <c r="A1416" t="str">
        <f t="shared" ref="A1416:A1479" si="22">B1416&amp;"|"&amp;C1416</f>
        <v>Zurich Santander|30 AP Individual</v>
      </c>
      <c r="B1416" t="s">
        <v>87</v>
      </c>
      <c r="C1416" t="s">
        <v>364</v>
      </c>
      <c r="D1416" s="2">
        <v>641265.71567999991</v>
      </c>
    </row>
    <row r="1417" spans="1:4" x14ac:dyDescent="0.35">
      <c r="A1417" t="str">
        <f t="shared" si="22"/>
        <v>Zurich Santander|31 AP Gpo y Col</v>
      </c>
      <c r="B1417" t="s">
        <v>87</v>
      </c>
      <c r="C1417" t="s">
        <v>360</v>
      </c>
      <c r="D1417" s="2">
        <v>49669.396310000004</v>
      </c>
    </row>
    <row r="1418" spans="1:4" x14ac:dyDescent="0.35">
      <c r="A1418" t="str">
        <f t="shared" si="22"/>
        <v>Zurich Santander|32 Gastos Medicos</v>
      </c>
      <c r="B1418" t="s">
        <v>87</v>
      </c>
      <c r="C1418" t="s">
        <v>367</v>
      </c>
      <c r="D1418" s="2">
        <v>288500.49666</v>
      </c>
    </row>
    <row r="1419" spans="1:4" x14ac:dyDescent="0.35">
      <c r="A1419" t="str">
        <f t="shared" si="22"/>
        <v>Zurich Santander|33 GMM. Individual</v>
      </c>
      <c r="B1419" t="s">
        <v>87</v>
      </c>
      <c r="C1419" t="s">
        <v>368</v>
      </c>
      <c r="D1419" s="2">
        <v>288500.49666</v>
      </c>
    </row>
    <row r="1420" spans="1:4" x14ac:dyDescent="0.35">
      <c r="A1420" t="str">
        <f t="shared" si="22"/>
        <v>Zurich Santander|38 Daños Total</v>
      </c>
      <c r="B1420" t="s">
        <v>87</v>
      </c>
      <c r="C1420" t="s">
        <v>339</v>
      </c>
      <c r="D1420" s="2">
        <v>3977028.1348600001</v>
      </c>
    </row>
    <row r="1421" spans="1:4" x14ac:dyDescent="0.35">
      <c r="A1421" t="str">
        <f t="shared" si="22"/>
        <v>Zurich Santander|39 Automoviles Total</v>
      </c>
      <c r="B1421" t="s">
        <v>87</v>
      </c>
      <c r="C1421" t="s">
        <v>337</v>
      </c>
      <c r="D1421" s="2">
        <v>946.62605000000008</v>
      </c>
    </row>
    <row r="1422" spans="1:4" x14ac:dyDescent="0.35">
      <c r="A1422" t="str">
        <f t="shared" si="22"/>
        <v>Zurich Santander|41 Automoviles Residentes</v>
      </c>
      <c r="B1422" t="s">
        <v>87</v>
      </c>
      <c r="C1422" t="s">
        <v>340</v>
      </c>
      <c r="D1422" s="2">
        <v>946.62605000000008</v>
      </c>
    </row>
    <row r="1423" spans="1:4" x14ac:dyDescent="0.35">
      <c r="A1423" t="str">
        <f t="shared" si="22"/>
        <v>Zurich Santander|46 Daños Sin Autos Total</v>
      </c>
      <c r="B1423" t="s">
        <v>87</v>
      </c>
      <c r="C1423" t="s">
        <v>338</v>
      </c>
      <c r="D1423" s="2">
        <v>3976081.50881</v>
      </c>
    </row>
    <row r="1424" spans="1:4" x14ac:dyDescent="0.35">
      <c r="A1424" t="str">
        <f t="shared" si="22"/>
        <v>Zurich Santander|46 Responsabilidad Civil y Riesgos Profesionales</v>
      </c>
      <c r="B1424" t="s">
        <v>87</v>
      </c>
      <c r="C1424" t="s">
        <v>343</v>
      </c>
      <c r="D1424" s="2">
        <v>46596.07576</v>
      </c>
    </row>
    <row r="1425" spans="1:4" x14ac:dyDescent="0.35">
      <c r="A1425" t="str">
        <f t="shared" si="22"/>
        <v>Zurich Santander|47 RC General</v>
      </c>
      <c r="B1425" t="s">
        <v>87</v>
      </c>
      <c r="C1425" t="s">
        <v>344</v>
      </c>
      <c r="D1425" s="2">
        <v>46596.07576</v>
      </c>
    </row>
    <row r="1426" spans="1:4" x14ac:dyDescent="0.35">
      <c r="A1426" t="str">
        <f t="shared" si="22"/>
        <v>Zurich Santander|54 Incendio</v>
      </c>
      <c r="B1426" t="s">
        <v>87</v>
      </c>
      <c r="C1426" t="s">
        <v>351</v>
      </c>
      <c r="D1426" s="2">
        <v>355261.11375000002</v>
      </c>
    </row>
    <row r="1427" spans="1:4" x14ac:dyDescent="0.35">
      <c r="A1427" t="str">
        <f t="shared" si="22"/>
        <v>Zurich Santander|55 Riesgos Catastroficos</v>
      </c>
      <c r="B1427" t="s">
        <v>87</v>
      </c>
      <c r="C1427" t="s">
        <v>352</v>
      </c>
      <c r="D1427" s="2">
        <v>902212.21197000006</v>
      </c>
    </row>
    <row r="1428" spans="1:4" x14ac:dyDescent="0.35">
      <c r="A1428" t="str">
        <f t="shared" si="22"/>
        <v>Zurich Santander|56 Terremoto y Erupcion Volcanica</v>
      </c>
      <c r="B1428" t="s">
        <v>87</v>
      </c>
      <c r="C1428" t="s">
        <v>353</v>
      </c>
      <c r="D1428" s="2">
        <v>643576.23652000003</v>
      </c>
    </row>
    <row r="1429" spans="1:4" x14ac:dyDescent="0.35">
      <c r="A1429" t="str">
        <f t="shared" si="22"/>
        <v>Zurich Santander|57 Huracan y Otros Riesgos Hidrometeorologicos</v>
      </c>
      <c r="B1429" t="s">
        <v>87</v>
      </c>
      <c r="C1429" t="s">
        <v>354</v>
      </c>
      <c r="D1429" s="2">
        <v>258635.97545</v>
      </c>
    </row>
    <row r="1430" spans="1:4" x14ac:dyDescent="0.35">
      <c r="A1430" t="str">
        <f t="shared" si="22"/>
        <v>Zurich Santander|63 Diversos</v>
      </c>
      <c r="B1430" t="s">
        <v>87</v>
      </c>
      <c r="C1430" t="s">
        <v>355</v>
      </c>
      <c r="D1430" s="2">
        <v>2672012.10733</v>
      </c>
    </row>
    <row r="1431" spans="1:4" x14ac:dyDescent="0.35">
      <c r="A1431" t="str">
        <f t="shared" si="22"/>
        <v>Zurich Santander|64 Miscelaneos</v>
      </c>
      <c r="B1431" t="s">
        <v>87</v>
      </c>
      <c r="C1431" t="s">
        <v>356</v>
      </c>
      <c r="D1431" s="2">
        <v>2647321.6771499999</v>
      </c>
    </row>
    <row r="1432" spans="1:4" x14ac:dyDescent="0.35">
      <c r="A1432" t="str">
        <f t="shared" si="22"/>
        <v>Zurich Santander|65 Tecnicos</v>
      </c>
      <c r="B1432" t="s">
        <v>87</v>
      </c>
      <c r="C1432" t="s">
        <v>357</v>
      </c>
      <c r="D1432" s="2">
        <v>24690.430179999999</v>
      </c>
    </row>
    <row r="1433" spans="1:4" x14ac:dyDescent="0.35">
      <c r="A1433" t="str">
        <f t="shared" si="22"/>
        <v>SPT|10 Total General</v>
      </c>
      <c r="B1433" t="s">
        <v>259</v>
      </c>
      <c r="C1433" t="s">
        <v>145</v>
      </c>
      <c r="D1433" s="2">
        <v>57341.116409999995</v>
      </c>
    </row>
    <row r="1434" spans="1:4" x14ac:dyDescent="0.35">
      <c r="A1434" t="str">
        <f t="shared" si="22"/>
        <v>SPT|11 Total General Sin Pensiones</v>
      </c>
      <c r="B1434" t="s">
        <v>259</v>
      </c>
      <c r="C1434" t="s">
        <v>146</v>
      </c>
      <c r="D1434" s="2">
        <v>57341.116409999995</v>
      </c>
    </row>
    <row r="1435" spans="1:4" x14ac:dyDescent="0.35">
      <c r="A1435" t="str">
        <f t="shared" si="22"/>
        <v>SPT|38 Daños Total</v>
      </c>
      <c r="B1435" t="s">
        <v>259</v>
      </c>
      <c r="C1435" t="s">
        <v>339</v>
      </c>
      <c r="D1435" s="2">
        <v>57341.116409999995</v>
      </c>
    </row>
    <row r="1436" spans="1:4" x14ac:dyDescent="0.35">
      <c r="A1436" t="str">
        <f t="shared" si="22"/>
        <v>SPT|39 Automoviles Total</v>
      </c>
      <c r="B1436" t="s">
        <v>259</v>
      </c>
      <c r="C1436" t="s">
        <v>337</v>
      </c>
      <c r="D1436" s="2">
        <v>57341.116409999995</v>
      </c>
    </row>
    <row r="1437" spans="1:4" x14ac:dyDescent="0.35">
      <c r="A1437" t="str">
        <f t="shared" si="22"/>
        <v>SPT|41 Automoviles Residentes</v>
      </c>
      <c r="B1437" t="s">
        <v>259</v>
      </c>
      <c r="C1437" t="s">
        <v>340</v>
      </c>
      <c r="D1437" s="2">
        <v>57341.116409999995</v>
      </c>
    </row>
    <row r="1438" spans="1:4" x14ac:dyDescent="0.35">
      <c r="A1438" t="str">
        <f t="shared" si="22"/>
        <v>Quálitas Salud|10 Total General</v>
      </c>
      <c r="B1438" t="s">
        <v>373</v>
      </c>
      <c r="C1438" t="s">
        <v>145</v>
      </c>
      <c r="D1438" s="2">
        <v>113757.96953</v>
      </c>
    </row>
    <row r="1439" spans="1:4" x14ac:dyDescent="0.35">
      <c r="A1439" t="str">
        <f t="shared" si="22"/>
        <v>Quálitas Salud|11 Total General Sin Pensiones</v>
      </c>
      <c r="B1439" t="s">
        <v>373</v>
      </c>
      <c r="C1439" t="s">
        <v>146</v>
      </c>
      <c r="D1439" s="2">
        <v>113757.96953</v>
      </c>
    </row>
    <row r="1440" spans="1:4" x14ac:dyDescent="0.35">
      <c r="A1440" t="str">
        <f t="shared" si="22"/>
        <v>Quálitas Salud|28 Accidentes y Enfermedades Total</v>
      </c>
      <c r="B1440" t="s">
        <v>373</v>
      </c>
      <c r="C1440" t="s">
        <v>358</v>
      </c>
      <c r="D1440" s="2">
        <v>113757.96953</v>
      </c>
    </row>
    <row r="1441" spans="1:4" x14ac:dyDescent="0.35">
      <c r="A1441" t="str">
        <f t="shared" si="22"/>
        <v>Quálitas Salud|29 Accidentes Personales</v>
      </c>
      <c r="B1441" t="s">
        <v>373</v>
      </c>
      <c r="C1441" t="s">
        <v>359</v>
      </c>
      <c r="D1441" s="2">
        <v>7745.0221700000002</v>
      </c>
    </row>
    <row r="1442" spans="1:4" x14ac:dyDescent="0.35">
      <c r="A1442" t="str">
        <f t="shared" si="22"/>
        <v>Quálitas Salud|30 AP Individual</v>
      </c>
      <c r="B1442" t="s">
        <v>373</v>
      </c>
      <c r="C1442" t="s">
        <v>364</v>
      </c>
      <c r="D1442" s="2">
        <v>0</v>
      </c>
    </row>
    <row r="1443" spans="1:4" x14ac:dyDescent="0.35">
      <c r="A1443" t="str">
        <f t="shared" si="22"/>
        <v>Quálitas Salud|31 AP Gpo y Col</v>
      </c>
      <c r="B1443" t="s">
        <v>373</v>
      </c>
      <c r="C1443" t="s">
        <v>360</v>
      </c>
      <c r="D1443" s="2">
        <v>7745.0221700000002</v>
      </c>
    </row>
    <row r="1444" spans="1:4" x14ac:dyDescent="0.35">
      <c r="A1444" t="str">
        <f t="shared" si="22"/>
        <v>Quálitas Salud|32 Gastos Medicos</v>
      </c>
      <c r="B1444" t="s">
        <v>373</v>
      </c>
      <c r="C1444" t="s">
        <v>367</v>
      </c>
      <c r="D1444" s="2">
        <v>85728.298159999991</v>
      </c>
    </row>
    <row r="1445" spans="1:4" x14ac:dyDescent="0.35">
      <c r="A1445" t="str">
        <f t="shared" si="22"/>
        <v>Quálitas Salud|33 GMM. Individual</v>
      </c>
      <c r="B1445" t="s">
        <v>373</v>
      </c>
      <c r="C1445" t="s">
        <v>368</v>
      </c>
      <c r="D1445" s="2">
        <v>0</v>
      </c>
    </row>
    <row r="1446" spans="1:4" x14ac:dyDescent="0.35">
      <c r="A1446" t="str">
        <f t="shared" si="22"/>
        <v>Quálitas Salud|34 GMM. Gpo y Col</v>
      </c>
      <c r="B1446" t="s">
        <v>373</v>
      </c>
      <c r="C1446" t="s">
        <v>369</v>
      </c>
      <c r="D1446" s="2">
        <v>85728.298159999991</v>
      </c>
    </row>
    <row r="1447" spans="1:4" x14ac:dyDescent="0.35">
      <c r="A1447" t="str">
        <f t="shared" si="22"/>
        <v>Quálitas Salud|35 Salud</v>
      </c>
      <c r="B1447" t="s">
        <v>373</v>
      </c>
      <c r="C1447" t="s">
        <v>370</v>
      </c>
      <c r="D1447" s="2">
        <v>20284.6492</v>
      </c>
    </row>
    <row r="1448" spans="1:4" x14ac:dyDescent="0.35">
      <c r="A1448" t="str">
        <f t="shared" si="22"/>
        <v>Quálitas Salud|36 Salud Individual</v>
      </c>
      <c r="B1448" t="s">
        <v>373</v>
      </c>
      <c r="C1448" t="s">
        <v>371</v>
      </c>
      <c r="D1448" s="2">
        <v>3232.4842999999996</v>
      </c>
    </row>
    <row r="1449" spans="1:4" x14ac:dyDescent="0.35">
      <c r="A1449" t="str">
        <f t="shared" si="22"/>
        <v>Quálitas Salud|37 Salud Gpo y Col</v>
      </c>
      <c r="B1449" t="s">
        <v>373</v>
      </c>
      <c r="C1449" t="s">
        <v>372</v>
      </c>
      <c r="D1449" s="2">
        <v>17052.1649</v>
      </c>
    </row>
    <row r="1450" spans="1:4" x14ac:dyDescent="0.35">
      <c r="A1450" t="str">
        <f t="shared" si="22"/>
        <v>Momento Seguros|10 Total General</v>
      </c>
      <c r="B1450" t="s">
        <v>391</v>
      </c>
      <c r="C1450" t="s">
        <v>145</v>
      </c>
      <c r="D1450" s="2">
        <v>40399.697639999999</v>
      </c>
    </row>
    <row r="1451" spans="1:4" x14ac:dyDescent="0.35">
      <c r="A1451" t="str">
        <f t="shared" si="22"/>
        <v>Momento Seguros|11 Total General Sin Pensiones</v>
      </c>
      <c r="B1451" t="s">
        <v>391</v>
      </c>
      <c r="C1451" t="s">
        <v>146</v>
      </c>
      <c r="D1451" s="2">
        <v>40399.697639999999</v>
      </c>
    </row>
    <row r="1452" spans="1:4" x14ac:dyDescent="0.35">
      <c r="A1452" t="str">
        <f t="shared" si="22"/>
        <v>Momento Seguros|38 Daños Total</v>
      </c>
      <c r="B1452" t="s">
        <v>391</v>
      </c>
      <c r="C1452" t="s">
        <v>339</v>
      </c>
      <c r="D1452" s="2">
        <v>40399.697639999999</v>
      </c>
    </row>
    <row r="1453" spans="1:4" x14ac:dyDescent="0.35">
      <c r="A1453" t="str">
        <f t="shared" si="22"/>
        <v>Momento Seguros|39 Automoviles Total</v>
      </c>
      <c r="B1453" t="s">
        <v>391</v>
      </c>
      <c r="C1453" t="s">
        <v>337</v>
      </c>
      <c r="D1453" s="2">
        <v>40399.697639999999</v>
      </c>
    </row>
    <row r="1454" spans="1:4" x14ac:dyDescent="0.35">
      <c r="A1454" t="str">
        <f t="shared" si="22"/>
        <v>Momento Seguros|41 Automoviles Residentes</v>
      </c>
      <c r="B1454" t="s">
        <v>391</v>
      </c>
      <c r="C1454" t="s">
        <v>340</v>
      </c>
      <c r="D1454" s="2">
        <v>40399.697639999999</v>
      </c>
    </row>
    <row r="1455" spans="1:4" x14ac:dyDescent="0.35">
      <c r="A1455" t="str">
        <f t="shared" si="22"/>
        <v>Thona|10 Total General</v>
      </c>
      <c r="B1455" t="s">
        <v>401</v>
      </c>
      <c r="C1455" t="s">
        <v>145</v>
      </c>
      <c r="D1455" s="2">
        <v>3543412.1833600001</v>
      </c>
    </row>
    <row r="1456" spans="1:4" x14ac:dyDescent="0.35">
      <c r="A1456" t="str">
        <f t="shared" si="22"/>
        <v>Thona|11 Total General Sin Pensiones</v>
      </c>
      <c r="B1456" t="s">
        <v>401</v>
      </c>
      <c r="C1456" t="s">
        <v>146</v>
      </c>
      <c r="D1456" s="2">
        <v>3543412.1833600001</v>
      </c>
    </row>
    <row r="1457" spans="1:4" x14ac:dyDescent="0.35">
      <c r="A1457" t="str">
        <f t="shared" si="22"/>
        <v>Thona|12 Vida Total</v>
      </c>
      <c r="B1457" t="s">
        <v>401</v>
      </c>
      <c r="C1457" t="s">
        <v>147</v>
      </c>
      <c r="D1457" s="2">
        <v>3403766.8561199997</v>
      </c>
    </row>
    <row r="1458" spans="1:4" x14ac:dyDescent="0.35">
      <c r="A1458" t="str">
        <f t="shared" si="22"/>
        <v>Thona|13 Vida Individual</v>
      </c>
      <c r="B1458" t="s">
        <v>401</v>
      </c>
      <c r="C1458" t="s">
        <v>148</v>
      </c>
      <c r="D1458" s="2">
        <v>5048.8775599999999</v>
      </c>
    </row>
    <row r="1459" spans="1:4" x14ac:dyDescent="0.35">
      <c r="A1459" t="str">
        <f t="shared" si="22"/>
        <v>Thona|14 Vida Gpo y Col</v>
      </c>
      <c r="B1459" t="s">
        <v>401</v>
      </c>
      <c r="C1459" t="s">
        <v>149</v>
      </c>
      <c r="D1459" s="2">
        <v>3398717.9785599997</v>
      </c>
    </row>
    <row r="1460" spans="1:4" x14ac:dyDescent="0.35">
      <c r="A1460" t="str">
        <f t="shared" si="22"/>
        <v>Thona|28 Accidentes y Enfermedades Total</v>
      </c>
      <c r="B1460" t="s">
        <v>401</v>
      </c>
      <c r="C1460" t="s">
        <v>358</v>
      </c>
      <c r="D1460" s="2">
        <v>139645.32724000001</v>
      </c>
    </row>
    <row r="1461" spans="1:4" x14ac:dyDescent="0.35">
      <c r="A1461" t="str">
        <f t="shared" si="22"/>
        <v>Thona|29 Accidentes Personales</v>
      </c>
      <c r="B1461" t="s">
        <v>401</v>
      </c>
      <c r="C1461" t="s">
        <v>359</v>
      </c>
      <c r="D1461" s="2">
        <v>139464.63765000002</v>
      </c>
    </row>
    <row r="1462" spans="1:4" x14ac:dyDescent="0.35">
      <c r="A1462" t="str">
        <f t="shared" si="22"/>
        <v>Thona|30 AP Individual</v>
      </c>
      <c r="B1462" t="s">
        <v>401</v>
      </c>
      <c r="C1462" t="s">
        <v>364</v>
      </c>
      <c r="D1462" s="2">
        <v>904.06656000000009</v>
      </c>
    </row>
    <row r="1463" spans="1:4" x14ac:dyDescent="0.35">
      <c r="A1463" t="str">
        <f t="shared" si="22"/>
        <v>Thona|31 AP Gpo y Col</v>
      </c>
      <c r="B1463" t="s">
        <v>401</v>
      </c>
      <c r="C1463" t="s">
        <v>360</v>
      </c>
      <c r="D1463" s="2">
        <v>138560.57109000001</v>
      </c>
    </row>
    <row r="1464" spans="1:4" x14ac:dyDescent="0.35">
      <c r="A1464" t="str">
        <f t="shared" si="22"/>
        <v>Thona|32 Gastos Medicos</v>
      </c>
      <c r="B1464" t="s">
        <v>401</v>
      </c>
      <c r="C1464" t="s">
        <v>367</v>
      </c>
      <c r="D1464" s="2">
        <v>180.68959000000001</v>
      </c>
    </row>
    <row r="1465" spans="1:4" x14ac:dyDescent="0.35">
      <c r="A1465" t="str">
        <f t="shared" si="22"/>
        <v>Thona|33 GMM. Individual</v>
      </c>
      <c r="B1465" t="s">
        <v>401</v>
      </c>
      <c r="C1465" t="s">
        <v>368</v>
      </c>
      <c r="D1465" s="2">
        <v>18.46087</v>
      </c>
    </row>
    <row r="1466" spans="1:4" x14ac:dyDescent="0.35">
      <c r="A1466" t="str">
        <f t="shared" si="22"/>
        <v>Thona|34 GMM. Gpo y Col</v>
      </c>
      <c r="B1466" t="s">
        <v>401</v>
      </c>
      <c r="C1466" t="s">
        <v>369</v>
      </c>
      <c r="D1466" s="2">
        <v>162.22872000000001</v>
      </c>
    </row>
    <row r="1467" spans="1:4" x14ac:dyDescent="0.35">
      <c r="A1467" t="str">
        <f t="shared" si="22"/>
        <v>|</v>
      </c>
    </row>
    <row r="1468" spans="1:4" x14ac:dyDescent="0.35">
      <c r="A1468" t="str">
        <f t="shared" si="22"/>
        <v>|</v>
      </c>
    </row>
    <row r="1469" spans="1:4" x14ac:dyDescent="0.35">
      <c r="A1469" t="str">
        <f t="shared" si="22"/>
        <v>|</v>
      </c>
    </row>
    <row r="1470" spans="1:4" x14ac:dyDescent="0.35">
      <c r="A1470" t="str">
        <f t="shared" si="22"/>
        <v>|</v>
      </c>
    </row>
    <row r="1471" spans="1:4" x14ac:dyDescent="0.35">
      <c r="A1471" t="str">
        <f t="shared" si="22"/>
        <v>|</v>
      </c>
    </row>
    <row r="1472" spans="1:4" x14ac:dyDescent="0.35">
      <c r="A1472" t="str">
        <f t="shared" si="22"/>
        <v>|</v>
      </c>
    </row>
    <row r="1473" spans="1:1" x14ac:dyDescent="0.35">
      <c r="A1473" t="str">
        <f t="shared" si="22"/>
        <v>|</v>
      </c>
    </row>
    <row r="1474" spans="1:1" x14ac:dyDescent="0.35">
      <c r="A1474" t="str">
        <f t="shared" si="22"/>
        <v>|</v>
      </c>
    </row>
    <row r="1475" spans="1:1" x14ac:dyDescent="0.35">
      <c r="A1475" t="str">
        <f t="shared" si="22"/>
        <v>|</v>
      </c>
    </row>
    <row r="1476" spans="1:1" x14ac:dyDescent="0.35">
      <c r="A1476" t="str">
        <f t="shared" si="22"/>
        <v>|</v>
      </c>
    </row>
    <row r="1477" spans="1:1" x14ac:dyDescent="0.35">
      <c r="A1477" t="str">
        <f t="shared" si="22"/>
        <v>|</v>
      </c>
    </row>
    <row r="1478" spans="1:1" x14ac:dyDescent="0.35">
      <c r="A1478" t="str">
        <f t="shared" si="22"/>
        <v>|</v>
      </c>
    </row>
    <row r="1479" spans="1:1" x14ac:dyDescent="0.35">
      <c r="A1479" t="str">
        <f t="shared" si="22"/>
        <v>|</v>
      </c>
    </row>
    <row r="1480" spans="1:1" x14ac:dyDescent="0.35">
      <c r="A1480" t="str">
        <f t="shared" ref="A1480:A1543" si="23">B1480&amp;"|"&amp;C1480</f>
        <v>|</v>
      </c>
    </row>
    <row r="1481" spans="1:1" x14ac:dyDescent="0.35">
      <c r="A1481" t="str">
        <f t="shared" si="23"/>
        <v>|</v>
      </c>
    </row>
    <row r="1482" spans="1:1" x14ac:dyDescent="0.35">
      <c r="A1482" t="str">
        <f t="shared" si="23"/>
        <v>|</v>
      </c>
    </row>
    <row r="1483" spans="1:1" x14ac:dyDescent="0.35">
      <c r="A1483" t="str">
        <f t="shared" si="23"/>
        <v>|</v>
      </c>
    </row>
    <row r="1484" spans="1:1" x14ac:dyDescent="0.35">
      <c r="A1484" t="str">
        <f t="shared" si="23"/>
        <v>|</v>
      </c>
    </row>
    <row r="1485" spans="1:1" x14ac:dyDescent="0.35">
      <c r="A1485" t="str">
        <f t="shared" si="23"/>
        <v>|</v>
      </c>
    </row>
    <row r="1486" spans="1:1" x14ac:dyDescent="0.35">
      <c r="A1486" t="str">
        <f t="shared" si="23"/>
        <v>|</v>
      </c>
    </row>
    <row r="1487" spans="1:1" x14ac:dyDescent="0.35">
      <c r="A1487" t="str">
        <f t="shared" si="23"/>
        <v>|</v>
      </c>
    </row>
    <row r="1488" spans="1:1" x14ac:dyDescent="0.35">
      <c r="A1488" t="str">
        <f t="shared" si="23"/>
        <v>|</v>
      </c>
    </row>
    <row r="1489" spans="1:1" x14ac:dyDescent="0.35">
      <c r="A1489" t="str">
        <f t="shared" si="23"/>
        <v>|</v>
      </c>
    </row>
    <row r="1490" spans="1:1" x14ac:dyDescent="0.35">
      <c r="A1490" t="str">
        <f t="shared" si="23"/>
        <v>|</v>
      </c>
    </row>
    <row r="1491" spans="1:1" x14ac:dyDescent="0.35">
      <c r="A1491" t="str">
        <f t="shared" si="23"/>
        <v>|</v>
      </c>
    </row>
    <row r="1492" spans="1:1" x14ac:dyDescent="0.35">
      <c r="A1492" t="str">
        <f t="shared" si="23"/>
        <v>|</v>
      </c>
    </row>
    <row r="1493" spans="1:1" x14ac:dyDescent="0.35">
      <c r="A1493" t="str">
        <f t="shared" si="23"/>
        <v>|</v>
      </c>
    </row>
    <row r="1494" spans="1:1" x14ac:dyDescent="0.35">
      <c r="A1494" t="str">
        <f t="shared" si="23"/>
        <v>|</v>
      </c>
    </row>
    <row r="1495" spans="1:1" x14ac:dyDescent="0.35">
      <c r="A1495" t="str">
        <f t="shared" si="23"/>
        <v>|</v>
      </c>
    </row>
    <row r="1496" spans="1:1" x14ac:dyDescent="0.35">
      <c r="A1496" t="str">
        <f t="shared" si="23"/>
        <v>|</v>
      </c>
    </row>
    <row r="1497" spans="1:1" x14ac:dyDescent="0.35">
      <c r="A1497" t="str">
        <f t="shared" si="23"/>
        <v>|</v>
      </c>
    </row>
    <row r="1498" spans="1:1" x14ac:dyDescent="0.35">
      <c r="A1498" t="str">
        <f t="shared" si="23"/>
        <v>|</v>
      </c>
    </row>
    <row r="1499" spans="1:1" x14ac:dyDescent="0.35">
      <c r="A1499" t="str">
        <f t="shared" si="23"/>
        <v>|</v>
      </c>
    </row>
    <row r="1500" spans="1:1" x14ac:dyDescent="0.35">
      <c r="A1500" t="str">
        <f t="shared" si="23"/>
        <v>|</v>
      </c>
    </row>
    <row r="1501" spans="1:1" x14ac:dyDescent="0.35">
      <c r="A1501" t="str">
        <f t="shared" si="23"/>
        <v>|</v>
      </c>
    </row>
    <row r="1502" spans="1:1" x14ac:dyDescent="0.35">
      <c r="A1502" t="str">
        <f t="shared" si="23"/>
        <v>|</v>
      </c>
    </row>
    <row r="1503" spans="1:1" x14ac:dyDescent="0.35">
      <c r="A1503" t="str">
        <f t="shared" si="23"/>
        <v>|</v>
      </c>
    </row>
    <row r="1504" spans="1:1" x14ac:dyDescent="0.35">
      <c r="A1504" t="str">
        <f t="shared" si="23"/>
        <v>|</v>
      </c>
    </row>
    <row r="1505" spans="1:1" x14ac:dyDescent="0.35">
      <c r="A1505" t="str">
        <f t="shared" si="23"/>
        <v>|</v>
      </c>
    </row>
    <row r="1506" spans="1:1" x14ac:dyDescent="0.35">
      <c r="A1506" t="str">
        <f t="shared" si="23"/>
        <v>|</v>
      </c>
    </row>
    <row r="1507" spans="1:1" x14ac:dyDescent="0.35">
      <c r="A1507" t="str">
        <f t="shared" si="23"/>
        <v>|</v>
      </c>
    </row>
    <row r="1508" spans="1:1" x14ac:dyDescent="0.35">
      <c r="A1508" t="str">
        <f t="shared" si="23"/>
        <v>|</v>
      </c>
    </row>
    <row r="1509" spans="1:1" x14ac:dyDescent="0.35">
      <c r="A1509" t="str">
        <f t="shared" si="23"/>
        <v>|</v>
      </c>
    </row>
    <row r="1510" spans="1:1" x14ac:dyDescent="0.35">
      <c r="A1510" t="str">
        <f t="shared" si="23"/>
        <v>|</v>
      </c>
    </row>
    <row r="1511" spans="1:1" x14ac:dyDescent="0.35">
      <c r="A1511" t="str">
        <f t="shared" si="23"/>
        <v>|</v>
      </c>
    </row>
    <row r="1512" spans="1:1" x14ac:dyDescent="0.35">
      <c r="A1512" t="str">
        <f t="shared" si="23"/>
        <v>|</v>
      </c>
    </row>
    <row r="1513" spans="1:1" x14ac:dyDescent="0.35">
      <c r="A1513" t="str">
        <f t="shared" si="23"/>
        <v>|</v>
      </c>
    </row>
    <row r="1514" spans="1:1" x14ac:dyDescent="0.35">
      <c r="A1514" t="str">
        <f t="shared" si="23"/>
        <v>|</v>
      </c>
    </row>
    <row r="1515" spans="1:1" x14ac:dyDescent="0.35">
      <c r="A1515" t="str">
        <f t="shared" si="23"/>
        <v>|</v>
      </c>
    </row>
    <row r="1516" spans="1:1" x14ac:dyDescent="0.35">
      <c r="A1516" t="str">
        <f t="shared" si="23"/>
        <v>|</v>
      </c>
    </row>
    <row r="1517" spans="1:1" x14ac:dyDescent="0.35">
      <c r="A1517" t="str">
        <f t="shared" si="23"/>
        <v>|</v>
      </c>
    </row>
    <row r="1518" spans="1:1" x14ac:dyDescent="0.35">
      <c r="A1518" t="str">
        <f t="shared" si="23"/>
        <v>|</v>
      </c>
    </row>
    <row r="1519" spans="1:1" x14ac:dyDescent="0.35">
      <c r="A1519" t="str">
        <f t="shared" si="23"/>
        <v>|</v>
      </c>
    </row>
    <row r="1520" spans="1:1" x14ac:dyDescent="0.35">
      <c r="A1520" t="str">
        <f t="shared" si="23"/>
        <v>|</v>
      </c>
    </row>
    <row r="1521" spans="1:1" x14ac:dyDescent="0.35">
      <c r="A1521" t="str">
        <f t="shared" si="23"/>
        <v>|</v>
      </c>
    </row>
    <row r="1522" spans="1:1" x14ac:dyDescent="0.35">
      <c r="A1522" t="str">
        <f t="shared" si="23"/>
        <v>|</v>
      </c>
    </row>
    <row r="1523" spans="1:1" x14ac:dyDescent="0.35">
      <c r="A1523" t="str">
        <f t="shared" si="23"/>
        <v>|</v>
      </c>
    </row>
    <row r="1524" spans="1:1" x14ac:dyDescent="0.35">
      <c r="A1524" t="str">
        <f t="shared" si="23"/>
        <v>|</v>
      </c>
    </row>
    <row r="1525" spans="1:1" x14ac:dyDescent="0.35">
      <c r="A1525" t="str">
        <f t="shared" si="23"/>
        <v>|</v>
      </c>
    </row>
    <row r="1526" spans="1:1" x14ac:dyDescent="0.35">
      <c r="A1526" t="str">
        <f t="shared" si="23"/>
        <v>|</v>
      </c>
    </row>
    <row r="1527" spans="1:1" x14ac:dyDescent="0.35">
      <c r="A1527" t="str">
        <f t="shared" si="23"/>
        <v>|</v>
      </c>
    </row>
    <row r="1528" spans="1:1" x14ac:dyDescent="0.35">
      <c r="A1528" t="str">
        <f t="shared" si="23"/>
        <v>|</v>
      </c>
    </row>
    <row r="1529" spans="1:1" x14ac:dyDescent="0.35">
      <c r="A1529" t="str">
        <f t="shared" si="23"/>
        <v>|</v>
      </c>
    </row>
    <row r="1530" spans="1:1" x14ac:dyDescent="0.35">
      <c r="A1530" t="str">
        <f t="shared" si="23"/>
        <v>|</v>
      </c>
    </row>
    <row r="1531" spans="1:1" x14ac:dyDescent="0.35">
      <c r="A1531" t="str">
        <f t="shared" si="23"/>
        <v>|</v>
      </c>
    </row>
    <row r="1532" spans="1:1" x14ac:dyDescent="0.35">
      <c r="A1532" t="str">
        <f t="shared" si="23"/>
        <v>|</v>
      </c>
    </row>
    <row r="1533" spans="1:1" x14ac:dyDescent="0.35">
      <c r="A1533" t="str">
        <f t="shared" si="23"/>
        <v>|</v>
      </c>
    </row>
    <row r="1534" spans="1:1" x14ac:dyDescent="0.35">
      <c r="A1534" t="str">
        <f t="shared" si="23"/>
        <v>|</v>
      </c>
    </row>
    <row r="1535" spans="1:1" x14ac:dyDescent="0.35">
      <c r="A1535" t="str">
        <f t="shared" si="23"/>
        <v>|</v>
      </c>
    </row>
    <row r="1536" spans="1:1" x14ac:dyDescent="0.35">
      <c r="A1536" t="str">
        <f t="shared" si="23"/>
        <v>|</v>
      </c>
    </row>
    <row r="1537" spans="1:1" x14ac:dyDescent="0.35">
      <c r="A1537" t="str">
        <f t="shared" si="23"/>
        <v>|</v>
      </c>
    </row>
    <row r="1538" spans="1:1" x14ac:dyDescent="0.35">
      <c r="A1538" t="str">
        <f t="shared" si="23"/>
        <v>|</v>
      </c>
    </row>
    <row r="1539" spans="1:1" x14ac:dyDescent="0.35">
      <c r="A1539" t="str">
        <f t="shared" si="23"/>
        <v>|</v>
      </c>
    </row>
    <row r="1540" spans="1:1" x14ac:dyDescent="0.35">
      <c r="A1540" t="str">
        <f t="shared" si="23"/>
        <v>|</v>
      </c>
    </row>
    <row r="1541" spans="1:1" x14ac:dyDescent="0.35">
      <c r="A1541" t="str">
        <f t="shared" si="23"/>
        <v>|</v>
      </c>
    </row>
    <row r="1542" spans="1:1" x14ac:dyDescent="0.35">
      <c r="A1542" t="str">
        <f t="shared" si="23"/>
        <v>|</v>
      </c>
    </row>
    <row r="1543" spans="1:1" x14ac:dyDescent="0.35">
      <c r="A1543" t="str">
        <f t="shared" si="23"/>
        <v>|</v>
      </c>
    </row>
    <row r="1544" spans="1:1" x14ac:dyDescent="0.35">
      <c r="A1544" t="str">
        <f t="shared" ref="A1544:A1607" si="24">B1544&amp;"|"&amp;C1544</f>
        <v>|</v>
      </c>
    </row>
    <row r="1545" spans="1:1" x14ac:dyDescent="0.35">
      <c r="A1545" t="str">
        <f t="shared" si="24"/>
        <v>|</v>
      </c>
    </row>
    <row r="1546" spans="1:1" x14ac:dyDescent="0.35">
      <c r="A1546" t="str">
        <f t="shared" si="24"/>
        <v>|</v>
      </c>
    </row>
    <row r="1547" spans="1:1" x14ac:dyDescent="0.35">
      <c r="A1547" t="str">
        <f t="shared" si="24"/>
        <v>|</v>
      </c>
    </row>
    <row r="1548" spans="1:1" x14ac:dyDescent="0.35">
      <c r="A1548" t="str">
        <f t="shared" si="24"/>
        <v>|</v>
      </c>
    </row>
    <row r="1549" spans="1:1" x14ac:dyDescent="0.35">
      <c r="A1549" t="str">
        <f t="shared" si="24"/>
        <v>|</v>
      </c>
    </row>
    <row r="1550" spans="1:1" x14ac:dyDescent="0.35">
      <c r="A1550" t="str">
        <f t="shared" si="24"/>
        <v>|</v>
      </c>
    </row>
    <row r="1551" spans="1:1" x14ac:dyDescent="0.35">
      <c r="A1551" t="str">
        <f t="shared" si="24"/>
        <v>|</v>
      </c>
    </row>
    <row r="1552" spans="1:1" x14ac:dyDescent="0.35">
      <c r="A1552" t="str">
        <f t="shared" si="24"/>
        <v>|</v>
      </c>
    </row>
    <row r="1553" spans="1:1" x14ac:dyDescent="0.35">
      <c r="A1553" t="str">
        <f t="shared" si="24"/>
        <v>|</v>
      </c>
    </row>
    <row r="1554" spans="1:1" x14ac:dyDescent="0.35">
      <c r="A1554" t="str">
        <f t="shared" si="24"/>
        <v>|</v>
      </c>
    </row>
    <row r="1555" spans="1:1" x14ac:dyDescent="0.35">
      <c r="A1555" t="str">
        <f t="shared" si="24"/>
        <v>|</v>
      </c>
    </row>
    <row r="1556" spans="1:1" x14ac:dyDescent="0.35">
      <c r="A1556" t="str">
        <f t="shared" si="24"/>
        <v>|</v>
      </c>
    </row>
    <row r="1557" spans="1:1" x14ac:dyDescent="0.35">
      <c r="A1557" t="str">
        <f t="shared" si="24"/>
        <v>|</v>
      </c>
    </row>
    <row r="1558" spans="1:1" x14ac:dyDescent="0.35">
      <c r="A1558" t="str">
        <f t="shared" si="24"/>
        <v>|</v>
      </c>
    </row>
    <row r="1559" spans="1:1" x14ac:dyDescent="0.35">
      <c r="A1559" t="str">
        <f t="shared" si="24"/>
        <v>|</v>
      </c>
    </row>
    <row r="1560" spans="1:1" x14ac:dyDescent="0.35">
      <c r="A1560" t="str">
        <f t="shared" si="24"/>
        <v>|</v>
      </c>
    </row>
    <row r="1561" spans="1:1" x14ac:dyDescent="0.35">
      <c r="A1561" t="str">
        <f t="shared" si="24"/>
        <v>|</v>
      </c>
    </row>
    <row r="1562" spans="1:1" x14ac:dyDescent="0.35">
      <c r="A1562" t="str">
        <f t="shared" si="24"/>
        <v>|</v>
      </c>
    </row>
    <row r="1563" spans="1:1" x14ac:dyDescent="0.35">
      <c r="A1563" t="str">
        <f t="shared" si="24"/>
        <v>|</v>
      </c>
    </row>
    <row r="1564" spans="1:1" x14ac:dyDescent="0.35">
      <c r="A1564" t="str">
        <f t="shared" si="24"/>
        <v>|</v>
      </c>
    </row>
    <row r="1565" spans="1:1" x14ac:dyDescent="0.35">
      <c r="A1565" t="str">
        <f t="shared" si="24"/>
        <v>|</v>
      </c>
    </row>
    <row r="1566" spans="1:1" x14ac:dyDescent="0.35">
      <c r="A1566" t="str">
        <f t="shared" si="24"/>
        <v>|</v>
      </c>
    </row>
    <row r="1567" spans="1:1" x14ac:dyDescent="0.35">
      <c r="A1567" t="str">
        <f t="shared" si="24"/>
        <v>|</v>
      </c>
    </row>
    <row r="1568" spans="1:1" x14ac:dyDescent="0.35">
      <c r="A1568" t="str">
        <f t="shared" si="24"/>
        <v>|</v>
      </c>
    </row>
    <row r="1569" spans="1:1" x14ac:dyDescent="0.35">
      <c r="A1569" t="str">
        <f t="shared" si="24"/>
        <v>|</v>
      </c>
    </row>
    <row r="1570" spans="1:1" x14ac:dyDescent="0.35">
      <c r="A1570" t="str">
        <f t="shared" si="24"/>
        <v>|</v>
      </c>
    </row>
    <row r="1571" spans="1:1" x14ac:dyDescent="0.35">
      <c r="A1571" t="str">
        <f t="shared" si="24"/>
        <v>|</v>
      </c>
    </row>
    <row r="1572" spans="1:1" x14ac:dyDescent="0.35">
      <c r="A1572" t="str">
        <f t="shared" si="24"/>
        <v>|</v>
      </c>
    </row>
    <row r="1573" spans="1:1" x14ac:dyDescent="0.35">
      <c r="A1573" t="str">
        <f t="shared" si="24"/>
        <v>|</v>
      </c>
    </row>
    <row r="1574" spans="1:1" x14ac:dyDescent="0.35">
      <c r="A1574" t="str">
        <f t="shared" si="24"/>
        <v>|</v>
      </c>
    </row>
    <row r="1575" spans="1:1" x14ac:dyDescent="0.35">
      <c r="A1575" t="str">
        <f t="shared" si="24"/>
        <v>|</v>
      </c>
    </row>
    <row r="1576" spans="1:1" x14ac:dyDescent="0.35">
      <c r="A1576" t="str">
        <f t="shared" si="24"/>
        <v>|</v>
      </c>
    </row>
    <row r="1577" spans="1:1" x14ac:dyDescent="0.35">
      <c r="A1577" t="str">
        <f t="shared" si="24"/>
        <v>|</v>
      </c>
    </row>
    <row r="1578" spans="1:1" x14ac:dyDescent="0.35">
      <c r="A1578" t="str">
        <f t="shared" si="24"/>
        <v>|</v>
      </c>
    </row>
    <row r="1579" spans="1:1" x14ac:dyDescent="0.35">
      <c r="A1579" t="str">
        <f t="shared" si="24"/>
        <v>|</v>
      </c>
    </row>
    <row r="1580" spans="1:1" x14ac:dyDescent="0.35">
      <c r="A1580" t="str">
        <f t="shared" si="24"/>
        <v>|</v>
      </c>
    </row>
    <row r="1581" spans="1:1" x14ac:dyDescent="0.35">
      <c r="A1581" t="str">
        <f t="shared" si="24"/>
        <v>|</v>
      </c>
    </row>
    <row r="1582" spans="1:1" x14ac:dyDescent="0.35">
      <c r="A1582" t="str">
        <f t="shared" si="24"/>
        <v>|</v>
      </c>
    </row>
    <row r="1583" spans="1:1" x14ac:dyDescent="0.35">
      <c r="A1583" t="str">
        <f t="shared" si="24"/>
        <v>|</v>
      </c>
    </row>
    <row r="1584" spans="1:1" x14ac:dyDescent="0.35">
      <c r="A1584" t="str">
        <f t="shared" si="24"/>
        <v>|</v>
      </c>
    </row>
    <row r="1585" spans="1:1" x14ac:dyDescent="0.35">
      <c r="A1585" t="str">
        <f t="shared" si="24"/>
        <v>|</v>
      </c>
    </row>
    <row r="1586" spans="1:1" x14ac:dyDescent="0.35">
      <c r="A1586" t="str">
        <f t="shared" si="24"/>
        <v>|</v>
      </c>
    </row>
    <row r="1587" spans="1:1" x14ac:dyDescent="0.35">
      <c r="A1587" t="str">
        <f t="shared" si="24"/>
        <v>|</v>
      </c>
    </row>
    <row r="1588" spans="1:1" x14ac:dyDescent="0.35">
      <c r="A1588" t="str">
        <f t="shared" si="24"/>
        <v>|</v>
      </c>
    </row>
    <row r="1589" spans="1:1" x14ac:dyDescent="0.35">
      <c r="A1589" t="str">
        <f t="shared" si="24"/>
        <v>|</v>
      </c>
    </row>
    <row r="1590" spans="1:1" x14ac:dyDescent="0.35">
      <c r="A1590" t="str">
        <f t="shared" si="24"/>
        <v>|</v>
      </c>
    </row>
    <row r="1591" spans="1:1" x14ac:dyDescent="0.35">
      <c r="A1591" t="str">
        <f t="shared" si="24"/>
        <v>|</v>
      </c>
    </row>
    <row r="1592" spans="1:1" x14ac:dyDescent="0.35">
      <c r="A1592" t="str">
        <f t="shared" si="24"/>
        <v>|</v>
      </c>
    </row>
    <row r="1593" spans="1:1" x14ac:dyDescent="0.35">
      <c r="A1593" t="str">
        <f t="shared" si="24"/>
        <v>|</v>
      </c>
    </row>
    <row r="1594" spans="1:1" x14ac:dyDescent="0.35">
      <c r="A1594" t="str">
        <f t="shared" si="24"/>
        <v>|</v>
      </c>
    </row>
    <row r="1595" spans="1:1" x14ac:dyDescent="0.35">
      <c r="A1595" t="str">
        <f t="shared" si="24"/>
        <v>|</v>
      </c>
    </row>
    <row r="1596" spans="1:1" x14ac:dyDescent="0.35">
      <c r="A1596" t="str">
        <f t="shared" si="24"/>
        <v>|</v>
      </c>
    </row>
    <row r="1597" spans="1:1" x14ac:dyDescent="0.35">
      <c r="A1597" t="str">
        <f t="shared" si="24"/>
        <v>|</v>
      </c>
    </row>
    <row r="1598" spans="1:1" x14ac:dyDescent="0.35">
      <c r="A1598" t="str">
        <f t="shared" si="24"/>
        <v>|</v>
      </c>
    </row>
    <row r="1599" spans="1:1" x14ac:dyDescent="0.35">
      <c r="A1599" t="str">
        <f t="shared" si="24"/>
        <v>|</v>
      </c>
    </row>
    <row r="1600" spans="1:1" x14ac:dyDescent="0.35">
      <c r="A1600" t="str">
        <f t="shared" si="24"/>
        <v>|</v>
      </c>
    </row>
    <row r="1601" spans="1:1" x14ac:dyDescent="0.35">
      <c r="A1601" t="str">
        <f t="shared" si="24"/>
        <v>|</v>
      </c>
    </row>
    <row r="1602" spans="1:1" x14ac:dyDescent="0.35">
      <c r="A1602" t="str">
        <f t="shared" si="24"/>
        <v>|</v>
      </c>
    </row>
    <row r="1603" spans="1:1" x14ac:dyDescent="0.35">
      <c r="A1603" t="str">
        <f t="shared" si="24"/>
        <v>|</v>
      </c>
    </row>
    <row r="1604" spans="1:1" x14ac:dyDescent="0.35">
      <c r="A1604" t="str">
        <f t="shared" si="24"/>
        <v>|</v>
      </c>
    </row>
    <row r="1605" spans="1:1" x14ac:dyDescent="0.35">
      <c r="A1605" t="str">
        <f t="shared" si="24"/>
        <v>|</v>
      </c>
    </row>
    <row r="1606" spans="1:1" x14ac:dyDescent="0.35">
      <c r="A1606" t="str">
        <f t="shared" si="24"/>
        <v>|</v>
      </c>
    </row>
    <row r="1607" spans="1:1" x14ac:dyDescent="0.35">
      <c r="A1607" t="str">
        <f t="shared" si="24"/>
        <v>|</v>
      </c>
    </row>
    <row r="1608" spans="1:1" x14ac:dyDescent="0.35">
      <c r="A1608" t="str">
        <f t="shared" ref="A1608:A1616" si="25">B1608&amp;"|"&amp;C1608</f>
        <v>|</v>
      </c>
    </row>
    <row r="1609" spans="1:1" x14ac:dyDescent="0.35">
      <c r="A1609" t="str">
        <f t="shared" si="25"/>
        <v>|</v>
      </c>
    </row>
    <row r="1610" spans="1:1" x14ac:dyDescent="0.35">
      <c r="A1610" t="str">
        <f t="shared" si="25"/>
        <v>|</v>
      </c>
    </row>
    <row r="1611" spans="1:1" x14ac:dyDescent="0.35">
      <c r="A1611" t="str">
        <f t="shared" si="25"/>
        <v>|</v>
      </c>
    </row>
    <row r="1612" spans="1:1" x14ac:dyDescent="0.35">
      <c r="A1612" t="str">
        <f t="shared" si="25"/>
        <v>|</v>
      </c>
    </row>
    <row r="1613" spans="1:1" x14ac:dyDescent="0.35">
      <c r="A1613" t="str">
        <f t="shared" si="25"/>
        <v>|</v>
      </c>
    </row>
    <row r="1614" spans="1:1" x14ac:dyDescent="0.35">
      <c r="A1614" t="str">
        <f t="shared" si="25"/>
        <v>|</v>
      </c>
    </row>
    <row r="1615" spans="1:1" x14ac:dyDescent="0.35">
      <c r="A1615" t="str">
        <f t="shared" si="25"/>
        <v>|</v>
      </c>
    </row>
    <row r="1616" spans="1:1" x14ac:dyDescent="0.35">
      <c r="A1616" t="str">
        <f t="shared" si="25"/>
        <v>|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22069-9644-4EF1-9187-D774B144983E}">
  <sheetPr codeName="Hoja7"/>
  <dimension ref="A2:M57"/>
  <sheetViews>
    <sheetView zoomScale="97" workbookViewId="0">
      <selection activeCell="B18" sqref="B18"/>
    </sheetView>
  </sheetViews>
  <sheetFormatPr baseColWidth="10" defaultRowHeight="14.5" x14ac:dyDescent="0.35"/>
  <cols>
    <col min="1" max="1" width="11.453125" customWidth="1"/>
    <col min="2" max="2" width="25.453125" bestFit="1" customWidth="1"/>
    <col min="3" max="3" width="20.54296875" bestFit="1" customWidth="1"/>
    <col min="4" max="4" width="20.453125" bestFit="1" customWidth="1"/>
    <col min="5" max="5" width="21.54296875" bestFit="1" customWidth="1"/>
    <col min="6" max="6" width="22.81640625" bestFit="1" customWidth="1"/>
    <col min="7" max="7" width="23.1796875" bestFit="1" customWidth="1"/>
    <col min="8" max="8" width="24.81640625" bestFit="1" customWidth="1"/>
    <col min="9" max="9" width="18.453125" bestFit="1" customWidth="1"/>
    <col min="10" max="10" width="28.453125" bestFit="1" customWidth="1"/>
    <col min="11" max="11" width="20" bestFit="1" customWidth="1"/>
    <col min="12" max="12" width="23.81640625" bestFit="1" customWidth="1"/>
    <col min="13" max="13" width="24.1796875" bestFit="1" customWidth="1"/>
  </cols>
  <sheetData>
    <row r="2" spans="1:13" x14ac:dyDescent="0.35">
      <c r="A2" s="1" t="s">
        <v>5</v>
      </c>
      <c r="B2" t="s">
        <v>404</v>
      </c>
    </row>
    <row r="3" spans="1:13" x14ac:dyDescent="0.35">
      <c r="A3" s="1" t="s">
        <v>138</v>
      </c>
      <c r="B3" t="s">
        <v>339</v>
      </c>
    </row>
    <row r="4" spans="1:13" x14ac:dyDescent="0.35">
      <c r="A4" s="1" t="s">
        <v>4</v>
      </c>
      <c r="B4" t="s">
        <v>213</v>
      </c>
    </row>
    <row r="6" spans="1:13" x14ac:dyDescent="0.35">
      <c r="A6" s="1" t="s">
        <v>187</v>
      </c>
      <c r="B6" s="1" t="s">
        <v>0</v>
      </c>
      <c r="C6" t="s">
        <v>123</v>
      </c>
      <c r="D6" t="s">
        <v>334</v>
      </c>
      <c r="E6" t="s">
        <v>207</v>
      </c>
      <c r="F6" t="s">
        <v>335</v>
      </c>
      <c r="G6" t="s">
        <v>336</v>
      </c>
      <c r="H6" t="s">
        <v>211</v>
      </c>
      <c r="I6" t="s">
        <v>393</v>
      </c>
      <c r="J6" t="s">
        <v>212</v>
      </c>
      <c r="K6" t="s">
        <v>395</v>
      </c>
      <c r="L6" t="s">
        <v>394</v>
      </c>
      <c r="M6" t="s">
        <v>396</v>
      </c>
    </row>
    <row r="7" spans="1:13" x14ac:dyDescent="0.35">
      <c r="A7">
        <v>1</v>
      </c>
      <c r="B7" t="s">
        <v>23</v>
      </c>
      <c r="C7" s="2">
        <v>37262129.864649996</v>
      </c>
      <c r="D7" s="2">
        <v>15.369386533434204</v>
      </c>
      <c r="E7" s="2">
        <v>88178.226479999998</v>
      </c>
      <c r="F7" s="2">
        <v>56.55166193291096</v>
      </c>
      <c r="G7" s="2">
        <v>64.167560551132112</v>
      </c>
      <c r="H7" s="2">
        <v>37274066.201140001</v>
      </c>
      <c r="I7" s="2">
        <v>15.581011841838709</v>
      </c>
      <c r="J7" s="2">
        <v>57854533.149530001</v>
      </c>
      <c r="K7" s="2">
        <v>24.166129825686376</v>
      </c>
      <c r="L7" s="2">
        <v>64.427218010388202</v>
      </c>
      <c r="M7" s="2">
        <v>69.212738219772945</v>
      </c>
    </row>
    <row r="8" spans="1:13" x14ac:dyDescent="0.35">
      <c r="A8">
        <v>2</v>
      </c>
      <c r="B8" t="s">
        <v>35</v>
      </c>
      <c r="C8" s="2">
        <v>16965637.681189988</v>
      </c>
      <c r="D8" s="2">
        <v>7.413479528499245</v>
      </c>
      <c r="E8" s="2">
        <v>63954.956180000001</v>
      </c>
      <c r="F8" s="2">
        <v>47.72113750669682</v>
      </c>
      <c r="G8" s="2">
        <v>60.165735175465763</v>
      </c>
      <c r="H8" s="2">
        <v>15671196.694629999</v>
      </c>
      <c r="I8" s="2">
        <v>13.363753416887381</v>
      </c>
      <c r="J8" s="2">
        <v>25502916.236810002</v>
      </c>
      <c r="K8" s="2">
        <v>26.803587642969262</v>
      </c>
      <c r="L8" s="2">
        <v>61.448645908230489</v>
      </c>
      <c r="M8" s="2">
        <v>68.733687109952001</v>
      </c>
    </row>
    <row r="9" spans="1:13" x14ac:dyDescent="0.35">
      <c r="A9">
        <v>3</v>
      </c>
      <c r="B9" t="s">
        <v>36</v>
      </c>
      <c r="C9" s="2">
        <v>13019807.148120003</v>
      </c>
      <c r="D9" s="2">
        <v>-36.980107795594606</v>
      </c>
      <c r="E9" s="2">
        <v>248904.03177</v>
      </c>
      <c r="F9" s="2">
        <v>52.2837526586884</v>
      </c>
      <c r="G9" s="2">
        <v>96.448494684132413</v>
      </c>
      <c r="H9" s="2">
        <v>11727317.19633</v>
      </c>
      <c r="I9" s="2">
        <v>15.820093772178613</v>
      </c>
      <c r="J9" s="2">
        <v>18365766.034150001</v>
      </c>
      <c r="K9" s="2">
        <v>19.693508125830327</v>
      </c>
      <c r="L9" s="2">
        <v>63.854222984893653</v>
      </c>
      <c r="M9" s="2">
        <v>65.989723447684469</v>
      </c>
    </row>
    <row r="10" spans="1:13" x14ac:dyDescent="0.35">
      <c r="A10">
        <v>4</v>
      </c>
      <c r="B10" t="s">
        <v>22</v>
      </c>
      <c r="C10" s="2">
        <v>11953082.37628</v>
      </c>
      <c r="D10" s="2">
        <v>-8.3530160121113024</v>
      </c>
      <c r="E10" s="2">
        <v>-18332.950240000006</v>
      </c>
      <c r="F10" s="2">
        <v>50.694752518850564</v>
      </c>
      <c r="G10" s="2">
        <v>62.185074298503217</v>
      </c>
      <c r="H10" s="2">
        <v>5500496.9266299997</v>
      </c>
      <c r="I10" s="2">
        <v>-2.2375329917886488</v>
      </c>
      <c r="J10" s="2">
        <v>9151331.1959500015</v>
      </c>
      <c r="K10" s="2">
        <v>17.633842628469477</v>
      </c>
      <c r="L10" s="2">
        <v>60.105975937842693</v>
      </c>
      <c r="M10" s="2">
        <v>72.323225168907484</v>
      </c>
    </row>
    <row r="11" spans="1:13" x14ac:dyDescent="0.35">
      <c r="A11">
        <v>5</v>
      </c>
      <c r="B11" t="s">
        <v>69</v>
      </c>
      <c r="C11" s="2">
        <v>8976912.8111700006</v>
      </c>
      <c r="D11" s="2">
        <v>-45.264724071669271</v>
      </c>
      <c r="E11" s="2">
        <v>4479.9272799999999</v>
      </c>
      <c r="F11" s="2">
        <v>48.1924254732454</v>
      </c>
      <c r="G11" s="2">
        <v>104.41400287174871</v>
      </c>
      <c r="H11" s="2">
        <v>5546374.0431700004</v>
      </c>
      <c r="I11" s="2">
        <v>17.637957634134981</v>
      </c>
      <c r="J11" s="2">
        <v>8232918.0870000003</v>
      </c>
      <c r="K11" s="2">
        <v>27.06647050067097</v>
      </c>
      <c r="L11" s="2">
        <v>67.368264624518432</v>
      </c>
      <c r="M11" s="2">
        <v>72.76773400143459</v>
      </c>
    </row>
    <row r="12" spans="1:13" x14ac:dyDescent="0.35">
      <c r="A12">
        <v>5.0999999999999996</v>
      </c>
      <c r="B12" t="s">
        <v>80</v>
      </c>
      <c r="C12" s="2">
        <v>88177569.881409988</v>
      </c>
      <c r="D12" s="2">
        <v>-10.202274279080859</v>
      </c>
      <c r="E12" s="2">
        <v>387184.19147000002</v>
      </c>
      <c r="F12" s="2">
        <v>52.315372969412863</v>
      </c>
      <c r="G12" s="2">
        <v>72.906322074091079</v>
      </c>
      <c r="H12" s="2">
        <v>75719451.06189999</v>
      </c>
      <c r="I12" s="2">
        <v>13.795820583619989</v>
      </c>
      <c r="J12" s="2">
        <v>119107464.70344</v>
      </c>
      <c r="K12" s="2">
        <v>23.671795770657567</v>
      </c>
      <c r="L12" s="2">
        <v>63.572380833082335</v>
      </c>
      <c r="M12" s="2">
        <v>69.089624370397246</v>
      </c>
    </row>
    <row r="13" spans="1:13" x14ac:dyDescent="0.35">
      <c r="A13">
        <v>6</v>
      </c>
      <c r="B13" t="s">
        <v>32</v>
      </c>
      <c r="C13" s="2">
        <v>8650196.9416299984</v>
      </c>
      <c r="D13" s="2">
        <v>11.747577018231837</v>
      </c>
      <c r="E13" s="2">
        <v>0</v>
      </c>
      <c r="F13" s="2">
        <v>48.526519920949895</v>
      </c>
      <c r="G13" s="2">
        <v>55.140376467177155</v>
      </c>
      <c r="H13" s="2">
        <v>7949101.9270900004</v>
      </c>
      <c r="I13" s="2">
        <v>10.639652412984812</v>
      </c>
      <c r="J13" s="2">
        <v>15649383.234620001</v>
      </c>
      <c r="K13" s="2">
        <v>21.097904267269541</v>
      </c>
      <c r="L13" s="2">
        <v>50.79498538641942</v>
      </c>
      <c r="M13" s="2">
        <v>55.59639915191984</v>
      </c>
    </row>
    <row r="14" spans="1:13" x14ac:dyDescent="0.35">
      <c r="A14">
        <v>7</v>
      </c>
      <c r="B14" t="s">
        <v>30</v>
      </c>
      <c r="C14" s="2">
        <v>12213163.74932</v>
      </c>
      <c r="D14" s="2">
        <v>-44.671179848450272</v>
      </c>
      <c r="E14" s="2">
        <v>114709.08682</v>
      </c>
      <c r="F14" s="2">
        <v>70.604174888771766</v>
      </c>
      <c r="G14" s="2">
        <v>134.69656677695053</v>
      </c>
      <c r="H14" s="2">
        <v>3167092.0805100002</v>
      </c>
      <c r="I14" s="2">
        <v>-4.2745133920278562</v>
      </c>
      <c r="J14" s="2">
        <v>5205857.3283199994</v>
      </c>
      <c r="K14" s="2">
        <v>5.5735127087923386</v>
      </c>
      <c r="L14" s="2">
        <v>60.837089469988683</v>
      </c>
      <c r="M14" s="2">
        <v>67.095874525341799</v>
      </c>
    </row>
    <row r="15" spans="1:13" x14ac:dyDescent="0.35">
      <c r="A15">
        <v>8</v>
      </c>
      <c r="B15" t="s">
        <v>6</v>
      </c>
      <c r="C15" s="2">
        <v>7158694.2899899976</v>
      </c>
      <c r="D15" s="2">
        <v>26.878269884399874</v>
      </c>
      <c r="E15" s="2">
        <v>-2066.3475600000002</v>
      </c>
      <c r="F15" s="2">
        <v>52.11541636597461</v>
      </c>
      <c r="G15" s="2">
        <v>49.577538680806747</v>
      </c>
      <c r="H15" s="2">
        <v>5522503.9998900006</v>
      </c>
      <c r="I15" s="2">
        <v>10.307117993000258</v>
      </c>
      <c r="J15" s="2">
        <v>9668036.7630499993</v>
      </c>
      <c r="K15" s="2">
        <v>19.651233665392944</v>
      </c>
      <c r="L15" s="2">
        <v>57.121255692741101</v>
      </c>
      <c r="M15" s="2">
        <v>61.959997110853038</v>
      </c>
    </row>
    <row r="16" spans="1:13" x14ac:dyDescent="0.35">
      <c r="A16">
        <v>9</v>
      </c>
      <c r="B16" t="s">
        <v>65</v>
      </c>
      <c r="C16" s="2">
        <v>4131478.7168900026</v>
      </c>
      <c r="D16" s="2">
        <v>-49.796556991426066</v>
      </c>
      <c r="E16" s="2">
        <v>34514.0861</v>
      </c>
      <c r="F16" s="2">
        <v>32.02408751002703</v>
      </c>
      <c r="G16" s="2">
        <v>73.780649260761265</v>
      </c>
      <c r="H16" s="2">
        <v>3612861.8594699996</v>
      </c>
      <c r="I16" s="2">
        <v>14.922994229061338</v>
      </c>
      <c r="J16" s="2">
        <v>5386671.54005</v>
      </c>
      <c r="K16" s="2">
        <v>18.84273919099433</v>
      </c>
      <c r="L16" s="2">
        <v>67.070394632535255</v>
      </c>
      <c r="M16" s="2">
        <v>69.358003332772697</v>
      </c>
    </row>
    <row r="17" spans="1:13" x14ac:dyDescent="0.35">
      <c r="A17">
        <v>10</v>
      </c>
      <c r="B17" t="s">
        <v>17</v>
      </c>
      <c r="C17" s="2">
        <v>7002175.7752700001</v>
      </c>
      <c r="D17" s="2">
        <v>-4.7138028637797369</v>
      </c>
      <c r="E17" s="2">
        <v>0</v>
      </c>
      <c r="F17" s="2">
        <v>54.870263110441378</v>
      </c>
      <c r="G17" s="2">
        <v>63.568096975747764</v>
      </c>
      <c r="H17" s="2">
        <v>6873524.3404200003</v>
      </c>
      <c r="I17" s="2">
        <v>1.1606107220713646</v>
      </c>
      <c r="J17" s="2">
        <v>11276182.376530001</v>
      </c>
      <c r="K17" s="2">
        <v>8.7943520109985194</v>
      </c>
      <c r="L17" s="2">
        <v>60.95612957383878</v>
      </c>
      <c r="M17" s="2">
        <v>65.555976488755448</v>
      </c>
    </row>
    <row r="18" spans="1:13" x14ac:dyDescent="0.35">
      <c r="A18">
        <v>11</v>
      </c>
      <c r="B18" t="s">
        <v>51</v>
      </c>
      <c r="C18" s="2">
        <v>5960597.8452299992</v>
      </c>
      <c r="D18" s="2">
        <v>-5.3405577102778823</v>
      </c>
      <c r="E18" s="2">
        <v>0</v>
      </c>
      <c r="F18" s="2">
        <v>49.484705935714324</v>
      </c>
      <c r="G18" s="2">
        <v>50.395119355829443</v>
      </c>
      <c r="H18" s="2">
        <v>1959405.60148</v>
      </c>
      <c r="I18" s="2">
        <v>49.279802094795791</v>
      </c>
      <c r="J18" s="2">
        <v>3465108.6709400001</v>
      </c>
      <c r="K18" s="2">
        <v>22.290598491382131</v>
      </c>
      <c r="L18" s="2">
        <v>56.546728762433318</v>
      </c>
      <c r="M18" s="2">
        <v>46.323301652668107</v>
      </c>
    </row>
    <row r="19" spans="1:13" x14ac:dyDescent="0.35">
      <c r="A19">
        <v>12</v>
      </c>
      <c r="B19" t="s">
        <v>92</v>
      </c>
      <c r="C19" s="2">
        <v>3857081.24823</v>
      </c>
      <c r="D19" s="2">
        <v>-8.531373853721858</v>
      </c>
      <c r="E19" s="2">
        <v>12057.500000000002</v>
      </c>
      <c r="F19" s="2">
        <v>36.580425312012224</v>
      </c>
      <c r="G19" s="2">
        <v>46.085425960979329</v>
      </c>
      <c r="H19" s="2">
        <v>3295744.16909</v>
      </c>
      <c r="I19" s="2">
        <v>23.927903746358226</v>
      </c>
      <c r="J19" s="2">
        <v>5775657.3394600004</v>
      </c>
      <c r="K19" s="2">
        <v>21.140018552431638</v>
      </c>
      <c r="L19" s="2">
        <v>57.062667942107147</v>
      </c>
      <c r="M19" s="2">
        <v>55.778984749923524</v>
      </c>
    </row>
    <row r="20" spans="1:13" x14ac:dyDescent="0.35">
      <c r="A20">
        <v>13</v>
      </c>
      <c r="B20" t="s">
        <v>8</v>
      </c>
      <c r="C20" s="2">
        <v>3044504.2650599997</v>
      </c>
      <c r="D20" s="2">
        <v>37.66788919064188</v>
      </c>
      <c r="E20" s="2">
        <v>1005.4010199999999</v>
      </c>
      <c r="F20" s="2">
        <v>46.412000037155281</v>
      </c>
      <c r="G20" s="2">
        <v>35.113696176668228</v>
      </c>
      <c r="H20" s="2">
        <v>495292.21822000004</v>
      </c>
      <c r="I20" s="2">
        <v>19.538432453976682</v>
      </c>
      <c r="J20" s="2">
        <v>875361.12119000009</v>
      </c>
      <c r="K20" s="2">
        <v>44.206815753044346</v>
      </c>
      <c r="L20" s="2">
        <v>56.581473203502632</v>
      </c>
      <c r="M20" s="2">
        <v>68.257830672447298</v>
      </c>
    </row>
    <row r="21" spans="1:13" x14ac:dyDescent="0.35">
      <c r="A21">
        <v>14</v>
      </c>
      <c r="B21" t="s">
        <v>21</v>
      </c>
      <c r="C21" s="2">
        <v>1672998.8254599993</v>
      </c>
      <c r="D21" s="2">
        <v>-23.367890434244142</v>
      </c>
      <c r="E21" s="2">
        <v>17967.172770000001</v>
      </c>
      <c r="F21" s="2">
        <v>26.384423430809839</v>
      </c>
      <c r="G21" s="2">
        <v>30.16834493374132</v>
      </c>
      <c r="H21" s="2">
        <v>674236.07753999997</v>
      </c>
      <c r="I21" s="2">
        <v>31.953488928659656</v>
      </c>
      <c r="J21" s="2">
        <v>1152281.4142799999</v>
      </c>
      <c r="K21" s="2">
        <v>19.036765194379402</v>
      </c>
      <c r="L21" s="2">
        <v>58.513143506813805</v>
      </c>
      <c r="M21" s="2">
        <v>52.785382038449534</v>
      </c>
    </row>
    <row r="22" spans="1:13" x14ac:dyDescent="0.35">
      <c r="A22">
        <v>15</v>
      </c>
      <c r="B22" t="s">
        <v>260</v>
      </c>
      <c r="C22" s="2">
        <v>7263654.5111999996</v>
      </c>
      <c r="D22" s="2">
        <v>35.617136323091955</v>
      </c>
      <c r="E22" s="2">
        <v>-7864.1248100000003</v>
      </c>
      <c r="F22" s="2">
        <v>119.94062762611139</v>
      </c>
      <c r="G22" s="2">
        <v>56.955740878158167</v>
      </c>
      <c r="H22" s="2">
        <v>1771210.62577</v>
      </c>
      <c r="I22" s="2">
        <v>27.365903181707662</v>
      </c>
      <c r="J22" s="2">
        <v>3003494.2244099998</v>
      </c>
      <c r="K22" s="2">
        <v>18.01017539034131</v>
      </c>
      <c r="L22" s="2">
        <v>58.971667445704277</v>
      </c>
      <c r="M22" s="2">
        <v>54.639873345065979</v>
      </c>
    </row>
    <row r="23" spans="1:13" x14ac:dyDescent="0.35">
      <c r="A23">
        <v>15.1</v>
      </c>
      <c r="B23" t="s">
        <v>98</v>
      </c>
      <c r="C23" s="2">
        <v>60954546.168279991</v>
      </c>
      <c r="D23" s="2">
        <v>-14.508798456165351</v>
      </c>
      <c r="E23" s="2">
        <v>170322.77434</v>
      </c>
      <c r="F23" s="2">
        <v>52.515970422410717</v>
      </c>
      <c r="G23" s="2">
        <v>65.349548600263986</v>
      </c>
      <c r="H23" s="2">
        <v>35320972.899479993</v>
      </c>
      <c r="I23" s="2">
        <v>11.331357730226642</v>
      </c>
      <c r="J23" s="2">
        <v>61458034.012849994</v>
      </c>
      <c r="K23" s="2">
        <v>16.945306439007666</v>
      </c>
      <c r="L23" s="2">
        <v>57.471693435710755</v>
      </c>
      <c r="M23" s="2">
        <v>60.369737129174752</v>
      </c>
    </row>
    <row r="24" spans="1:13" x14ac:dyDescent="0.35">
      <c r="A24">
        <v>16</v>
      </c>
      <c r="B24" t="s">
        <v>62</v>
      </c>
      <c r="C24" s="2">
        <v>2725707.0485399994</v>
      </c>
      <c r="D24" s="2">
        <v>-28.513284038776554</v>
      </c>
      <c r="E24" s="2">
        <v>1025.5659699999999</v>
      </c>
      <c r="F24" s="2">
        <v>55.026827927708069</v>
      </c>
      <c r="G24" s="2">
        <v>66.012754410950663</v>
      </c>
      <c r="H24" s="2">
        <v>2199614.1355999997</v>
      </c>
      <c r="I24" s="2">
        <v>-6.087887296076433</v>
      </c>
      <c r="J24" s="2">
        <v>3054027.96502</v>
      </c>
      <c r="K24" s="2">
        <v>4.2102204973315072</v>
      </c>
      <c r="L24" s="2">
        <v>72.023378986498415</v>
      </c>
      <c r="M24" s="2">
        <v>79.921236878236002</v>
      </c>
    </row>
    <row r="25" spans="1:13" x14ac:dyDescent="0.35">
      <c r="A25">
        <v>17</v>
      </c>
      <c r="B25" t="s">
        <v>38</v>
      </c>
      <c r="C25" s="2">
        <v>4489145.7284200005</v>
      </c>
      <c r="D25" s="2">
        <v>691.57280353437068</v>
      </c>
      <c r="E25" s="2">
        <v>0</v>
      </c>
      <c r="F25" s="2">
        <v>100.53614608065307</v>
      </c>
      <c r="G25" s="2">
        <v>14.711078035385668</v>
      </c>
      <c r="H25" s="2">
        <v>7861.45525</v>
      </c>
      <c r="I25" s="2">
        <v>-287.66815227211515</v>
      </c>
      <c r="J25" s="2">
        <v>21587.389210000001</v>
      </c>
      <c r="K25" s="2">
        <v>-147.36884793428189</v>
      </c>
      <c r="L25" s="2">
        <v>36.416887533385975</v>
      </c>
      <c r="M25" s="2">
        <v>9.1918953052170096</v>
      </c>
    </row>
    <row r="26" spans="1:13" x14ac:dyDescent="0.35">
      <c r="A26">
        <v>18</v>
      </c>
      <c r="B26" t="s">
        <v>16</v>
      </c>
      <c r="C26" s="2">
        <v>1793059.1886500001</v>
      </c>
      <c r="D26" s="2">
        <v>-28.255316278450771</v>
      </c>
      <c r="E26" s="2">
        <v>9383.1647899999989</v>
      </c>
      <c r="F26" s="2">
        <v>42.357265809777282</v>
      </c>
      <c r="G26" s="2">
        <v>58.051995081092322</v>
      </c>
      <c r="H26" s="2">
        <v>1596441.02886</v>
      </c>
      <c r="I26" s="2">
        <v>25.347047568430135</v>
      </c>
      <c r="J26" s="2">
        <v>2817463.1741799996</v>
      </c>
      <c r="K26" s="2">
        <v>33.461669381992756</v>
      </c>
      <c r="L26" s="2">
        <v>56.66235653016588</v>
      </c>
      <c r="M26" s="2">
        <v>60.33052106396979</v>
      </c>
    </row>
    <row r="27" spans="1:13" x14ac:dyDescent="0.35">
      <c r="A27">
        <v>19</v>
      </c>
      <c r="B27" t="s">
        <v>87</v>
      </c>
      <c r="C27" s="2">
        <v>187991.75962</v>
      </c>
      <c r="D27" s="2">
        <v>-76.269501329358334</v>
      </c>
      <c r="E27" s="2">
        <v>0</v>
      </c>
      <c r="F27" s="2">
        <v>4.7269406512915637</v>
      </c>
      <c r="G27" s="2">
        <v>21.845058557027759</v>
      </c>
      <c r="H27" s="2">
        <v>184957.15791000001</v>
      </c>
      <c r="I27" s="2">
        <v>-25.997239530265649</v>
      </c>
      <c r="J27" s="2">
        <v>3015938.7416099999</v>
      </c>
      <c r="K27" s="2">
        <v>9.2309992532091591</v>
      </c>
      <c r="L27" s="2">
        <v>6.1326563221660209</v>
      </c>
      <c r="M27" s="2">
        <v>9.0520431115629947</v>
      </c>
    </row>
    <row r="28" spans="1:13" x14ac:dyDescent="0.35">
      <c r="A28">
        <v>20</v>
      </c>
      <c r="B28" t="s">
        <v>116</v>
      </c>
      <c r="C28" s="2">
        <v>2507486.23062</v>
      </c>
      <c r="D28" s="2">
        <v>5.456139344772537</v>
      </c>
      <c r="E28" s="2">
        <v>43643.057390000002</v>
      </c>
      <c r="F28" s="2">
        <v>65.809040651965262</v>
      </c>
      <c r="G28" s="2">
        <v>68.217373688957878</v>
      </c>
      <c r="H28" s="2">
        <v>2003520.17337</v>
      </c>
      <c r="I28" s="2">
        <v>7.2060896059155555</v>
      </c>
      <c r="J28" s="2">
        <v>2986968.7505999999</v>
      </c>
      <c r="K28" s="2">
        <v>15.650693202491372</v>
      </c>
      <c r="L28" s="2">
        <v>67.075364379608857</v>
      </c>
      <c r="M28" s="2">
        <v>72.358878267335086</v>
      </c>
    </row>
    <row r="29" spans="1:13" x14ac:dyDescent="0.35">
      <c r="A29">
        <v>21</v>
      </c>
      <c r="B29" t="s">
        <v>13</v>
      </c>
      <c r="C29" s="2">
        <v>1370631.12558</v>
      </c>
      <c r="D29" s="2">
        <v>-6.3179496934085861</v>
      </c>
      <c r="E29" s="2">
        <v>6591.2903999999999</v>
      </c>
      <c r="F29" s="2">
        <v>48.618823921054862</v>
      </c>
      <c r="G29" s="2">
        <v>64.468245408181971</v>
      </c>
      <c r="H29" s="2">
        <v>1239785.1352300001</v>
      </c>
      <c r="I29" s="2">
        <v>1.4236308705501521</v>
      </c>
      <c r="J29" s="2">
        <v>2017738.8836099999</v>
      </c>
      <c r="K29" s="2">
        <v>23.190970926807509</v>
      </c>
      <c r="L29" s="2">
        <v>61.444280293189458</v>
      </c>
      <c r="M29" s="2">
        <v>74.631330807688471</v>
      </c>
    </row>
    <row r="30" spans="1:13" x14ac:dyDescent="0.35">
      <c r="A30">
        <v>22</v>
      </c>
      <c r="B30" t="s">
        <v>91</v>
      </c>
      <c r="C30" s="2">
        <v>1523839.6024199999</v>
      </c>
      <c r="D30" s="2">
        <v>45.884312362972544</v>
      </c>
      <c r="E30" s="2">
        <v>0</v>
      </c>
      <c r="F30" s="2">
        <v>61.73291171712215</v>
      </c>
      <c r="G30" s="2">
        <v>56.691082630488822</v>
      </c>
      <c r="H30" s="2">
        <v>6446.0680300000004</v>
      </c>
      <c r="I30" s="2">
        <v>-19.499636023805923</v>
      </c>
      <c r="J30" s="2">
        <v>649.23331000000007</v>
      </c>
      <c r="K30" s="2">
        <v>-302.17152277450299</v>
      </c>
      <c r="L30" s="2">
        <v>992.87389151366858</v>
      </c>
      <c r="M30" s="2">
        <v>-2493.539366228531</v>
      </c>
    </row>
    <row r="31" spans="1:13" x14ac:dyDescent="0.35">
      <c r="A31">
        <v>23</v>
      </c>
      <c r="B31" t="s">
        <v>406</v>
      </c>
      <c r="C31" s="2">
        <v>454287.14779999998</v>
      </c>
      <c r="D31" s="2">
        <v>36.765153336038317</v>
      </c>
      <c r="E31" s="2">
        <v>0</v>
      </c>
      <c r="F31" s="2">
        <v>19.473080831093572</v>
      </c>
      <c r="G31" s="2">
        <v>13.619565896729396</v>
      </c>
      <c r="H31" s="2">
        <v>252325.41394999999</v>
      </c>
      <c r="I31" s="2">
        <v>134.22534344262345</v>
      </c>
      <c r="J31" s="2">
        <v>1923564.01997</v>
      </c>
      <c r="K31" s="2">
        <v>20.842206665547391</v>
      </c>
      <c r="L31" s="2">
        <v>13.117598963716073</v>
      </c>
      <c r="M31" s="2">
        <v>6.7676690388435849</v>
      </c>
    </row>
    <row r="32" spans="1:13" x14ac:dyDescent="0.35">
      <c r="A32">
        <v>24</v>
      </c>
      <c r="B32" t="s">
        <v>94</v>
      </c>
      <c r="C32" s="2">
        <v>-326644.54848</v>
      </c>
      <c r="D32" s="2">
        <v>-128.85794717980392</v>
      </c>
      <c r="E32" s="2">
        <v>5540.9719999999998</v>
      </c>
      <c r="F32" s="2">
        <v>-14.341358411780348</v>
      </c>
      <c r="G32" s="2">
        <v>58.464584405628287</v>
      </c>
      <c r="H32" s="2">
        <v>145706.81822999998</v>
      </c>
      <c r="I32" s="2">
        <v>13.876565676850937</v>
      </c>
      <c r="J32" s="2">
        <v>461123.18156</v>
      </c>
      <c r="K32" s="2">
        <v>28.768915234425908</v>
      </c>
      <c r="L32" s="2">
        <v>31.598241870440653</v>
      </c>
      <c r="M32" s="2">
        <v>35.730541264459539</v>
      </c>
    </row>
    <row r="33" spans="1:13" x14ac:dyDescent="0.35">
      <c r="A33">
        <v>25</v>
      </c>
      <c r="B33" t="s">
        <v>93</v>
      </c>
      <c r="C33" s="2">
        <v>1044700.4038400003</v>
      </c>
      <c r="D33" s="2">
        <v>29.862847518700164</v>
      </c>
      <c r="E33" s="2">
        <v>0</v>
      </c>
      <c r="F33" s="2">
        <v>50.106496060471009</v>
      </c>
      <c r="G33" s="2">
        <v>46.810664305896715</v>
      </c>
      <c r="H33" s="2">
        <v>908916.41340999992</v>
      </c>
      <c r="I33" s="2">
        <v>16.630109958053897</v>
      </c>
      <c r="J33" s="2">
        <v>1550853.9839900001</v>
      </c>
      <c r="K33" s="2">
        <v>22.136881959524768</v>
      </c>
      <c r="L33" s="2">
        <v>58.607478382430401</v>
      </c>
      <c r="M33" s="2">
        <v>61.374671358148667</v>
      </c>
    </row>
    <row r="34" spans="1:13" x14ac:dyDescent="0.35">
      <c r="A34">
        <v>26</v>
      </c>
      <c r="B34" t="s">
        <v>89</v>
      </c>
      <c r="C34" s="2">
        <v>1225231.4686299996</v>
      </c>
      <c r="D34" s="2">
        <v>89.329456222891451</v>
      </c>
      <c r="E34" s="2">
        <v>0</v>
      </c>
      <c r="F34" s="2">
        <v>62.094784519897992</v>
      </c>
      <c r="G34" s="2">
        <v>43.81377253726987</v>
      </c>
      <c r="H34" s="2">
        <v>1061158.38647</v>
      </c>
      <c r="I34" s="2">
        <v>104.57264252523414</v>
      </c>
      <c r="J34" s="2">
        <v>1441030.3101700002</v>
      </c>
      <c r="K34" s="2">
        <v>59.019031101160046</v>
      </c>
      <c r="L34" s="2">
        <v>73.638866509672084</v>
      </c>
      <c r="M34" s="2">
        <v>57.24118855389613</v>
      </c>
    </row>
    <row r="35" spans="1:13" x14ac:dyDescent="0.35">
      <c r="A35">
        <v>27</v>
      </c>
      <c r="B35" t="s">
        <v>99</v>
      </c>
      <c r="C35" s="2">
        <v>797301.1911800002</v>
      </c>
      <c r="D35" s="2">
        <v>-63.490271960214038</v>
      </c>
      <c r="E35" s="2">
        <v>0</v>
      </c>
      <c r="F35" s="2">
        <v>44.175340419379616</v>
      </c>
      <c r="G35" s="2">
        <v>130.11726996622647</v>
      </c>
      <c r="H35" s="2">
        <v>729846.67339999997</v>
      </c>
      <c r="I35" s="2">
        <v>9.543949575831622</v>
      </c>
      <c r="J35" s="2">
        <v>1457999.1903199998</v>
      </c>
      <c r="K35" s="2">
        <v>19.000014657349308</v>
      </c>
      <c r="L35" s="2">
        <v>50.058098676983086</v>
      </c>
      <c r="M35" s="2">
        <v>54.379219476255599</v>
      </c>
    </row>
    <row r="36" spans="1:13" x14ac:dyDescent="0.35">
      <c r="A36">
        <v>28</v>
      </c>
      <c r="B36" t="s">
        <v>102</v>
      </c>
      <c r="C36" s="2">
        <v>246604.93111999999</v>
      </c>
      <c r="D36" s="2">
        <v>-2.0576056830321932</v>
      </c>
      <c r="E36" s="2">
        <v>0</v>
      </c>
      <c r="F36" s="2">
        <v>15.026762041796516</v>
      </c>
      <c r="G36" s="2">
        <v>26.425530372570584</v>
      </c>
      <c r="H36" s="2">
        <v>8667.3600100000003</v>
      </c>
      <c r="I36" s="2">
        <v>1175.3913303714053</v>
      </c>
      <c r="J36" s="2">
        <v>-14817.59626</v>
      </c>
      <c r="K36" s="2">
        <v>67.046337216542739</v>
      </c>
      <c r="L36" s="2">
        <v>-58.493698019006487</v>
      </c>
      <c r="M36" s="2">
        <v>-7.661301885657422</v>
      </c>
    </row>
    <row r="37" spans="1:13" x14ac:dyDescent="0.35">
      <c r="A37">
        <v>29</v>
      </c>
      <c r="B37" t="s">
        <v>59</v>
      </c>
      <c r="C37" s="2">
        <v>589169.71606000001</v>
      </c>
      <c r="D37" s="2">
        <v>91.861527320064113</v>
      </c>
      <c r="E37" s="2">
        <v>0</v>
      </c>
      <c r="F37" s="2">
        <v>42.265968361266211</v>
      </c>
      <c r="G37" s="2">
        <v>31.951764793781813</v>
      </c>
      <c r="H37" s="2">
        <v>319251.03404</v>
      </c>
      <c r="I37" s="2">
        <v>51.070648906920169</v>
      </c>
      <c r="J37" s="2">
        <v>483447.91460000002</v>
      </c>
      <c r="K37" s="2">
        <v>54.26946016245433</v>
      </c>
      <c r="L37" s="2">
        <v>66.03628320625711</v>
      </c>
      <c r="M37" s="2">
        <v>67.434553535551629</v>
      </c>
    </row>
    <row r="38" spans="1:13" x14ac:dyDescent="0.35">
      <c r="A38">
        <v>30</v>
      </c>
      <c r="B38" t="s">
        <v>77</v>
      </c>
      <c r="C38" s="2">
        <v>616773.41168000002</v>
      </c>
      <c r="D38" s="2">
        <v>-16.872628799739708</v>
      </c>
      <c r="E38" s="2">
        <v>2011.1484699999999</v>
      </c>
      <c r="F38" s="2">
        <v>60.449251330803655</v>
      </c>
      <c r="G38" s="2">
        <v>71.594233247458888</v>
      </c>
      <c r="H38" s="2">
        <v>76576.276599999997</v>
      </c>
      <c r="I38" s="2">
        <v>-10.505933791024169</v>
      </c>
      <c r="J38" s="2">
        <v>172758.08606999999</v>
      </c>
      <c r="K38" s="2">
        <v>7.1789478159664633</v>
      </c>
      <c r="L38" s="2">
        <v>44.325726420106314</v>
      </c>
      <c r="M38" s="2">
        <v>53.084913001851064</v>
      </c>
    </row>
    <row r="39" spans="1:13" x14ac:dyDescent="0.35">
      <c r="A39">
        <v>31</v>
      </c>
      <c r="B39" t="s">
        <v>118</v>
      </c>
      <c r="C39" s="2">
        <v>258290.47987999997</v>
      </c>
      <c r="D39" s="2">
        <v>9.3395139919345347</v>
      </c>
      <c r="E39" s="2">
        <v>10994.39241</v>
      </c>
      <c r="F39" s="2">
        <v>28.572512985118841</v>
      </c>
      <c r="G39" s="2">
        <v>30.577820989484778</v>
      </c>
      <c r="H39" s="2">
        <v>22351.659170000003</v>
      </c>
      <c r="I39" s="2">
        <v>-1.5179683975373837</v>
      </c>
      <c r="J39" s="2">
        <v>36268.419459999997</v>
      </c>
      <c r="K39" s="2">
        <v>6.5984994487831017</v>
      </c>
      <c r="L39" s="2">
        <v>61.628434607279694</v>
      </c>
      <c r="M39" s="2">
        <v>66.70758660861334</v>
      </c>
    </row>
    <row r="40" spans="1:13" x14ac:dyDescent="0.35">
      <c r="A40">
        <v>32</v>
      </c>
      <c r="B40" t="s">
        <v>375</v>
      </c>
      <c r="C40" s="2">
        <v>200055.58729000002</v>
      </c>
      <c r="D40" s="2">
        <v>27.873413676849768</v>
      </c>
      <c r="E40" s="2">
        <v>8.2452299999999994</v>
      </c>
      <c r="F40" s="2">
        <v>25.306089973688334</v>
      </c>
      <c r="G40" s="2">
        <v>23.896256018416011</v>
      </c>
      <c r="H40" s="2">
        <v>12653.958359999999</v>
      </c>
      <c r="I40" s="2">
        <v>-20.296636964359692</v>
      </c>
      <c r="J40" s="2">
        <v>35620.681479999999</v>
      </c>
      <c r="K40" s="2">
        <v>2061.2709714509938</v>
      </c>
      <c r="L40" s="2">
        <v>35.524189415367694</v>
      </c>
      <c r="M40" s="2">
        <v>963.28933238900981</v>
      </c>
    </row>
    <row r="41" spans="1:13" x14ac:dyDescent="0.35">
      <c r="A41">
        <v>33</v>
      </c>
      <c r="B41" t="s">
        <v>106</v>
      </c>
      <c r="C41" s="2">
        <v>512306.32353000005</v>
      </c>
      <c r="D41" s="2">
        <v>77.778155099514109</v>
      </c>
      <c r="E41" s="2">
        <v>11411.505220000001</v>
      </c>
      <c r="F41" s="2">
        <v>70.710339205433129</v>
      </c>
      <c r="G41" s="2">
        <v>40.070369303342169</v>
      </c>
      <c r="H41" s="2">
        <v>159777.25622000001</v>
      </c>
      <c r="I41" s="2">
        <v>73.469525691226039</v>
      </c>
      <c r="J41" s="2">
        <v>219471.09328</v>
      </c>
      <c r="K41" s="2">
        <v>6.1138557328036303</v>
      </c>
      <c r="L41" s="2">
        <v>72.801048116235094</v>
      </c>
      <c r="M41" s="2">
        <v>44.533469992613242</v>
      </c>
    </row>
    <row r="42" spans="1:13" x14ac:dyDescent="0.35">
      <c r="A42">
        <v>34</v>
      </c>
      <c r="B42" t="s">
        <v>112</v>
      </c>
      <c r="C42" s="2">
        <v>232317.01413</v>
      </c>
      <c r="D42" s="2">
        <v>0.77075687046130881</v>
      </c>
      <c r="E42" s="2">
        <v>910.07573000000002</v>
      </c>
      <c r="F42" s="2">
        <v>37.171938524249512</v>
      </c>
      <c r="G42" s="2">
        <v>41.714030135555781</v>
      </c>
      <c r="H42" s="2">
        <v>9138.4895199999992</v>
      </c>
      <c r="I42" s="2">
        <v>-61.367009123091599</v>
      </c>
      <c r="J42" s="2">
        <v>38388.213539999997</v>
      </c>
      <c r="K42" s="2">
        <v>-19.006028086510028</v>
      </c>
      <c r="L42" s="2">
        <v>23.805456616202829</v>
      </c>
      <c r="M42" s="2">
        <v>49.908082206314326</v>
      </c>
    </row>
    <row r="43" spans="1:13" x14ac:dyDescent="0.35">
      <c r="A43">
        <v>35</v>
      </c>
      <c r="B43" t="s">
        <v>83</v>
      </c>
      <c r="C43" s="2">
        <v>294664.69081</v>
      </c>
      <c r="D43" s="2">
        <v>5.1001663160863409</v>
      </c>
      <c r="E43" s="2">
        <v>252.99187000000001</v>
      </c>
      <c r="F43" s="2">
        <v>57.387085339132192</v>
      </c>
      <c r="G43" s="2">
        <v>55.801447621245416</v>
      </c>
      <c r="H43" s="2">
        <v>191484.80550999998</v>
      </c>
      <c r="I43" s="2">
        <v>51.055911269607805</v>
      </c>
      <c r="J43" s="2">
        <v>327345.18304999999</v>
      </c>
      <c r="K43" s="2">
        <v>30.070702251828617</v>
      </c>
      <c r="L43" s="2">
        <v>58.496295478021999</v>
      </c>
      <c r="M43" s="2">
        <v>50.369788034158432</v>
      </c>
    </row>
    <row r="44" spans="1:13" x14ac:dyDescent="0.35">
      <c r="A44">
        <v>36</v>
      </c>
      <c r="B44" t="s">
        <v>107</v>
      </c>
      <c r="C44" s="2">
        <v>117803.68642</v>
      </c>
      <c r="D44" s="2">
        <v>-158.76357444677197</v>
      </c>
      <c r="E44" s="2">
        <v>0</v>
      </c>
      <c r="F44" s="2">
        <v>25.063699520190486</v>
      </c>
      <c r="G44" s="2">
        <v>-39.932049247807576</v>
      </c>
      <c r="H44" s="2">
        <v>105660.13335999999</v>
      </c>
      <c r="I44" s="2">
        <v>-159.1091674513525</v>
      </c>
      <c r="J44" s="2">
        <v>438661.05018999998</v>
      </c>
      <c r="K44" s="2">
        <v>119.89981147951481</v>
      </c>
      <c r="L44" s="2">
        <v>24.086964938928308</v>
      </c>
      <c r="M44" s="2">
        <v>-89.609095806386989</v>
      </c>
    </row>
    <row r="45" spans="1:13" x14ac:dyDescent="0.35">
      <c r="A45">
        <v>37</v>
      </c>
      <c r="B45" t="s">
        <v>121</v>
      </c>
      <c r="C45" s="2">
        <v>114157.63875999999</v>
      </c>
      <c r="D45" s="2">
        <v>67.863620294548994</v>
      </c>
      <c r="E45" s="2">
        <v>7778.2909400000008</v>
      </c>
      <c r="F45" s="2">
        <v>33.332583010596991</v>
      </c>
      <c r="G45" s="2">
        <v>19.141500882792133</v>
      </c>
      <c r="H45" s="2">
        <v>30245.018510000002</v>
      </c>
      <c r="I45" s="2">
        <v>79.24751100552227</v>
      </c>
      <c r="J45" s="2">
        <v>72360.476569999999</v>
      </c>
      <c r="K45" s="2">
        <v>6.4957361733287478</v>
      </c>
      <c r="L45" s="2">
        <v>41.797704967768709</v>
      </c>
      <c r="M45" s="2">
        <v>24.833133447309034</v>
      </c>
    </row>
    <row r="46" spans="1:13" x14ac:dyDescent="0.35">
      <c r="A46">
        <v>38</v>
      </c>
      <c r="B46" t="s">
        <v>120</v>
      </c>
      <c r="C46" s="2">
        <v>148746.75174000004</v>
      </c>
      <c r="D46" s="2">
        <v>136.54175712303149</v>
      </c>
      <c r="E46" s="2">
        <v>0</v>
      </c>
      <c r="F46" s="2">
        <v>58.649135941800765</v>
      </c>
      <c r="G46" s="2">
        <v>58.95676129594456</v>
      </c>
      <c r="H46" s="2">
        <v>142083.38274</v>
      </c>
      <c r="I46" s="2">
        <v>321.05387211045257</v>
      </c>
      <c r="J46" s="2">
        <v>177769.7469</v>
      </c>
      <c r="K46" s="2">
        <v>297.50483967415283</v>
      </c>
      <c r="L46" s="2">
        <v>79.925513321412055</v>
      </c>
      <c r="M46" s="2">
        <v>75.455376290585505</v>
      </c>
    </row>
    <row r="47" spans="1:13" x14ac:dyDescent="0.35">
      <c r="A47">
        <v>39</v>
      </c>
      <c r="B47" t="s">
        <v>40</v>
      </c>
      <c r="C47" s="2">
        <v>86800.108349999995</v>
      </c>
      <c r="D47" s="2">
        <v>268.57577728459046</v>
      </c>
      <c r="E47" s="2">
        <v>0</v>
      </c>
      <c r="F47" s="2">
        <v>55.019274168650909</v>
      </c>
      <c r="G47" s="2">
        <v>21.106912559325608</v>
      </c>
      <c r="H47" s="2">
        <v>92662.703769999993</v>
      </c>
      <c r="I47" s="2">
        <v>432.17107122580609</v>
      </c>
      <c r="J47" s="2">
        <v>224196.48426</v>
      </c>
      <c r="K47" s="2">
        <v>5.9020418054346102</v>
      </c>
      <c r="L47" s="2">
        <v>41.331024469830368</v>
      </c>
      <c r="M47" s="2">
        <v>8.2248737632117361</v>
      </c>
    </row>
    <row r="48" spans="1:13" x14ac:dyDescent="0.35">
      <c r="A48">
        <v>40</v>
      </c>
      <c r="B48" t="s">
        <v>96</v>
      </c>
      <c r="C48" s="2">
        <v>35195.982490000009</v>
      </c>
      <c r="D48" s="2">
        <v>-14.883814337912305</v>
      </c>
      <c r="E48" s="2">
        <v>0</v>
      </c>
      <c r="F48" s="2">
        <v>28.824077012076906</v>
      </c>
      <c r="G48" s="2">
        <v>32.649962021300389</v>
      </c>
      <c r="H48" s="2">
        <v>22397.731050000002</v>
      </c>
      <c r="I48" s="2">
        <v>-6.7668959878489865</v>
      </c>
      <c r="J48" s="2">
        <v>85483.788220000002</v>
      </c>
      <c r="K48" s="2">
        <v>30.156053632135471</v>
      </c>
      <c r="L48" s="2">
        <v>26.201144704019764</v>
      </c>
      <c r="M48" s="2">
        <v>36.577540042808025</v>
      </c>
    </row>
    <row r="49" spans="1:13" x14ac:dyDescent="0.35">
      <c r="A49">
        <v>41</v>
      </c>
      <c r="B49" t="s">
        <v>402</v>
      </c>
      <c r="C49" s="2">
        <v>94540.249620000002</v>
      </c>
      <c r="D49" s="2">
        <v>0</v>
      </c>
      <c r="E49" s="2">
        <v>0</v>
      </c>
      <c r="F49" s="2">
        <v>78.671469409999332</v>
      </c>
      <c r="G49" s="2">
        <v>0</v>
      </c>
      <c r="H49" s="2">
        <v>12520.009480000001</v>
      </c>
      <c r="I49" s="2">
        <v>0</v>
      </c>
      <c r="J49" s="2">
        <v>20671.54422</v>
      </c>
      <c r="K49" s="2">
        <v>0</v>
      </c>
      <c r="L49" s="2">
        <v>60.566396717893575</v>
      </c>
      <c r="M49" s="2">
        <v>0</v>
      </c>
    </row>
    <row r="50" spans="1:13" x14ac:dyDescent="0.35">
      <c r="A50">
        <v>42</v>
      </c>
      <c r="B50" t="s">
        <v>390</v>
      </c>
      <c r="C50" s="2">
        <v>4489.2006600000004</v>
      </c>
      <c r="D50" s="2">
        <v>7.0968804244969208</v>
      </c>
      <c r="E50" s="2">
        <v>0</v>
      </c>
      <c r="F50" s="2">
        <v>4.6250071914024531</v>
      </c>
      <c r="G50" s="2">
        <v>5.7072791022597116</v>
      </c>
      <c r="H50" s="2">
        <v>4320.4113099999995</v>
      </c>
      <c r="I50" s="2">
        <v>31.685520414227341</v>
      </c>
      <c r="J50" s="2">
        <v>99152.860180000003</v>
      </c>
      <c r="K50" s="2">
        <v>50.786822696939574</v>
      </c>
      <c r="L50" s="2">
        <v>4.3573239361495135</v>
      </c>
      <c r="M50" s="2">
        <v>4.9893642803443869</v>
      </c>
    </row>
    <row r="51" spans="1:13" x14ac:dyDescent="0.35">
      <c r="A51">
        <v>43</v>
      </c>
      <c r="B51" t="s">
        <v>259</v>
      </c>
      <c r="C51" s="2">
        <v>43075.283600000002</v>
      </c>
      <c r="D51" s="2">
        <v>48.189857465169929</v>
      </c>
      <c r="E51" s="2">
        <v>0</v>
      </c>
      <c r="F51" s="2">
        <v>75.121110813405608</v>
      </c>
      <c r="G51" s="2">
        <v>62.609004924322477</v>
      </c>
      <c r="H51" s="2">
        <v>43075.283600000002</v>
      </c>
      <c r="I51" s="2">
        <v>48.189857465169951</v>
      </c>
      <c r="J51" s="2">
        <v>52810.265939999997</v>
      </c>
      <c r="K51" s="2">
        <v>45.963905742355223</v>
      </c>
      <c r="L51" s="2">
        <v>81.566117559301205</v>
      </c>
      <c r="M51" s="2">
        <v>80.340917380219395</v>
      </c>
    </row>
    <row r="52" spans="1:13" x14ac:dyDescent="0.35">
      <c r="A52">
        <v>44</v>
      </c>
      <c r="B52" t="s">
        <v>391</v>
      </c>
      <c r="C52" s="2">
        <v>12903.933759999998</v>
      </c>
      <c r="D52" s="2">
        <v>2391.1722125842603</v>
      </c>
      <c r="E52" s="2">
        <v>0</v>
      </c>
      <c r="F52" s="2">
        <v>31.94066914803771</v>
      </c>
      <c r="G52" s="2">
        <v>26.01222040957154</v>
      </c>
      <c r="H52" s="2">
        <v>5311.7771500000008</v>
      </c>
      <c r="I52" s="2">
        <v>2037.8087008359337</v>
      </c>
      <c r="J52" s="2">
        <v>7414.6597599999996</v>
      </c>
      <c r="K52" s="2">
        <v>-5743.2919338473839</v>
      </c>
      <c r="L52" s="2">
        <v>71.638852245864911</v>
      </c>
      <c r="M52" s="2">
        <v>-189.10904276472039</v>
      </c>
    </row>
    <row r="53" spans="1:13" x14ac:dyDescent="0.35">
      <c r="A53">
        <v>45</v>
      </c>
      <c r="B53" t="s">
        <v>75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</row>
    <row r="54" spans="1:13" x14ac:dyDescent="0.35">
      <c r="A54">
        <v>47</v>
      </c>
      <c r="B54" t="s">
        <v>29</v>
      </c>
      <c r="C54" s="2">
        <v>320.21589</v>
      </c>
      <c r="D54" s="2">
        <v>-109.07789701894302</v>
      </c>
      <c r="E54" s="2">
        <v>0</v>
      </c>
      <c r="F54" s="2">
        <v>-8616.5706028609256</v>
      </c>
      <c r="G54" s="2">
        <v>52.434168499251385</v>
      </c>
      <c r="H54" s="2">
        <v>1202.2819299999999</v>
      </c>
      <c r="I54" s="2">
        <v>-799.25309713349031</v>
      </c>
      <c r="J54" s="2">
        <v>0</v>
      </c>
      <c r="K54" s="2">
        <v>0</v>
      </c>
      <c r="L54" s="2">
        <v>0</v>
      </c>
      <c r="M54" s="2">
        <v>-31.05525916593146</v>
      </c>
    </row>
    <row r="55" spans="1:13" x14ac:dyDescent="0.35">
      <c r="A55">
        <v>150.1</v>
      </c>
      <c r="B55" t="s">
        <v>108</v>
      </c>
      <c r="C55" s="2">
        <v>21400951.552610006</v>
      </c>
      <c r="D55" s="2">
        <v>6.0795951368337375</v>
      </c>
      <c r="E55" s="2">
        <v>99550.700420000008</v>
      </c>
      <c r="F55" s="2">
        <v>46.04930508233614</v>
      </c>
      <c r="G55" s="2">
        <v>48.174236621454732</v>
      </c>
      <c r="H55" s="2">
        <v>11595958.432039997</v>
      </c>
      <c r="I55" s="2">
        <v>19.728987687734968</v>
      </c>
      <c r="J55" s="2">
        <v>23225947.695009999</v>
      </c>
      <c r="K55" s="2">
        <v>22.063585570975654</v>
      </c>
      <c r="L55" s="2">
        <v>49.926739628933817</v>
      </c>
      <c r="M55" s="2">
        <v>50.900262105869928</v>
      </c>
    </row>
    <row r="56" spans="1:13" x14ac:dyDescent="0.35">
      <c r="A56">
        <v>200</v>
      </c>
      <c r="B56" t="s">
        <v>110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4408178.1391000003</v>
      </c>
      <c r="I56" s="2">
        <v>9.7703672241484121</v>
      </c>
      <c r="J56" s="2">
        <v>9309831.8450600002</v>
      </c>
      <c r="K56" s="2">
        <v>15.397572350256405</v>
      </c>
      <c r="L56" s="2">
        <v>47.349707411085795</v>
      </c>
      <c r="M56" s="2">
        <v>49.777015645550364</v>
      </c>
    </row>
    <row r="57" spans="1:13" x14ac:dyDescent="0.35">
      <c r="A57">
        <v>201.1</v>
      </c>
      <c r="B57" t="s">
        <v>109</v>
      </c>
      <c r="C57" s="2">
        <v>170533067.60229999</v>
      </c>
      <c r="D57" s="2">
        <v>-10.089311111472654</v>
      </c>
      <c r="E57" s="2">
        <v>657057.66622999997</v>
      </c>
      <c r="F57" s="2">
        <v>51.506154820353025</v>
      </c>
      <c r="G57" s="2">
        <v>66.394583712025607</v>
      </c>
      <c r="H57" s="2">
        <v>122636382.39342004</v>
      </c>
      <c r="I57" s="2">
        <v>13.603846520768737</v>
      </c>
      <c r="J57" s="2">
        <v>203791446.4113</v>
      </c>
      <c r="K57" s="2">
        <v>21.38400747817586</v>
      </c>
      <c r="L57" s="2">
        <v>60.177394367136692</v>
      </c>
      <c r="M57" s="2">
        <v>64.298644029999963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A73C2-69B7-4D47-8855-376D4369D070}">
  <sheetPr codeName="Hoja12"/>
  <dimension ref="B1:T77"/>
  <sheetViews>
    <sheetView workbookViewId="0">
      <selection activeCell="B18" sqref="B18"/>
    </sheetView>
  </sheetViews>
  <sheetFormatPr baseColWidth="10" defaultRowHeight="14.5" x14ac:dyDescent="0.35"/>
  <cols>
    <col min="2" max="2" width="38.54296875" bestFit="1" customWidth="1"/>
    <col min="4" max="4" width="41.453125" bestFit="1" customWidth="1"/>
    <col min="19" max="19" width="40.453125" bestFit="1" customWidth="1"/>
  </cols>
  <sheetData>
    <row r="1" spans="2:20" x14ac:dyDescent="0.35">
      <c r="B1" t="s">
        <v>1</v>
      </c>
    </row>
    <row r="2" spans="2:20" x14ac:dyDescent="0.35">
      <c r="B2" t="s">
        <v>55</v>
      </c>
      <c r="C2">
        <v>1</v>
      </c>
      <c r="D2" t="str">
        <f>E2&amp;F2&amp;" "&amp;B2</f>
        <v>10 Total General</v>
      </c>
      <c r="E2">
        <v>1</v>
      </c>
      <c r="F2">
        <v>0</v>
      </c>
      <c r="H2" t="s">
        <v>34</v>
      </c>
      <c r="I2">
        <v>0</v>
      </c>
      <c r="K2" t="s">
        <v>64</v>
      </c>
      <c r="L2">
        <v>1</v>
      </c>
      <c r="N2" t="s">
        <v>189</v>
      </c>
      <c r="O2" t="s">
        <v>193</v>
      </c>
      <c r="R2" t="s">
        <v>138</v>
      </c>
    </row>
    <row r="3" spans="2:20" x14ac:dyDescent="0.35">
      <c r="B3" t="s">
        <v>79</v>
      </c>
      <c r="C3">
        <v>2</v>
      </c>
      <c r="D3" t="str">
        <f t="shared" ref="D3:D77" si="0">E3&amp;F3&amp;" "&amp;B3</f>
        <v>11 Total General Sin Pensiones</v>
      </c>
      <c r="E3">
        <v>1</v>
      </c>
      <c r="F3">
        <v>1</v>
      </c>
      <c r="H3" t="s">
        <v>84</v>
      </c>
      <c r="I3">
        <v>0</v>
      </c>
      <c r="K3" t="s">
        <v>47</v>
      </c>
      <c r="L3">
        <v>1</v>
      </c>
      <c r="N3" t="s">
        <v>190</v>
      </c>
      <c r="O3" t="s">
        <v>194</v>
      </c>
      <c r="R3" t="s">
        <v>145</v>
      </c>
      <c r="S3" t="s">
        <v>145</v>
      </c>
      <c r="T3">
        <v>0</v>
      </c>
    </row>
    <row r="4" spans="2:20" x14ac:dyDescent="0.35">
      <c r="B4" t="s">
        <v>33</v>
      </c>
      <c r="C4">
        <v>3</v>
      </c>
      <c r="D4" t="str">
        <f t="shared" si="0"/>
        <v>12 Vida Total</v>
      </c>
      <c r="E4">
        <v>1</v>
      </c>
      <c r="F4">
        <v>2</v>
      </c>
      <c r="H4" t="s">
        <v>25</v>
      </c>
      <c r="I4">
        <v>0</v>
      </c>
      <c r="K4" t="s">
        <v>82</v>
      </c>
      <c r="L4">
        <v>1</v>
      </c>
      <c r="N4" t="s">
        <v>191</v>
      </c>
      <c r="O4" t="s">
        <v>195</v>
      </c>
      <c r="R4" t="s">
        <v>146</v>
      </c>
      <c r="S4" t="s">
        <v>145</v>
      </c>
      <c r="T4">
        <v>0</v>
      </c>
    </row>
    <row r="5" spans="2:20" x14ac:dyDescent="0.35">
      <c r="B5" t="s">
        <v>56</v>
      </c>
      <c r="C5">
        <v>4</v>
      </c>
      <c r="D5" t="str">
        <f t="shared" si="0"/>
        <v>13 Vida Individual</v>
      </c>
      <c r="E5">
        <v>1</v>
      </c>
      <c r="F5">
        <v>3</v>
      </c>
      <c r="H5" t="s">
        <v>7</v>
      </c>
      <c r="I5">
        <v>0</v>
      </c>
      <c r="N5" t="s">
        <v>192</v>
      </c>
      <c r="O5" t="s">
        <v>196</v>
      </c>
      <c r="R5" t="s">
        <v>147</v>
      </c>
      <c r="S5" t="s">
        <v>147</v>
      </c>
      <c r="T5">
        <v>0</v>
      </c>
    </row>
    <row r="6" spans="2:20" x14ac:dyDescent="0.35">
      <c r="B6" t="s">
        <v>57</v>
      </c>
      <c r="C6">
        <v>5</v>
      </c>
      <c r="D6" t="str">
        <f t="shared" si="0"/>
        <v>14 Vida Gpo y Col</v>
      </c>
      <c r="E6">
        <v>1</v>
      </c>
      <c r="F6">
        <v>4</v>
      </c>
      <c r="H6" t="s">
        <v>24</v>
      </c>
      <c r="I6">
        <v>0</v>
      </c>
      <c r="R6" t="s">
        <v>148</v>
      </c>
      <c r="S6" t="s">
        <v>147</v>
      </c>
      <c r="T6">
        <v>0</v>
      </c>
    </row>
    <row r="7" spans="2:20" x14ac:dyDescent="0.35">
      <c r="B7" t="s">
        <v>64</v>
      </c>
      <c r="C7">
        <v>6</v>
      </c>
      <c r="D7" t="str">
        <f t="shared" si="0"/>
        <v>15 Pensiones Total</v>
      </c>
      <c r="E7">
        <v>1</v>
      </c>
      <c r="F7">
        <v>5</v>
      </c>
      <c r="H7" t="s">
        <v>55</v>
      </c>
      <c r="I7">
        <v>0</v>
      </c>
      <c r="R7" t="s">
        <v>149</v>
      </c>
      <c r="S7" t="s">
        <v>147</v>
      </c>
      <c r="T7">
        <v>0</v>
      </c>
    </row>
    <row r="8" spans="2:20" x14ac:dyDescent="0.35">
      <c r="B8" t="s">
        <v>47</v>
      </c>
      <c r="C8">
        <v>7</v>
      </c>
      <c r="D8" t="str">
        <f t="shared" si="0"/>
        <v>16 Pensiones IMSS</v>
      </c>
      <c r="E8">
        <v>1</v>
      </c>
      <c r="F8">
        <v>6</v>
      </c>
      <c r="H8" t="s">
        <v>79</v>
      </c>
      <c r="I8">
        <v>0</v>
      </c>
      <c r="R8" t="s">
        <v>176</v>
      </c>
      <c r="S8" t="s">
        <v>176</v>
      </c>
      <c r="T8">
        <v>0</v>
      </c>
    </row>
    <row r="9" spans="2:20" x14ac:dyDescent="0.35">
      <c r="B9" t="s">
        <v>321</v>
      </c>
      <c r="D9" t="str">
        <f t="shared" si="0"/>
        <v>17 IMSS Incapacidad Permanente RT</v>
      </c>
      <c r="E9">
        <v>1</v>
      </c>
      <c r="F9">
        <v>7</v>
      </c>
      <c r="H9" t="s">
        <v>33</v>
      </c>
      <c r="I9">
        <v>0</v>
      </c>
      <c r="R9" t="s">
        <v>177</v>
      </c>
      <c r="S9" t="s">
        <v>176</v>
      </c>
      <c r="T9">
        <v>0</v>
      </c>
    </row>
    <row r="10" spans="2:20" x14ac:dyDescent="0.35">
      <c r="B10" t="s">
        <v>324</v>
      </c>
      <c r="D10" t="str">
        <f t="shared" si="0"/>
        <v>18 IMSS Invalidez (invalidez y vida)</v>
      </c>
      <c r="E10">
        <v>1</v>
      </c>
      <c r="F10">
        <v>8</v>
      </c>
      <c r="H10" t="s">
        <v>56</v>
      </c>
      <c r="I10">
        <v>0</v>
      </c>
      <c r="R10" t="s">
        <v>178</v>
      </c>
      <c r="S10" t="s">
        <v>176</v>
      </c>
      <c r="T10">
        <v>0</v>
      </c>
    </row>
    <row r="11" spans="2:20" x14ac:dyDescent="0.35">
      <c r="B11" t="s">
        <v>317</v>
      </c>
      <c r="D11" t="str">
        <f t="shared" si="0"/>
        <v>19 IMSS Jubilacion (retiro, cesantia y vejez)</v>
      </c>
      <c r="E11">
        <v>1</v>
      </c>
      <c r="F11">
        <v>9</v>
      </c>
      <c r="H11" t="s">
        <v>57</v>
      </c>
      <c r="I11">
        <v>0</v>
      </c>
      <c r="R11" t="s">
        <v>150</v>
      </c>
      <c r="S11" t="s">
        <v>150</v>
      </c>
      <c r="T11">
        <v>0</v>
      </c>
    </row>
    <row r="12" spans="2:20" x14ac:dyDescent="0.35">
      <c r="B12" t="s">
        <v>319</v>
      </c>
      <c r="D12" t="str">
        <f t="shared" si="0"/>
        <v>20 IMSS Muerte (invalidez y vida)</v>
      </c>
      <c r="E12">
        <v>2</v>
      </c>
      <c r="F12">
        <v>0</v>
      </c>
      <c r="H12" t="s">
        <v>64</v>
      </c>
      <c r="I12">
        <v>1</v>
      </c>
      <c r="R12" t="s">
        <v>151</v>
      </c>
      <c r="S12" t="s">
        <v>150</v>
      </c>
      <c r="T12">
        <v>0</v>
      </c>
    </row>
    <row r="13" spans="2:20" x14ac:dyDescent="0.35">
      <c r="B13" t="s">
        <v>326</v>
      </c>
      <c r="D13" t="str">
        <f t="shared" si="0"/>
        <v>21 IMSS Muerte (riesgos de trabajo)</v>
      </c>
      <c r="E13">
        <v>2</v>
      </c>
      <c r="F13">
        <v>1</v>
      </c>
      <c r="H13" t="s">
        <v>47</v>
      </c>
      <c r="I13">
        <v>1</v>
      </c>
      <c r="R13" t="s">
        <v>152</v>
      </c>
      <c r="S13" t="s">
        <v>150</v>
      </c>
      <c r="T13">
        <v>0</v>
      </c>
    </row>
    <row r="14" spans="2:20" x14ac:dyDescent="0.35">
      <c r="B14" t="s">
        <v>82</v>
      </c>
      <c r="C14">
        <v>8</v>
      </c>
      <c r="D14" t="str">
        <f t="shared" si="0"/>
        <v>22 Pensiones ISSSTE</v>
      </c>
      <c r="E14">
        <v>2</v>
      </c>
      <c r="F14">
        <v>2</v>
      </c>
      <c r="H14" t="s">
        <v>82</v>
      </c>
      <c r="I14">
        <v>1</v>
      </c>
      <c r="R14" t="s">
        <v>153</v>
      </c>
      <c r="S14" t="s">
        <v>150</v>
      </c>
      <c r="T14">
        <v>0</v>
      </c>
    </row>
    <row r="15" spans="2:20" x14ac:dyDescent="0.35">
      <c r="B15" t="s">
        <v>318</v>
      </c>
      <c r="D15" t="str">
        <f t="shared" si="0"/>
        <v>23 ISSSTE Incapacidad Permanente RT</v>
      </c>
      <c r="E15">
        <v>2</v>
      </c>
      <c r="F15">
        <v>3</v>
      </c>
      <c r="H15" t="s">
        <v>73</v>
      </c>
      <c r="I15">
        <v>0</v>
      </c>
      <c r="R15" t="s">
        <v>154</v>
      </c>
      <c r="S15" t="s">
        <v>150</v>
      </c>
      <c r="T15">
        <v>0</v>
      </c>
    </row>
    <row r="16" spans="2:20" x14ac:dyDescent="0.35">
      <c r="B16" t="s">
        <v>320</v>
      </c>
      <c r="D16" t="str">
        <f t="shared" si="0"/>
        <v>24 ISSSTE Invalidez (invalidez y vida)</v>
      </c>
      <c r="E16">
        <v>2</v>
      </c>
      <c r="F16">
        <v>4</v>
      </c>
      <c r="H16" t="s">
        <v>10</v>
      </c>
      <c r="I16">
        <v>0</v>
      </c>
      <c r="R16" t="s">
        <v>155</v>
      </c>
      <c r="S16" t="s">
        <v>150</v>
      </c>
      <c r="T16">
        <v>0</v>
      </c>
    </row>
    <row r="17" spans="2:20" x14ac:dyDescent="0.35">
      <c r="B17" t="s">
        <v>323</v>
      </c>
      <c r="D17" t="str">
        <f t="shared" si="0"/>
        <v>25 ISSSTE Jubilacion (retiro, cesantia y vejez)</v>
      </c>
      <c r="E17">
        <v>2</v>
      </c>
      <c r="F17">
        <v>5</v>
      </c>
      <c r="H17" t="s">
        <v>11</v>
      </c>
      <c r="I17">
        <v>0</v>
      </c>
      <c r="R17" t="s">
        <v>156</v>
      </c>
      <c r="S17" t="s">
        <v>150</v>
      </c>
      <c r="T17">
        <v>0</v>
      </c>
    </row>
    <row r="18" spans="2:20" x14ac:dyDescent="0.35">
      <c r="B18" t="s">
        <v>322</v>
      </c>
      <c r="D18" t="str">
        <f t="shared" si="0"/>
        <v>26 ISSSTE Muerte (invalidez y vida)</v>
      </c>
      <c r="E18">
        <v>2</v>
      </c>
      <c r="F18">
        <v>6</v>
      </c>
      <c r="H18" t="s">
        <v>9</v>
      </c>
      <c r="I18">
        <v>0</v>
      </c>
      <c r="R18" t="s">
        <v>179</v>
      </c>
      <c r="S18" t="s">
        <v>150</v>
      </c>
      <c r="T18">
        <v>0</v>
      </c>
    </row>
    <row r="19" spans="2:20" x14ac:dyDescent="0.35">
      <c r="B19" t="s">
        <v>325</v>
      </c>
      <c r="D19" t="str">
        <f t="shared" si="0"/>
        <v>27 ISSSTE Muerte (riesgos de trabajo)</v>
      </c>
      <c r="E19">
        <v>2</v>
      </c>
      <c r="F19">
        <v>7</v>
      </c>
      <c r="H19" t="s">
        <v>18</v>
      </c>
      <c r="I19">
        <v>0</v>
      </c>
      <c r="R19" t="s">
        <v>180</v>
      </c>
      <c r="S19" t="s">
        <v>150</v>
      </c>
      <c r="T19">
        <v>0</v>
      </c>
    </row>
    <row r="20" spans="2:20" x14ac:dyDescent="0.35">
      <c r="B20" t="s">
        <v>73</v>
      </c>
      <c r="C20">
        <v>14</v>
      </c>
      <c r="D20" t="str">
        <f t="shared" si="0"/>
        <v>28 Accidentes y Enfermedades Total</v>
      </c>
      <c r="E20">
        <v>2</v>
      </c>
      <c r="F20">
        <v>8</v>
      </c>
      <c r="H20" t="s">
        <v>43</v>
      </c>
      <c r="I20">
        <v>0</v>
      </c>
      <c r="R20" t="s">
        <v>181</v>
      </c>
      <c r="S20" t="s">
        <v>150</v>
      </c>
      <c r="T20">
        <v>0</v>
      </c>
    </row>
    <row r="21" spans="2:20" x14ac:dyDescent="0.35">
      <c r="B21" t="s">
        <v>10</v>
      </c>
      <c r="C21">
        <v>15</v>
      </c>
      <c r="D21" t="str">
        <f t="shared" si="0"/>
        <v>29 Accidentes Personales</v>
      </c>
      <c r="E21">
        <v>2</v>
      </c>
      <c r="F21">
        <v>9</v>
      </c>
      <c r="H21" t="s">
        <v>45</v>
      </c>
      <c r="I21">
        <v>0</v>
      </c>
      <c r="R21" t="s">
        <v>157</v>
      </c>
      <c r="S21" t="s">
        <v>157</v>
      </c>
      <c r="T21">
        <v>1</v>
      </c>
    </row>
    <row r="22" spans="2:20" x14ac:dyDescent="0.35">
      <c r="B22" t="s">
        <v>11</v>
      </c>
      <c r="C22">
        <v>16</v>
      </c>
      <c r="D22" t="str">
        <f t="shared" si="0"/>
        <v>30 AP Individual</v>
      </c>
      <c r="E22">
        <v>3</v>
      </c>
      <c r="F22">
        <v>0</v>
      </c>
      <c r="H22" t="s">
        <v>28</v>
      </c>
      <c r="I22">
        <v>0</v>
      </c>
      <c r="R22" t="s">
        <v>140</v>
      </c>
      <c r="S22" t="s">
        <v>140</v>
      </c>
      <c r="T22">
        <v>1</v>
      </c>
    </row>
    <row r="23" spans="2:20" x14ac:dyDescent="0.35">
      <c r="B23" t="s">
        <v>9</v>
      </c>
      <c r="C23">
        <v>17</v>
      </c>
      <c r="D23" t="str">
        <f t="shared" si="0"/>
        <v>31 AP Gpo y Col</v>
      </c>
      <c r="E23">
        <v>3</v>
      </c>
      <c r="F23">
        <v>1</v>
      </c>
      <c r="H23" t="s">
        <v>61</v>
      </c>
      <c r="I23">
        <v>0</v>
      </c>
      <c r="R23" t="s">
        <v>141</v>
      </c>
      <c r="S23" t="s">
        <v>140</v>
      </c>
      <c r="T23">
        <v>1</v>
      </c>
    </row>
    <row r="24" spans="2:20" x14ac:dyDescent="0.35">
      <c r="B24" t="s">
        <v>18</v>
      </c>
      <c r="C24">
        <v>18</v>
      </c>
      <c r="D24" t="str">
        <f t="shared" si="0"/>
        <v>32 Gastos Medicos</v>
      </c>
      <c r="E24">
        <v>3</v>
      </c>
      <c r="F24">
        <v>2</v>
      </c>
      <c r="H24" t="s">
        <v>27</v>
      </c>
      <c r="I24">
        <v>0</v>
      </c>
      <c r="R24" t="s">
        <v>142</v>
      </c>
      <c r="S24" t="s">
        <v>140</v>
      </c>
      <c r="T24">
        <v>1</v>
      </c>
    </row>
    <row r="25" spans="2:20" x14ac:dyDescent="0.35">
      <c r="B25" t="s">
        <v>43</v>
      </c>
      <c r="C25">
        <v>19</v>
      </c>
      <c r="D25" t="str">
        <f t="shared" si="0"/>
        <v>33 GMM. Individual</v>
      </c>
      <c r="E25">
        <v>3</v>
      </c>
      <c r="F25">
        <v>3</v>
      </c>
      <c r="H25" t="s">
        <v>88</v>
      </c>
      <c r="I25">
        <v>0</v>
      </c>
      <c r="R25" t="s">
        <v>143</v>
      </c>
      <c r="S25" t="s">
        <v>140</v>
      </c>
      <c r="T25">
        <v>1</v>
      </c>
    </row>
    <row r="26" spans="2:20" x14ac:dyDescent="0.35">
      <c r="B26" t="s">
        <v>45</v>
      </c>
      <c r="C26">
        <v>20</v>
      </c>
      <c r="D26" t="str">
        <f t="shared" si="0"/>
        <v>34 GMM. Gpo y Col</v>
      </c>
      <c r="E26">
        <v>3</v>
      </c>
      <c r="F26">
        <v>4</v>
      </c>
      <c r="H26" t="s">
        <v>78</v>
      </c>
      <c r="I26">
        <v>0</v>
      </c>
      <c r="R26" t="s">
        <v>144</v>
      </c>
      <c r="S26" t="s">
        <v>140</v>
      </c>
      <c r="T26">
        <v>1</v>
      </c>
    </row>
    <row r="27" spans="2:20" x14ac:dyDescent="0.35">
      <c r="B27" t="s">
        <v>28</v>
      </c>
      <c r="C27">
        <v>21</v>
      </c>
      <c r="D27" t="str">
        <f t="shared" si="0"/>
        <v>35 Salud</v>
      </c>
      <c r="E27">
        <v>3</v>
      </c>
      <c r="F27">
        <v>5</v>
      </c>
      <c r="H27" t="s">
        <v>49</v>
      </c>
      <c r="I27">
        <v>0</v>
      </c>
      <c r="R27" t="s">
        <v>158</v>
      </c>
      <c r="S27" t="s">
        <v>157</v>
      </c>
      <c r="T27">
        <v>1</v>
      </c>
    </row>
    <row r="28" spans="2:20" x14ac:dyDescent="0.35">
      <c r="B28" t="s">
        <v>61</v>
      </c>
      <c r="C28">
        <v>22</v>
      </c>
      <c r="D28" t="str">
        <f t="shared" si="0"/>
        <v>36 Salud Individual</v>
      </c>
      <c r="E28">
        <v>3</v>
      </c>
      <c r="F28">
        <v>6</v>
      </c>
      <c r="H28" t="s">
        <v>48</v>
      </c>
      <c r="I28">
        <v>0</v>
      </c>
      <c r="R28" t="s">
        <v>159</v>
      </c>
      <c r="S28" t="s">
        <v>159</v>
      </c>
      <c r="T28">
        <v>1</v>
      </c>
    </row>
    <row r="29" spans="2:20" x14ac:dyDescent="0.35">
      <c r="B29" t="s">
        <v>27</v>
      </c>
      <c r="C29">
        <v>23</v>
      </c>
      <c r="D29" t="str">
        <f t="shared" si="0"/>
        <v>37 Salud Gpo y Col</v>
      </c>
      <c r="E29">
        <v>3</v>
      </c>
      <c r="F29">
        <v>7</v>
      </c>
      <c r="H29" t="s">
        <v>53</v>
      </c>
      <c r="I29">
        <v>0</v>
      </c>
      <c r="R29" t="s">
        <v>160</v>
      </c>
      <c r="S29" t="s">
        <v>159</v>
      </c>
      <c r="T29">
        <v>1</v>
      </c>
    </row>
    <row r="30" spans="2:20" x14ac:dyDescent="0.35">
      <c r="B30" t="s">
        <v>88</v>
      </c>
      <c r="C30">
        <v>24</v>
      </c>
      <c r="D30" t="str">
        <f t="shared" si="0"/>
        <v>38 Daños Total</v>
      </c>
      <c r="E30">
        <v>3</v>
      </c>
      <c r="F30">
        <v>8</v>
      </c>
      <c r="H30" t="s">
        <v>50</v>
      </c>
      <c r="I30">
        <v>0</v>
      </c>
      <c r="R30" t="s">
        <v>161</v>
      </c>
      <c r="S30" t="s">
        <v>159</v>
      </c>
      <c r="T30">
        <v>1</v>
      </c>
    </row>
    <row r="31" spans="2:20" x14ac:dyDescent="0.35">
      <c r="B31" t="s">
        <v>218</v>
      </c>
      <c r="D31" t="str">
        <f>D30</f>
        <v>38 Daños Total</v>
      </c>
      <c r="E31" s="151"/>
      <c r="F31" s="151"/>
      <c r="H31" t="s">
        <v>52</v>
      </c>
      <c r="I31">
        <v>0</v>
      </c>
      <c r="R31" t="s">
        <v>162</v>
      </c>
      <c r="S31" t="s">
        <v>159</v>
      </c>
      <c r="T31">
        <v>1</v>
      </c>
    </row>
    <row r="32" spans="2:20" x14ac:dyDescent="0.35">
      <c r="B32" t="s">
        <v>34</v>
      </c>
      <c r="C32">
        <v>25</v>
      </c>
      <c r="D32" t="str">
        <f t="shared" si="0"/>
        <v>39 Automoviles Total</v>
      </c>
      <c r="E32">
        <v>3</v>
      </c>
      <c r="F32">
        <v>9</v>
      </c>
      <c r="H32" t="s">
        <v>71</v>
      </c>
      <c r="I32">
        <v>0</v>
      </c>
      <c r="R32" t="s">
        <v>182</v>
      </c>
      <c r="S32" t="s">
        <v>159</v>
      </c>
      <c r="T32">
        <v>1</v>
      </c>
    </row>
    <row r="33" spans="2:20" x14ac:dyDescent="0.35">
      <c r="B33" t="s">
        <v>219</v>
      </c>
      <c r="D33" t="s">
        <v>337</v>
      </c>
      <c r="E33">
        <v>3</v>
      </c>
      <c r="F33">
        <v>9</v>
      </c>
      <c r="H33" t="s">
        <v>76</v>
      </c>
      <c r="I33">
        <v>0</v>
      </c>
      <c r="R33" t="s">
        <v>163</v>
      </c>
      <c r="S33" t="s">
        <v>163</v>
      </c>
      <c r="T33">
        <v>1</v>
      </c>
    </row>
    <row r="34" spans="2:20" x14ac:dyDescent="0.35">
      <c r="B34" t="s">
        <v>84</v>
      </c>
      <c r="C34">
        <v>26</v>
      </c>
      <c r="D34" t="str">
        <f t="shared" si="0"/>
        <v>41 Automoviles Residentes</v>
      </c>
      <c r="E34">
        <v>4</v>
      </c>
      <c r="F34">
        <v>1</v>
      </c>
      <c r="H34" t="s">
        <v>70</v>
      </c>
      <c r="I34">
        <v>0</v>
      </c>
      <c r="R34" t="s">
        <v>164</v>
      </c>
      <c r="S34" t="s">
        <v>163</v>
      </c>
      <c r="T34">
        <v>1</v>
      </c>
    </row>
    <row r="35" spans="2:20" x14ac:dyDescent="0.35">
      <c r="B35" t="s">
        <v>25</v>
      </c>
      <c r="C35">
        <v>27</v>
      </c>
      <c r="D35" t="str">
        <f t="shared" si="0"/>
        <v>42 Camiones</v>
      </c>
      <c r="E35">
        <v>4</v>
      </c>
      <c r="F35">
        <v>2</v>
      </c>
      <c r="H35" t="s">
        <v>63</v>
      </c>
      <c r="I35">
        <v>0</v>
      </c>
      <c r="R35" t="s">
        <v>165</v>
      </c>
      <c r="S35" t="s">
        <v>163</v>
      </c>
      <c r="T35">
        <v>1</v>
      </c>
    </row>
    <row r="36" spans="2:20" x14ac:dyDescent="0.35">
      <c r="B36" t="s">
        <v>7</v>
      </c>
      <c r="C36">
        <v>28</v>
      </c>
      <c r="D36" t="str">
        <f t="shared" si="0"/>
        <v>43 Automoviles Turistas</v>
      </c>
      <c r="E36">
        <v>4</v>
      </c>
      <c r="F36">
        <v>3</v>
      </c>
      <c r="H36" t="s">
        <v>15</v>
      </c>
      <c r="I36">
        <v>0</v>
      </c>
      <c r="R36" t="s">
        <v>166</v>
      </c>
      <c r="S36" t="s">
        <v>166</v>
      </c>
      <c r="T36">
        <v>1</v>
      </c>
    </row>
    <row r="37" spans="2:20" x14ac:dyDescent="0.35">
      <c r="B37" t="s">
        <v>24</v>
      </c>
      <c r="C37">
        <v>29</v>
      </c>
      <c r="D37" t="str">
        <f t="shared" si="0"/>
        <v>44 Otros Automoviles y Obligatorios</v>
      </c>
      <c r="E37">
        <v>4</v>
      </c>
      <c r="F37">
        <v>4</v>
      </c>
      <c r="H37" t="s">
        <v>31</v>
      </c>
      <c r="I37">
        <v>0</v>
      </c>
      <c r="R37" t="s">
        <v>167</v>
      </c>
      <c r="S37" t="s">
        <v>167</v>
      </c>
      <c r="T37">
        <v>1</v>
      </c>
    </row>
    <row r="38" spans="2:20" x14ac:dyDescent="0.35">
      <c r="B38" t="s">
        <v>78</v>
      </c>
      <c r="C38">
        <v>30</v>
      </c>
      <c r="D38" t="str">
        <f t="shared" si="0"/>
        <v>45 Daños Sin Autos Total</v>
      </c>
      <c r="E38">
        <v>4</v>
      </c>
      <c r="F38">
        <v>5</v>
      </c>
      <c r="H38" t="s">
        <v>68</v>
      </c>
      <c r="I38">
        <v>0</v>
      </c>
      <c r="R38" t="s">
        <v>168</v>
      </c>
      <c r="S38" t="s">
        <v>167</v>
      </c>
      <c r="T38">
        <v>1</v>
      </c>
    </row>
    <row r="39" spans="2:20" x14ac:dyDescent="0.35">
      <c r="B39" t="s">
        <v>217</v>
      </c>
      <c r="D39" t="s">
        <v>338</v>
      </c>
      <c r="E39" s="151"/>
      <c r="F39" s="151"/>
      <c r="H39" t="s">
        <v>14</v>
      </c>
      <c r="I39">
        <v>0</v>
      </c>
      <c r="R39" t="s">
        <v>169</v>
      </c>
      <c r="S39" t="s">
        <v>167</v>
      </c>
      <c r="T39">
        <v>1</v>
      </c>
    </row>
    <row r="40" spans="2:20" x14ac:dyDescent="0.35">
      <c r="B40" t="s">
        <v>49</v>
      </c>
      <c r="C40">
        <v>31</v>
      </c>
      <c r="D40" t="str">
        <f t="shared" si="0"/>
        <v>46 Responsabilidad Civil y Riesgos Profesionales</v>
      </c>
      <c r="E40">
        <v>4</v>
      </c>
      <c r="F40">
        <v>6</v>
      </c>
      <c r="H40" t="s">
        <v>20</v>
      </c>
      <c r="I40">
        <v>0</v>
      </c>
      <c r="R40" t="s">
        <v>183</v>
      </c>
      <c r="S40" t="s">
        <v>167</v>
      </c>
      <c r="T40">
        <v>1</v>
      </c>
    </row>
    <row r="41" spans="2:20" x14ac:dyDescent="0.35">
      <c r="B41" t="s">
        <v>48</v>
      </c>
      <c r="C41">
        <v>32</v>
      </c>
      <c r="D41" t="str">
        <f t="shared" si="0"/>
        <v>47 RC General</v>
      </c>
      <c r="E41">
        <v>4</v>
      </c>
      <c r="F41">
        <v>7</v>
      </c>
      <c r="H41" t="s">
        <v>19</v>
      </c>
      <c r="I41">
        <v>0</v>
      </c>
      <c r="R41" t="s">
        <v>170</v>
      </c>
      <c r="S41" t="s">
        <v>170</v>
      </c>
      <c r="T41">
        <v>1</v>
      </c>
    </row>
    <row r="42" spans="2:20" x14ac:dyDescent="0.35">
      <c r="B42" t="s">
        <v>53</v>
      </c>
      <c r="C42">
        <v>33</v>
      </c>
      <c r="D42" t="str">
        <f t="shared" si="0"/>
        <v>48 RC Aviones y Barcos</v>
      </c>
      <c r="E42">
        <v>4</v>
      </c>
      <c r="F42">
        <v>8</v>
      </c>
      <c r="H42" t="s">
        <v>58</v>
      </c>
      <c r="I42">
        <v>0</v>
      </c>
      <c r="R42" t="s">
        <v>171</v>
      </c>
      <c r="S42" t="s">
        <v>170</v>
      </c>
      <c r="T42">
        <v>1</v>
      </c>
    </row>
    <row r="43" spans="2:20" x14ac:dyDescent="0.35">
      <c r="B43" t="s">
        <v>50</v>
      </c>
      <c r="C43">
        <v>34</v>
      </c>
      <c r="D43" t="str">
        <f t="shared" si="0"/>
        <v>49 RC Viajero</v>
      </c>
      <c r="E43">
        <v>4</v>
      </c>
      <c r="F43">
        <v>9</v>
      </c>
      <c r="H43" t="s">
        <v>67</v>
      </c>
      <c r="I43">
        <v>0</v>
      </c>
      <c r="R43" t="s">
        <v>184</v>
      </c>
      <c r="S43" t="s">
        <v>170</v>
      </c>
      <c r="T43">
        <v>1</v>
      </c>
    </row>
    <row r="44" spans="2:20" x14ac:dyDescent="0.35">
      <c r="B44" t="s">
        <v>52</v>
      </c>
      <c r="C44">
        <v>35</v>
      </c>
      <c r="D44" t="str">
        <f t="shared" si="0"/>
        <v>50 RC Otros</v>
      </c>
      <c r="E44">
        <v>5</v>
      </c>
      <c r="F44">
        <v>0</v>
      </c>
      <c r="H44" t="s">
        <v>37</v>
      </c>
      <c r="I44">
        <v>0</v>
      </c>
      <c r="R44" t="s">
        <v>172</v>
      </c>
      <c r="S44" t="s">
        <v>170</v>
      </c>
      <c r="T44">
        <v>1</v>
      </c>
    </row>
    <row r="45" spans="2:20" x14ac:dyDescent="0.35">
      <c r="B45" t="s">
        <v>71</v>
      </c>
      <c r="C45">
        <v>36</v>
      </c>
      <c r="D45" t="str">
        <f t="shared" si="0"/>
        <v>51 Maritimo y Transportes</v>
      </c>
      <c r="E45">
        <v>5</v>
      </c>
      <c r="F45">
        <v>1</v>
      </c>
      <c r="H45" t="s">
        <v>74</v>
      </c>
      <c r="I45">
        <v>0</v>
      </c>
      <c r="R45" t="s">
        <v>173</v>
      </c>
      <c r="S45" t="s">
        <v>173</v>
      </c>
      <c r="T45">
        <v>1</v>
      </c>
    </row>
    <row r="46" spans="2:20" x14ac:dyDescent="0.35">
      <c r="B46" t="s">
        <v>76</v>
      </c>
      <c r="C46">
        <v>37</v>
      </c>
      <c r="D46" t="str">
        <f t="shared" si="0"/>
        <v>52 MyT Carga</v>
      </c>
      <c r="E46">
        <v>5</v>
      </c>
      <c r="F46">
        <v>2</v>
      </c>
      <c r="H46" t="s">
        <v>39</v>
      </c>
      <c r="I46">
        <v>0</v>
      </c>
      <c r="R46" t="s">
        <v>174</v>
      </c>
      <c r="S46" t="s">
        <v>173</v>
      </c>
      <c r="T46">
        <v>1</v>
      </c>
    </row>
    <row r="47" spans="2:20" x14ac:dyDescent="0.35">
      <c r="B47" t="s">
        <v>70</v>
      </c>
      <c r="C47">
        <v>38</v>
      </c>
      <c r="D47" t="str">
        <f t="shared" si="0"/>
        <v>53 MyT Cascos</v>
      </c>
      <c r="E47">
        <v>5</v>
      </c>
      <c r="F47">
        <v>3</v>
      </c>
      <c r="H47" t="s">
        <v>81</v>
      </c>
      <c r="I47">
        <v>0</v>
      </c>
      <c r="R47" t="s">
        <v>175</v>
      </c>
      <c r="S47" t="s">
        <v>173</v>
      </c>
      <c r="T47">
        <v>1</v>
      </c>
    </row>
    <row r="48" spans="2:20" x14ac:dyDescent="0.35">
      <c r="B48" t="s">
        <v>63</v>
      </c>
      <c r="C48">
        <v>39</v>
      </c>
      <c r="D48" t="str">
        <f t="shared" si="0"/>
        <v>54 Incendio</v>
      </c>
      <c r="E48">
        <v>5</v>
      </c>
      <c r="F48">
        <v>4</v>
      </c>
      <c r="H48" t="s">
        <v>41</v>
      </c>
      <c r="I48">
        <v>0</v>
      </c>
      <c r="R48" t="s">
        <v>185</v>
      </c>
      <c r="S48" t="s">
        <v>173</v>
      </c>
      <c r="T48">
        <v>1</v>
      </c>
    </row>
    <row r="49" spans="2:20" x14ac:dyDescent="0.35">
      <c r="B49" t="s">
        <v>15</v>
      </c>
      <c r="C49">
        <v>40</v>
      </c>
      <c r="D49" t="str">
        <f t="shared" si="0"/>
        <v>55 Riesgos Catastroficos</v>
      </c>
      <c r="E49">
        <v>5</v>
      </c>
      <c r="F49">
        <v>5</v>
      </c>
      <c r="R49" t="s">
        <v>186</v>
      </c>
      <c r="S49" t="s">
        <v>173</v>
      </c>
      <c r="T49">
        <v>1</v>
      </c>
    </row>
    <row r="50" spans="2:20" x14ac:dyDescent="0.35">
      <c r="B50" t="s">
        <v>31</v>
      </c>
      <c r="C50">
        <v>41</v>
      </c>
      <c r="D50" t="str">
        <f t="shared" si="0"/>
        <v>56 Terremoto y Erupcion Volcanica</v>
      </c>
      <c r="E50">
        <v>5</v>
      </c>
      <c r="F50">
        <v>6</v>
      </c>
    </row>
    <row r="51" spans="2:20" x14ac:dyDescent="0.35">
      <c r="B51" t="s">
        <v>68</v>
      </c>
      <c r="C51">
        <v>42</v>
      </c>
      <c r="D51" t="str">
        <f t="shared" si="0"/>
        <v>57 Huracan y Otros Riesgos Hidrometeorologicos</v>
      </c>
      <c r="E51">
        <v>5</v>
      </c>
      <c r="F51">
        <v>7</v>
      </c>
    </row>
    <row r="52" spans="2:20" x14ac:dyDescent="0.35">
      <c r="B52" t="s">
        <v>14</v>
      </c>
      <c r="C52">
        <v>43</v>
      </c>
      <c r="D52" t="str">
        <f t="shared" si="0"/>
        <v>58 Otros Riesgos Catastroficos</v>
      </c>
      <c r="E52">
        <v>5</v>
      </c>
      <c r="F52">
        <v>8</v>
      </c>
    </row>
    <row r="53" spans="2:20" x14ac:dyDescent="0.35">
      <c r="B53" t="s">
        <v>20</v>
      </c>
      <c r="C53">
        <v>44</v>
      </c>
      <c r="D53" t="str">
        <f t="shared" si="0"/>
        <v>59 Agricola y de Animales</v>
      </c>
      <c r="E53">
        <v>5</v>
      </c>
      <c r="F53">
        <v>9</v>
      </c>
    </row>
    <row r="54" spans="2:20" x14ac:dyDescent="0.35">
      <c r="B54" t="s">
        <v>19</v>
      </c>
      <c r="C54">
        <v>45</v>
      </c>
      <c r="D54" t="str">
        <f t="shared" si="0"/>
        <v>60 AyA Agricola</v>
      </c>
      <c r="E54">
        <v>6</v>
      </c>
      <c r="F54">
        <v>0</v>
      </c>
    </row>
    <row r="55" spans="2:20" x14ac:dyDescent="0.35">
      <c r="B55" t="s">
        <v>58</v>
      </c>
      <c r="C55">
        <v>46</v>
      </c>
      <c r="D55" t="str">
        <f t="shared" si="0"/>
        <v>61 AyA Otros</v>
      </c>
      <c r="E55">
        <v>6</v>
      </c>
      <c r="F55">
        <v>1</v>
      </c>
    </row>
    <row r="56" spans="2:20" x14ac:dyDescent="0.35">
      <c r="B56" t="s">
        <v>67</v>
      </c>
      <c r="C56">
        <v>47</v>
      </c>
      <c r="D56" t="str">
        <f t="shared" si="0"/>
        <v>62 AyA Pecuario</v>
      </c>
      <c r="E56">
        <v>6</v>
      </c>
      <c r="F56">
        <v>2</v>
      </c>
    </row>
    <row r="57" spans="2:20" x14ac:dyDescent="0.35">
      <c r="B57" t="s">
        <v>37</v>
      </c>
      <c r="C57">
        <v>48</v>
      </c>
      <c r="D57" t="str">
        <f t="shared" si="0"/>
        <v>63 Diversos</v>
      </c>
      <c r="E57">
        <v>6</v>
      </c>
      <c r="F57">
        <v>3</v>
      </c>
    </row>
    <row r="58" spans="2:20" x14ac:dyDescent="0.35">
      <c r="B58" t="s">
        <v>74</v>
      </c>
      <c r="C58">
        <v>49</v>
      </c>
      <c r="D58" t="str">
        <f t="shared" si="0"/>
        <v>64 Miscelaneos</v>
      </c>
      <c r="E58">
        <v>6</v>
      </c>
      <c r="F58">
        <v>4</v>
      </c>
    </row>
    <row r="59" spans="2:20" x14ac:dyDescent="0.35">
      <c r="B59" t="s">
        <v>39</v>
      </c>
      <c r="C59">
        <v>50</v>
      </c>
      <c r="D59" t="str">
        <f t="shared" si="0"/>
        <v>65 Tecnicos</v>
      </c>
      <c r="E59">
        <v>6</v>
      </c>
      <c r="F59">
        <v>5</v>
      </c>
    </row>
    <row r="60" spans="2:20" x14ac:dyDescent="0.35">
      <c r="B60" t="s">
        <v>81</v>
      </c>
      <c r="C60">
        <v>51</v>
      </c>
      <c r="D60" t="str">
        <f t="shared" si="0"/>
        <v>66 Credito</v>
      </c>
      <c r="E60">
        <v>6</v>
      </c>
      <c r="F60">
        <v>6</v>
      </c>
    </row>
    <row r="61" spans="2:20" x14ac:dyDescent="0.35">
      <c r="B61" t="s">
        <v>41</v>
      </c>
      <c r="C61">
        <v>52</v>
      </c>
      <c r="D61" t="str">
        <f t="shared" si="0"/>
        <v>67 Credito a la Vivienda</v>
      </c>
      <c r="E61">
        <v>6</v>
      </c>
      <c r="F61">
        <v>7</v>
      </c>
    </row>
    <row r="64" spans="2:20" x14ac:dyDescent="0.35">
      <c r="B64" t="s">
        <v>219</v>
      </c>
    </row>
    <row r="65" spans="2:4" x14ac:dyDescent="0.35">
      <c r="B65" t="s">
        <v>218</v>
      </c>
      <c r="D65" t="str">
        <f>E65&amp;F65&amp;" "&amp;B65</f>
        <v xml:space="preserve"> Daños</v>
      </c>
    </row>
    <row r="66" spans="2:4" x14ac:dyDescent="0.35">
      <c r="B66" t="s">
        <v>217</v>
      </c>
    </row>
    <row r="67" spans="2:4" x14ac:dyDescent="0.35">
      <c r="B67" t="s">
        <v>321</v>
      </c>
      <c r="D67" t="str">
        <f>E67&amp;F67&amp;" "&amp;B67</f>
        <v xml:space="preserve"> IMSS Incapacidad Permanente RT</v>
      </c>
    </row>
    <row r="68" spans="2:4" x14ac:dyDescent="0.35">
      <c r="B68" t="s">
        <v>324</v>
      </c>
      <c r="D68" t="str">
        <f>E68&amp;F68&amp;" "&amp;B68</f>
        <v xml:space="preserve"> IMSS Invalidez (invalidez y vida)</v>
      </c>
    </row>
    <row r="69" spans="2:4" x14ac:dyDescent="0.35">
      <c r="B69" t="s">
        <v>317</v>
      </c>
    </row>
    <row r="70" spans="2:4" x14ac:dyDescent="0.35">
      <c r="B70" t="s">
        <v>319</v>
      </c>
      <c r="D70" t="str">
        <f>E70&amp;F70&amp;" "&amp;B70</f>
        <v xml:space="preserve"> IMSS Muerte (invalidez y vida)</v>
      </c>
    </row>
    <row r="71" spans="2:4" x14ac:dyDescent="0.35">
      <c r="B71" t="s">
        <v>326</v>
      </c>
      <c r="D71" t="str">
        <f>E71&amp;F71&amp;" "&amp;B71</f>
        <v xml:space="preserve"> IMSS Muerte (riesgos de trabajo)</v>
      </c>
    </row>
    <row r="72" spans="2:4" x14ac:dyDescent="0.35">
      <c r="B72" t="s">
        <v>318</v>
      </c>
    </row>
    <row r="73" spans="2:4" x14ac:dyDescent="0.35">
      <c r="B73" t="s">
        <v>320</v>
      </c>
      <c r="D73" t="str">
        <f>E73&amp;F73&amp;" "&amp;B73</f>
        <v xml:space="preserve"> ISSSTE Invalidez (invalidez y vida)</v>
      </c>
    </row>
    <row r="74" spans="2:4" x14ac:dyDescent="0.35">
      <c r="B74" t="s">
        <v>323</v>
      </c>
      <c r="D74" t="str">
        <f>E74&amp;F74&amp;" "&amp;B74</f>
        <v xml:space="preserve"> ISSSTE Jubilacion (retiro, cesantia y vejez)</v>
      </c>
    </row>
    <row r="75" spans="2:4" x14ac:dyDescent="0.35">
      <c r="B75" t="s">
        <v>322</v>
      </c>
      <c r="D75" t="str">
        <f>E75&amp;F75&amp;" "&amp;B75</f>
        <v xml:space="preserve"> ISSSTE Muerte (invalidez y vida)</v>
      </c>
    </row>
    <row r="76" spans="2:4" x14ac:dyDescent="0.35">
      <c r="B76" t="s">
        <v>325</v>
      </c>
      <c r="D76" t="str">
        <f>E76&amp;F76&amp;" "&amp;B76</f>
        <v xml:space="preserve"> ISSSTE Muerte (riesgos de trabajo)</v>
      </c>
    </row>
    <row r="77" spans="2:4" x14ac:dyDescent="0.35">
      <c r="D77" t="str">
        <f t="shared" si="0"/>
        <v xml:space="preserve"> </v>
      </c>
    </row>
  </sheetData>
  <sortState xmlns:xlrd2="http://schemas.microsoft.com/office/spreadsheetml/2017/richdata2" ref="B64:D76">
    <sortCondition ref="B64:B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A9D97-016E-4BD4-A9E4-8847C8915B8A}">
  <sheetPr codeName="Hoja2">
    <tabColor rgb="FFFF0066"/>
  </sheetPr>
  <dimension ref="A4:XFC38"/>
  <sheetViews>
    <sheetView showGridLines="0" tabSelected="1" workbookViewId="0"/>
  </sheetViews>
  <sheetFormatPr baseColWidth="10" defaultColWidth="0" defaultRowHeight="14.5" x14ac:dyDescent="0.35"/>
  <cols>
    <col min="1" max="1" width="6.54296875" customWidth="1"/>
    <col min="2" max="5" width="11.54296875" style="25" customWidth="1"/>
    <col min="6" max="6" width="3.453125" style="25" customWidth="1"/>
    <col min="7" max="9" width="11.54296875" style="25" customWidth="1"/>
    <col min="10" max="10" width="13" style="25" customWidth="1"/>
    <col min="11" max="11" width="4.54296875" customWidth="1"/>
    <col min="12" max="12" width="7.453125" hidden="1" customWidth="1"/>
    <col min="13" max="16383" width="7.453125" hidden="1"/>
    <col min="16384" max="16384" width="2" hidden="1"/>
  </cols>
  <sheetData>
    <row r="4" spans="1:10" ht="22.5" x14ac:dyDescent="0.45">
      <c r="J4" s="127" t="s">
        <v>244</v>
      </c>
    </row>
    <row r="5" spans="1:10" x14ac:dyDescent="0.35">
      <c r="J5" s="128"/>
    </row>
    <row r="6" spans="1:10" ht="14.9" customHeight="1" x14ac:dyDescent="0.35">
      <c r="C6" s="129"/>
      <c r="D6" s="174" t="s">
        <v>245</v>
      </c>
      <c r="E6" s="174"/>
      <c r="F6" s="174"/>
      <c r="G6" s="174"/>
      <c r="H6" s="174"/>
      <c r="I6" s="174"/>
      <c r="J6" s="174"/>
    </row>
    <row r="7" spans="1:10" x14ac:dyDescent="0.35">
      <c r="B7" s="129"/>
      <c r="C7" s="129"/>
      <c r="D7" s="174"/>
      <c r="E7" s="174"/>
      <c r="F7" s="174"/>
      <c r="G7" s="174"/>
      <c r="H7" s="174"/>
      <c r="I7" s="174"/>
      <c r="J7" s="174"/>
    </row>
    <row r="8" spans="1:10" x14ac:dyDescent="0.35">
      <c r="B8" s="129"/>
      <c r="C8" s="129"/>
      <c r="D8" s="174"/>
      <c r="E8" s="174"/>
      <c r="F8" s="174"/>
      <c r="G8" s="174"/>
      <c r="H8" s="174"/>
      <c r="I8" s="174"/>
      <c r="J8" s="174"/>
    </row>
    <row r="9" spans="1:10" x14ac:dyDescent="0.35">
      <c r="B9" s="129"/>
      <c r="C9" s="129"/>
      <c r="D9" s="174"/>
      <c r="E9" s="174"/>
      <c r="F9" s="174"/>
      <c r="G9" s="174"/>
      <c r="H9" s="174"/>
      <c r="I9" s="174"/>
      <c r="J9" s="174"/>
    </row>
    <row r="10" spans="1:10" x14ac:dyDescent="0.35">
      <c r="B10" s="129"/>
      <c r="C10" s="129"/>
      <c r="D10" s="130"/>
      <c r="E10" s="130"/>
      <c r="F10" s="130"/>
      <c r="G10" s="130"/>
      <c r="H10" s="130"/>
      <c r="I10" s="131" t="s">
        <v>257</v>
      </c>
      <c r="J10" s="126" t="s">
        <v>404</v>
      </c>
    </row>
    <row r="11" spans="1:10" x14ac:dyDescent="0.35">
      <c r="B11" s="129"/>
      <c r="C11" s="129"/>
      <c r="D11" s="130"/>
      <c r="E11" s="130"/>
      <c r="F11" s="130"/>
      <c r="G11" s="130"/>
      <c r="H11" s="130"/>
      <c r="I11" s="131" t="s">
        <v>258</v>
      </c>
      <c r="J11" s="136">
        <f ca="1">TODAY()</f>
        <v>45754</v>
      </c>
    </row>
    <row r="12" spans="1:10" x14ac:dyDescent="0.35">
      <c r="B12" s="129"/>
      <c r="C12" s="129"/>
      <c r="D12" s="130"/>
      <c r="E12" s="130"/>
      <c r="F12" s="130"/>
      <c r="G12" s="130"/>
      <c r="H12" s="154"/>
      <c r="I12" s="155" t="s">
        <v>405</v>
      </c>
      <c r="J12" s="172">
        <v>0.998</v>
      </c>
    </row>
    <row r="13" spans="1:10" ht="5.15" customHeight="1" x14ac:dyDescent="0.35">
      <c r="B13" s="129"/>
      <c r="C13" s="129"/>
      <c r="D13" s="130"/>
      <c r="E13" s="130"/>
      <c r="F13" s="130"/>
      <c r="G13" s="130"/>
      <c r="H13" s="130"/>
      <c r="I13" s="131"/>
      <c r="J13" s="136"/>
    </row>
    <row r="14" spans="1:10" x14ac:dyDescent="0.35">
      <c r="B14" s="175" t="s">
        <v>254</v>
      </c>
      <c r="C14" s="175"/>
      <c r="D14" s="175"/>
      <c r="E14" s="175"/>
      <c r="F14" s="132"/>
      <c r="G14" s="175" t="s">
        <v>255</v>
      </c>
      <c r="H14" s="175"/>
      <c r="I14" s="175"/>
      <c r="J14" s="175"/>
    </row>
    <row r="15" spans="1:10" x14ac:dyDescent="0.35">
      <c r="A15" s="125"/>
      <c r="B15" s="175"/>
      <c r="C15" s="175"/>
      <c r="D15" s="175"/>
      <c r="E15" s="175"/>
      <c r="F15" s="132"/>
      <c r="G15" s="175"/>
      <c r="H15" s="175"/>
      <c r="I15" s="175"/>
      <c r="J15" s="175"/>
    </row>
    <row r="21" spans="1:11" x14ac:dyDescent="0.35">
      <c r="A21" s="156"/>
      <c r="B21" s="171" t="s">
        <v>403</v>
      </c>
      <c r="K21" s="156"/>
    </row>
    <row r="22" spans="1:11" x14ac:dyDescent="0.35">
      <c r="A22" s="156"/>
      <c r="B22" s="176" t="s">
        <v>407</v>
      </c>
      <c r="C22" s="176"/>
      <c r="D22" s="176"/>
      <c r="E22" s="176"/>
      <c r="F22" s="176"/>
      <c r="G22" s="176"/>
      <c r="H22" s="176"/>
      <c r="I22" s="176"/>
      <c r="J22" s="176"/>
      <c r="K22" s="156"/>
    </row>
    <row r="23" spans="1:11" x14ac:dyDescent="0.35">
      <c r="A23" s="156"/>
      <c r="B23" s="176"/>
      <c r="C23" s="176"/>
      <c r="D23" s="176"/>
      <c r="E23" s="176"/>
      <c r="F23" s="176"/>
      <c r="G23" s="176"/>
      <c r="H23" s="176"/>
      <c r="I23" s="176"/>
      <c r="J23" s="176"/>
      <c r="K23" s="157"/>
    </row>
    <row r="24" spans="1:11" x14ac:dyDescent="0.35">
      <c r="A24" s="156"/>
      <c r="B24" s="157"/>
      <c r="C24" s="157"/>
      <c r="D24" s="157"/>
      <c r="E24" s="157"/>
      <c r="F24" s="157"/>
      <c r="G24" s="157"/>
      <c r="H24" s="157"/>
      <c r="I24" s="157"/>
      <c r="J24" s="157"/>
      <c r="K24" s="157"/>
    </row>
    <row r="25" spans="1:11" x14ac:dyDescent="0.35">
      <c r="A25" s="173"/>
      <c r="B25" s="173"/>
      <c r="C25" s="156"/>
      <c r="D25" s="156"/>
      <c r="E25" s="156"/>
      <c r="F25" s="173"/>
      <c r="G25" s="173"/>
      <c r="H25" s="156"/>
      <c r="I25" s="156"/>
      <c r="J25" s="156"/>
      <c r="K25" s="156"/>
    </row>
    <row r="26" spans="1:11" x14ac:dyDescent="0.35">
      <c r="B26" s="133" t="s">
        <v>256</v>
      </c>
    </row>
    <row r="28" spans="1:11" x14ac:dyDescent="0.35">
      <c r="B28" s="134" t="s">
        <v>246</v>
      </c>
    </row>
    <row r="29" spans="1:11" x14ac:dyDescent="0.35">
      <c r="B29" s="135" t="s">
        <v>247</v>
      </c>
    </row>
    <row r="30" spans="1:11" x14ac:dyDescent="0.35">
      <c r="B30" s="135"/>
    </row>
    <row r="31" spans="1:11" x14ac:dyDescent="0.35">
      <c r="B31" s="134" t="s">
        <v>248</v>
      </c>
    </row>
    <row r="32" spans="1:11" x14ac:dyDescent="0.35">
      <c r="B32" s="135" t="s">
        <v>249</v>
      </c>
    </row>
    <row r="33" spans="2:2" x14ac:dyDescent="0.35">
      <c r="B33" s="135"/>
    </row>
    <row r="34" spans="2:2" x14ac:dyDescent="0.35">
      <c r="B34" s="134" t="s">
        <v>250</v>
      </c>
    </row>
    <row r="35" spans="2:2" x14ac:dyDescent="0.35">
      <c r="B35" s="135" t="s">
        <v>251</v>
      </c>
    </row>
    <row r="36" spans="2:2" x14ac:dyDescent="0.35">
      <c r="B36" s="135"/>
    </row>
    <row r="37" spans="2:2" x14ac:dyDescent="0.35">
      <c r="B37" s="134" t="s">
        <v>252</v>
      </c>
    </row>
    <row r="38" spans="2:2" x14ac:dyDescent="0.35">
      <c r="B38" s="135" t="s">
        <v>253</v>
      </c>
    </row>
  </sheetData>
  <sheetProtection formatCells="0" formatColumns="0" formatRows="0" insertColumns="0" insertRows="0" insertHyperlinks="0" deleteColumns="0" deleteRows="0" sort="0" autoFilter="0" pivotTables="0"/>
  <mergeCells count="6">
    <mergeCell ref="A25:B25"/>
    <mergeCell ref="F25:G25"/>
    <mergeCell ref="D6:J9"/>
    <mergeCell ref="B14:E15"/>
    <mergeCell ref="G14:J15"/>
    <mergeCell ref="B22:J2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283AA-B056-4628-89DC-3D3AC5468B23}">
  <sheetPr codeName="Hoja8">
    <tabColor rgb="FF0070C0"/>
  </sheetPr>
  <dimension ref="A1:WVT129"/>
  <sheetViews>
    <sheetView showGridLines="0" zoomScaleNormal="100" workbookViewId="0">
      <pane ySplit="7" topLeftCell="A8" activePane="bottomLeft" state="frozen"/>
      <selection pane="bottomLeft" activeCell="E9" sqref="E9"/>
    </sheetView>
  </sheetViews>
  <sheetFormatPr baseColWidth="10" defaultColWidth="0" defaultRowHeight="13.5" x14ac:dyDescent="0.25"/>
  <cols>
    <col min="1" max="1" width="2" style="159" customWidth="1"/>
    <col min="2" max="2" width="5.453125" style="159" customWidth="1"/>
    <col min="3" max="3" width="24.453125" style="159" customWidth="1"/>
    <col min="4" max="5" width="12" style="159" customWidth="1"/>
    <col min="6" max="7" width="9.453125" style="168" customWidth="1"/>
    <col min="8" max="8" width="12" style="159" customWidth="1"/>
    <col min="9" max="9" width="9.453125" style="168" customWidth="1"/>
    <col min="10" max="10" width="13.453125" style="168" customWidth="1"/>
    <col min="11" max="12" width="9.453125" style="168" customWidth="1"/>
    <col min="13" max="15" width="11.453125" style="15" customWidth="1"/>
    <col min="16" max="18" width="11.453125" style="15" hidden="1" customWidth="1"/>
    <col min="19" max="45" width="11.453125" style="15" hidden="1"/>
    <col min="46" max="256" width="11.453125" style="3" hidden="1"/>
    <col min="257" max="257" width="2.453125" style="3" hidden="1"/>
    <col min="258" max="258" width="7.54296875" style="3" hidden="1"/>
    <col min="259" max="259" width="19.453125" style="3" hidden="1"/>
    <col min="260" max="261" width="12" style="3" hidden="1"/>
    <col min="262" max="263" width="9.453125" style="3" hidden="1"/>
    <col min="264" max="264" width="12" style="3" hidden="1"/>
    <col min="265" max="267" width="9.453125" style="3" hidden="1"/>
    <col min="268" max="268" width="3.54296875" style="3" hidden="1"/>
    <col min="269" max="512" width="11.453125" style="3" hidden="1"/>
    <col min="513" max="513" width="2.453125" style="3" hidden="1"/>
    <col min="514" max="514" width="7.54296875" style="3" hidden="1"/>
    <col min="515" max="515" width="19.453125" style="3" hidden="1"/>
    <col min="516" max="517" width="12" style="3" hidden="1"/>
    <col min="518" max="519" width="9.453125" style="3" hidden="1"/>
    <col min="520" max="520" width="12" style="3" hidden="1"/>
    <col min="521" max="523" width="9.453125" style="3" hidden="1"/>
    <col min="524" max="524" width="3.54296875" style="3" hidden="1"/>
    <col min="525" max="768" width="11.453125" style="3" hidden="1"/>
    <col min="769" max="769" width="2.453125" style="3" hidden="1"/>
    <col min="770" max="770" width="7.54296875" style="3" hidden="1"/>
    <col min="771" max="771" width="19.453125" style="3" hidden="1"/>
    <col min="772" max="773" width="12" style="3" hidden="1"/>
    <col min="774" max="775" width="9.453125" style="3" hidden="1"/>
    <col min="776" max="776" width="12" style="3" hidden="1"/>
    <col min="777" max="779" width="9.453125" style="3" hidden="1"/>
    <col min="780" max="780" width="3.54296875" style="3" hidden="1"/>
    <col min="781" max="1024" width="11.453125" style="3" hidden="1"/>
    <col min="1025" max="1025" width="2.453125" style="3" hidden="1"/>
    <col min="1026" max="1026" width="7.54296875" style="3" hidden="1"/>
    <col min="1027" max="1027" width="19.453125" style="3" hidden="1"/>
    <col min="1028" max="1029" width="12" style="3" hidden="1"/>
    <col min="1030" max="1031" width="9.453125" style="3" hidden="1"/>
    <col min="1032" max="1032" width="12" style="3" hidden="1"/>
    <col min="1033" max="1035" width="9.453125" style="3" hidden="1"/>
    <col min="1036" max="1036" width="3.54296875" style="3" hidden="1"/>
    <col min="1037" max="1280" width="11.453125" style="3" hidden="1"/>
    <col min="1281" max="1281" width="2.453125" style="3" hidden="1"/>
    <col min="1282" max="1282" width="7.54296875" style="3" hidden="1"/>
    <col min="1283" max="1283" width="19.453125" style="3" hidden="1"/>
    <col min="1284" max="1285" width="12" style="3" hidden="1"/>
    <col min="1286" max="1287" width="9.453125" style="3" hidden="1"/>
    <col min="1288" max="1288" width="12" style="3" hidden="1"/>
    <col min="1289" max="1291" width="9.453125" style="3" hidden="1"/>
    <col min="1292" max="1292" width="3.54296875" style="3" hidden="1"/>
    <col min="1293" max="1536" width="11.453125" style="3" hidden="1"/>
    <col min="1537" max="1537" width="2.453125" style="3" hidden="1"/>
    <col min="1538" max="1538" width="7.54296875" style="3" hidden="1"/>
    <col min="1539" max="1539" width="19.453125" style="3" hidden="1"/>
    <col min="1540" max="1541" width="12" style="3" hidden="1"/>
    <col min="1542" max="1543" width="9.453125" style="3" hidden="1"/>
    <col min="1544" max="1544" width="12" style="3" hidden="1"/>
    <col min="1545" max="1547" width="9.453125" style="3" hidden="1"/>
    <col min="1548" max="1548" width="3.54296875" style="3" hidden="1"/>
    <col min="1549" max="1792" width="11.453125" style="3" hidden="1"/>
    <col min="1793" max="1793" width="2.453125" style="3" hidden="1"/>
    <col min="1794" max="1794" width="7.54296875" style="3" hidden="1"/>
    <col min="1795" max="1795" width="19.453125" style="3" hidden="1"/>
    <col min="1796" max="1797" width="12" style="3" hidden="1"/>
    <col min="1798" max="1799" width="9.453125" style="3" hidden="1"/>
    <col min="1800" max="1800" width="12" style="3" hidden="1"/>
    <col min="1801" max="1803" width="9.453125" style="3" hidden="1"/>
    <col min="1804" max="1804" width="3.54296875" style="3" hidden="1"/>
    <col min="1805" max="2048" width="11.453125" style="3" hidden="1"/>
    <col min="2049" max="2049" width="2.453125" style="3" hidden="1"/>
    <col min="2050" max="2050" width="7.54296875" style="3" hidden="1"/>
    <col min="2051" max="2051" width="19.453125" style="3" hidden="1"/>
    <col min="2052" max="2053" width="12" style="3" hidden="1"/>
    <col min="2054" max="2055" width="9.453125" style="3" hidden="1"/>
    <col min="2056" max="2056" width="12" style="3" hidden="1"/>
    <col min="2057" max="2059" width="9.453125" style="3" hidden="1"/>
    <col min="2060" max="2060" width="3.54296875" style="3" hidden="1"/>
    <col min="2061" max="2304" width="11.453125" style="3" hidden="1"/>
    <col min="2305" max="2305" width="2.453125" style="3" hidden="1"/>
    <col min="2306" max="2306" width="7.54296875" style="3" hidden="1"/>
    <col min="2307" max="2307" width="19.453125" style="3" hidden="1"/>
    <col min="2308" max="2309" width="12" style="3" hidden="1"/>
    <col min="2310" max="2311" width="9.453125" style="3" hidden="1"/>
    <col min="2312" max="2312" width="12" style="3" hidden="1"/>
    <col min="2313" max="2315" width="9.453125" style="3" hidden="1"/>
    <col min="2316" max="2316" width="3.54296875" style="3" hidden="1"/>
    <col min="2317" max="2560" width="11.453125" style="3" hidden="1"/>
    <col min="2561" max="2561" width="2.453125" style="3" hidden="1"/>
    <col min="2562" max="2562" width="7.54296875" style="3" hidden="1"/>
    <col min="2563" max="2563" width="19.453125" style="3" hidden="1"/>
    <col min="2564" max="2565" width="12" style="3" hidden="1"/>
    <col min="2566" max="2567" width="9.453125" style="3" hidden="1"/>
    <col min="2568" max="2568" width="12" style="3" hidden="1"/>
    <col min="2569" max="2571" width="9.453125" style="3" hidden="1"/>
    <col min="2572" max="2572" width="3.54296875" style="3" hidden="1"/>
    <col min="2573" max="2816" width="11.453125" style="3" hidden="1"/>
    <col min="2817" max="2817" width="2.453125" style="3" hidden="1"/>
    <col min="2818" max="2818" width="7.54296875" style="3" hidden="1"/>
    <col min="2819" max="2819" width="19.453125" style="3" hidden="1"/>
    <col min="2820" max="2821" width="12" style="3" hidden="1"/>
    <col min="2822" max="2823" width="9.453125" style="3" hidden="1"/>
    <col min="2824" max="2824" width="12" style="3" hidden="1"/>
    <col min="2825" max="2827" width="9.453125" style="3" hidden="1"/>
    <col min="2828" max="2828" width="3.54296875" style="3" hidden="1"/>
    <col min="2829" max="3072" width="11.453125" style="3" hidden="1"/>
    <col min="3073" max="3073" width="2.453125" style="3" hidden="1"/>
    <col min="3074" max="3074" width="7.54296875" style="3" hidden="1"/>
    <col min="3075" max="3075" width="19.453125" style="3" hidden="1"/>
    <col min="3076" max="3077" width="12" style="3" hidden="1"/>
    <col min="3078" max="3079" width="9.453125" style="3" hidden="1"/>
    <col min="3080" max="3080" width="12" style="3" hidden="1"/>
    <col min="3081" max="3083" width="9.453125" style="3" hidden="1"/>
    <col min="3084" max="3084" width="3.54296875" style="3" hidden="1"/>
    <col min="3085" max="3328" width="11.453125" style="3" hidden="1"/>
    <col min="3329" max="3329" width="2.453125" style="3" hidden="1"/>
    <col min="3330" max="3330" width="7.54296875" style="3" hidden="1"/>
    <col min="3331" max="3331" width="19.453125" style="3" hidden="1"/>
    <col min="3332" max="3333" width="12" style="3" hidden="1"/>
    <col min="3334" max="3335" width="9.453125" style="3" hidden="1"/>
    <col min="3336" max="3336" width="12" style="3" hidden="1"/>
    <col min="3337" max="3339" width="9.453125" style="3" hidden="1"/>
    <col min="3340" max="3340" width="3.54296875" style="3" hidden="1"/>
    <col min="3341" max="3584" width="11.453125" style="3" hidden="1"/>
    <col min="3585" max="3585" width="2.453125" style="3" hidden="1"/>
    <col min="3586" max="3586" width="7.54296875" style="3" hidden="1"/>
    <col min="3587" max="3587" width="19.453125" style="3" hidden="1"/>
    <col min="3588" max="3589" width="12" style="3" hidden="1"/>
    <col min="3590" max="3591" width="9.453125" style="3" hidden="1"/>
    <col min="3592" max="3592" width="12" style="3" hidden="1"/>
    <col min="3593" max="3595" width="9.453125" style="3" hidden="1"/>
    <col min="3596" max="3596" width="3.54296875" style="3" hidden="1"/>
    <col min="3597" max="3840" width="11.453125" style="3" hidden="1"/>
    <col min="3841" max="3841" width="2.453125" style="3" hidden="1"/>
    <col min="3842" max="3842" width="7.54296875" style="3" hidden="1"/>
    <col min="3843" max="3843" width="19.453125" style="3" hidden="1"/>
    <col min="3844" max="3845" width="12" style="3" hidden="1"/>
    <col min="3846" max="3847" width="9.453125" style="3" hidden="1"/>
    <col min="3848" max="3848" width="12" style="3" hidden="1"/>
    <col min="3849" max="3851" width="9.453125" style="3" hidden="1"/>
    <col min="3852" max="3852" width="3.54296875" style="3" hidden="1"/>
    <col min="3853" max="4096" width="11.453125" style="3" hidden="1"/>
    <col min="4097" max="4097" width="2.453125" style="3" hidden="1"/>
    <col min="4098" max="4098" width="7.54296875" style="3" hidden="1"/>
    <col min="4099" max="4099" width="19.453125" style="3" hidden="1"/>
    <col min="4100" max="4101" width="12" style="3" hidden="1"/>
    <col min="4102" max="4103" width="9.453125" style="3" hidden="1"/>
    <col min="4104" max="4104" width="12" style="3" hidden="1"/>
    <col min="4105" max="4107" width="9.453125" style="3" hidden="1"/>
    <col min="4108" max="4108" width="3.54296875" style="3" hidden="1"/>
    <col min="4109" max="4352" width="11.453125" style="3" hidden="1"/>
    <col min="4353" max="4353" width="2.453125" style="3" hidden="1"/>
    <col min="4354" max="4354" width="7.54296875" style="3" hidden="1"/>
    <col min="4355" max="4355" width="19.453125" style="3" hidden="1"/>
    <col min="4356" max="4357" width="12" style="3" hidden="1"/>
    <col min="4358" max="4359" width="9.453125" style="3" hidden="1"/>
    <col min="4360" max="4360" width="12" style="3" hidden="1"/>
    <col min="4361" max="4363" width="9.453125" style="3" hidden="1"/>
    <col min="4364" max="4364" width="3.54296875" style="3" hidden="1"/>
    <col min="4365" max="4608" width="11.453125" style="3" hidden="1"/>
    <col min="4609" max="4609" width="2.453125" style="3" hidden="1"/>
    <col min="4610" max="4610" width="7.54296875" style="3" hidden="1"/>
    <col min="4611" max="4611" width="19.453125" style="3" hidden="1"/>
    <col min="4612" max="4613" width="12" style="3" hidden="1"/>
    <col min="4614" max="4615" width="9.453125" style="3" hidden="1"/>
    <col min="4616" max="4616" width="12" style="3" hidden="1"/>
    <col min="4617" max="4619" width="9.453125" style="3" hidden="1"/>
    <col min="4620" max="4620" width="3.54296875" style="3" hidden="1"/>
    <col min="4621" max="4864" width="11.453125" style="3" hidden="1"/>
    <col min="4865" max="4865" width="2.453125" style="3" hidden="1"/>
    <col min="4866" max="4866" width="7.54296875" style="3" hidden="1"/>
    <col min="4867" max="4867" width="19.453125" style="3" hidden="1"/>
    <col min="4868" max="4869" width="12" style="3" hidden="1"/>
    <col min="4870" max="4871" width="9.453125" style="3" hidden="1"/>
    <col min="4872" max="4872" width="12" style="3" hidden="1"/>
    <col min="4873" max="4875" width="9.453125" style="3" hidden="1"/>
    <col min="4876" max="4876" width="3.54296875" style="3" hidden="1"/>
    <col min="4877" max="5120" width="11.453125" style="3" hidden="1"/>
    <col min="5121" max="5121" width="2.453125" style="3" hidden="1"/>
    <col min="5122" max="5122" width="7.54296875" style="3" hidden="1"/>
    <col min="5123" max="5123" width="19.453125" style="3" hidden="1"/>
    <col min="5124" max="5125" width="12" style="3" hidden="1"/>
    <col min="5126" max="5127" width="9.453125" style="3" hidden="1"/>
    <col min="5128" max="5128" width="12" style="3" hidden="1"/>
    <col min="5129" max="5131" width="9.453125" style="3" hidden="1"/>
    <col min="5132" max="5132" width="3.54296875" style="3" hidden="1"/>
    <col min="5133" max="5376" width="11.453125" style="3" hidden="1"/>
    <col min="5377" max="5377" width="2.453125" style="3" hidden="1"/>
    <col min="5378" max="5378" width="7.54296875" style="3" hidden="1"/>
    <col min="5379" max="5379" width="19.453125" style="3" hidden="1"/>
    <col min="5380" max="5381" width="12" style="3" hidden="1"/>
    <col min="5382" max="5383" width="9.453125" style="3" hidden="1"/>
    <col min="5384" max="5384" width="12" style="3" hidden="1"/>
    <col min="5385" max="5387" width="9.453125" style="3" hidden="1"/>
    <col min="5388" max="5388" width="3.54296875" style="3" hidden="1"/>
    <col min="5389" max="5632" width="11.453125" style="3" hidden="1"/>
    <col min="5633" max="5633" width="2.453125" style="3" hidden="1"/>
    <col min="5634" max="5634" width="7.54296875" style="3" hidden="1"/>
    <col min="5635" max="5635" width="19.453125" style="3" hidden="1"/>
    <col min="5636" max="5637" width="12" style="3" hidden="1"/>
    <col min="5638" max="5639" width="9.453125" style="3" hidden="1"/>
    <col min="5640" max="5640" width="12" style="3" hidden="1"/>
    <col min="5641" max="5643" width="9.453125" style="3" hidden="1"/>
    <col min="5644" max="5644" width="3.54296875" style="3" hidden="1"/>
    <col min="5645" max="5888" width="11.453125" style="3" hidden="1"/>
    <col min="5889" max="5889" width="2.453125" style="3" hidden="1"/>
    <col min="5890" max="5890" width="7.54296875" style="3" hidden="1"/>
    <col min="5891" max="5891" width="19.453125" style="3" hidden="1"/>
    <col min="5892" max="5893" width="12" style="3" hidden="1"/>
    <col min="5894" max="5895" width="9.453125" style="3" hidden="1"/>
    <col min="5896" max="5896" width="12" style="3" hidden="1"/>
    <col min="5897" max="5899" width="9.453125" style="3" hidden="1"/>
    <col min="5900" max="5900" width="3.54296875" style="3" hidden="1"/>
    <col min="5901" max="6144" width="11.453125" style="3" hidden="1"/>
    <col min="6145" max="6145" width="2.453125" style="3" hidden="1"/>
    <col min="6146" max="6146" width="7.54296875" style="3" hidden="1"/>
    <col min="6147" max="6147" width="19.453125" style="3" hidden="1"/>
    <col min="6148" max="6149" width="12" style="3" hidden="1"/>
    <col min="6150" max="6151" width="9.453125" style="3" hidden="1"/>
    <col min="6152" max="6152" width="12" style="3" hidden="1"/>
    <col min="6153" max="6155" width="9.453125" style="3" hidden="1"/>
    <col min="6156" max="6156" width="3.54296875" style="3" hidden="1"/>
    <col min="6157" max="6400" width="11.453125" style="3" hidden="1"/>
    <col min="6401" max="6401" width="2.453125" style="3" hidden="1"/>
    <col min="6402" max="6402" width="7.54296875" style="3" hidden="1"/>
    <col min="6403" max="6403" width="19.453125" style="3" hidden="1"/>
    <col min="6404" max="6405" width="12" style="3" hidden="1"/>
    <col min="6406" max="6407" width="9.453125" style="3" hidden="1"/>
    <col min="6408" max="6408" width="12" style="3" hidden="1"/>
    <col min="6409" max="6411" width="9.453125" style="3" hidden="1"/>
    <col min="6412" max="6412" width="3.54296875" style="3" hidden="1"/>
    <col min="6413" max="6656" width="11.453125" style="3" hidden="1"/>
    <col min="6657" max="6657" width="2.453125" style="3" hidden="1"/>
    <col min="6658" max="6658" width="7.54296875" style="3" hidden="1"/>
    <col min="6659" max="6659" width="19.453125" style="3" hidden="1"/>
    <col min="6660" max="6661" width="12" style="3" hidden="1"/>
    <col min="6662" max="6663" width="9.453125" style="3" hidden="1"/>
    <col min="6664" max="6664" width="12" style="3" hidden="1"/>
    <col min="6665" max="6667" width="9.453125" style="3" hidden="1"/>
    <col min="6668" max="6668" width="3.54296875" style="3" hidden="1"/>
    <col min="6669" max="6912" width="11.453125" style="3" hidden="1"/>
    <col min="6913" max="6913" width="2.453125" style="3" hidden="1"/>
    <col min="6914" max="6914" width="7.54296875" style="3" hidden="1"/>
    <col min="6915" max="6915" width="19.453125" style="3" hidden="1"/>
    <col min="6916" max="6917" width="12" style="3" hidden="1"/>
    <col min="6918" max="6919" width="9.453125" style="3" hidden="1"/>
    <col min="6920" max="6920" width="12" style="3" hidden="1"/>
    <col min="6921" max="6923" width="9.453125" style="3" hidden="1"/>
    <col min="6924" max="6924" width="3.54296875" style="3" hidden="1"/>
    <col min="6925" max="7168" width="11.453125" style="3" hidden="1"/>
    <col min="7169" max="7169" width="2.453125" style="3" hidden="1"/>
    <col min="7170" max="7170" width="7.54296875" style="3" hidden="1"/>
    <col min="7171" max="7171" width="19.453125" style="3" hidden="1"/>
    <col min="7172" max="7173" width="12" style="3" hidden="1"/>
    <col min="7174" max="7175" width="9.453125" style="3" hidden="1"/>
    <col min="7176" max="7176" width="12" style="3" hidden="1"/>
    <col min="7177" max="7179" width="9.453125" style="3" hidden="1"/>
    <col min="7180" max="7180" width="3.54296875" style="3" hidden="1"/>
    <col min="7181" max="7424" width="11.453125" style="3" hidden="1"/>
    <col min="7425" max="7425" width="2.453125" style="3" hidden="1"/>
    <col min="7426" max="7426" width="7.54296875" style="3" hidden="1"/>
    <col min="7427" max="7427" width="19.453125" style="3" hidden="1"/>
    <col min="7428" max="7429" width="12" style="3" hidden="1"/>
    <col min="7430" max="7431" width="9.453125" style="3" hidden="1"/>
    <col min="7432" max="7432" width="12" style="3" hidden="1"/>
    <col min="7433" max="7435" width="9.453125" style="3" hidden="1"/>
    <col min="7436" max="7436" width="3.54296875" style="3" hidden="1"/>
    <col min="7437" max="7680" width="11.453125" style="3" hidden="1"/>
    <col min="7681" max="7681" width="2.453125" style="3" hidden="1"/>
    <col min="7682" max="7682" width="7.54296875" style="3" hidden="1"/>
    <col min="7683" max="7683" width="19.453125" style="3" hidden="1"/>
    <col min="7684" max="7685" width="12" style="3" hidden="1"/>
    <col min="7686" max="7687" width="9.453125" style="3" hidden="1"/>
    <col min="7688" max="7688" width="12" style="3" hidden="1"/>
    <col min="7689" max="7691" width="9.453125" style="3" hidden="1"/>
    <col min="7692" max="7692" width="3.54296875" style="3" hidden="1"/>
    <col min="7693" max="7936" width="11.453125" style="3" hidden="1"/>
    <col min="7937" max="7937" width="2.453125" style="3" hidden="1"/>
    <col min="7938" max="7938" width="7.54296875" style="3" hidden="1"/>
    <col min="7939" max="7939" width="19.453125" style="3" hidden="1"/>
    <col min="7940" max="7941" width="12" style="3" hidden="1"/>
    <col min="7942" max="7943" width="9.453125" style="3" hidden="1"/>
    <col min="7944" max="7944" width="12" style="3" hidden="1"/>
    <col min="7945" max="7947" width="9.453125" style="3" hidden="1"/>
    <col min="7948" max="7948" width="3.54296875" style="3" hidden="1"/>
    <col min="7949" max="8192" width="11.453125" style="3" hidden="1"/>
    <col min="8193" max="8193" width="2.453125" style="3" hidden="1"/>
    <col min="8194" max="8194" width="7.54296875" style="3" hidden="1"/>
    <col min="8195" max="8195" width="19.453125" style="3" hidden="1"/>
    <col min="8196" max="8197" width="12" style="3" hidden="1"/>
    <col min="8198" max="8199" width="9.453125" style="3" hidden="1"/>
    <col min="8200" max="8200" width="12" style="3" hidden="1"/>
    <col min="8201" max="8203" width="9.453125" style="3" hidden="1"/>
    <col min="8204" max="8204" width="3.54296875" style="3" hidden="1"/>
    <col min="8205" max="8448" width="11.453125" style="3" hidden="1"/>
    <col min="8449" max="8449" width="2.453125" style="3" hidden="1"/>
    <col min="8450" max="8450" width="7.54296875" style="3" hidden="1"/>
    <col min="8451" max="8451" width="19.453125" style="3" hidden="1"/>
    <col min="8452" max="8453" width="12" style="3" hidden="1"/>
    <col min="8454" max="8455" width="9.453125" style="3" hidden="1"/>
    <col min="8456" max="8456" width="12" style="3" hidden="1"/>
    <col min="8457" max="8459" width="9.453125" style="3" hidden="1"/>
    <col min="8460" max="8460" width="3.54296875" style="3" hidden="1"/>
    <col min="8461" max="8704" width="11.453125" style="3" hidden="1"/>
    <col min="8705" max="8705" width="2.453125" style="3" hidden="1"/>
    <col min="8706" max="8706" width="7.54296875" style="3" hidden="1"/>
    <col min="8707" max="8707" width="19.453125" style="3" hidden="1"/>
    <col min="8708" max="8709" width="12" style="3" hidden="1"/>
    <col min="8710" max="8711" width="9.453125" style="3" hidden="1"/>
    <col min="8712" max="8712" width="12" style="3" hidden="1"/>
    <col min="8713" max="8715" width="9.453125" style="3" hidden="1"/>
    <col min="8716" max="8716" width="3.54296875" style="3" hidden="1"/>
    <col min="8717" max="8960" width="11.453125" style="3" hidden="1"/>
    <col min="8961" max="8961" width="2.453125" style="3" hidden="1"/>
    <col min="8962" max="8962" width="7.54296875" style="3" hidden="1"/>
    <col min="8963" max="8963" width="19.453125" style="3" hidden="1"/>
    <col min="8964" max="8965" width="12" style="3" hidden="1"/>
    <col min="8966" max="8967" width="9.453125" style="3" hidden="1"/>
    <col min="8968" max="8968" width="12" style="3" hidden="1"/>
    <col min="8969" max="8971" width="9.453125" style="3" hidden="1"/>
    <col min="8972" max="8972" width="3.54296875" style="3" hidden="1"/>
    <col min="8973" max="9216" width="11.453125" style="3" hidden="1"/>
    <col min="9217" max="9217" width="2.453125" style="3" hidden="1"/>
    <col min="9218" max="9218" width="7.54296875" style="3" hidden="1"/>
    <col min="9219" max="9219" width="19.453125" style="3" hidden="1"/>
    <col min="9220" max="9221" width="12" style="3" hidden="1"/>
    <col min="9222" max="9223" width="9.453125" style="3" hidden="1"/>
    <col min="9224" max="9224" width="12" style="3" hidden="1"/>
    <col min="9225" max="9227" width="9.453125" style="3" hidden="1"/>
    <col min="9228" max="9228" width="3.54296875" style="3" hidden="1"/>
    <col min="9229" max="9472" width="11.453125" style="3" hidden="1"/>
    <col min="9473" max="9473" width="2.453125" style="3" hidden="1"/>
    <col min="9474" max="9474" width="7.54296875" style="3" hidden="1"/>
    <col min="9475" max="9475" width="19.453125" style="3" hidden="1"/>
    <col min="9476" max="9477" width="12" style="3" hidden="1"/>
    <col min="9478" max="9479" width="9.453125" style="3" hidden="1"/>
    <col min="9480" max="9480" width="12" style="3" hidden="1"/>
    <col min="9481" max="9483" width="9.453125" style="3" hidden="1"/>
    <col min="9484" max="9484" width="3.54296875" style="3" hidden="1"/>
    <col min="9485" max="9728" width="11.453125" style="3" hidden="1"/>
    <col min="9729" max="9729" width="2.453125" style="3" hidden="1"/>
    <col min="9730" max="9730" width="7.54296875" style="3" hidden="1"/>
    <col min="9731" max="9731" width="19.453125" style="3" hidden="1"/>
    <col min="9732" max="9733" width="12" style="3" hidden="1"/>
    <col min="9734" max="9735" width="9.453125" style="3" hidden="1"/>
    <col min="9736" max="9736" width="12" style="3" hidden="1"/>
    <col min="9737" max="9739" width="9.453125" style="3" hidden="1"/>
    <col min="9740" max="9740" width="3.54296875" style="3" hidden="1"/>
    <col min="9741" max="9984" width="11.453125" style="3" hidden="1"/>
    <col min="9985" max="9985" width="2.453125" style="3" hidden="1"/>
    <col min="9986" max="9986" width="7.54296875" style="3" hidden="1"/>
    <col min="9987" max="9987" width="19.453125" style="3" hidden="1"/>
    <col min="9988" max="9989" width="12" style="3" hidden="1"/>
    <col min="9990" max="9991" width="9.453125" style="3" hidden="1"/>
    <col min="9992" max="9992" width="12" style="3" hidden="1"/>
    <col min="9993" max="9995" width="9.453125" style="3" hidden="1"/>
    <col min="9996" max="9996" width="3.54296875" style="3" hidden="1"/>
    <col min="9997" max="10240" width="11.453125" style="3" hidden="1"/>
    <col min="10241" max="10241" width="2.453125" style="3" hidden="1"/>
    <col min="10242" max="10242" width="7.54296875" style="3" hidden="1"/>
    <col min="10243" max="10243" width="19.453125" style="3" hidden="1"/>
    <col min="10244" max="10245" width="12" style="3" hidden="1"/>
    <col min="10246" max="10247" width="9.453125" style="3" hidden="1"/>
    <col min="10248" max="10248" width="12" style="3" hidden="1"/>
    <col min="10249" max="10251" width="9.453125" style="3" hidden="1"/>
    <col min="10252" max="10252" width="3.54296875" style="3" hidden="1"/>
    <col min="10253" max="10496" width="11.453125" style="3" hidden="1"/>
    <col min="10497" max="10497" width="2.453125" style="3" hidden="1"/>
    <col min="10498" max="10498" width="7.54296875" style="3" hidden="1"/>
    <col min="10499" max="10499" width="19.453125" style="3" hidden="1"/>
    <col min="10500" max="10501" width="12" style="3" hidden="1"/>
    <col min="10502" max="10503" width="9.453125" style="3" hidden="1"/>
    <col min="10504" max="10504" width="12" style="3" hidden="1"/>
    <col min="10505" max="10507" width="9.453125" style="3" hidden="1"/>
    <col min="10508" max="10508" width="3.54296875" style="3" hidden="1"/>
    <col min="10509" max="10752" width="11.453125" style="3" hidden="1"/>
    <col min="10753" max="10753" width="2.453125" style="3" hidden="1"/>
    <col min="10754" max="10754" width="7.54296875" style="3" hidden="1"/>
    <col min="10755" max="10755" width="19.453125" style="3" hidden="1"/>
    <col min="10756" max="10757" width="12" style="3" hidden="1"/>
    <col min="10758" max="10759" width="9.453125" style="3" hidden="1"/>
    <col min="10760" max="10760" width="12" style="3" hidden="1"/>
    <col min="10761" max="10763" width="9.453125" style="3" hidden="1"/>
    <col min="10764" max="10764" width="3.54296875" style="3" hidden="1"/>
    <col min="10765" max="11008" width="11.453125" style="3" hidden="1"/>
    <col min="11009" max="11009" width="2.453125" style="3" hidden="1"/>
    <col min="11010" max="11010" width="7.54296875" style="3" hidden="1"/>
    <col min="11011" max="11011" width="19.453125" style="3" hidden="1"/>
    <col min="11012" max="11013" width="12" style="3" hidden="1"/>
    <col min="11014" max="11015" width="9.453125" style="3" hidden="1"/>
    <col min="11016" max="11016" width="12" style="3" hidden="1"/>
    <col min="11017" max="11019" width="9.453125" style="3" hidden="1"/>
    <col min="11020" max="11020" width="3.54296875" style="3" hidden="1"/>
    <col min="11021" max="11264" width="11.453125" style="3" hidden="1"/>
    <col min="11265" max="11265" width="2.453125" style="3" hidden="1"/>
    <col min="11266" max="11266" width="7.54296875" style="3" hidden="1"/>
    <col min="11267" max="11267" width="19.453125" style="3" hidden="1"/>
    <col min="11268" max="11269" width="12" style="3" hidden="1"/>
    <col min="11270" max="11271" width="9.453125" style="3" hidden="1"/>
    <col min="11272" max="11272" width="12" style="3" hidden="1"/>
    <col min="11273" max="11275" width="9.453125" style="3" hidden="1"/>
    <col min="11276" max="11276" width="3.54296875" style="3" hidden="1"/>
    <col min="11277" max="11520" width="11.453125" style="3" hidden="1"/>
    <col min="11521" max="11521" width="2.453125" style="3" hidden="1"/>
    <col min="11522" max="11522" width="7.54296875" style="3" hidden="1"/>
    <col min="11523" max="11523" width="19.453125" style="3" hidden="1"/>
    <col min="11524" max="11525" width="12" style="3" hidden="1"/>
    <col min="11526" max="11527" width="9.453125" style="3" hidden="1"/>
    <col min="11528" max="11528" width="12" style="3" hidden="1"/>
    <col min="11529" max="11531" width="9.453125" style="3" hidden="1"/>
    <col min="11532" max="11532" width="3.54296875" style="3" hidden="1"/>
    <col min="11533" max="11776" width="11.453125" style="3" hidden="1"/>
    <col min="11777" max="11777" width="2.453125" style="3" hidden="1"/>
    <col min="11778" max="11778" width="7.54296875" style="3" hidden="1"/>
    <col min="11779" max="11779" width="19.453125" style="3" hidden="1"/>
    <col min="11780" max="11781" width="12" style="3" hidden="1"/>
    <col min="11782" max="11783" width="9.453125" style="3" hidden="1"/>
    <col min="11784" max="11784" width="12" style="3" hidden="1"/>
    <col min="11785" max="11787" width="9.453125" style="3" hidden="1"/>
    <col min="11788" max="11788" width="3.54296875" style="3" hidden="1"/>
    <col min="11789" max="12032" width="11.453125" style="3" hidden="1"/>
    <col min="12033" max="12033" width="2.453125" style="3" hidden="1"/>
    <col min="12034" max="12034" width="7.54296875" style="3" hidden="1"/>
    <col min="12035" max="12035" width="19.453125" style="3" hidden="1"/>
    <col min="12036" max="12037" width="12" style="3" hidden="1"/>
    <col min="12038" max="12039" width="9.453125" style="3" hidden="1"/>
    <col min="12040" max="12040" width="12" style="3" hidden="1"/>
    <col min="12041" max="12043" width="9.453125" style="3" hidden="1"/>
    <col min="12044" max="12044" width="3.54296875" style="3" hidden="1"/>
    <col min="12045" max="12288" width="11.453125" style="3" hidden="1"/>
    <col min="12289" max="12289" width="2.453125" style="3" hidden="1"/>
    <col min="12290" max="12290" width="7.54296875" style="3" hidden="1"/>
    <col min="12291" max="12291" width="19.453125" style="3" hidden="1"/>
    <col min="12292" max="12293" width="12" style="3" hidden="1"/>
    <col min="12294" max="12295" width="9.453125" style="3" hidden="1"/>
    <col min="12296" max="12296" width="12" style="3" hidden="1"/>
    <col min="12297" max="12299" width="9.453125" style="3" hidden="1"/>
    <col min="12300" max="12300" width="3.54296875" style="3" hidden="1"/>
    <col min="12301" max="12544" width="11.453125" style="3" hidden="1"/>
    <col min="12545" max="12545" width="2.453125" style="3" hidden="1"/>
    <col min="12546" max="12546" width="7.54296875" style="3" hidden="1"/>
    <col min="12547" max="12547" width="19.453125" style="3" hidden="1"/>
    <col min="12548" max="12549" width="12" style="3" hidden="1"/>
    <col min="12550" max="12551" width="9.453125" style="3" hidden="1"/>
    <col min="12552" max="12552" width="12" style="3" hidden="1"/>
    <col min="12553" max="12555" width="9.453125" style="3" hidden="1"/>
    <col min="12556" max="12556" width="3.54296875" style="3" hidden="1"/>
    <col min="12557" max="12800" width="11.453125" style="3" hidden="1"/>
    <col min="12801" max="12801" width="2.453125" style="3" hidden="1"/>
    <col min="12802" max="12802" width="7.54296875" style="3" hidden="1"/>
    <col min="12803" max="12803" width="19.453125" style="3" hidden="1"/>
    <col min="12804" max="12805" width="12" style="3" hidden="1"/>
    <col min="12806" max="12807" width="9.453125" style="3" hidden="1"/>
    <col min="12808" max="12808" width="12" style="3" hidden="1"/>
    <col min="12809" max="12811" width="9.453125" style="3" hidden="1"/>
    <col min="12812" max="12812" width="3.54296875" style="3" hidden="1"/>
    <col min="12813" max="13056" width="11.453125" style="3" hidden="1"/>
    <col min="13057" max="13057" width="2.453125" style="3" hidden="1"/>
    <col min="13058" max="13058" width="7.54296875" style="3" hidden="1"/>
    <col min="13059" max="13059" width="19.453125" style="3" hidden="1"/>
    <col min="13060" max="13061" width="12" style="3" hidden="1"/>
    <col min="13062" max="13063" width="9.453125" style="3" hidden="1"/>
    <col min="13064" max="13064" width="12" style="3" hidden="1"/>
    <col min="13065" max="13067" width="9.453125" style="3" hidden="1"/>
    <col min="13068" max="13068" width="3.54296875" style="3" hidden="1"/>
    <col min="13069" max="13312" width="11.453125" style="3" hidden="1"/>
    <col min="13313" max="13313" width="2.453125" style="3" hidden="1"/>
    <col min="13314" max="13314" width="7.54296875" style="3" hidden="1"/>
    <col min="13315" max="13315" width="19.453125" style="3" hidden="1"/>
    <col min="13316" max="13317" width="12" style="3" hidden="1"/>
    <col min="13318" max="13319" width="9.453125" style="3" hidden="1"/>
    <col min="13320" max="13320" width="12" style="3" hidden="1"/>
    <col min="13321" max="13323" width="9.453125" style="3" hidden="1"/>
    <col min="13324" max="13324" width="3.54296875" style="3" hidden="1"/>
    <col min="13325" max="13568" width="11.453125" style="3" hidden="1"/>
    <col min="13569" max="13569" width="2.453125" style="3" hidden="1"/>
    <col min="13570" max="13570" width="7.54296875" style="3" hidden="1"/>
    <col min="13571" max="13571" width="19.453125" style="3" hidden="1"/>
    <col min="13572" max="13573" width="12" style="3" hidden="1"/>
    <col min="13574" max="13575" width="9.453125" style="3" hidden="1"/>
    <col min="13576" max="13576" width="12" style="3" hidden="1"/>
    <col min="13577" max="13579" width="9.453125" style="3" hidden="1"/>
    <col min="13580" max="13580" width="3.54296875" style="3" hidden="1"/>
    <col min="13581" max="13824" width="11.453125" style="3" hidden="1"/>
    <col min="13825" max="13825" width="2.453125" style="3" hidden="1"/>
    <col min="13826" max="13826" width="7.54296875" style="3" hidden="1"/>
    <col min="13827" max="13827" width="19.453125" style="3" hidden="1"/>
    <col min="13828" max="13829" width="12" style="3" hidden="1"/>
    <col min="13830" max="13831" width="9.453125" style="3" hidden="1"/>
    <col min="13832" max="13832" width="12" style="3" hidden="1"/>
    <col min="13833" max="13835" width="9.453125" style="3" hidden="1"/>
    <col min="13836" max="13836" width="3.54296875" style="3" hidden="1"/>
    <col min="13837" max="14080" width="11.453125" style="3" hidden="1"/>
    <col min="14081" max="14081" width="2.453125" style="3" hidden="1"/>
    <col min="14082" max="14082" width="7.54296875" style="3" hidden="1"/>
    <col min="14083" max="14083" width="19.453125" style="3" hidden="1"/>
    <col min="14084" max="14085" width="12" style="3" hidden="1"/>
    <col min="14086" max="14087" width="9.453125" style="3" hidden="1"/>
    <col min="14088" max="14088" width="12" style="3" hidden="1"/>
    <col min="14089" max="14091" width="9.453125" style="3" hidden="1"/>
    <col min="14092" max="14092" width="3.54296875" style="3" hidden="1"/>
    <col min="14093" max="14336" width="11.453125" style="3" hidden="1"/>
    <col min="14337" max="14337" width="2.453125" style="3" hidden="1"/>
    <col min="14338" max="14338" width="7.54296875" style="3" hidden="1"/>
    <col min="14339" max="14339" width="19.453125" style="3" hidden="1"/>
    <col min="14340" max="14341" width="12" style="3" hidden="1"/>
    <col min="14342" max="14343" width="9.453125" style="3" hidden="1"/>
    <col min="14344" max="14344" width="12" style="3" hidden="1"/>
    <col min="14345" max="14347" width="9.453125" style="3" hidden="1"/>
    <col min="14348" max="14348" width="3.54296875" style="3" hidden="1"/>
    <col min="14349" max="14592" width="11.453125" style="3" hidden="1"/>
    <col min="14593" max="14593" width="2.453125" style="3" hidden="1"/>
    <col min="14594" max="14594" width="7.54296875" style="3" hidden="1"/>
    <col min="14595" max="14595" width="19.453125" style="3" hidden="1"/>
    <col min="14596" max="14597" width="12" style="3" hidden="1"/>
    <col min="14598" max="14599" width="9.453125" style="3" hidden="1"/>
    <col min="14600" max="14600" width="12" style="3" hidden="1"/>
    <col min="14601" max="14603" width="9.453125" style="3" hidden="1"/>
    <col min="14604" max="14604" width="3.54296875" style="3" hidden="1"/>
    <col min="14605" max="14848" width="11.453125" style="3" hidden="1"/>
    <col min="14849" max="14849" width="2.453125" style="3" hidden="1"/>
    <col min="14850" max="14850" width="7.54296875" style="3" hidden="1"/>
    <col min="14851" max="14851" width="19.453125" style="3" hidden="1"/>
    <col min="14852" max="14853" width="12" style="3" hidden="1"/>
    <col min="14854" max="14855" width="9.453125" style="3" hidden="1"/>
    <col min="14856" max="14856" width="12" style="3" hidden="1"/>
    <col min="14857" max="14859" width="9.453125" style="3" hidden="1"/>
    <col min="14860" max="14860" width="3.54296875" style="3" hidden="1"/>
    <col min="14861" max="15104" width="11.453125" style="3" hidden="1"/>
    <col min="15105" max="15105" width="2.453125" style="3" hidden="1"/>
    <col min="15106" max="15106" width="7.54296875" style="3" hidden="1"/>
    <col min="15107" max="15107" width="19.453125" style="3" hidden="1"/>
    <col min="15108" max="15109" width="12" style="3" hidden="1"/>
    <col min="15110" max="15111" width="9.453125" style="3" hidden="1"/>
    <col min="15112" max="15112" width="12" style="3" hidden="1"/>
    <col min="15113" max="15115" width="9.453125" style="3" hidden="1"/>
    <col min="15116" max="15116" width="3.54296875" style="3" hidden="1"/>
    <col min="15117" max="15360" width="11.453125" style="3" hidden="1"/>
    <col min="15361" max="15361" width="2.453125" style="3" hidden="1"/>
    <col min="15362" max="15362" width="7.54296875" style="3" hidden="1"/>
    <col min="15363" max="15363" width="19.453125" style="3" hidden="1"/>
    <col min="15364" max="15365" width="12" style="3" hidden="1"/>
    <col min="15366" max="15367" width="9.453125" style="3" hidden="1"/>
    <col min="15368" max="15368" width="12" style="3" hidden="1"/>
    <col min="15369" max="15371" width="9.453125" style="3" hidden="1"/>
    <col min="15372" max="15372" width="3.54296875" style="3" hidden="1"/>
    <col min="15373" max="15616" width="11.453125" style="3" hidden="1"/>
    <col min="15617" max="15617" width="2.453125" style="3" hidden="1"/>
    <col min="15618" max="15618" width="7.54296875" style="3" hidden="1"/>
    <col min="15619" max="15619" width="19.453125" style="3" hidden="1"/>
    <col min="15620" max="15621" width="12" style="3" hidden="1"/>
    <col min="15622" max="15623" width="9.453125" style="3" hidden="1"/>
    <col min="15624" max="15624" width="12" style="3" hidden="1"/>
    <col min="15625" max="15627" width="9.453125" style="3" hidden="1"/>
    <col min="15628" max="15628" width="3.54296875" style="3" hidden="1"/>
    <col min="15629" max="15872" width="11.453125" style="3" hidden="1"/>
    <col min="15873" max="15873" width="2.453125" style="3" hidden="1"/>
    <col min="15874" max="15874" width="7.54296875" style="3" hidden="1"/>
    <col min="15875" max="15875" width="19.453125" style="3" hidden="1"/>
    <col min="15876" max="15877" width="12" style="3" hidden="1"/>
    <col min="15878" max="15879" width="9.453125" style="3" hidden="1"/>
    <col min="15880" max="15880" width="12" style="3" hidden="1"/>
    <col min="15881" max="15883" width="9.453125" style="3" hidden="1"/>
    <col min="15884" max="15884" width="3.54296875" style="3" hidden="1"/>
    <col min="15885" max="16128" width="11.453125" style="3" hidden="1"/>
    <col min="16129" max="16129" width="2.453125" style="3" hidden="1"/>
    <col min="16130" max="16130" width="7.54296875" style="3" hidden="1"/>
    <col min="16131" max="16131" width="19.453125" style="3" hidden="1"/>
    <col min="16132" max="16133" width="12" style="3" hidden="1"/>
    <col min="16134" max="16135" width="9.453125" style="3" hidden="1"/>
    <col min="16136" max="16136" width="12" style="3" hidden="1"/>
    <col min="16137" max="16139" width="9.453125" style="3" hidden="1"/>
    <col min="16140" max="16140" width="3.54296875" style="3" hidden="1"/>
    <col min="16141" max="16384" width="11.453125" style="3" hidden="1"/>
  </cols>
  <sheetData>
    <row r="1" spans="1:45" ht="21" customHeight="1" x14ac:dyDescent="0.3">
      <c r="A1" s="15"/>
      <c r="B1" s="73" t="s">
        <v>206</v>
      </c>
      <c r="C1" s="74"/>
      <c r="D1" s="75"/>
      <c r="E1" s="75"/>
      <c r="F1" s="74"/>
      <c r="G1" s="74"/>
      <c r="H1" s="75"/>
      <c r="I1" s="74"/>
      <c r="J1" s="74"/>
      <c r="K1" s="74"/>
      <c r="L1" s="76" t="str">
        <f>VLOOKUP(RIGHT(TDPrimas_!B3,2),Cat!$N$2:$O$5,2,0)&amp;" "&amp;LEFT(TDPrimas_!B3,4)</f>
        <v>Cuarto Trimestre 2024</v>
      </c>
    </row>
    <row r="2" spans="1:45" ht="21" customHeight="1" x14ac:dyDescent="0.3">
      <c r="A2" s="15"/>
      <c r="B2" s="179" t="str">
        <f>UPPER(RIGHT(TDPrimas_!$B$4,LEN(TDPrimas_!$B$4)-3))</f>
        <v>TOTAL GENERAL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</row>
    <row r="3" spans="1:45" ht="14.5" thickBot="1" x14ac:dyDescent="0.35">
      <c r="A3" s="15"/>
      <c r="B3" s="4"/>
      <c r="C3" s="4"/>
      <c r="D3" s="4"/>
      <c r="E3" s="4"/>
      <c r="F3" s="4"/>
      <c r="G3" s="4"/>
      <c r="H3" s="4"/>
      <c r="I3" s="4"/>
      <c r="J3" s="4"/>
      <c r="K3" s="5"/>
      <c r="L3" s="6" t="s">
        <v>124</v>
      </c>
    </row>
    <row r="4" spans="1:45" ht="14.5" hidden="1" thickBot="1" x14ac:dyDescent="0.35">
      <c r="A4" s="15"/>
      <c r="B4" s="4"/>
      <c r="C4" s="4"/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5">
        <v>9</v>
      </c>
      <c r="L4" s="6">
        <v>10</v>
      </c>
    </row>
    <row r="5" spans="1:45" s="7" customFormat="1" ht="18" customHeight="1" thickBot="1" x14ac:dyDescent="0.4">
      <c r="A5" s="16"/>
      <c r="B5" s="34"/>
      <c r="C5" s="35"/>
      <c r="D5" s="180" t="s">
        <v>125</v>
      </c>
      <c r="E5" s="180"/>
      <c r="F5" s="180" t="s">
        <v>126</v>
      </c>
      <c r="G5" s="180"/>
      <c r="H5" s="180" t="s">
        <v>127</v>
      </c>
      <c r="I5" s="180"/>
      <c r="J5" s="180" t="s">
        <v>128</v>
      </c>
      <c r="K5" s="180"/>
      <c r="L5" s="180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</row>
    <row r="6" spans="1:45" ht="15.65" customHeight="1" thickBot="1" x14ac:dyDescent="0.35">
      <c r="A6" s="15"/>
      <c r="B6" s="36" t="s">
        <v>129</v>
      </c>
      <c r="C6" s="37"/>
      <c r="D6" s="31" t="str">
        <f>LEFT(TDPrimas_!B3,4)</f>
        <v>2024</v>
      </c>
      <c r="E6" s="31">
        <f>D6-1</f>
        <v>2023</v>
      </c>
      <c r="F6" s="31" t="str">
        <f>D6</f>
        <v>2024</v>
      </c>
      <c r="G6" s="31">
        <f>E6</f>
        <v>2023</v>
      </c>
      <c r="H6" s="177" t="s">
        <v>130</v>
      </c>
      <c r="I6" s="177" t="s">
        <v>131</v>
      </c>
      <c r="J6" s="32" t="s">
        <v>132</v>
      </c>
      <c r="K6" s="32" t="s">
        <v>133</v>
      </c>
      <c r="L6" s="32" t="s">
        <v>133</v>
      </c>
    </row>
    <row r="7" spans="1:45" s="7" customFormat="1" ht="21" customHeight="1" x14ac:dyDescent="0.35">
      <c r="A7" s="16"/>
      <c r="B7" s="38"/>
      <c r="C7" s="39"/>
      <c r="D7" s="40" t="s">
        <v>130</v>
      </c>
      <c r="E7" s="40" t="s">
        <v>130</v>
      </c>
      <c r="F7" s="40" t="str">
        <f>RIGHT(TDPrimas_!B3,2)</f>
        <v>Q4</v>
      </c>
      <c r="G7" s="40" t="str">
        <f>RIGHT(TDPrimas_!B3,2)</f>
        <v>Q4</v>
      </c>
      <c r="H7" s="178"/>
      <c r="I7" s="178"/>
      <c r="J7" s="40" t="s">
        <v>134</v>
      </c>
      <c r="K7" s="40" t="s">
        <v>135</v>
      </c>
      <c r="L7" s="40" t="s">
        <v>188</v>
      </c>
      <c r="M7" s="17"/>
      <c r="N7" s="17"/>
      <c r="O7" s="17"/>
      <c r="P7" s="17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</row>
    <row r="8" spans="1:45" ht="15" customHeight="1" x14ac:dyDescent="0.25">
      <c r="A8" s="15"/>
      <c r="B8" s="41"/>
      <c r="C8" s="42" t="s">
        <v>109</v>
      </c>
      <c r="D8" s="43">
        <f>VLOOKUP($C$8,$C$9:$L$125,D$4,0)</f>
        <v>915229324.65264988</v>
      </c>
      <c r="E8" s="43">
        <f t="shared" ref="E8:L8" si="0">VLOOKUP($C$8,$C$9:$L$125,E$4,0)</f>
        <v>785024033.86473</v>
      </c>
      <c r="F8" s="44">
        <f t="shared" si="0"/>
        <v>99.999999999999986</v>
      </c>
      <c r="G8" s="44">
        <f t="shared" si="0"/>
        <v>99.999999999999986</v>
      </c>
      <c r="H8" s="43">
        <f t="shared" si="0"/>
        <v>130205290.78791988</v>
      </c>
      <c r="I8" s="45">
        <f t="shared" si="0"/>
        <v>16.58615343875649</v>
      </c>
      <c r="J8" s="46">
        <f t="shared" si="0"/>
        <v>100</v>
      </c>
      <c r="K8" s="46">
        <f t="shared" si="0"/>
        <v>100</v>
      </c>
      <c r="L8" s="46">
        <f t="shared" si="0"/>
        <v>99.999999999999986</v>
      </c>
    </row>
    <row r="9" spans="1:45" ht="15" customHeight="1" x14ac:dyDescent="0.3">
      <c r="A9" s="15"/>
      <c r="B9" s="8">
        <f>IF(TDPrimas_!A7="","",TDPrimas_!A7)</f>
        <v>1</v>
      </c>
      <c r="C9" s="9" t="str">
        <f>IF(TDPrimas_!B7="","",TDPrimas_!B7)</f>
        <v>G.N.P.</v>
      </c>
      <c r="D9" s="10">
        <f>IF(TDPrimas_!C7="","",TDPrimas_!C7)</f>
        <v>116483297.66436</v>
      </c>
      <c r="E9" s="10">
        <f>IF(TDPrimas_!D7="","",TDPrimas_!D7)</f>
        <v>99677568.474130005</v>
      </c>
      <c r="F9" s="11">
        <f>IF(TDPrimas_!E7="","",TDPrimas_!E7)</f>
        <v>12.72722524582219</v>
      </c>
      <c r="G9" s="11">
        <f>IF(TDPrimas_!F7="","",TDPrimas_!F7)</f>
        <v>12.697390675214123</v>
      </c>
      <c r="H9" s="10">
        <f>IF(TDPrimas_!G7="","",TDPrimas_!G7)</f>
        <v>16805729.190229997</v>
      </c>
      <c r="I9" s="12">
        <f>IF(TDPrimas_!H7="","",TDPrimas_!H7)</f>
        <v>16.860091440324119</v>
      </c>
      <c r="J9" s="13">
        <f>IF(TDPrimas_!I7="","",TDPrimas_!I7)</f>
        <v>100</v>
      </c>
      <c r="K9" s="13">
        <f>IF(TDPrimas_!J7="","",TDPrimas_!J7)</f>
        <v>100</v>
      </c>
      <c r="L9" s="13">
        <f>IF(TDPrimas_!K7="","",TDPrimas_!K7)</f>
        <v>12.72722524582219</v>
      </c>
      <c r="M9" s="18"/>
      <c r="O9" s="19"/>
      <c r="P9" s="18"/>
    </row>
    <row r="10" spans="1:45" ht="15" customHeight="1" x14ac:dyDescent="0.3">
      <c r="A10" s="15"/>
      <c r="B10" s="8">
        <f>IF(TDPrimas_!A8="","",TDPrimas_!A8)</f>
        <v>2</v>
      </c>
      <c r="C10" s="9" t="str">
        <f>IF(TDPrimas_!B8="","",TDPrimas_!B8)</f>
        <v>Metlife México</v>
      </c>
      <c r="D10" s="10">
        <f>IF(TDPrimas_!C8="","",TDPrimas_!C8)</f>
        <v>84280855.568709999</v>
      </c>
      <c r="E10" s="10">
        <f>IF(TDPrimas_!D8="","",TDPrimas_!D8)</f>
        <v>79147200.16046001</v>
      </c>
      <c r="F10" s="11">
        <f>IF(TDPrimas_!E8="","",TDPrimas_!E8)</f>
        <v>9.2087145044982535</v>
      </c>
      <c r="G10" s="11">
        <f>IF(TDPrimas_!F8="","",TDPrimas_!F8)</f>
        <v>10.082137201687011</v>
      </c>
      <c r="H10" s="10">
        <f>IF(TDPrimas_!G8="","",TDPrimas_!G8)</f>
        <v>5133655.4082499892</v>
      </c>
      <c r="I10" s="12">
        <f>IF(TDPrimas_!H8="","",TDPrimas_!H8)</f>
        <v>6.486212270102043</v>
      </c>
      <c r="J10" s="13">
        <f>IF(TDPrimas_!I8="","",TDPrimas_!I8)</f>
        <v>100</v>
      </c>
      <c r="K10" s="13">
        <f>IF(TDPrimas_!J8="","",TDPrimas_!J8)</f>
        <v>100</v>
      </c>
      <c r="L10" s="13">
        <f>IF(TDPrimas_!K8="","",TDPrimas_!K8)</f>
        <v>9.2087145044982535</v>
      </c>
    </row>
    <row r="11" spans="1:45" ht="15" customHeight="1" x14ac:dyDescent="0.3">
      <c r="A11" s="15"/>
      <c r="B11" s="8">
        <f>IF(TDPrimas_!A9="","",TDPrimas_!A9)</f>
        <v>3</v>
      </c>
      <c r="C11" s="9" t="str">
        <f>IF(TDPrimas_!B9="","",TDPrimas_!B9)</f>
        <v>BBVA Bancomer</v>
      </c>
      <c r="D11" s="10">
        <f>IF(TDPrimas_!C9="","",TDPrimas_!C9)</f>
        <v>77118417.460149989</v>
      </c>
      <c r="E11" s="10">
        <f>IF(TDPrimas_!D9="","",TDPrimas_!D9)</f>
        <v>65800436.183449998</v>
      </c>
      <c r="F11" s="11">
        <f>IF(TDPrimas_!E9="","",TDPrimas_!E9)</f>
        <v>8.4261305208307373</v>
      </c>
      <c r="G11" s="11">
        <f>IF(TDPrimas_!F9="","",TDPrimas_!F9)</f>
        <v>8.3819645443859461</v>
      </c>
      <c r="H11" s="10">
        <f>IF(TDPrimas_!G9="","",TDPrimas_!G9)</f>
        <v>11317981.27669999</v>
      </c>
      <c r="I11" s="12">
        <f>IF(TDPrimas_!H9="","",TDPrimas_!H9)</f>
        <v>17.200465427228686</v>
      </c>
      <c r="J11" s="13">
        <f>IF(TDPrimas_!I9="","",TDPrimas_!I9)</f>
        <v>100</v>
      </c>
      <c r="K11" s="13">
        <f>IF(TDPrimas_!J9="","",TDPrimas_!J9)</f>
        <v>100</v>
      </c>
      <c r="L11" s="13">
        <f>IF(TDPrimas_!K9="","",TDPrimas_!K9)</f>
        <v>8.4261305208307373</v>
      </c>
    </row>
    <row r="12" spans="1:45" ht="15" customHeight="1" x14ac:dyDescent="0.3">
      <c r="A12" s="15"/>
      <c r="B12" s="8">
        <f>IF(TDPrimas_!A10="","",TDPrimas_!A10)</f>
        <v>4</v>
      </c>
      <c r="C12" s="9" t="str">
        <f>IF(TDPrimas_!B10="","",TDPrimas_!B10)</f>
        <v>Quálitas</v>
      </c>
      <c r="D12" s="10">
        <f>IF(TDPrimas_!C10="","",TDPrimas_!C10)</f>
        <v>65890424.067209996</v>
      </c>
      <c r="E12" s="10">
        <f>IF(TDPrimas_!D10="","",TDPrimas_!D10)</f>
        <v>50334013.664760001</v>
      </c>
      <c r="F12" s="11">
        <f>IF(TDPrimas_!E10="","",TDPrimas_!E10)</f>
        <v>7.1993348871570397</v>
      </c>
      <c r="G12" s="11">
        <f>IF(TDPrimas_!F10="","",TDPrimas_!F10)</f>
        <v>6.4117799574825778</v>
      </c>
      <c r="H12" s="10">
        <f>IF(TDPrimas_!G10="","",TDPrimas_!G10)</f>
        <v>15556410.402449995</v>
      </c>
      <c r="I12" s="12">
        <f>IF(TDPrimas_!H10="","",TDPrimas_!H10)</f>
        <v>30.906357887651215</v>
      </c>
      <c r="J12" s="13">
        <f>IF(TDPrimas_!I10="","",TDPrimas_!I10)</f>
        <v>100</v>
      </c>
      <c r="K12" s="13">
        <f>IF(TDPrimas_!J10="","",TDPrimas_!J10)</f>
        <v>100</v>
      </c>
      <c r="L12" s="13">
        <f>IF(TDPrimas_!K10="","",TDPrimas_!K10)</f>
        <v>7.1993348871570397</v>
      </c>
    </row>
    <row r="13" spans="1:45" ht="15" customHeight="1" x14ac:dyDescent="0.3">
      <c r="A13" s="15"/>
      <c r="B13" s="8">
        <f>IF(TDPrimas_!A11="","",TDPrimas_!A11)</f>
        <v>5</v>
      </c>
      <c r="C13" s="9" t="str">
        <f>IF(TDPrimas_!B11="","",TDPrimas_!B11)</f>
        <v>AXA Seguros</v>
      </c>
      <c r="D13" s="10">
        <f>IF(TDPrimas_!C11="","",TDPrimas_!C11)</f>
        <v>61783494.341970004</v>
      </c>
      <c r="E13" s="10">
        <f>IF(TDPrimas_!D11="","",TDPrimas_!D11)</f>
        <v>54332276.383280002</v>
      </c>
      <c r="F13" s="11">
        <f>IF(TDPrimas_!E11="","",TDPrimas_!E11)</f>
        <v>6.7506025733406458</v>
      </c>
      <c r="G13" s="11">
        <f>IF(TDPrimas_!F11="","",TDPrimas_!F11)</f>
        <v>6.9210971944130524</v>
      </c>
      <c r="H13" s="10">
        <f>IF(TDPrimas_!G11="","",TDPrimas_!G11)</f>
        <v>7451217.9586900026</v>
      </c>
      <c r="I13" s="12">
        <f>IF(TDPrimas_!H11="","",TDPrimas_!H11)</f>
        <v>13.714164866066625</v>
      </c>
      <c r="J13" s="13">
        <f>IF(TDPrimas_!I11="","",TDPrimas_!I11)</f>
        <v>100</v>
      </c>
      <c r="K13" s="13">
        <f>IF(TDPrimas_!J11="","",TDPrimas_!J11)</f>
        <v>100</v>
      </c>
      <c r="L13" s="13">
        <f>IF(TDPrimas_!K11="","",TDPrimas_!K11)</f>
        <v>6.7506025733406458</v>
      </c>
    </row>
    <row r="14" spans="1:45" ht="15" customHeight="1" x14ac:dyDescent="0.3">
      <c r="A14" s="15"/>
      <c r="B14" s="54">
        <f>IF(TDPrimas_!A12="","",TDPrimas_!A12)</f>
        <v>5.0999999999999996</v>
      </c>
      <c r="C14" s="49" t="str">
        <f>IF(TDPrimas_!B12="","",TDPrimas_!B12)</f>
        <v>TOTAL GRANDES</v>
      </c>
      <c r="D14" s="50">
        <f>IF(TDPrimas_!C12="","",TDPrimas_!C12)</f>
        <v>405556489.1024</v>
      </c>
      <c r="E14" s="50">
        <f>IF(TDPrimas_!D12="","",TDPrimas_!D12)</f>
        <v>349291494.86607999</v>
      </c>
      <c r="F14" s="51">
        <f>IF(TDPrimas_!E12="","",TDPrimas_!E12)</f>
        <v>44.312007731648876</v>
      </c>
      <c r="G14" s="51">
        <f>IF(TDPrimas_!F12="","",TDPrimas_!F12)</f>
        <v>44.494369573182709</v>
      </c>
      <c r="H14" s="50">
        <f>IF(TDPrimas_!G12="","",TDPrimas_!G12)</f>
        <v>56264994.236320019</v>
      </c>
      <c r="I14" s="52">
        <f>IF(TDPrimas_!H12="","",TDPrimas_!H12)</f>
        <v>16.108320718743041</v>
      </c>
      <c r="J14" s="53">
        <f>IF(TDPrimas_!I12="","",TDPrimas_!I12)</f>
        <v>100</v>
      </c>
      <c r="K14" s="53">
        <f>IF(TDPrimas_!J12="","",TDPrimas_!J12)</f>
        <v>100</v>
      </c>
      <c r="L14" s="53">
        <f>IF(TDPrimas_!K12="","",TDPrimas_!K12)</f>
        <v>44.312007731648876</v>
      </c>
    </row>
    <row r="15" spans="1:45" ht="15" customHeight="1" x14ac:dyDescent="0.3">
      <c r="A15" s="15"/>
      <c r="B15" s="8">
        <f>IF(TDPrimas_!A13="","",TDPrimas_!A13)</f>
        <v>6</v>
      </c>
      <c r="C15" s="9" t="str">
        <f>IF(TDPrimas_!B13="","",TDPrimas_!B13)</f>
        <v>Citibanamex Seguros</v>
      </c>
      <c r="D15" s="10">
        <f>IF(TDPrimas_!C13="","",TDPrimas_!C13)</f>
        <v>56200364.244449995</v>
      </c>
      <c r="E15" s="10">
        <f>IF(TDPrimas_!D13="","",TDPrimas_!D13)</f>
        <v>33772004.557349995</v>
      </c>
      <c r="F15" s="11">
        <f>IF(TDPrimas_!E13="","",TDPrimas_!E13)</f>
        <v>6.1405773100396761</v>
      </c>
      <c r="G15" s="11">
        <f>IF(TDPrimas_!F13="","",TDPrimas_!F13)</f>
        <v>4.3020344728922471</v>
      </c>
      <c r="H15" s="10">
        <f>IF(TDPrimas_!G13="","",TDPrimas_!G13)</f>
        <v>22428359.687100001</v>
      </c>
      <c r="I15" s="12">
        <f>IF(TDPrimas_!H13="","",TDPrimas_!H13)</f>
        <v>66.411099906768172</v>
      </c>
      <c r="J15" s="13">
        <f>IF(TDPrimas_!I13="","",TDPrimas_!I13)</f>
        <v>100</v>
      </c>
      <c r="K15" s="13">
        <f>IF(TDPrimas_!J13="","",TDPrimas_!J13)</f>
        <v>100</v>
      </c>
      <c r="L15" s="13">
        <f>IF(TDPrimas_!K13="","",TDPrimas_!K13)</f>
        <v>6.1405773100396761</v>
      </c>
    </row>
    <row r="16" spans="1:45" ht="15" customHeight="1" x14ac:dyDescent="0.3">
      <c r="A16" s="15"/>
      <c r="B16" s="8">
        <f>IF(TDPrimas_!A14="","",TDPrimas_!A14)</f>
        <v>7</v>
      </c>
      <c r="C16" s="9" t="str">
        <f>IF(TDPrimas_!B14="","",TDPrimas_!B14)</f>
        <v>Banorte</v>
      </c>
      <c r="D16" s="10">
        <f>IF(TDPrimas_!C14="","",TDPrimas_!C14)</f>
        <v>45393489.003809996</v>
      </c>
      <c r="E16" s="10">
        <f>IF(TDPrimas_!D14="","",TDPrimas_!D14)</f>
        <v>37616661.60249</v>
      </c>
      <c r="F16" s="11">
        <f>IF(TDPrimas_!E14="","",TDPrimas_!E14)</f>
        <v>4.9597939861725742</v>
      </c>
      <c r="G16" s="11">
        <f>IF(TDPrimas_!F14="","",TDPrimas_!F14)</f>
        <v>4.7917847071892128</v>
      </c>
      <c r="H16" s="10">
        <f>IF(TDPrimas_!G14="","",TDPrimas_!G14)</f>
        <v>7776827.4013199955</v>
      </c>
      <c r="I16" s="12">
        <f>IF(TDPrimas_!H14="","",TDPrimas_!H14)</f>
        <v>20.673890425207798</v>
      </c>
      <c r="J16" s="13">
        <f>IF(TDPrimas_!I14="","",TDPrimas_!I14)</f>
        <v>100</v>
      </c>
      <c r="K16" s="13">
        <f>IF(TDPrimas_!J14="","",TDPrimas_!J14)</f>
        <v>100</v>
      </c>
      <c r="L16" s="13">
        <f>IF(TDPrimas_!K14="","",TDPrimas_!K14)</f>
        <v>4.9597939861725742</v>
      </c>
    </row>
    <row r="17" spans="1:12" ht="15" customHeight="1" x14ac:dyDescent="0.3">
      <c r="A17" s="15"/>
      <c r="B17" s="8">
        <f>IF(TDPrimas_!A15="","",TDPrimas_!A15)</f>
        <v>8</v>
      </c>
      <c r="C17" s="9" t="str">
        <f>IF(TDPrimas_!B15="","",TDPrimas_!B15)</f>
        <v>Monterrey New York Life</v>
      </c>
      <c r="D17" s="10">
        <f>IF(TDPrimas_!C15="","",TDPrimas_!C15)</f>
        <v>42980084.940010004</v>
      </c>
      <c r="E17" s="10">
        <f>IF(TDPrimas_!D15="","",TDPrimas_!D15)</f>
        <v>38611132.551190004</v>
      </c>
      <c r="F17" s="11">
        <f>IF(TDPrimas_!E15="","",TDPrimas_!E15)</f>
        <v>4.6961000682885574</v>
      </c>
      <c r="G17" s="11">
        <f>IF(TDPrimas_!F15="","",TDPrimas_!F15)</f>
        <v>4.9184650259820204</v>
      </c>
      <c r="H17" s="10">
        <f>IF(TDPrimas_!G15="","",TDPrimas_!G15)</f>
        <v>4368952.38882</v>
      </c>
      <c r="I17" s="12">
        <f>IF(TDPrimas_!H15="","",TDPrimas_!H15)</f>
        <v>11.315266090751708</v>
      </c>
      <c r="J17" s="13">
        <f>IF(TDPrimas_!I15="","",TDPrimas_!I15)</f>
        <v>100</v>
      </c>
      <c r="K17" s="13">
        <f>IF(TDPrimas_!J15="","",TDPrimas_!J15)</f>
        <v>100</v>
      </c>
      <c r="L17" s="13">
        <f>IF(TDPrimas_!K15="","",TDPrimas_!K15)</f>
        <v>4.6961000682885574</v>
      </c>
    </row>
    <row r="18" spans="1:12" ht="15" customHeight="1" x14ac:dyDescent="0.3">
      <c r="A18" s="15"/>
      <c r="B18" s="8">
        <f>IF(TDPrimas_!A16="","",TDPrimas_!A16)</f>
        <v>9</v>
      </c>
      <c r="C18" s="9" t="str">
        <f>IF(TDPrimas_!B16="","",TDPrimas_!B16)</f>
        <v>Mapfre México</v>
      </c>
      <c r="D18" s="10">
        <f>IF(TDPrimas_!C16="","",TDPrimas_!C16)</f>
        <v>31887947.205630001</v>
      </c>
      <c r="E18" s="10">
        <f>IF(TDPrimas_!D16="","",TDPrimas_!D16)</f>
        <v>27302085.109419998</v>
      </c>
      <c r="F18" s="11">
        <f>IF(TDPrimas_!E16="","",TDPrimas_!E16)</f>
        <v>3.4841483272765754</v>
      </c>
      <c r="G18" s="11">
        <f>IF(TDPrimas_!F16="","",TDPrimas_!F16)</f>
        <v>3.4778661457038269</v>
      </c>
      <c r="H18" s="10">
        <f>IF(TDPrimas_!G16="","",TDPrimas_!G16)</f>
        <v>4585862.0962100029</v>
      </c>
      <c r="I18" s="12">
        <f>IF(TDPrimas_!H16="","",TDPrimas_!H16)</f>
        <v>16.796746760663162</v>
      </c>
      <c r="J18" s="13">
        <f>IF(TDPrimas_!I16="","",TDPrimas_!I16)</f>
        <v>100</v>
      </c>
      <c r="K18" s="13">
        <f>IF(TDPrimas_!J16="","",TDPrimas_!J16)</f>
        <v>100</v>
      </c>
      <c r="L18" s="13">
        <f>IF(TDPrimas_!K16="","",TDPrimas_!K16)</f>
        <v>3.4841483272765754</v>
      </c>
    </row>
    <row r="19" spans="1:12" ht="15" customHeight="1" x14ac:dyDescent="0.3">
      <c r="A19" s="15"/>
      <c r="B19" s="8">
        <f>IF(TDPrimas_!A17="","",TDPrimas_!A17)</f>
        <v>10</v>
      </c>
      <c r="C19" s="9" t="str">
        <f>IF(TDPrimas_!B17="","",TDPrimas_!B17)</f>
        <v>Inbursa</v>
      </c>
      <c r="D19" s="10">
        <f>IF(TDPrimas_!C17="","",TDPrimas_!C17)</f>
        <v>30790952.222909998</v>
      </c>
      <c r="E19" s="10">
        <f>IF(TDPrimas_!D17="","",TDPrimas_!D17)</f>
        <v>26673376.957529999</v>
      </c>
      <c r="F19" s="11">
        <f>IF(TDPrimas_!E17="","",TDPrimas_!E17)</f>
        <v>3.3642882055375409</v>
      </c>
      <c r="G19" s="11">
        <f>IF(TDPrimas_!F17="","",TDPrimas_!F17)</f>
        <v>3.3977783872698821</v>
      </c>
      <c r="H19" s="10">
        <f>IF(TDPrimas_!G17="","",TDPrimas_!G17)</f>
        <v>4117575.2653799988</v>
      </c>
      <c r="I19" s="12">
        <f>IF(TDPrimas_!H17="","",TDPrimas_!H17)</f>
        <v>15.437022735951667</v>
      </c>
      <c r="J19" s="13">
        <f>IF(TDPrimas_!I17="","",TDPrimas_!I17)</f>
        <v>100</v>
      </c>
      <c r="K19" s="13">
        <f>IF(TDPrimas_!J17="","",TDPrimas_!J17)</f>
        <v>100</v>
      </c>
      <c r="L19" s="13">
        <f>IF(TDPrimas_!K17="","",TDPrimas_!K17)</f>
        <v>3.3642882055375409</v>
      </c>
    </row>
    <row r="20" spans="1:12" ht="15" customHeight="1" x14ac:dyDescent="0.3">
      <c r="A20" s="15"/>
      <c r="B20" s="8">
        <f>IF(TDPrimas_!A18="","",TDPrimas_!A18)</f>
        <v>11</v>
      </c>
      <c r="C20" s="9" t="str">
        <f>IF(TDPrimas_!B18="","",TDPrimas_!B18)</f>
        <v>Chubb Seguros México</v>
      </c>
      <c r="D20" s="10">
        <f>IF(TDPrimas_!C18="","",TDPrimas_!C18)</f>
        <v>26393187.39869</v>
      </c>
      <c r="E20" s="10">
        <f>IF(TDPrimas_!D18="","",TDPrimas_!D18)</f>
        <v>23324255.28929</v>
      </c>
      <c r="F20" s="11">
        <f>IF(TDPrimas_!E18="","",TDPrimas_!E18)</f>
        <v>2.8837785992824041</v>
      </c>
      <c r="G20" s="11">
        <f>IF(TDPrimas_!F18="","",TDPrimas_!F18)</f>
        <v>2.9711517460762322</v>
      </c>
      <c r="H20" s="10">
        <f>IF(TDPrimas_!G18="","",TDPrimas_!G18)</f>
        <v>3068932.1094000004</v>
      </c>
      <c r="I20" s="12">
        <f>IF(TDPrimas_!H18="","",TDPrimas_!H18)</f>
        <v>13.157685299428135</v>
      </c>
      <c r="J20" s="13">
        <f>IF(TDPrimas_!I18="","",TDPrimas_!I18)</f>
        <v>100</v>
      </c>
      <c r="K20" s="13">
        <f>IF(TDPrimas_!J18="","",TDPrimas_!J18)</f>
        <v>100</v>
      </c>
      <c r="L20" s="13">
        <f>IF(TDPrimas_!K18="","",TDPrimas_!K18)</f>
        <v>2.8837785992824041</v>
      </c>
    </row>
    <row r="21" spans="1:12" ht="15" customHeight="1" x14ac:dyDescent="0.3">
      <c r="A21" s="15"/>
      <c r="B21" s="8">
        <f>IF(TDPrimas_!A19="","",TDPrimas_!A19)</f>
        <v>12</v>
      </c>
      <c r="C21" s="9" t="str">
        <f>IF(TDPrimas_!B19="","",TDPrimas_!B19)</f>
        <v>Allianz México</v>
      </c>
      <c r="D21" s="10">
        <f>IF(TDPrimas_!C19="","",TDPrimas_!C19)</f>
        <v>25277015.57071</v>
      </c>
      <c r="E21" s="10">
        <f>IF(TDPrimas_!D19="","",TDPrimas_!D19)</f>
        <v>21222664.481219999</v>
      </c>
      <c r="F21" s="11">
        <f>IF(TDPrimas_!E19="","",TDPrimas_!E19)</f>
        <v>2.7618231726024725</v>
      </c>
      <c r="G21" s="11">
        <f>IF(TDPrimas_!F19="","",TDPrimas_!F19)</f>
        <v>2.7034413681246532</v>
      </c>
      <c r="H21" s="10">
        <f>IF(TDPrimas_!G19="","",TDPrimas_!G19)</f>
        <v>4054351.0894900002</v>
      </c>
      <c r="I21" s="12">
        <f>IF(TDPrimas_!H19="","",TDPrimas_!H19)</f>
        <v>19.103874035598633</v>
      </c>
      <c r="J21" s="13">
        <f>IF(TDPrimas_!I19="","",TDPrimas_!I19)</f>
        <v>100</v>
      </c>
      <c r="K21" s="13">
        <f>IF(TDPrimas_!J19="","",TDPrimas_!J19)</f>
        <v>100</v>
      </c>
      <c r="L21" s="13">
        <f>IF(TDPrimas_!K19="","",TDPrimas_!K19)</f>
        <v>2.7618231726024725</v>
      </c>
    </row>
    <row r="22" spans="1:12" ht="15" customHeight="1" x14ac:dyDescent="0.3">
      <c r="A22" s="15"/>
      <c r="B22" s="8">
        <f>IF(TDPrimas_!A20="","",TDPrimas_!A20)</f>
        <v>13</v>
      </c>
      <c r="C22" s="9" t="str">
        <f>IF(TDPrimas_!B20="","",TDPrimas_!B20)</f>
        <v>Atlas</v>
      </c>
      <c r="D22" s="10">
        <f>IF(TDPrimas_!C20="","",TDPrimas_!C20)</f>
        <v>22633209.318060003</v>
      </c>
      <c r="E22" s="10">
        <f>IF(TDPrimas_!D20="","",TDPrimas_!D20)</f>
        <v>19354152.859979998</v>
      </c>
      <c r="F22" s="11">
        <f>IF(TDPrimas_!E20="","",TDPrimas_!E20)</f>
        <v>2.4729549970057847</v>
      </c>
      <c r="G22" s="11">
        <f>IF(TDPrimas_!F20="","",TDPrimas_!F20)</f>
        <v>2.4654216973075469</v>
      </c>
      <c r="H22" s="10">
        <f>IF(TDPrimas_!G20="","",TDPrimas_!G20)</f>
        <v>3279056.4580800049</v>
      </c>
      <c r="I22" s="12">
        <f>IF(TDPrimas_!H20="","",TDPrimas_!H20)</f>
        <v>16.942392063360991</v>
      </c>
      <c r="J22" s="13">
        <f>IF(TDPrimas_!I20="","",TDPrimas_!I20)</f>
        <v>100</v>
      </c>
      <c r="K22" s="13">
        <f>IF(TDPrimas_!J20="","",TDPrimas_!J20)</f>
        <v>100</v>
      </c>
      <c r="L22" s="13">
        <f>IF(TDPrimas_!K20="","",TDPrimas_!K20)</f>
        <v>2.4729549970057847</v>
      </c>
    </row>
    <row r="23" spans="1:12" ht="15" customHeight="1" x14ac:dyDescent="0.3">
      <c r="A23" s="15"/>
      <c r="B23" s="8">
        <f>IF(TDPrimas_!A21="","",TDPrimas_!A21)</f>
        <v>14</v>
      </c>
      <c r="C23" s="9" t="str">
        <f>IF(TDPrimas_!B21="","",TDPrimas_!B21)</f>
        <v>Zurich Santander</v>
      </c>
      <c r="D23" s="10">
        <f>IF(TDPrimas_!C21="","",TDPrimas_!C21)</f>
        <v>21640816.292180002</v>
      </c>
      <c r="E23" s="10">
        <f>IF(TDPrimas_!D21="","",TDPrimas_!D21)</f>
        <v>22099973.424029998</v>
      </c>
      <c r="F23" s="11">
        <f>IF(TDPrimas_!E21="","",TDPrimas_!E21)</f>
        <v>2.3645239186794167</v>
      </c>
      <c r="G23" s="11">
        <f>IF(TDPrimas_!F21="","",TDPrimas_!F21)</f>
        <v>2.8151970475642929</v>
      </c>
      <c r="H23" s="10">
        <f>IF(TDPrimas_!G21="","",TDPrimas_!G21)</f>
        <v>-459157.13184999675</v>
      </c>
      <c r="I23" s="12">
        <f>IF(TDPrimas_!H21="","",TDPrimas_!H21)</f>
        <v>-2.0776365791948859</v>
      </c>
      <c r="J23" s="13">
        <f>IF(TDPrimas_!I21="","",TDPrimas_!I21)</f>
        <v>100</v>
      </c>
      <c r="K23" s="13">
        <f>IF(TDPrimas_!J21="","",TDPrimas_!J21)</f>
        <v>100</v>
      </c>
      <c r="L23" s="13">
        <f>IF(TDPrimas_!K21="","",TDPrimas_!K21)</f>
        <v>2.3645239186794167</v>
      </c>
    </row>
    <row r="24" spans="1:12" ht="15" customHeight="1" x14ac:dyDescent="0.3">
      <c r="A24" s="15"/>
      <c r="B24" s="8">
        <f>IF(TDPrimas_!A22="","",TDPrimas_!A22)</f>
        <v>15</v>
      </c>
      <c r="C24" s="9" t="str">
        <f>IF(TDPrimas_!B22="","",TDPrimas_!B22)</f>
        <v>HSBC Seguros</v>
      </c>
      <c r="D24" s="10">
        <f>IF(TDPrimas_!C22="","",TDPrimas_!C22)</f>
        <v>17020235.984469999</v>
      </c>
      <c r="E24" s="10">
        <f>IF(TDPrimas_!D22="","",TDPrimas_!D22)</f>
        <v>9806444.11338</v>
      </c>
      <c r="F24" s="11">
        <f>IF(TDPrimas_!E22="","",TDPrimas_!E22)</f>
        <v>1.8596689950826868</v>
      </c>
      <c r="G24" s="11">
        <f>IF(TDPrimas_!F22="","",TDPrimas_!F22)</f>
        <v>1.2491903037798939</v>
      </c>
      <c r="H24" s="10">
        <f>IF(TDPrimas_!G22="","",TDPrimas_!G22)</f>
        <v>7213791.8710899986</v>
      </c>
      <c r="I24" s="12">
        <f>IF(TDPrimas_!H22="","",TDPrimas_!H22)</f>
        <v>73.561749678942604</v>
      </c>
      <c r="J24" s="13">
        <f>IF(TDPrimas_!I22="","",TDPrimas_!I22)</f>
        <v>100</v>
      </c>
      <c r="K24" s="13">
        <f>IF(TDPrimas_!J22="","",TDPrimas_!J22)</f>
        <v>100</v>
      </c>
      <c r="L24" s="13">
        <f>IF(TDPrimas_!K22="","",TDPrimas_!K22)</f>
        <v>1.8596689950826868</v>
      </c>
    </row>
    <row r="25" spans="1:12" ht="15" customHeight="1" x14ac:dyDescent="0.3">
      <c r="A25" s="15"/>
      <c r="B25" s="54">
        <f>IF(TDPrimas_!A23="","",TDPrimas_!A23)</f>
        <v>15.1</v>
      </c>
      <c r="C25" s="49" t="str">
        <f>IF(TDPrimas_!B23="","",TDPrimas_!B23)</f>
        <v>TOTAL MEDIANAS</v>
      </c>
      <c r="D25" s="50">
        <f>IF(TDPrimas_!C23="","",TDPrimas_!C23)</f>
        <v>320217302.18092</v>
      </c>
      <c r="E25" s="50">
        <f>IF(TDPrimas_!D23="","",TDPrimas_!D23)</f>
        <v>259782750.94588</v>
      </c>
      <c r="F25" s="51">
        <f>IF(TDPrimas_!E23="","",TDPrimas_!E23)</f>
        <v>34.987657579967689</v>
      </c>
      <c r="G25" s="51">
        <f>IF(TDPrimas_!F23="","",TDPrimas_!F23)</f>
        <v>33.09233090188981</v>
      </c>
      <c r="H25" s="50">
        <f>IF(TDPrimas_!G23="","",TDPrimas_!G23)</f>
        <v>60434551.235040009</v>
      </c>
      <c r="I25" s="52">
        <f>IF(TDPrimas_!H23="","",TDPrimas_!H23)</f>
        <v>23.263496523535633</v>
      </c>
      <c r="J25" s="53">
        <f>IF(TDPrimas_!I23="","",TDPrimas_!I23)</f>
        <v>100</v>
      </c>
      <c r="K25" s="53">
        <f>IF(TDPrimas_!J23="","",TDPrimas_!J23)</f>
        <v>100</v>
      </c>
      <c r="L25" s="53">
        <f>IF(TDPrimas_!K23="","",TDPrimas_!K23)</f>
        <v>34.987657579967689</v>
      </c>
    </row>
    <row r="26" spans="1:12" ht="15" customHeight="1" x14ac:dyDescent="0.3">
      <c r="A26" s="15"/>
      <c r="B26" s="8">
        <f>IF(TDPrimas_!A24="","",TDPrimas_!A24)</f>
        <v>16</v>
      </c>
      <c r="C26" s="9" t="str">
        <f>IF(TDPrimas_!B24="","",TDPrimas_!B24)</f>
        <v>Pensiones Banorte</v>
      </c>
      <c r="D26" s="10">
        <f>IF(TDPrimas_!C24="","",TDPrimas_!C24)</f>
        <v>16606096.230249999</v>
      </c>
      <c r="E26" s="10">
        <f>IF(TDPrimas_!D24="","",TDPrimas_!D24)</f>
        <v>15869494.538009999</v>
      </c>
      <c r="F26" s="11">
        <f>IF(TDPrimas_!E24="","",TDPrimas_!E24)</f>
        <v>1.8144191606352194</v>
      </c>
      <c r="G26" s="11">
        <f>IF(TDPrimas_!F24="","",TDPrimas_!F24)</f>
        <v>2.0215297689528473</v>
      </c>
      <c r="H26" s="10">
        <f>IF(TDPrimas_!G24="","",TDPrimas_!G24)</f>
        <v>736601.69223999977</v>
      </c>
      <c r="I26" s="12">
        <f>IF(TDPrimas_!H24="","",TDPrimas_!H24)</f>
        <v>4.6416203772320586</v>
      </c>
      <c r="J26" s="13">
        <f>IF(TDPrimas_!I24="","",TDPrimas_!I24)</f>
        <v>100</v>
      </c>
      <c r="K26" s="13">
        <f>IF(TDPrimas_!J24="","",TDPrimas_!J24)</f>
        <v>100</v>
      </c>
      <c r="L26" s="13">
        <f>IF(TDPrimas_!K24="","",TDPrimas_!K24)</f>
        <v>1.8144191606352194</v>
      </c>
    </row>
    <row r="27" spans="1:12" ht="15" customHeight="1" x14ac:dyDescent="0.3">
      <c r="A27" s="15"/>
      <c r="B27" s="8">
        <f>IF(TDPrimas_!A25="","",TDPrimas_!A25)</f>
        <v>17</v>
      </c>
      <c r="C27" s="9" t="str">
        <f>IF(TDPrimas_!B25="","",TDPrimas_!B25)</f>
        <v>Zurich Aseguradora Mexicana</v>
      </c>
      <c r="D27" s="10">
        <f>IF(TDPrimas_!C25="","",TDPrimas_!C25)</f>
        <v>13491623.877</v>
      </c>
      <c r="E27" s="10">
        <f>IF(TDPrimas_!D25="","",TDPrimas_!D25)</f>
        <v>11092660.54903</v>
      </c>
      <c r="F27" s="11">
        <f>IF(TDPrimas_!E25="","",TDPrimas_!E25)</f>
        <v>1.4741249557448755</v>
      </c>
      <c r="G27" s="11">
        <f>IF(TDPrimas_!F25="","",TDPrimas_!F25)</f>
        <v>1.4130345149332602</v>
      </c>
      <c r="H27" s="10">
        <f>IF(TDPrimas_!G25="","",TDPrimas_!G25)</f>
        <v>2398963.32797</v>
      </c>
      <c r="I27" s="12">
        <f>IF(TDPrimas_!H25="","",TDPrimas_!H25)</f>
        <v>21.626581985146732</v>
      </c>
      <c r="J27" s="13">
        <f>IF(TDPrimas_!I25="","",TDPrimas_!I25)</f>
        <v>100</v>
      </c>
      <c r="K27" s="13">
        <f>IF(TDPrimas_!J25="","",TDPrimas_!J25)</f>
        <v>100</v>
      </c>
      <c r="L27" s="13">
        <f>IF(TDPrimas_!K25="","",TDPrimas_!K25)</f>
        <v>1.4741249557448755</v>
      </c>
    </row>
    <row r="28" spans="1:12" ht="15" customHeight="1" x14ac:dyDescent="0.3">
      <c r="A28" s="15"/>
      <c r="B28" s="8">
        <f>IF(TDPrimas_!A26="","",TDPrimas_!A26)</f>
        <v>18</v>
      </c>
      <c r="C28" s="9" t="str">
        <f>IF(TDPrimas_!B26="","",TDPrimas_!B26)</f>
        <v>HDI Seguros</v>
      </c>
      <c r="D28" s="10">
        <f>IF(TDPrimas_!C26="","",TDPrimas_!C26)</f>
        <v>12904627.523799999</v>
      </c>
      <c r="E28" s="10">
        <f>IF(TDPrimas_!D26="","",TDPrimas_!D26)</f>
        <v>11666681.303610001</v>
      </c>
      <c r="F28" s="11">
        <f>IF(TDPrimas_!E26="","",TDPrimas_!E26)</f>
        <v>1.4099884232509261</v>
      </c>
      <c r="G28" s="11">
        <f>IF(TDPrimas_!F26="","",TDPrimas_!F26)</f>
        <v>1.4861559392231705</v>
      </c>
      <c r="H28" s="10">
        <f>IF(TDPrimas_!G26="","",TDPrimas_!G26)</f>
        <v>1237946.2201899979</v>
      </c>
      <c r="I28" s="12">
        <f>IF(TDPrimas_!H26="","",TDPrimas_!H26)</f>
        <v>10.610954289176844</v>
      </c>
      <c r="J28" s="13">
        <f>IF(TDPrimas_!I26="","",TDPrimas_!I26)</f>
        <v>100</v>
      </c>
      <c r="K28" s="13">
        <f>IF(TDPrimas_!J26="","",TDPrimas_!J26)</f>
        <v>100</v>
      </c>
      <c r="L28" s="13">
        <f>IF(TDPrimas_!K26="","",TDPrimas_!K26)</f>
        <v>1.4099884232509261</v>
      </c>
    </row>
    <row r="29" spans="1:12" ht="15" customHeight="1" x14ac:dyDescent="0.3">
      <c r="A29" s="15"/>
      <c r="B29" s="8">
        <f>IF(TDPrimas_!A27="","",TDPrimas_!A27)</f>
        <v>19</v>
      </c>
      <c r="C29" s="9" t="str">
        <f>IF(TDPrimas_!B27="","",TDPrimas_!B27)</f>
        <v>GMX Seguros</v>
      </c>
      <c r="D29" s="10">
        <f>IF(TDPrimas_!C27="","",TDPrimas_!C27)</f>
        <v>12045333.467219999</v>
      </c>
      <c r="E29" s="10">
        <f>IF(TDPrimas_!D27="","",TDPrimas_!D27)</f>
        <v>12495032.84175</v>
      </c>
      <c r="F29" s="11">
        <f>IF(TDPrimas_!E27="","",TDPrimas_!E27)</f>
        <v>1.3161000355611936</v>
      </c>
      <c r="G29" s="11">
        <f>IF(TDPrimas_!F27="","",TDPrimas_!F27)</f>
        <v>1.5916751975396282</v>
      </c>
      <c r="H29" s="10">
        <f>IF(TDPrimas_!G27="","",TDPrimas_!G27)</f>
        <v>-449699.37453000061</v>
      </c>
      <c r="I29" s="12">
        <f>IF(TDPrimas_!H27="","",TDPrimas_!H27)</f>
        <v>-3.5990251504374404</v>
      </c>
      <c r="J29" s="13">
        <f>IF(TDPrimas_!I27="","",TDPrimas_!I27)</f>
        <v>100</v>
      </c>
      <c r="K29" s="13">
        <f>IF(TDPrimas_!J27="","",TDPrimas_!J27)</f>
        <v>100</v>
      </c>
      <c r="L29" s="13">
        <f>IF(TDPrimas_!K27="","",TDPrimas_!K27)</f>
        <v>1.3161000355611936</v>
      </c>
    </row>
    <row r="30" spans="1:12" ht="15" customHeight="1" x14ac:dyDescent="0.3">
      <c r="A30" s="15"/>
      <c r="B30" s="8">
        <f>IF(TDPrimas_!A28="","",TDPrimas_!A28)</f>
        <v>20</v>
      </c>
      <c r="C30" s="9" t="str">
        <f>IF(TDPrimas_!B28="","",TDPrimas_!B28)</f>
        <v>Pensiones BBVA Bancomer</v>
      </c>
      <c r="D30" s="10">
        <f>IF(TDPrimas_!C28="","",TDPrimas_!C28)</f>
        <v>11798046.961549999</v>
      </c>
      <c r="E30" s="10">
        <f>IF(TDPrimas_!D28="","",TDPrimas_!D28)</f>
        <v>13902414.304169999</v>
      </c>
      <c r="F30" s="11">
        <f>IF(TDPrimas_!E28="","",TDPrimas_!E28)</f>
        <v>1.2890809596848989</v>
      </c>
      <c r="G30" s="11">
        <f>IF(TDPrimas_!F28="","",TDPrimas_!F28)</f>
        <v>1.7709539713997555</v>
      </c>
      <c r="H30" s="10">
        <f>IF(TDPrimas_!G28="","",TDPrimas_!G28)</f>
        <v>-2104367.3426200002</v>
      </c>
      <c r="I30" s="12">
        <f>IF(TDPrimas_!H28="","",TDPrimas_!H28)</f>
        <v>-15.136704291633718</v>
      </c>
      <c r="J30" s="13">
        <f>IF(TDPrimas_!I28="","",TDPrimas_!I28)</f>
        <v>100</v>
      </c>
      <c r="K30" s="13">
        <f>IF(TDPrimas_!J28="","",TDPrimas_!J28)</f>
        <v>100</v>
      </c>
      <c r="L30" s="13">
        <f>IF(TDPrimas_!K28="","",TDPrimas_!K28)</f>
        <v>1.2890809596848989</v>
      </c>
    </row>
    <row r="31" spans="1:12" ht="15" customHeight="1" x14ac:dyDescent="0.3">
      <c r="A31" s="15"/>
      <c r="B31" s="8">
        <f>IF(TDPrimas_!A29="","",TDPrimas_!A29)</f>
        <v>21</v>
      </c>
      <c r="C31" s="9" t="str">
        <f>IF(TDPrimas_!B29="","",TDPrimas_!B29)</f>
        <v>ProFuturo G.N.P.</v>
      </c>
      <c r="D31" s="10">
        <f>IF(TDPrimas_!C29="","",TDPrimas_!C29)</f>
        <v>10175274.549889999</v>
      </c>
      <c r="E31" s="10">
        <f>IF(TDPrimas_!D29="","",TDPrimas_!D29)</f>
        <v>7376094.61314</v>
      </c>
      <c r="F31" s="11">
        <f>IF(TDPrimas_!E29="","",TDPrimas_!E29)</f>
        <v>1.111773221837242</v>
      </c>
      <c r="G31" s="11">
        <f>IF(TDPrimas_!F29="","",TDPrimas_!F29)</f>
        <v>0.93960111983157413</v>
      </c>
      <c r="H31" s="10">
        <f>IF(TDPrimas_!G29="","",TDPrimas_!G29)</f>
        <v>2799179.9367499985</v>
      </c>
      <c r="I31" s="12">
        <f>IF(TDPrimas_!H29="","",TDPrimas_!H29)</f>
        <v>37.949349670263913</v>
      </c>
      <c r="J31" s="13">
        <f>IF(TDPrimas_!I29="","",TDPrimas_!I29)</f>
        <v>100</v>
      </c>
      <c r="K31" s="13">
        <f>IF(TDPrimas_!J29="","",TDPrimas_!J29)</f>
        <v>100</v>
      </c>
      <c r="L31" s="13">
        <f>IF(TDPrimas_!K29="","",TDPrimas_!K29)</f>
        <v>1.111773221837242</v>
      </c>
    </row>
    <row r="32" spans="1:12" ht="15" customHeight="1" x14ac:dyDescent="0.3">
      <c r="A32" s="15"/>
      <c r="B32" s="8">
        <f>IF(TDPrimas_!A30="","",TDPrimas_!A30)</f>
        <v>22</v>
      </c>
      <c r="C32" s="9" t="str">
        <f>IF(TDPrimas_!B30="","",TDPrimas_!B30)</f>
        <v>Afirme</v>
      </c>
      <c r="D32" s="10">
        <f>IF(TDPrimas_!C30="","",TDPrimas_!C30)</f>
        <v>7555571.8099100003</v>
      </c>
      <c r="E32" s="10">
        <f>IF(TDPrimas_!D30="","",TDPrimas_!D30)</f>
        <v>8049984.2732899999</v>
      </c>
      <c r="F32" s="11">
        <f>IF(TDPrimas_!E30="","",TDPrimas_!E30)</f>
        <v>0.82553864986543224</v>
      </c>
      <c r="G32" s="11">
        <f>IF(TDPrimas_!F30="","",TDPrimas_!F30)</f>
        <v>1.0254443082028133</v>
      </c>
      <c r="H32" s="10">
        <f>IF(TDPrimas_!G30="","",TDPrimas_!G30)</f>
        <v>-494412.46337999962</v>
      </c>
      <c r="I32" s="12">
        <f>IF(TDPrimas_!H30="","",TDPrimas_!H30)</f>
        <v>-6.1417817301888338</v>
      </c>
      <c r="J32" s="13">
        <f>IF(TDPrimas_!I30="","",TDPrimas_!I30)</f>
        <v>100</v>
      </c>
      <c r="K32" s="13">
        <f>IF(TDPrimas_!J30="","",TDPrimas_!J30)</f>
        <v>100</v>
      </c>
      <c r="L32" s="13">
        <f>IF(TDPrimas_!K30="","",TDPrimas_!K30)</f>
        <v>0.82553864986543224</v>
      </c>
    </row>
    <row r="33" spans="1:12" ht="15" customHeight="1" x14ac:dyDescent="0.3">
      <c r="A33" s="15"/>
      <c r="B33" s="8">
        <f>IF(TDPrimas_!A31="","",TDPrimas_!A31)</f>
        <v>23</v>
      </c>
      <c r="C33" s="9" t="str">
        <f>IF(TDPrimas_!B31="","",TDPrimas_!B31)</f>
        <v>AIG Seguros</v>
      </c>
      <c r="D33" s="10">
        <f>IF(TDPrimas_!C31="","",TDPrimas_!C31)</f>
        <v>6593607.79947</v>
      </c>
      <c r="E33" s="10">
        <f>IF(TDPrimas_!D31="","",TDPrimas_!D31)</f>
        <v>7470400.8941500001</v>
      </c>
      <c r="F33" s="11">
        <f>IF(TDPrimas_!E31="","",TDPrimas_!E31)</f>
        <v>0.72043231372338534</v>
      </c>
      <c r="G33" s="11">
        <f>IF(TDPrimas_!F31="","",TDPrimas_!F31)</f>
        <v>0.95161429101382733</v>
      </c>
      <c r="H33" s="10">
        <f>IF(TDPrimas_!G31="","",TDPrimas_!G31)</f>
        <v>-876793.0946800001</v>
      </c>
      <c r="I33" s="12">
        <f>IF(TDPrimas_!H31="","",TDPrimas_!H31)</f>
        <v>-11.736894807969522</v>
      </c>
      <c r="J33" s="13">
        <f>IF(TDPrimas_!I31="","",TDPrimas_!I31)</f>
        <v>100</v>
      </c>
      <c r="K33" s="13">
        <f>IF(TDPrimas_!J31="","",TDPrimas_!J31)</f>
        <v>100</v>
      </c>
      <c r="L33" s="13">
        <f>IF(TDPrimas_!K31="","",TDPrimas_!K31)</f>
        <v>0.72043231372338534</v>
      </c>
    </row>
    <row r="34" spans="1:12" ht="15" customHeight="1" x14ac:dyDescent="0.3">
      <c r="A34" s="15"/>
      <c r="B34" s="8">
        <f>IF(TDPrimas_!A32="","",TDPrimas_!A32)</f>
        <v>24</v>
      </c>
      <c r="C34" s="9" t="str">
        <f>IF(TDPrimas_!B32="","",TDPrimas_!B32)</f>
        <v>Seguros SURA</v>
      </c>
      <c r="D34" s="10">
        <f>IF(TDPrimas_!C32="","",TDPrimas_!C32)</f>
        <v>6475502.38203</v>
      </c>
      <c r="E34" s="10">
        <f>IF(TDPrimas_!D32="","",TDPrimas_!D32)</f>
        <v>6588756.6787700001</v>
      </c>
      <c r="F34" s="11">
        <f>IF(TDPrimas_!E32="","",TDPrimas_!E32)</f>
        <v>0.70752785204818447</v>
      </c>
      <c r="G34" s="11">
        <f>IF(TDPrimas_!F32="","",TDPrimas_!F32)</f>
        <v>0.83930636446034323</v>
      </c>
      <c r="H34" s="10">
        <f>IF(TDPrimas_!G32="","",TDPrimas_!G32)</f>
        <v>-113254.29674000014</v>
      </c>
      <c r="I34" s="12">
        <f>IF(TDPrimas_!H32="","",TDPrimas_!H32)</f>
        <v>-1.7189024008873011</v>
      </c>
      <c r="J34" s="13">
        <f>IF(TDPrimas_!I32="","",TDPrimas_!I32)</f>
        <v>100</v>
      </c>
      <c r="K34" s="13">
        <f>IF(TDPrimas_!J32="","",TDPrimas_!J32)</f>
        <v>100</v>
      </c>
      <c r="L34" s="13">
        <f>IF(TDPrimas_!K32="","",TDPrimas_!K32)</f>
        <v>0.70752785204818447</v>
      </c>
    </row>
    <row r="35" spans="1:12" ht="15" customHeight="1" x14ac:dyDescent="0.3">
      <c r="A35" s="15"/>
      <c r="B35" s="8">
        <f>IF(TDPrimas_!A33="","",TDPrimas_!A33)</f>
        <v>25</v>
      </c>
      <c r="C35" s="9" t="str">
        <f>IF(TDPrimas_!B33="","",TDPrimas_!B33)</f>
        <v>Agroasemex</v>
      </c>
      <c r="D35" s="10">
        <f>IF(TDPrimas_!C33="","",TDPrimas_!C33)</f>
        <v>6440067.6368000004</v>
      </c>
      <c r="E35" s="10">
        <f>IF(TDPrimas_!D33="","",TDPrimas_!D33)</f>
        <v>9462507.85207</v>
      </c>
      <c r="F35" s="11">
        <f>IF(TDPrimas_!E33="","",TDPrimas_!E33)</f>
        <v>0.70365617264767499</v>
      </c>
      <c r="G35" s="11">
        <f>IF(TDPrimas_!F33="","",TDPrimas_!F33)</f>
        <v>1.2053781086784554</v>
      </c>
      <c r="H35" s="10">
        <f>IF(TDPrimas_!G33="","",TDPrimas_!G33)</f>
        <v>-3022440.2152699996</v>
      </c>
      <c r="I35" s="12">
        <f>IF(TDPrimas_!H33="","",TDPrimas_!H33)</f>
        <v>-31.941217513587759</v>
      </c>
      <c r="J35" s="13">
        <f>IF(TDPrimas_!I33="","",TDPrimas_!I33)</f>
        <v>100</v>
      </c>
      <c r="K35" s="13">
        <f>IF(TDPrimas_!J33="","",TDPrimas_!J33)</f>
        <v>100</v>
      </c>
      <c r="L35" s="13">
        <f>IF(TDPrimas_!K33="","",TDPrimas_!K33)</f>
        <v>0.70365617264767499</v>
      </c>
    </row>
    <row r="36" spans="1:12" ht="15" customHeight="1" x14ac:dyDescent="0.3">
      <c r="A36" s="15"/>
      <c r="B36" s="8">
        <f>IF(TDPrimas_!A34="","",TDPrimas_!A34)</f>
        <v>26</v>
      </c>
      <c r="C36" s="9" t="str">
        <f>IF(TDPrimas_!B34="","",TDPrimas_!B34)</f>
        <v>BUPA México</v>
      </c>
      <c r="D36" s="10">
        <f>IF(TDPrimas_!C34="","",TDPrimas_!C34)</f>
        <v>5139330.2825100003</v>
      </c>
      <c r="E36" s="10">
        <f>IF(TDPrimas_!D34="","",TDPrimas_!D34)</f>
        <v>4592609.6108200001</v>
      </c>
      <c r="F36" s="11">
        <f>IF(TDPrimas_!E34="","",TDPrimas_!E34)</f>
        <v>0.56153470437155095</v>
      </c>
      <c r="G36" s="11">
        <f>IF(TDPrimas_!F34="","",TDPrimas_!F34)</f>
        <v>0.58502789885428741</v>
      </c>
      <c r="H36" s="10">
        <f>IF(TDPrimas_!G34="","",TDPrimas_!G34)</f>
        <v>546720.67169000022</v>
      </c>
      <c r="I36" s="12">
        <f>IF(TDPrimas_!H34="","",TDPrimas_!H34)</f>
        <v>11.904357609711669</v>
      </c>
      <c r="J36" s="13">
        <f>IF(TDPrimas_!I34="","",TDPrimas_!I34)</f>
        <v>100</v>
      </c>
      <c r="K36" s="13">
        <f>IF(TDPrimas_!J34="","",TDPrimas_!J34)</f>
        <v>100</v>
      </c>
      <c r="L36" s="13">
        <f>IF(TDPrimas_!K34="","",TDPrimas_!K34)</f>
        <v>0.56153470437155095</v>
      </c>
    </row>
    <row r="37" spans="1:12" ht="15" customHeight="1" x14ac:dyDescent="0.3">
      <c r="A37" s="15"/>
      <c r="B37" s="8">
        <f>IF(TDPrimas_!A35="","",TDPrimas_!A35)</f>
        <v>27</v>
      </c>
      <c r="C37" s="9" t="str">
        <f>IF(TDPrimas_!B35="","",TDPrimas_!B35)</f>
        <v>Seguros Argos</v>
      </c>
      <c r="D37" s="10">
        <f>IF(TDPrimas_!C35="","",TDPrimas_!C35)</f>
        <v>5011186.3019700004</v>
      </c>
      <c r="E37" s="10">
        <f>IF(TDPrimas_!D35="","",TDPrimas_!D35)</f>
        <v>4263445.3383800006</v>
      </c>
      <c r="F37" s="11">
        <f>IF(TDPrimas_!E35="","",TDPrimas_!E35)</f>
        <v>0.54753340687284657</v>
      </c>
      <c r="G37" s="11">
        <f>IF(TDPrimas_!F35="","",TDPrimas_!F35)</f>
        <v>0.54309742816289974</v>
      </c>
      <c r="H37" s="10">
        <f>IF(TDPrimas_!G35="","",TDPrimas_!G35)</f>
        <v>747740.96358999982</v>
      </c>
      <c r="I37" s="12">
        <f>IF(TDPrimas_!H35="","",TDPrimas_!H35)</f>
        <v>17.538420320738112</v>
      </c>
      <c r="J37" s="13">
        <f>IF(TDPrimas_!I35="","",TDPrimas_!I35)</f>
        <v>100</v>
      </c>
      <c r="K37" s="13">
        <f>IF(TDPrimas_!J35="","",TDPrimas_!J35)</f>
        <v>100</v>
      </c>
      <c r="L37" s="13">
        <f>IF(TDPrimas_!K35="","",TDPrimas_!K35)</f>
        <v>0.54753340687284657</v>
      </c>
    </row>
    <row r="38" spans="1:12" ht="15" customHeight="1" x14ac:dyDescent="0.3">
      <c r="A38" s="15"/>
      <c r="B38" s="8">
        <f>IF(TDPrimas_!A36="","",TDPrimas_!A36)</f>
        <v>28</v>
      </c>
      <c r="C38" s="9" t="str">
        <f>IF(TDPrimas_!B36="","",TDPrimas_!B36)</f>
        <v>Hir Seguros</v>
      </c>
      <c r="D38" s="10">
        <f>IF(TDPrimas_!C36="","",TDPrimas_!C36)</f>
        <v>4784744.0388700003</v>
      </c>
      <c r="E38" s="10">
        <f>IF(TDPrimas_!D36="","",TDPrimas_!D36)</f>
        <v>4653799.87928</v>
      </c>
      <c r="F38" s="11">
        <f>IF(TDPrimas_!E36="","",TDPrimas_!E36)</f>
        <v>0.52279181949135178</v>
      </c>
      <c r="G38" s="11">
        <f>IF(TDPrimas_!F36="","",TDPrimas_!F36)</f>
        <v>0.59282259886605082</v>
      </c>
      <c r="H38" s="10">
        <f>IF(TDPrimas_!G36="","",TDPrimas_!G36)</f>
        <v>130944.15959000029</v>
      </c>
      <c r="I38" s="12">
        <f>IF(TDPrimas_!H36="","",TDPrimas_!H36)</f>
        <v>2.813704133970174</v>
      </c>
      <c r="J38" s="13">
        <f>IF(TDPrimas_!I36="","",TDPrimas_!I36)</f>
        <v>100</v>
      </c>
      <c r="K38" s="13">
        <f>IF(TDPrimas_!J36="","",TDPrimas_!J36)</f>
        <v>100</v>
      </c>
      <c r="L38" s="13">
        <f>IF(TDPrimas_!K36="","",TDPrimas_!K36)</f>
        <v>0.52279181949135178</v>
      </c>
    </row>
    <row r="39" spans="1:12" ht="15" customHeight="1" x14ac:dyDescent="0.3">
      <c r="A39" s="15"/>
      <c r="B39" s="8">
        <f>IF(TDPrimas_!A37="","",TDPrimas_!A37)</f>
        <v>29</v>
      </c>
      <c r="C39" s="9" t="str">
        <f>IF(TDPrimas_!B37="","",TDPrimas_!B37)</f>
        <v>Ve Por Más</v>
      </c>
      <c r="D39" s="10">
        <f>IF(TDPrimas_!C37="","",TDPrimas_!C37)</f>
        <v>4664109.4979099995</v>
      </c>
      <c r="E39" s="10">
        <f>IF(TDPrimas_!D37="","",TDPrimas_!D37)</f>
        <v>3803565.6865300001</v>
      </c>
      <c r="F39" s="11">
        <f>IF(TDPrimas_!E37="","",TDPrimas_!E37)</f>
        <v>0.5096110201320454</v>
      </c>
      <c r="G39" s="11">
        <f>IF(TDPrimas_!F37="","",TDPrimas_!F37)</f>
        <v>0.48451582657982728</v>
      </c>
      <c r="H39" s="10">
        <f>IF(TDPrimas_!G37="","",TDPrimas_!G37)</f>
        <v>860543.81137999939</v>
      </c>
      <c r="I39" s="12">
        <f>IF(TDPrimas_!H37="","",TDPrimas_!H37)</f>
        <v>22.624660182090217</v>
      </c>
      <c r="J39" s="13">
        <f>IF(TDPrimas_!I37="","",TDPrimas_!I37)</f>
        <v>100</v>
      </c>
      <c r="K39" s="13">
        <f>IF(TDPrimas_!J37="","",TDPrimas_!J37)</f>
        <v>100</v>
      </c>
      <c r="L39" s="13">
        <f>IF(TDPrimas_!K37="","",TDPrimas_!K37)</f>
        <v>0.5096110201320454</v>
      </c>
    </row>
    <row r="40" spans="1:12" ht="15" customHeight="1" x14ac:dyDescent="0.3">
      <c r="A40" s="15"/>
      <c r="B40" s="8">
        <f>IF(TDPrimas_!A38="","",TDPrimas_!A38)</f>
        <v>30</v>
      </c>
      <c r="C40" s="9" t="str">
        <f>IF(TDPrimas_!B38="","",TDPrimas_!B38)</f>
        <v>FM Global</v>
      </c>
      <c r="D40" s="10">
        <f>IF(TDPrimas_!C38="","",TDPrimas_!C38)</f>
        <v>4465205.7030500006</v>
      </c>
      <c r="E40" s="10">
        <f>IF(TDPrimas_!D38="","",TDPrimas_!D38)</f>
        <v>3855035.1309799999</v>
      </c>
      <c r="F40" s="11">
        <f>IF(TDPrimas_!E38="","",TDPrimas_!E38)</f>
        <v>0.48787834729231888</v>
      </c>
      <c r="G40" s="11">
        <f>IF(TDPrimas_!F38="","",TDPrimas_!F38)</f>
        <v>0.49107224297342633</v>
      </c>
      <c r="H40" s="10">
        <f>IF(TDPrimas_!G38="","",TDPrimas_!G38)</f>
        <v>610170.57207000069</v>
      </c>
      <c r="I40" s="12">
        <f>IF(TDPrimas_!H38="","",TDPrimas_!H38)</f>
        <v>15.827886162865855</v>
      </c>
      <c r="J40" s="13">
        <f>IF(TDPrimas_!I38="","",TDPrimas_!I38)</f>
        <v>100</v>
      </c>
      <c r="K40" s="13">
        <f>IF(TDPrimas_!J38="","",TDPrimas_!J38)</f>
        <v>100</v>
      </c>
      <c r="L40" s="13">
        <f>IF(TDPrimas_!K38="","",TDPrimas_!K38)</f>
        <v>0.48787834729231888</v>
      </c>
    </row>
    <row r="41" spans="1:12" ht="15" customHeight="1" x14ac:dyDescent="0.3">
      <c r="A41" s="15"/>
      <c r="B41" s="8">
        <f>IF(TDPrimas_!A39="","",TDPrimas_!A39)</f>
        <v>31</v>
      </c>
      <c r="C41" s="9" t="str">
        <f>IF(TDPrimas_!B39="","",TDPrimas_!B39)</f>
        <v>Cardif Vida</v>
      </c>
      <c r="D41" s="10">
        <f>IF(TDPrimas_!C39="","",TDPrimas_!C39)</f>
        <v>4026801.2294200002</v>
      </c>
      <c r="E41" s="10">
        <f>IF(TDPrimas_!D39="","",TDPrimas_!D39)</f>
        <v>2477706.5655799997</v>
      </c>
      <c r="F41" s="11">
        <f>IF(TDPrimas_!E39="","",TDPrimas_!E39)</f>
        <v>0.43997729541153646</v>
      </c>
      <c r="G41" s="11">
        <f>IF(TDPrimas_!F39="","",TDPrimas_!F39)</f>
        <v>0.31562174643011515</v>
      </c>
      <c r="H41" s="10">
        <f>IF(TDPrimas_!G39="","",TDPrimas_!G39)</f>
        <v>1549094.6638400005</v>
      </c>
      <c r="I41" s="12">
        <f>IF(TDPrimas_!H39="","",TDPrimas_!H39)</f>
        <v>62.521312465319198</v>
      </c>
      <c r="J41" s="13">
        <f>IF(TDPrimas_!I39="","",TDPrimas_!I39)</f>
        <v>100</v>
      </c>
      <c r="K41" s="13">
        <f>IF(TDPrimas_!J39="","",TDPrimas_!J39)</f>
        <v>100</v>
      </c>
      <c r="L41" s="13">
        <f>IF(TDPrimas_!K39="","",TDPrimas_!K39)</f>
        <v>0.43997729541153646</v>
      </c>
    </row>
    <row r="42" spans="1:12" ht="15" customHeight="1" x14ac:dyDescent="0.3">
      <c r="A42" s="15"/>
      <c r="B42" s="8">
        <f>IF(TDPrimas_!A40="","",TDPrimas_!A40)</f>
        <v>32</v>
      </c>
      <c r="C42" s="9" t="str">
        <f>IF(TDPrimas_!B40="","",TDPrimas_!B40)</f>
        <v>Patrimonial Vida</v>
      </c>
      <c r="D42" s="10">
        <f>IF(TDPrimas_!C40="","",TDPrimas_!C40)</f>
        <v>3873467.4639400002</v>
      </c>
      <c r="E42" s="10">
        <f>IF(TDPrimas_!D40="","",TDPrimas_!D40)</f>
        <v>1031653.28337</v>
      </c>
      <c r="F42" s="11">
        <f>IF(TDPrimas_!E40="","",TDPrimas_!E40)</f>
        <v>0.4232237057537539</v>
      </c>
      <c r="G42" s="11">
        <f>IF(TDPrimas_!F40="","",TDPrimas_!F40)</f>
        <v>0.13141677692224227</v>
      </c>
      <c r="H42" s="10">
        <f>IF(TDPrimas_!G40="","",TDPrimas_!G40)</f>
        <v>2841814.1805700003</v>
      </c>
      <c r="I42" s="12">
        <f>IF(TDPrimas_!H40="","",TDPrimas_!H40)</f>
        <v>275.46213697754405</v>
      </c>
      <c r="J42" s="13">
        <f>IF(TDPrimas_!I40="","",TDPrimas_!I40)</f>
        <v>100</v>
      </c>
      <c r="K42" s="13">
        <f>IF(TDPrimas_!J40="","",TDPrimas_!J40)</f>
        <v>100</v>
      </c>
      <c r="L42" s="13">
        <f>IF(TDPrimas_!K40="","",TDPrimas_!K40)</f>
        <v>0.4232237057537539</v>
      </c>
    </row>
    <row r="43" spans="1:12" ht="15" customHeight="1" x14ac:dyDescent="0.3">
      <c r="A43" s="15"/>
      <c r="B43" s="8">
        <f>IF(TDPrimas_!A41="","",TDPrimas_!A41)</f>
        <v>33</v>
      </c>
      <c r="C43" s="9" t="str">
        <f>IF(TDPrimas_!B41="","",TDPrimas_!B41)</f>
        <v>ANA</v>
      </c>
      <c r="D43" s="10">
        <f>IF(TDPrimas_!C41="","",TDPrimas_!C41)</f>
        <v>3810245.83519</v>
      </c>
      <c r="E43" s="10">
        <f>IF(TDPrimas_!D41="","",TDPrimas_!D41)</f>
        <v>3485553.0195599999</v>
      </c>
      <c r="F43" s="11">
        <f>IF(TDPrimas_!E41="","",TDPrimas_!E41)</f>
        <v>0.41631596940319554</v>
      </c>
      <c r="G43" s="11">
        <f>IF(TDPrimas_!F41="","",TDPrimas_!F41)</f>
        <v>0.44400589908061411</v>
      </c>
      <c r="H43" s="10">
        <f>IF(TDPrimas_!G41="","",TDPrimas_!G41)</f>
        <v>324692.81563000008</v>
      </c>
      <c r="I43" s="12">
        <f>IF(TDPrimas_!H41="","",TDPrimas_!H41)</f>
        <v>9.3153888007988961</v>
      </c>
      <c r="J43" s="13">
        <f>IF(TDPrimas_!I41="","",TDPrimas_!I41)</f>
        <v>100</v>
      </c>
      <c r="K43" s="13">
        <f>IF(TDPrimas_!J41="","",TDPrimas_!J41)</f>
        <v>100</v>
      </c>
      <c r="L43" s="13">
        <f>IF(TDPrimas_!K41="","",TDPrimas_!K41)</f>
        <v>0.41631596940319554</v>
      </c>
    </row>
    <row r="44" spans="1:12" ht="15" customHeight="1" x14ac:dyDescent="0.3">
      <c r="A44" s="15"/>
      <c r="B44" s="8">
        <f>IF(TDPrimas_!A42="","",TDPrimas_!A42)</f>
        <v>34</v>
      </c>
      <c r="C44" s="9" t="str">
        <f>IF(TDPrimas_!B42="","",TDPrimas_!B42)</f>
        <v>Seguros Azteca</v>
      </c>
      <c r="D44" s="10">
        <f>IF(TDPrimas_!C42="","",TDPrimas_!C42)</f>
        <v>3660701.92515</v>
      </c>
      <c r="E44" s="10">
        <f>IF(TDPrimas_!D42="","",TDPrimas_!D42)</f>
        <v>4474308.1404900001</v>
      </c>
      <c r="F44" s="11">
        <f>IF(TDPrimas_!E42="","",TDPrimas_!E42)</f>
        <v>0.3999764678146997</v>
      </c>
      <c r="G44" s="11">
        <f>IF(TDPrimas_!F42="","",TDPrimas_!F42)</f>
        <v>0.56995810923936396</v>
      </c>
      <c r="H44" s="10">
        <f>IF(TDPrimas_!G42="","",TDPrimas_!G42)</f>
        <v>-813606.21534000011</v>
      </c>
      <c r="I44" s="12">
        <f>IF(TDPrimas_!H42="","",TDPrimas_!H42)</f>
        <v>-18.183955816035922</v>
      </c>
      <c r="J44" s="13">
        <f>IF(TDPrimas_!I42="","",TDPrimas_!I42)</f>
        <v>100</v>
      </c>
      <c r="K44" s="13">
        <f>IF(TDPrimas_!J42="","",TDPrimas_!J42)</f>
        <v>100</v>
      </c>
      <c r="L44" s="13">
        <f>IF(TDPrimas_!K42="","",TDPrimas_!K42)</f>
        <v>0.3999764678146997</v>
      </c>
    </row>
    <row r="45" spans="1:12" ht="15" customHeight="1" x14ac:dyDescent="0.3">
      <c r="A45" s="15"/>
      <c r="B45" s="8">
        <f>IF(TDPrimas_!A43="","",TDPrimas_!A43)</f>
        <v>35</v>
      </c>
      <c r="C45" s="9" t="str">
        <f>IF(TDPrimas_!B43="","",TDPrimas_!B43)</f>
        <v>General de Seguros</v>
      </c>
      <c r="D45" s="10">
        <f>IF(TDPrimas_!C43="","",TDPrimas_!C43)</f>
        <v>3641209.24174</v>
      </c>
      <c r="E45" s="10">
        <f>IF(TDPrimas_!D43="","",TDPrimas_!D43)</f>
        <v>3056102.5559399999</v>
      </c>
      <c r="F45" s="11">
        <f>IF(TDPrimas_!E43="","",TDPrimas_!E43)</f>
        <v>0.39784665369216843</v>
      </c>
      <c r="G45" s="11">
        <f>IF(TDPrimas_!F43="","",TDPrimas_!F43)</f>
        <v>0.38930050853278797</v>
      </c>
      <c r="H45" s="10">
        <f>IF(TDPrimas_!G43="","",TDPrimas_!G43)</f>
        <v>585106.68580000009</v>
      </c>
      <c r="I45" s="12">
        <f>IF(TDPrimas_!H43="","",TDPrimas_!H43)</f>
        <v>19.145518682373929</v>
      </c>
      <c r="J45" s="13">
        <f>IF(TDPrimas_!I43="","",TDPrimas_!I43)</f>
        <v>100</v>
      </c>
      <c r="K45" s="13">
        <f>IF(TDPrimas_!J43="","",TDPrimas_!J43)</f>
        <v>100</v>
      </c>
      <c r="L45" s="13">
        <f>IF(TDPrimas_!K43="","",TDPrimas_!K43)</f>
        <v>0.39784665369216843</v>
      </c>
    </row>
    <row r="46" spans="1:12" ht="15" customHeight="1" x14ac:dyDescent="0.3">
      <c r="A46" s="15"/>
      <c r="B46" s="8">
        <f>IF(TDPrimas_!A44="","",TDPrimas_!A44)</f>
        <v>36</v>
      </c>
      <c r="C46" s="9" t="str">
        <f>IF(TDPrimas_!B44="","",TDPrimas_!B44)</f>
        <v>Thona</v>
      </c>
      <c r="D46" s="10">
        <f>IF(TDPrimas_!C44="","",TDPrimas_!C44)</f>
        <v>3543412.1833600001</v>
      </c>
      <c r="E46" s="10">
        <f>IF(TDPrimas_!D44="","",TDPrimas_!D44)</f>
        <v>3536266.6495100004</v>
      </c>
      <c r="F46" s="11">
        <f>IF(TDPrimas_!E44="","",TDPrimas_!E44)</f>
        <v>0.38716112868267244</v>
      </c>
      <c r="G46" s="11">
        <f>IF(TDPrimas_!F44="","",TDPrimas_!F44)</f>
        <v>0.45046603632002241</v>
      </c>
      <c r="H46" s="10">
        <f>IF(TDPrimas_!G44="","",TDPrimas_!G44)</f>
        <v>7145.5338499997742</v>
      </c>
      <c r="I46" s="12">
        <f>IF(TDPrimas_!H44="","",TDPrimas_!H44)</f>
        <v>0.20206433954832459</v>
      </c>
      <c r="J46" s="13">
        <f>IF(TDPrimas_!I44="","",TDPrimas_!I44)</f>
        <v>100</v>
      </c>
      <c r="K46" s="13">
        <f>IF(TDPrimas_!J44="","",TDPrimas_!J44)</f>
        <v>100</v>
      </c>
      <c r="L46" s="13">
        <f>IF(TDPrimas_!K44="","",TDPrimas_!K44)</f>
        <v>0.38716112868267244</v>
      </c>
    </row>
    <row r="47" spans="1:12" ht="15" customHeight="1" x14ac:dyDescent="0.3">
      <c r="A47" s="15"/>
      <c r="B47" s="8">
        <f>IF(TDPrimas_!A45="","",TDPrimas_!A45)</f>
        <v>37</v>
      </c>
      <c r="C47" s="9" t="str">
        <f>IF(TDPrimas_!B45="","",TDPrimas_!B45)</f>
        <v>Plan Seguro</v>
      </c>
      <c r="D47" s="10">
        <f>IF(TDPrimas_!C45="","",TDPrimas_!C45)</f>
        <v>3118678.2985399999</v>
      </c>
      <c r="E47" s="10">
        <f>IF(TDPrimas_!D45="","",TDPrimas_!D45)</f>
        <v>2700000.0033899997</v>
      </c>
      <c r="F47" s="11">
        <f>IF(TDPrimas_!E45="","",TDPrimas_!E45)</f>
        <v>0.34075375586589818</v>
      </c>
      <c r="G47" s="11">
        <f>IF(TDPrimas_!F45="","",TDPrimas_!F45)</f>
        <v>0.3439385148627494</v>
      </c>
      <c r="H47" s="10">
        <f>IF(TDPrimas_!G45="","",TDPrimas_!G45)</f>
        <v>418678.29515000014</v>
      </c>
      <c r="I47" s="12">
        <f>IF(TDPrimas_!H45="","",TDPrimas_!H45)</f>
        <v>15.506603504604687</v>
      </c>
      <c r="J47" s="13">
        <f>IF(TDPrimas_!I45="","",TDPrimas_!I45)</f>
        <v>100</v>
      </c>
      <c r="K47" s="13">
        <f>IF(TDPrimas_!J45="","",TDPrimas_!J45)</f>
        <v>100</v>
      </c>
      <c r="L47" s="13">
        <f>IF(TDPrimas_!K45="","",TDPrimas_!K45)</f>
        <v>0.34075375586589818</v>
      </c>
    </row>
    <row r="48" spans="1:12" ht="15" customHeight="1" x14ac:dyDescent="0.3">
      <c r="A48" s="15"/>
      <c r="B48" s="8">
        <f>IF(TDPrimas_!A46="","",TDPrimas_!A46)</f>
        <v>38</v>
      </c>
      <c r="C48" s="9" t="str">
        <f>IF(TDPrimas_!B46="","",TDPrimas_!B46)</f>
        <v>El Potosí</v>
      </c>
      <c r="D48" s="10">
        <f>IF(TDPrimas_!C46="","",TDPrimas_!C46)</f>
        <v>2563341.60146</v>
      </c>
      <c r="E48" s="10">
        <f>IF(TDPrimas_!D46="","",TDPrimas_!D46)</f>
        <v>2109928.1285699997</v>
      </c>
      <c r="F48" s="11">
        <f>IF(TDPrimas_!E46="","",TDPrimas_!E46)</f>
        <v>0.28007642810536532</v>
      </c>
      <c r="G48" s="11">
        <f>IF(TDPrimas_!F46="","",TDPrimas_!F46)</f>
        <v>0.26877242448013611</v>
      </c>
      <c r="H48" s="10">
        <f>IF(TDPrimas_!G46="","",TDPrimas_!G46)</f>
        <v>453413.47289000032</v>
      </c>
      <c r="I48" s="12">
        <f>IF(TDPrimas_!H46="","",TDPrimas_!H46)</f>
        <v>21.489522166676856</v>
      </c>
      <c r="J48" s="13">
        <f>IF(TDPrimas_!I46="","",TDPrimas_!I46)</f>
        <v>100</v>
      </c>
      <c r="K48" s="13">
        <f>IF(TDPrimas_!J46="","",TDPrimas_!J46)</f>
        <v>100</v>
      </c>
      <c r="L48" s="13">
        <f>IF(TDPrimas_!K46="","",TDPrimas_!K46)</f>
        <v>0.28007642810536532</v>
      </c>
    </row>
    <row r="49" spans="1:12" ht="15" customHeight="1" x14ac:dyDescent="0.3">
      <c r="A49" s="15"/>
      <c r="B49" s="8">
        <f>IF(TDPrimas_!A47="","",TDPrimas_!A47)</f>
        <v>39</v>
      </c>
      <c r="C49" s="9" t="str">
        <f>IF(TDPrimas_!B47="","",TDPrimas_!B47)</f>
        <v>HDI Global Seguros</v>
      </c>
      <c r="D49" s="10">
        <f>IF(TDPrimas_!C47="","",TDPrimas_!C47)</f>
        <v>2468439.5406499999</v>
      </c>
      <c r="E49" s="10">
        <f>IF(TDPrimas_!D47="","",TDPrimas_!D47)</f>
        <v>1842535.70578</v>
      </c>
      <c r="F49" s="11">
        <f>IF(TDPrimas_!E47="","",TDPrimas_!E47)</f>
        <v>0.26970721699578715</v>
      </c>
      <c r="G49" s="11">
        <f>IF(TDPrimas_!F47="","",TDPrimas_!F47)</f>
        <v>0.23471073830810801</v>
      </c>
      <c r="H49" s="10">
        <f>IF(TDPrimas_!G47="","",TDPrimas_!G47)</f>
        <v>625903.8348699999</v>
      </c>
      <c r="I49" s="12">
        <f>IF(TDPrimas_!H47="","",TDPrimas_!H47)</f>
        <v>33.969699089496672</v>
      </c>
      <c r="J49" s="13">
        <f>IF(TDPrimas_!I47="","",TDPrimas_!I47)</f>
        <v>100</v>
      </c>
      <c r="K49" s="13">
        <f>IF(TDPrimas_!J47="","",TDPrimas_!J47)</f>
        <v>100</v>
      </c>
      <c r="L49" s="13">
        <f>IF(TDPrimas_!K47="","",TDPrimas_!K47)</f>
        <v>0.26970721699578715</v>
      </c>
    </row>
    <row r="50" spans="1:12" ht="15" customHeight="1" x14ac:dyDescent="0.3">
      <c r="A50" s="15"/>
      <c r="B50" s="8">
        <f>IF(TDPrimas_!A48="","",TDPrimas_!A48)</f>
        <v>40</v>
      </c>
      <c r="C50" s="9" t="str">
        <f>IF(TDPrimas_!B48="","",TDPrimas_!B48)</f>
        <v>Cardif Seguros Generales</v>
      </c>
      <c r="D50" s="10">
        <f>IF(TDPrimas_!C48="","",TDPrimas_!C48)</f>
        <v>2332898.1774400002</v>
      </c>
      <c r="E50" s="10">
        <f>IF(TDPrimas_!D48="","",TDPrimas_!D48)</f>
        <v>2438887.2784099998</v>
      </c>
      <c r="F50" s="11">
        <f>IF(TDPrimas_!E48="","",TDPrimas_!E48)</f>
        <v>0.25489766494592897</v>
      </c>
      <c r="G50" s="11">
        <f>IF(TDPrimas_!F48="","",TDPrimas_!F48)</f>
        <v>0.31067676570399777</v>
      </c>
      <c r="H50" s="10">
        <f>IF(TDPrimas_!G48="","",TDPrimas_!G48)</f>
        <v>-105989.10096999956</v>
      </c>
      <c r="I50" s="12">
        <f>IF(TDPrimas_!H48="","",TDPrimas_!H48)</f>
        <v>-4.345797442475396</v>
      </c>
      <c r="J50" s="13">
        <f>IF(TDPrimas_!I48="","",TDPrimas_!I48)</f>
        <v>100</v>
      </c>
      <c r="K50" s="13">
        <f>IF(TDPrimas_!J48="","",TDPrimas_!J48)</f>
        <v>100</v>
      </c>
      <c r="L50" s="13">
        <f>IF(TDPrimas_!K48="","",TDPrimas_!K48)</f>
        <v>0.25489766494592897</v>
      </c>
    </row>
    <row r="51" spans="1:12" ht="15" customHeight="1" x14ac:dyDescent="0.3">
      <c r="A51" s="15"/>
      <c r="B51" s="8">
        <f>IF(TDPrimas_!A49="","",TDPrimas_!A49)</f>
        <v>41</v>
      </c>
      <c r="C51" s="9" t="str">
        <f>IF(TDPrimas_!B49="","",TDPrimas_!B49)</f>
        <v>Insignia Life</v>
      </c>
      <c r="D51" s="10">
        <f>IF(TDPrimas_!C49="","",TDPrimas_!C49)</f>
        <v>2296927.3699899996</v>
      </c>
      <c r="E51" s="10">
        <f>IF(TDPrimas_!D49="","",TDPrimas_!D49)</f>
        <v>2054654.45951</v>
      </c>
      <c r="F51" s="11">
        <f>IF(TDPrimas_!E49="","",TDPrimas_!E49)</f>
        <v>0.25096741419007035</v>
      </c>
      <c r="G51" s="11">
        <f>IF(TDPrimas_!F49="","",TDPrimas_!F49)</f>
        <v>0.2617314083232315</v>
      </c>
      <c r="H51" s="10">
        <f>IF(TDPrimas_!G49="","",TDPrimas_!G49)</f>
        <v>242272.91047999961</v>
      </c>
      <c r="I51" s="12">
        <f>IF(TDPrimas_!H49="","",TDPrimas_!H49)</f>
        <v>11.791418715620793</v>
      </c>
      <c r="J51" s="13">
        <f>IF(TDPrimas_!I49="","",TDPrimas_!I49)</f>
        <v>100</v>
      </c>
      <c r="K51" s="13">
        <f>IF(TDPrimas_!J49="","",TDPrimas_!J49)</f>
        <v>100</v>
      </c>
      <c r="L51" s="13">
        <f>IF(TDPrimas_!K49="","",TDPrimas_!K49)</f>
        <v>0.25096741419007035</v>
      </c>
    </row>
    <row r="52" spans="1:12" ht="15" customHeight="1" x14ac:dyDescent="0.3">
      <c r="A52" s="15"/>
      <c r="B52" s="8">
        <f>IF(TDPrimas_!A50="","",TDPrimas_!A50)</f>
        <v>42</v>
      </c>
      <c r="C52" s="9" t="str">
        <f>IF(TDPrimas_!B50="","",TDPrimas_!B50)</f>
        <v>Seguros Azteca Daños</v>
      </c>
      <c r="D52" s="10">
        <f>IF(TDPrimas_!C50="","",TDPrimas_!C50)</f>
        <v>2277640.2283600001</v>
      </c>
      <c r="E52" s="10">
        <f>IF(TDPrimas_!D50="","",TDPrimas_!D50)</f>
        <v>1936052.42652</v>
      </c>
      <c r="F52" s="11">
        <f>IF(TDPrimas_!E50="","",TDPrimas_!E50)</f>
        <v>0.24886005802145986</v>
      </c>
      <c r="G52" s="11">
        <f>IF(TDPrimas_!F50="","",TDPrimas_!F50)</f>
        <v>0.24662333164357703</v>
      </c>
      <c r="H52" s="10">
        <f>IF(TDPrimas_!G50="","",TDPrimas_!G50)</f>
        <v>341587.80184000009</v>
      </c>
      <c r="I52" s="12">
        <f>IF(TDPrimas_!H50="","",TDPrimas_!H50)</f>
        <v>17.643520245678189</v>
      </c>
      <c r="J52" s="13">
        <f>IF(TDPrimas_!I50="","",TDPrimas_!I50)</f>
        <v>100</v>
      </c>
      <c r="K52" s="13">
        <f>IF(TDPrimas_!J50="","",TDPrimas_!J50)</f>
        <v>100</v>
      </c>
      <c r="L52" s="13">
        <f>IF(TDPrimas_!K50="","",TDPrimas_!K50)</f>
        <v>0.24886005802145986</v>
      </c>
    </row>
    <row r="53" spans="1:12" ht="15" customHeight="1" x14ac:dyDescent="0.3">
      <c r="A53" s="15"/>
      <c r="B53" s="8">
        <f>IF(TDPrimas_!A51="","",TDPrimas_!A51)</f>
        <v>43</v>
      </c>
      <c r="C53" s="9" t="str">
        <f>IF(TDPrimas_!B51="","",TDPrimas_!B51)</f>
        <v>Prudential</v>
      </c>
      <c r="D53" s="10">
        <f>IF(TDPrimas_!C51="","",TDPrimas_!C51)</f>
        <v>2187596.3269600002</v>
      </c>
      <c r="E53" s="10">
        <f>IF(TDPrimas_!D51="","",TDPrimas_!D51)</f>
        <v>1903927.41191</v>
      </c>
      <c r="F53" s="11">
        <f>IF(TDPrimas_!E51="","",TDPrimas_!E51)</f>
        <v>0.2390216602587818</v>
      </c>
      <c r="G53" s="11">
        <f>IF(TDPrimas_!F51="","",TDPrimas_!F51)</f>
        <v>0.2425310983839345</v>
      </c>
      <c r="H53" s="10">
        <f>IF(TDPrimas_!G51="","",TDPrimas_!G51)</f>
        <v>283668.91505000019</v>
      </c>
      <c r="I53" s="12">
        <f>IF(TDPrimas_!H51="","",TDPrimas_!H51)</f>
        <v>14.899145486089015</v>
      </c>
      <c r="J53" s="13">
        <f>IF(TDPrimas_!I51="","",TDPrimas_!I51)</f>
        <v>100</v>
      </c>
      <c r="K53" s="13">
        <f>IF(TDPrimas_!J51="","",TDPrimas_!J51)</f>
        <v>100</v>
      </c>
      <c r="L53" s="13">
        <f>IF(TDPrimas_!K51="","",TDPrimas_!K51)</f>
        <v>0.2390216602587818</v>
      </c>
    </row>
    <row r="54" spans="1:12" ht="15" customHeight="1" x14ac:dyDescent="0.3">
      <c r="A54" s="15"/>
      <c r="B54" s="8">
        <f>IF(TDPrimas_!A52="","",TDPrimas_!A52)</f>
        <v>44</v>
      </c>
      <c r="C54" s="9" t="str">
        <f>IF(TDPrimas_!B52="","",TDPrimas_!B52)</f>
        <v>BBVA Bancomer Salud</v>
      </c>
      <c r="D54" s="10">
        <f>IF(TDPrimas_!C52="","",TDPrimas_!C52)</f>
        <v>1973605.8827599999</v>
      </c>
      <c r="E54" s="10">
        <f>IF(TDPrimas_!D52="","",TDPrimas_!D52)</f>
        <v>1736345.61781</v>
      </c>
      <c r="F54" s="11">
        <f>IF(TDPrimas_!E52="","",TDPrimas_!E52)</f>
        <v>0.21564058641904063</v>
      </c>
      <c r="G54" s="11">
        <f>IF(TDPrimas_!F52="","",TDPrimas_!F52)</f>
        <v>0.22118375271414875</v>
      </c>
      <c r="H54" s="10">
        <f>IF(TDPrimas_!G52="","",TDPrimas_!G52)</f>
        <v>237260.26494999998</v>
      </c>
      <c r="I54" s="12">
        <f>IF(TDPrimas_!H52="","",TDPrimas_!H52)</f>
        <v>13.664345537914802</v>
      </c>
      <c r="J54" s="13">
        <f>IF(TDPrimas_!I52="","",TDPrimas_!I52)</f>
        <v>100</v>
      </c>
      <c r="K54" s="13">
        <f>IF(TDPrimas_!J52="","",TDPrimas_!J52)</f>
        <v>100</v>
      </c>
      <c r="L54" s="13">
        <f>IF(TDPrimas_!K52="","",TDPrimas_!K52)</f>
        <v>0.21564058641904063</v>
      </c>
    </row>
    <row r="55" spans="1:12" ht="15" customHeight="1" x14ac:dyDescent="0.3">
      <c r="A55" s="15"/>
      <c r="B55" s="8">
        <f>IF(TDPrimas_!A53="","",TDPrimas_!A53)</f>
        <v>45</v>
      </c>
      <c r="C55" s="9" t="str">
        <f>IF(TDPrimas_!B53="","",TDPrimas_!B53)</f>
        <v>Primero Seguros</v>
      </c>
      <c r="D55" s="10">
        <f>IF(TDPrimas_!C53="","",TDPrimas_!C53)</f>
        <v>1973163.2505099999</v>
      </c>
      <c r="E55" s="10">
        <f>IF(TDPrimas_!D53="","",TDPrimas_!D53)</f>
        <v>1477029.9641500001</v>
      </c>
      <c r="F55" s="11">
        <f>IF(TDPrimas_!E53="","",TDPrimas_!E53)</f>
        <v>0.21559222343087175</v>
      </c>
      <c r="G55" s="11">
        <f>IF(TDPrimas_!F53="","",TDPrimas_!F53)</f>
        <v>0.18815092282951834</v>
      </c>
      <c r="H55" s="10">
        <f>IF(TDPrimas_!G53="","",TDPrimas_!G53)</f>
        <v>496133.28635999979</v>
      </c>
      <c r="I55" s="12">
        <f>IF(TDPrimas_!H53="","",TDPrimas_!H53)</f>
        <v>33.58992697521299</v>
      </c>
      <c r="J55" s="13">
        <f>IF(TDPrimas_!I53="","",TDPrimas_!I53)</f>
        <v>100</v>
      </c>
      <c r="K55" s="13">
        <f>IF(TDPrimas_!J53="","",TDPrimas_!J53)</f>
        <v>100</v>
      </c>
      <c r="L55" s="13">
        <f>IF(TDPrimas_!K53="","",TDPrimas_!K53)</f>
        <v>0.21559222343087175</v>
      </c>
    </row>
    <row r="56" spans="1:12" ht="15" customHeight="1" x14ac:dyDescent="0.3">
      <c r="A56" s="15"/>
      <c r="B56" s="8">
        <f>IF(TDPrimas_!A54="","",TDPrimas_!A54)</f>
        <v>46</v>
      </c>
      <c r="C56" s="9" t="str">
        <f>IF(TDPrimas_!B54="","",TDPrimas_!B54)</f>
        <v>El Águila</v>
      </c>
      <c r="D56" s="10">
        <f>IF(TDPrimas_!C54="","",TDPrimas_!C54)</f>
        <v>1804855.7942300001</v>
      </c>
      <c r="E56" s="10">
        <f>IF(TDPrimas_!D54="","",TDPrimas_!D54)</f>
        <v>1678335.85387</v>
      </c>
      <c r="F56" s="11">
        <f>IF(TDPrimas_!E54="","",TDPrimas_!E54)</f>
        <v>0.19720257487542628</v>
      </c>
      <c r="G56" s="11">
        <f>IF(TDPrimas_!F54="","",TDPrimas_!F54)</f>
        <v>0.21379420010969996</v>
      </c>
      <c r="H56" s="10">
        <f>IF(TDPrimas_!G54="","",TDPrimas_!G54)</f>
        <v>126519.94036000012</v>
      </c>
      <c r="I56" s="12">
        <f>IF(TDPrimas_!H54="","",TDPrimas_!H54)</f>
        <v>7.5384161083291712</v>
      </c>
      <c r="J56" s="13">
        <f>IF(TDPrimas_!I54="","",TDPrimas_!I54)</f>
        <v>100</v>
      </c>
      <c r="K56" s="13">
        <f>IF(TDPrimas_!J54="","",TDPrimas_!J54)</f>
        <v>100</v>
      </c>
      <c r="L56" s="13">
        <f>IF(TDPrimas_!K54="","",TDPrimas_!K54)</f>
        <v>0.19720257487542628</v>
      </c>
    </row>
    <row r="57" spans="1:12" ht="15" customHeight="1" x14ac:dyDescent="0.3">
      <c r="A57" s="15"/>
      <c r="B57" s="8">
        <f>IF(TDPrimas_!A55="","",TDPrimas_!A55)</f>
        <v>47</v>
      </c>
      <c r="C57" s="9" t="str">
        <f>IF(TDPrimas_!B55="","",TDPrimas_!B55)</f>
        <v>Swiss Re Corporate Solutions</v>
      </c>
      <c r="D57" s="10">
        <f>IF(TDPrimas_!C55="","",TDPrimas_!C55)</f>
        <v>1641104.9195699999</v>
      </c>
      <c r="E57" s="10">
        <f>IF(TDPrimas_!D55="","",TDPrimas_!D55)</f>
        <v>952812.23949000007</v>
      </c>
      <c r="F57" s="11">
        <f>IF(TDPrimas_!E55="","",TDPrimas_!E55)</f>
        <v>0.17931078860402949</v>
      </c>
      <c r="G57" s="11">
        <f>IF(TDPrimas_!F55="","",TDPrimas_!F55)</f>
        <v>0.1213736393265868</v>
      </c>
      <c r="H57" s="10">
        <f>IF(TDPrimas_!G55="","",TDPrimas_!G55)</f>
        <v>688292.68007999985</v>
      </c>
      <c r="I57" s="12">
        <f>IF(TDPrimas_!H55="","",TDPrimas_!H55)</f>
        <v>72.238018316012997</v>
      </c>
      <c r="J57" s="13">
        <f>IF(TDPrimas_!I55="","",TDPrimas_!I55)</f>
        <v>100</v>
      </c>
      <c r="K57" s="13">
        <f>IF(TDPrimas_!J55="","",TDPrimas_!J55)</f>
        <v>100</v>
      </c>
      <c r="L57" s="13">
        <f>IF(TDPrimas_!K55="","",TDPrimas_!K55)</f>
        <v>0.17931078860402949</v>
      </c>
    </row>
    <row r="58" spans="1:12" ht="15" customHeight="1" x14ac:dyDescent="0.3">
      <c r="A58" s="15"/>
      <c r="B58" s="8">
        <f>IF(TDPrimas_!A56="","",TDPrimas_!A56)</f>
        <v>48</v>
      </c>
      <c r="C58" s="9" t="str">
        <f>IF(TDPrimas_!B56="","",TDPrimas_!B56)</f>
        <v>La Latinoamericana</v>
      </c>
      <c r="D58" s="10">
        <f>IF(TDPrimas_!C56="","",TDPrimas_!C56)</f>
        <v>1543430.5720599999</v>
      </c>
      <c r="E58" s="10">
        <f>IF(TDPrimas_!D56="","",TDPrimas_!D56)</f>
        <v>1367985.9146</v>
      </c>
      <c r="F58" s="11">
        <f>IF(TDPrimas_!E56="","",TDPrimas_!E56)</f>
        <v>0.16863867125824081</v>
      </c>
      <c r="G58" s="11">
        <f>IF(TDPrimas_!F56="","",TDPrimas_!F56)</f>
        <v>0.17426038638145974</v>
      </c>
      <c r="H58" s="10">
        <f>IF(TDPrimas_!G56="","",TDPrimas_!G56)</f>
        <v>175444.6574599999</v>
      </c>
      <c r="I58" s="12">
        <f>IF(TDPrimas_!H56="","",TDPrimas_!H56)</f>
        <v>12.825033912085271</v>
      </c>
      <c r="J58" s="13">
        <f>IF(TDPrimas_!I56="","",TDPrimas_!I56)</f>
        <v>100</v>
      </c>
      <c r="K58" s="13">
        <f>IF(TDPrimas_!J56="","",TDPrimas_!J56)</f>
        <v>100</v>
      </c>
      <c r="L58" s="13">
        <f>IF(TDPrimas_!K56="","",TDPrimas_!K56)</f>
        <v>0.16863867125824081</v>
      </c>
    </row>
    <row r="59" spans="1:12" ht="15" customHeight="1" x14ac:dyDescent="0.3">
      <c r="A59" s="15"/>
      <c r="B59" s="8">
        <f>IF(TDPrimas_!A57="","",TDPrimas_!A57)</f>
        <v>49</v>
      </c>
      <c r="C59" s="9" t="str">
        <f>IF(TDPrimas_!B57="","",TDPrimas_!B57)</f>
        <v>Pan-American México</v>
      </c>
      <c r="D59" s="10">
        <f>IF(TDPrimas_!C57="","",TDPrimas_!C57)</f>
        <v>1263154.0409200001</v>
      </c>
      <c r="E59" s="10">
        <f>IF(TDPrimas_!D57="","",TDPrimas_!D57)</f>
        <v>1108651.2541700001</v>
      </c>
      <c r="F59" s="11">
        <f>IF(TDPrimas_!E57="","",TDPrimas_!E57)</f>
        <v>0.1380150315222248</v>
      </c>
      <c r="G59" s="11">
        <f>IF(TDPrimas_!F57="","",TDPrimas_!F57)</f>
        <v>0.14122513532637079</v>
      </c>
      <c r="H59" s="10">
        <f>IF(TDPrimas_!G57="","",TDPrimas_!G57)</f>
        <v>154502.78674999997</v>
      </c>
      <c r="I59" s="12">
        <f>IF(TDPrimas_!H57="","",TDPrimas_!H57)</f>
        <v>13.936103546436662</v>
      </c>
      <c r="J59" s="13">
        <f>IF(TDPrimas_!I57="","",TDPrimas_!I57)</f>
        <v>100</v>
      </c>
      <c r="K59" s="13">
        <f>IF(TDPrimas_!J57="","",TDPrimas_!J57)</f>
        <v>100</v>
      </c>
      <c r="L59" s="13">
        <f>IF(TDPrimas_!K57="","",TDPrimas_!K57)</f>
        <v>0.1380150315222248</v>
      </c>
    </row>
    <row r="60" spans="1:12" ht="15" customHeight="1" x14ac:dyDescent="0.3">
      <c r="A60" s="15"/>
      <c r="B60" s="8">
        <f>IF(TDPrimas_!A58="","",TDPrimas_!A58)</f>
        <v>50</v>
      </c>
      <c r="C60" s="9" t="str">
        <f>IF(TDPrimas_!B58="","",TDPrimas_!B58)</f>
        <v>General de Salud</v>
      </c>
      <c r="D60" s="10">
        <f>IF(TDPrimas_!C58="","",TDPrimas_!C58)</f>
        <v>1252183.4729500001</v>
      </c>
      <c r="E60" s="10">
        <f>IF(TDPrimas_!D58="","",TDPrimas_!D58)</f>
        <v>1059775.1610900001</v>
      </c>
      <c r="F60" s="11">
        <f>IF(TDPrimas_!E58="","",TDPrimas_!E58)</f>
        <v>0.13681636276517165</v>
      </c>
      <c r="G60" s="11">
        <f>IF(TDPrimas_!F58="","",TDPrimas_!F58)</f>
        <v>0.13499907205039957</v>
      </c>
      <c r="H60" s="10">
        <f>IF(TDPrimas_!G58="","",TDPrimas_!G58)</f>
        <v>192408.31186000002</v>
      </c>
      <c r="I60" s="12">
        <f>IF(TDPrimas_!H58="","",TDPrimas_!H58)</f>
        <v>18.15557855329466</v>
      </c>
      <c r="J60" s="13">
        <f>IF(TDPrimas_!I58="","",TDPrimas_!I58)</f>
        <v>100</v>
      </c>
      <c r="K60" s="13">
        <f>IF(TDPrimas_!J58="","",TDPrimas_!J58)</f>
        <v>100</v>
      </c>
      <c r="L60" s="13">
        <f>IF(TDPrimas_!K58="","",TDPrimas_!K58)</f>
        <v>0.13681636276517165</v>
      </c>
    </row>
    <row r="61" spans="1:12" ht="15" customHeight="1" x14ac:dyDescent="0.3">
      <c r="A61" s="15"/>
      <c r="B61" s="8">
        <f>IF(TDPrimas_!A59="","",TDPrimas_!A59)</f>
        <v>51</v>
      </c>
      <c r="C61" s="9" t="str">
        <f>IF(TDPrimas_!B59="","",TDPrimas_!B59)</f>
        <v>Assurant Vida</v>
      </c>
      <c r="D61" s="10">
        <f>IF(TDPrimas_!C59="","",TDPrimas_!C59)</f>
        <v>1112737.2676300001</v>
      </c>
      <c r="E61" s="10">
        <f>IF(TDPrimas_!D59="","",TDPrimas_!D59)</f>
        <v>583459.9452999999</v>
      </c>
      <c r="F61" s="11">
        <f>IF(TDPrimas_!E59="","",TDPrimas_!E59)</f>
        <v>0.12158015894566192</v>
      </c>
      <c r="G61" s="11">
        <f>IF(TDPrimas_!F59="","",TDPrimas_!F59)</f>
        <v>7.4323832154231551E-2</v>
      </c>
      <c r="H61" s="10">
        <f>IF(TDPrimas_!G59="","",TDPrimas_!G59)</f>
        <v>529277.32233000023</v>
      </c>
      <c r="I61" s="12">
        <f>IF(TDPrimas_!H59="","",TDPrimas_!H59)</f>
        <v>90.713565960017988</v>
      </c>
      <c r="J61" s="13">
        <f>IF(TDPrimas_!I59="","",TDPrimas_!I59)</f>
        <v>100</v>
      </c>
      <c r="K61" s="13">
        <f>IF(TDPrimas_!J59="","",TDPrimas_!J59)</f>
        <v>100</v>
      </c>
      <c r="L61" s="13">
        <f>IF(TDPrimas_!K59="","",TDPrimas_!K59)</f>
        <v>0.12158015894566192</v>
      </c>
    </row>
    <row r="62" spans="1:12" ht="15" customHeight="1" x14ac:dyDescent="0.3">
      <c r="A62" s="15"/>
      <c r="B62" s="8">
        <f>IF(TDPrimas_!A60="","",TDPrimas_!A60)</f>
        <v>52</v>
      </c>
      <c r="C62" s="9" t="str">
        <f>IF(TDPrimas_!B60="","",TDPrimas_!B60)</f>
        <v>Tokio Marine</v>
      </c>
      <c r="D62" s="10">
        <f>IF(TDPrimas_!C60="","",TDPrimas_!C60)</f>
        <v>1104243.47276</v>
      </c>
      <c r="E62" s="10">
        <f>IF(TDPrimas_!D60="","",TDPrimas_!D60)</f>
        <v>1122680.13815</v>
      </c>
      <c r="F62" s="11">
        <f>IF(TDPrimas_!E60="","",TDPrimas_!E60)</f>
        <v>0.12065210794891053</v>
      </c>
      <c r="G62" s="11">
        <f>IF(TDPrimas_!F60="","",TDPrimas_!F60)</f>
        <v>0.14301219959126149</v>
      </c>
      <c r="H62" s="10">
        <f>IF(TDPrimas_!G60="","",TDPrimas_!G60)</f>
        <v>-18436.66538999998</v>
      </c>
      <c r="I62" s="12">
        <f>IF(TDPrimas_!H60="","",TDPrimas_!H60)</f>
        <v>-1.6422010832382483</v>
      </c>
      <c r="J62" s="13">
        <f>IF(TDPrimas_!I60="","",TDPrimas_!I60)</f>
        <v>100</v>
      </c>
      <c r="K62" s="13">
        <f>IF(TDPrimas_!J60="","",TDPrimas_!J60)</f>
        <v>100</v>
      </c>
      <c r="L62" s="13">
        <f>IF(TDPrimas_!K60="","",TDPrimas_!K60)</f>
        <v>0.12065210794891053</v>
      </c>
    </row>
    <row r="63" spans="1:12" ht="15" customHeight="1" x14ac:dyDescent="0.3">
      <c r="A63" s="15"/>
      <c r="B63" s="8">
        <f>IF(TDPrimas_!A61="","",TDPrimas_!A61)</f>
        <v>53</v>
      </c>
      <c r="C63" s="9" t="str">
        <f>IF(TDPrimas_!B61="","",TDPrimas_!B61)</f>
        <v>Berkley Seguros</v>
      </c>
      <c r="D63" s="10">
        <f>IF(TDPrimas_!C61="","",TDPrimas_!C61)</f>
        <v>903982.36939999997</v>
      </c>
      <c r="E63" s="10">
        <f>IF(TDPrimas_!D61="","",TDPrimas_!D61)</f>
        <v>772546.67227999994</v>
      </c>
      <c r="F63" s="11">
        <f>IF(TDPrimas_!E61="","",TDPrimas_!E61)</f>
        <v>9.8771132551186733E-2</v>
      </c>
      <c r="G63" s="11">
        <f>IF(TDPrimas_!F61="","",TDPrimas_!F61)</f>
        <v>9.8410575849085372E-2</v>
      </c>
      <c r="H63" s="10">
        <f>IF(TDPrimas_!G61="","",TDPrimas_!G61)</f>
        <v>131435.69712000003</v>
      </c>
      <c r="I63" s="12">
        <f>IF(TDPrimas_!H61="","",TDPrimas_!H61)</f>
        <v>17.013301828366799</v>
      </c>
      <c r="J63" s="13">
        <f>IF(TDPrimas_!I61="","",TDPrimas_!I61)</f>
        <v>100</v>
      </c>
      <c r="K63" s="13">
        <f>IF(TDPrimas_!J61="","",TDPrimas_!J61)</f>
        <v>100</v>
      </c>
      <c r="L63" s="13">
        <f>IF(TDPrimas_!K61="","",TDPrimas_!K61)</f>
        <v>9.8771132551186733E-2</v>
      </c>
    </row>
    <row r="64" spans="1:12" ht="15" customHeight="1" x14ac:dyDescent="0.3">
      <c r="A64" s="15"/>
      <c r="B64" s="8">
        <f>IF(TDPrimas_!A62="","",TDPrimas_!A62)</f>
        <v>54</v>
      </c>
      <c r="C64" s="9" t="str">
        <f>IF(TDPrimas_!B62="","",TDPrimas_!B62)</f>
        <v>Sompo Japan</v>
      </c>
      <c r="D64" s="10">
        <f>IF(TDPrimas_!C62="","",TDPrimas_!C62)</f>
        <v>790543.25459999999</v>
      </c>
      <c r="E64" s="10">
        <f>IF(TDPrimas_!D62="","",TDPrimas_!D62)</f>
        <v>654697.32048999995</v>
      </c>
      <c r="F64" s="11">
        <f>IF(TDPrimas_!E62="","",TDPrimas_!E62)</f>
        <v>8.6376521523720717E-2</v>
      </c>
      <c r="G64" s="11">
        <f>IF(TDPrimas_!F62="","",TDPrimas_!F62)</f>
        <v>8.3398379189345034E-2</v>
      </c>
      <c r="H64" s="10">
        <f>IF(TDPrimas_!G62="","",TDPrimas_!G62)</f>
        <v>135845.93411000003</v>
      </c>
      <c r="I64" s="12">
        <f>IF(TDPrimas_!H62="","",TDPrimas_!H62)</f>
        <v>20.749425705351566</v>
      </c>
      <c r="J64" s="13">
        <f>IF(TDPrimas_!I62="","",TDPrimas_!I62)</f>
        <v>100</v>
      </c>
      <c r="K64" s="13">
        <f>IF(TDPrimas_!J62="","",TDPrimas_!J62)</f>
        <v>100</v>
      </c>
      <c r="L64" s="13">
        <f>IF(TDPrimas_!K62="","",TDPrimas_!K62)</f>
        <v>8.6376521523720717E-2</v>
      </c>
    </row>
    <row r="65" spans="1:12" ht="15" customHeight="1" x14ac:dyDescent="0.3">
      <c r="A65" s="15"/>
      <c r="B65" s="8">
        <f>IF(TDPrimas_!A63="","",TDPrimas_!A63)</f>
        <v>55</v>
      </c>
      <c r="C65" s="9" t="str">
        <f>IF(TDPrimas_!B63="","",TDPrimas_!B63)</f>
        <v>Atradius</v>
      </c>
      <c r="D65" s="10">
        <f>IF(TDPrimas_!C63="","",TDPrimas_!C63)</f>
        <v>724514.02338999999</v>
      </c>
      <c r="E65" s="10">
        <f>IF(TDPrimas_!D63="","",TDPrimas_!D63)</f>
        <v>719164.06154999998</v>
      </c>
      <c r="F65" s="11">
        <f>IF(TDPrimas_!E63="","",TDPrimas_!E63)</f>
        <v>7.9162020258143423E-2</v>
      </c>
      <c r="G65" s="11">
        <f>IF(TDPrimas_!F63="","",TDPrimas_!F63)</f>
        <v>9.1610451467263154E-2</v>
      </c>
      <c r="H65" s="10">
        <f>IF(TDPrimas_!G63="","",TDPrimas_!G63)</f>
        <v>5349.9618400000036</v>
      </c>
      <c r="I65" s="12">
        <f>IF(TDPrimas_!H63="","",TDPrimas_!H63)</f>
        <v>0.74391395872444033</v>
      </c>
      <c r="J65" s="13">
        <f>IF(TDPrimas_!I63="","",TDPrimas_!I63)</f>
        <v>100</v>
      </c>
      <c r="K65" s="13">
        <f>IF(TDPrimas_!J63="","",TDPrimas_!J63)</f>
        <v>100</v>
      </c>
      <c r="L65" s="13">
        <f>IF(TDPrimas_!K63="","",TDPrimas_!K63)</f>
        <v>7.9162020258143423E-2</v>
      </c>
    </row>
    <row r="66" spans="1:12" ht="15" customHeight="1" x14ac:dyDescent="0.3">
      <c r="A66" s="15"/>
      <c r="B66" s="8">
        <f>IF(TDPrimas_!A64="","",TDPrimas_!A64)</f>
        <v>56</v>
      </c>
      <c r="C66" s="9" t="str">
        <f>IF(TDPrimas_!B64="","",TDPrimas_!B64)</f>
        <v>AXA Salud</v>
      </c>
      <c r="D66" s="10">
        <f>IF(TDPrimas_!C64="","",TDPrimas_!C64)</f>
        <v>671926.05077999993</v>
      </c>
      <c r="E66" s="10">
        <f>IF(TDPrimas_!D64="","",TDPrimas_!D64)</f>
        <v>603978.9678300001</v>
      </c>
      <c r="F66" s="11">
        <f>IF(TDPrimas_!E64="","",TDPrimas_!E64)</f>
        <v>7.3416140925664813E-2</v>
      </c>
      <c r="G66" s="11">
        <f>IF(TDPrimas_!F64="","",TDPrimas_!F64)</f>
        <v>7.6937640349247396E-2</v>
      </c>
      <c r="H66" s="10">
        <f>IF(TDPrimas_!G64="","",TDPrimas_!G64)</f>
        <v>67947.082949999836</v>
      </c>
      <c r="I66" s="12">
        <f>IF(TDPrimas_!H64="","",TDPrimas_!H64)</f>
        <v>11.249908783102637</v>
      </c>
      <c r="J66" s="13">
        <f>IF(TDPrimas_!I64="","",TDPrimas_!I64)</f>
        <v>100</v>
      </c>
      <c r="K66" s="13">
        <f>IF(TDPrimas_!J64="","",TDPrimas_!J64)</f>
        <v>100</v>
      </c>
      <c r="L66" s="13">
        <f>IF(TDPrimas_!K64="","",TDPrimas_!K64)</f>
        <v>7.3416140925664813E-2</v>
      </c>
    </row>
    <row r="67" spans="1:12" ht="15" customHeight="1" x14ac:dyDescent="0.3">
      <c r="A67" s="15"/>
      <c r="B67" s="8">
        <f>IF(TDPrimas_!A65="","",TDPrimas_!A65)</f>
        <v>57</v>
      </c>
      <c r="C67" s="9" t="str">
        <f>IF(TDPrimas_!B65="","",TDPrimas_!B65)</f>
        <v>PREVEM Seguros</v>
      </c>
      <c r="D67" s="10">
        <f>IF(TDPrimas_!C65="","",TDPrimas_!C65)</f>
        <v>662186.35713999998</v>
      </c>
      <c r="E67" s="10">
        <f>IF(TDPrimas_!D65="","",TDPrimas_!D65)</f>
        <v>620700.73778999993</v>
      </c>
      <c r="F67" s="11">
        <f>IF(TDPrimas_!E65="","",TDPrimas_!E65)</f>
        <v>7.2351960246828245E-2</v>
      </c>
      <c r="G67" s="11">
        <f>IF(TDPrimas_!F65="","",TDPrimas_!F65)</f>
        <v>7.9067736911728068E-2</v>
      </c>
      <c r="H67" s="10">
        <f>IF(TDPrimas_!G65="","",TDPrimas_!G65)</f>
        <v>41485.619350000052</v>
      </c>
      <c r="I67" s="12">
        <f>IF(TDPrimas_!H65="","",TDPrimas_!H65)</f>
        <v>6.6836748894014919</v>
      </c>
      <c r="J67" s="13">
        <f>IF(TDPrimas_!I65="","",TDPrimas_!I65)</f>
        <v>100</v>
      </c>
      <c r="K67" s="13">
        <f>IF(TDPrimas_!J65="","",TDPrimas_!J65)</f>
        <v>100</v>
      </c>
      <c r="L67" s="13">
        <f>IF(TDPrimas_!K65="","",TDPrimas_!K65)</f>
        <v>7.2351960246828245E-2</v>
      </c>
    </row>
    <row r="68" spans="1:12" ht="15" customHeight="1" x14ac:dyDescent="0.3">
      <c r="A68" s="15"/>
      <c r="B68" s="8">
        <f>IF(TDPrimas_!A66="","",TDPrimas_!A66)</f>
        <v>58</v>
      </c>
      <c r="C68" s="9" t="str">
        <f>IF(TDPrimas_!B66="","",TDPrimas_!B66)</f>
        <v>Solunion Crédito</v>
      </c>
      <c r="D68" s="10">
        <f>IF(TDPrimas_!C66="","",TDPrimas_!C66)</f>
        <v>624979.55004</v>
      </c>
      <c r="E68" s="10">
        <f>IF(TDPrimas_!D66="","",TDPrimas_!D66)</f>
        <v>552668.03433000005</v>
      </c>
      <c r="F68" s="11">
        <f>IF(TDPrimas_!E66="","",TDPrimas_!E66)</f>
        <v>6.8286661408843485E-2</v>
      </c>
      <c r="G68" s="11">
        <f>IF(TDPrimas_!F66="","",TDPrimas_!F66)</f>
        <v>7.0401415815153495E-2</v>
      </c>
      <c r="H68" s="10">
        <f>IF(TDPrimas_!G66="","",TDPrimas_!G66)</f>
        <v>72311.515709999949</v>
      </c>
      <c r="I68" s="12">
        <f>IF(TDPrimas_!H66="","",TDPrimas_!H66)</f>
        <v>13.084077822171004</v>
      </c>
      <c r="J68" s="13">
        <f>IF(TDPrimas_!I66="","",TDPrimas_!I66)</f>
        <v>100</v>
      </c>
      <c r="K68" s="13">
        <f>IF(TDPrimas_!J66="","",TDPrimas_!J66)</f>
        <v>100</v>
      </c>
      <c r="L68" s="13">
        <f>IF(TDPrimas_!K66="","",TDPrimas_!K66)</f>
        <v>6.8286661408843485E-2</v>
      </c>
    </row>
    <row r="69" spans="1:12" ht="15" customHeight="1" x14ac:dyDescent="0.3">
      <c r="A69" s="15"/>
      <c r="B69" s="8">
        <f>IF(TDPrimas_!A67="","",TDPrimas_!A67)</f>
        <v>59</v>
      </c>
      <c r="C69" s="9" t="str">
        <f>IF(TDPrimas_!B67="","",TDPrimas_!B67)</f>
        <v>Dentegra</v>
      </c>
      <c r="D69" s="10">
        <f>IF(TDPrimas_!C67="","",TDPrimas_!C67)</f>
        <v>600602.13370000001</v>
      </c>
      <c r="E69" s="10">
        <f>IF(TDPrimas_!D67="","",TDPrimas_!D67)</f>
        <v>546993.88229999994</v>
      </c>
      <c r="F69" s="11">
        <f>IF(TDPrimas_!E67="","",TDPrimas_!E67)</f>
        <v>6.5623130457270029E-2</v>
      </c>
      <c r="G69" s="11">
        <f>IF(TDPrimas_!F67="","",TDPrimas_!F67)</f>
        <v>6.9678616030022608E-2</v>
      </c>
      <c r="H69" s="10">
        <f>IF(TDPrimas_!G67="","",TDPrimas_!G67)</f>
        <v>53608.251400000066</v>
      </c>
      <c r="I69" s="12">
        <f>IF(TDPrimas_!H67="","",TDPrimas_!H67)</f>
        <v>9.8005212004544049</v>
      </c>
      <c r="J69" s="13">
        <f>IF(TDPrimas_!I67="","",TDPrimas_!I67)</f>
        <v>100</v>
      </c>
      <c r="K69" s="13">
        <f>IF(TDPrimas_!J67="","",TDPrimas_!J67)</f>
        <v>100</v>
      </c>
      <c r="L69" s="13">
        <f>IF(TDPrimas_!K67="","",TDPrimas_!K67)</f>
        <v>6.5623130457270029E-2</v>
      </c>
    </row>
    <row r="70" spans="1:12" ht="15" customHeight="1" x14ac:dyDescent="0.3">
      <c r="A70" s="15"/>
      <c r="B70" s="8">
        <f>IF(TDPrimas_!A68="","",TDPrimas_!A68)</f>
        <v>60</v>
      </c>
      <c r="C70" s="9" t="str">
        <f>IF(TDPrimas_!B68="","",TDPrimas_!B68)</f>
        <v>Skandia Life</v>
      </c>
      <c r="D70" s="10">
        <f>IF(TDPrimas_!C68="","",TDPrimas_!C68)</f>
        <v>522511.37958999997</v>
      </c>
      <c r="E70" s="10">
        <f>IF(TDPrimas_!D68="","",TDPrimas_!D68)</f>
        <v>370659.02233000001</v>
      </c>
      <c r="F70" s="11">
        <f>IF(TDPrimas_!E68="","",TDPrimas_!E68)</f>
        <v>5.7090760262550014E-2</v>
      </c>
      <c r="G70" s="11">
        <f>IF(TDPrimas_!F68="","",TDPrimas_!F68)</f>
        <v>4.7216264259479911E-2</v>
      </c>
      <c r="H70" s="10">
        <f>IF(TDPrimas_!G68="","",TDPrimas_!G68)</f>
        <v>151852.35725999996</v>
      </c>
      <c r="I70" s="12">
        <f>IF(TDPrimas_!H68="","",TDPrimas_!H68)</f>
        <v>40.968207466107451</v>
      </c>
      <c r="J70" s="13">
        <f>IF(TDPrimas_!I68="","",TDPrimas_!I68)</f>
        <v>100</v>
      </c>
      <c r="K70" s="13">
        <f>IF(TDPrimas_!J68="","",TDPrimas_!J68)</f>
        <v>100</v>
      </c>
      <c r="L70" s="13">
        <f>IF(TDPrimas_!K68="","",TDPrimas_!K68)</f>
        <v>5.7090760262550014E-2</v>
      </c>
    </row>
    <row r="71" spans="1:12" ht="15" customHeight="1" x14ac:dyDescent="0.3">
      <c r="A71" s="15"/>
      <c r="B71" s="8">
        <f>IF(TDPrimas_!A69="","",TDPrimas_!A69)</f>
        <v>61</v>
      </c>
      <c r="C71" s="9" t="str">
        <f>IF(TDPrimas_!B69="","",TDPrimas_!B69)</f>
        <v>SHF Cred Vivienda</v>
      </c>
      <c r="D71" s="10">
        <f>IF(TDPrimas_!C69="","",TDPrimas_!C69)</f>
        <v>470017.15100000001</v>
      </c>
      <c r="E71" s="10">
        <f>IF(TDPrimas_!D69="","",TDPrimas_!D69)</f>
        <v>502029.31533999997</v>
      </c>
      <c r="F71" s="11">
        <f>IF(TDPrimas_!E69="","",TDPrimas_!E69)</f>
        <v>5.135512361105584E-2</v>
      </c>
      <c r="G71" s="11">
        <f>IF(TDPrimas_!F69="","",TDPrimas_!F69)</f>
        <v>6.3950821081040457E-2</v>
      </c>
      <c r="H71" s="10">
        <f>IF(TDPrimas_!G69="","",TDPrimas_!G69)</f>
        <v>-32012.164339999959</v>
      </c>
      <c r="I71" s="12">
        <f>IF(TDPrimas_!H69="","",TDPrimas_!H69)</f>
        <v>-6.3765527951927803</v>
      </c>
      <c r="J71" s="13">
        <f>IF(TDPrimas_!I69="","",TDPrimas_!I69)</f>
        <v>100</v>
      </c>
      <c r="K71" s="13">
        <f>IF(TDPrimas_!J69="","",TDPrimas_!J69)</f>
        <v>100</v>
      </c>
      <c r="L71" s="13">
        <f>IF(TDPrimas_!K69="","",TDPrimas_!K69)</f>
        <v>5.135512361105584E-2</v>
      </c>
    </row>
    <row r="72" spans="1:12" ht="15" customHeight="1" x14ac:dyDescent="0.3">
      <c r="A72" s="15"/>
      <c r="B72" s="8">
        <f>IF(TDPrimas_!A70="","",TDPrimas_!A70)</f>
        <v>62</v>
      </c>
      <c r="C72" s="9" t="str">
        <f>IF(TDPrimas_!B70="","",TDPrimas_!B70)</f>
        <v>MediAccess</v>
      </c>
      <c r="D72" s="10">
        <f>IF(TDPrimas_!C70="","",TDPrimas_!C70)</f>
        <v>415431.26504000003</v>
      </c>
      <c r="E72" s="10">
        <f>IF(TDPrimas_!D70="","",TDPrimas_!D70)</f>
        <v>313127.31899</v>
      </c>
      <c r="F72" s="11">
        <f>IF(TDPrimas_!E70="","",TDPrimas_!E70)</f>
        <v>4.5390947804001526E-2</v>
      </c>
      <c r="G72" s="11">
        <f>IF(TDPrimas_!F70="","",TDPrimas_!F70)</f>
        <v>3.9887609230057783E-2</v>
      </c>
      <c r="H72" s="10">
        <f>IF(TDPrimas_!G70="","",TDPrimas_!G70)</f>
        <v>102303.94605000003</v>
      </c>
      <c r="I72" s="12">
        <f>IF(TDPrimas_!H70="","",TDPrimas_!H70)</f>
        <v>32.671676933198924</v>
      </c>
      <c r="J72" s="13">
        <f>IF(TDPrimas_!I70="","",TDPrimas_!I70)</f>
        <v>100</v>
      </c>
      <c r="K72" s="13">
        <f>IF(TDPrimas_!J70="","",TDPrimas_!J70)</f>
        <v>100</v>
      </c>
      <c r="L72" s="13">
        <f>IF(TDPrimas_!K70="","",TDPrimas_!K70)</f>
        <v>4.5390947804001526E-2</v>
      </c>
    </row>
    <row r="73" spans="1:12" ht="15" customHeight="1" x14ac:dyDescent="0.3">
      <c r="A73" s="15"/>
      <c r="B73" s="8">
        <f>IF(TDPrimas_!A71="","",TDPrimas_!A71)</f>
        <v>63</v>
      </c>
      <c r="C73" s="9" t="str">
        <f>IF(TDPrimas_!B71="","",TDPrimas_!B71)</f>
        <v>Coface</v>
      </c>
      <c r="D73" s="10">
        <f>IF(TDPrimas_!C71="","",TDPrimas_!C71)</f>
        <v>342480.62541000004</v>
      </c>
      <c r="E73" s="10">
        <f>IF(TDPrimas_!D71="","",TDPrimas_!D71)</f>
        <v>355281.34495</v>
      </c>
      <c r="F73" s="11">
        <f>IF(TDPrimas_!E71="","",TDPrimas_!E71)</f>
        <v>3.7420197996822176E-2</v>
      </c>
      <c r="G73" s="11">
        <f>IF(TDPrimas_!F71="","",TDPrimas_!F71)</f>
        <v>4.5257384439674316E-2</v>
      </c>
      <c r="H73" s="10">
        <f>IF(TDPrimas_!G71="","",TDPrimas_!G71)</f>
        <v>-12800.719539999962</v>
      </c>
      <c r="I73" s="12">
        <f>IF(TDPrimas_!H71="","",TDPrimas_!H71)</f>
        <v>-3.6029810520452288</v>
      </c>
      <c r="J73" s="13">
        <f>IF(TDPrimas_!I71="","",TDPrimas_!I71)</f>
        <v>100</v>
      </c>
      <c r="K73" s="13">
        <f>IF(TDPrimas_!J71="","",TDPrimas_!J71)</f>
        <v>100</v>
      </c>
      <c r="L73" s="13">
        <f>IF(TDPrimas_!K71="","",TDPrimas_!K71)</f>
        <v>3.7420197996822176E-2</v>
      </c>
    </row>
    <row r="74" spans="1:12" ht="15" customHeight="1" x14ac:dyDescent="0.3">
      <c r="A74" s="15"/>
      <c r="B74" s="8">
        <f>IF(TDPrimas_!A72="","",TDPrimas_!A72)</f>
        <v>64</v>
      </c>
      <c r="C74" s="9" t="str">
        <f>IF(TDPrimas_!B72="","",TDPrimas_!B72)</f>
        <v>Crabi</v>
      </c>
      <c r="D74" s="10">
        <f>IF(TDPrimas_!C72="","",TDPrimas_!C72)</f>
        <v>253621.38649</v>
      </c>
      <c r="E74" s="10">
        <f>IF(TDPrimas_!D72="","",TDPrimas_!D72)</f>
        <v>106661.09891</v>
      </c>
      <c r="F74" s="11">
        <f>IF(TDPrimas_!E72="","",TDPrimas_!E72)</f>
        <v>2.7711239102424411E-2</v>
      </c>
      <c r="G74" s="11">
        <f>IF(TDPrimas_!F72="","",TDPrimas_!F72)</f>
        <v>1.3586985150620127E-2</v>
      </c>
      <c r="H74" s="10">
        <f>IF(TDPrimas_!G72="","",TDPrimas_!G72)</f>
        <v>146960.28758</v>
      </c>
      <c r="I74" s="12">
        <f>IF(TDPrimas_!H72="","",TDPrimas_!H72)</f>
        <v>137.78246153642596</v>
      </c>
      <c r="J74" s="13">
        <f>IF(TDPrimas_!I72="","",TDPrimas_!I72)</f>
        <v>100</v>
      </c>
      <c r="K74" s="13">
        <f>IF(TDPrimas_!J72="","",TDPrimas_!J72)</f>
        <v>100</v>
      </c>
      <c r="L74" s="13">
        <f>IF(TDPrimas_!K72="","",TDPrimas_!K72)</f>
        <v>2.7711239102424411E-2</v>
      </c>
    </row>
    <row r="75" spans="1:12" ht="15" customHeight="1" x14ac:dyDescent="0.3">
      <c r="A75" s="15"/>
      <c r="B75" s="8">
        <f>IF(TDPrimas_!A73="","",TDPrimas_!A73)</f>
        <v>65</v>
      </c>
      <c r="C75" s="9" t="str">
        <f>IF(TDPrimas_!B73="","",TDPrimas_!B73)</f>
        <v>Genworth Seg. de Crédito</v>
      </c>
      <c r="D75" s="10">
        <f>IF(TDPrimas_!C73="","",TDPrimas_!C73)</f>
        <v>157763.09240999998</v>
      </c>
      <c r="E75" s="10">
        <f>IF(TDPrimas_!D73="","",TDPrimas_!D73)</f>
        <v>111575.48061</v>
      </c>
      <c r="F75" s="11">
        <f>IF(TDPrimas_!E73="","",TDPrimas_!E73)</f>
        <v>1.7237547810203153E-2</v>
      </c>
      <c r="G75" s="11">
        <f>IF(TDPrimas_!F73="","",TDPrimas_!F73)</f>
        <v>1.4213001869599562E-2</v>
      </c>
      <c r="H75" s="10">
        <f>IF(TDPrimas_!G73="","",TDPrimas_!G73)</f>
        <v>46187.611799999984</v>
      </c>
      <c r="I75" s="12">
        <f>IF(TDPrimas_!H73="","",TDPrimas_!H73)</f>
        <v>41.395843914348696</v>
      </c>
      <c r="J75" s="13">
        <f>IF(TDPrimas_!I73="","",TDPrimas_!I73)</f>
        <v>100</v>
      </c>
      <c r="K75" s="13">
        <f>IF(TDPrimas_!J73="","",TDPrimas_!J73)</f>
        <v>100</v>
      </c>
      <c r="L75" s="13">
        <f>IF(TDPrimas_!K73="","",TDPrimas_!K73)</f>
        <v>1.7237547810203153E-2</v>
      </c>
    </row>
    <row r="76" spans="1:12" ht="15" customHeight="1" x14ac:dyDescent="0.3">
      <c r="A76" s="15"/>
      <c r="B76" s="8">
        <f>IF(TDPrimas_!A74="","",TDPrimas_!A74)</f>
        <v>66</v>
      </c>
      <c r="C76" s="9" t="str">
        <f>IF(TDPrimas_!B74="","",TDPrimas_!B74)</f>
        <v>Odontoprev</v>
      </c>
      <c r="D76" s="10">
        <f>IF(TDPrimas_!C74="","",TDPrimas_!C74)</f>
        <v>135193.71434999999</v>
      </c>
      <c r="E76" s="10">
        <f>IF(TDPrimas_!D74="","",TDPrimas_!D74)</f>
        <v>122528.56879999999</v>
      </c>
      <c r="F76" s="11">
        <f>IF(TDPrimas_!E74="","",TDPrimas_!E74)</f>
        <v>1.4771567159007829E-2</v>
      </c>
      <c r="G76" s="11">
        <f>IF(TDPrimas_!F74="","",TDPrimas_!F74)</f>
        <v>1.5608257010525269E-2</v>
      </c>
      <c r="H76" s="10">
        <f>IF(TDPrimas_!G74="","",TDPrimas_!G74)</f>
        <v>12665.145550000001</v>
      </c>
      <c r="I76" s="12">
        <f>IF(TDPrimas_!H74="","",TDPrimas_!H74)</f>
        <v>10.336483706647194</v>
      </c>
      <c r="J76" s="13">
        <f>IF(TDPrimas_!I74="","",TDPrimas_!I74)</f>
        <v>100</v>
      </c>
      <c r="K76" s="13">
        <f>IF(TDPrimas_!J74="","",TDPrimas_!J74)</f>
        <v>100</v>
      </c>
      <c r="L76" s="13">
        <f>IF(TDPrimas_!K74="","",TDPrimas_!K74)</f>
        <v>1.4771567159007829E-2</v>
      </c>
    </row>
    <row r="77" spans="1:12" ht="15" customHeight="1" x14ac:dyDescent="0.3">
      <c r="A77" s="15"/>
      <c r="B77" s="8">
        <f>IF(TDPrimas_!A75="","",TDPrimas_!A75)</f>
        <v>67</v>
      </c>
      <c r="C77" s="9" t="str">
        <f>IF(TDPrimas_!B75="","",TDPrimas_!B75)</f>
        <v>Virginia Surety</v>
      </c>
      <c r="D77" s="10">
        <f>IF(TDPrimas_!C75="","",TDPrimas_!C75)</f>
        <v>122106.19086</v>
      </c>
      <c r="E77" s="10">
        <f>IF(TDPrimas_!D75="","",TDPrimas_!D75)</f>
        <v>126647.97767000001</v>
      </c>
      <c r="F77" s="11">
        <f>IF(TDPrimas_!E75="","",TDPrimas_!E75)</f>
        <v>1.3341595114026971E-2</v>
      </c>
      <c r="G77" s="11">
        <f>IF(TDPrimas_!F75="","",TDPrimas_!F75)</f>
        <v>1.6133006405740578E-2</v>
      </c>
      <c r="H77" s="10">
        <f>IF(TDPrimas_!G75="","",TDPrimas_!G75)</f>
        <v>-4541.7868100000051</v>
      </c>
      <c r="I77" s="12">
        <f>IF(TDPrimas_!H75="","",TDPrimas_!H75)</f>
        <v>-3.586150283294931</v>
      </c>
      <c r="J77" s="13">
        <f>IF(TDPrimas_!I75="","",TDPrimas_!I75)</f>
        <v>100</v>
      </c>
      <c r="K77" s="13">
        <f>IF(TDPrimas_!J75="","",TDPrimas_!J75)</f>
        <v>100</v>
      </c>
      <c r="L77" s="13">
        <f>IF(TDPrimas_!K75="","",TDPrimas_!K75)</f>
        <v>1.3341595114026971E-2</v>
      </c>
    </row>
    <row r="78" spans="1:12" ht="15" customHeight="1" x14ac:dyDescent="0.3">
      <c r="A78" s="15"/>
      <c r="B78" s="8">
        <f>IF(TDPrimas_!A76="","",TDPrimas_!A76)</f>
        <v>68</v>
      </c>
      <c r="C78" s="9" t="str">
        <f>IF(TDPrimas_!B76="","",TDPrimas_!B76)</f>
        <v>Tláloc Seguros</v>
      </c>
      <c r="D78" s="10">
        <f>IF(TDPrimas_!C76="","",TDPrimas_!C76)</f>
        <v>120170.94676000001</v>
      </c>
      <c r="E78" s="10">
        <f>IF(TDPrimas_!D76="","",TDPrimas_!D76)</f>
        <v>0</v>
      </c>
      <c r="F78" s="11">
        <f>IF(TDPrimas_!E76="","",TDPrimas_!E76)</f>
        <v>1.3130146021665944E-2</v>
      </c>
      <c r="G78" s="11">
        <f>IF(TDPrimas_!F76="","",TDPrimas_!F76)</f>
        <v>0</v>
      </c>
      <c r="H78" s="10">
        <f>IF(TDPrimas_!G76="","",TDPrimas_!G76)</f>
        <v>0</v>
      </c>
      <c r="I78" s="12">
        <f>IF(TDPrimas_!H76="","",TDPrimas_!H76)</f>
        <v>0</v>
      </c>
      <c r="J78" s="13">
        <f>IF(TDPrimas_!I76="","",TDPrimas_!I76)</f>
        <v>100</v>
      </c>
      <c r="K78" s="13">
        <f>IF(TDPrimas_!J76="","",TDPrimas_!J76)</f>
        <v>100</v>
      </c>
      <c r="L78" s="13">
        <f>IF(TDPrimas_!K76="","",TDPrimas_!K76)</f>
        <v>1.3130146021665944E-2</v>
      </c>
    </row>
    <row r="79" spans="1:12" ht="15" customHeight="1" x14ac:dyDescent="0.3">
      <c r="A79" s="15"/>
      <c r="B79" s="8">
        <f>IF(TDPrimas_!A77="","",TDPrimas_!A77)</f>
        <v>69</v>
      </c>
      <c r="C79" s="9" t="str">
        <f>IF(TDPrimas_!B77="","",TDPrimas_!B77)</f>
        <v>Quálitas Salud</v>
      </c>
      <c r="D79" s="10">
        <f>IF(TDPrimas_!C77="","",TDPrimas_!C77)</f>
        <v>113757.96953</v>
      </c>
      <c r="E79" s="10">
        <f>IF(TDPrimas_!D77="","",TDPrimas_!D77)</f>
        <v>61370.439909999994</v>
      </c>
      <c r="F79" s="11">
        <f>IF(TDPrimas_!E77="","",TDPrimas_!E77)</f>
        <v>1.2429449807366443E-2</v>
      </c>
      <c r="G79" s="11">
        <f>IF(TDPrimas_!F77="","",TDPrimas_!F77)</f>
        <v>7.8176510861545055E-3</v>
      </c>
      <c r="H79" s="10">
        <f>IF(TDPrimas_!G77="","",TDPrimas_!G77)</f>
        <v>52387.529620000008</v>
      </c>
      <c r="I79" s="12">
        <f>IF(TDPrimas_!H77="","",TDPrimas_!H77)</f>
        <v>85.362806094964512</v>
      </c>
      <c r="J79" s="13">
        <f>IF(TDPrimas_!I77="","",TDPrimas_!I77)</f>
        <v>100</v>
      </c>
      <c r="K79" s="13">
        <f>IF(TDPrimas_!J77="","",TDPrimas_!J77)</f>
        <v>100</v>
      </c>
      <c r="L79" s="13">
        <f>IF(TDPrimas_!K77="","",TDPrimas_!K77)</f>
        <v>1.2429449807366443E-2</v>
      </c>
    </row>
    <row r="80" spans="1:12" ht="15" customHeight="1" x14ac:dyDescent="0.3">
      <c r="A80" s="15"/>
      <c r="B80" s="8">
        <f>IF(TDPrimas_!A78="","",TDPrimas_!A78)</f>
        <v>70</v>
      </c>
      <c r="C80" s="9" t="str">
        <f>IF(TDPrimas_!B78="","",TDPrimas_!B78)</f>
        <v>SPP Seguros</v>
      </c>
      <c r="D80" s="10">
        <f>IF(TDPrimas_!C78="","",TDPrimas_!C78)</f>
        <v>97178.802089999997</v>
      </c>
      <c r="E80" s="10">
        <f>IF(TDPrimas_!D78="","",TDPrimas_!D78)</f>
        <v>73642.424530000004</v>
      </c>
      <c r="F80" s="11">
        <f>IF(TDPrimas_!E78="","",TDPrimas_!E78)</f>
        <v>1.0617972946494206E-2</v>
      </c>
      <c r="G80" s="11">
        <f>IF(TDPrimas_!F78="","",TDPrimas_!F78)</f>
        <v>9.3809133673848199E-3</v>
      </c>
      <c r="H80" s="10">
        <f>IF(TDPrimas_!G78="","",TDPrimas_!G78)</f>
        <v>23536.377559999994</v>
      </c>
      <c r="I80" s="12">
        <f>IF(TDPrimas_!H78="","",TDPrimas_!H78)</f>
        <v>31.960351265202959</v>
      </c>
      <c r="J80" s="13">
        <f>IF(TDPrimas_!I78="","",TDPrimas_!I78)</f>
        <v>100</v>
      </c>
      <c r="K80" s="13">
        <f>IF(TDPrimas_!J78="","",TDPrimas_!J78)</f>
        <v>100</v>
      </c>
      <c r="L80" s="13">
        <f>IF(TDPrimas_!K78="","",TDPrimas_!K78)</f>
        <v>1.0617972946494206E-2</v>
      </c>
    </row>
    <row r="81" spans="1:12" ht="15" customHeight="1" x14ac:dyDescent="0.3">
      <c r="A81" s="15"/>
      <c r="B81" s="8">
        <f>IF(TDPrimas_!A79="","",TDPrimas_!A79)</f>
        <v>71</v>
      </c>
      <c r="C81" s="9" t="str">
        <f>IF(TDPrimas_!B79="","",TDPrimas_!B79)</f>
        <v>SPT</v>
      </c>
      <c r="D81" s="10">
        <f>IF(TDPrimas_!C79="","",TDPrimas_!C79)</f>
        <v>57341.116409999995</v>
      </c>
      <c r="E81" s="10">
        <f>IF(TDPrimas_!D79="","",TDPrimas_!D79)</f>
        <v>46427.239700000006</v>
      </c>
      <c r="F81" s="11">
        <f>IF(TDPrimas_!E79="","",TDPrimas_!E79)</f>
        <v>6.2652184392979569E-3</v>
      </c>
      <c r="G81" s="11">
        <f>IF(TDPrimas_!F79="","",TDPrimas_!F79)</f>
        <v>5.9141169820540835E-3</v>
      </c>
      <c r="H81" s="10">
        <f>IF(TDPrimas_!G79="","",TDPrimas_!G79)</f>
        <v>10913.87670999999</v>
      </c>
      <c r="I81" s="12">
        <f>IF(TDPrimas_!H79="","",TDPrimas_!H79)</f>
        <v>23.507485649636827</v>
      </c>
      <c r="J81" s="13">
        <f>IF(TDPrimas_!I79="","",TDPrimas_!I79)</f>
        <v>100</v>
      </c>
      <c r="K81" s="13">
        <f>IF(TDPrimas_!J79="","",TDPrimas_!J79)</f>
        <v>100</v>
      </c>
      <c r="L81" s="13">
        <f>IF(TDPrimas_!K79="","",TDPrimas_!K79)</f>
        <v>6.2652184392979569E-3</v>
      </c>
    </row>
    <row r="82" spans="1:12" ht="15" customHeight="1" x14ac:dyDescent="0.3">
      <c r="A82" s="15"/>
      <c r="B82" s="8">
        <f>IF(TDPrimas_!A80="","",TDPrimas_!A80)</f>
        <v>72</v>
      </c>
      <c r="C82" s="9" t="str">
        <f>IF(TDPrimas_!B80="","",TDPrimas_!B80)</f>
        <v>Momento Seguros</v>
      </c>
      <c r="D82" s="10">
        <f>IF(TDPrimas_!C80="","",TDPrimas_!C80)</f>
        <v>40399.697639999999</v>
      </c>
      <c r="E82" s="10">
        <f>IF(TDPrimas_!D80="","",TDPrimas_!D80)</f>
        <v>1991.31951</v>
      </c>
      <c r="F82" s="11">
        <f>IF(TDPrimas_!E80="","",TDPrimas_!E80)</f>
        <v>4.4141611890913335E-3</v>
      </c>
      <c r="G82" s="11">
        <f>IF(TDPrimas_!F80="","",TDPrimas_!F80)</f>
        <v>2.5366350889877729E-4</v>
      </c>
      <c r="H82" s="10">
        <f>IF(TDPrimas_!G80="","",TDPrimas_!G80)</f>
        <v>38408.378129999997</v>
      </c>
      <c r="I82" s="12">
        <f>IF(TDPrimas_!H80="","",TDPrimas_!H80)</f>
        <v>1928.7903290818456</v>
      </c>
      <c r="J82" s="13">
        <f>IF(TDPrimas_!I80="","",TDPrimas_!I80)</f>
        <v>100</v>
      </c>
      <c r="K82" s="13">
        <f>IF(TDPrimas_!J80="","",TDPrimas_!J80)</f>
        <v>100</v>
      </c>
      <c r="L82" s="13">
        <f>IF(TDPrimas_!K80="","",TDPrimas_!K80)</f>
        <v>4.4141611890913335E-3</v>
      </c>
    </row>
    <row r="83" spans="1:12" ht="15" customHeight="1" x14ac:dyDescent="0.3">
      <c r="A83" s="15"/>
      <c r="B83" s="8">
        <f>IF(TDPrimas_!A81="","",TDPrimas_!A81)</f>
        <v>73</v>
      </c>
      <c r="C83" s="9" t="str">
        <f>IF(TDPrimas_!B81="","",TDPrimas_!B81)</f>
        <v>Citibanamex Pensiones</v>
      </c>
      <c r="D83" s="10">
        <f>IF(TDPrimas_!C81="","",TDPrimas_!C81)</f>
        <v>8660.1348800000014</v>
      </c>
      <c r="E83" s="10">
        <f>IF(TDPrimas_!D81="","",TDPrimas_!D81)</f>
        <v>9961.613800000001</v>
      </c>
      <c r="F83" s="11">
        <f>IF(TDPrimas_!E81="","",TDPrimas_!E81)</f>
        <v>9.4622567773237779E-4</v>
      </c>
      <c r="G83" s="11">
        <f>IF(TDPrimas_!F81="","",TDPrimas_!F81)</f>
        <v>1.2689565376690769E-3</v>
      </c>
      <c r="H83" s="10">
        <f>IF(TDPrimas_!G81="","",TDPrimas_!G81)</f>
        <v>-1301.4789199999996</v>
      </c>
      <c r="I83" s="12">
        <f>IF(TDPrimas_!H81="","",TDPrimas_!H81)</f>
        <v>-13.064940542063574</v>
      </c>
      <c r="J83" s="13">
        <f>IF(TDPrimas_!I81="","",TDPrimas_!I81)</f>
        <v>100</v>
      </c>
      <c r="K83" s="13">
        <f>IF(TDPrimas_!J81="","",TDPrimas_!J81)</f>
        <v>100</v>
      </c>
      <c r="L83" s="13">
        <f>IF(TDPrimas_!K81="","",TDPrimas_!K81)</f>
        <v>9.4622567773237779E-4</v>
      </c>
    </row>
    <row r="84" spans="1:12" ht="15" customHeight="1" x14ac:dyDescent="0.3">
      <c r="A84" s="15"/>
      <c r="B84" s="8">
        <f>IF(TDPrimas_!A82="","",TDPrimas_!A82)</f>
        <v>74</v>
      </c>
      <c r="C84" s="9" t="str">
        <f>IF(TDPrimas_!B82="","",TDPrimas_!B82)</f>
        <v>Zurich Daños</v>
      </c>
      <c r="D84" s="10">
        <f>IF(TDPrimas_!C82="","",TDPrimas_!C82)</f>
        <v>0</v>
      </c>
      <c r="E84" s="10">
        <f>IF(TDPrimas_!D82="","",TDPrimas_!D82)</f>
        <v>0</v>
      </c>
      <c r="F84" s="11">
        <f>IF(TDPrimas_!E82="","",TDPrimas_!E82)</f>
        <v>0</v>
      </c>
      <c r="G84" s="11">
        <f>IF(TDPrimas_!F82="","",TDPrimas_!F82)</f>
        <v>0</v>
      </c>
      <c r="H84" s="10">
        <f>IF(TDPrimas_!G82="","",TDPrimas_!G82)</f>
        <v>0</v>
      </c>
      <c r="I84" s="12">
        <f>IF(TDPrimas_!H82="","",TDPrimas_!H82)</f>
        <v>0</v>
      </c>
      <c r="J84" s="13">
        <f>IF(TDPrimas_!I82="","",TDPrimas_!I82)</f>
        <v>0</v>
      </c>
      <c r="K84" s="13">
        <f>IF(TDPrimas_!J82="","",TDPrimas_!J82)</f>
        <v>0</v>
      </c>
      <c r="L84" s="13">
        <f>IF(TDPrimas_!K82="","",TDPrimas_!K82)</f>
        <v>0</v>
      </c>
    </row>
    <row r="85" spans="1:12" ht="15" customHeight="1" x14ac:dyDescent="0.3">
      <c r="A85" s="15"/>
      <c r="B85" s="8">
        <f>IF(TDPrimas_!A83="","",TDPrimas_!A83)</f>
        <v>150.1</v>
      </c>
      <c r="C85" s="9" t="str">
        <f>IF(TDPrimas_!B83="","",TDPrimas_!B83)</f>
        <v>TOTAL RESTO</v>
      </c>
      <c r="D85" s="10">
        <f>IF(TDPrimas_!C83="","",TDPrimas_!C83)</f>
        <v>189455533.36932999</v>
      </c>
      <c r="E85" s="10">
        <f>IF(TDPrimas_!D83="","",TDPrimas_!D83)</f>
        <v>175949788.05276996</v>
      </c>
      <c r="F85" s="11">
        <f>IF(TDPrimas_!E83="","",TDPrimas_!E83)</f>
        <v>20.700334688383439</v>
      </c>
      <c r="G85" s="11">
        <f>IF(TDPrimas_!F83="","",TDPrimas_!F83)</f>
        <v>22.413299524927464</v>
      </c>
      <c r="H85" s="10">
        <f>IF(TDPrimas_!G83="","",TDPrimas_!G83)</f>
        <v>13505745.31656003</v>
      </c>
      <c r="I85" s="12">
        <f>IF(TDPrimas_!H83="","",TDPrimas_!H83)</f>
        <v>7.6759088294607425</v>
      </c>
      <c r="J85" s="13">
        <f>IF(TDPrimas_!I83="","",TDPrimas_!I83)</f>
        <v>100</v>
      </c>
      <c r="K85" s="13">
        <f>IF(TDPrimas_!J83="","",TDPrimas_!J83)</f>
        <v>100</v>
      </c>
      <c r="L85" s="13">
        <f>IF(TDPrimas_!K83="","",TDPrimas_!K83)</f>
        <v>20.700334688383439</v>
      </c>
    </row>
    <row r="86" spans="1:12" ht="15" customHeight="1" x14ac:dyDescent="0.3">
      <c r="A86" s="15"/>
      <c r="B86" s="8">
        <f>IF(TDPrimas_!A84="","",TDPrimas_!A84)</f>
        <v>200</v>
      </c>
      <c r="C86" s="9" t="str">
        <f>IF(TDPrimas_!B84="","",TDPrimas_!B84)</f>
        <v>Patria</v>
      </c>
      <c r="D86" s="10">
        <f>IF(TDPrimas_!C84="","",TDPrimas_!C84)</f>
        <v>0</v>
      </c>
      <c r="E86" s="10">
        <f>IF(TDPrimas_!D84="","",TDPrimas_!D84)</f>
        <v>0</v>
      </c>
      <c r="F86" s="11">
        <f>IF(TDPrimas_!E84="","",TDPrimas_!E84)</f>
        <v>0</v>
      </c>
      <c r="G86" s="11">
        <f>IF(TDPrimas_!F84="","",TDPrimas_!F84)</f>
        <v>0</v>
      </c>
      <c r="H86" s="10">
        <f>IF(TDPrimas_!G84="","",TDPrimas_!G84)</f>
        <v>0</v>
      </c>
      <c r="I86" s="12">
        <f>IF(TDPrimas_!H84="","",TDPrimas_!H84)</f>
        <v>0</v>
      </c>
      <c r="J86" s="13">
        <f>IF(TDPrimas_!I84="","",TDPrimas_!I84)</f>
        <v>0</v>
      </c>
      <c r="K86" s="13">
        <f>IF(TDPrimas_!J84="","",TDPrimas_!J84)</f>
        <v>0</v>
      </c>
      <c r="L86" s="13">
        <f>IF(TDPrimas_!K84="","",TDPrimas_!K84)</f>
        <v>0</v>
      </c>
    </row>
    <row r="87" spans="1:12" ht="15" customHeight="1" x14ac:dyDescent="0.3">
      <c r="A87" s="15"/>
      <c r="B87" s="8">
        <f>IF(TDPrimas_!A85="","",TDPrimas_!A85)</f>
        <v>201.1</v>
      </c>
      <c r="C87" s="9" t="str">
        <f>IF(TDPrimas_!B85="","",TDPrimas_!B85)</f>
        <v>TOTAL</v>
      </c>
      <c r="D87" s="10">
        <f>IF(TDPrimas_!C85="","",TDPrimas_!C85)</f>
        <v>915229324.65264988</v>
      </c>
      <c r="E87" s="10">
        <f>IF(TDPrimas_!D85="","",TDPrimas_!D85)</f>
        <v>785024033.86473</v>
      </c>
      <c r="F87" s="11">
        <f>IF(TDPrimas_!E85="","",TDPrimas_!E85)</f>
        <v>99.999999999999986</v>
      </c>
      <c r="G87" s="11">
        <f>IF(TDPrimas_!F85="","",TDPrimas_!F85)</f>
        <v>99.999999999999986</v>
      </c>
      <c r="H87" s="10">
        <f>IF(TDPrimas_!G85="","",TDPrimas_!G85)</f>
        <v>130205290.78791988</v>
      </c>
      <c r="I87" s="12">
        <f>IF(TDPrimas_!H85="","",TDPrimas_!H85)</f>
        <v>16.58615343875649</v>
      </c>
      <c r="J87" s="13">
        <f>IF(TDPrimas_!I85="","",TDPrimas_!I85)</f>
        <v>100</v>
      </c>
      <c r="K87" s="13">
        <f>IF(TDPrimas_!J85="","",TDPrimas_!J85)</f>
        <v>100</v>
      </c>
      <c r="L87" s="13">
        <f>IF(TDPrimas_!K85="","",TDPrimas_!K85)</f>
        <v>99.999999999999986</v>
      </c>
    </row>
    <row r="88" spans="1:12" ht="15" customHeight="1" x14ac:dyDescent="0.3">
      <c r="A88" s="15"/>
      <c r="B88" s="8" t="str">
        <f>IF(TDPrimas_!A86="","",TDPrimas_!A86)</f>
        <v/>
      </c>
      <c r="C88" s="9" t="str">
        <f>IF(TDPrimas_!B86="","",TDPrimas_!B86)</f>
        <v/>
      </c>
      <c r="D88" s="10" t="str">
        <f>IF(TDPrimas_!C86="","",TDPrimas_!C86)</f>
        <v/>
      </c>
      <c r="E88" s="10" t="str">
        <f>IF(TDPrimas_!D86="","",TDPrimas_!D86)</f>
        <v/>
      </c>
      <c r="F88" s="11" t="str">
        <f>IF(TDPrimas_!E86="","",TDPrimas_!E86)</f>
        <v/>
      </c>
      <c r="G88" s="11" t="str">
        <f>IF(TDPrimas_!F86="","",TDPrimas_!F86)</f>
        <v/>
      </c>
      <c r="H88" s="10" t="str">
        <f>IF(TDPrimas_!G86="","",TDPrimas_!G86)</f>
        <v/>
      </c>
      <c r="I88" s="12" t="str">
        <f>IF(TDPrimas_!H86="","",TDPrimas_!H86)</f>
        <v/>
      </c>
      <c r="J88" s="13" t="str">
        <f>IF(TDPrimas_!I86="","",TDPrimas_!I86)</f>
        <v/>
      </c>
      <c r="K88" s="13" t="str">
        <f>IF(TDPrimas_!J86="","",TDPrimas_!J86)</f>
        <v/>
      </c>
      <c r="L88" s="13" t="str">
        <f>IF(TDPrimas_!K86="","",TDPrimas_!K86)</f>
        <v/>
      </c>
    </row>
    <row r="89" spans="1:12" ht="15" customHeight="1" x14ac:dyDescent="0.3">
      <c r="A89" s="15"/>
      <c r="B89" s="8" t="str">
        <f>IF(TDPrimas_!A87="","",TDPrimas_!A87)</f>
        <v/>
      </c>
      <c r="C89" s="9" t="str">
        <f>IF(TDPrimas_!B87="","",TDPrimas_!B87)</f>
        <v/>
      </c>
      <c r="D89" s="10" t="str">
        <f>IF(TDPrimas_!C87="","",TDPrimas_!C87)</f>
        <v/>
      </c>
      <c r="E89" s="10" t="str">
        <f>IF(TDPrimas_!D87="","",TDPrimas_!D87)</f>
        <v/>
      </c>
      <c r="F89" s="11" t="str">
        <f>IF(TDPrimas_!E87="","",TDPrimas_!E87)</f>
        <v/>
      </c>
      <c r="G89" s="11" t="str">
        <f>IF(TDPrimas_!F87="","",TDPrimas_!F87)</f>
        <v/>
      </c>
      <c r="H89" s="10" t="str">
        <f>IF(TDPrimas_!G87="","",TDPrimas_!G87)</f>
        <v/>
      </c>
      <c r="I89" s="12" t="str">
        <f>IF(TDPrimas_!H87="","",TDPrimas_!H87)</f>
        <v/>
      </c>
      <c r="J89" s="13" t="str">
        <f>IF(TDPrimas_!I87="","",TDPrimas_!I87)</f>
        <v/>
      </c>
      <c r="K89" s="13" t="str">
        <f>IF(TDPrimas_!J87="","",TDPrimas_!J87)</f>
        <v/>
      </c>
      <c r="L89" s="13" t="str">
        <f>IF(TDPrimas_!K87="","",TDPrimas_!K87)</f>
        <v/>
      </c>
    </row>
    <row r="90" spans="1:12" ht="15" customHeight="1" x14ac:dyDescent="0.3">
      <c r="A90" s="15"/>
      <c r="B90" s="8" t="str">
        <f>IF(TDPrimas_!A88="","",TDPrimas_!A88)</f>
        <v/>
      </c>
      <c r="C90" s="9" t="str">
        <f>IF(TDPrimas_!B88="","",TDPrimas_!B88)</f>
        <v/>
      </c>
      <c r="D90" s="10" t="str">
        <f>IF(TDPrimas_!C88="","",TDPrimas_!C88)</f>
        <v/>
      </c>
      <c r="E90" s="10" t="str">
        <f>IF(TDPrimas_!D88="","",TDPrimas_!D88)</f>
        <v/>
      </c>
      <c r="F90" s="11" t="str">
        <f>IF(TDPrimas_!E88="","",TDPrimas_!E88)</f>
        <v/>
      </c>
      <c r="G90" s="11" t="str">
        <f>IF(TDPrimas_!F88="","",TDPrimas_!F88)</f>
        <v/>
      </c>
      <c r="H90" s="10" t="str">
        <f>IF(TDPrimas_!G88="","",TDPrimas_!G88)</f>
        <v/>
      </c>
      <c r="I90" s="12" t="str">
        <f>IF(TDPrimas_!H88="","",TDPrimas_!H88)</f>
        <v/>
      </c>
      <c r="J90" s="13" t="str">
        <f>IF(TDPrimas_!I88="","",TDPrimas_!I88)</f>
        <v/>
      </c>
      <c r="K90" s="13" t="str">
        <f>IF(TDPrimas_!J88="","",TDPrimas_!J88)</f>
        <v/>
      </c>
      <c r="L90" s="13" t="str">
        <f>IF(TDPrimas_!K88="","",TDPrimas_!K88)</f>
        <v/>
      </c>
    </row>
    <row r="91" spans="1:12" ht="15" customHeight="1" x14ac:dyDescent="0.3">
      <c r="A91" s="15"/>
      <c r="B91" s="8" t="str">
        <f>IF(TDPrimas_!A89="","",TDPrimas_!A89)</f>
        <v/>
      </c>
      <c r="C91" s="14" t="str">
        <f>IF(TDPrimas_!B89="","",TDPrimas_!B89)</f>
        <v/>
      </c>
      <c r="D91" s="47" t="str">
        <f>IF(TDPrimas_!C89="","",TDPrimas_!C89)</f>
        <v/>
      </c>
      <c r="E91" s="47" t="str">
        <f>IF(TDPrimas_!D89="","",TDPrimas_!D89)</f>
        <v/>
      </c>
      <c r="F91" s="11" t="str">
        <f>IF(TDPrimas_!E89="","",TDPrimas_!E89)</f>
        <v/>
      </c>
      <c r="G91" s="11" t="str">
        <f>IF(TDPrimas_!F89="","",TDPrimas_!F89)</f>
        <v/>
      </c>
      <c r="H91" s="10" t="str">
        <f>IF(TDPrimas_!G89="","",TDPrimas_!G89)</f>
        <v/>
      </c>
      <c r="I91" s="12" t="str">
        <f>IF(TDPrimas_!H89="","",TDPrimas_!H89)</f>
        <v/>
      </c>
      <c r="J91" s="13" t="str">
        <f>IF(TDPrimas_!I89="","",TDPrimas_!I89)</f>
        <v/>
      </c>
      <c r="K91" s="13" t="str">
        <f>IF(TDPrimas_!J89="","",TDPrimas_!J89)</f>
        <v/>
      </c>
      <c r="L91" s="13" t="str">
        <f>IF(TDPrimas_!K89="","",TDPrimas_!K89)</f>
        <v/>
      </c>
    </row>
    <row r="92" spans="1:12" ht="14" x14ac:dyDescent="0.3">
      <c r="B92" s="160" t="str">
        <f>IF(TDPrimas_!A90="","",TDPrimas_!A90)</f>
        <v/>
      </c>
      <c r="C92" s="161" t="str">
        <f>IF(TDPrimas_!B90="","",TDPrimas_!B90)</f>
        <v/>
      </c>
      <c r="D92" s="162" t="str">
        <f>IF(TDPrimas_!C90="","",TDPrimas_!C90)</f>
        <v/>
      </c>
      <c r="E92" s="162" t="str">
        <f>IF(TDPrimas_!D90="","",TDPrimas_!D90)</f>
        <v/>
      </c>
      <c r="F92" s="163" t="str">
        <f>IF(TDPrimas_!E90="","",TDPrimas_!E90)</f>
        <v/>
      </c>
      <c r="G92" s="163" t="str">
        <f>IF(TDPrimas_!F90="","",TDPrimas_!F90)</f>
        <v/>
      </c>
      <c r="H92" s="164" t="str">
        <f>IF(TDPrimas_!G90="","",TDPrimas_!G90)</f>
        <v/>
      </c>
      <c r="I92" s="165" t="str">
        <f>IF(TDPrimas_!H90="","",TDPrimas_!H90)</f>
        <v/>
      </c>
      <c r="J92" s="166" t="str">
        <f>IF(TDPrimas_!I90="","",TDPrimas_!I90)</f>
        <v/>
      </c>
      <c r="K92" s="166" t="str">
        <f>IF(TDPrimas_!J90="","",TDPrimas_!J90)</f>
        <v/>
      </c>
      <c r="L92" s="166" t="str">
        <f>IF(TDPrimas_!K90="","",TDPrimas_!K90)</f>
        <v/>
      </c>
    </row>
    <row r="93" spans="1:12" ht="14" x14ac:dyDescent="0.3">
      <c r="B93" s="160" t="str">
        <f>IF(TDPrimas_!A91="","",TDPrimas_!A91)</f>
        <v/>
      </c>
      <c r="C93" s="161" t="str">
        <f>IF(TDPrimas_!B91="","",TDPrimas_!B91)</f>
        <v/>
      </c>
      <c r="D93" s="162" t="str">
        <f>IF(TDPrimas_!C91="","",TDPrimas_!C91)</f>
        <v/>
      </c>
      <c r="E93" s="162" t="str">
        <f>IF(TDPrimas_!D91="","",TDPrimas_!D91)</f>
        <v/>
      </c>
      <c r="F93" s="163" t="str">
        <f>IF(TDPrimas_!E91="","",TDPrimas_!E91)</f>
        <v/>
      </c>
      <c r="G93" s="163" t="str">
        <f>IF(TDPrimas_!F91="","",TDPrimas_!F91)</f>
        <v/>
      </c>
      <c r="H93" s="164" t="str">
        <f>IF(TDPrimas_!G91="","",TDPrimas_!G91)</f>
        <v/>
      </c>
      <c r="I93" s="165" t="str">
        <f>IF(TDPrimas_!H91="","",TDPrimas_!H91)</f>
        <v/>
      </c>
      <c r="J93" s="166" t="str">
        <f>IF(TDPrimas_!I91="","",TDPrimas_!I91)</f>
        <v/>
      </c>
      <c r="K93" s="166" t="str">
        <f>IF(TDPrimas_!J91="","",TDPrimas_!J91)</f>
        <v/>
      </c>
      <c r="L93" s="166" t="str">
        <f>IF(TDPrimas_!K91="","",TDPrimas_!K91)</f>
        <v/>
      </c>
    </row>
    <row r="94" spans="1:12" ht="14" x14ac:dyDescent="0.3">
      <c r="B94" s="167" t="str">
        <f>IF(TDPrimas_!A92="","",TDPrimas_!A92)</f>
        <v/>
      </c>
      <c r="C94" s="167" t="str">
        <f>IF(TDPrimas_!B92="","",TDPrimas_!B92)</f>
        <v/>
      </c>
      <c r="D94" s="162" t="str">
        <f>IF(TDPrimas_!C92="","",TDPrimas_!C92)</f>
        <v/>
      </c>
      <c r="E94" s="162" t="str">
        <f>IF(TDPrimas_!D92="","",TDPrimas_!D92)</f>
        <v/>
      </c>
      <c r="F94" s="163" t="str">
        <f>IF(TDPrimas_!E92="","",TDPrimas_!E92)</f>
        <v/>
      </c>
      <c r="G94" s="163" t="str">
        <f>IF(TDPrimas_!F92="","",TDPrimas_!F92)</f>
        <v/>
      </c>
      <c r="H94" s="164" t="str">
        <f>IF(TDPrimas_!G92="","",TDPrimas_!G92)</f>
        <v/>
      </c>
      <c r="I94" s="165" t="str">
        <f>IF(TDPrimas_!H92="","",TDPrimas_!H92)</f>
        <v/>
      </c>
      <c r="J94" s="166" t="str">
        <f>IF(TDPrimas_!I92="","",TDPrimas_!I92)</f>
        <v/>
      </c>
      <c r="K94" s="166" t="str">
        <f>IF(TDPrimas_!J92="","",TDPrimas_!J92)</f>
        <v/>
      </c>
      <c r="L94" s="166" t="str">
        <f>IF(TDPrimas_!K92="","",TDPrimas_!K92)</f>
        <v/>
      </c>
    </row>
    <row r="95" spans="1:12" ht="14" x14ac:dyDescent="0.3">
      <c r="B95" s="167" t="str">
        <f>IF(TDPrimas_!A93="","",TDPrimas_!A93)</f>
        <v/>
      </c>
      <c r="C95" s="167" t="str">
        <f>IF(TDPrimas_!B93="","",TDPrimas_!B93)</f>
        <v/>
      </c>
      <c r="D95" s="162" t="str">
        <f>IF(TDPrimas_!C93="","",TDPrimas_!C93)</f>
        <v/>
      </c>
      <c r="E95" s="162" t="str">
        <f>IF(TDPrimas_!D93="","",TDPrimas_!D93)</f>
        <v/>
      </c>
      <c r="F95" s="163" t="str">
        <f>IF(TDPrimas_!E93="","",TDPrimas_!E93)</f>
        <v/>
      </c>
      <c r="G95" s="163" t="str">
        <f>IF(TDPrimas_!F93="","",TDPrimas_!F93)</f>
        <v/>
      </c>
      <c r="H95" s="164" t="str">
        <f>IF(TDPrimas_!G93="","",TDPrimas_!G93)</f>
        <v/>
      </c>
      <c r="I95" s="165" t="str">
        <f>IF(TDPrimas_!H93="","",TDPrimas_!H93)</f>
        <v/>
      </c>
      <c r="J95" s="166" t="str">
        <f>IF(TDPrimas_!I93="","",TDPrimas_!I93)</f>
        <v/>
      </c>
      <c r="K95" s="166" t="str">
        <f>IF(TDPrimas_!J93="","",TDPrimas_!J93)</f>
        <v/>
      </c>
      <c r="L95" s="166" t="str">
        <f>IF(TDPrimas_!K93="","",TDPrimas_!K93)</f>
        <v/>
      </c>
    </row>
    <row r="96" spans="1:12" x14ac:dyDescent="0.25">
      <c r="B96" s="159" t="str">
        <f>IF(TDPrimas_!A94="","",TDPrimas_!A94)</f>
        <v/>
      </c>
      <c r="C96" s="159" t="str">
        <f>IF(TDPrimas_!B94="","",TDPrimas_!B94)</f>
        <v/>
      </c>
      <c r="D96" s="159" t="str">
        <f>IF(TDPrimas_!C94="","",TDPrimas_!C94)</f>
        <v/>
      </c>
      <c r="E96" s="159" t="str">
        <f>IF(TDPrimas_!D94="","",TDPrimas_!D94)</f>
        <v/>
      </c>
      <c r="F96" s="168" t="str">
        <f>IF(TDPrimas_!E94="","",TDPrimas_!E94)</f>
        <v/>
      </c>
      <c r="G96" s="168" t="str">
        <f>IF(TDPrimas_!F94="","",TDPrimas_!F94)</f>
        <v/>
      </c>
      <c r="H96" s="159" t="str">
        <f>IF(TDPrimas_!G94="","",TDPrimas_!G94)</f>
        <v/>
      </c>
      <c r="I96" s="169" t="str">
        <f>IF(TDPrimas_!H94="","",TDPrimas_!H94)</f>
        <v/>
      </c>
      <c r="J96" s="168" t="str">
        <f>IF(TDPrimas_!I94="","",TDPrimas_!I94)</f>
        <v/>
      </c>
      <c r="K96" s="168" t="str">
        <f>IF(TDPrimas_!J94="","",TDPrimas_!J94)</f>
        <v/>
      </c>
      <c r="L96" s="168" t="str">
        <f>IF(TDPrimas_!K94="","",TDPrimas_!K94)</f>
        <v/>
      </c>
    </row>
    <row r="97" spans="2:12" x14ac:dyDescent="0.25">
      <c r="B97" s="159" t="str">
        <f>IF(TDPrimas_!A95="","",TDPrimas_!A95)</f>
        <v/>
      </c>
      <c r="C97" s="159" t="str">
        <f>IF(TDPrimas_!B95="","",TDPrimas_!B95)</f>
        <v/>
      </c>
      <c r="D97" s="159" t="str">
        <f>IF(TDPrimas_!C95="","",TDPrimas_!C95)</f>
        <v/>
      </c>
      <c r="E97" s="159" t="str">
        <f>IF(TDPrimas_!D95="","",TDPrimas_!D95)</f>
        <v/>
      </c>
      <c r="F97" s="168" t="str">
        <f>IF(TDPrimas_!E95="","",TDPrimas_!E95)</f>
        <v/>
      </c>
      <c r="G97" s="168" t="str">
        <f>IF(TDPrimas_!F95="","",TDPrimas_!F95)</f>
        <v/>
      </c>
      <c r="H97" s="159" t="str">
        <f>IF(TDPrimas_!G95="","",TDPrimas_!G95)</f>
        <v/>
      </c>
      <c r="I97" s="169" t="str">
        <f>IF(TDPrimas_!H95="","",TDPrimas_!H95)</f>
        <v/>
      </c>
      <c r="J97" s="168" t="str">
        <f>IF(TDPrimas_!I95="","",TDPrimas_!I95)</f>
        <v/>
      </c>
      <c r="K97" s="168" t="str">
        <f>IF(TDPrimas_!J95="","",TDPrimas_!J95)</f>
        <v/>
      </c>
      <c r="L97" s="168" t="str">
        <f>IF(TDPrimas_!K95="","",TDPrimas_!K95)</f>
        <v/>
      </c>
    </row>
    <row r="98" spans="2:12" x14ac:dyDescent="0.25">
      <c r="B98" s="159" t="str">
        <f>IF(TDPrimas_!A96="","",TDPrimas_!A96)</f>
        <v/>
      </c>
      <c r="C98" s="159" t="str">
        <f>IF(TDPrimas_!B96="","",TDPrimas_!B96)</f>
        <v/>
      </c>
      <c r="D98" s="159" t="str">
        <f>IF(TDPrimas_!C96="","",TDPrimas_!C96)</f>
        <v/>
      </c>
      <c r="E98" s="159" t="str">
        <f>IF(TDPrimas_!D96="","",TDPrimas_!D96)</f>
        <v/>
      </c>
      <c r="F98" s="168" t="str">
        <f>IF(TDPrimas_!E96="","",TDPrimas_!E96)</f>
        <v/>
      </c>
      <c r="G98" s="168" t="str">
        <f>IF(TDPrimas_!F96="","",TDPrimas_!F96)</f>
        <v/>
      </c>
      <c r="H98" s="159" t="str">
        <f>IF(TDPrimas_!G96="","",TDPrimas_!G96)</f>
        <v/>
      </c>
      <c r="I98" s="169" t="str">
        <f>IF(TDPrimas_!H96="","",TDPrimas_!H96)</f>
        <v/>
      </c>
      <c r="J98" s="168" t="str">
        <f>IF(TDPrimas_!I96="","",TDPrimas_!I96)</f>
        <v/>
      </c>
      <c r="K98" s="168" t="str">
        <f>IF(TDPrimas_!J96="","",TDPrimas_!J96)</f>
        <v/>
      </c>
      <c r="L98" s="168" t="str">
        <f>IF(TDPrimas_!K96="","",TDPrimas_!K96)</f>
        <v/>
      </c>
    </row>
    <row r="99" spans="2:12" x14ac:dyDescent="0.25">
      <c r="B99" s="159" t="str">
        <f>IF(TDPrimas_!A97="","",TDPrimas_!A97)</f>
        <v/>
      </c>
      <c r="C99" s="159" t="str">
        <f>IF(TDPrimas_!B97="","",TDPrimas_!B97)</f>
        <v/>
      </c>
      <c r="D99" s="159" t="str">
        <f>IF(TDPrimas_!C97="","",TDPrimas_!C97)</f>
        <v/>
      </c>
      <c r="E99" s="159" t="str">
        <f>IF(TDPrimas_!D97="","",TDPrimas_!D97)</f>
        <v/>
      </c>
      <c r="F99" s="168" t="str">
        <f>IF(TDPrimas_!E97="","",TDPrimas_!E97)</f>
        <v/>
      </c>
      <c r="G99" s="168" t="str">
        <f>IF(TDPrimas_!F97="","",TDPrimas_!F97)</f>
        <v/>
      </c>
      <c r="H99" s="159" t="str">
        <f>IF(TDPrimas_!G97="","",TDPrimas_!G97)</f>
        <v/>
      </c>
      <c r="I99" s="169" t="str">
        <f>IF(TDPrimas_!H97="","",TDPrimas_!H97)</f>
        <v/>
      </c>
      <c r="J99" s="169" t="str">
        <f>IF(TDPrimas_!I97="","",TDPrimas_!I97)</f>
        <v/>
      </c>
      <c r="K99" s="168" t="str">
        <f>IF(TDPrimas_!J97="","",TDPrimas_!J97)</f>
        <v/>
      </c>
      <c r="L99" s="168" t="str">
        <f>IF(TDPrimas_!K97="","",TDPrimas_!K97)</f>
        <v/>
      </c>
    </row>
    <row r="100" spans="2:12" x14ac:dyDescent="0.25">
      <c r="B100" s="159" t="str">
        <f>IF(TDPrimas_!A98="","",TDPrimas_!A98)</f>
        <v/>
      </c>
      <c r="C100" s="159" t="str">
        <f>IF(TDPrimas_!B98="","",TDPrimas_!B98)</f>
        <v/>
      </c>
      <c r="D100" s="159" t="str">
        <f>IF(TDPrimas_!C98="","",TDPrimas_!C98)</f>
        <v/>
      </c>
      <c r="E100" s="159" t="str">
        <f>IF(TDPrimas_!D98="","",TDPrimas_!D98)</f>
        <v/>
      </c>
      <c r="F100" s="168" t="str">
        <f>IF(TDPrimas_!E98="","",TDPrimas_!E98)</f>
        <v/>
      </c>
      <c r="G100" s="168" t="str">
        <f>IF(TDPrimas_!F98="","",TDPrimas_!F98)</f>
        <v/>
      </c>
      <c r="H100" s="159" t="str">
        <f>IF(TDPrimas_!G98="","",TDPrimas_!G98)</f>
        <v/>
      </c>
      <c r="I100" s="169" t="str">
        <f>IF(TDPrimas_!H98="","",TDPrimas_!H98)</f>
        <v/>
      </c>
      <c r="J100" s="169" t="str">
        <f>IF(TDPrimas_!I98="","",TDPrimas_!I98)</f>
        <v/>
      </c>
      <c r="K100" s="168" t="str">
        <f>IF(TDPrimas_!J98="","",TDPrimas_!J98)</f>
        <v/>
      </c>
      <c r="L100" s="168" t="str">
        <f>IF(TDPrimas_!K98="","",TDPrimas_!K98)</f>
        <v/>
      </c>
    </row>
    <row r="101" spans="2:12" x14ac:dyDescent="0.25">
      <c r="B101" s="159" t="str">
        <f>IF(TDPrimas_!A99="","",TDPrimas_!A99)</f>
        <v/>
      </c>
      <c r="C101" s="159" t="str">
        <f>IF(TDPrimas_!B99="","",TDPrimas_!B99)</f>
        <v/>
      </c>
      <c r="D101" s="159" t="str">
        <f>IF(TDPrimas_!C99="","",TDPrimas_!C99)</f>
        <v/>
      </c>
      <c r="E101" s="159" t="str">
        <f>IF(TDPrimas_!D99="","",TDPrimas_!D99)</f>
        <v/>
      </c>
      <c r="F101" s="168" t="str">
        <f>IF(TDPrimas_!E99="","",TDPrimas_!E99)</f>
        <v/>
      </c>
      <c r="G101" s="168" t="str">
        <f>IF(TDPrimas_!F99="","",TDPrimas_!F99)</f>
        <v/>
      </c>
      <c r="H101" s="159" t="str">
        <f>IF(TDPrimas_!G99="","",TDPrimas_!G99)</f>
        <v/>
      </c>
      <c r="I101" s="168" t="str">
        <f>IF(TDPrimas_!H99="","",TDPrimas_!H99)</f>
        <v/>
      </c>
      <c r="J101" s="168" t="str">
        <f>IF(TDPrimas_!I99="","",TDPrimas_!I99)</f>
        <v/>
      </c>
      <c r="K101" s="168" t="str">
        <f>IF(TDPrimas_!J99="","",TDPrimas_!J99)</f>
        <v/>
      </c>
      <c r="L101" s="168" t="str">
        <f>IF(TDPrimas_!K99="","",TDPrimas_!K99)</f>
        <v/>
      </c>
    </row>
    <row r="102" spans="2:12" x14ac:dyDescent="0.25">
      <c r="B102" s="159" t="str">
        <f>IF(TDPrimas_!A100="","",TDPrimas_!A100)</f>
        <v/>
      </c>
      <c r="C102" s="159" t="str">
        <f>IF(TDPrimas_!B100="","",TDPrimas_!B100)</f>
        <v/>
      </c>
      <c r="D102" s="159" t="str">
        <f>IF(TDPrimas_!C100="","",TDPrimas_!C100)</f>
        <v/>
      </c>
      <c r="E102" s="159" t="str">
        <f>IF(TDPrimas_!D100="","",TDPrimas_!D100)</f>
        <v/>
      </c>
      <c r="F102" s="168" t="str">
        <f>IF(TDPrimas_!E100="","",TDPrimas_!E100)</f>
        <v/>
      </c>
      <c r="G102" s="168" t="str">
        <f>IF(TDPrimas_!F100="","",TDPrimas_!F100)</f>
        <v/>
      </c>
      <c r="H102" s="159" t="str">
        <f>IF(TDPrimas_!G100="","",TDPrimas_!G100)</f>
        <v/>
      </c>
      <c r="I102" s="168" t="str">
        <f>IF(TDPrimas_!H100="","",TDPrimas_!H100)</f>
        <v/>
      </c>
      <c r="J102" s="168" t="str">
        <f>IF(TDPrimas_!I100="","",TDPrimas_!I100)</f>
        <v/>
      </c>
      <c r="K102" s="168" t="str">
        <f>IF(TDPrimas_!J100="","",TDPrimas_!J100)</f>
        <v/>
      </c>
      <c r="L102" s="168" t="str">
        <f>IF(TDPrimas_!K100="","",TDPrimas_!K100)</f>
        <v/>
      </c>
    </row>
    <row r="103" spans="2:12" x14ac:dyDescent="0.25">
      <c r="B103" s="159" t="str">
        <f>IF(TDPrimas_!A101="","",TDPrimas_!A101)</f>
        <v/>
      </c>
      <c r="C103" s="159" t="str">
        <f>IF(TDPrimas_!B101="","",TDPrimas_!B101)</f>
        <v/>
      </c>
      <c r="D103" s="159" t="str">
        <f>IF(TDPrimas_!C101="","",TDPrimas_!C101)</f>
        <v/>
      </c>
      <c r="E103" s="159" t="str">
        <f>IF(TDPrimas_!D101="","",TDPrimas_!D101)</f>
        <v/>
      </c>
      <c r="F103" s="168" t="str">
        <f>IF(TDPrimas_!E101="","",TDPrimas_!E101)</f>
        <v/>
      </c>
      <c r="G103" s="168" t="str">
        <f>IF(TDPrimas_!F101="","",TDPrimas_!F101)</f>
        <v/>
      </c>
      <c r="H103" s="159" t="str">
        <f>IF(TDPrimas_!G101="","",TDPrimas_!G101)</f>
        <v/>
      </c>
      <c r="I103" s="168" t="str">
        <f>IF(TDPrimas_!H101="","",TDPrimas_!H101)</f>
        <v/>
      </c>
      <c r="J103" s="168" t="str">
        <f>IF(TDPrimas_!I101="","",TDPrimas_!I101)</f>
        <v/>
      </c>
      <c r="K103" s="168" t="str">
        <f>IF(TDPrimas_!J101="","",TDPrimas_!J101)</f>
        <v/>
      </c>
      <c r="L103" s="168" t="str">
        <f>IF(TDPrimas_!K101="","",TDPrimas_!K101)</f>
        <v/>
      </c>
    </row>
    <row r="104" spans="2:12" x14ac:dyDescent="0.25">
      <c r="B104" s="159" t="str">
        <f>IF(TDPrimas_!A102="","",TDPrimas_!A102)</f>
        <v/>
      </c>
      <c r="C104" s="159" t="str">
        <f>IF(TDPrimas_!B102="","",TDPrimas_!B102)</f>
        <v/>
      </c>
      <c r="D104" s="159" t="str">
        <f>IF(TDPrimas_!C102="","",TDPrimas_!C102)</f>
        <v/>
      </c>
      <c r="E104" s="159" t="str">
        <f>IF(TDPrimas_!D102="","",TDPrimas_!D102)</f>
        <v/>
      </c>
      <c r="F104" s="168" t="str">
        <f>IF(TDPrimas_!E102="","",TDPrimas_!E102)</f>
        <v/>
      </c>
      <c r="G104" s="168" t="str">
        <f>IF(TDPrimas_!F102="","",TDPrimas_!F102)</f>
        <v/>
      </c>
      <c r="H104" s="159" t="str">
        <f>IF(TDPrimas_!G102="","",TDPrimas_!G102)</f>
        <v/>
      </c>
      <c r="I104" s="168" t="str">
        <f>IF(TDPrimas_!H102="","",TDPrimas_!H102)</f>
        <v/>
      </c>
      <c r="J104" s="168" t="str">
        <f>IF(TDPrimas_!I102="","",TDPrimas_!I102)</f>
        <v/>
      </c>
      <c r="K104" s="168" t="str">
        <f>IF(TDPrimas_!J102="","",TDPrimas_!J102)</f>
        <v/>
      </c>
      <c r="L104" s="168" t="str">
        <f>IF(TDPrimas_!K102="","",TDPrimas_!K102)</f>
        <v/>
      </c>
    </row>
    <row r="105" spans="2:12" x14ac:dyDescent="0.25">
      <c r="B105" s="159" t="str">
        <f>IF(TDPrimas_!A103="","",TDPrimas_!A103)</f>
        <v/>
      </c>
      <c r="C105" s="159" t="str">
        <f>IF(TDPrimas_!B103="","",TDPrimas_!B103)</f>
        <v/>
      </c>
      <c r="D105" s="159" t="str">
        <f>IF(TDPrimas_!C103="","",TDPrimas_!C103)</f>
        <v/>
      </c>
      <c r="E105" s="159" t="str">
        <f>IF(TDPrimas_!D103="","",TDPrimas_!D103)</f>
        <v/>
      </c>
      <c r="F105" s="168" t="str">
        <f>IF(TDPrimas_!E103="","",TDPrimas_!E103)</f>
        <v/>
      </c>
      <c r="G105" s="168" t="str">
        <f>IF(TDPrimas_!F103="","",TDPrimas_!F103)</f>
        <v/>
      </c>
      <c r="H105" s="159" t="str">
        <f>IF(TDPrimas_!G103="","",TDPrimas_!G103)</f>
        <v/>
      </c>
      <c r="I105" s="168" t="str">
        <f>IF(TDPrimas_!H103="","",TDPrimas_!H103)</f>
        <v/>
      </c>
      <c r="J105" s="168" t="str">
        <f>IF(TDPrimas_!I103="","",TDPrimas_!I103)</f>
        <v/>
      </c>
      <c r="K105" s="168" t="str">
        <f>IF(TDPrimas_!J103="","",TDPrimas_!J103)</f>
        <v/>
      </c>
      <c r="L105" s="168" t="str">
        <f>IF(TDPrimas_!K103="","",TDPrimas_!K103)</f>
        <v/>
      </c>
    </row>
    <row r="106" spans="2:12" x14ac:dyDescent="0.25">
      <c r="B106" s="159" t="str">
        <f>IF(TDPrimas_!A104="","",TDPrimas_!A104)</f>
        <v/>
      </c>
      <c r="C106" s="159" t="str">
        <f>IF(TDPrimas_!B104="","",TDPrimas_!B104)</f>
        <v/>
      </c>
      <c r="D106" s="159" t="str">
        <f>IF(TDPrimas_!C104="","",TDPrimas_!C104)</f>
        <v/>
      </c>
      <c r="E106" s="159" t="str">
        <f>IF(TDPrimas_!D104="","",TDPrimas_!D104)</f>
        <v/>
      </c>
      <c r="F106" s="168" t="str">
        <f>IF(TDPrimas_!E104="","",TDPrimas_!E104)</f>
        <v/>
      </c>
      <c r="G106" s="168" t="str">
        <f>IF(TDPrimas_!F104="","",TDPrimas_!F104)</f>
        <v/>
      </c>
      <c r="H106" s="159" t="str">
        <f>IF(TDPrimas_!G104="","",TDPrimas_!G104)</f>
        <v/>
      </c>
      <c r="I106" s="168" t="str">
        <f>IF(TDPrimas_!H104="","",TDPrimas_!H104)</f>
        <v/>
      </c>
      <c r="J106" s="168" t="str">
        <f>IF(TDPrimas_!I104="","",TDPrimas_!I104)</f>
        <v/>
      </c>
      <c r="K106" s="168" t="str">
        <f>IF(TDPrimas_!J104="","",TDPrimas_!J104)</f>
        <v/>
      </c>
      <c r="L106" s="168" t="str">
        <f>IF(TDPrimas_!K104="","",TDPrimas_!K104)</f>
        <v/>
      </c>
    </row>
    <row r="107" spans="2:12" x14ac:dyDescent="0.25">
      <c r="B107" s="159" t="str">
        <f>IF(TDPrimas_!A105="","",TDPrimas_!A105)</f>
        <v/>
      </c>
      <c r="C107" s="159" t="str">
        <f>IF(TDPrimas_!B105="","",TDPrimas_!B105)</f>
        <v/>
      </c>
      <c r="D107" s="159" t="str">
        <f>IF(TDPrimas_!C105="","",TDPrimas_!C105)</f>
        <v/>
      </c>
      <c r="E107" s="159" t="str">
        <f>IF(TDPrimas_!D105="","",TDPrimas_!D105)</f>
        <v/>
      </c>
      <c r="F107" s="168" t="str">
        <f>IF(TDPrimas_!E105="","",TDPrimas_!E105)</f>
        <v/>
      </c>
      <c r="G107" s="168" t="str">
        <f>IF(TDPrimas_!F105="","",TDPrimas_!F105)</f>
        <v/>
      </c>
      <c r="H107" s="159" t="str">
        <f>IF(TDPrimas_!G105="","",TDPrimas_!G105)</f>
        <v/>
      </c>
      <c r="I107" s="168" t="str">
        <f>IF(TDPrimas_!H105="","",TDPrimas_!H105)</f>
        <v/>
      </c>
      <c r="J107" s="168" t="str">
        <f>IF(TDPrimas_!I105="","",TDPrimas_!I105)</f>
        <v/>
      </c>
      <c r="K107" s="168" t="str">
        <f>IF(TDPrimas_!J105="","",TDPrimas_!J105)</f>
        <v/>
      </c>
      <c r="L107" s="168" t="str">
        <f>IF(TDPrimas_!K105="","",TDPrimas_!K105)</f>
        <v/>
      </c>
    </row>
    <row r="108" spans="2:12" x14ac:dyDescent="0.25">
      <c r="B108" s="159" t="str">
        <f>IF(TDPrimas_!A106="","",TDPrimas_!A106)</f>
        <v/>
      </c>
      <c r="C108" s="159" t="str">
        <f>IF(TDPrimas_!B106="","",TDPrimas_!B106)</f>
        <v/>
      </c>
      <c r="D108" s="159" t="str">
        <f>IF(TDPrimas_!C106="","",TDPrimas_!C106)</f>
        <v/>
      </c>
      <c r="E108" s="159" t="str">
        <f>IF(TDPrimas_!D106="","",TDPrimas_!D106)</f>
        <v/>
      </c>
      <c r="F108" s="168" t="str">
        <f>IF(TDPrimas_!E106="","",TDPrimas_!E106)</f>
        <v/>
      </c>
      <c r="G108" s="168" t="str">
        <f>IF(TDPrimas_!F106="","",TDPrimas_!F106)</f>
        <v/>
      </c>
      <c r="H108" s="159" t="str">
        <f>IF(TDPrimas_!G106="","",TDPrimas_!G106)</f>
        <v/>
      </c>
      <c r="I108" s="168" t="str">
        <f>IF(TDPrimas_!H106="","",TDPrimas_!H106)</f>
        <v/>
      </c>
      <c r="J108" s="168" t="str">
        <f>IF(TDPrimas_!I106="","",TDPrimas_!I106)</f>
        <v/>
      </c>
      <c r="K108" s="168" t="str">
        <f>IF(TDPrimas_!J106="","",TDPrimas_!J106)</f>
        <v/>
      </c>
      <c r="L108" s="168" t="str">
        <f>IF(TDPrimas_!K106="","",TDPrimas_!K106)</f>
        <v/>
      </c>
    </row>
    <row r="109" spans="2:12" x14ac:dyDescent="0.25">
      <c r="B109" s="159" t="str">
        <f>IF(TDPrimas_!A107="","",TDPrimas_!A107)</f>
        <v/>
      </c>
      <c r="C109" s="159" t="str">
        <f>IF(TDPrimas_!B107="","",TDPrimas_!B107)</f>
        <v/>
      </c>
      <c r="D109" s="159" t="str">
        <f>IF(TDPrimas_!C107="","",TDPrimas_!C107)</f>
        <v/>
      </c>
      <c r="E109" s="159" t="str">
        <f>IF(TDPrimas_!D107="","",TDPrimas_!D107)</f>
        <v/>
      </c>
      <c r="F109" s="168" t="str">
        <f>IF(TDPrimas_!E107="","",TDPrimas_!E107)</f>
        <v/>
      </c>
      <c r="G109" s="168" t="str">
        <f>IF(TDPrimas_!F107="","",TDPrimas_!F107)</f>
        <v/>
      </c>
      <c r="H109" s="159" t="str">
        <f>IF(TDPrimas_!G107="","",TDPrimas_!G107)</f>
        <v/>
      </c>
      <c r="I109" s="168" t="str">
        <f>IF(TDPrimas_!H107="","",TDPrimas_!H107)</f>
        <v/>
      </c>
      <c r="J109" s="168" t="str">
        <f>IF(TDPrimas_!I107="","",TDPrimas_!I107)</f>
        <v/>
      </c>
      <c r="K109" s="168" t="str">
        <f>IF(TDPrimas_!J107="","",TDPrimas_!J107)</f>
        <v/>
      </c>
      <c r="L109" s="168" t="str">
        <f>IF(TDPrimas_!K107="","",TDPrimas_!K107)</f>
        <v/>
      </c>
    </row>
    <row r="110" spans="2:12" x14ac:dyDescent="0.25">
      <c r="B110" s="159" t="str">
        <f>IF(TDPrimas_!A108="","",TDPrimas_!A108)</f>
        <v/>
      </c>
      <c r="C110" s="159" t="str">
        <f>IF(TDPrimas_!B108="","",TDPrimas_!B108)</f>
        <v/>
      </c>
      <c r="D110" s="159" t="str">
        <f>IF(TDPrimas_!C108="","",TDPrimas_!C108)</f>
        <v/>
      </c>
      <c r="E110" s="159" t="str">
        <f>IF(TDPrimas_!D108="","",TDPrimas_!D108)</f>
        <v/>
      </c>
      <c r="F110" s="168" t="str">
        <f>IF(TDPrimas_!E108="","",TDPrimas_!E108)</f>
        <v/>
      </c>
      <c r="G110" s="168" t="str">
        <f>IF(TDPrimas_!F108="","",TDPrimas_!F108)</f>
        <v/>
      </c>
      <c r="H110" s="159" t="str">
        <f>IF(TDPrimas_!G108="","",TDPrimas_!G108)</f>
        <v/>
      </c>
      <c r="I110" s="168" t="str">
        <f>IF(TDPrimas_!H108="","",TDPrimas_!H108)</f>
        <v/>
      </c>
      <c r="J110" s="168" t="str">
        <f>IF(TDPrimas_!I108="","",TDPrimas_!I108)</f>
        <v/>
      </c>
      <c r="K110" s="168" t="str">
        <f>IF(TDPrimas_!J108="","",TDPrimas_!J108)</f>
        <v/>
      </c>
      <c r="L110" s="168" t="str">
        <f>IF(TDPrimas_!K108="","",TDPrimas_!K108)</f>
        <v/>
      </c>
    </row>
    <row r="111" spans="2:12" x14ac:dyDescent="0.25">
      <c r="B111" s="159" t="str">
        <f>IF(TDPrimas_!A109="","",TDPrimas_!A109)</f>
        <v/>
      </c>
      <c r="C111" s="159" t="str">
        <f>IF(TDPrimas_!B109="","",TDPrimas_!B109)</f>
        <v/>
      </c>
      <c r="D111" s="159" t="str">
        <f>IF(TDPrimas_!C109="","",TDPrimas_!C109)</f>
        <v/>
      </c>
      <c r="E111" s="159" t="str">
        <f>IF(TDPrimas_!D109="","",TDPrimas_!D109)</f>
        <v/>
      </c>
      <c r="F111" s="168" t="str">
        <f>IF(TDPrimas_!E109="","",TDPrimas_!E109)</f>
        <v/>
      </c>
      <c r="G111" s="168" t="str">
        <f>IF(TDPrimas_!F109="","",TDPrimas_!F109)</f>
        <v/>
      </c>
      <c r="H111" s="159" t="str">
        <f>IF(TDPrimas_!G109="","",TDPrimas_!G109)</f>
        <v/>
      </c>
      <c r="I111" s="168" t="str">
        <f>IF(TDPrimas_!H109="","",TDPrimas_!H109)</f>
        <v/>
      </c>
      <c r="J111" s="168" t="str">
        <f>IF(TDPrimas_!I109="","",TDPrimas_!I109)</f>
        <v/>
      </c>
      <c r="K111" s="168" t="str">
        <f>IF(TDPrimas_!J109="","",TDPrimas_!J109)</f>
        <v/>
      </c>
      <c r="L111" s="168" t="str">
        <f>IF(TDPrimas_!K109="","",TDPrimas_!K109)</f>
        <v/>
      </c>
    </row>
    <row r="112" spans="2:12" x14ac:dyDescent="0.25">
      <c r="B112" s="159" t="str">
        <f>IF(TDPrimas_!A110="","",TDPrimas_!A110)</f>
        <v/>
      </c>
      <c r="C112" s="159" t="str">
        <f>IF(TDPrimas_!B110="","",TDPrimas_!B110)</f>
        <v/>
      </c>
      <c r="D112" s="159" t="str">
        <f>IF(TDPrimas_!C110="","",TDPrimas_!C110)</f>
        <v/>
      </c>
      <c r="E112" s="159" t="str">
        <f>IF(TDPrimas_!D110="","",TDPrimas_!D110)</f>
        <v/>
      </c>
      <c r="F112" s="168" t="str">
        <f>IF(TDPrimas_!E110="","",TDPrimas_!E110)</f>
        <v/>
      </c>
      <c r="G112" s="168" t="str">
        <f>IF(TDPrimas_!F110="","",TDPrimas_!F110)</f>
        <v/>
      </c>
      <c r="H112" s="159" t="str">
        <f>IF(TDPrimas_!G110="","",TDPrimas_!G110)</f>
        <v/>
      </c>
      <c r="I112" s="168" t="str">
        <f>IF(TDPrimas_!H110="","",TDPrimas_!H110)</f>
        <v/>
      </c>
      <c r="J112" s="168" t="str">
        <f>IF(TDPrimas_!I110="","",TDPrimas_!I110)</f>
        <v/>
      </c>
      <c r="K112" s="168" t="str">
        <f>IF(TDPrimas_!J110="","",TDPrimas_!J110)</f>
        <v/>
      </c>
      <c r="L112" s="168" t="str">
        <f>IF(TDPrimas_!K110="","",TDPrimas_!K110)</f>
        <v/>
      </c>
    </row>
    <row r="113" spans="2:12" x14ac:dyDescent="0.25">
      <c r="B113" s="159" t="str">
        <f>IF(TDPrimas_!A111="","",TDPrimas_!A111)</f>
        <v/>
      </c>
      <c r="C113" s="159" t="str">
        <f>IF(TDPrimas_!B111="","",TDPrimas_!B111)</f>
        <v/>
      </c>
      <c r="D113" s="159" t="str">
        <f>IF(TDPrimas_!C111="","",TDPrimas_!C111)</f>
        <v/>
      </c>
      <c r="E113" s="159" t="str">
        <f>IF(TDPrimas_!D111="","",TDPrimas_!D111)</f>
        <v/>
      </c>
      <c r="F113" s="168" t="str">
        <f>IF(TDPrimas_!E111="","",TDPrimas_!E111)</f>
        <v/>
      </c>
      <c r="G113" s="168" t="str">
        <f>IF(TDPrimas_!F111="","",TDPrimas_!F111)</f>
        <v/>
      </c>
      <c r="H113" s="159" t="str">
        <f>IF(TDPrimas_!G111="","",TDPrimas_!G111)</f>
        <v/>
      </c>
      <c r="I113" s="168" t="str">
        <f>IF(TDPrimas_!H111="","",TDPrimas_!H111)</f>
        <v/>
      </c>
      <c r="J113" s="168" t="str">
        <f>IF(TDPrimas_!I111="","",TDPrimas_!I111)</f>
        <v/>
      </c>
      <c r="K113" s="168" t="str">
        <f>IF(TDPrimas_!J111="","",TDPrimas_!J111)</f>
        <v/>
      </c>
      <c r="L113" s="168" t="str">
        <f>IF(TDPrimas_!K111="","",TDPrimas_!K111)</f>
        <v/>
      </c>
    </row>
    <row r="114" spans="2:12" x14ac:dyDescent="0.25">
      <c r="B114" s="159" t="str">
        <f>IF(TDPrimas_!A112="","",TDPrimas_!A112)</f>
        <v/>
      </c>
      <c r="C114" s="159" t="str">
        <f>IF(TDPrimas_!B112="","",TDPrimas_!B112)</f>
        <v/>
      </c>
      <c r="D114" s="159" t="str">
        <f>IF(TDPrimas_!C112="","",TDPrimas_!C112)</f>
        <v/>
      </c>
      <c r="E114" s="159" t="str">
        <f>IF(TDPrimas_!D112="","",TDPrimas_!D112)</f>
        <v/>
      </c>
      <c r="F114" s="168" t="str">
        <f>IF(TDPrimas_!E112="","",TDPrimas_!E112)</f>
        <v/>
      </c>
      <c r="G114" s="168" t="str">
        <f>IF(TDPrimas_!F112="","",TDPrimas_!F112)</f>
        <v/>
      </c>
      <c r="H114" s="159" t="str">
        <f>IF(TDPrimas_!G112="","",TDPrimas_!G112)</f>
        <v/>
      </c>
      <c r="I114" s="168" t="str">
        <f>IF(TDPrimas_!H112="","",TDPrimas_!H112)</f>
        <v/>
      </c>
      <c r="J114" s="168" t="str">
        <f>IF(TDPrimas_!I112="","",TDPrimas_!I112)</f>
        <v/>
      </c>
      <c r="K114" s="168" t="str">
        <f>IF(TDPrimas_!J112="","",TDPrimas_!J112)</f>
        <v/>
      </c>
      <c r="L114" s="168" t="str">
        <f>IF(TDPrimas_!K112="","",TDPrimas_!K112)</f>
        <v/>
      </c>
    </row>
    <row r="115" spans="2:12" x14ac:dyDescent="0.25">
      <c r="B115" s="159" t="str">
        <f>IF(TDPrimas_!A113="","",TDPrimas_!A113)</f>
        <v/>
      </c>
      <c r="C115" s="159" t="str">
        <f>IF(TDPrimas_!B113="","",TDPrimas_!B113)</f>
        <v/>
      </c>
      <c r="D115" s="159" t="str">
        <f>IF(TDPrimas_!C113="","",TDPrimas_!C113)</f>
        <v/>
      </c>
      <c r="E115" s="159" t="str">
        <f>IF(TDPrimas_!D113="","",TDPrimas_!D113)</f>
        <v/>
      </c>
      <c r="F115" s="168" t="str">
        <f>IF(TDPrimas_!E113="","",TDPrimas_!E113)</f>
        <v/>
      </c>
      <c r="G115" s="168" t="str">
        <f>IF(TDPrimas_!F113="","",TDPrimas_!F113)</f>
        <v/>
      </c>
      <c r="H115" s="159" t="str">
        <f>IF(TDPrimas_!G113="","",TDPrimas_!G113)</f>
        <v/>
      </c>
      <c r="I115" s="168" t="str">
        <f>IF(TDPrimas_!H113="","",TDPrimas_!H113)</f>
        <v/>
      </c>
      <c r="J115" s="168" t="str">
        <f>IF(TDPrimas_!I113="","",TDPrimas_!I113)</f>
        <v/>
      </c>
      <c r="K115" s="168" t="str">
        <f>IF(TDPrimas_!J113="","",TDPrimas_!J113)</f>
        <v/>
      </c>
      <c r="L115" s="168" t="str">
        <f>IF(TDPrimas_!K113="","",TDPrimas_!K113)</f>
        <v/>
      </c>
    </row>
    <row r="116" spans="2:12" x14ac:dyDescent="0.25">
      <c r="B116" s="159" t="str">
        <f>IF(TDPrimas_!A114="","",TDPrimas_!A114)</f>
        <v/>
      </c>
      <c r="C116" s="159" t="str">
        <f>IF(TDPrimas_!B114="","",TDPrimas_!B114)</f>
        <v/>
      </c>
      <c r="D116" s="159" t="str">
        <f>IF(TDPrimas_!C114="","",TDPrimas_!C114)</f>
        <v/>
      </c>
      <c r="E116" s="159" t="str">
        <f>IF(TDPrimas_!D114="","",TDPrimas_!D114)</f>
        <v/>
      </c>
      <c r="F116" s="168" t="str">
        <f>IF(TDPrimas_!E114="","",TDPrimas_!E114)</f>
        <v/>
      </c>
      <c r="G116" s="168" t="str">
        <f>IF(TDPrimas_!F114="","",TDPrimas_!F114)</f>
        <v/>
      </c>
      <c r="H116" s="159" t="str">
        <f>IF(TDPrimas_!G114="","",TDPrimas_!G114)</f>
        <v/>
      </c>
      <c r="I116" s="168" t="str">
        <f>IF(TDPrimas_!H114="","",TDPrimas_!H114)</f>
        <v/>
      </c>
      <c r="J116" s="168" t="str">
        <f>IF(TDPrimas_!I114="","",TDPrimas_!I114)</f>
        <v/>
      </c>
      <c r="K116" s="168" t="str">
        <f>IF(TDPrimas_!J114="","",TDPrimas_!J114)</f>
        <v/>
      </c>
      <c r="L116" s="168" t="str">
        <f>IF(TDPrimas_!K114="","",TDPrimas_!K114)</f>
        <v/>
      </c>
    </row>
    <row r="117" spans="2:12" x14ac:dyDescent="0.25">
      <c r="B117" s="159" t="str">
        <f>IF(TDPrimas_!A115="","",TDPrimas_!A115)</f>
        <v/>
      </c>
      <c r="C117" s="159" t="str">
        <f>IF(TDPrimas_!B115="","",TDPrimas_!B115)</f>
        <v/>
      </c>
      <c r="D117" s="159" t="str">
        <f>IF(TDPrimas_!C115="","",TDPrimas_!C115)</f>
        <v/>
      </c>
      <c r="E117" s="159" t="str">
        <f>IF(TDPrimas_!D115="","",TDPrimas_!D115)</f>
        <v/>
      </c>
      <c r="F117" s="168" t="str">
        <f>IF(TDPrimas_!E115="","",TDPrimas_!E115)</f>
        <v/>
      </c>
      <c r="G117" s="168" t="str">
        <f>IF(TDPrimas_!F115="","",TDPrimas_!F115)</f>
        <v/>
      </c>
      <c r="H117" s="159" t="str">
        <f>IF(TDPrimas_!G115="","",TDPrimas_!G115)</f>
        <v/>
      </c>
      <c r="I117" s="168" t="str">
        <f>IF(TDPrimas_!H115="","",TDPrimas_!H115)</f>
        <v/>
      </c>
      <c r="J117" s="168" t="str">
        <f>IF(TDPrimas_!I115="","",TDPrimas_!I115)</f>
        <v/>
      </c>
      <c r="K117" s="168" t="str">
        <f>IF(TDPrimas_!J115="","",TDPrimas_!J115)</f>
        <v/>
      </c>
      <c r="L117" s="168" t="str">
        <f>IF(TDPrimas_!K115="","",TDPrimas_!K115)</f>
        <v/>
      </c>
    </row>
    <row r="118" spans="2:12" x14ac:dyDescent="0.25">
      <c r="B118" s="159" t="str">
        <f>IF(TDPrimas_!A116="","",TDPrimas_!A116)</f>
        <v/>
      </c>
      <c r="C118" s="159" t="str">
        <f>IF(TDPrimas_!B116="","",TDPrimas_!B116)</f>
        <v/>
      </c>
      <c r="D118" s="159" t="str">
        <f>IF(TDPrimas_!C116="","",TDPrimas_!C116)</f>
        <v/>
      </c>
      <c r="E118" s="159" t="str">
        <f>IF(TDPrimas_!D116="","",TDPrimas_!D116)</f>
        <v/>
      </c>
      <c r="F118" s="168" t="str">
        <f>IF(TDPrimas_!E116="","",TDPrimas_!E116)</f>
        <v/>
      </c>
      <c r="G118" s="168" t="str">
        <f>IF(TDPrimas_!F116="","",TDPrimas_!F116)</f>
        <v/>
      </c>
      <c r="H118" s="159" t="str">
        <f>IF(TDPrimas_!G116="","",TDPrimas_!G116)</f>
        <v/>
      </c>
      <c r="I118" s="168" t="str">
        <f>IF(TDPrimas_!H116="","",TDPrimas_!H116)</f>
        <v/>
      </c>
      <c r="J118" s="168" t="str">
        <f>IF(TDPrimas_!I116="","",TDPrimas_!I116)</f>
        <v/>
      </c>
      <c r="K118" s="168" t="str">
        <f>IF(TDPrimas_!J116="","",TDPrimas_!J116)</f>
        <v/>
      </c>
      <c r="L118" s="168" t="str">
        <f>IF(TDPrimas_!K116="","",TDPrimas_!K116)</f>
        <v/>
      </c>
    </row>
    <row r="119" spans="2:12" x14ac:dyDescent="0.25">
      <c r="B119" s="159" t="str">
        <f>IF(TDPrimas_!A117="","",TDPrimas_!A117)</f>
        <v/>
      </c>
      <c r="C119" s="159" t="str">
        <f>IF(TDPrimas_!B117="","",TDPrimas_!B117)</f>
        <v/>
      </c>
      <c r="D119" s="159" t="str">
        <f>IF(TDPrimas_!C117="","",TDPrimas_!C117)</f>
        <v/>
      </c>
      <c r="E119" s="159" t="str">
        <f>IF(TDPrimas_!D117="","",TDPrimas_!D117)</f>
        <v/>
      </c>
      <c r="F119" s="168" t="str">
        <f>IF(TDPrimas_!E117="","",TDPrimas_!E117)</f>
        <v/>
      </c>
      <c r="G119" s="168" t="str">
        <f>IF(TDPrimas_!F117="","",TDPrimas_!F117)</f>
        <v/>
      </c>
      <c r="H119" s="159" t="str">
        <f>IF(TDPrimas_!G117="","",TDPrimas_!G117)</f>
        <v/>
      </c>
      <c r="I119" s="168" t="str">
        <f>IF(TDPrimas_!H117="","",TDPrimas_!H117)</f>
        <v/>
      </c>
      <c r="J119" s="168" t="str">
        <f>IF(TDPrimas_!I117="","",TDPrimas_!I117)</f>
        <v/>
      </c>
      <c r="K119" s="168" t="str">
        <f>IF(TDPrimas_!J117="","",TDPrimas_!J117)</f>
        <v/>
      </c>
      <c r="L119" s="168" t="str">
        <f>IF(TDPrimas_!K117="","",TDPrimas_!K117)</f>
        <v/>
      </c>
    </row>
    <row r="120" spans="2:12" x14ac:dyDescent="0.25">
      <c r="B120" s="159" t="str">
        <f>IF(TDPrimas_!A118="","",TDPrimas_!A118)</f>
        <v/>
      </c>
      <c r="C120" s="159" t="str">
        <f>IF(TDPrimas_!B118="","",TDPrimas_!B118)</f>
        <v/>
      </c>
      <c r="D120" s="159" t="str">
        <f>IF(TDPrimas_!C118="","",TDPrimas_!C118)</f>
        <v/>
      </c>
      <c r="E120" s="159" t="str">
        <f>IF(TDPrimas_!D118="","",TDPrimas_!D118)</f>
        <v/>
      </c>
      <c r="F120" s="168" t="str">
        <f>IF(TDPrimas_!E118="","",TDPrimas_!E118)</f>
        <v/>
      </c>
      <c r="G120" s="168" t="str">
        <f>IF(TDPrimas_!F118="","",TDPrimas_!F118)</f>
        <v/>
      </c>
      <c r="H120" s="159" t="str">
        <f>IF(TDPrimas_!G118="","",TDPrimas_!G118)</f>
        <v/>
      </c>
      <c r="I120" s="168" t="str">
        <f>IF(TDPrimas_!H118="","",TDPrimas_!H118)</f>
        <v/>
      </c>
      <c r="J120" s="168" t="str">
        <f>IF(TDPrimas_!I118="","",TDPrimas_!I118)</f>
        <v/>
      </c>
      <c r="K120" s="168" t="str">
        <f>IF(TDPrimas_!J118="","",TDPrimas_!J118)</f>
        <v/>
      </c>
      <c r="L120" s="168" t="str">
        <f>IF(TDPrimas_!K118="","",TDPrimas_!K118)</f>
        <v/>
      </c>
    </row>
    <row r="121" spans="2:12" x14ac:dyDescent="0.25">
      <c r="B121" s="159" t="str">
        <f>IF(TDPrimas_!A119="","",TDPrimas_!A119)</f>
        <v/>
      </c>
      <c r="C121" s="159" t="str">
        <f>IF(TDPrimas_!B119="","",TDPrimas_!B119)</f>
        <v/>
      </c>
      <c r="D121" s="159" t="str">
        <f>IF(TDPrimas_!C119="","",TDPrimas_!C119)</f>
        <v/>
      </c>
      <c r="E121" s="159" t="str">
        <f>IF(TDPrimas_!D119="","",TDPrimas_!D119)</f>
        <v/>
      </c>
      <c r="F121" s="168" t="str">
        <f>IF(TDPrimas_!E119="","",TDPrimas_!E119)</f>
        <v/>
      </c>
      <c r="G121" s="168" t="str">
        <f>IF(TDPrimas_!F119="","",TDPrimas_!F119)</f>
        <v/>
      </c>
      <c r="H121" s="159" t="str">
        <f>IF(TDPrimas_!G119="","",TDPrimas_!G119)</f>
        <v/>
      </c>
      <c r="I121" s="168" t="str">
        <f>IF(TDPrimas_!H119="","",TDPrimas_!H119)</f>
        <v/>
      </c>
      <c r="J121" s="168" t="str">
        <f>IF(TDPrimas_!I119="","",TDPrimas_!I119)</f>
        <v/>
      </c>
      <c r="K121" s="168" t="str">
        <f>IF(TDPrimas_!J119="","",TDPrimas_!J119)</f>
        <v/>
      </c>
      <c r="L121" s="168" t="str">
        <f>IF(TDPrimas_!K119="","",TDPrimas_!K119)</f>
        <v/>
      </c>
    </row>
    <row r="122" spans="2:12" x14ac:dyDescent="0.25">
      <c r="B122" s="159" t="str">
        <f>IF(TDPrimas_!A120="","",TDPrimas_!A120)</f>
        <v/>
      </c>
      <c r="C122" s="159" t="str">
        <f>IF(TDPrimas_!B120="","",TDPrimas_!B120)</f>
        <v/>
      </c>
      <c r="D122" s="159" t="str">
        <f>IF(TDPrimas_!C120="","",TDPrimas_!C120)</f>
        <v/>
      </c>
      <c r="E122" s="159" t="str">
        <f>IF(TDPrimas_!D120="","",TDPrimas_!D120)</f>
        <v/>
      </c>
      <c r="F122" s="168" t="str">
        <f>IF(TDPrimas_!E120="","",TDPrimas_!E120)</f>
        <v/>
      </c>
      <c r="G122" s="168" t="str">
        <f>IF(TDPrimas_!F120="","",TDPrimas_!F120)</f>
        <v/>
      </c>
      <c r="H122" s="159" t="str">
        <f>IF(TDPrimas_!G120="","",TDPrimas_!G120)</f>
        <v/>
      </c>
      <c r="I122" s="168" t="str">
        <f>IF(TDPrimas_!H120="","",TDPrimas_!H120)</f>
        <v/>
      </c>
      <c r="J122" s="168" t="str">
        <f>IF(TDPrimas_!I120="","",TDPrimas_!I120)</f>
        <v/>
      </c>
      <c r="K122" s="168" t="str">
        <f>IF(TDPrimas_!J120="","",TDPrimas_!J120)</f>
        <v/>
      </c>
      <c r="L122" s="168" t="str">
        <f>IF(TDPrimas_!K120="","",TDPrimas_!K120)</f>
        <v/>
      </c>
    </row>
    <row r="123" spans="2:12" x14ac:dyDescent="0.25">
      <c r="B123" s="159" t="str">
        <f>IF(TDPrimas_!A121="","",TDPrimas_!A121)</f>
        <v/>
      </c>
      <c r="C123" s="159" t="str">
        <f>IF(TDPrimas_!B121="","",TDPrimas_!B121)</f>
        <v/>
      </c>
      <c r="D123" s="159" t="str">
        <f>IF(TDPrimas_!C121="","",TDPrimas_!C121)</f>
        <v/>
      </c>
      <c r="E123" s="159" t="str">
        <f>IF(TDPrimas_!D121="","",TDPrimas_!D121)</f>
        <v/>
      </c>
      <c r="F123" s="168" t="str">
        <f>IF(TDPrimas_!E121="","",TDPrimas_!E121)</f>
        <v/>
      </c>
      <c r="G123" s="168" t="str">
        <f>IF(TDPrimas_!F121="","",TDPrimas_!F121)</f>
        <v/>
      </c>
      <c r="H123" s="159" t="str">
        <f>IF(TDPrimas_!G121="","",TDPrimas_!G121)</f>
        <v/>
      </c>
      <c r="I123" s="168" t="str">
        <f>IF(TDPrimas_!H121="","",TDPrimas_!H121)</f>
        <v/>
      </c>
      <c r="J123" s="168" t="str">
        <f>IF(TDPrimas_!I121="","",TDPrimas_!I121)</f>
        <v/>
      </c>
      <c r="K123" s="168" t="str">
        <f>IF(TDPrimas_!J121="","",TDPrimas_!J121)</f>
        <v/>
      </c>
      <c r="L123" s="168" t="str">
        <f>IF(TDPrimas_!K121="","",TDPrimas_!K121)</f>
        <v/>
      </c>
    </row>
    <row r="124" spans="2:12" x14ac:dyDescent="0.25">
      <c r="B124" s="159" t="str">
        <f>IF(TDPrimas_!A122="","",TDPrimas_!A122)</f>
        <v/>
      </c>
      <c r="C124" s="159" t="str">
        <f>IF(TDPrimas_!B122="","",TDPrimas_!B122)</f>
        <v/>
      </c>
      <c r="D124" s="159" t="str">
        <f>IF(TDPrimas_!C122="","",TDPrimas_!C122)</f>
        <v/>
      </c>
      <c r="E124" s="159" t="str">
        <f>IF(TDPrimas_!D122="","",TDPrimas_!D122)</f>
        <v/>
      </c>
      <c r="F124" s="168" t="str">
        <f>IF(TDPrimas_!E122="","",TDPrimas_!E122)</f>
        <v/>
      </c>
      <c r="G124" s="168" t="str">
        <f>IF(TDPrimas_!F122="","",TDPrimas_!F122)</f>
        <v/>
      </c>
      <c r="H124" s="159" t="str">
        <f>IF(TDPrimas_!G122="","",TDPrimas_!G122)</f>
        <v/>
      </c>
      <c r="I124" s="168" t="str">
        <f>IF(TDPrimas_!H122="","",TDPrimas_!H122)</f>
        <v/>
      </c>
      <c r="J124" s="168" t="str">
        <f>IF(TDPrimas_!I122="","",TDPrimas_!I122)</f>
        <v/>
      </c>
      <c r="K124" s="168" t="str">
        <f>IF(TDPrimas_!J122="","",TDPrimas_!J122)</f>
        <v/>
      </c>
      <c r="L124" s="168" t="str">
        <f>IF(TDPrimas_!K122="","",TDPrimas_!K122)</f>
        <v/>
      </c>
    </row>
    <row r="125" spans="2:12" x14ac:dyDescent="0.25">
      <c r="B125" s="159" t="str">
        <f>IF(TDPrimas_!A123="","",TDPrimas_!A123)</f>
        <v/>
      </c>
      <c r="C125" s="159" t="str">
        <f>IF(TDPrimas_!B123="","",TDPrimas_!B123)</f>
        <v/>
      </c>
      <c r="D125" s="159" t="str">
        <f>IF(TDPrimas_!C123="","",TDPrimas_!C123)</f>
        <v/>
      </c>
      <c r="E125" s="159" t="str">
        <f>IF(TDPrimas_!D123="","",TDPrimas_!D123)</f>
        <v/>
      </c>
      <c r="F125" s="168" t="str">
        <f>IF(TDPrimas_!E123="","",TDPrimas_!E123)</f>
        <v/>
      </c>
      <c r="G125" s="168" t="str">
        <f>IF(TDPrimas_!F123="","",TDPrimas_!F123)</f>
        <v/>
      </c>
      <c r="H125" s="159" t="str">
        <f>IF(TDPrimas_!G123="","",TDPrimas_!G123)</f>
        <v/>
      </c>
      <c r="I125" s="168" t="str">
        <f>IF(TDPrimas_!H123="","",TDPrimas_!H123)</f>
        <v/>
      </c>
      <c r="J125" s="168" t="str">
        <f>IF(TDPrimas_!I123="","",TDPrimas_!I123)</f>
        <v/>
      </c>
      <c r="K125" s="168" t="str">
        <f>IF(TDPrimas_!J123="","",TDPrimas_!J123)</f>
        <v/>
      </c>
      <c r="L125" s="168" t="str">
        <f>IF(TDPrimas_!K123="","",TDPrimas_!K123)</f>
        <v/>
      </c>
    </row>
    <row r="128" spans="2:12" x14ac:dyDescent="0.25">
      <c r="B128" s="170" t="s">
        <v>136</v>
      </c>
    </row>
    <row r="129" spans="2:2" x14ac:dyDescent="0.25">
      <c r="B129" s="170" t="s">
        <v>137</v>
      </c>
    </row>
  </sheetData>
  <sheetProtection algorithmName="SHA-512" hashValue="S+coDeG0L10I0dit+QGR5gnJWC1ebxHEe+TN50jRXLOgnm7E/Pm5HSYcYOFPHaW2ZAxagq+Hn1a2R1v9YoAJGA==" saltValue="TrHBxlcH/hRAIuFUFtO9Mw==" spinCount="100000" sheet="1" formatCells="0" formatColumns="0" formatRows="0" insertColumns="0" insertRows="0" insertHyperlinks="0" deleteColumns="0" deleteRows="0" sort="0" autoFilter="0" pivotTables="0"/>
  <mergeCells count="7">
    <mergeCell ref="H6:H7"/>
    <mergeCell ref="I6:I7"/>
    <mergeCell ref="B2:L2"/>
    <mergeCell ref="D5:E5"/>
    <mergeCell ref="F5:G5"/>
    <mergeCell ref="H5:I5"/>
    <mergeCell ref="J5:L5"/>
  </mergeCells>
  <conditionalFormatting sqref="B9:L125">
    <cfRule type="cellIs" dxfId="7" priority="2" operator="notEqual">
      <formula>""</formula>
    </cfRule>
  </conditionalFormatting>
  <conditionalFormatting sqref="C9:C94">
    <cfRule type="containsText" dxfId="6" priority="1" operator="containsText" text="TOTAL">
      <formula>NOT(ISERROR(SEARCH("TOTAL",C9)))</formula>
    </cfRule>
  </conditionalFormatting>
  <pageMargins left="0.7" right="0.7" top="0.75" bottom="0.75" header="0.3" footer="0.3"/>
  <pageSetup orientation="portrait" r:id="rId1"/>
  <ignoredErrors>
    <ignoredError sqref="B5:L5 B8:C8 B3:L3 D8:E8 B2:L2 B7:E7 B6:C6 D6:L6 H7:L7 B9:L125 F8:L8 L1 F7:G7" unlockedFormula="1"/>
  </ignoredError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767B4-BD50-4819-9403-0F6FBB1C79E1}">
  <sheetPr codeName="Hoja9">
    <tabColor rgb="FF0070C0"/>
  </sheetPr>
  <dimension ref="A1:WVQ124"/>
  <sheetViews>
    <sheetView showGridLines="0" zoomScaleNormal="100" workbookViewId="0">
      <pane ySplit="6" topLeftCell="A7" activePane="bottomLeft" state="frozen"/>
      <selection pane="bottomLeft"/>
    </sheetView>
  </sheetViews>
  <sheetFormatPr baseColWidth="10" defaultColWidth="0" defaultRowHeight="14.5" x14ac:dyDescent="0.35"/>
  <cols>
    <col min="1" max="1" width="4.453125" style="15" customWidth="1"/>
    <col min="2" max="2" width="5.453125" style="15" customWidth="1"/>
    <col min="3" max="3" width="24.453125" style="15" customWidth="1"/>
    <col min="4" max="4" width="13.453125" style="15" bestFit="1" customWidth="1"/>
    <col min="5" max="5" width="12" style="15" customWidth="1"/>
    <col min="6" max="6" width="10.81640625" style="27" customWidth="1"/>
    <col min="7" max="7" width="9.453125" style="27" customWidth="1"/>
    <col min="8" max="9" width="11.54296875" style="27" customWidth="1"/>
    <col min="10" max="10" width="0.54296875" style="25" customWidth="1"/>
    <col min="11" max="13" width="11.453125" style="15" customWidth="1"/>
    <col min="14" max="253" width="11.453125" style="15" hidden="1"/>
    <col min="254" max="254" width="2.453125" style="15" hidden="1"/>
    <col min="255" max="255" width="7.54296875" style="15" hidden="1"/>
    <col min="256" max="256" width="19.453125" style="15" hidden="1"/>
    <col min="257" max="258" width="12" style="15" hidden="1"/>
    <col min="259" max="260" width="9.453125" style="15" hidden="1"/>
    <col min="261" max="261" width="12" style="15" hidden="1"/>
    <col min="262" max="264" width="9.453125" style="15" hidden="1"/>
    <col min="265" max="265" width="3.54296875" style="15" hidden="1"/>
    <col min="266" max="509" width="11.453125" style="15" hidden="1"/>
    <col min="510" max="510" width="2.453125" style="15" hidden="1"/>
    <col min="511" max="511" width="7.54296875" style="15" hidden="1"/>
    <col min="512" max="512" width="19.453125" style="15" hidden="1"/>
    <col min="513" max="514" width="12" style="15" hidden="1"/>
    <col min="515" max="516" width="9.453125" style="15" hidden="1"/>
    <col min="517" max="517" width="12" style="15" hidden="1"/>
    <col min="518" max="520" width="9.453125" style="15" hidden="1"/>
    <col min="521" max="521" width="3.54296875" style="15" hidden="1"/>
    <col min="522" max="765" width="11.453125" style="15" hidden="1"/>
    <col min="766" max="766" width="2.453125" style="15" hidden="1"/>
    <col min="767" max="767" width="7.54296875" style="15" hidden="1"/>
    <col min="768" max="768" width="19.453125" style="15" hidden="1"/>
    <col min="769" max="770" width="12" style="15" hidden="1"/>
    <col min="771" max="772" width="9.453125" style="15" hidden="1"/>
    <col min="773" max="773" width="12" style="15" hidden="1"/>
    <col min="774" max="776" width="9.453125" style="15" hidden="1"/>
    <col min="777" max="777" width="3.54296875" style="15" hidden="1"/>
    <col min="778" max="1021" width="11.453125" style="15" hidden="1"/>
    <col min="1022" max="1022" width="2.453125" style="15" hidden="1"/>
    <col min="1023" max="1023" width="7.54296875" style="15" hidden="1"/>
    <col min="1024" max="1024" width="19.453125" style="15" hidden="1"/>
    <col min="1025" max="1026" width="12" style="15" hidden="1"/>
    <col min="1027" max="1028" width="9.453125" style="15" hidden="1"/>
    <col min="1029" max="1029" width="12" style="15" hidden="1"/>
    <col min="1030" max="1032" width="9.453125" style="15" hidden="1"/>
    <col min="1033" max="1033" width="3.54296875" style="15" hidden="1"/>
    <col min="1034" max="1277" width="11.453125" style="15" hidden="1"/>
    <col min="1278" max="1278" width="2.453125" style="15" hidden="1"/>
    <col min="1279" max="1279" width="7.54296875" style="15" hidden="1"/>
    <col min="1280" max="1280" width="19.453125" style="15" hidden="1"/>
    <col min="1281" max="1282" width="12" style="15" hidden="1"/>
    <col min="1283" max="1284" width="9.453125" style="15" hidden="1"/>
    <col min="1285" max="1285" width="12" style="15" hidden="1"/>
    <col min="1286" max="1288" width="9.453125" style="15" hidden="1"/>
    <col min="1289" max="1289" width="3.54296875" style="15" hidden="1"/>
    <col min="1290" max="1533" width="11.453125" style="15" hidden="1"/>
    <col min="1534" max="1534" width="2.453125" style="15" hidden="1"/>
    <col min="1535" max="1535" width="7.54296875" style="15" hidden="1"/>
    <col min="1536" max="1536" width="19.453125" style="15" hidden="1"/>
    <col min="1537" max="1538" width="12" style="15" hidden="1"/>
    <col min="1539" max="1540" width="9.453125" style="15" hidden="1"/>
    <col min="1541" max="1541" width="12" style="15" hidden="1"/>
    <col min="1542" max="1544" width="9.453125" style="15" hidden="1"/>
    <col min="1545" max="1545" width="3.54296875" style="15" hidden="1"/>
    <col min="1546" max="1789" width="11.453125" style="15" hidden="1"/>
    <col min="1790" max="1790" width="2.453125" style="15" hidden="1"/>
    <col min="1791" max="1791" width="7.54296875" style="15" hidden="1"/>
    <col min="1792" max="1792" width="19.453125" style="15" hidden="1"/>
    <col min="1793" max="1794" width="12" style="15" hidden="1"/>
    <col min="1795" max="1796" width="9.453125" style="15" hidden="1"/>
    <col min="1797" max="1797" width="12" style="15" hidden="1"/>
    <col min="1798" max="1800" width="9.453125" style="15" hidden="1"/>
    <col min="1801" max="1801" width="3.54296875" style="15" hidden="1"/>
    <col min="1802" max="2045" width="11.453125" style="15" hidden="1"/>
    <col min="2046" max="2046" width="2.453125" style="15" hidden="1"/>
    <col min="2047" max="2047" width="7.54296875" style="15" hidden="1"/>
    <col min="2048" max="2048" width="19.453125" style="15" hidden="1"/>
    <col min="2049" max="2050" width="12" style="15" hidden="1"/>
    <col min="2051" max="2052" width="9.453125" style="15" hidden="1"/>
    <col min="2053" max="2053" width="12" style="15" hidden="1"/>
    <col min="2054" max="2056" width="9.453125" style="15" hidden="1"/>
    <col min="2057" max="2057" width="3.54296875" style="15" hidden="1"/>
    <col min="2058" max="2301" width="11.453125" style="15" hidden="1"/>
    <col min="2302" max="2302" width="2.453125" style="15" hidden="1"/>
    <col min="2303" max="2303" width="7.54296875" style="15" hidden="1"/>
    <col min="2304" max="2304" width="19.453125" style="15" hidden="1"/>
    <col min="2305" max="2306" width="12" style="15" hidden="1"/>
    <col min="2307" max="2308" width="9.453125" style="15" hidden="1"/>
    <col min="2309" max="2309" width="12" style="15" hidden="1"/>
    <col min="2310" max="2312" width="9.453125" style="15" hidden="1"/>
    <col min="2313" max="2313" width="3.54296875" style="15" hidden="1"/>
    <col min="2314" max="2557" width="11.453125" style="15" hidden="1"/>
    <col min="2558" max="2558" width="2.453125" style="15" hidden="1"/>
    <col min="2559" max="2559" width="7.54296875" style="15" hidden="1"/>
    <col min="2560" max="2560" width="19.453125" style="15" hidden="1"/>
    <col min="2561" max="2562" width="12" style="15" hidden="1"/>
    <col min="2563" max="2564" width="9.453125" style="15" hidden="1"/>
    <col min="2565" max="2565" width="12" style="15" hidden="1"/>
    <col min="2566" max="2568" width="9.453125" style="15" hidden="1"/>
    <col min="2569" max="2569" width="3.54296875" style="15" hidden="1"/>
    <col min="2570" max="2813" width="11.453125" style="15" hidden="1"/>
    <col min="2814" max="2814" width="2.453125" style="15" hidden="1"/>
    <col min="2815" max="2815" width="7.54296875" style="15" hidden="1"/>
    <col min="2816" max="2816" width="19.453125" style="15" hidden="1"/>
    <col min="2817" max="2818" width="12" style="15" hidden="1"/>
    <col min="2819" max="2820" width="9.453125" style="15" hidden="1"/>
    <col min="2821" max="2821" width="12" style="15" hidden="1"/>
    <col min="2822" max="2824" width="9.453125" style="15" hidden="1"/>
    <col min="2825" max="2825" width="3.54296875" style="15" hidden="1"/>
    <col min="2826" max="3069" width="11.453125" style="15" hidden="1"/>
    <col min="3070" max="3070" width="2.453125" style="15" hidden="1"/>
    <col min="3071" max="3071" width="7.54296875" style="15" hidden="1"/>
    <col min="3072" max="3072" width="19.453125" style="15" hidden="1"/>
    <col min="3073" max="3074" width="12" style="15" hidden="1"/>
    <col min="3075" max="3076" width="9.453125" style="15" hidden="1"/>
    <col min="3077" max="3077" width="12" style="15" hidden="1"/>
    <col min="3078" max="3080" width="9.453125" style="15" hidden="1"/>
    <col min="3081" max="3081" width="3.54296875" style="15" hidden="1"/>
    <col min="3082" max="3325" width="11.453125" style="15" hidden="1"/>
    <col min="3326" max="3326" width="2.453125" style="15" hidden="1"/>
    <col min="3327" max="3327" width="7.54296875" style="15" hidden="1"/>
    <col min="3328" max="3328" width="19.453125" style="15" hidden="1"/>
    <col min="3329" max="3330" width="12" style="15" hidden="1"/>
    <col min="3331" max="3332" width="9.453125" style="15" hidden="1"/>
    <col min="3333" max="3333" width="12" style="15" hidden="1"/>
    <col min="3334" max="3336" width="9.453125" style="15" hidden="1"/>
    <col min="3337" max="3337" width="3.54296875" style="15" hidden="1"/>
    <col min="3338" max="3581" width="11.453125" style="15" hidden="1"/>
    <col min="3582" max="3582" width="2.453125" style="15" hidden="1"/>
    <col min="3583" max="3583" width="7.54296875" style="15" hidden="1"/>
    <col min="3584" max="3584" width="19.453125" style="15" hidden="1"/>
    <col min="3585" max="3586" width="12" style="15" hidden="1"/>
    <col min="3587" max="3588" width="9.453125" style="15" hidden="1"/>
    <col min="3589" max="3589" width="12" style="15" hidden="1"/>
    <col min="3590" max="3592" width="9.453125" style="15" hidden="1"/>
    <col min="3593" max="3593" width="3.54296875" style="15" hidden="1"/>
    <col min="3594" max="3837" width="11.453125" style="15" hidden="1"/>
    <col min="3838" max="3838" width="2.453125" style="15" hidden="1"/>
    <col min="3839" max="3839" width="7.54296875" style="15" hidden="1"/>
    <col min="3840" max="3840" width="19.453125" style="15" hidden="1"/>
    <col min="3841" max="3842" width="12" style="15" hidden="1"/>
    <col min="3843" max="3844" width="9.453125" style="15" hidden="1"/>
    <col min="3845" max="3845" width="12" style="15" hidden="1"/>
    <col min="3846" max="3848" width="9.453125" style="15" hidden="1"/>
    <col min="3849" max="3849" width="3.54296875" style="15" hidden="1"/>
    <col min="3850" max="4093" width="11.453125" style="15" hidden="1"/>
    <col min="4094" max="4094" width="2.453125" style="15" hidden="1"/>
    <col min="4095" max="4095" width="7.54296875" style="15" hidden="1"/>
    <col min="4096" max="4096" width="19.453125" style="15" hidden="1"/>
    <col min="4097" max="4098" width="12" style="15" hidden="1"/>
    <col min="4099" max="4100" width="9.453125" style="15" hidden="1"/>
    <col min="4101" max="4101" width="12" style="15" hidden="1"/>
    <col min="4102" max="4104" width="9.453125" style="15" hidden="1"/>
    <col min="4105" max="4105" width="3.54296875" style="15" hidden="1"/>
    <col min="4106" max="4349" width="11.453125" style="15" hidden="1"/>
    <col min="4350" max="4350" width="2.453125" style="15" hidden="1"/>
    <col min="4351" max="4351" width="7.54296875" style="15" hidden="1"/>
    <col min="4352" max="4352" width="19.453125" style="15" hidden="1"/>
    <col min="4353" max="4354" width="12" style="15" hidden="1"/>
    <col min="4355" max="4356" width="9.453125" style="15" hidden="1"/>
    <col min="4357" max="4357" width="12" style="15" hidden="1"/>
    <col min="4358" max="4360" width="9.453125" style="15" hidden="1"/>
    <col min="4361" max="4361" width="3.54296875" style="15" hidden="1"/>
    <col min="4362" max="4605" width="11.453125" style="15" hidden="1"/>
    <col min="4606" max="4606" width="2.453125" style="15" hidden="1"/>
    <col min="4607" max="4607" width="7.54296875" style="15" hidden="1"/>
    <col min="4608" max="4608" width="19.453125" style="15" hidden="1"/>
    <col min="4609" max="4610" width="12" style="15" hidden="1"/>
    <col min="4611" max="4612" width="9.453125" style="15" hidden="1"/>
    <col min="4613" max="4613" width="12" style="15" hidden="1"/>
    <col min="4614" max="4616" width="9.453125" style="15" hidden="1"/>
    <col min="4617" max="4617" width="3.54296875" style="15" hidden="1"/>
    <col min="4618" max="4861" width="11.453125" style="15" hidden="1"/>
    <col min="4862" max="4862" width="2.453125" style="15" hidden="1"/>
    <col min="4863" max="4863" width="7.54296875" style="15" hidden="1"/>
    <col min="4864" max="4864" width="19.453125" style="15" hidden="1"/>
    <col min="4865" max="4866" width="12" style="15" hidden="1"/>
    <col min="4867" max="4868" width="9.453125" style="15" hidden="1"/>
    <col min="4869" max="4869" width="12" style="15" hidden="1"/>
    <col min="4870" max="4872" width="9.453125" style="15" hidden="1"/>
    <col min="4873" max="4873" width="3.54296875" style="15" hidden="1"/>
    <col min="4874" max="5117" width="11.453125" style="15" hidden="1"/>
    <col min="5118" max="5118" width="2.453125" style="15" hidden="1"/>
    <col min="5119" max="5119" width="7.54296875" style="15" hidden="1"/>
    <col min="5120" max="5120" width="19.453125" style="15" hidden="1"/>
    <col min="5121" max="5122" width="12" style="15" hidden="1"/>
    <col min="5123" max="5124" width="9.453125" style="15" hidden="1"/>
    <col min="5125" max="5125" width="12" style="15" hidden="1"/>
    <col min="5126" max="5128" width="9.453125" style="15" hidden="1"/>
    <col min="5129" max="5129" width="3.54296875" style="15" hidden="1"/>
    <col min="5130" max="5373" width="11.453125" style="15" hidden="1"/>
    <col min="5374" max="5374" width="2.453125" style="15" hidden="1"/>
    <col min="5375" max="5375" width="7.54296875" style="15" hidden="1"/>
    <col min="5376" max="5376" width="19.453125" style="15" hidden="1"/>
    <col min="5377" max="5378" width="12" style="15" hidden="1"/>
    <col min="5379" max="5380" width="9.453125" style="15" hidden="1"/>
    <col min="5381" max="5381" width="12" style="15" hidden="1"/>
    <col min="5382" max="5384" width="9.453125" style="15" hidden="1"/>
    <col min="5385" max="5385" width="3.54296875" style="15" hidden="1"/>
    <col min="5386" max="5629" width="11.453125" style="15" hidden="1"/>
    <col min="5630" max="5630" width="2.453125" style="15" hidden="1"/>
    <col min="5631" max="5631" width="7.54296875" style="15" hidden="1"/>
    <col min="5632" max="5632" width="19.453125" style="15" hidden="1"/>
    <col min="5633" max="5634" width="12" style="15" hidden="1"/>
    <col min="5635" max="5636" width="9.453125" style="15" hidden="1"/>
    <col min="5637" max="5637" width="12" style="15" hidden="1"/>
    <col min="5638" max="5640" width="9.453125" style="15" hidden="1"/>
    <col min="5641" max="5641" width="3.54296875" style="15" hidden="1"/>
    <col min="5642" max="5885" width="11.453125" style="15" hidden="1"/>
    <col min="5886" max="5886" width="2.453125" style="15" hidden="1"/>
    <col min="5887" max="5887" width="7.54296875" style="15" hidden="1"/>
    <col min="5888" max="5888" width="19.453125" style="15" hidden="1"/>
    <col min="5889" max="5890" width="12" style="15" hidden="1"/>
    <col min="5891" max="5892" width="9.453125" style="15" hidden="1"/>
    <col min="5893" max="5893" width="12" style="15" hidden="1"/>
    <col min="5894" max="5896" width="9.453125" style="15" hidden="1"/>
    <col min="5897" max="5897" width="3.54296875" style="15" hidden="1"/>
    <col min="5898" max="6141" width="11.453125" style="15" hidden="1"/>
    <col min="6142" max="6142" width="2.453125" style="15" hidden="1"/>
    <col min="6143" max="6143" width="7.54296875" style="15" hidden="1"/>
    <col min="6144" max="6144" width="19.453125" style="15" hidden="1"/>
    <col min="6145" max="6146" width="12" style="15" hidden="1"/>
    <col min="6147" max="6148" width="9.453125" style="15" hidden="1"/>
    <col min="6149" max="6149" width="12" style="15" hidden="1"/>
    <col min="6150" max="6152" width="9.453125" style="15" hidden="1"/>
    <col min="6153" max="6153" width="3.54296875" style="15" hidden="1"/>
    <col min="6154" max="6397" width="11.453125" style="15" hidden="1"/>
    <col min="6398" max="6398" width="2.453125" style="15" hidden="1"/>
    <col min="6399" max="6399" width="7.54296875" style="15" hidden="1"/>
    <col min="6400" max="6400" width="19.453125" style="15" hidden="1"/>
    <col min="6401" max="6402" width="12" style="15" hidden="1"/>
    <col min="6403" max="6404" width="9.453125" style="15" hidden="1"/>
    <col min="6405" max="6405" width="12" style="15" hidden="1"/>
    <col min="6406" max="6408" width="9.453125" style="15" hidden="1"/>
    <col min="6409" max="6409" width="3.54296875" style="15" hidden="1"/>
    <col min="6410" max="6653" width="11.453125" style="15" hidden="1"/>
    <col min="6654" max="6654" width="2.453125" style="15" hidden="1"/>
    <col min="6655" max="6655" width="7.54296875" style="15" hidden="1"/>
    <col min="6656" max="6656" width="19.453125" style="15" hidden="1"/>
    <col min="6657" max="6658" width="12" style="15" hidden="1"/>
    <col min="6659" max="6660" width="9.453125" style="15" hidden="1"/>
    <col min="6661" max="6661" width="12" style="15" hidden="1"/>
    <col min="6662" max="6664" width="9.453125" style="15" hidden="1"/>
    <col min="6665" max="6665" width="3.54296875" style="15" hidden="1"/>
    <col min="6666" max="6909" width="11.453125" style="15" hidden="1"/>
    <col min="6910" max="6910" width="2.453125" style="15" hidden="1"/>
    <col min="6911" max="6911" width="7.54296875" style="15" hidden="1"/>
    <col min="6912" max="6912" width="19.453125" style="15" hidden="1"/>
    <col min="6913" max="6914" width="12" style="15" hidden="1"/>
    <col min="6915" max="6916" width="9.453125" style="15" hidden="1"/>
    <col min="6917" max="6917" width="12" style="15" hidden="1"/>
    <col min="6918" max="6920" width="9.453125" style="15" hidden="1"/>
    <col min="6921" max="6921" width="3.54296875" style="15" hidden="1"/>
    <col min="6922" max="7165" width="11.453125" style="15" hidden="1"/>
    <col min="7166" max="7166" width="2.453125" style="15" hidden="1"/>
    <col min="7167" max="7167" width="7.54296875" style="15" hidden="1"/>
    <col min="7168" max="7168" width="19.453125" style="15" hidden="1"/>
    <col min="7169" max="7170" width="12" style="15" hidden="1"/>
    <col min="7171" max="7172" width="9.453125" style="15" hidden="1"/>
    <col min="7173" max="7173" width="12" style="15" hidden="1"/>
    <col min="7174" max="7176" width="9.453125" style="15" hidden="1"/>
    <col min="7177" max="7177" width="3.54296875" style="15" hidden="1"/>
    <col min="7178" max="7421" width="11.453125" style="15" hidden="1"/>
    <col min="7422" max="7422" width="2.453125" style="15" hidden="1"/>
    <col min="7423" max="7423" width="7.54296875" style="15" hidden="1"/>
    <col min="7424" max="7424" width="19.453125" style="15" hidden="1"/>
    <col min="7425" max="7426" width="12" style="15" hidden="1"/>
    <col min="7427" max="7428" width="9.453125" style="15" hidden="1"/>
    <col min="7429" max="7429" width="12" style="15" hidden="1"/>
    <col min="7430" max="7432" width="9.453125" style="15" hidden="1"/>
    <col min="7433" max="7433" width="3.54296875" style="15" hidden="1"/>
    <col min="7434" max="7677" width="11.453125" style="15" hidden="1"/>
    <col min="7678" max="7678" width="2.453125" style="15" hidden="1"/>
    <col min="7679" max="7679" width="7.54296875" style="15" hidden="1"/>
    <col min="7680" max="7680" width="19.453125" style="15" hidden="1"/>
    <col min="7681" max="7682" width="12" style="15" hidden="1"/>
    <col min="7683" max="7684" width="9.453125" style="15" hidden="1"/>
    <col min="7685" max="7685" width="12" style="15" hidden="1"/>
    <col min="7686" max="7688" width="9.453125" style="15" hidden="1"/>
    <col min="7689" max="7689" width="3.54296875" style="15" hidden="1"/>
    <col min="7690" max="7933" width="11.453125" style="15" hidden="1"/>
    <col min="7934" max="7934" width="2.453125" style="15" hidden="1"/>
    <col min="7935" max="7935" width="7.54296875" style="15" hidden="1"/>
    <col min="7936" max="7936" width="19.453125" style="15" hidden="1"/>
    <col min="7937" max="7938" width="12" style="15" hidden="1"/>
    <col min="7939" max="7940" width="9.453125" style="15" hidden="1"/>
    <col min="7941" max="7941" width="12" style="15" hidden="1"/>
    <col min="7942" max="7944" width="9.453125" style="15" hidden="1"/>
    <col min="7945" max="7945" width="3.54296875" style="15" hidden="1"/>
    <col min="7946" max="8189" width="11.453125" style="15" hidden="1"/>
    <col min="8190" max="8190" width="2.453125" style="15" hidden="1"/>
    <col min="8191" max="8191" width="7.54296875" style="15" hidden="1"/>
    <col min="8192" max="8192" width="19.453125" style="15" hidden="1"/>
    <col min="8193" max="8194" width="12" style="15" hidden="1"/>
    <col min="8195" max="8196" width="9.453125" style="15" hidden="1"/>
    <col min="8197" max="8197" width="12" style="15" hidden="1"/>
    <col min="8198" max="8200" width="9.453125" style="15" hidden="1"/>
    <col min="8201" max="8201" width="3.54296875" style="15" hidden="1"/>
    <col min="8202" max="8445" width="11.453125" style="15" hidden="1"/>
    <col min="8446" max="8446" width="2.453125" style="15" hidden="1"/>
    <col min="8447" max="8447" width="7.54296875" style="15" hidden="1"/>
    <col min="8448" max="8448" width="19.453125" style="15" hidden="1"/>
    <col min="8449" max="8450" width="12" style="15" hidden="1"/>
    <col min="8451" max="8452" width="9.453125" style="15" hidden="1"/>
    <col min="8453" max="8453" width="12" style="15" hidden="1"/>
    <col min="8454" max="8456" width="9.453125" style="15" hidden="1"/>
    <col min="8457" max="8457" width="3.54296875" style="15" hidden="1"/>
    <col min="8458" max="8701" width="11.453125" style="15" hidden="1"/>
    <col min="8702" max="8702" width="2.453125" style="15" hidden="1"/>
    <col min="8703" max="8703" width="7.54296875" style="15" hidden="1"/>
    <col min="8704" max="8704" width="19.453125" style="15" hidden="1"/>
    <col min="8705" max="8706" width="12" style="15" hidden="1"/>
    <col min="8707" max="8708" width="9.453125" style="15" hidden="1"/>
    <col min="8709" max="8709" width="12" style="15" hidden="1"/>
    <col min="8710" max="8712" width="9.453125" style="15" hidden="1"/>
    <col min="8713" max="8713" width="3.54296875" style="15" hidden="1"/>
    <col min="8714" max="8957" width="11.453125" style="15" hidden="1"/>
    <col min="8958" max="8958" width="2.453125" style="15" hidden="1"/>
    <col min="8959" max="8959" width="7.54296875" style="15" hidden="1"/>
    <col min="8960" max="8960" width="19.453125" style="15" hidden="1"/>
    <col min="8961" max="8962" width="12" style="15" hidden="1"/>
    <col min="8963" max="8964" width="9.453125" style="15" hidden="1"/>
    <col min="8965" max="8965" width="12" style="15" hidden="1"/>
    <col min="8966" max="8968" width="9.453125" style="15" hidden="1"/>
    <col min="8969" max="8969" width="3.54296875" style="15" hidden="1"/>
    <col min="8970" max="9213" width="11.453125" style="15" hidden="1"/>
    <col min="9214" max="9214" width="2.453125" style="15" hidden="1"/>
    <col min="9215" max="9215" width="7.54296875" style="15" hidden="1"/>
    <col min="9216" max="9216" width="19.453125" style="15" hidden="1"/>
    <col min="9217" max="9218" width="12" style="15" hidden="1"/>
    <col min="9219" max="9220" width="9.453125" style="15" hidden="1"/>
    <col min="9221" max="9221" width="12" style="15" hidden="1"/>
    <col min="9222" max="9224" width="9.453125" style="15" hidden="1"/>
    <col min="9225" max="9225" width="3.54296875" style="15" hidden="1"/>
    <col min="9226" max="9469" width="11.453125" style="15" hidden="1"/>
    <col min="9470" max="9470" width="2.453125" style="15" hidden="1"/>
    <col min="9471" max="9471" width="7.54296875" style="15" hidden="1"/>
    <col min="9472" max="9472" width="19.453125" style="15" hidden="1"/>
    <col min="9473" max="9474" width="12" style="15" hidden="1"/>
    <col min="9475" max="9476" width="9.453125" style="15" hidden="1"/>
    <col min="9477" max="9477" width="12" style="15" hidden="1"/>
    <col min="9478" max="9480" width="9.453125" style="15" hidden="1"/>
    <col min="9481" max="9481" width="3.54296875" style="15" hidden="1"/>
    <col min="9482" max="9725" width="11.453125" style="15" hidden="1"/>
    <col min="9726" max="9726" width="2.453125" style="15" hidden="1"/>
    <col min="9727" max="9727" width="7.54296875" style="15" hidden="1"/>
    <col min="9728" max="9728" width="19.453125" style="15" hidden="1"/>
    <col min="9729" max="9730" width="12" style="15" hidden="1"/>
    <col min="9731" max="9732" width="9.453125" style="15" hidden="1"/>
    <col min="9733" max="9733" width="12" style="15" hidden="1"/>
    <col min="9734" max="9736" width="9.453125" style="15" hidden="1"/>
    <col min="9737" max="9737" width="3.54296875" style="15" hidden="1"/>
    <col min="9738" max="9981" width="11.453125" style="15" hidden="1"/>
    <col min="9982" max="9982" width="2.453125" style="15" hidden="1"/>
    <col min="9983" max="9983" width="7.54296875" style="15" hidden="1"/>
    <col min="9984" max="9984" width="19.453125" style="15" hidden="1"/>
    <col min="9985" max="9986" width="12" style="15" hidden="1"/>
    <col min="9987" max="9988" width="9.453125" style="15" hidden="1"/>
    <col min="9989" max="9989" width="12" style="15" hidden="1"/>
    <col min="9990" max="9992" width="9.453125" style="15" hidden="1"/>
    <col min="9993" max="9993" width="3.54296875" style="15" hidden="1"/>
    <col min="9994" max="10237" width="11.453125" style="15" hidden="1"/>
    <col min="10238" max="10238" width="2.453125" style="15" hidden="1"/>
    <col min="10239" max="10239" width="7.54296875" style="15" hidden="1"/>
    <col min="10240" max="10240" width="19.453125" style="15" hidden="1"/>
    <col min="10241" max="10242" width="12" style="15" hidden="1"/>
    <col min="10243" max="10244" width="9.453125" style="15" hidden="1"/>
    <col min="10245" max="10245" width="12" style="15" hidden="1"/>
    <col min="10246" max="10248" width="9.453125" style="15" hidden="1"/>
    <col min="10249" max="10249" width="3.54296875" style="15" hidden="1"/>
    <col min="10250" max="10493" width="11.453125" style="15" hidden="1"/>
    <col min="10494" max="10494" width="2.453125" style="15" hidden="1"/>
    <col min="10495" max="10495" width="7.54296875" style="15" hidden="1"/>
    <col min="10496" max="10496" width="19.453125" style="15" hidden="1"/>
    <col min="10497" max="10498" width="12" style="15" hidden="1"/>
    <col min="10499" max="10500" width="9.453125" style="15" hidden="1"/>
    <col min="10501" max="10501" width="12" style="15" hidden="1"/>
    <col min="10502" max="10504" width="9.453125" style="15" hidden="1"/>
    <col min="10505" max="10505" width="3.54296875" style="15" hidden="1"/>
    <col min="10506" max="10749" width="11.453125" style="15" hidden="1"/>
    <col min="10750" max="10750" width="2.453125" style="15" hidden="1"/>
    <col min="10751" max="10751" width="7.54296875" style="15" hidden="1"/>
    <col min="10752" max="10752" width="19.453125" style="15" hidden="1"/>
    <col min="10753" max="10754" width="12" style="15" hidden="1"/>
    <col min="10755" max="10756" width="9.453125" style="15" hidden="1"/>
    <col min="10757" max="10757" width="12" style="15" hidden="1"/>
    <col min="10758" max="10760" width="9.453125" style="15" hidden="1"/>
    <col min="10761" max="10761" width="3.54296875" style="15" hidden="1"/>
    <col min="10762" max="11005" width="11.453125" style="15" hidden="1"/>
    <col min="11006" max="11006" width="2.453125" style="15" hidden="1"/>
    <col min="11007" max="11007" width="7.54296875" style="15" hidden="1"/>
    <col min="11008" max="11008" width="19.453125" style="15" hidden="1"/>
    <col min="11009" max="11010" width="12" style="15" hidden="1"/>
    <col min="11011" max="11012" width="9.453125" style="15" hidden="1"/>
    <col min="11013" max="11013" width="12" style="15" hidden="1"/>
    <col min="11014" max="11016" width="9.453125" style="15" hidden="1"/>
    <col min="11017" max="11017" width="3.54296875" style="15" hidden="1"/>
    <col min="11018" max="11261" width="11.453125" style="15" hidden="1"/>
    <col min="11262" max="11262" width="2.453125" style="15" hidden="1"/>
    <col min="11263" max="11263" width="7.54296875" style="15" hidden="1"/>
    <col min="11264" max="11264" width="19.453125" style="15" hidden="1"/>
    <col min="11265" max="11266" width="12" style="15" hidden="1"/>
    <col min="11267" max="11268" width="9.453125" style="15" hidden="1"/>
    <col min="11269" max="11269" width="12" style="15" hidden="1"/>
    <col min="11270" max="11272" width="9.453125" style="15" hidden="1"/>
    <col min="11273" max="11273" width="3.54296875" style="15" hidden="1"/>
    <col min="11274" max="11517" width="11.453125" style="15" hidden="1"/>
    <col min="11518" max="11518" width="2.453125" style="15" hidden="1"/>
    <col min="11519" max="11519" width="7.54296875" style="15" hidden="1"/>
    <col min="11520" max="11520" width="19.453125" style="15" hidden="1"/>
    <col min="11521" max="11522" width="12" style="15" hidden="1"/>
    <col min="11523" max="11524" width="9.453125" style="15" hidden="1"/>
    <col min="11525" max="11525" width="12" style="15" hidden="1"/>
    <col min="11526" max="11528" width="9.453125" style="15" hidden="1"/>
    <col min="11529" max="11529" width="3.54296875" style="15" hidden="1"/>
    <col min="11530" max="11773" width="11.453125" style="15" hidden="1"/>
    <col min="11774" max="11774" width="2.453125" style="15" hidden="1"/>
    <col min="11775" max="11775" width="7.54296875" style="15" hidden="1"/>
    <col min="11776" max="11776" width="19.453125" style="15" hidden="1"/>
    <col min="11777" max="11778" width="12" style="15" hidden="1"/>
    <col min="11779" max="11780" width="9.453125" style="15" hidden="1"/>
    <col min="11781" max="11781" width="12" style="15" hidden="1"/>
    <col min="11782" max="11784" width="9.453125" style="15" hidden="1"/>
    <col min="11785" max="11785" width="3.54296875" style="15" hidden="1"/>
    <col min="11786" max="12029" width="11.453125" style="15" hidden="1"/>
    <col min="12030" max="12030" width="2.453125" style="15" hidden="1"/>
    <col min="12031" max="12031" width="7.54296875" style="15" hidden="1"/>
    <col min="12032" max="12032" width="19.453125" style="15" hidden="1"/>
    <col min="12033" max="12034" width="12" style="15" hidden="1"/>
    <col min="12035" max="12036" width="9.453125" style="15" hidden="1"/>
    <col min="12037" max="12037" width="12" style="15" hidden="1"/>
    <col min="12038" max="12040" width="9.453125" style="15" hidden="1"/>
    <col min="12041" max="12041" width="3.54296875" style="15" hidden="1"/>
    <col min="12042" max="12285" width="11.453125" style="15" hidden="1"/>
    <col min="12286" max="12286" width="2.453125" style="15" hidden="1"/>
    <col min="12287" max="12287" width="7.54296875" style="15" hidden="1"/>
    <col min="12288" max="12288" width="19.453125" style="15" hidden="1"/>
    <col min="12289" max="12290" width="12" style="15" hidden="1"/>
    <col min="12291" max="12292" width="9.453125" style="15" hidden="1"/>
    <col min="12293" max="12293" width="12" style="15" hidden="1"/>
    <col min="12294" max="12296" width="9.453125" style="15" hidden="1"/>
    <col min="12297" max="12297" width="3.54296875" style="15" hidden="1"/>
    <col min="12298" max="12541" width="11.453125" style="15" hidden="1"/>
    <col min="12542" max="12542" width="2.453125" style="15" hidden="1"/>
    <col min="12543" max="12543" width="7.54296875" style="15" hidden="1"/>
    <col min="12544" max="12544" width="19.453125" style="15" hidden="1"/>
    <col min="12545" max="12546" width="12" style="15" hidden="1"/>
    <col min="12547" max="12548" width="9.453125" style="15" hidden="1"/>
    <col min="12549" max="12549" width="12" style="15" hidden="1"/>
    <col min="12550" max="12552" width="9.453125" style="15" hidden="1"/>
    <col min="12553" max="12553" width="3.54296875" style="15" hidden="1"/>
    <col min="12554" max="12797" width="11.453125" style="15" hidden="1"/>
    <col min="12798" max="12798" width="2.453125" style="15" hidden="1"/>
    <col min="12799" max="12799" width="7.54296875" style="15" hidden="1"/>
    <col min="12800" max="12800" width="19.453125" style="15" hidden="1"/>
    <col min="12801" max="12802" width="12" style="15" hidden="1"/>
    <col min="12803" max="12804" width="9.453125" style="15" hidden="1"/>
    <col min="12805" max="12805" width="12" style="15" hidden="1"/>
    <col min="12806" max="12808" width="9.453125" style="15" hidden="1"/>
    <col min="12809" max="12809" width="3.54296875" style="15" hidden="1"/>
    <col min="12810" max="13053" width="11.453125" style="15" hidden="1"/>
    <col min="13054" max="13054" width="2.453125" style="15" hidden="1"/>
    <col min="13055" max="13055" width="7.54296875" style="15" hidden="1"/>
    <col min="13056" max="13056" width="19.453125" style="15" hidden="1"/>
    <col min="13057" max="13058" width="12" style="15" hidden="1"/>
    <col min="13059" max="13060" width="9.453125" style="15" hidden="1"/>
    <col min="13061" max="13061" width="12" style="15" hidden="1"/>
    <col min="13062" max="13064" width="9.453125" style="15" hidden="1"/>
    <col min="13065" max="13065" width="3.54296875" style="15" hidden="1"/>
    <col min="13066" max="13309" width="11.453125" style="15" hidden="1"/>
    <col min="13310" max="13310" width="2.453125" style="15" hidden="1"/>
    <col min="13311" max="13311" width="7.54296875" style="15" hidden="1"/>
    <col min="13312" max="13312" width="19.453125" style="15" hidden="1"/>
    <col min="13313" max="13314" width="12" style="15" hidden="1"/>
    <col min="13315" max="13316" width="9.453125" style="15" hidden="1"/>
    <col min="13317" max="13317" width="12" style="15" hidden="1"/>
    <col min="13318" max="13320" width="9.453125" style="15" hidden="1"/>
    <col min="13321" max="13321" width="3.54296875" style="15" hidden="1"/>
    <col min="13322" max="13565" width="11.453125" style="15" hidden="1"/>
    <col min="13566" max="13566" width="2.453125" style="15" hidden="1"/>
    <col min="13567" max="13567" width="7.54296875" style="15" hidden="1"/>
    <col min="13568" max="13568" width="19.453125" style="15" hidden="1"/>
    <col min="13569" max="13570" width="12" style="15" hidden="1"/>
    <col min="13571" max="13572" width="9.453125" style="15" hidden="1"/>
    <col min="13573" max="13573" width="12" style="15" hidden="1"/>
    <col min="13574" max="13576" width="9.453125" style="15" hidden="1"/>
    <col min="13577" max="13577" width="3.54296875" style="15" hidden="1"/>
    <col min="13578" max="13821" width="11.453125" style="15" hidden="1"/>
    <col min="13822" max="13822" width="2.453125" style="15" hidden="1"/>
    <col min="13823" max="13823" width="7.54296875" style="15" hidden="1"/>
    <col min="13824" max="13824" width="19.453125" style="15" hidden="1"/>
    <col min="13825" max="13826" width="12" style="15" hidden="1"/>
    <col min="13827" max="13828" width="9.453125" style="15" hidden="1"/>
    <col min="13829" max="13829" width="12" style="15" hidden="1"/>
    <col min="13830" max="13832" width="9.453125" style="15" hidden="1"/>
    <col min="13833" max="13833" width="3.54296875" style="15" hidden="1"/>
    <col min="13834" max="14077" width="11.453125" style="15" hidden="1"/>
    <col min="14078" max="14078" width="2.453125" style="15" hidden="1"/>
    <col min="14079" max="14079" width="7.54296875" style="15" hidden="1"/>
    <col min="14080" max="14080" width="19.453125" style="15" hidden="1"/>
    <col min="14081" max="14082" width="12" style="15" hidden="1"/>
    <col min="14083" max="14084" width="9.453125" style="15" hidden="1"/>
    <col min="14085" max="14085" width="12" style="15" hidden="1"/>
    <col min="14086" max="14088" width="9.453125" style="15" hidden="1"/>
    <col min="14089" max="14089" width="3.54296875" style="15" hidden="1"/>
    <col min="14090" max="14333" width="11.453125" style="15" hidden="1"/>
    <col min="14334" max="14334" width="2.453125" style="15" hidden="1"/>
    <col min="14335" max="14335" width="7.54296875" style="15" hidden="1"/>
    <col min="14336" max="14336" width="19.453125" style="15" hidden="1"/>
    <col min="14337" max="14338" width="12" style="15" hidden="1"/>
    <col min="14339" max="14340" width="9.453125" style="15" hidden="1"/>
    <col min="14341" max="14341" width="12" style="15" hidden="1"/>
    <col min="14342" max="14344" width="9.453125" style="15" hidden="1"/>
    <col min="14345" max="14345" width="3.54296875" style="15" hidden="1"/>
    <col min="14346" max="14589" width="11.453125" style="15" hidden="1"/>
    <col min="14590" max="14590" width="2.453125" style="15" hidden="1"/>
    <col min="14591" max="14591" width="7.54296875" style="15" hidden="1"/>
    <col min="14592" max="14592" width="19.453125" style="15" hidden="1"/>
    <col min="14593" max="14594" width="12" style="15" hidden="1"/>
    <col min="14595" max="14596" width="9.453125" style="15" hidden="1"/>
    <col min="14597" max="14597" width="12" style="15" hidden="1"/>
    <col min="14598" max="14600" width="9.453125" style="15" hidden="1"/>
    <col min="14601" max="14601" width="3.54296875" style="15" hidden="1"/>
    <col min="14602" max="14845" width="11.453125" style="15" hidden="1"/>
    <col min="14846" max="14846" width="2.453125" style="15" hidden="1"/>
    <col min="14847" max="14847" width="7.54296875" style="15" hidden="1"/>
    <col min="14848" max="14848" width="19.453125" style="15" hidden="1"/>
    <col min="14849" max="14850" width="12" style="15" hidden="1"/>
    <col min="14851" max="14852" width="9.453125" style="15" hidden="1"/>
    <col min="14853" max="14853" width="12" style="15" hidden="1"/>
    <col min="14854" max="14856" width="9.453125" style="15" hidden="1"/>
    <col min="14857" max="14857" width="3.54296875" style="15" hidden="1"/>
    <col min="14858" max="15101" width="11.453125" style="15" hidden="1"/>
    <col min="15102" max="15102" width="2.453125" style="15" hidden="1"/>
    <col min="15103" max="15103" width="7.54296875" style="15" hidden="1"/>
    <col min="15104" max="15104" width="19.453125" style="15" hidden="1"/>
    <col min="15105" max="15106" width="12" style="15" hidden="1"/>
    <col min="15107" max="15108" width="9.453125" style="15" hidden="1"/>
    <col min="15109" max="15109" width="12" style="15" hidden="1"/>
    <col min="15110" max="15112" width="9.453125" style="15" hidden="1"/>
    <col min="15113" max="15113" width="3.54296875" style="15" hidden="1"/>
    <col min="15114" max="15357" width="11.453125" style="15" hidden="1"/>
    <col min="15358" max="15358" width="2.453125" style="15" hidden="1"/>
    <col min="15359" max="15359" width="7.54296875" style="15" hidden="1"/>
    <col min="15360" max="15360" width="19.453125" style="15" hidden="1"/>
    <col min="15361" max="15362" width="12" style="15" hidden="1"/>
    <col min="15363" max="15364" width="9.453125" style="15" hidden="1"/>
    <col min="15365" max="15365" width="12" style="15" hidden="1"/>
    <col min="15366" max="15368" width="9.453125" style="15" hidden="1"/>
    <col min="15369" max="15369" width="3.54296875" style="15" hidden="1"/>
    <col min="15370" max="15613" width="11.453125" style="15" hidden="1"/>
    <col min="15614" max="15614" width="2.453125" style="15" hidden="1"/>
    <col min="15615" max="15615" width="7.54296875" style="15" hidden="1"/>
    <col min="15616" max="15616" width="19.453125" style="15" hidden="1"/>
    <col min="15617" max="15618" width="12" style="15" hidden="1"/>
    <col min="15619" max="15620" width="9.453125" style="15" hidden="1"/>
    <col min="15621" max="15621" width="12" style="15" hidden="1"/>
    <col min="15622" max="15624" width="9.453125" style="15" hidden="1"/>
    <col min="15625" max="15625" width="3.54296875" style="15" hidden="1"/>
    <col min="15626" max="15869" width="11.453125" style="15" hidden="1"/>
    <col min="15870" max="15870" width="2.453125" style="15" hidden="1"/>
    <col min="15871" max="15871" width="7.54296875" style="15" hidden="1"/>
    <col min="15872" max="15872" width="19.453125" style="15" hidden="1"/>
    <col min="15873" max="15874" width="12" style="15" hidden="1"/>
    <col min="15875" max="15876" width="9.453125" style="15" hidden="1"/>
    <col min="15877" max="15877" width="12" style="15" hidden="1"/>
    <col min="15878" max="15880" width="9.453125" style="15" hidden="1"/>
    <col min="15881" max="15881" width="3.54296875" style="15" hidden="1"/>
    <col min="15882" max="16125" width="11.453125" style="15" hidden="1"/>
    <col min="16126" max="16126" width="2.453125" style="15" hidden="1"/>
    <col min="16127" max="16127" width="7.54296875" style="15" hidden="1"/>
    <col min="16128" max="16128" width="19.453125" style="15" hidden="1"/>
    <col min="16129" max="16130" width="12" style="15" hidden="1"/>
    <col min="16131" max="16132" width="9.453125" style="15" hidden="1"/>
    <col min="16133" max="16133" width="12" style="15" hidden="1"/>
    <col min="16134" max="16136" width="9.453125" style="15" hidden="1"/>
    <col min="16137" max="16137" width="3.54296875" style="15" hidden="1"/>
    <col min="16138" max="16384" width="11.453125" style="15" hidden="1"/>
  </cols>
  <sheetData>
    <row r="1" spans="2:13" ht="21" customHeight="1" x14ac:dyDescent="0.35">
      <c r="B1" s="73" t="s">
        <v>210</v>
      </c>
      <c r="C1" s="74"/>
      <c r="D1" s="75"/>
      <c r="E1" s="75"/>
      <c r="F1" s="74"/>
      <c r="G1" s="74"/>
      <c r="H1" s="74"/>
      <c r="I1" s="76" t="str">
        <f>VLOOKUP(RIGHT('TD Siniestros'!B3,2),Cat!$N$2:$O$5,2,0)&amp;" "&amp;LEFT('TD Siniestros'!B3,4)</f>
        <v>Cuarto Trimestre 2024</v>
      </c>
    </row>
    <row r="2" spans="2:13" ht="21" customHeight="1" x14ac:dyDescent="0.35">
      <c r="B2" s="179"/>
      <c r="C2" s="179"/>
      <c r="D2" s="179"/>
      <c r="E2" s="179"/>
      <c r="F2" s="179"/>
      <c r="G2" s="179"/>
      <c r="H2" s="179"/>
      <c r="I2" s="179"/>
    </row>
    <row r="3" spans="2:13" ht="15" thickBot="1" x14ac:dyDescent="0.4">
      <c r="B3" s="20"/>
      <c r="C3" s="20"/>
      <c r="D3" s="20"/>
      <c r="E3" s="20"/>
      <c r="F3" s="20"/>
      <c r="G3" s="20"/>
      <c r="H3" s="20"/>
      <c r="I3" s="20"/>
    </row>
    <row r="4" spans="2:13" s="16" customFormat="1" ht="18" customHeight="1" thickBot="1" x14ac:dyDescent="0.4">
      <c r="B4" s="56"/>
      <c r="C4" s="57"/>
      <c r="D4" s="184" t="s">
        <v>197</v>
      </c>
      <c r="E4" s="184"/>
      <c r="F4" s="184"/>
      <c r="G4" s="184"/>
      <c r="H4" s="184"/>
      <c r="I4" s="184"/>
      <c r="J4" s="25"/>
    </row>
    <row r="5" spans="2:13" ht="15.65" customHeight="1" thickBot="1" x14ac:dyDescent="0.4">
      <c r="B5" s="36" t="s">
        <v>129</v>
      </c>
      <c r="C5" s="37"/>
      <c r="D5" s="33" t="s">
        <v>130</v>
      </c>
      <c r="E5" s="181" t="s">
        <v>208</v>
      </c>
      <c r="F5" s="183" t="s">
        <v>209</v>
      </c>
      <c r="G5" s="184" t="s">
        <v>200</v>
      </c>
      <c r="H5" s="184"/>
      <c r="I5" s="183" t="s">
        <v>205</v>
      </c>
    </row>
    <row r="6" spans="2:13" s="16" customFormat="1" ht="21" customHeight="1" x14ac:dyDescent="0.35">
      <c r="B6" s="38"/>
      <c r="C6" s="39"/>
      <c r="D6" s="40" t="str">
        <f>'Primas Directas'!D6</f>
        <v>2024</v>
      </c>
      <c r="E6" s="182"/>
      <c r="F6" s="182"/>
      <c r="G6" s="40" t="str">
        <f>'Primas Directas'!D6</f>
        <v>2024</v>
      </c>
      <c r="H6" s="40">
        <f>'Primas Directas'!E6</f>
        <v>2023</v>
      </c>
      <c r="I6" s="185"/>
      <c r="J6" s="25"/>
      <c r="K6" s="17"/>
      <c r="L6" s="17"/>
      <c r="M6" s="17"/>
    </row>
    <row r="7" spans="2:13" ht="15" customHeight="1" x14ac:dyDescent="0.35">
      <c r="B7" s="59"/>
      <c r="C7" s="60" t="s">
        <v>109</v>
      </c>
      <c r="D7" s="61">
        <f>VLOOKUP(C7,'TD Siniestros'!$B$7:$M$154,2,0)</f>
        <v>529500429.12055981</v>
      </c>
      <c r="E7" s="62">
        <f>VLOOKUP(C7,'TD Siniestros'!$B$7:$M$154,3,0)</f>
        <v>5.6125767937261317</v>
      </c>
      <c r="F7" s="63">
        <f>VLOOKUP(C7,'TD Siniestros'!$B$7:$M$154,4,0)</f>
        <v>1717760.1243500002</v>
      </c>
      <c r="G7" s="63">
        <f>VLOOKUP(C7,'TD Siniestros'!$B$7:$M$154,5,0)</f>
        <v>57.85439942295524</v>
      </c>
      <c r="H7" s="63">
        <f>VLOOKUP(C7,'TD Siniestros'!$B$7:$M$154,6,0)</f>
        <v>63.865707030381344</v>
      </c>
      <c r="I7" s="63">
        <f>IFERROR(D7/VLOOKUP("TOTAL",$C$8:$D$124,2,0)*100,"")</f>
        <v>100</v>
      </c>
    </row>
    <row r="8" spans="2:13" ht="15" customHeight="1" x14ac:dyDescent="0.35">
      <c r="B8" s="8">
        <f>IF('TD Siniestros'!A7="","",'TD Siniestros'!A7)</f>
        <v>1</v>
      </c>
      <c r="C8" s="9" t="str">
        <f>IF('TD Siniestros'!B7="","",'TD Siniestros'!B7)</f>
        <v>G.N.P.</v>
      </c>
      <c r="D8" s="10">
        <f>IF('TD Siniestros'!C7="","",'TD Siniestros'!C7)</f>
        <v>70569311.354520023</v>
      </c>
      <c r="E8" s="21">
        <f>IF('TD Siniestros'!D7="","",'TD Siniestros'!D7)</f>
        <v>12.048793613514764</v>
      </c>
      <c r="F8" s="11">
        <f>IF('TD Siniestros'!E7="","",'TD Siniestros'!E7)</f>
        <v>347239.40623999998</v>
      </c>
      <c r="G8" s="11">
        <f>IF('TD Siniestros'!F7="","",'TD Siniestros'!F7)</f>
        <v>60.5832018577131</v>
      </c>
      <c r="H8" s="11">
        <f>IF('TD Siniestros'!G7="","",'TD Siniestros'!G7)</f>
        <v>63.184602712099533</v>
      </c>
      <c r="I8" s="11">
        <f>IFERROR(D8/VLOOKUP("TOTAL",$C$8:$D$124,2,0)*100,"")</f>
        <v>13.32752675417613</v>
      </c>
      <c r="K8" s="26"/>
      <c r="L8" s="19"/>
      <c r="M8" s="18"/>
    </row>
    <row r="9" spans="2:13" ht="15" customHeight="1" x14ac:dyDescent="0.35">
      <c r="B9" s="8">
        <f>IF('TD Siniestros'!A8="","",'TD Siniestros'!A8)</f>
        <v>2</v>
      </c>
      <c r="C9" s="9" t="str">
        <f>IF('TD Siniestros'!B8="","",'TD Siniestros'!B8)</f>
        <v>Metlife México</v>
      </c>
      <c r="D9" s="10">
        <f>IF('TD Siniestros'!C8="","",'TD Siniestros'!C8)</f>
        <v>60754902.442219995</v>
      </c>
      <c r="E9" s="21">
        <f>IF('TD Siniestros'!D8="","",'TD Siniestros'!D8)</f>
        <v>14.45276539579552</v>
      </c>
      <c r="F9" s="11">
        <f>IF('TD Siniestros'!E8="","",'TD Siniestros'!E8)</f>
        <v>175111.34304000001</v>
      </c>
      <c r="G9" s="11">
        <f>IF('TD Siniestros'!F8="","",'TD Siniestros'!F8)</f>
        <v>72.086243112102181</v>
      </c>
      <c r="H9" s="11">
        <f>IF('TD Siniestros'!G8="","",'TD Siniestros'!G8)</f>
        <v>67.068637085736</v>
      </c>
      <c r="I9" s="11">
        <f t="shared" ref="I9:I72" si="0">IFERROR(D9/VLOOKUP("TOTAL",$C$8:$D$124,2,0)*100,"")</f>
        <v>11.474004382418915</v>
      </c>
      <c r="K9" s="26"/>
    </row>
    <row r="10" spans="2:13" ht="15" customHeight="1" x14ac:dyDescent="0.35">
      <c r="B10" s="8">
        <f>IF('TD Siniestros'!A9="","",'TD Siniestros'!A9)</f>
        <v>3</v>
      </c>
      <c r="C10" s="9" t="str">
        <f>IF('TD Siniestros'!B9="","",'TD Siniestros'!B9)</f>
        <v>BBVA Bancomer</v>
      </c>
      <c r="D10" s="10">
        <f>IF('TD Siniestros'!C9="","",'TD Siniestros'!C9)</f>
        <v>40525764.559409998</v>
      </c>
      <c r="E10" s="21">
        <f>IF('TD Siniestros'!D9="","",'TD Siniestros'!D9)</f>
        <v>14.816170001328999</v>
      </c>
      <c r="F10" s="11">
        <f>IF('TD Siniestros'!E9="","",'TD Siniestros'!E9)</f>
        <v>0</v>
      </c>
      <c r="G10" s="11">
        <f>IF('TD Siniestros'!F9="","",'TD Siniestros'!F9)</f>
        <v>52.55004692018116</v>
      </c>
      <c r="H10" s="11">
        <f>IF('TD Siniestros'!G9="","",'TD Siniestros'!G9)</f>
        <v>53.641311647972998</v>
      </c>
      <c r="I10" s="11">
        <f t="shared" si="0"/>
        <v>7.6535848378288751</v>
      </c>
    </row>
    <row r="11" spans="2:13" ht="15" customHeight="1" x14ac:dyDescent="0.35">
      <c r="B11" s="8">
        <f>IF('TD Siniestros'!A10="","",'TD Siniestros'!A10)</f>
        <v>4</v>
      </c>
      <c r="C11" s="9" t="str">
        <f>IF('TD Siniestros'!B10="","",'TD Siniestros'!B10)</f>
        <v>Quálitas</v>
      </c>
      <c r="D11" s="10">
        <f>IF('TD Siniestros'!C10="","",'TD Siniestros'!C10)</f>
        <v>37262129.864649996</v>
      </c>
      <c r="E11" s="21">
        <f>IF('TD Siniestros'!D10="","",'TD Siniestros'!D10)</f>
        <v>15.36938653343416</v>
      </c>
      <c r="F11" s="11">
        <f>IF('TD Siniestros'!E10="","",'TD Siniestros'!E10)</f>
        <v>88178.226479999998</v>
      </c>
      <c r="G11" s="11">
        <f>IF('TD Siniestros'!F10="","",'TD Siniestros'!F10)</f>
        <v>56.55166193291096</v>
      </c>
      <c r="H11" s="11">
        <f>IF('TD Siniestros'!G10="","",'TD Siniestros'!G10)</f>
        <v>64.167560551132127</v>
      </c>
      <c r="I11" s="11">
        <f t="shared" si="0"/>
        <v>7.0372237330455372</v>
      </c>
    </row>
    <row r="12" spans="2:13" ht="15" customHeight="1" x14ac:dyDescent="0.35">
      <c r="B12" s="8">
        <f>IF('TD Siniestros'!A11="","",'TD Siniestros'!A11)</f>
        <v>5</v>
      </c>
      <c r="C12" s="9" t="str">
        <f>IF('TD Siniestros'!B11="","",'TD Siniestros'!B11)</f>
        <v>AXA Seguros</v>
      </c>
      <c r="D12" s="10">
        <f>IF('TD Siniestros'!C11="","",'TD Siniestros'!C11)</f>
        <v>40150812.482049994</v>
      </c>
      <c r="E12" s="21">
        <f>IF('TD Siniestros'!D11="","",'TD Siniestros'!D11)</f>
        <v>-11.312978140303709</v>
      </c>
      <c r="F12" s="11">
        <f>IF('TD Siniestros'!E11="","",'TD Siniestros'!E11)</f>
        <v>171234.62182</v>
      </c>
      <c r="G12" s="11">
        <f>IF('TD Siniestros'!F11="","",'TD Siniestros'!F11)</f>
        <v>64.986308899616958</v>
      </c>
      <c r="H12" s="11">
        <f>IF('TD Siniestros'!G11="","",'TD Siniestros'!G11)</f>
        <v>83.325200117092791</v>
      </c>
      <c r="I12" s="11">
        <f t="shared" si="0"/>
        <v>7.5827724160178578</v>
      </c>
    </row>
    <row r="13" spans="2:13" ht="15" customHeight="1" x14ac:dyDescent="0.35">
      <c r="B13" s="54">
        <f>IF('TD Siniestros'!A12="","",'TD Siniestros'!A12)</f>
        <v>5.0999999999999996</v>
      </c>
      <c r="C13" s="49" t="str">
        <f>IF('TD Siniestros'!B12="","",'TD Siniestros'!B12)</f>
        <v>TOTAL GRANDES</v>
      </c>
      <c r="D13" s="50">
        <f>IF('TD Siniestros'!C12="","",'TD Siniestros'!C12)</f>
        <v>249262920.70285001</v>
      </c>
      <c r="E13" s="64">
        <f>IF('TD Siniestros'!D12="","",'TD Siniestros'!D12)</f>
        <v>8.8814210065307542</v>
      </c>
      <c r="F13" s="51">
        <f>IF('TD Siniestros'!E12="","",'TD Siniestros'!E12)</f>
        <v>781763.59758000006</v>
      </c>
      <c r="G13" s="51">
        <f>IF('TD Siniestros'!F12="","",'TD Siniestros'!F12)</f>
        <v>61.461948557285439</v>
      </c>
      <c r="H13" s="51">
        <f>IF('TD Siniestros'!G12="","",'TD Siniestros'!G12)</f>
        <v>65.541426343619705</v>
      </c>
      <c r="I13" s="51">
        <f t="shared" si="0"/>
        <v>47.075112123487315</v>
      </c>
    </row>
    <row r="14" spans="2:13" ht="15" customHeight="1" x14ac:dyDescent="0.35">
      <c r="B14" s="8">
        <f>IF('TD Siniestros'!A13="","",'TD Siniestros'!A13)</f>
        <v>6</v>
      </c>
      <c r="C14" s="9" t="str">
        <f>IF('TD Siniestros'!B13="","",'TD Siniestros'!B13)</f>
        <v>Citibanamex Seguros</v>
      </c>
      <c r="D14" s="10">
        <f>IF('TD Siniestros'!C13="","",'TD Siniestros'!C13)</f>
        <v>34653389.437589996</v>
      </c>
      <c r="E14" s="21">
        <f>IF('TD Siniestros'!D13="","",'TD Siniestros'!D13)</f>
        <v>37.834851358121838</v>
      </c>
      <c r="F14" s="11">
        <f>IF('TD Siniestros'!E13="","",'TD Siniestros'!E13)</f>
        <v>0</v>
      </c>
      <c r="G14" s="11">
        <f>IF('TD Siniestros'!F13="","",'TD Siniestros'!F13)</f>
        <v>61.660435663479085</v>
      </c>
      <c r="H14" s="11">
        <f>IF('TD Siniestros'!G13="","",'TD Siniestros'!G13)</f>
        <v>74.444023542565731</v>
      </c>
      <c r="I14" s="11">
        <f t="shared" si="0"/>
        <v>6.5445441649868625</v>
      </c>
    </row>
    <row r="15" spans="2:13" ht="15" customHeight="1" x14ac:dyDescent="0.35">
      <c r="B15" s="8">
        <f>IF('TD Siniestros'!A14="","",'TD Siniestros'!A14)</f>
        <v>7</v>
      </c>
      <c r="C15" s="9" t="str">
        <f>IF('TD Siniestros'!B14="","",'TD Siniestros'!B14)</f>
        <v>Banorte</v>
      </c>
      <c r="D15" s="10">
        <f>IF('TD Siniestros'!C14="","",'TD Siniestros'!C14)</f>
        <v>22011049.245409992</v>
      </c>
      <c r="E15" s="21">
        <f>IF('TD Siniestros'!D14="","",'TD Siniestros'!D14)</f>
        <v>20.034679648590249</v>
      </c>
      <c r="F15" s="11">
        <f>IF('TD Siniestros'!E14="","",'TD Siniestros'!E14)</f>
        <v>-27554.909439999996</v>
      </c>
      <c r="G15" s="11">
        <f>IF('TD Siniestros'!F14="","",'TD Siniestros'!F14)</f>
        <v>48.489441390069281</v>
      </c>
      <c r="H15" s="11">
        <f>IF('TD Siniestros'!G14="","",'TD Siniestros'!G14)</f>
        <v>48.747658211903079</v>
      </c>
      <c r="I15" s="11">
        <f t="shared" si="0"/>
        <v>4.1569464413783095</v>
      </c>
    </row>
    <row r="16" spans="2:13" ht="15" customHeight="1" x14ac:dyDescent="0.35">
      <c r="B16" s="8">
        <f>IF('TD Siniestros'!A15="","",'TD Siniestros'!A15)</f>
        <v>8</v>
      </c>
      <c r="C16" s="9" t="str">
        <f>IF('TD Siniestros'!B15="","",'TD Siniestros'!B15)</f>
        <v>Monterrey New York Life</v>
      </c>
      <c r="D16" s="10">
        <f>IF('TD Siniestros'!C15="","",'TD Siniestros'!C15)</f>
        <v>28359843.548220001</v>
      </c>
      <c r="E16" s="21">
        <f>IF('TD Siniestros'!D15="","",'TD Siniestros'!D15)</f>
        <v>12.909783898140969</v>
      </c>
      <c r="F16" s="11">
        <f>IF('TD Siniestros'!E15="","",'TD Siniestros'!E15)</f>
        <v>51948.982069999998</v>
      </c>
      <c r="G16" s="11">
        <f>IF('TD Siniestros'!F15="","",'TD Siniestros'!F15)</f>
        <v>65.983684275644421</v>
      </c>
      <c r="H16" s="11">
        <f>IF('TD Siniestros'!G15="","",'TD Siniestros'!G15)</f>
        <v>65.051859273928187</v>
      </c>
      <c r="I16" s="11">
        <f t="shared" si="0"/>
        <v>5.3559623351623129</v>
      </c>
    </row>
    <row r="17" spans="2:9" ht="15" customHeight="1" x14ac:dyDescent="0.35">
      <c r="B17" s="8">
        <f>IF('TD Siniestros'!A16="","",'TD Siniestros'!A16)</f>
        <v>9</v>
      </c>
      <c r="C17" s="9" t="str">
        <f>IF('TD Siniestros'!B16="","",'TD Siniestros'!B16)</f>
        <v>Mapfre México</v>
      </c>
      <c r="D17" s="10">
        <f>IF('TD Siniestros'!C16="","",'TD Siniestros'!C16)</f>
        <v>20328732.753100004</v>
      </c>
      <c r="E17" s="21">
        <f>IF('TD Siniestros'!D16="","",'TD Siniestros'!D16)</f>
        <v>-29.511251545577409</v>
      </c>
      <c r="F17" s="11">
        <f>IF('TD Siniestros'!E16="","",'TD Siniestros'!E16)</f>
        <v>190209.63371999998</v>
      </c>
      <c r="G17" s="11">
        <f>IF('TD Siniestros'!F16="","",'TD Siniestros'!F16)</f>
        <v>63.750521857082255</v>
      </c>
      <c r="H17" s="11">
        <f>IF('TD Siniestros'!G16="","",'TD Siniestros'!G16)</f>
        <v>105.63180252825998</v>
      </c>
      <c r="I17" s="11">
        <f t="shared" si="0"/>
        <v>3.83922875886309</v>
      </c>
    </row>
    <row r="18" spans="2:9" ht="15" customHeight="1" x14ac:dyDescent="0.35">
      <c r="B18" s="8">
        <f>IF('TD Siniestros'!A17="","",'TD Siniestros'!A17)</f>
        <v>10</v>
      </c>
      <c r="C18" s="9" t="str">
        <f>IF('TD Siniestros'!B17="","",'TD Siniestros'!B17)</f>
        <v>Inbursa</v>
      </c>
      <c r="D18" s="10">
        <f>IF('TD Siniestros'!C17="","",'TD Siniestros'!C17)</f>
        <v>16854701.647350002</v>
      </c>
      <c r="E18" s="21">
        <f>IF('TD Siniestros'!D17="","",'TD Siniestros'!D17)</f>
        <v>-31.198783246312811</v>
      </c>
      <c r="F18" s="11">
        <f>IF('TD Siniestros'!E17="","",'TD Siniestros'!E17)</f>
        <v>108978.12547</v>
      </c>
      <c r="G18" s="11">
        <f>IF('TD Siniestros'!F17="","",'TD Siniestros'!F17)</f>
        <v>54.739137410662039</v>
      </c>
      <c r="H18" s="11">
        <f>IF('TD Siniestros'!G17="","",'TD Siniestros'!G17)</f>
        <v>91.843187489592367</v>
      </c>
      <c r="I18" s="11">
        <f t="shared" si="0"/>
        <v>3.1831327644707961</v>
      </c>
    </row>
    <row r="19" spans="2:9" ht="15" customHeight="1" x14ac:dyDescent="0.35">
      <c r="B19" s="8">
        <f>IF('TD Siniestros'!A18="","",'TD Siniestros'!A18)</f>
        <v>11</v>
      </c>
      <c r="C19" s="9" t="str">
        <f>IF('TD Siniestros'!B18="","",'TD Siniestros'!B18)</f>
        <v>Chubb Seguros México</v>
      </c>
      <c r="D19" s="10">
        <f>IF('TD Siniestros'!C18="","",'TD Siniestros'!C18)</f>
        <v>12647584.999049999</v>
      </c>
      <c r="E19" s="21">
        <f>IF('TD Siniestros'!D18="","",'TD Siniestros'!D18)</f>
        <v>-8.0442413843046729</v>
      </c>
      <c r="F19" s="11">
        <f>IF('TD Siniestros'!E18="","",'TD Siniestros'!E18)</f>
        <v>-5221.3335500000057</v>
      </c>
      <c r="G19" s="11">
        <f>IF('TD Siniestros'!F18="","",'TD Siniestros'!F18)</f>
        <v>47.919884809660196</v>
      </c>
      <c r="H19" s="11">
        <f>IF('TD Siniestros'!G18="","",'TD Siniestros'!G18)</f>
        <v>58.968609758724163</v>
      </c>
      <c r="I19" s="11">
        <f t="shared" si="0"/>
        <v>2.3885882434611436</v>
      </c>
    </row>
    <row r="20" spans="2:9" ht="15" customHeight="1" x14ac:dyDescent="0.35">
      <c r="B20" s="8">
        <f>IF('TD Siniestros'!A19="","",'TD Siniestros'!A19)</f>
        <v>12</v>
      </c>
      <c r="C20" s="9" t="str">
        <f>IF('TD Siniestros'!B19="","",'TD Siniestros'!B19)</f>
        <v>Allianz México</v>
      </c>
      <c r="D20" s="10">
        <f>IF('TD Siniestros'!C19="","",'TD Siniestros'!C19)</f>
        <v>12758900.375719994</v>
      </c>
      <c r="E20" s="21">
        <f>IF('TD Siniestros'!D19="","",'TD Siniestros'!D19)</f>
        <v>10.493995105211319</v>
      </c>
      <c r="F20" s="11">
        <f>IF('TD Siniestros'!E19="","",'TD Siniestros'!E19)</f>
        <v>30425.761840000003</v>
      </c>
      <c r="G20" s="11">
        <f>IF('TD Siniestros'!F19="","",'TD Siniestros'!F19)</f>
        <v>50.476292741238417</v>
      </c>
      <c r="H20" s="11">
        <f>IF('TD Siniestros'!G19="","",'TD Siniestros'!G19)</f>
        <v>54.409490820853811</v>
      </c>
      <c r="I20" s="11">
        <f t="shared" si="0"/>
        <v>2.4096109604502267</v>
      </c>
    </row>
    <row r="21" spans="2:9" ht="15" customHeight="1" x14ac:dyDescent="0.35">
      <c r="B21" s="8">
        <f>IF('TD Siniestros'!A20="","",'TD Siniestros'!A20)</f>
        <v>13</v>
      </c>
      <c r="C21" s="9" t="str">
        <f>IF('TD Siniestros'!B20="","",'TD Siniestros'!B20)</f>
        <v>Atlas</v>
      </c>
      <c r="D21" s="10">
        <f>IF('TD Siniestros'!C20="","",'TD Siniestros'!C20)</f>
        <v>11058830.096410004</v>
      </c>
      <c r="E21" s="21">
        <f>IF('TD Siniestros'!D20="","",'TD Siniestros'!D20)</f>
        <v>-22.657127198958182</v>
      </c>
      <c r="F21" s="11">
        <f>IF('TD Siniestros'!E20="","",'TD Siniestros'!E20)</f>
        <v>58315.210250000004</v>
      </c>
      <c r="G21" s="11">
        <f>IF('TD Siniestros'!F20="","",'TD Siniestros'!F20)</f>
        <v>48.861078166169271</v>
      </c>
      <c r="H21" s="11">
        <f>IF('TD Siniestros'!G20="","",'TD Siniestros'!G20)</f>
        <v>73.877930216599424</v>
      </c>
      <c r="I21" s="11">
        <f t="shared" si="0"/>
        <v>2.088540346374689</v>
      </c>
    </row>
    <row r="22" spans="2:9" ht="15" customHeight="1" x14ac:dyDescent="0.35">
      <c r="B22" s="8">
        <f>IF('TD Siniestros'!A21="","",'TD Siniestros'!A21)</f>
        <v>14</v>
      </c>
      <c r="C22" s="9" t="str">
        <f>IF('TD Siniestros'!B21="","",'TD Siniestros'!B21)</f>
        <v>Zurich Santander</v>
      </c>
      <c r="D22" s="10">
        <f>IF('TD Siniestros'!C21="","",'TD Siniestros'!C21)</f>
        <v>6583781.587559999</v>
      </c>
      <c r="E22" s="21">
        <f>IF('TD Siniestros'!D21="","",'TD Siniestros'!D21)</f>
        <v>33.726201602640145</v>
      </c>
      <c r="F22" s="11">
        <f>IF('TD Siniestros'!E21="","",'TD Siniestros'!E21)</f>
        <v>0</v>
      </c>
      <c r="G22" s="11">
        <f>IF('TD Siniestros'!F21="","",'TD Siniestros'!F21)</f>
        <v>30.422981733545218</v>
      </c>
      <c r="H22" s="11">
        <f>IF('TD Siniestros'!G21="","",'TD Siniestros'!G21)</f>
        <v>22.277536024756976</v>
      </c>
      <c r="I22" s="11">
        <f t="shared" si="0"/>
        <v>1.2433949484224054</v>
      </c>
    </row>
    <row r="23" spans="2:9" ht="15" customHeight="1" x14ac:dyDescent="0.35">
      <c r="B23" s="8">
        <f>IF('TD Siniestros'!A22="","",'TD Siniestros'!A22)</f>
        <v>15</v>
      </c>
      <c r="C23" s="9" t="str">
        <f>IF('TD Siniestros'!B22="","",'TD Siniestros'!B22)</f>
        <v>HSBC Seguros</v>
      </c>
      <c r="D23" s="10">
        <f>IF('TD Siniestros'!C22="","",'TD Siniestros'!C22)</f>
        <v>3666982.0181000005</v>
      </c>
      <c r="E23" s="21">
        <f>IF('TD Siniestros'!D22="","",'TD Siniestros'!D22)</f>
        <v>24.05624303238525</v>
      </c>
      <c r="F23" s="11">
        <f>IF('TD Siniestros'!E22="","",'TD Siniestros'!E22)</f>
        <v>0</v>
      </c>
      <c r="G23" s="11">
        <f>IF('TD Siniestros'!F22="","",'TD Siniestros'!F22)</f>
        <v>21.544836519575369</v>
      </c>
      <c r="H23" s="11">
        <f>IF('TD Siniestros'!G22="","",'TD Siniestros'!G22)</f>
        <v>30.142453386308905</v>
      </c>
      <c r="I23" s="11">
        <f t="shared" si="0"/>
        <v>0.69253617493576758</v>
      </c>
    </row>
    <row r="24" spans="2:9" ht="15" customHeight="1" x14ac:dyDescent="0.35">
      <c r="B24" s="54">
        <f>IF('TD Siniestros'!A23="","",'TD Siniestros'!A23)</f>
        <v>15.1</v>
      </c>
      <c r="C24" s="49" t="str">
        <f>IF('TD Siniestros'!B23="","",'TD Siniestros'!B23)</f>
        <v>TOTAL MEDIANAS</v>
      </c>
      <c r="D24" s="50">
        <f>IF('TD Siniestros'!C23="","",'TD Siniestros'!C23)</f>
        <v>168923795.70851001</v>
      </c>
      <c r="E24" s="64">
        <f>IF('TD Siniestros'!D23="","",'TD Siniestros'!D23)</f>
        <v>-0.28812700722052886</v>
      </c>
      <c r="F24" s="51">
        <f>IF('TD Siniestros'!E23="","",'TD Siniestros'!E23)</f>
        <v>407101.47035999998</v>
      </c>
      <c r="G24" s="51">
        <f>IF('TD Siniestros'!F23="","",'TD Siniestros'!F23)</f>
        <v>52.75286330813865</v>
      </c>
      <c r="H24" s="51">
        <f>IF('TD Siniestros'!G23="","",'TD Siniestros'!G23)</f>
        <v>65.212919864218875</v>
      </c>
      <c r="I24" s="51">
        <f t="shared" si="0"/>
        <v>31.902485138505611</v>
      </c>
    </row>
    <row r="25" spans="2:9" ht="15" customHeight="1" x14ac:dyDescent="0.35">
      <c r="B25" s="8">
        <f>IF('TD Siniestros'!A24="","",'TD Siniestros'!A24)</f>
        <v>16</v>
      </c>
      <c r="C25" s="9" t="str">
        <f>IF('TD Siniestros'!B24="","",'TD Siniestros'!B24)</f>
        <v>Pensiones Banorte</v>
      </c>
      <c r="D25" s="10">
        <f>IF('TD Siniestros'!C24="","",'TD Siniestros'!C24)</f>
        <v>14640453.03272</v>
      </c>
      <c r="E25" s="21">
        <f>IF('TD Siniestros'!D24="","",'TD Siniestros'!D24)</f>
        <v>10.733266350819903</v>
      </c>
      <c r="F25" s="11">
        <f>IF('TD Siniestros'!E24="","",'TD Siniestros'!E24)</f>
        <v>0</v>
      </c>
      <c r="G25" s="11">
        <f>IF('TD Siniestros'!F24="","",'TD Siniestros'!F24)</f>
        <v>88.163122926209809</v>
      </c>
      <c r="H25" s="11">
        <f>IF('TD Siniestros'!G24="","",'TD Siniestros'!G24)</f>
        <v>83.313103140006689</v>
      </c>
      <c r="I25" s="11">
        <f t="shared" si="0"/>
        <v>2.7649558390417424</v>
      </c>
    </row>
    <row r="26" spans="2:9" ht="15" customHeight="1" x14ac:dyDescent="0.35">
      <c r="B26" s="8">
        <f>IF('TD Siniestros'!A25="","",'TD Siniestros'!A25)</f>
        <v>17</v>
      </c>
      <c r="C26" s="9" t="str">
        <f>IF('TD Siniestros'!B25="","",'TD Siniestros'!B25)</f>
        <v>Zurich Aseguradora Mexicana</v>
      </c>
      <c r="D26" s="10">
        <f>IF('TD Siniestros'!C25="","",'TD Siniestros'!C25)</f>
        <v>5550936.7409999995</v>
      </c>
      <c r="E26" s="21">
        <f>IF('TD Siniestros'!D25="","",'TD Siniestros'!D25)</f>
        <v>-4.357303509976429E-2</v>
      </c>
      <c r="F26" s="11">
        <f>IF('TD Siniestros'!E25="","",'TD Siniestros'!E25)</f>
        <v>12267.579900000002</v>
      </c>
      <c r="G26" s="11">
        <f>IF('TD Siniestros'!F25="","",'TD Siniestros'!F25)</f>
        <v>41.143577612351187</v>
      </c>
      <c r="H26" s="11">
        <f>IF('TD Siniestros'!G25="","",'TD Siniestros'!G25)</f>
        <v>50.063341273574039</v>
      </c>
      <c r="I26" s="11">
        <f t="shared" si="0"/>
        <v>1.0483347011105311</v>
      </c>
    </row>
    <row r="27" spans="2:9" ht="15" customHeight="1" x14ac:dyDescent="0.35">
      <c r="B27" s="8">
        <f>IF('TD Siniestros'!A26="","",'TD Siniestros'!A26)</f>
        <v>18</v>
      </c>
      <c r="C27" s="9" t="str">
        <f>IF('TD Siniestros'!B26="","",'TD Siniestros'!B26)</f>
        <v>HDI Seguros</v>
      </c>
      <c r="D27" s="10">
        <f>IF('TD Siniestros'!C26="","",'TD Siniestros'!C26)</f>
        <v>7084768.9717999995</v>
      </c>
      <c r="E27" s="21">
        <f>IF('TD Siniestros'!D26="","",'TD Siniestros'!D26)</f>
        <v>-4.0659939092961839</v>
      </c>
      <c r="F27" s="11">
        <f>IF('TD Siniestros'!E26="","",'TD Siniestros'!E26)</f>
        <v>0</v>
      </c>
      <c r="G27" s="11">
        <f>IF('TD Siniestros'!F26="","",'TD Siniestros'!F26)</f>
        <v>54.900995466421357</v>
      </c>
      <c r="H27" s="11">
        <f>IF('TD Siniestros'!G26="","",'TD Siniestros'!G26)</f>
        <v>63.300301399120748</v>
      </c>
      <c r="I27" s="11">
        <f t="shared" si="0"/>
        <v>1.3380100529034504</v>
      </c>
    </row>
    <row r="28" spans="2:9" ht="15" customHeight="1" x14ac:dyDescent="0.35">
      <c r="B28" s="8">
        <f>IF('TD Siniestros'!A27="","",'TD Siniestros'!A27)</f>
        <v>19</v>
      </c>
      <c r="C28" s="9" t="str">
        <f>IF('TD Siniestros'!B27="","",'TD Siniestros'!B27)</f>
        <v>GMX Seguros</v>
      </c>
      <c r="D28" s="10">
        <f>IF('TD Siniestros'!C27="","",'TD Siniestros'!C27)</f>
        <v>5960597.8452300001</v>
      </c>
      <c r="E28" s="21">
        <f>IF('TD Siniestros'!D27="","",'TD Siniestros'!D27)</f>
        <v>-5.3405577102778494</v>
      </c>
      <c r="F28" s="11">
        <f>IF('TD Siniestros'!E27="","",'TD Siniestros'!E27)</f>
        <v>0</v>
      </c>
      <c r="G28" s="11">
        <f>IF('TD Siniestros'!F27="","",'TD Siniestros'!F27)</f>
        <v>49.484705935714338</v>
      </c>
      <c r="H28" s="11">
        <f>IF('TD Siniestros'!G27="","",'TD Siniestros'!G27)</f>
        <v>50.395119355829443</v>
      </c>
      <c r="I28" s="11">
        <f t="shared" si="0"/>
        <v>1.1257021746195517</v>
      </c>
    </row>
    <row r="29" spans="2:9" ht="15" customHeight="1" x14ac:dyDescent="0.35">
      <c r="B29" s="8">
        <f>IF('TD Siniestros'!A28="","",'TD Siniestros'!A28)</f>
        <v>20</v>
      </c>
      <c r="C29" s="9" t="str">
        <f>IF('TD Siniestros'!B28="","",'TD Siniestros'!B28)</f>
        <v>Pensiones BBVA Bancomer</v>
      </c>
      <c r="D29" s="10">
        <f>IF('TD Siniestros'!C28="","",'TD Siniestros'!C28)</f>
        <v>9845644.3478300013</v>
      </c>
      <c r="E29" s="21">
        <f>IF('TD Siniestros'!D28="","",'TD Siniestros'!D28)</f>
        <v>9.5600631328761168</v>
      </c>
      <c r="F29" s="11">
        <f>IF('TD Siniestros'!E28="","",'TD Siniestros'!E28)</f>
        <v>0</v>
      </c>
      <c r="G29" s="11">
        <f>IF('TD Siniestros'!F28="","",'TD Siniestros'!F28)</f>
        <v>83.451476163106435</v>
      </c>
      <c r="H29" s="11">
        <f>IF('TD Siniestros'!G28="","",'TD Siniestros'!G28)</f>
        <v>64.640043976063282</v>
      </c>
      <c r="I29" s="11">
        <f t="shared" si="0"/>
        <v>1.8594214105137743</v>
      </c>
    </row>
    <row r="30" spans="2:9" ht="15" customHeight="1" x14ac:dyDescent="0.35">
      <c r="B30" s="8">
        <f>IF('TD Siniestros'!A29="","",'TD Siniestros'!A29)</f>
        <v>21</v>
      </c>
      <c r="C30" s="9" t="str">
        <f>IF('TD Siniestros'!B29="","",'TD Siniestros'!B29)</f>
        <v>ProFuturo G.N.P.</v>
      </c>
      <c r="D30" s="10">
        <f>IF('TD Siniestros'!C29="","",'TD Siniestros'!C29)</f>
        <v>6419910.3724000007</v>
      </c>
      <c r="E30" s="21">
        <f>IF('TD Siniestros'!D29="","",'TD Siniestros'!D29)</f>
        <v>13.617817423660838</v>
      </c>
      <c r="F30" s="11">
        <f>IF('TD Siniestros'!E29="","",'TD Siniestros'!E29)</f>
        <v>0</v>
      </c>
      <c r="G30" s="11">
        <f>IF('TD Siniestros'!F29="","",'TD Siniestros'!F29)</f>
        <v>63.093239803238568</v>
      </c>
      <c r="H30" s="11">
        <f>IF('TD Siniestros'!G29="","",'TD Siniestros'!G29)</f>
        <v>76.604810731333728</v>
      </c>
      <c r="I30" s="11">
        <f t="shared" si="0"/>
        <v>1.2124466798001929</v>
      </c>
    </row>
    <row r="31" spans="2:9" ht="15" customHeight="1" x14ac:dyDescent="0.35">
      <c r="B31" s="8">
        <f>IF('TD Siniestros'!A30="","",'TD Siniestros'!A30)</f>
        <v>22</v>
      </c>
      <c r="C31" s="9" t="str">
        <f>IF('TD Siniestros'!B30="","",'TD Siniestros'!B30)</f>
        <v>Afirme</v>
      </c>
      <c r="D31" s="10">
        <f>IF('TD Siniestros'!C30="","",'TD Siniestros'!C30)</f>
        <v>4023680.9663699991</v>
      </c>
      <c r="E31" s="21">
        <f>IF('TD Siniestros'!D30="","",'TD Siniestros'!D30)</f>
        <v>-24.268200618245807</v>
      </c>
      <c r="F31" s="11">
        <f>IF('TD Siniestros'!E30="","",'TD Siniestros'!E30)</f>
        <v>6211.6198499999991</v>
      </c>
      <c r="G31" s="11">
        <f>IF('TD Siniestros'!F30="","",'TD Siniestros'!F30)</f>
        <v>53.254486458489872</v>
      </c>
      <c r="H31" s="11">
        <f>IF('TD Siniestros'!G30="","",'TD Siniestros'!G30)</f>
        <v>66.000956727193326</v>
      </c>
      <c r="I31" s="11">
        <f t="shared" si="0"/>
        <v>0.75990136080774795</v>
      </c>
    </row>
    <row r="32" spans="2:9" ht="15" customHeight="1" x14ac:dyDescent="0.35">
      <c r="B32" s="8">
        <f>IF('TD Siniestros'!A31="","",'TD Siniestros'!A31)</f>
        <v>23</v>
      </c>
      <c r="C32" s="9" t="str">
        <f>IF('TD Siniestros'!B31="","",'TD Siniestros'!B31)</f>
        <v>AIG Seguros</v>
      </c>
      <c r="D32" s="10">
        <f>IF('TD Siniestros'!C31="","",'TD Siniestros'!C31)</f>
        <v>1748324.0765999996</v>
      </c>
      <c r="E32" s="21">
        <f>IF('TD Siniestros'!D31="","",'TD Siniestros'!D31)</f>
        <v>-23.222923203804712</v>
      </c>
      <c r="F32" s="11">
        <f>IF('TD Siniestros'!E31="","",'TD Siniestros'!E31)</f>
        <v>17967.172770000001</v>
      </c>
      <c r="G32" s="11">
        <f>IF('TD Siniestros'!F31="","",'TD Siniestros'!F31)</f>
        <v>26.515439343245916</v>
      </c>
      <c r="H32" s="11">
        <f>IF('TD Siniestros'!G31="","",'TD Siniestros'!G31)</f>
        <v>30.482210441252349</v>
      </c>
      <c r="I32" s="11">
        <f t="shared" si="0"/>
        <v>0.3301836939969563</v>
      </c>
    </row>
    <row r="33" spans="2:11" ht="15" customHeight="1" x14ac:dyDescent="0.35">
      <c r="B33" s="8">
        <f>IF('TD Siniestros'!A32="","",'TD Siniestros'!A32)</f>
        <v>24</v>
      </c>
      <c r="C33" s="9" t="str">
        <f>IF('TD Siniestros'!B32="","",'TD Siniestros'!B32)</f>
        <v>Seguros SURA</v>
      </c>
      <c r="D33" s="10">
        <f>IF('TD Siniestros'!C32="","",'TD Siniestros'!C32)</f>
        <v>2920017.6211400004</v>
      </c>
      <c r="E33" s="21">
        <f>IF('TD Siniestros'!D32="","",'TD Siniestros'!D32)</f>
        <v>-24.737652213948959</v>
      </c>
      <c r="F33" s="11">
        <f>IF('TD Siniestros'!E32="","",'TD Siniestros'!E32)</f>
        <v>9867.9815999999992</v>
      </c>
      <c r="G33" s="11">
        <f>IF('TD Siniestros'!F32="","",'TD Siniestros'!F32)</f>
        <v>45.093298540716567</v>
      </c>
      <c r="H33" s="11">
        <f>IF('TD Siniestros'!G32="","",'TD Siniestros'!G32)</f>
        <v>58.884940548818157</v>
      </c>
      <c r="I33" s="11">
        <f t="shared" si="0"/>
        <v>0.55146652590816947</v>
      </c>
    </row>
    <row r="34" spans="2:11" ht="15" customHeight="1" x14ac:dyDescent="0.35">
      <c r="B34" s="8">
        <f>IF('TD Siniestros'!A33="","",'TD Siniestros'!A33)</f>
        <v>25</v>
      </c>
      <c r="C34" s="9" t="str">
        <f>IF('TD Siniestros'!B33="","",'TD Siniestros'!B33)</f>
        <v>Agroasemex</v>
      </c>
      <c r="D34" s="10">
        <f>IF('TD Siniestros'!C33="","",'TD Siniestros'!C33)</f>
        <v>7783627.2931699986</v>
      </c>
      <c r="E34" s="21">
        <f>IF('TD Siniestros'!D33="","",'TD Siniestros'!D33)</f>
        <v>36.823766794127913</v>
      </c>
      <c r="F34" s="11">
        <f>IF('TD Siniestros'!E33="","",'TD Siniestros'!E33)</f>
        <v>-7864.1248100000003</v>
      </c>
      <c r="G34" s="11">
        <f>IF('TD Siniestros'!F33="","",'TD Siniestros'!F33)</f>
        <v>120.86250847262217</v>
      </c>
      <c r="H34" s="11">
        <f>IF('TD Siniestros'!G33="","",'TD Siniestros'!G33)</f>
        <v>60.119344523508431</v>
      </c>
      <c r="I34" s="11">
        <f t="shared" si="0"/>
        <v>1.469994520325077</v>
      </c>
    </row>
    <row r="35" spans="2:11" ht="15" customHeight="1" x14ac:dyDescent="0.35">
      <c r="B35" s="8">
        <f>IF('TD Siniestros'!A34="","",'TD Siniestros'!A34)</f>
        <v>26</v>
      </c>
      <c r="C35" s="9" t="str">
        <f>IF('TD Siniestros'!B34="","",'TD Siniestros'!B34)</f>
        <v>BUPA México</v>
      </c>
      <c r="D35" s="10">
        <f>IF('TD Siniestros'!C34="","",'TD Siniestros'!C34)</f>
        <v>3435649.4209000003</v>
      </c>
      <c r="E35" s="21">
        <f>IF('TD Siniestros'!D34="","",'TD Siniestros'!D34)</f>
        <v>19.319789303708369</v>
      </c>
      <c r="F35" s="11">
        <f>IF('TD Siniestros'!E34="","",'TD Siniestros'!E34)</f>
        <v>0</v>
      </c>
      <c r="G35" s="11">
        <f>IF('TD Siniestros'!F34="","",'TD Siniestros'!F34)</f>
        <v>66.850138676474828</v>
      </c>
      <c r="H35" s="11">
        <f>IF('TD Siniestros'!G34="","",'TD Siniestros'!G34)</f>
        <v>62.695566832337313</v>
      </c>
      <c r="I35" s="11">
        <f t="shared" si="0"/>
        <v>0.64884733457274513</v>
      </c>
    </row>
    <row r="36" spans="2:11" ht="15" customHeight="1" x14ac:dyDescent="0.35">
      <c r="B36" s="8">
        <f>IF('TD Siniestros'!A35="","",'TD Siniestros'!A35)</f>
        <v>27</v>
      </c>
      <c r="C36" s="9" t="str">
        <f>IF('TD Siniestros'!B35="","",'TD Siniestros'!B35)</f>
        <v>Seguros Argos</v>
      </c>
      <c r="D36" s="10">
        <f>IF('TD Siniestros'!C35="","",'TD Siniestros'!C35)</f>
        <v>3205503.8151400001</v>
      </c>
      <c r="E36" s="21">
        <f>IF('TD Siniestros'!D35="","",'TD Siniestros'!D35)</f>
        <v>13.707169198838809</v>
      </c>
      <c r="F36" s="11">
        <f>IF('TD Siniestros'!E35="","",'TD Siniestros'!E35)</f>
        <v>38263.946329999999</v>
      </c>
      <c r="G36" s="11">
        <f>IF('TD Siniestros'!F35="","",'TD Siniestros'!F35)</f>
        <v>63.966965544263452</v>
      </c>
      <c r="H36" s="11">
        <f>IF('TD Siniestros'!G35="","",'TD Siniestros'!G35)</f>
        <v>66.122269473054402</v>
      </c>
      <c r="I36" s="11">
        <f t="shared" si="0"/>
        <v>0.60538266616024816</v>
      </c>
    </row>
    <row r="37" spans="2:11" ht="15" customHeight="1" x14ac:dyDescent="0.35">
      <c r="B37" s="8">
        <f>IF('TD Siniestros'!A36="","",'TD Siniestros'!A36)</f>
        <v>28</v>
      </c>
      <c r="C37" s="9" t="str">
        <f>IF('TD Siniestros'!B36="","",'TD Siniestros'!B36)</f>
        <v>Hir Seguros</v>
      </c>
      <c r="D37" s="10">
        <f>IF('TD Siniestros'!C36="","",'TD Siniestros'!C36)</f>
        <v>3109284.4024999999</v>
      </c>
      <c r="E37" s="21">
        <f>IF('TD Siniestros'!D36="","",'TD Siniestros'!D36)</f>
        <v>52.072699771054509</v>
      </c>
      <c r="F37" s="11">
        <f>IF('TD Siniestros'!E36="","",'TD Siniestros'!E36)</f>
        <v>211968.94493</v>
      </c>
      <c r="G37" s="11">
        <f>IF('TD Siniestros'!F36="","",'TD Siniestros'!F36)</f>
        <v>64.983296436360902</v>
      </c>
      <c r="H37" s="11">
        <f>IF('TD Siniestros'!G36="","",'TD Siniestros'!G36)</f>
        <v>43.934075106949486</v>
      </c>
      <c r="I37" s="11">
        <f t="shared" si="0"/>
        <v>0.58721093156886939</v>
      </c>
    </row>
    <row r="38" spans="2:11" ht="15" customHeight="1" x14ac:dyDescent="0.35">
      <c r="B38" s="8">
        <f>IF('TD Siniestros'!A37="","",'TD Siniestros'!A37)</f>
        <v>29</v>
      </c>
      <c r="C38" s="9" t="str">
        <f>IF('TD Siniestros'!B37="","",'TD Siniestros'!B37)</f>
        <v>Ve Por Más</v>
      </c>
      <c r="D38" s="10">
        <f>IF('TD Siniestros'!C37="","",'TD Siniestros'!C37)</f>
        <v>2840157.4867500006</v>
      </c>
      <c r="E38" s="21">
        <f>IF('TD Siniestros'!D37="","",'TD Siniestros'!D37)</f>
        <v>21.844143503163682</v>
      </c>
      <c r="F38" s="11">
        <f>IF('TD Siniestros'!E37="","",'TD Siniestros'!E37)</f>
        <v>24269.335440000003</v>
      </c>
      <c r="G38" s="11">
        <f>IF('TD Siniestros'!F37="","",'TD Siniestros'!F37)</f>
        <v>60.893885274835057</v>
      </c>
      <c r="H38" s="11">
        <f>IF('TD Siniestros'!G37="","",'TD Siniestros'!G37)</f>
        <v>61.283963055638814</v>
      </c>
      <c r="I38" s="11">
        <f t="shared" si="0"/>
        <v>0.53638435977609689</v>
      </c>
    </row>
    <row r="39" spans="2:11" ht="15" customHeight="1" x14ac:dyDescent="0.35">
      <c r="B39" s="8">
        <f>IF('TD Siniestros'!A38="","",'TD Siniestros'!A38)</f>
        <v>30</v>
      </c>
      <c r="C39" s="9" t="str">
        <f>IF('TD Siniestros'!B38="","",'TD Siniestros'!B38)</f>
        <v>FM Global</v>
      </c>
      <c r="D39" s="10">
        <f>IF('TD Siniestros'!C38="","",'TD Siniestros'!C38)</f>
        <v>4489145.7284200005</v>
      </c>
      <c r="E39" s="21">
        <f>IF('TD Siniestros'!D38="","",'TD Siniestros'!D38)</f>
        <v>691.57280353437068</v>
      </c>
      <c r="F39" s="11">
        <f>IF('TD Siniestros'!E38="","",'TD Siniestros'!E38)</f>
        <v>0</v>
      </c>
      <c r="G39" s="11">
        <f>IF('TD Siniestros'!F38="","",'TD Siniestros'!F38)</f>
        <v>100.53614608065307</v>
      </c>
      <c r="H39" s="11">
        <f>IF('TD Siniestros'!G38="","",'TD Siniestros'!G38)</f>
        <v>14.711078035385668</v>
      </c>
      <c r="I39" s="11">
        <f t="shared" si="0"/>
        <v>0.84780776020823312</v>
      </c>
    </row>
    <row r="40" spans="2:11" ht="15" customHeight="1" x14ac:dyDescent="0.35">
      <c r="B40" s="8">
        <f>IF('TD Siniestros'!A39="","",'TD Siniestros'!A39)</f>
        <v>31</v>
      </c>
      <c r="C40" s="9" t="str">
        <f>IF('TD Siniestros'!B39="","",'TD Siniestros'!B39)</f>
        <v>Cardif Vida</v>
      </c>
      <c r="D40" s="10">
        <f>IF('TD Siniestros'!C39="","",'TD Siniestros'!C39)</f>
        <v>989644.71629999997</v>
      </c>
      <c r="E40" s="21">
        <f>IF('TD Siniestros'!D39="","",'TD Siniestros'!D39)</f>
        <v>22.920915958978384</v>
      </c>
      <c r="F40" s="11">
        <f>IF('TD Siniestros'!E39="","",'TD Siniestros'!E39)</f>
        <v>-15955.739880000001</v>
      </c>
      <c r="G40" s="11">
        <f>IF('TD Siniestros'!F39="","",'TD Siniestros'!F39)</f>
        <v>24.576448151192785</v>
      </c>
      <c r="H40" s="11">
        <f>IF('TD Siniestros'!G39="","",'TD Siniestros'!G39)</f>
        <v>32.494035519558587</v>
      </c>
      <c r="I40" s="11">
        <f t="shared" si="0"/>
        <v>0.18690158909666754</v>
      </c>
    </row>
    <row r="41" spans="2:11" ht="15" customHeight="1" x14ac:dyDescent="0.35">
      <c r="B41" s="8">
        <f>IF('TD Siniestros'!A40="","",'TD Siniestros'!A40)</f>
        <v>32</v>
      </c>
      <c r="C41" s="9" t="str">
        <f>IF('TD Siniestros'!B40="","",'TD Siniestros'!B40)</f>
        <v>Patrimonial Vida</v>
      </c>
      <c r="D41" s="10">
        <f>IF('TD Siniestros'!C40="","",'TD Siniestros'!C40)</f>
        <v>1425284.76138</v>
      </c>
      <c r="E41" s="21">
        <f>IF('TD Siniestros'!D40="","",'TD Siniestros'!D40)</f>
        <v>-10.288890557642471</v>
      </c>
      <c r="F41" s="11">
        <f>IF('TD Siniestros'!E40="","",'TD Siniestros'!E40)</f>
        <v>4641.2883300000003</v>
      </c>
      <c r="G41" s="11">
        <f>IF('TD Siniestros'!F40="","",'TD Siniestros'!F40)</f>
        <v>36.796094833599909</v>
      </c>
      <c r="H41" s="11">
        <f>IF('TD Siniestros'!G40="","",'TD Siniestros'!G40)</f>
        <v>154.00032932965513</v>
      </c>
      <c r="I41" s="11">
        <f t="shared" si="0"/>
        <v>0.26917537418189375</v>
      </c>
    </row>
    <row r="42" spans="2:11" ht="15" customHeight="1" x14ac:dyDescent="0.35">
      <c r="B42" s="8">
        <f>IF('TD Siniestros'!A41="","",'TD Siniestros'!A41)</f>
        <v>33</v>
      </c>
      <c r="C42" s="9" t="str">
        <f>IF('TD Siniestros'!B41="","",'TD Siniestros'!B41)</f>
        <v>ANA</v>
      </c>
      <c r="D42" s="10">
        <f>IF('TD Siniestros'!C41="","",'TD Siniestros'!C41)</f>
        <v>2507486.2306199996</v>
      </c>
      <c r="E42" s="21">
        <f>IF('TD Siniestros'!D41="","",'TD Siniestros'!D41)</f>
        <v>5.456139344772537</v>
      </c>
      <c r="F42" s="11">
        <f>IF('TD Siniestros'!E41="","",'TD Siniestros'!E41)</f>
        <v>43643.057390000002</v>
      </c>
      <c r="G42" s="11">
        <f>IF('TD Siniestros'!F41="","",'TD Siniestros'!F41)</f>
        <v>65.809040651965248</v>
      </c>
      <c r="H42" s="11">
        <f>IF('TD Siniestros'!G41="","",'TD Siniestros'!G41)</f>
        <v>68.217373688957863</v>
      </c>
      <c r="I42" s="11">
        <f t="shared" si="0"/>
        <v>0.47355697799615576</v>
      </c>
      <c r="K42" s="55"/>
    </row>
    <row r="43" spans="2:11" ht="15" customHeight="1" x14ac:dyDescent="0.35">
      <c r="B43" s="8">
        <f>IF('TD Siniestros'!A42="","",'TD Siniestros'!A42)</f>
        <v>34</v>
      </c>
      <c r="C43" s="9" t="str">
        <f>IF('TD Siniestros'!B42="","",'TD Siniestros'!B42)</f>
        <v>Seguros Azteca</v>
      </c>
      <c r="D43" s="10">
        <f>IF('TD Siniestros'!C42="","",'TD Siniestros'!C42)</f>
        <v>1143311.3761600002</v>
      </c>
      <c r="E43" s="21">
        <f>IF('TD Siniestros'!D42="","",'TD Siniestros'!D42)</f>
        <v>-47.987599050341736</v>
      </c>
      <c r="F43" s="11">
        <f>IF('TD Siniestros'!E42="","",'TD Siniestros'!E42)</f>
        <v>0</v>
      </c>
      <c r="G43" s="11">
        <f>IF('TD Siniestros'!F42="","",'TD Siniestros'!F42)</f>
        <v>31.232025975814793</v>
      </c>
      <c r="H43" s="11">
        <f>IF('TD Siniestros'!G42="","",'TD Siniestros'!G42)</f>
        <v>49.128299608110396</v>
      </c>
      <c r="I43" s="11">
        <f t="shared" si="0"/>
        <v>0.21592265336949976</v>
      </c>
    </row>
    <row r="44" spans="2:11" ht="15" customHeight="1" x14ac:dyDescent="0.35">
      <c r="B44" s="8">
        <f>IF('TD Siniestros'!A43="","",'TD Siniestros'!A43)</f>
        <v>35</v>
      </c>
      <c r="C44" s="9" t="str">
        <f>IF('TD Siniestros'!B43="","",'TD Siniestros'!B43)</f>
        <v>General de Seguros</v>
      </c>
      <c r="D44" s="10">
        <f>IF('TD Siniestros'!C43="","",'TD Siniestros'!C43)</f>
        <v>1890637.6256499998</v>
      </c>
      <c r="E44" s="21">
        <f>IF('TD Siniestros'!D43="","",'TD Siniestros'!D43)</f>
        <v>2.7387331832495754</v>
      </c>
      <c r="F44" s="11">
        <f>IF('TD Siniestros'!E43="","",'TD Siniestros'!E43)</f>
        <v>59442.927379999994</v>
      </c>
      <c r="G44" s="11">
        <f>IF('TD Siniestros'!F43="","",'TD Siniestros'!F43)</f>
        <v>51.923344694866636</v>
      </c>
      <c r="H44" s="11">
        <f>IF('TD Siniestros'!G43="","",'TD Siniestros'!G43)</f>
        <v>60.215204565148419</v>
      </c>
      <c r="I44" s="11">
        <f t="shared" si="0"/>
        <v>0.35706064087429251</v>
      </c>
    </row>
    <row r="45" spans="2:11" ht="15" customHeight="1" x14ac:dyDescent="0.35">
      <c r="B45" s="8">
        <f>IF('TD Siniestros'!A44="","",'TD Siniestros'!A44)</f>
        <v>36</v>
      </c>
      <c r="C45" s="9" t="str">
        <f>IF('TD Siniestros'!B44="","",'TD Siniestros'!B44)</f>
        <v>Thona</v>
      </c>
      <c r="D45" s="10">
        <f>IF('TD Siniestros'!C44="","",'TD Siniestros'!C44)</f>
        <v>2484832.9470700002</v>
      </c>
      <c r="E45" s="21">
        <f>IF('TD Siniestros'!D44="","",'TD Siniestros'!D44)</f>
        <v>9.927193623945584</v>
      </c>
      <c r="F45" s="11">
        <f>IF('TD Siniestros'!E44="","",'TD Siniestros'!E44)</f>
        <v>10665.362419999999</v>
      </c>
      <c r="G45" s="11">
        <f>IF('TD Siniestros'!F44="","",'TD Siniestros'!F44)</f>
        <v>70.125427652443918</v>
      </c>
      <c r="H45" s="11">
        <f>IF('TD Siniestros'!G44="","",'TD Siniestros'!G44)</f>
        <v>63.921513702119</v>
      </c>
      <c r="I45" s="11">
        <f t="shared" si="0"/>
        <v>0.46927874094399241</v>
      </c>
    </row>
    <row r="46" spans="2:11" ht="15" customHeight="1" x14ac:dyDescent="0.35">
      <c r="B46" s="8">
        <f>IF('TD Siniestros'!A45="","",'TD Siniestros'!A45)</f>
        <v>37</v>
      </c>
      <c r="C46" s="9" t="str">
        <f>IF('TD Siniestros'!B45="","",'TD Siniestros'!B45)</f>
        <v>Plan Seguro</v>
      </c>
      <c r="D46" s="10">
        <f>IF('TD Siniestros'!C45="","",'TD Siniestros'!C45)</f>
        <v>1900700.6871099998</v>
      </c>
      <c r="E46" s="21">
        <f>IF('TD Siniestros'!D45="","",'TD Siniestros'!D45)</f>
        <v>17.318418323565311</v>
      </c>
      <c r="F46" s="11">
        <f>IF('TD Siniestros'!E45="","",'TD Siniestros'!E45)</f>
        <v>0</v>
      </c>
      <c r="G46" s="11">
        <f>IF('TD Siniestros'!F45="","",'TD Siniestros'!F45)</f>
        <v>60.945711777960788</v>
      </c>
      <c r="H46" s="11">
        <f>IF('TD Siniestros'!G45="","",'TD Siniestros'!G45)</f>
        <v>60.004492612809187</v>
      </c>
      <c r="I46" s="11">
        <f t="shared" si="0"/>
        <v>0.35896112308480055</v>
      </c>
    </row>
    <row r="47" spans="2:11" ht="15" customHeight="1" x14ac:dyDescent="0.35">
      <c r="B47" s="8">
        <f>IF('TD Siniestros'!A46="","",'TD Siniestros'!A46)</f>
        <v>38</v>
      </c>
      <c r="C47" s="9" t="str">
        <f>IF('TD Siniestros'!B46="","",'TD Siniestros'!B46)</f>
        <v>El Potosí</v>
      </c>
      <c r="D47" s="10">
        <f>IF('TD Siniestros'!C46="","",'TD Siniestros'!C46)</f>
        <v>1285979.8998999998</v>
      </c>
      <c r="E47" s="21">
        <f>IF('TD Siniestros'!D46="","",'TD Siniestros'!D46)</f>
        <v>27.93117876532305</v>
      </c>
      <c r="F47" s="11">
        <f>IF('TD Siniestros'!E46="","",'TD Siniestros'!E46)</f>
        <v>5429.0483400000003</v>
      </c>
      <c r="G47" s="11">
        <f>IF('TD Siniestros'!F46="","",'TD Siniestros'!F46)</f>
        <v>50.168104756991639</v>
      </c>
      <c r="H47" s="11">
        <f>IF('TD Siniestros'!G46="","",'TD Siniestros'!G46)</f>
        <v>47.642014509341664</v>
      </c>
      <c r="I47" s="11">
        <f t="shared" si="0"/>
        <v>0.24286663979401615</v>
      </c>
    </row>
    <row r="48" spans="2:11" ht="15" customHeight="1" x14ac:dyDescent="0.35">
      <c r="B48" s="8">
        <f>IF('TD Siniestros'!A47="","",'TD Siniestros'!A47)</f>
        <v>39</v>
      </c>
      <c r="C48" s="9" t="str">
        <f>IF('TD Siniestros'!B47="","",'TD Siniestros'!B47)</f>
        <v>HDI Global Seguros</v>
      </c>
      <c r="D48" s="10">
        <f>IF('TD Siniestros'!C47="","",'TD Siniestros'!C47)</f>
        <v>1523839.6024199999</v>
      </c>
      <c r="E48" s="21">
        <f>IF('TD Siniestros'!D47="","",'TD Siniestros'!D47)</f>
        <v>45.884312362972544</v>
      </c>
      <c r="F48" s="11">
        <f>IF('TD Siniestros'!E47="","",'TD Siniestros'!E47)</f>
        <v>0</v>
      </c>
      <c r="G48" s="11">
        <f>IF('TD Siniestros'!F47="","",'TD Siniestros'!F47)</f>
        <v>61.73291171712215</v>
      </c>
      <c r="H48" s="11">
        <f>IF('TD Siniestros'!G47="","",'TD Siniestros'!G47)</f>
        <v>56.691082630488822</v>
      </c>
      <c r="I48" s="11">
        <f t="shared" si="0"/>
        <v>0.2877881713808853</v>
      </c>
    </row>
    <row r="49" spans="2:9" ht="15" customHeight="1" x14ac:dyDescent="0.35">
      <c r="B49" s="8">
        <f>IF('TD Siniestros'!A48="","",'TD Siniestros'!A48)</f>
        <v>40</v>
      </c>
      <c r="C49" s="9" t="str">
        <f>IF('TD Siniestros'!B48="","",'TD Siniestros'!B48)</f>
        <v>Cardif Seguros Generales</v>
      </c>
      <c r="D49" s="10">
        <f>IF('TD Siniestros'!C48="","",'TD Siniestros'!C48)</f>
        <v>454287.14779999998</v>
      </c>
      <c r="E49" s="21">
        <f>IF('TD Siniestros'!D48="","",'TD Siniestros'!D48)</f>
        <v>36.765153336038317</v>
      </c>
      <c r="F49" s="11">
        <f>IF('TD Siniestros'!E48="","",'TD Siniestros'!E48)</f>
        <v>0</v>
      </c>
      <c r="G49" s="11">
        <f>IF('TD Siniestros'!F48="","",'TD Siniestros'!F48)</f>
        <v>19.473080831093572</v>
      </c>
      <c r="H49" s="11">
        <f>IF('TD Siniestros'!G48="","",'TD Siniestros'!G48)</f>
        <v>13.619565896729396</v>
      </c>
      <c r="I49" s="11">
        <f t="shared" si="0"/>
        <v>8.5795425804379308E-2</v>
      </c>
    </row>
    <row r="50" spans="2:9" ht="15" customHeight="1" x14ac:dyDescent="0.35">
      <c r="B50" s="8">
        <f>IF('TD Siniestros'!A49="","",'TD Siniestros'!A49)</f>
        <v>41</v>
      </c>
      <c r="C50" s="9" t="str">
        <f>IF('TD Siniestros'!B49="","",'TD Siniestros'!B49)</f>
        <v>Insignia Life</v>
      </c>
      <c r="D50" s="10">
        <f>IF('TD Siniestros'!C49="","",'TD Siniestros'!C49)</f>
        <v>1088842.1981000002</v>
      </c>
      <c r="E50" s="21">
        <f>IF('TD Siniestros'!D49="","",'TD Siniestros'!D49)</f>
        <v>39.570868928069473</v>
      </c>
      <c r="F50" s="11">
        <f>IF('TD Siniestros'!E49="","",'TD Siniestros'!E49)</f>
        <v>50732.197780000002</v>
      </c>
      <c r="G50" s="11">
        <f>IF('TD Siniestros'!F49="","",'TD Siniestros'!F49)</f>
        <v>47.404293767666708</v>
      </c>
      <c r="H50" s="11">
        <f>IF('TD Siniestros'!G49="","",'TD Siniestros'!G49)</f>
        <v>37.969192956953407</v>
      </c>
      <c r="I50" s="11">
        <f t="shared" si="0"/>
        <v>0.20563575366849912</v>
      </c>
    </row>
    <row r="51" spans="2:9" ht="15" customHeight="1" x14ac:dyDescent="0.35">
      <c r="B51" s="8">
        <f>IF('TD Siniestros'!A50="","",'TD Siniestros'!A50)</f>
        <v>42</v>
      </c>
      <c r="C51" s="9" t="str">
        <f>IF('TD Siniestros'!B50="","",'TD Siniestros'!B50)</f>
        <v>Seguros Azteca Daños</v>
      </c>
      <c r="D51" s="10">
        <f>IF('TD Siniestros'!C50="","",'TD Siniestros'!C50)</f>
        <v>-326644.54847999994</v>
      </c>
      <c r="E51" s="21">
        <f>IF('TD Siniestros'!D50="","",'TD Siniestros'!D50)</f>
        <v>-128.85794717980389</v>
      </c>
      <c r="F51" s="11">
        <f>IF('TD Siniestros'!E50="","",'TD Siniestros'!E50)</f>
        <v>5540.9719999999998</v>
      </c>
      <c r="G51" s="11">
        <f>IF('TD Siniestros'!F50="","",'TD Siniestros'!F50)</f>
        <v>-14.341358411780345</v>
      </c>
      <c r="H51" s="11">
        <f>IF('TD Siniestros'!G50="","",'TD Siniestros'!G50)</f>
        <v>58.464584405628287</v>
      </c>
      <c r="I51" s="11">
        <f t="shared" si="0"/>
        <v>-6.1689194288759977E-2</v>
      </c>
    </row>
    <row r="52" spans="2:9" ht="15" customHeight="1" x14ac:dyDescent="0.35">
      <c r="B52" s="8">
        <f>IF('TD Siniestros'!A51="","",'TD Siniestros'!A51)</f>
        <v>43</v>
      </c>
      <c r="C52" s="9" t="str">
        <f>IF('TD Siniestros'!B51="","",'TD Siniestros'!B51)</f>
        <v>Prudential</v>
      </c>
      <c r="D52" s="10">
        <f>IF('TD Siniestros'!C51="","",'TD Siniestros'!C51)</f>
        <v>310392.83140999998</v>
      </c>
      <c r="E52" s="21">
        <f>IF('TD Siniestros'!D51="","",'TD Siniestros'!D51)</f>
        <v>11.768028228771875</v>
      </c>
      <c r="F52" s="11">
        <f>IF('TD Siniestros'!E51="","",'TD Siniestros'!E51)</f>
        <v>0</v>
      </c>
      <c r="G52" s="11">
        <f>IF('TD Siniestros'!F51="","",'TD Siniestros'!F51)</f>
        <v>14.188761774039834</v>
      </c>
      <c r="H52" s="11">
        <f>IF('TD Siniestros'!G51="","",'TD Siniestros'!G51)</f>
        <v>14.586251803654774</v>
      </c>
      <c r="I52" s="11">
        <f t="shared" si="0"/>
        <v>5.8619939539147743E-2</v>
      </c>
    </row>
    <row r="53" spans="2:9" ht="15" customHeight="1" x14ac:dyDescent="0.35">
      <c r="B53" s="8">
        <f>IF('TD Siniestros'!A52="","",'TD Siniestros'!A52)</f>
        <v>44</v>
      </c>
      <c r="C53" s="9" t="str">
        <f>IF('TD Siniestros'!B52="","",'TD Siniestros'!B52)</f>
        <v>BBVA Bancomer Salud</v>
      </c>
      <c r="D53" s="10">
        <f>IF('TD Siniestros'!C52="","",'TD Siniestros'!C52)</f>
        <v>1489469.5836099999</v>
      </c>
      <c r="E53" s="21">
        <f>IF('TD Siniestros'!D52="","",'TD Siniestros'!D52)</f>
        <v>44.612290991519068</v>
      </c>
      <c r="F53" s="11">
        <f>IF('TD Siniestros'!E52="","",'TD Siniestros'!E52)</f>
        <v>0</v>
      </c>
      <c r="G53" s="11">
        <f>IF('TD Siniestros'!F52="","",'TD Siniestros'!F52)</f>
        <v>75.469453988809704</v>
      </c>
      <c r="H53" s="11">
        <f>IF('TD Siniestros'!G52="","",'TD Siniestros'!G52)</f>
        <v>59.318513225441571</v>
      </c>
      <c r="I53" s="11">
        <f t="shared" si="0"/>
        <v>0.28129714381607585</v>
      </c>
    </row>
    <row r="54" spans="2:9" ht="15" customHeight="1" x14ac:dyDescent="0.35">
      <c r="B54" s="8">
        <f>IF('TD Siniestros'!A53="","",'TD Siniestros'!A53)</f>
        <v>45</v>
      </c>
      <c r="C54" s="9" t="str">
        <f>IF('TD Siniestros'!B53="","",'TD Siniestros'!B53)</f>
        <v>Primero Seguros</v>
      </c>
      <c r="D54" s="10">
        <f>IF('TD Siniestros'!C53="","",'TD Siniestros'!C53)</f>
        <v>1225231.4686299996</v>
      </c>
      <c r="E54" s="21">
        <f>IF('TD Siniestros'!D53="","",'TD Siniestros'!D53)</f>
        <v>89.329456222891451</v>
      </c>
      <c r="F54" s="11">
        <f>IF('TD Siniestros'!E53="","",'TD Siniestros'!E53)</f>
        <v>0</v>
      </c>
      <c r="G54" s="11">
        <f>IF('TD Siniestros'!F53="","",'TD Siniestros'!F53)</f>
        <v>62.094784519897992</v>
      </c>
      <c r="H54" s="11">
        <f>IF('TD Siniestros'!G53="","",'TD Siniestros'!G53)</f>
        <v>43.81377253726987</v>
      </c>
      <c r="I54" s="11">
        <f t="shared" si="0"/>
        <v>0.23139385753944905</v>
      </c>
    </row>
    <row r="55" spans="2:9" ht="15" customHeight="1" x14ac:dyDescent="0.35">
      <c r="B55" s="8">
        <f>IF('TD Siniestros'!A54="","",'TD Siniestros'!A54)</f>
        <v>46</v>
      </c>
      <c r="C55" s="9" t="str">
        <f>IF('TD Siniestros'!B54="","",'TD Siniestros'!B54)</f>
        <v>El Águila</v>
      </c>
      <c r="D55" s="10">
        <f>IF('TD Siniestros'!C54="","",'TD Siniestros'!C54)</f>
        <v>797301.19118000008</v>
      </c>
      <c r="E55" s="21">
        <f>IF('TD Siniestros'!D54="","",'TD Siniestros'!D54)</f>
        <v>-63.490271960214052</v>
      </c>
      <c r="F55" s="11">
        <f>IF('TD Siniestros'!E54="","",'TD Siniestros'!E54)</f>
        <v>0</v>
      </c>
      <c r="G55" s="11">
        <f>IF('TD Siniestros'!F54="","",'TD Siniestros'!F54)</f>
        <v>44.175340419379609</v>
      </c>
      <c r="H55" s="11">
        <f>IF('TD Siniestros'!G54="","",'TD Siniestros'!G54)</f>
        <v>130.11726996622647</v>
      </c>
      <c r="I55" s="11">
        <f t="shared" si="0"/>
        <v>0.15057611804096682</v>
      </c>
    </row>
    <row r="56" spans="2:9" ht="15" customHeight="1" x14ac:dyDescent="0.35">
      <c r="B56" s="8">
        <f>IF('TD Siniestros'!A55="","",'TD Siniestros'!A55)</f>
        <v>47</v>
      </c>
      <c r="C56" s="9" t="str">
        <f>IF('TD Siniestros'!B55="","",'TD Siniestros'!B55)</f>
        <v>Swiss Re Corporate Solutions</v>
      </c>
      <c r="D56" s="10">
        <f>IF('TD Siniestros'!C55="","",'TD Siniestros'!C55)</f>
        <v>246604.93112000002</v>
      </c>
      <c r="E56" s="21">
        <f>IF('TD Siniestros'!D55="","",'TD Siniestros'!D55)</f>
        <v>-2.0576056830322154</v>
      </c>
      <c r="F56" s="11">
        <f>IF('TD Siniestros'!E55="","",'TD Siniestros'!E55)</f>
        <v>0</v>
      </c>
      <c r="G56" s="11">
        <f>IF('TD Siniestros'!F55="","",'TD Siniestros'!F55)</f>
        <v>15.026762041796518</v>
      </c>
      <c r="H56" s="11">
        <f>IF('TD Siniestros'!G55="","",'TD Siniestros'!G55)</f>
        <v>26.425530372570595</v>
      </c>
      <c r="I56" s="11">
        <f t="shared" si="0"/>
        <v>4.6573131494828598E-2</v>
      </c>
    </row>
    <row r="57" spans="2:9" ht="15" customHeight="1" x14ac:dyDescent="0.35">
      <c r="B57" s="8">
        <f>IF('TD Siniestros'!A56="","",'TD Siniestros'!A56)</f>
        <v>48</v>
      </c>
      <c r="C57" s="9" t="str">
        <f>IF('TD Siniestros'!B56="","",'TD Siniestros'!B56)</f>
        <v>La Latinoamericana</v>
      </c>
      <c r="D57" s="10">
        <f>IF('TD Siniestros'!C56="","",'TD Siniestros'!C56)</f>
        <v>903430.55419000005</v>
      </c>
      <c r="E57" s="21">
        <f>IF('TD Siniestros'!D56="","",'TD Siniestros'!D56)</f>
        <v>11.221104379394319</v>
      </c>
      <c r="F57" s="11">
        <f>IF('TD Siniestros'!E56="","",'TD Siniestros'!E56)</f>
        <v>1942.6958099999999</v>
      </c>
      <c r="G57" s="11">
        <f>IF('TD Siniestros'!F56="","",'TD Siniestros'!F56)</f>
        <v>58.533928933661151</v>
      </c>
      <c r="H57" s="11">
        <f>IF('TD Siniestros'!G56="","",'TD Siniestros'!G56)</f>
        <v>59.378051978518506</v>
      </c>
      <c r="I57" s="11">
        <f t="shared" si="0"/>
        <v>0.17061941870198213</v>
      </c>
    </row>
    <row r="58" spans="2:9" ht="15" customHeight="1" x14ac:dyDescent="0.35">
      <c r="B58" s="8">
        <f>IF('TD Siniestros'!A57="","",'TD Siniestros'!A57)</f>
        <v>49</v>
      </c>
      <c r="C58" s="9" t="str">
        <f>IF('TD Siniestros'!B57="","",'TD Siniestros'!B57)</f>
        <v>Pan-American México</v>
      </c>
      <c r="D58" s="10">
        <f>IF('TD Siniestros'!C57="","",'TD Siniestros'!C57)</f>
        <v>616577.49138999998</v>
      </c>
      <c r="E58" s="21">
        <f>IF('TD Siniestros'!D57="","",'TD Siniestros'!D57)</f>
        <v>8.2081456901031515</v>
      </c>
      <c r="F58" s="11">
        <f>IF('TD Siniestros'!E57="","",'TD Siniestros'!E57)</f>
        <v>15347.123949999999</v>
      </c>
      <c r="G58" s="11">
        <f>IF('TD Siniestros'!F57="","",'TD Siniestros'!F57)</f>
        <v>48.812533659071747</v>
      </c>
      <c r="H58" s="11">
        <f>IF('TD Siniestros'!G57="","",'TD Siniestros'!G57)</f>
        <v>51.396406932907887</v>
      </c>
      <c r="I58" s="11">
        <f t="shared" si="0"/>
        <v>0.11644513535410449</v>
      </c>
    </row>
    <row r="59" spans="2:9" ht="15" customHeight="1" x14ac:dyDescent="0.35">
      <c r="B59" s="8">
        <f>IF('TD Siniestros'!A58="","",'TD Siniestros'!A58)</f>
        <v>50</v>
      </c>
      <c r="C59" s="9" t="str">
        <f>IF('TD Siniestros'!B58="","",'TD Siniestros'!B58)</f>
        <v>General de Salud</v>
      </c>
      <c r="D59" s="10">
        <f>IF('TD Siniestros'!C58="","",'TD Siniestros'!C58)</f>
        <v>999739.62903000007</v>
      </c>
      <c r="E59" s="21">
        <f>IF('TD Siniestros'!D58="","",'TD Siniestros'!D58)</f>
        <v>4.7772091657502624</v>
      </c>
      <c r="F59" s="11">
        <f>IF('TD Siniestros'!E58="","",'TD Siniestros'!E58)</f>
        <v>0</v>
      </c>
      <c r="G59" s="11">
        <f>IF('TD Siniestros'!F58="","",'TD Siniestros'!F58)</f>
        <v>79.83970804811284</v>
      </c>
      <c r="H59" s="11">
        <f>IF('TD Siniestros'!G58="","",'TD Siniestros'!G58)</f>
        <v>90.033958444414722</v>
      </c>
      <c r="I59" s="11">
        <f t="shared" si="0"/>
        <v>0.1888080866507425</v>
      </c>
    </row>
    <row r="60" spans="2:9" ht="15" customHeight="1" x14ac:dyDescent="0.35">
      <c r="B60" s="8">
        <f>IF('TD Siniestros'!A59="","",'TD Siniestros'!A59)</f>
        <v>51</v>
      </c>
      <c r="C60" s="9" t="str">
        <f>IF('TD Siniestros'!B59="","",'TD Siniestros'!B59)</f>
        <v>Assurant Vida</v>
      </c>
      <c r="D60" s="10">
        <f>IF('TD Siniestros'!C59="","",'TD Siniestros'!C59)</f>
        <v>205119.13970000003</v>
      </c>
      <c r="E60" s="21">
        <f>IF('TD Siniestros'!D59="","",'TD Siniestros'!D59)</f>
        <v>-5.2195374874378082</v>
      </c>
      <c r="F60" s="11">
        <f>IF('TD Siniestros'!E59="","",'TD Siniestros'!E59)</f>
        <v>-769.45040000000006</v>
      </c>
      <c r="G60" s="11">
        <f>IF('TD Siniestros'!F59="","",'TD Siniestros'!F59)</f>
        <v>18.433744035272561</v>
      </c>
      <c r="H60" s="11">
        <f>IF('TD Siniestros'!G59="","",'TD Siniestros'!G59)</f>
        <v>37.091663891121961</v>
      </c>
      <c r="I60" s="11">
        <f t="shared" si="0"/>
        <v>3.8738238614967634E-2</v>
      </c>
    </row>
    <row r="61" spans="2:9" ht="15" customHeight="1" x14ac:dyDescent="0.35">
      <c r="B61" s="8">
        <f>IF('TD Siniestros'!A60="","",'TD Siniestros'!A60)</f>
        <v>52</v>
      </c>
      <c r="C61" s="9" t="str">
        <f>IF('TD Siniestros'!B60="","",'TD Siniestros'!B60)</f>
        <v>Tokio Marine</v>
      </c>
      <c r="D61" s="10">
        <f>IF('TD Siniestros'!C60="","",'TD Siniestros'!C60)</f>
        <v>653583.8543799998</v>
      </c>
      <c r="E61" s="21">
        <f>IF('TD Siniestros'!D60="","",'TD Siniestros'!D60)</f>
        <v>-17.650237044958182</v>
      </c>
      <c r="F61" s="11">
        <f>IF('TD Siniestros'!E60="","",'TD Siniestros'!E60)</f>
        <v>2128.16608</v>
      </c>
      <c r="G61" s="11">
        <f>IF('TD Siniestros'!F60="","",'TD Siniestros'!F60)</f>
        <v>59.188382861471702</v>
      </c>
      <c r="H61" s="11">
        <f>IF('TD Siniestros'!G60="","",'TD Siniestros'!G60)</f>
        <v>70.694059713022099</v>
      </c>
      <c r="I61" s="11">
        <f t="shared" si="0"/>
        <v>0.1234340556561075</v>
      </c>
    </row>
    <row r="62" spans="2:9" ht="15" customHeight="1" x14ac:dyDescent="0.35">
      <c r="B62" s="8">
        <f>IF('TD Siniestros'!A61="","",'TD Siniestros'!A61)</f>
        <v>53</v>
      </c>
      <c r="C62" s="9" t="str">
        <f>IF('TD Siniestros'!B61="","",'TD Siniestros'!B61)</f>
        <v>Berkley Seguros</v>
      </c>
      <c r="D62" s="10">
        <f>IF('TD Siniestros'!C61="","",'TD Siniestros'!C61)</f>
        <v>258290.47988</v>
      </c>
      <c r="E62" s="21">
        <f>IF('TD Siniestros'!D61="","",'TD Siniestros'!D61)</f>
        <v>9.339513991934556</v>
      </c>
      <c r="F62" s="11">
        <f>IF('TD Siniestros'!E61="","",'TD Siniestros'!E61)</f>
        <v>10994.39241</v>
      </c>
      <c r="G62" s="11">
        <f>IF('TD Siniestros'!F61="","",'TD Siniestros'!F61)</f>
        <v>28.572512985118848</v>
      </c>
      <c r="H62" s="11">
        <f>IF('TD Siniestros'!G61="","",'TD Siniestros'!G61)</f>
        <v>30.577820989484778</v>
      </c>
      <c r="I62" s="11">
        <f t="shared" si="0"/>
        <v>4.8780032210548198E-2</v>
      </c>
    </row>
    <row r="63" spans="2:9" ht="15" customHeight="1" x14ac:dyDescent="0.35">
      <c r="B63" s="8">
        <f>IF('TD Siniestros'!A62="","",'TD Siniestros'!A62)</f>
        <v>54</v>
      </c>
      <c r="C63" s="9" t="str">
        <f>IF('TD Siniestros'!B62="","",'TD Siniestros'!B62)</f>
        <v>Sompo Japan</v>
      </c>
      <c r="D63" s="10">
        <f>IF('TD Siniestros'!C62="","",'TD Siniestros'!C62)</f>
        <v>200055.58729000002</v>
      </c>
      <c r="E63" s="21">
        <f>IF('TD Siniestros'!D62="","",'TD Siniestros'!D62)</f>
        <v>27.873413676849744</v>
      </c>
      <c r="F63" s="11">
        <f>IF('TD Siniestros'!E62="","",'TD Siniestros'!E62)</f>
        <v>8.2452299999999994</v>
      </c>
      <c r="G63" s="11">
        <f>IF('TD Siniestros'!F62="","",'TD Siniestros'!F62)</f>
        <v>25.306089973688334</v>
      </c>
      <c r="H63" s="11">
        <f>IF('TD Siniestros'!G62="","",'TD Siniestros'!G62)</f>
        <v>23.896256018416015</v>
      </c>
      <c r="I63" s="11">
        <f t="shared" si="0"/>
        <v>3.7781949982981067E-2</v>
      </c>
    </row>
    <row r="64" spans="2:9" ht="15" customHeight="1" x14ac:dyDescent="0.35">
      <c r="B64" s="8">
        <f>IF('TD Siniestros'!A63="","",'TD Siniestros'!A63)</f>
        <v>55</v>
      </c>
      <c r="C64" s="9" t="str">
        <f>IF('TD Siniestros'!B63="","",'TD Siniestros'!B63)</f>
        <v>Atradius</v>
      </c>
      <c r="D64" s="10">
        <f>IF('TD Siniestros'!C63="","",'TD Siniestros'!C63)</f>
        <v>512306.32352999999</v>
      </c>
      <c r="E64" s="21">
        <f>IF('TD Siniestros'!D63="","",'TD Siniestros'!D63)</f>
        <v>77.778155099514095</v>
      </c>
      <c r="F64" s="11">
        <f>IF('TD Siniestros'!E63="","",'TD Siniestros'!E63)</f>
        <v>11411.505220000001</v>
      </c>
      <c r="G64" s="11">
        <f>IF('TD Siniestros'!F63="","",'TD Siniestros'!F63)</f>
        <v>70.710339205433115</v>
      </c>
      <c r="H64" s="11">
        <f>IF('TD Siniestros'!G63="","",'TD Siniestros'!G63)</f>
        <v>40.070369303342169</v>
      </c>
      <c r="I64" s="11">
        <f t="shared" si="0"/>
        <v>9.6752768336917636E-2</v>
      </c>
    </row>
    <row r="65" spans="2:9" ht="15" customHeight="1" x14ac:dyDescent="0.35">
      <c r="B65" s="8">
        <f>IF('TD Siniestros'!A64="","",'TD Siniestros'!A64)</f>
        <v>56</v>
      </c>
      <c r="C65" s="9" t="str">
        <f>IF('TD Siniestros'!B64="","",'TD Siniestros'!B64)</f>
        <v>AXA Salud</v>
      </c>
      <c r="D65" s="10">
        <f>IF('TD Siniestros'!C64="","",'TD Siniestros'!C64)</f>
        <v>636538.17339000001</v>
      </c>
      <c r="E65" s="21">
        <f>IF('TD Siniestros'!D64="","",'TD Siniestros'!D64)</f>
        <v>-4.2299915131005505E-2</v>
      </c>
      <c r="F65" s="11">
        <f>IF('TD Siniestros'!E64="","",'TD Siniestros'!E64)</f>
        <v>0</v>
      </c>
      <c r="G65" s="11">
        <f>IF('TD Siniestros'!F64="","",'TD Siniestros'!F64)</f>
        <v>94.733367258358243</v>
      </c>
      <c r="H65" s="11">
        <f>IF('TD Siniestros'!G64="","",'TD Siniestros'!G64)</f>
        <v>105.4353837399252</v>
      </c>
      <c r="I65" s="11">
        <f t="shared" si="0"/>
        <v>0.12021485505634391</v>
      </c>
    </row>
    <row r="66" spans="2:9" ht="15" customHeight="1" x14ac:dyDescent="0.35">
      <c r="B66" s="8">
        <f>IF('TD Siniestros'!A65="","",'TD Siniestros'!A65)</f>
        <v>57</v>
      </c>
      <c r="C66" s="9" t="str">
        <f>IF('TD Siniestros'!B65="","",'TD Siniestros'!B65)</f>
        <v>PREVEM Seguros</v>
      </c>
      <c r="D66" s="10">
        <f>IF('TD Siniestros'!C65="","",'TD Siniestros'!C65)</f>
        <v>473218.97325000004</v>
      </c>
      <c r="E66" s="21">
        <f>IF('TD Siniestros'!D65="","",'TD Siniestros'!D65)</f>
        <v>6.3466405240692803</v>
      </c>
      <c r="F66" s="11">
        <f>IF('TD Siniestros'!E65="","",'TD Siniestros'!E65)</f>
        <v>0</v>
      </c>
      <c r="G66" s="11">
        <f>IF('TD Siniestros'!F65="","",'TD Siniestros'!F65)</f>
        <v>71.463111274875104</v>
      </c>
      <c r="H66" s="11">
        <f>IF('TD Siniestros'!G65="","",'TD Siniestros'!G65)</f>
        <v>71.689592565064459</v>
      </c>
      <c r="I66" s="11">
        <f t="shared" si="0"/>
        <v>8.9370838478065651E-2</v>
      </c>
    </row>
    <row r="67" spans="2:9" ht="15" customHeight="1" x14ac:dyDescent="0.35">
      <c r="B67" s="8">
        <f>IF('TD Siniestros'!A66="","",'TD Siniestros'!A66)</f>
        <v>58</v>
      </c>
      <c r="C67" s="9" t="str">
        <f>IF('TD Siniestros'!B66="","",'TD Siniestros'!B66)</f>
        <v>Solunion Crédito</v>
      </c>
      <c r="D67" s="10">
        <f>IF('TD Siniestros'!C66="","",'TD Siniestros'!C66)</f>
        <v>232317.01413000003</v>
      </c>
      <c r="E67" s="21">
        <f>IF('TD Siniestros'!D66="","",'TD Siniestros'!D66)</f>
        <v>0.77075687046133101</v>
      </c>
      <c r="F67" s="11">
        <f>IF('TD Siniestros'!E66="","",'TD Siniestros'!E66)</f>
        <v>910.07573000000002</v>
      </c>
      <c r="G67" s="11">
        <f>IF('TD Siniestros'!F66="","",'TD Siniestros'!F66)</f>
        <v>37.171938524249512</v>
      </c>
      <c r="H67" s="11">
        <f>IF('TD Siniestros'!G66="","",'TD Siniestros'!G66)</f>
        <v>41.714030135555774</v>
      </c>
      <c r="I67" s="11">
        <f t="shared" si="0"/>
        <v>4.3874754646724697E-2</v>
      </c>
    </row>
    <row r="68" spans="2:9" ht="15" customHeight="1" x14ac:dyDescent="0.35">
      <c r="B68" s="8">
        <f>IF('TD Siniestros'!A67="","",'TD Siniestros'!A67)</f>
        <v>59</v>
      </c>
      <c r="C68" s="9" t="str">
        <f>IF('TD Siniestros'!B67="","",'TD Siniestros'!B67)</f>
        <v>Dentegra</v>
      </c>
      <c r="D68" s="10">
        <f>IF('TD Siniestros'!C67="","",'TD Siniestros'!C67)</f>
        <v>215292.05358000001</v>
      </c>
      <c r="E68" s="21">
        <f>IF('TD Siniestros'!D67="","",'TD Siniestros'!D67)</f>
        <v>13.399897592004418</v>
      </c>
      <c r="F68" s="11">
        <f>IF('TD Siniestros'!E67="","",'TD Siniestros'!E67)</f>
        <v>2052.4416700000002</v>
      </c>
      <c r="G68" s="11">
        <f>IF('TD Siniestros'!F67="","",'TD Siniestros'!F67)</f>
        <v>35.846035420103604</v>
      </c>
      <c r="H68" s="11">
        <f>IF('TD Siniestros'!G67="","",'TD Siniestros'!G67)</f>
        <v>34.708262138455744</v>
      </c>
      <c r="I68" s="11">
        <f t="shared" si="0"/>
        <v>4.0659467252477155E-2</v>
      </c>
    </row>
    <row r="69" spans="2:9" ht="15" customHeight="1" x14ac:dyDescent="0.35">
      <c r="B69" s="8">
        <f>IF('TD Siniestros'!A68="","",'TD Siniestros'!A68)</f>
        <v>60</v>
      </c>
      <c r="C69" s="9" t="str">
        <f>IF('TD Siniestros'!B68="","",'TD Siniestros'!B68)</f>
        <v>Skandia Life</v>
      </c>
      <c r="D69" s="10">
        <f>IF('TD Siniestros'!C68="","",'TD Siniestros'!C68)</f>
        <v>130302.80914</v>
      </c>
      <c r="E69" s="21">
        <f>IF('TD Siniestros'!D68="","",'TD Siniestros'!D68)</f>
        <v>-3.188025378854531</v>
      </c>
      <c r="F69" s="11">
        <f>IF('TD Siniestros'!E68="","",'TD Siniestros'!E68)</f>
        <v>0</v>
      </c>
      <c r="G69" s="11">
        <f>IF('TD Siniestros'!F68="","",'TD Siniestros'!F68)</f>
        <v>24.937793554323154</v>
      </c>
      <c r="H69" s="11">
        <f>IF('TD Siniestros'!G68="","",'TD Siniestros'!G68)</f>
        <v>36.31199620986709</v>
      </c>
      <c r="I69" s="11">
        <f t="shared" si="0"/>
        <v>2.460863145218186E-2</v>
      </c>
    </row>
    <row r="70" spans="2:9" ht="15" customHeight="1" x14ac:dyDescent="0.35">
      <c r="B70" s="8">
        <f>IF('TD Siniestros'!A69="","",'TD Siniestros'!A69)</f>
        <v>61</v>
      </c>
      <c r="C70" s="9" t="str">
        <f>IF('TD Siniestros'!B69="","",'TD Siniestros'!B69)</f>
        <v>SHF Cred Vivienda</v>
      </c>
      <c r="D70" s="10">
        <f>IF('TD Siniestros'!C69="","",'TD Siniestros'!C69)</f>
        <v>117803.68642</v>
      </c>
      <c r="E70" s="21">
        <f>IF('TD Siniestros'!D69="","",'TD Siniestros'!D69)</f>
        <v>-158.76357444677197</v>
      </c>
      <c r="F70" s="11">
        <f>IF('TD Siniestros'!E69="","",'TD Siniestros'!E69)</f>
        <v>0</v>
      </c>
      <c r="G70" s="11">
        <f>IF('TD Siniestros'!F69="","",'TD Siniestros'!F69)</f>
        <v>25.063699520190486</v>
      </c>
      <c r="H70" s="11">
        <f>IF('TD Siniestros'!G69="","",'TD Siniestros'!G69)</f>
        <v>-39.932049247807576</v>
      </c>
      <c r="I70" s="11">
        <f t="shared" si="0"/>
        <v>2.2248081387895864E-2</v>
      </c>
    </row>
    <row r="71" spans="2:9" ht="15" customHeight="1" x14ac:dyDescent="0.35">
      <c r="B71" s="8">
        <f>IF('TD Siniestros'!A70="","",'TD Siniestros'!A70)</f>
        <v>62</v>
      </c>
      <c r="C71" s="9" t="str">
        <f>IF('TD Siniestros'!B70="","",'TD Siniestros'!B70)</f>
        <v>MediAccess</v>
      </c>
      <c r="D71" s="10">
        <f>IF('TD Siniestros'!C70="","",'TD Siniestros'!C70)</f>
        <v>241053.50839999996</v>
      </c>
      <c r="E71" s="21">
        <f>IF('TD Siniestros'!D70="","",'TD Siniestros'!D70)</f>
        <v>11.853550074939756</v>
      </c>
      <c r="F71" s="11">
        <f>IF('TD Siniestros'!E70="","",'TD Siniestros'!E70)</f>
        <v>0</v>
      </c>
      <c r="G71" s="11">
        <f>IF('TD Siniestros'!F70="","",'TD Siniestros'!F70)</f>
        <v>58.024883701709349</v>
      </c>
      <c r="H71" s="11">
        <f>IF('TD Siniestros'!G70="","",'TD Siniestros'!G70)</f>
        <v>68.824446067218574</v>
      </c>
      <c r="I71" s="11">
        <f t="shared" si="0"/>
        <v>4.5524705013055895E-2</v>
      </c>
    </row>
    <row r="72" spans="2:9" ht="15" customHeight="1" x14ac:dyDescent="0.35">
      <c r="B72" s="8">
        <f>IF('TD Siniestros'!A71="","",'TD Siniestros'!A71)</f>
        <v>63</v>
      </c>
      <c r="C72" s="9" t="str">
        <f>IF('TD Siniestros'!B71="","",'TD Siniestros'!B71)</f>
        <v>Coface</v>
      </c>
      <c r="D72" s="10">
        <f>IF('TD Siniestros'!C71="","",'TD Siniestros'!C71)</f>
        <v>114157.63875999999</v>
      </c>
      <c r="E72" s="21">
        <f>IF('TD Siniestros'!D71="","",'TD Siniestros'!D71)</f>
        <v>67.863620294549037</v>
      </c>
      <c r="F72" s="11">
        <f>IF('TD Siniestros'!E71="","",'TD Siniestros'!E71)</f>
        <v>7778.2909400000008</v>
      </c>
      <c r="G72" s="11">
        <f>IF('TD Siniestros'!F71="","",'TD Siniestros'!F71)</f>
        <v>33.332583010596991</v>
      </c>
      <c r="H72" s="11">
        <f>IF('TD Siniestros'!G71="","",'TD Siniestros'!G71)</f>
        <v>19.14150088279213</v>
      </c>
      <c r="I72" s="11">
        <f t="shared" si="0"/>
        <v>2.1559498818462315E-2</v>
      </c>
    </row>
    <row r="73" spans="2:9" ht="15" customHeight="1" x14ac:dyDescent="0.35">
      <c r="B73" s="8">
        <f>IF('TD Siniestros'!A72="","",'TD Siniestros'!A72)</f>
        <v>64</v>
      </c>
      <c r="C73" s="9" t="str">
        <f>IF('TD Siniestros'!B72="","",'TD Siniestros'!B72)</f>
        <v>Crabi</v>
      </c>
      <c r="D73" s="10">
        <f>IF('TD Siniestros'!C72="","",'TD Siniestros'!C72)</f>
        <v>148746.75174000004</v>
      </c>
      <c r="E73" s="21">
        <f>IF('TD Siniestros'!D72="","",'TD Siniestros'!D72)</f>
        <v>136.54175712303149</v>
      </c>
      <c r="F73" s="11">
        <f>IF('TD Siniestros'!E72="","",'TD Siniestros'!E72)</f>
        <v>0</v>
      </c>
      <c r="G73" s="11">
        <f>IF('TD Siniestros'!F72="","",'TD Siniestros'!F72)</f>
        <v>58.649135941800765</v>
      </c>
      <c r="H73" s="11">
        <f>IF('TD Siniestros'!G72="","",'TD Siniestros'!G72)</f>
        <v>58.95676129594456</v>
      </c>
      <c r="I73" s="11">
        <f t="shared" ref="I73:I124" si="1">IFERROR(D73/VLOOKUP("TOTAL",$C$8:$D$124,2,0)*100,"")</f>
        <v>2.8091903907812039E-2</v>
      </c>
    </row>
    <row r="74" spans="2:9" ht="15" customHeight="1" x14ac:dyDescent="0.35">
      <c r="B74" s="8">
        <f>IF('TD Siniestros'!A73="","",'TD Siniestros'!A73)</f>
        <v>65</v>
      </c>
      <c r="C74" s="9" t="str">
        <f>IF('TD Siniestros'!B73="","",'TD Siniestros'!B73)</f>
        <v>Genworth Seg. de Crédito</v>
      </c>
      <c r="D74" s="10">
        <f>IF('TD Siniestros'!C73="","",'TD Siniestros'!C73)</f>
        <v>86800.108349999995</v>
      </c>
      <c r="E74" s="21">
        <f>IF('TD Siniestros'!D73="","",'TD Siniestros'!D73)</f>
        <v>268.57577728459046</v>
      </c>
      <c r="F74" s="11">
        <f>IF('TD Siniestros'!E73="","",'TD Siniestros'!E73)</f>
        <v>0</v>
      </c>
      <c r="G74" s="11">
        <f>IF('TD Siniestros'!F73="","",'TD Siniestros'!F73)</f>
        <v>55.019274168650909</v>
      </c>
      <c r="H74" s="11">
        <f>IF('TD Siniestros'!G73="","",'TD Siniestros'!G73)</f>
        <v>21.106912559325608</v>
      </c>
      <c r="I74" s="11">
        <f t="shared" si="1"/>
        <v>1.6392830595843923E-2</v>
      </c>
    </row>
    <row r="75" spans="2:9" ht="15" customHeight="1" x14ac:dyDescent="0.35">
      <c r="B75" s="8">
        <f>IF('TD Siniestros'!A74="","",'TD Siniestros'!A74)</f>
        <v>66</v>
      </c>
      <c r="C75" s="9" t="str">
        <f>IF('TD Siniestros'!B74="","",'TD Siniestros'!B74)</f>
        <v>Odontoprev</v>
      </c>
      <c r="D75" s="10">
        <f>IF('TD Siniestros'!C74="","",'TD Siniestros'!C74)</f>
        <v>38844.704760000001</v>
      </c>
      <c r="E75" s="21">
        <f>IF('TD Siniestros'!D74="","",'TD Siniestros'!D74)</f>
        <v>28.460420435152891</v>
      </c>
      <c r="F75" s="11">
        <f>IF('TD Siniestros'!E74="","",'TD Siniestros'!E74)</f>
        <v>0</v>
      </c>
      <c r="G75" s="11">
        <f>IF('TD Siniestros'!F74="","",'TD Siniestros'!F74)</f>
        <v>28.732626325685384</v>
      </c>
      <c r="H75" s="11">
        <f>IF('TD Siniestros'!G74="","",'TD Siniestros'!G74)</f>
        <v>24.678861751301216</v>
      </c>
      <c r="I75" s="11">
        <f t="shared" si="1"/>
        <v>7.3361044908909047E-3</v>
      </c>
    </row>
    <row r="76" spans="2:9" ht="15" customHeight="1" x14ac:dyDescent="0.35">
      <c r="B76" s="8">
        <f>IF('TD Siniestros'!A75="","",'TD Siniestros'!A75)</f>
        <v>67</v>
      </c>
      <c r="C76" s="9" t="str">
        <f>IF('TD Siniestros'!B75="","",'TD Siniestros'!B75)</f>
        <v>Virginia Surety</v>
      </c>
      <c r="D76" s="10">
        <f>IF('TD Siniestros'!C75="","",'TD Siniestros'!C75)</f>
        <v>35195.982490000002</v>
      </c>
      <c r="E76" s="21">
        <f>IF('TD Siniestros'!D75="","",'TD Siniestros'!D75)</f>
        <v>-14.883814337912327</v>
      </c>
      <c r="F76" s="11">
        <f>IF('TD Siniestros'!E75="","",'TD Siniestros'!E75)</f>
        <v>0</v>
      </c>
      <c r="G76" s="11">
        <f>IF('TD Siniestros'!F75="","",'TD Siniestros'!F75)</f>
        <v>28.824077012076899</v>
      </c>
      <c r="H76" s="11">
        <f>IF('TD Siniestros'!G75="","",'TD Siniestros'!G75)</f>
        <v>32.649962021300389</v>
      </c>
      <c r="I76" s="11">
        <f t="shared" si="1"/>
        <v>6.6470168019422638E-3</v>
      </c>
    </row>
    <row r="77" spans="2:9" ht="15" customHeight="1" x14ac:dyDescent="0.35">
      <c r="B77" s="8">
        <f>IF('TD Siniestros'!A76="","",'TD Siniestros'!A76)</f>
        <v>68</v>
      </c>
      <c r="C77" s="9" t="str">
        <f>IF('TD Siniestros'!B76="","",'TD Siniestros'!B76)</f>
        <v>Tláloc Seguros</v>
      </c>
      <c r="D77" s="10">
        <f>IF('TD Siniestros'!C76="","",'TD Siniestros'!C76)</f>
        <v>94540.249620000002</v>
      </c>
      <c r="E77" s="21">
        <f>IF('TD Siniestros'!D76="","",'TD Siniestros'!D76)</f>
        <v>0</v>
      </c>
      <c r="F77" s="11">
        <f>IF('TD Siniestros'!E76="","",'TD Siniestros'!E76)</f>
        <v>0</v>
      </c>
      <c r="G77" s="11">
        <f>IF('TD Siniestros'!F76="","",'TD Siniestros'!F76)</f>
        <v>78.671469409999332</v>
      </c>
      <c r="H77" s="11">
        <f>IF('TD Siniestros'!G76="","",'TD Siniestros'!G76)</f>
        <v>0</v>
      </c>
      <c r="I77" s="11">
        <f t="shared" si="1"/>
        <v>1.7854612465002275E-2</v>
      </c>
    </row>
    <row r="78" spans="2:9" ht="15" customHeight="1" x14ac:dyDescent="0.35">
      <c r="B78" s="8">
        <f>IF('TD Siniestros'!A77="","",'TD Siniestros'!A77)</f>
        <v>69</v>
      </c>
      <c r="C78" s="9" t="str">
        <f>IF('TD Siniestros'!B77="","",'TD Siniestros'!B77)</f>
        <v>Quálitas Salud</v>
      </c>
      <c r="D78" s="10">
        <f>IF('TD Siniestros'!C77="","",'TD Siniestros'!C77)</f>
        <v>44588.06682</v>
      </c>
      <c r="E78" s="21">
        <f>IF('TD Siniestros'!D77="","",'TD Siniestros'!D77)</f>
        <v>165.4152945574769</v>
      </c>
      <c r="F78" s="11">
        <f>IF('TD Siniestros'!E77="","",'TD Siniestros'!E77)</f>
        <v>0</v>
      </c>
      <c r="G78" s="11">
        <f>IF('TD Siniestros'!F77="","",'TD Siniestros'!F77)</f>
        <v>39.195554389920204</v>
      </c>
      <c r="H78" s="11">
        <f>IF('TD Siniestros'!G77="","",'TD Siniestros'!G77)</f>
        <v>27.373697360873294</v>
      </c>
      <c r="I78" s="11">
        <f t="shared" si="1"/>
        <v>8.4207801104251648E-3</v>
      </c>
    </row>
    <row r="79" spans="2:9" ht="15" customHeight="1" x14ac:dyDescent="0.35">
      <c r="B79" s="8">
        <f>IF('TD Siniestros'!A78="","",'TD Siniestros'!A78)</f>
        <v>70</v>
      </c>
      <c r="C79" s="9" t="str">
        <f>IF('TD Siniestros'!B78="","",'TD Siniestros'!B78)</f>
        <v>SPP Seguros</v>
      </c>
      <c r="D79" s="10">
        <f>IF('TD Siniestros'!C78="","",'TD Siniestros'!C78)</f>
        <v>4464.63051</v>
      </c>
      <c r="E79" s="21">
        <f>IF('TD Siniestros'!D78="","",'TD Siniestros'!D78)</f>
        <v>-3.5943624417189457</v>
      </c>
      <c r="F79" s="11">
        <f>IF('TD Siniestros'!E78="","",'TD Siniestros'!E78)</f>
        <v>0</v>
      </c>
      <c r="G79" s="11">
        <f>IF('TD Siniestros'!F78="","",'TD Siniestros'!F78)</f>
        <v>4.594243203229837</v>
      </c>
      <c r="H79" s="11">
        <f>IF('TD Siniestros'!G78="","",'TD Siniestros'!G78)</f>
        <v>6.2886150877792133</v>
      </c>
      <c r="I79" s="11">
        <f t="shared" si="1"/>
        <v>8.4317788323897021E-4</v>
      </c>
    </row>
    <row r="80" spans="2:9" ht="15" customHeight="1" x14ac:dyDescent="0.35">
      <c r="B80" s="8">
        <f>IF('TD Siniestros'!A79="","",'TD Siniestros'!A79)</f>
        <v>71</v>
      </c>
      <c r="C80" s="9" t="str">
        <f>IF('TD Siniestros'!B79="","",'TD Siniestros'!B79)</f>
        <v>SPT</v>
      </c>
      <c r="D80" s="10">
        <f>IF('TD Siniestros'!C79="","",'TD Siniestros'!C79)</f>
        <v>43075.283600000002</v>
      </c>
      <c r="E80" s="21">
        <f>IF('TD Siniestros'!D79="","",'TD Siniestros'!D79)</f>
        <v>48.189857465169929</v>
      </c>
      <c r="F80" s="11">
        <f>IF('TD Siniestros'!E79="","",'TD Siniestros'!E79)</f>
        <v>0</v>
      </c>
      <c r="G80" s="11">
        <f>IF('TD Siniestros'!F79="","",'TD Siniestros'!F79)</f>
        <v>75.121110813405608</v>
      </c>
      <c r="H80" s="11">
        <f>IF('TD Siniestros'!G79="","",'TD Siniestros'!G79)</f>
        <v>62.609004924322477</v>
      </c>
      <c r="I80" s="11">
        <f t="shared" si="1"/>
        <v>8.1350800171291968E-3</v>
      </c>
    </row>
    <row r="81" spans="2:9" ht="15" customHeight="1" x14ac:dyDescent="0.35">
      <c r="B81" s="8">
        <f>IF('TD Siniestros'!A80="","",'TD Siniestros'!A80)</f>
        <v>72</v>
      </c>
      <c r="C81" s="9" t="str">
        <f>IF('TD Siniestros'!B80="","",'TD Siniestros'!B80)</f>
        <v>Momento Seguros</v>
      </c>
      <c r="D81" s="10">
        <f>IF('TD Siniestros'!C80="","",'TD Siniestros'!C80)</f>
        <v>12903.933760000002</v>
      </c>
      <c r="E81" s="21">
        <f>IF('TD Siniestros'!D80="","",'TD Siniestros'!D80)</f>
        <v>2391.1722125842607</v>
      </c>
      <c r="F81" s="11">
        <f>IF('TD Siniestros'!E80="","",'TD Siniestros'!E80)</f>
        <v>0</v>
      </c>
      <c r="G81" s="11">
        <f>IF('TD Siniestros'!F80="","",'TD Siniestros'!F80)</f>
        <v>31.940669148037721</v>
      </c>
      <c r="H81" s="11">
        <f>IF('TD Siniestros'!G80="","",'TD Siniestros'!G80)</f>
        <v>26.01222040957154</v>
      </c>
      <c r="I81" s="11">
        <f t="shared" si="1"/>
        <v>2.4370015679556619E-3</v>
      </c>
    </row>
    <row r="82" spans="2:9" ht="15" customHeight="1" x14ac:dyDescent="0.35">
      <c r="B82" s="8">
        <f>IF('TD Siniestros'!A81="","",'TD Siniestros'!A81)</f>
        <v>73</v>
      </c>
      <c r="C82" s="9" t="str">
        <f>IF('TD Siniestros'!B81="","",'TD Siniestros'!B81)</f>
        <v>Citibanamex Pensiones</v>
      </c>
      <c r="D82" s="10">
        <f>IF('TD Siniestros'!C81="","",'TD Siniestros'!C81)</f>
        <v>799861.30914000003</v>
      </c>
      <c r="E82" s="21">
        <f>IF('TD Siniestros'!D81="","",'TD Siniestros'!D81)</f>
        <v>0.73069368594009809</v>
      </c>
      <c r="F82" s="11">
        <f>IF('TD Siniestros'!E81="","",'TD Siniestros'!E81)</f>
        <v>0</v>
      </c>
      <c r="G82" s="11">
        <f>IF('TD Siniestros'!F81="","",'TD Siniestros'!F81)</f>
        <v>9236.1299243413159</v>
      </c>
      <c r="H82" s="11">
        <f>IF('TD Siniestros'!G81="","",'TD Siniestros'!G81)</f>
        <v>7971.1900588838316</v>
      </c>
      <c r="I82" s="11">
        <f t="shared" si="1"/>
        <v>0.15105961490314163</v>
      </c>
    </row>
    <row r="83" spans="2:9" ht="15" customHeight="1" x14ac:dyDescent="0.35">
      <c r="B83" s="8">
        <f>IF('TD Siniestros'!A82="","",'TD Siniestros'!A82)</f>
        <v>74</v>
      </c>
      <c r="C83" s="9" t="str">
        <f>IF('TD Siniestros'!B82="","",'TD Siniestros'!B82)</f>
        <v>Zurich Daños</v>
      </c>
      <c r="D83" s="10">
        <f>IF('TD Siniestros'!C82="","",'TD Siniestros'!C82)</f>
        <v>0</v>
      </c>
      <c r="E83" s="21">
        <f>IF('TD Siniestros'!D82="","",'TD Siniestros'!D82)</f>
        <v>0</v>
      </c>
      <c r="F83" s="11">
        <f>IF('TD Siniestros'!E82="","",'TD Siniestros'!E82)</f>
        <v>0</v>
      </c>
      <c r="G83" s="11">
        <f>IF('TD Siniestros'!F82="","",'TD Siniestros'!F82)</f>
        <v>0</v>
      </c>
      <c r="H83" s="11">
        <f>IF('TD Siniestros'!G82="","",'TD Siniestros'!G82)</f>
        <v>0</v>
      </c>
      <c r="I83" s="11">
        <f t="shared" si="1"/>
        <v>0</v>
      </c>
    </row>
    <row r="84" spans="2:9" ht="15" customHeight="1" x14ac:dyDescent="0.35">
      <c r="B84" s="8">
        <f>IF('TD Siniestros'!A83="","",'TD Siniestros'!A83)</f>
        <v>150.1</v>
      </c>
      <c r="C84" s="9" t="str">
        <f>IF('TD Siniestros'!B83="","",'TD Siniestros'!B83)</f>
        <v>TOTAL RESTO</v>
      </c>
      <c r="D84" s="10">
        <f>IF('TD Siniestros'!C83="","",'TD Siniestros'!C83)</f>
        <v>111313712.70919999</v>
      </c>
      <c r="E84" s="21">
        <f>IF('TD Siniestros'!D83="","",'TD Siniestros'!D83)</f>
        <v>8.0520486432482663</v>
      </c>
      <c r="F84" s="11">
        <f>IF('TD Siniestros'!E83="","",'TD Siniestros'!E83)</f>
        <v>528895.05640999996</v>
      </c>
      <c r="G84" s="11">
        <f>IF('TD Siniestros'!F83="","",'TD Siniestros'!F83)</f>
        <v>58.75453238528636</v>
      </c>
      <c r="H84" s="11">
        <f>IF('TD Siniestros'!G83="","",'TD Siniestros'!G83)</f>
        <v>58.550002076531726</v>
      </c>
      <c r="I84" s="11">
        <f t="shared" si="1"/>
        <v>21.022402738007116</v>
      </c>
    </row>
    <row r="85" spans="2:9" ht="15" customHeight="1" x14ac:dyDescent="0.35">
      <c r="B85" s="8">
        <f>IF('TD Siniestros'!A84="","",'TD Siniestros'!A84)</f>
        <v>200</v>
      </c>
      <c r="C85" s="9" t="str">
        <f>IF('TD Siniestros'!B84="","",'TD Siniestros'!B84)</f>
        <v>Patria</v>
      </c>
      <c r="D85" s="10">
        <f>IF('TD Siniestros'!C84="","",'TD Siniestros'!C84)</f>
        <v>0</v>
      </c>
      <c r="E85" s="21">
        <f>IF('TD Siniestros'!D84="","",'TD Siniestros'!D84)</f>
        <v>0</v>
      </c>
      <c r="F85" s="11">
        <f>IF('TD Siniestros'!E84="","",'TD Siniestros'!E84)</f>
        <v>0</v>
      </c>
      <c r="G85" s="11">
        <f>IF('TD Siniestros'!F84="","",'TD Siniestros'!F84)</f>
        <v>0</v>
      </c>
      <c r="H85" s="11">
        <f>IF('TD Siniestros'!G84="","",'TD Siniestros'!G84)</f>
        <v>0</v>
      </c>
      <c r="I85" s="11">
        <f t="shared" si="1"/>
        <v>0</v>
      </c>
    </row>
    <row r="86" spans="2:9" ht="15" customHeight="1" x14ac:dyDescent="0.35">
      <c r="B86" s="8">
        <f>IF('TD Siniestros'!A85="","",'TD Siniestros'!A85)</f>
        <v>201.1</v>
      </c>
      <c r="C86" s="9" t="str">
        <f>IF('TD Siniestros'!B85="","",'TD Siniestros'!B85)</f>
        <v>TOTAL</v>
      </c>
      <c r="D86" s="10">
        <f>IF('TD Siniestros'!C85="","",'TD Siniestros'!C85)</f>
        <v>529500429.12055981</v>
      </c>
      <c r="E86" s="21">
        <f>IF('TD Siniestros'!D85="","",'TD Siniestros'!D85)</f>
        <v>5.6125767937261317</v>
      </c>
      <c r="F86" s="11">
        <f>IF('TD Siniestros'!E85="","",'TD Siniestros'!E85)</f>
        <v>1717760.1243500002</v>
      </c>
      <c r="G86" s="11">
        <f>IF('TD Siniestros'!F85="","",'TD Siniestros'!F85)</f>
        <v>57.85439942295524</v>
      </c>
      <c r="H86" s="11">
        <f>IF('TD Siniestros'!G85="","",'TD Siniestros'!G85)</f>
        <v>63.865707030381344</v>
      </c>
      <c r="I86" s="11">
        <f t="shared" si="1"/>
        <v>100</v>
      </c>
    </row>
    <row r="87" spans="2:9" ht="15" customHeight="1" x14ac:dyDescent="0.35">
      <c r="B87" s="8" t="str">
        <f>IF('TD Siniestros'!A86="","",'TD Siniestros'!A86)</f>
        <v/>
      </c>
      <c r="C87" s="9" t="str">
        <f>IF('TD Siniestros'!B86="","",'TD Siniestros'!B86)</f>
        <v/>
      </c>
      <c r="D87" s="10" t="str">
        <f>IF('TD Siniestros'!C86="","",'TD Siniestros'!C86)</f>
        <v/>
      </c>
      <c r="E87" s="21" t="str">
        <f>IF('TD Siniestros'!D86="","",'TD Siniestros'!D86)</f>
        <v/>
      </c>
      <c r="F87" s="11" t="str">
        <f>IF('TD Siniestros'!E86="","",'TD Siniestros'!E86)</f>
        <v/>
      </c>
      <c r="G87" s="11" t="str">
        <f>IF('TD Siniestros'!F86="","",'TD Siniestros'!F86)</f>
        <v/>
      </c>
      <c r="H87" s="11" t="str">
        <f>IF('TD Siniestros'!G86="","",'TD Siniestros'!G86)</f>
        <v/>
      </c>
      <c r="I87" s="11" t="str">
        <f t="shared" si="1"/>
        <v/>
      </c>
    </row>
    <row r="88" spans="2:9" ht="15" customHeight="1" x14ac:dyDescent="0.35">
      <c r="B88" s="8" t="str">
        <f>IF('TD Siniestros'!A87="","",'TD Siniestros'!A87)</f>
        <v/>
      </c>
      <c r="C88" s="9" t="str">
        <f>IF('TD Siniestros'!B87="","",'TD Siniestros'!B87)</f>
        <v/>
      </c>
      <c r="D88" s="10" t="str">
        <f>IF('TD Siniestros'!C87="","",'TD Siniestros'!C87)</f>
        <v/>
      </c>
      <c r="E88" s="21" t="str">
        <f>IF('TD Siniestros'!D87="","",'TD Siniestros'!D87)</f>
        <v/>
      </c>
      <c r="F88" s="11" t="str">
        <f>IF('TD Siniestros'!E87="","",'TD Siniestros'!E87)</f>
        <v/>
      </c>
      <c r="G88" s="11" t="str">
        <f>IF('TD Siniestros'!F87="","",'TD Siniestros'!F87)</f>
        <v/>
      </c>
      <c r="H88" s="11" t="str">
        <f>IF('TD Siniestros'!G87="","",'TD Siniestros'!G87)</f>
        <v/>
      </c>
      <c r="I88" s="11" t="str">
        <f t="shared" si="1"/>
        <v/>
      </c>
    </row>
    <row r="89" spans="2:9" ht="15" customHeight="1" x14ac:dyDescent="0.35">
      <c r="B89" s="8" t="str">
        <f>IF('TD Siniestros'!A88="","",'TD Siniestros'!A88)</f>
        <v/>
      </c>
      <c r="C89" s="9" t="str">
        <f>IF('TD Siniestros'!B88="","",'TD Siniestros'!B88)</f>
        <v/>
      </c>
      <c r="D89" s="10" t="str">
        <f>IF('TD Siniestros'!C88="","",'TD Siniestros'!C88)</f>
        <v/>
      </c>
      <c r="E89" s="21" t="str">
        <f>IF('TD Siniestros'!D88="","",'TD Siniestros'!D88)</f>
        <v/>
      </c>
      <c r="F89" s="11" t="str">
        <f>IF('TD Siniestros'!E88="","",'TD Siniestros'!E88)</f>
        <v/>
      </c>
      <c r="G89" s="11" t="str">
        <f>IF('TD Siniestros'!F88="","",'TD Siniestros'!F88)</f>
        <v/>
      </c>
      <c r="H89" s="11" t="str">
        <f>IF('TD Siniestros'!G88="","",'TD Siniestros'!G88)</f>
        <v/>
      </c>
      <c r="I89" s="11" t="str">
        <f t="shared" si="1"/>
        <v/>
      </c>
    </row>
    <row r="90" spans="2:9" ht="15" customHeight="1" x14ac:dyDescent="0.35">
      <c r="B90" s="8" t="str">
        <f>IF('TD Siniestros'!A89="","",'TD Siniestros'!A89)</f>
        <v/>
      </c>
      <c r="C90" s="9" t="str">
        <f>IF('TD Siniestros'!B89="","",'TD Siniestros'!B89)</f>
        <v/>
      </c>
      <c r="D90" s="10" t="str">
        <f>IF('TD Siniestros'!C89="","",'TD Siniestros'!C89)</f>
        <v/>
      </c>
      <c r="E90" s="21" t="str">
        <f>IF('TD Siniestros'!D89="","",'TD Siniestros'!D89)</f>
        <v/>
      </c>
      <c r="F90" s="11" t="str">
        <f>IF('TD Siniestros'!E89="","",'TD Siniestros'!E89)</f>
        <v/>
      </c>
      <c r="G90" s="11" t="str">
        <f>IF('TD Siniestros'!F89="","",'TD Siniestros'!F89)</f>
        <v/>
      </c>
      <c r="H90" s="11" t="str">
        <f>IF('TD Siniestros'!G89="","",'TD Siniestros'!G89)</f>
        <v/>
      </c>
      <c r="I90" s="11" t="str">
        <f t="shared" si="1"/>
        <v/>
      </c>
    </row>
    <row r="91" spans="2:9" ht="15" customHeight="1" x14ac:dyDescent="0.35">
      <c r="B91" s="8" t="str">
        <f>IF('TD Siniestros'!A90="","",'TD Siniestros'!A90)</f>
        <v/>
      </c>
      <c r="C91" s="9" t="str">
        <f>IF('TD Siniestros'!B90="","",'TD Siniestros'!B90)</f>
        <v/>
      </c>
      <c r="D91" s="10" t="str">
        <f>IF('TD Siniestros'!C90="","",'TD Siniestros'!C90)</f>
        <v/>
      </c>
      <c r="E91" s="21" t="str">
        <f>IF('TD Siniestros'!D90="","",'TD Siniestros'!D90)</f>
        <v/>
      </c>
      <c r="F91" s="11" t="str">
        <f>IF('TD Siniestros'!E90="","",'TD Siniestros'!E90)</f>
        <v/>
      </c>
      <c r="G91" s="11" t="str">
        <f>IF('TD Siniestros'!F90="","",'TD Siniestros'!F90)</f>
        <v/>
      </c>
      <c r="H91" s="11" t="str">
        <f>IF('TD Siniestros'!G90="","",'TD Siniestros'!G90)</f>
        <v/>
      </c>
      <c r="I91" s="11" t="str">
        <f t="shared" si="1"/>
        <v/>
      </c>
    </row>
    <row r="92" spans="2:9" ht="15" customHeight="1" x14ac:dyDescent="0.35">
      <c r="B92" s="8" t="str">
        <f>IF('TD Siniestros'!A91="","",'TD Siniestros'!A91)</f>
        <v/>
      </c>
      <c r="C92" s="9" t="str">
        <f>IF('TD Siniestros'!B91="","",'TD Siniestros'!B91)</f>
        <v/>
      </c>
      <c r="D92" s="10" t="str">
        <f>IF('TD Siniestros'!C91="","",'TD Siniestros'!C91)</f>
        <v/>
      </c>
      <c r="E92" s="21" t="str">
        <f>IF('TD Siniestros'!D91="","",'TD Siniestros'!D91)</f>
        <v/>
      </c>
      <c r="F92" s="11" t="str">
        <f>IF('TD Siniestros'!E91="","",'TD Siniestros'!E91)</f>
        <v/>
      </c>
      <c r="G92" s="11" t="str">
        <f>IF('TD Siniestros'!F91="","",'TD Siniestros'!F91)</f>
        <v/>
      </c>
      <c r="H92" s="11" t="str">
        <f>IF('TD Siniestros'!G91="","",'TD Siniestros'!G91)</f>
        <v/>
      </c>
      <c r="I92" s="11" t="str">
        <f t="shared" si="1"/>
        <v/>
      </c>
    </row>
    <row r="93" spans="2:9" ht="15" customHeight="1" x14ac:dyDescent="0.35">
      <c r="B93" s="8" t="str">
        <f>IF('TD Siniestros'!A92="","",'TD Siniestros'!A92)</f>
        <v/>
      </c>
      <c r="C93" s="9" t="str">
        <f>IF('TD Siniestros'!B92="","",'TD Siniestros'!B92)</f>
        <v/>
      </c>
      <c r="D93" s="10" t="str">
        <f>IF('TD Siniestros'!C92="","",'TD Siniestros'!C92)</f>
        <v/>
      </c>
      <c r="E93" s="21" t="str">
        <f>IF('TD Siniestros'!D92="","",'TD Siniestros'!D92)</f>
        <v/>
      </c>
      <c r="F93" s="11" t="str">
        <f>IF('TD Siniestros'!E92="","",'TD Siniestros'!E92)</f>
        <v/>
      </c>
      <c r="G93" s="11" t="str">
        <f>IF('TD Siniestros'!F92="","",'TD Siniestros'!F92)</f>
        <v/>
      </c>
      <c r="H93" s="11" t="str">
        <f>IF('TD Siniestros'!G92="","",'TD Siniestros'!G92)</f>
        <v/>
      </c>
      <c r="I93" s="11" t="str">
        <f t="shared" si="1"/>
        <v/>
      </c>
    </row>
    <row r="94" spans="2:9" ht="15" customHeight="1" x14ac:dyDescent="0.35">
      <c r="B94" s="8" t="str">
        <f>IF('TD Siniestros'!A93="","",'TD Siniestros'!A93)</f>
        <v/>
      </c>
      <c r="C94" s="9" t="str">
        <f>IF('TD Siniestros'!B93="","",'TD Siniestros'!B93)</f>
        <v/>
      </c>
      <c r="D94" s="10" t="str">
        <f>IF('TD Siniestros'!C93="","",'TD Siniestros'!C93)</f>
        <v/>
      </c>
      <c r="E94" s="21" t="str">
        <f>IF('TD Siniestros'!D93="","",'TD Siniestros'!D93)</f>
        <v/>
      </c>
      <c r="F94" s="11" t="str">
        <f>IF('TD Siniestros'!E93="","",'TD Siniestros'!E93)</f>
        <v/>
      </c>
      <c r="G94" s="11" t="str">
        <f>IF('TD Siniestros'!F93="","",'TD Siniestros'!F93)</f>
        <v/>
      </c>
      <c r="H94" s="11" t="str">
        <f>IF('TD Siniestros'!G93="","",'TD Siniestros'!G93)</f>
        <v/>
      </c>
      <c r="I94" s="11" t="str">
        <f t="shared" si="1"/>
        <v/>
      </c>
    </row>
    <row r="95" spans="2:9" x14ac:dyDescent="0.35">
      <c r="B95" s="22" t="str">
        <f>IF('TD Siniestros'!A94="","",'TD Siniestros'!A94)</f>
        <v/>
      </c>
      <c r="C95" s="22" t="str">
        <f>IF('TD Siniestros'!B94="","",'TD Siniestros'!B94)</f>
        <v/>
      </c>
      <c r="D95" s="22" t="str">
        <f>IF('TD Siniestros'!C94="","",'TD Siniestros'!C94)</f>
        <v/>
      </c>
      <c r="E95" s="23" t="str">
        <f>IF('TD Siniestros'!D94="","",'TD Siniestros'!D94)</f>
        <v/>
      </c>
      <c r="F95" s="24" t="str">
        <f>IF('TD Siniestros'!E94="","",'TD Siniestros'!E94)</f>
        <v/>
      </c>
      <c r="G95" s="24" t="str">
        <f>IF('TD Siniestros'!F94="","",'TD Siniestros'!F94)</f>
        <v/>
      </c>
      <c r="H95" s="24" t="str">
        <f>IF('TD Siniestros'!G94="","",'TD Siniestros'!G94)</f>
        <v/>
      </c>
      <c r="I95" s="24" t="str">
        <f t="shared" si="1"/>
        <v/>
      </c>
    </row>
    <row r="96" spans="2:9" x14ac:dyDescent="0.35">
      <c r="B96" s="22" t="str">
        <f>IF('TD Siniestros'!A95="","",'TD Siniestros'!A95)</f>
        <v/>
      </c>
      <c r="C96" s="22" t="str">
        <f>IF('TD Siniestros'!B95="","",'TD Siniestros'!B95)</f>
        <v/>
      </c>
      <c r="D96" s="22" t="str">
        <f>IF('TD Siniestros'!C95="","",'TD Siniestros'!C95)</f>
        <v/>
      </c>
      <c r="E96" s="23" t="str">
        <f>IF('TD Siniestros'!D95="","",'TD Siniestros'!D95)</f>
        <v/>
      </c>
      <c r="F96" s="24" t="str">
        <f>IF('TD Siniestros'!E95="","",'TD Siniestros'!E95)</f>
        <v/>
      </c>
      <c r="G96" s="24" t="str">
        <f>IF('TD Siniestros'!F95="","",'TD Siniestros'!F95)</f>
        <v/>
      </c>
      <c r="H96" s="24" t="str">
        <f>IF('TD Siniestros'!G95="","",'TD Siniestros'!G95)</f>
        <v/>
      </c>
      <c r="I96" s="24" t="str">
        <f t="shared" si="1"/>
        <v/>
      </c>
    </row>
    <row r="97" spans="2:9" x14ac:dyDescent="0.35">
      <c r="B97" s="22" t="str">
        <f>IF('TD Siniestros'!A96="","",'TD Siniestros'!A96)</f>
        <v/>
      </c>
      <c r="C97" s="22" t="str">
        <f>IF('TD Siniestros'!B96="","",'TD Siniestros'!B96)</f>
        <v/>
      </c>
      <c r="D97" s="22" t="str">
        <f>IF('TD Siniestros'!C96="","",'TD Siniestros'!C96)</f>
        <v/>
      </c>
      <c r="E97" s="23" t="str">
        <f>IF('TD Siniestros'!D96="","",'TD Siniestros'!D96)</f>
        <v/>
      </c>
      <c r="F97" s="24" t="str">
        <f>IF('TD Siniestros'!E96="","",'TD Siniestros'!E96)</f>
        <v/>
      </c>
      <c r="G97" s="24" t="str">
        <f>IF('TD Siniestros'!F96="","",'TD Siniestros'!F96)</f>
        <v/>
      </c>
      <c r="H97" s="24" t="str">
        <f>IF('TD Siniestros'!G96="","",'TD Siniestros'!G96)</f>
        <v/>
      </c>
      <c r="I97" s="24" t="str">
        <f t="shared" si="1"/>
        <v/>
      </c>
    </row>
    <row r="98" spans="2:9" x14ac:dyDescent="0.35">
      <c r="B98" s="22" t="str">
        <f>IF('TD Siniestros'!A97="","",'TD Siniestros'!A97)</f>
        <v/>
      </c>
      <c r="C98" s="22" t="str">
        <f>IF('TD Siniestros'!B97="","",'TD Siniestros'!B97)</f>
        <v/>
      </c>
      <c r="D98" s="22" t="str">
        <f>IF('TD Siniestros'!C97="","",'TD Siniestros'!C97)</f>
        <v/>
      </c>
      <c r="E98" s="23" t="str">
        <f>IF('TD Siniestros'!D97="","",'TD Siniestros'!D97)</f>
        <v/>
      </c>
      <c r="F98" s="24" t="str">
        <f>IF('TD Siniestros'!E97="","",'TD Siniestros'!E97)</f>
        <v/>
      </c>
      <c r="G98" s="24" t="str">
        <f>IF('TD Siniestros'!F97="","",'TD Siniestros'!F97)</f>
        <v/>
      </c>
      <c r="H98" s="24" t="str">
        <f>IF('TD Siniestros'!G97="","",'TD Siniestros'!G97)</f>
        <v/>
      </c>
      <c r="I98" s="24" t="str">
        <f t="shared" si="1"/>
        <v/>
      </c>
    </row>
    <row r="99" spans="2:9" x14ac:dyDescent="0.35">
      <c r="B99" s="22" t="str">
        <f>IF('TD Siniestros'!A98="","",'TD Siniestros'!A98)</f>
        <v/>
      </c>
      <c r="C99" s="22" t="str">
        <f>IF('TD Siniestros'!B98="","",'TD Siniestros'!B98)</f>
        <v/>
      </c>
      <c r="D99" s="22" t="str">
        <f>IF('TD Siniestros'!C98="","",'TD Siniestros'!C98)</f>
        <v/>
      </c>
      <c r="E99" s="23" t="str">
        <f>IF('TD Siniestros'!D98="","",'TD Siniestros'!D98)</f>
        <v/>
      </c>
      <c r="F99" s="24" t="str">
        <f>IF('TD Siniestros'!E98="","",'TD Siniestros'!E98)</f>
        <v/>
      </c>
      <c r="G99" s="24" t="str">
        <f>IF('TD Siniestros'!F98="","",'TD Siniestros'!F98)</f>
        <v/>
      </c>
      <c r="H99" s="24" t="str">
        <f>IF('TD Siniestros'!G98="","",'TD Siniestros'!G98)</f>
        <v/>
      </c>
      <c r="I99" s="24" t="str">
        <f t="shared" si="1"/>
        <v/>
      </c>
    </row>
    <row r="100" spans="2:9" x14ac:dyDescent="0.35">
      <c r="B100" s="22" t="str">
        <f>IF('TD Siniestros'!A99="","",'TD Siniestros'!A99)</f>
        <v/>
      </c>
      <c r="C100" s="22" t="str">
        <f>IF('TD Siniestros'!B99="","",'TD Siniestros'!B99)</f>
        <v/>
      </c>
      <c r="D100" s="22" t="str">
        <f>IF('TD Siniestros'!C99="","",'TD Siniestros'!C99)</f>
        <v/>
      </c>
      <c r="E100" s="23" t="str">
        <f>IF('TD Siniestros'!D99="","",'TD Siniestros'!D99)</f>
        <v/>
      </c>
      <c r="F100" s="24" t="str">
        <f>IF('TD Siniestros'!E99="","",'TD Siniestros'!E99)</f>
        <v/>
      </c>
      <c r="G100" s="24" t="str">
        <f>IF('TD Siniestros'!F99="","",'TD Siniestros'!F99)</f>
        <v/>
      </c>
      <c r="H100" s="24" t="str">
        <f>IF('TD Siniestros'!G99="","",'TD Siniestros'!G99)</f>
        <v/>
      </c>
      <c r="I100" s="24" t="str">
        <f t="shared" si="1"/>
        <v/>
      </c>
    </row>
    <row r="101" spans="2:9" x14ac:dyDescent="0.35">
      <c r="B101" s="22" t="str">
        <f>IF('TD Siniestros'!A100="","",'TD Siniestros'!A100)</f>
        <v/>
      </c>
      <c r="C101" s="22" t="str">
        <f>IF('TD Siniestros'!B100="","",'TD Siniestros'!B100)</f>
        <v/>
      </c>
      <c r="D101" s="22" t="str">
        <f>IF('TD Siniestros'!C100="","",'TD Siniestros'!C100)</f>
        <v/>
      </c>
      <c r="E101" s="23" t="str">
        <f>IF('TD Siniestros'!D100="","",'TD Siniestros'!D100)</f>
        <v/>
      </c>
      <c r="F101" s="24" t="str">
        <f>IF('TD Siniestros'!E100="","",'TD Siniestros'!E100)</f>
        <v/>
      </c>
      <c r="G101" s="24" t="str">
        <f>IF('TD Siniestros'!F100="","",'TD Siniestros'!F100)</f>
        <v/>
      </c>
      <c r="H101" s="24" t="str">
        <f>IF('TD Siniestros'!G100="","",'TD Siniestros'!G100)</f>
        <v/>
      </c>
      <c r="I101" s="24" t="str">
        <f t="shared" si="1"/>
        <v/>
      </c>
    </row>
    <row r="102" spans="2:9" x14ac:dyDescent="0.35">
      <c r="B102" s="22" t="str">
        <f>IF('TD Siniestros'!A101="","",'TD Siniestros'!A101)</f>
        <v/>
      </c>
      <c r="C102" s="22" t="str">
        <f>IF('TD Siniestros'!B101="","",'TD Siniestros'!B101)</f>
        <v/>
      </c>
      <c r="D102" s="22" t="str">
        <f>IF('TD Siniestros'!C101="","",'TD Siniestros'!C101)</f>
        <v/>
      </c>
      <c r="E102" s="23" t="str">
        <f>IF('TD Siniestros'!D101="","",'TD Siniestros'!D101)</f>
        <v/>
      </c>
      <c r="F102" s="24" t="str">
        <f>IF('TD Siniestros'!E101="","",'TD Siniestros'!E101)</f>
        <v/>
      </c>
      <c r="G102" s="24" t="str">
        <f>IF('TD Siniestros'!F101="","",'TD Siniestros'!F101)</f>
        <v/>
      </c>
      <c r="H102" s="24" t="str">
        <f>IF('TD Siniestros'!G101="","",'TD Siniestros'!G101)</f>
        <v/>
      </c>
      <c r="I102" s="24" t="str">
        <f t="shared" si="1"/>
        <v/>
      </c>
    </row>
    <row r="103" spans="2:9" x14ac:dyDescent="0.35">
      <c r="B103" s="22" t="str">
        <f>IF('TD Siniestros'!A102="","",'TD Siniestros'!A102)</f>
        <v/>
      </c>
      <c r="C103" s="22" t="str">
        <f>IF('TD Siniestros'!B102="","",'TD Siniestros'!B102)</f>
        <v/>
      </c>
      <c r="D103" s="22" t="str">
        <f>IF('TD Siniestros'!C102="","",'TD Siniestros'!C102)</f>
        <v/>
      </c>
      <c r="E103" s="23" t="str">
        <f>IF('TD Siniestros'!D102="","",'TD Siniestros'!D102)</f>
        <v/>
      </c>
      <c r="F103" s="24" t="str">
        <f>IF('TD Siniestros'!E102="","",'TD Siniestros'!E102)</f>
        <v/>
      </c>
      <c r="G103" s="24" t="str">
        <f>IF('TD Siniestros'!F102="","",'TD Siniestros'!F102)</f>
        <v/>
      </c>
      <c r="H103" s="24" t="str">
        <f>IF('TD Siniestros'!G102="","",'TD Siniestros'!G102)</f>
        <v/>
      </c>
      <c r="I103" s="24" t="str">
        <f t="shared" si="1"/>
        <v/>
      </c>
    </row>
    <row r="104" spans="2:9" x14ac:dyDescent="0.35">
      <c r="B104" s="22" t="str">
        <f>IF('TD Siniestros'!A103="","",'TD Siniestros'!A103)</f>
        <v/>
      </c>
      <c r="C104" s="22" t="str">
        <f>IF('TD Siniestros'!B103="","",'TD Siniestros'!B103)</f>
        <v/>
      </c>
      <c r="D104" s="22" t="str">
        <f>IF('TD Siniestros'!C103="","",'TD Siniestros'!C103)</f>
        <v/>
      </c>
      <c r="E104" s="23" t="str">
        <f>IF('TD Siniestros'!D103="","",'TD Siniestros'!D103)</f>
        <v/>
      </c>
      <c r="F104" s="24" t="str">
        <f>IF('TD Siniestros'!E103="","",'TD Siniestros'!E103)</f>
        <v/>
      </c>
      <c r="G104" s="24" t="str">
        <f>IF('TD Siniestros'!F103="","",'TD Siniestros'!F103)</f>
        <v/>
      </c>
      <c r="H104" s="24" t="str">
        <f>IF('TD Siniestros'!G103="","",'TD Siniestros'!G103)</f>
        <v/>
      </c>
      <c r="I104" s="24" t="str">
        <f t="shared" si="1"/>
        <v/>
      </c>
    </row>
    <row r="105" spans="2:9" x14ac:dyDescent="0.35">
      <c r="B105" s="22" t="str">
        <f>IF('TD Siniestros'!A104="","",'TD Siniestros'!A104)</f>
        <v/>
      </c>
      <c r="C105" s="22" t="str">
        <f>IF('TD Siniestros'!B104="","",'TD Siniestros'!B104)</f>
        <v/>
      </c>
      <c r="D105" s="22" t="str">
        <f>IF('TD Siniestros'!C104="","",'TD Siniestros'!C104)</f>
        <v/>
      </c>
      <c r="E105" s="23" t="str">
        <f>IF('TD Siniestros'!D104="","",'TD Siniestros'!D104)</f>
        <v/>
      </c>
      <c r="F105" s="24" t="str">
        <f>IF('TD Siniestros'!E104="","",'TD Siniestros'!E104)</f>
        <v/>
      </c>
      <c r="G105" s="24" t="str">
        <f>IF('TD Siniestros'!F104="","",'TD Siniestros'!F104)</f>
        <v/>
      </c>
      <c r="H105" s="24" t="str">
        <f>IF('TD Siniestros'!G104="","",'TD Siniestros'!G104)</f>
        <v/>
      </c>
      <c r="I105" s="24" t="str">
        <f t="shared" si="1"/>
        <v/>
      </c>
    </row>
    <row r="106" spans="2:9" x14ac:dyDescent="0.35">
      <c r="B106" s="22" t="str">
        <f>IF('TD Siniestros'!A105="","",'TD Siniestros'!A105)</f>
        <v/>
      </c>
      <c r="C106" s="22" t="str">
        <f>IF('TD Siniestros'!B105="","",'TD Siniestros'!B105)</f>
        <v/>
      </c>
      <c r="D106" s="22" t="str">
        <f>IF('TD Siniestros'!C105="","",'TD Siniestros'!C105)</f>
        <v/>
      </c>
      <c r="E106" s="23" t="str">
        <f>IF('TD Siniestros'!D105="","",'TD Siniestros'!D105)</f>
        <v/>
      </c>
      <c r="F106" s="24" t="str">
        <f>IF('TD Siniestros'!E105="","",'TD Siniestros'!E105)</f>
        <v/>
      </c>
      <c r="G106" s="24" t="str">
        <f>IF('TD Siniestros'!F105="","",'TD Siniestros'!F105)</f>
        <v/>
      </c>
      <c r="H106" s="24" t="str">
        <f>IF('TD Siniestros'!G105="","",'TD Siniestros'!G105)</f>
        <v/>
      </c>
      <c r="I106" s="24" t="str">
        <f t="shared" si="1"/>
        <v/>
      </c>
    </row>
    <row r="107" spans="2:9" x14ac:dyDescent="0.35">
      <c r="B107" s="22" t="str">
        <f>IF('TD Siniestros'!A106="","",'TD Siniestros'!A106)</f>
        <v/>
      </c>
      <c r="C107" s="22" t="str">
        <f>IF('TD Siniestros'!B106="","",'TD Siniestros'!B106)</f>
        <v/>
      </c>
      <c r="D107" s="22" t="str">
        <f>IF('TD Siniestros'!C106="","",'TD Siniestros'!C106)</f>
        <v/>
      </c>
      <c r="E107" s="23" t="str">
        <f>IF('TD Siniestros'!D106="","",'TD Siniestros'!D106)</f>
        <v/>
      </c>
      <c r="F107" s="24" t="str">
        <f>IF('TD Siniestros'!E106="","",'TD Siniestros'!E106)</f>
        <v/>
      </c>
      <c r="G107" s="24" t="str">
        <f>IF('TD Siniestros'!F106="","",'TD Siniestros'!F106)</f>
        <v/>
      </c>
      <c r="H107" s="24" t="str">
        <f>IF('TD Siniestros'!G106="","",'TD Siniestros'!G106)</f>
        <v/>
      </c>
      <c r="I107" s="24" t="str">
        <f t="shared" si="1"/>
        <v/>
      </c>
    </row>
    <row r="108" spans="2:9" x14ac:dyDescent="0.35">
      <c r="B108" s="22" t="str">
        <f>IF('TD Siniestros'!A107="","",'TD Siniestros'!A107)</f>
        <v/>
      </c>
      <c r="C108" s="22" t="str">
        <f>IF('TD Siniestros'!B107="","",'TD Siniestros'!B107)</f>
        <v/>
      </c>
      <c r="D108" s="22" t="str">
        <f>IF('TD Siniestros'!C107="","",'TD Siniestros'!C107)</f>
        <v/>
      </c>
      <c r="E108" s="23" t="str">
        <f>IF('TD Siniestros'!D107="","",'TD Siniestros'!D107)</f>
        <v/>
      </c>
      <c r="F108" s="24" t="str">
        <f>IF('TD Siniestros'!E107="","",'TD Siniestros'!E107)</f>
        <v/>
      </c>
      <c r="G108" s="24" t="str">
        <f>IF('TD Siniestros'!F107="","",'TD Siniestros'!F107)</f>
        <v/>
      </c>
      <c r="H108" s="24" t="str">
        <f>IF('TD Siniestros'!G107="","",'TD Siniestros'!G107)</f>
        <v/>
      </c>
      <c r="I108" s="24" t="str">
        <f t="shared" si="1"/>
        <v/>
      </c>
    </row>
    <row r="109" spans="2:9" x14ac:dyDescent="0.35">
      <c r="B109" s="22" t="str">
        <f>IF('TD Siniestros'!A108="","",'TD Siniestros'!A108)</f>
        <v/>
      </c>
      <c r="C109" s="22" t="str">
        <f>IF('TD Siniestros'!B108="","",'TD Siniestros'!B108)</f>
        <v/>
      </c>
      <c r="D109" s="22" t="str">
        <f>IF('TD Siniestros'!C108="","",'TD Siniestros'!C108)</f>
        <v/>
      </c>
      <c r="E109" s="23" t="str">
        <f>IF('TD Siniestros'!D108="","",'TD Siniestros'!D108)</f>
        <v/>
      </c>
      <c r="F109" s="24" t="str">
        <f>IF('TD Siniestros'!E108="","",'TD Siniestros'!E108)</f>
        <v/>
      </c>
      <c r="G109" s="24" t="str">
        <f>IF('TD Siniestros'!F108="","",'TD Siniestros'!F108)</f>
        <v/>
      </c>
      <c r="H109" s="24" t="str">
        <f>IF('TD Siniestros'!G108="","",'TD Siniestros'!G108)</f>
        <v/>
      </c>
      <c r="I109" s="24" t="str">
        <f t="shared" si="1"/>
        <v/>
      </c>
    </row>
    <row r="110" spans="2:9" x14ac:dyDescent="0.35">
      <c r="B110" s="22" t="str">
        <f>IF('TD Siniestros'!A109="","",'TD Siniestros'!A109)</f>
        <v/>
      </c>
      <c r="C110" s="22" t="str">
        <f>IF('TD Siniestros'!B109="","",'TD Siniestros'!B109)</f>
        <v/>
      </c>
      <c r="D110" s="22" t="str">
        <f>IF('TD Siniestros'!C109="","",'TD Siniestros'!C109)</f>
        <v/>
      </c>
      <c r="E110" s="23" t="str">
        <f>IF('TD Siniestros'!D109="","",'TD Siniestros'!D109)</f>
        <v/>
      </c>
      <c r="F110" s="24" t="str">
        <f>IF('TD Siniestros'!E109="","",'TD Siniestros'!E109)</f>
        <v/>
      </c>
      <c r="G110" s="24" t="str">
        <f>IF('TD Siniestros'!F109="","",'TD Siniestros'!F109)</f>
        <v/>
      </c>
      <c r="H110" s="24" t="str">
        <f>IF('TD Siniestros'!G109="","",'TD Siniestros'!G109)</f>
        <v/>
      </c>
      <c r="I110" s="24" t="str">
        <f t="shared" si="1"/>
        <v/>
      </c>
    </row>
    <row r="111" spans="2:9" x14ac:dyDescent="0.35">
      <c r="B111" s="22" t="str">
        <f>IF('TD Siniestros'!A110="","",'TD Siniestros'!A110)</f>
        <v/>
      </c>
      <c r="C111" s="22" t="str">
        <f>IF('TD Siniestros'!B110="","",'TD Siniestros'!B110)</f>
        <v/>
      </c>
      <c r="D111" s="22" t="str">
        <f>IF('TD Siniestros'!C110="","",'TD Siniestros'!C110)</f>
        <v/>
      </c>
      <c r="E111" s="23" t="str">
        <f>IF('TD Siniestros'!D110="","",'TD Siniestros'!D110)</f>
        <v/>
      </c>
      <c r="F111" s="24" t="str">
        <f>IF('TD Siniestros'!E110="","",'TD Siniestros'!E110)</f>
        <v/>
      </c>
      <c r="G111" s="24" t="str">
        <f>IF('TD Siniestros'!F110="","",'TD Siniestros'!F110)</f>
        <v/>
      </c>
      <c r="H111" s="24" t="str">
        <f>IF('TD Siniestros'!G110="","",'TD Siniestros'!G110)</f>
        <v/>
      </c>
      <c r="I111" s="24" t="str">
        <f t="shared" si="1"/>
        <v/>
      </c>
    </row>
    <row r="112" spans="2:9" x14ac:dyDescent="0.35">
      <c r="B112" s="22" t="str">
        <f>IF('TD Siniestros'!A111="","",'TD Siniestros'!A111)</f>
        <v/>
      </c>
      <c r="C112" s="22" t="str">
        <f>IF('TD Siniestros'!B111="","",'TD Siniestros'!B111)</f>
        <v/>
      </c>
      <c r="D112" s="22" t="str">
        <f>IF('TD Siniestros'!C111="","",'TD Siniestros'!C111)</f>
        <v/>
      </c>
      <c r="E112" s="23" t="str">
        <f>IF('TD Siniestros'!D111="","",'TD Siniestros'!D111)</f>
        <v/>
      </c>
      <c r="F112" s="24" t="str">
        <f>IF('TD Siniestros'!E111="","",'TD Siniestros'!E111)</f>
        <v/>
      </c>
      <c r="G112" s="24" t="str">
        <f>IF('TD Siniestros'!F111="","",'TD Siniestros'!F111)</f>
        <v/>
      </c>
      <c r="H112" s="24" t="str">
        <f>IF('TD Siniestros'!G111="","",'TD Siniestros'!G111)</f>
        <v/>
      </c>
      <c r="I112" s="24" t="str">
        <f t="shared" si="1"/>
        <v/>
      </c>
    </row>
    <row r="113" spans="2:9" x14ac:dyDescent="0.35">
      <c r="B113" s="22" t="str">
        <f>IF('TD Siniestros'!A112="","",'TD Siniestros'!A112)</f>
        <v/>
      </c>
      <c r="C113" s="22" t="str">
        <f>IF('TD Siniestros'!B112="","",'TD Siniestros'!B112)</f>
        <v/>
      </c>
      <c r="D113" s="22" t="str">
        <f>IF('TD Siniestros'!C112="","",'TD Siniestros'!C112)</f>
        <v/>
      </c>
      <c r="E113" s="23" t="str">
        <f>IF('TD Siniestros'!D112="","",'TD Siniestros'!D112)</f>
        <v/>
      </c>
      <c r="F113" s="24" t="str">
        <f>IF('TD Siniestros'!E112="","",'TD Siniestros'!E112)</f>
        <v/>
      </c>
      <c r="G113" s="24" t="str">
        <f>IF('TD Siniestros'!F112="","",'TD Siniestros'!F112)</f>
        <v/>
      </c>
      <c r="H113" s="24" t="str">
        <f>IF('TD Siniestros'!G112="","",'TD Siniestros'!G112)</f>
        <v/>
      </c>
      <c r="I113" s="24" t="str">
        <f t="shared" si="1"/>
        <v/>
      </c>
    </row>
    <row r="114" spans="2:9" x14ac:dyDescent="0.35">
      <c r="B114" s="22" t="str">
        <f>IF('TD Siniestros'!A113="","",'TD Siniestros'!A113)</f>
        <v/>
      </c>
      <c r="C114" s="22" t="str">
        <f>IF('TD Siniestros'!B113="","",'TD Siniestros'!B113)</f>
        <v/>
      </c>
      <c r="D114" s="22" t="str">
        <f>IF('TD Siniestros'!C113="","",'TD Siniestros'!C113)</f>
        <v/>
      </c>
      <c r="E114" s="23" t="str">
        <f>IF('TD Siniestros'!D113="","",'TD Siniestros'!D113)</f>
        <v/>
      </c>
      <c r="F114" s="24" t="str">
        <f>IF('TD Siniestros'!E113="","",'TD Siniestros'!E113)</f>
        <v/>
      </c>
      <c r="G114" s="24" t="str">
        <f>IF('TD Siniestros'!F113="","",'TD Siniestros'!F113)</f>
        <v/>
      </c>
      <c r="H114" s="24" t="str">
        <f>IF('TD Siniestros'!G113="","",'TD Siniestros'!G113)</f>
        <v/>
      </c>
      <c r="I114" s="24" t="str">
        <f t="shared" si="1"/>
        <v/>
      </c>
    </row>
    <row r="115" spans="2:9" x14ac:dyDescent="0.35">
      <c r="B115" s="22" t="str">
        <f>IF('TD Siniestros'!A114="","",'TD Siniestros'!A114)</f>
        <v/>
      </c>
      <c r="C115" s="22" t="str">
        <f>IF('TD Siniestros'!B114="","",'TD Siniestros'!B114)</f>
        <v/>
      </c>
      <c r="D115" s="22" t="str">
        <f>IF('TD Siniestros'!C114="","",'TD Siniestros'!C114)</f>
        <v/>
      </c>
      <c r="E115" s="23" t="str">
        <f>IF('TD Siniestros'!D114="","",'TD Siniestros'!D114)</f>
        <v/>
      </c>
      <c r="F115" s="24" t="str">
        <f>IF('TD Siniestros'!E114="","",'TD Siniestros'!E114)</f>
        <v/>
      </c>
      <c r="G115" s="24" t="str">
        <f>IF('TD Siniestros'!F114="","",'TD Siniestros'!F114)</f>
        <v/>
      </c>
      <c r="H115" s="24" t="str">
        <f>IF('TD Siniestros'!G114="","",'TD Siniestros'!G114)</f>
        <v/>
      </c>
      <c r="I115" s="24" t="str">
        <f t="shared" si="1"/>
        <v/>
      </c>
    </row>
    <row r="116" spans="2:9" x14ac:dyDescent="0.35">
      <c r="B116" s="22" t="str">
        <f>IF('TD Siniestros'!A115="","",'TD Siniestros'!A115)</f>
        <v/>
      </c>
      <c r="C116" s="22" t="str">
        <f>IF('TD Siniestros'!B115="","",'TD Siniestros'!B115)</f>
        <v/>
      </c>
      <c r="D116" s="22" t="str">
        <f>IF('TD Siniestros'!C115="","",'TD Siniestros'!C115)</f>
        <v/>
      </c>
      <c r="E116" s="23" t="str">
        <f>IF('TD Siniestros'!D115="","",'TD Siniestros'!D115)</f>
        <v/>
      </c>
      <c r="F116" s="24" t="str">
        <f>IF('TD Siniestros'!E115="","",'TD Siniestros'!E115)</f>
        <v/>
      </c>
      <c r="G116" s="24" t="str">
        <f>IF('TD Siniestros'!F115="","",'TD Siniestros'!F115)</f>
        <v/>
      </c>
      <c r="H116" s="24" t="str">
        <f>IF('TD Siniestros'!G115="","",'TD Siniestros'!G115)</f>
        <v/>
      </c>
      <c r="I116" s="24" t="str">
        <f t="shared" si="1"/>
        <v/>
      </c>
    </row>
    <row r="117" spans="2:9" x14ac:dyDescent="0.35">
      <c r="B117" s="22" t="str">
        <f>IF('TD Siniestros'!A116="","",'TD Siniestros'!A116)</f>
        <v/>
      </c>
      <c r="C117" s="22" t="str">
        <f>IF('TD Siniestros'!B116="","",'TD Siniestros'!B116)</f>
        <v/>
      </c>
      <c r="D117" s="22" t="str">
        <f>IF('TD Siniestros'!C116="","",'TD Siniestros'!C116)</f>
        <v/>
      </c>
      <c r="E117" s="23" t="str">
        <f>IF('TD Siniestros'!D116="","",'TD Siniestros'!D116)</f>
        <v/>
      </c>
      <c r="F117" s="24" t="str">
        <f>IF('TD Siniestros'!E116="","",'TD Siniestros'!E116)</f>
        <v/>
      </c>
      <c r="G117" s="24" t="str">
        <f>IF('TD Siniestros'!F116="","",'TD Siniestros'!F116)</f>
        <v/>
      </c>
      <c r="H117" s="24" t="str">
        <f>IF('TD Siniestros'!G116="","",'TD Siniestros'!G116)</f>
        <v/>
      </c>
      <c r="I117" s="24" t="str">
        <f t="shared" si="1"/>
        <v/>
      </c>
    </row>
    <row r="118" spans="2:9" x14ac:dyDescent="0.35">
      <c r="B118" s="22" t="str">
        <f>IF('TD Siniestros'!A117="","",'TD Siniestros'!A117)</f>
        <v/>
      </c>
      <c r="C118" s="22" t="str">
        <f>IF('TD Siniestros'!B117="","",'TD Siniestros'!B117)</f>
        <v/>
      </c>
      <c r="D118" s="22" t="str">
        <f>IF('TD Siniestros'!C117="","",'TD Siniestros'!C117)</f>
        <v/>
      </c>
      <c r="E118" s="23" t="str">
        <f>IF('TD Siniestros'!D117="","",'TD Siniestros'!D117)</f>
        <v/>
      </c>
      <c r="F118" s="24" t="str">
        <f>IF('TD Siniestros'!E117="","",'TD Siniestros'!E117)</f>
        <v/>
      </c>
      <c r="G118" s="24" t="str">
        <f>IF('TD Siniestros'!F117="","",'TD Siniestros'!F117)</f>
        <v/>
      </c>
      <c r="H118" s="24" t="str">
        <f>IF('TD Siniestros'!G117="","",'TD Siniestros'!G117)</f>
        <v/>
      </c>
      <c r="I118" s="24" t="str">
        <f t="shared" si="1"/>
        <v/>
      </c>
    </row>
    <row r="119" spans="2:9" x14ac:dyDescent="0.35">
      <c r="B119" s="22" t="str">
        <f>IF('TD Siniestros'!A118="","",'TD Siniestros'!A118)</f>
        <v/>
      </c>
      <c r="C119" s="22" t="str">
        <f>IF('TD Siniestros'!B118="","",'TD Siniestros'!B118)</f>
        <v/>
      </c>
      <c r="D119" s="22" t="str">
        <f>IF('TD Siniestros'!C118="","",'TD Siniestros'!C118)</f>
        <v/>
      </c>
      <c r="E119" s="23" t="str">
        <f>IF('TD Siniestros'!D118="","",'TD Siniestros'!D118)</f>
        <v/>
      </c>
      <c r="F119" s="24" t="str">
        <f>IF('TD Siniestros'!E118="","",'TD Siniestros'!E118)</f>
        <v/>
      </c>
      <c r="G119" s="24" t="str">
        <f>IF('TD Siniestros'!F118="","",'TD Siniestros'!F118)</f>
        <v/>
      </c>
      <c r="H119" s="24" t="str">
        <f>IF('TD Siniestros'!G118="","",'TD Siniestros'!G118)</f>
        <v/>
      </c>
      <c r="I119" s="24" t="str">
        <f t="shared" si="1"/>
        <v/>
      </c>
    </row>
    <row r="120" spans="2:9" x14ac:dyDescent="0.35">
      <c r="B120" s="22" t="str">
        <f>IF('TD Siniestros'!A119="","",'TD Siniestros'!A119)</f>
        <v/>
      </c>
      <c r="C120" s="22" t="str">
        <f>IF('TD Siniestros'!B119="","",'TD Siniestros'!B119)</f>
        <v/>
      </c>
      <c r="D120" s="22" t="str">
        <f>IF('TD Siniestros'!C119="","",'TD Siniestros'!C119)</f>
        <v/>
      </c>
      <c r="E120" s="23" t="str">
        <f>IF('TD Siniestros'!D119="","",'TD Siniestros'!D119)</f>
        <v/>
      </c>
      <c r="F120" s="24" t="str">
        <f>IF('TD Siniestros'!E119="","",'TD Siniestros'!E119)</f>
        <v/>
      </c>
      <c r="G120" s="24" t="str">
        <f>IF('TD Siniestros'!F119="","",'TD Siniestros'!F119)</f>
        <v/>
      </c>
      <c r="H120" s="24" t="str">
        <f>IF('TD Siniestros'!G119="","",'TD Siniestros'!G119)</f>
        <v/>
      </c>
      <c r="I120" s="24" t="str">
        <f t="shared" si="1"/>
        <v/>
      </c>
    </row>
    <row r="121" spans="2:9" x14ac:dyDescent="0.35">
      <c r="B121" s="22" t="str">
        <f>IF('TD Siniestros'!A120="","",'TD Siniestros'!A120)</f>
        <v/>
      </c>
      <c r="C121" s="22" t="str">
        <f>IF('TD Siniestros'!B120="","",'TD Siniestros'!B120)</f>
        <v/>
      </c>
      <c r="D121" s="22" t="str">
        <f>IF('TD Siniestros'!C120="","",'TD Siniestros'!C120)</f>
        <v/>
      </c>
      <c r="E121" s="23" t="str">
        <f>IF('TD Siniestros'!D120="","",'TD Siniestros'!D120)</f>
        <v/>
      </c>
      <c r="F121" s="24" t="str">
        <f>IF('TD Siniestros'!E120="","",'TD Siniestros'!E120)</f>
        <v/>
      </c>
      <c r="G121" s="24" t="str">
        <f>IF('TD Siniestros'!F120="","",'TD Siniestros'!F120)</f>
        <v/>
      </c>
      <c r="H121" s="24" t="str">
        <f>IF('TD Siniestros'!G120="","",'TD Siniestros'!G120)</f>
        <v/>
      </c>
      <c r="I121" s="24" t="str">
        <f t="shared" si="1"/>
        <v/>
      </c>
    </row>
    <row r="122" spans="2:9" x14ac:dyDescent="0.35">
      <c r="B122" s="22" t="str">
        <f>IF('TD Siniestros'!A121="","",'TD Siniestros'!A121)</f>
        <v/>
      </c>
      <c r="C122" s="22" t="str">
        <f>IF('TD Siniestros'!B121="","",'TD Siniestros'!B121)</f>
        <v/>
      </c>
      <c r="D122" s="22" t="str">
        <f>IF('TD Siniestros'!C121="","",'TD Siniestros'!C121)</f>
        <v/>
      </c>
      <c r="E122" s="23" t="str">
        <f>IF('TD Siniestros'!D121="","",'TD Siniestros'!D121)</f>
        <v/>
      </c>
      <c r="F122" s="24" t="str">
        <f>IF('TD Siniestros'!E121="","",'TD Siniestros'!E121)</f>
        <v/>
      </c>
      <c r="G122" s="24" t="str">
        <f>IF('TD Siniestros'!F121="","",'TD Siniestros'!F121)</f>
        <v/>
      </c>
      <c r="H122" s="24" t="str">
        <f>IF('TD Siniestros'!G121="","",'TD Siniestros'!G121)</f>
        <v/>
      </c>
      <c r="I122" s="24" t="str">
        <f t="shared" si="1"/>
        <v/>
      </c>
    </row>
    <row r="123" spans="2:9" x14ac:dyDescent="0.35">
      <c r="B123" s="22" t="str">
        <f>IF('TD Siniestros'!A122="","",'TD Siniestros'!A122)</f>
        <v/>
      </c>
      <c r="C123" s="22" t="str">
        <f>IF('TD Siniestros'!B122="","",'TD Siniestros'!B122)</f>
        <v/>
      </c>
      <c r="D123" s="22" t="str">
        <f>IF('TD Siniestros'!C122="","",'TD Siniestros'!C122)</f>
        <v/>
      </c>
      <c r="E123" s="23" t="str">
        <f>IF('TD Siniestros'!D122="","",'TD Siniestros'!D122)</f>
        <v/>
      </c>
      <c r="F123" s="24" t="str">
        <f>IF('TD Siniestros'!E122="","",'TD Siniestros'!E122)</f>
        <v/>
      </c>
      <c r="G123" s="24" t="str">
        <f>IF('TD Siniestros'!F122="","",'TD Siniestros'!F122)</f>
        <v/>
      </c>
      <c r="H123" s="24" t="str">
        <f>IF('TD Siniestros'!G122="","",'TD Siniestros'!G122)</f>
        <v/>
      </c>
      <c r="I123" s="24" t="str">
        <f t="shared" si="1"/>
        <v/>
      </c>
    </row>
    <row r="124" spans="2:9" x14ac:dyDescent="0.35">
      <c r="B124" s="22" t="str">
        <f>IF('TD Siniestros'!A123="","",'TD Siniestros'!A123)</f>
        <v/>
      </c>
      <c r="C124" s="22" t="str">
        <f>IF('TD Siniestros'!B123="","",'TD Siniestros'!B123)</f>
        <v/>
      </c>
      <c r="D124" s="22" t="str">
        <f>IF('TD Siniestros'!C123="","",'TD Siniestros'!C123)</f>
        <v/>
      </c>
      <c r="E124" s="23" t="str">
        <f>IF('TD Siniestros'!D123="","",'TD Siniestros'!D123)</f>
        <v/>
      </c>
      <c r="F124" s="24" t="str">
        <f>IF('TD Siniestros'!E123="","",'TD Siniestros'!E123)</f>
        <v/>
      </c>
      <c r="G124" s="24" t="str">
        <f>IF('TD Siniestros'!F123="","",'TD Siniestros'!F123)</f>
        <v/>
      </c>
      <c r="H124" s="24" t="str">
        <f>IF('TD Siniestros'!G123="","",'TD Siniestros'!G123)</f>
        <v/>
      </c>
      <c r="I124" s="24" t="str">
        <f t="shared" si="1"/>
        <v/>
      </c>
    </row>
  </sheetData>
  <sheetProtection algorithmName="SHA-512" hashValue="E/sRW0PBg8tiIykPPUUMMpmfgc4eX+3MBR+GhfB3+8nrpOpOrG/gY8w794zm+TJVjwMWEwOvVNcHAgmdYuV7Ew==" saltValue="M+4LxO5JxbhrmROMcZZC8Q==" spinCount="100000" sheet="1" formatCells="0" formatColumns="0" formatRows="0" insertColumns="0" insertRows="0" insertHyperlinks="0" deleteColumns="0" deleteRows="0" sort="0" autoFilter="0" pivotTables="0"/>
  <mergeCells count="6">
    <mergeCell ref="E5:E6"/>
    <mergeCell ref="F5:F6"/>
    <mergeCell ref="G5:H5"/>
    <mergeCell ref="I5:I6"/>
    <mergeCell ref="B2:I2"/>
    <mergeCell ref="D4:I4"/>
  </mergeCells>
  <conditionalFormatting sqref="B8:I124">
    <cfRule type="cellIs" dxfId="5" priority="1" operator="notEqual">
      <formula>""</formula>
    </cfRule>
  </conditionalFormatting>
  <conditionalFormatting sqref="C8:C124">
    <cfRule type="containsText" dxfId="4" priority="4" operator="containsText" text="TOTAL">
      <formula>NOT(ISERROR(SEARCH("TOTAL",C8)))</formula>
    </cfRule>
  </conditionalFormatting>
  <pageMargins left="0.7" right="0.7" top="0.75" bottom="0.75" header="0.3" footer="0.3"/>
  <ignoredErrors>
    <ignoredError sqref="B3:I6 B8:H124 B7:C7 D7:H7 C2:I2 I7:I124 I1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1875-0D9D-4A31-90C5-667D7DFE230F}">
  <sheetPr codeName="Hoja10">
    <tabColor rgb="FF33CCCC"/>
  </sheetPr>
  <dimension ref="A1:O216"/>
  <sheetViews>
    <sheetView showGridLines="0" zoomScaleNormal="10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ColWidth="0" defaultRowHeight="13.5" x14ac:dyDescent="0.25"/>
  <cols>
    <col min="1" max="1" width="3.54296875" style="81" customWidth="1"/>
    <col min="2" max="2" width="0" style="82" hidden="1" customWidth="1"/>
    <col min="3" max="3" width="4.453125" style="90" customWidth="1"/>
    <col min="4" max="4" width="20" style="90" customWidth="1"/>
    <col min="5" max="6" width="12" style="90" customWidth="1"/>
    <col min="7" max="8" width="8.54296875" style="90" customWidth="1"/>
    <col min="9" max="9" width="12" style="90" customWidth="1"/>
    <col min="10" max="11" width="8.54296875" style="90" customWidth="1"/>
    <col min="12" max="12" width="9" style="90" customWidth="1"/>
    <col min="13" max="15" width="11.54296875" style="90" customWidth="1"/>
    <col min="16" max="16384" width="11.54296875" style="90" hidden="1"/>
  </cols>
  <sheetData>
    <row r="1" spans="2:12" ht="18.649999999999999" customHeight="1" thickBot="1" x14ac:dyDescent="0.35">
      <c r="C1" s="87" t="s">
        <v>240</v>
      </c>
      <c r="D1" s="88"/>
      <c r="E1" s="89"/>
      <c r="F1" s="89"/>
      <c r="G1" s="88"/>
      <c r="H1" s="88"/>
      <c r="I1" s="89"/>
      <c r="J1" s="88"/>
      <c r="K1" s="88"/>
      <c r="L1" s="76" t="str">
        <f>VLOOKUP(RIGHT('TDPrimas Vida'!B2,2),Cat!$N$2:$O$5,2,0)&amp;" "&amp;LEFT('TDPrimas Vida'!B2,4)</f>
        <v>Cuarto Trimestre 2024</v>
      </c>
    </row>
    <row r="2" spans="2:12" ht="18.649999999999999" customHeight="1" x14ac:dyDescent="0.25">
      <c r="C2" s="186" t="str">
        <f>UPPER(RIGHT('TDPrimas Vida'!B3,LEN('TDPrimas Vida'!B3)-3))</f>
        <v>VIDA TOTAL</v>
      </c>
      <c r="D2" s="186"/>
      <c r="E2" s="186"/>
      <c r="F2" s="186"/>
      <c r="G2" s="186"/>
      <c r="H2" s="186"/>
      <c r="I2" s="186"/>
      <c r="J2" s="186"/>
      <c r="K2" s="186"/>
      <c r="L2" s="186"/>
    </row>
    <row r="3" spans="2:12" ht="14.5" thickBot="1" x14ac:dyDescent="0.35">
      <c r="C3" s="91"/>
      <c r="D3" s="91"/>
      <c r="E3" s="91"/>
      <c r="F3" s="91"/>
      <c r="G3" s="91"/>
      <c r="H3" s="91"/>
      <c r="I3" s="91"/>
      <c r="J3" s="91"/>
      <c r="K3" s="91"/>
      <c r="L3" s="92" t="s">
        <v>124</v>
      </c>
    </row>
    <row r="4" spans="2:12" ht="14.5" hidden="1" thickBot="1" x14ac:dyDescent="0.35">
      <c r="C4" s="91"/>
      <c r="D4" s="91"/>
      <c r="E4" s="91">
        <v>2</v>
      </c>
      <c r="F4" s="91">
        <v>3</v>
      </c>
      <c r="G4" s="91">
        <v>4</v>
      </c>
      <c r="H4" s="91">
        <v>5</v>
      </c>
      <c r="I4" s="91">
        <v>6</v>
      </c>
      <c r="J4" s="91">
        <v>7</v>
      </c>
      <c r="K4" s="91">
        <v>8</v>
      </c>
      <c r="L4" s="92">
        <v>9</v>
      </c>
    </row>
    <row r="5" spans="2:12" ht="14" x14ac:dyDescent="0.3">
      <c r="C5" s="93"/>
      <c r="D5" s="94"/>
      <c r="E5" s="95" t="s">
        <v>125</v>
      </c>
      <c r="F5" s="96"/>
      <c r="G5" s="95" t="s">
        <v>126</v>
      </c>
      <c r="H5" s="96"/>
      <c r="I5" s="95" t="s">
        <v>127</v>
      </c>
      <c r="J5" s="96"/>
      <c r="K5" s="95" t="s">
        <v>128</v>
      </c>
      <c r="L5" s="97"/>
    </row>
    <row r="6" spans="2:12" ht="14" x14ac:dyDescent="0.3">
      <c r="C6" s="98" t="s">
        <v>129</v>
      </c>
      <c r="D6" s="99"/>
      <c r="E6" s="100" t="str">
        <f>'Primas Directas'!$D$6</f>
        <v>2024</v>
      </c>
      <c r="F6" s="100">
        <f>'Primas Directas'!$E$6</f>
        <v>2023</v>
      </c>
      <c r="G6" s="100" t="str">
        <f>$E$6</f>
        <v>2024</v>
      </c>
      <c r="H6" s="100">
        <f>$F$6</f>
        <v>2023</v>
      </c>
      <c r="I6" s="100" t="s">
        <v>130</v>
      </c>
      <c r="J6" s="100" t="s">
        <v>131</v>
      </c>
      <c r="K6" s="100" t="s">
        <v>132</v>
      </c>
      <c r="L6" s="101" t="s">
        <v>133</v>
      </c>
    </row>
    <row r="7" spans="2:12" ht="14.5" thickBot="1" x14ac:dyDescent="0.35">
      <c r="C7" s="102"/>
      <c r="D7" s="103"/>
      <c r="E7" s="104" t="s">
        <v>130</v>
      </c>
      <c r="F7" s="104" t="s">
        <v>130</v>
      </c>
      <c r="G7" s="104"/>
      <c r="H7" s="104"/>
      <c r="I7" s="104"/>
      <c r="J7" s="104"/>
      <c r="K7" s="104" t="s">
        <v>134</v>
      </c>
      <c r="L7" s="105" t="s">
        <v>135</v>
      </c>
    </row>
    <row r="8" spans="2:12" ht="14" x14ac:dyDescent="0.3">
      <c r="B8" s="83" t="str">
        <f>IF(C8="",B2,D8)</f>
        <v>TOTAL</v>
      </c>
      <c r="C8" s="123">
        <v>151.1</v>
      </c>
      <c r="D8" s="106" t="s">
        <v>109</v>
      </c>
      <c r="E8" s="107">
        <f>VLOOKUP($D8,$D$12:$L$211,E$4,0)</f>
        <v>375894584.23469001</v>
      </c>
      <c r="F8" s="107">
        <f t="shared" ref="F8:L8" si="0">VLOOKUP($D8,$D$12:$L$211,F$4,0)</f>
        <v>313412710.72724986</v>
      </c>
      <c r="G8" s="108">
        <f t="shared" si="0"/>
        <v>100</v>
      </c>
      <c r="H8" s="108">
        <f t="shared" si="0"/>
        <v>119.93597303774177</v>
      </c>
      <c r="I8" s="107">
        <f t="shared" si="0"/>
        <v>62481873.50744015</v>
      </c>
      <c r="J8" s="109">
        <f t="shared" si="0"/>
        <v>19.935973037741771</v>
      </c>
      <c r="K8" s="109">
        <f t="shared" si="0"/>
        <v>41.071081761650333</v>
      </c>
      <c r="L8" s="110">
        <f t="shared" si="0"/>
        <v>49.949427576120357</v>
      </c>
    </row>
    <row r="9" spans="2:12" ht="14" x14ac:dyDescent="0.3">
      <c r="B9" s="83" t="str">
        <f t="shared" ref="B9:B11" si="1">IF(C9="",B8,D9)</f>
        <v>TOTAL</v>
      </c>
      <c r="C9" s="54"/>
      <c r="D9" s="137" t="str">
        <f>IF(D8="","","1er Año")</f>
        <v>1er Año</v>
      </c>
      <c r="E9" s="138">
        <f>IF(E8="","",(VLOOKUP(B9,'TDPrimas Vida'!$B:$N,5,0)))</f>
        <v>185707394.90734997</v>
      </c>
      <c r="F9" s="138">
        <f>IF(E8="","",(VLOOKUP(B9,'TDPrimas Vida'!$B:$N,6,0)))</f>
        <v>143000092.11051995</v>
      </c>
      <c r="G9" s="139">
        <f>IFERROR((E9/VLOOKUP("TOTAL",$D$12:$L$312,2,0))*100,"")</f>
        <v>49.404115594121848</v>
      </c>
      <c r="H9" s="139">
        <f>IFERROR((E9/VLOOKUP("TOTAL",$D$12:$L$312,3,0))*100,"")</f>
        <v>59.253306758500756</v>
      </c>
      <c r="I9" s="138">
        <f>IF(E8="","",E9-F9)</f>
        <v>42707302.796830028</v>
      </c>
      <c r="J9" s="140">
        <f>IF(E8="","",IFERROR((E9/F9-1)*100,"ND"))</f>
        <v>29.865227473995603</v>
      </c>
      <c r="K9" s="140">
        <f>IF(E8="","",IFERROR((E9/VLOOKUP(B9&amp;"|"&amp;VLOOKUP(TDPrimas_!$B$4,Cat!R:T,2,0),'TD Operación'!A:D,4,0))*100,"ND"))</f>
        <v>20.290804709282025</v>
      </c>
      <c r="L9" s="141">
        <f>IF(E8="","",(VLOOKUP(B9,'TDPrimas Vida'!$B:$N,7,0)))</f>
        <v>29.865227473995603</v>
      </c>
    </row>
    <row r="10" spans="2:12" ht="14" x14ac:dyDescent="0.3">
      <c r="B10" s="83" t="str">
        <f t="shared" si="1"/>
        <v>TOTAL</v>
      </c>
      <c r="C10" s="54"/>
      <c r="D10" s="142" t="str">
        <f>IF(D9="","","Renovación")</f>
        <v>Renovación</v>
      </c>
      <c r="E10" s="138">
        <f>IF(E8="","",(VLOOKUP(B10,'TDPrimas Vida'!$B:$N,8,0)))</f>
        <v>146199710.26111001</v>
      </c>
      <c r="F10" s="138">
        <f>IF(E8="","",(VLOOKUP(B10,'TDPrimas Vida'!$B:$N,9,0)))</f>
        <v>132565051.90339999</v>
      </c>
      <c r="G10" s="139">
        <f>IFERROR((E10/VLOOKUP("TOTAL",$D$12:$L$312,2,0))*100,"")</f>
        <v>38.893805974557516</v>
      </c>
      <c r="H10" s="139">
        <f>IFERROR((E10/VLOOKUP("TOTAL",$D$12:$L$312,3,0))*100,"")</f>
        <v>46.647664646996908</v>
      </c>
      <c r="I10" s="138">
        <f>IF(E8="","",E10-F10)</f>
        <v>13634658.357710019</v>
      </c>
      <c r="J10" s="140">
        <f>IF(E8="","",IFERROR((E10/F10-1)*100,"ND"))</f>
        <v>10.28525856697553</v>
      </c>
      <c r="K10" s="140">
        <f>IF(E9="","",IFERROR((E10/VLOOKUP(B10&amp;"|"&amp;VLOOKUP(TDPrimas_!$B$4,Cat!R:T,2,0),'TD Operación'!A:D,4,0))*100,"ND"))</f>
        <v>15.974106852028161</v>
      </c>
      <c r="L10" s="141">
        <f>IF(E8="","",(VLOOKUP(B10,'TDPrimas Vida'!$B:$N,10,0)))</f>
        <v>38.89380597455753</v>
      </c>
    </row>
    <row r="11" spans="2:12" ht="14" x14ac:dyDescent="0.3">
      <c r="B11" s="83" t="str">
        <f t="shared" si="1"/>
        <v>TOTAL</v>
      </c>
      <c r="C11" s="54"/>
      <c r="D11" s="143" t="str">
        <f>IF(D10="","","Únicas")</f>
        <v>Únicas</v>
      </c>
      <c r="E11" s="144">
        <f>IF(E9="","",(VLOOKUP(B11,'TDPrimas Vida'!$B:$N,11,0)))</f>
        <v>43987479.066230007</v>
      </c>
      <c r="F11" s="144">
        <f>IF(E9="","",(VLOOKUP(B11,'TDPrimas Vida'!$B:$N,12,0)))</f>
        <v>37847657.98979</v>
      </c>
      <c r="G11" s="145">
        <f>IFERROR((E11/VLOOKUP("TOTAL",$D$12:$L$312,2,0))*100,"")</f>
        <v>11.702078431320627</v>
      </c>
      <c r="H11" s="145">
        <f>IFERROR((E11/VLOOKUP("TOTAL",$D$12:$L$312,3,0))*100,"")</f>
        <v>14.035001632244104</v>
      </c>
      <c r="I11" s="144">
        <f>IF(E8="","",E11-F11)</f>
        <v>6139821.0764400065</v>
      </c>
      <c r="J11" s="146">
        <f>IF(E8="","",IFERROR((E11/F11-1)*100,"ND"))</f>
        <v>16.222459730787886</v>
      </c>
      <c r="K11" s="146">
        <f>IF(E10="","",IFERROR((E11/VLOOKUP(B11&amp;"|"&amp;VLOOKUP(TDPrimas_!$B$4,Cat!R:T,2,0),'TD Operación'!A:D,4,0))*100,"ND"))</f>
        <v>4.8061702003401434</v>
      </c>
      <c r="L11" s="147">
        <f>IF(E8="","",(VLOOKUP(B11,'TDPrimas Vida'!$B:$N,13,0)))</f>
        <v>11.702078431320631</v>
      </c>
    </row>
    <row r="12" spans="2:12" ht="14" x14ac:dyDescent="0.3">
      <c r="B12" s="83" t="str">
        <f>IF(C12="",B7,D12)</f>
        <v>BBVA Bancomer</v>
      </c>
      <c r="C12" s="54">
        <f>IF('TDPrimas Vida'!A7="","",'TDPrimas Vida'!A7)</f>
        <v>1</v>
      </c>
      <c r="D12" s="70" t="str">
        <f>IF('TDPrimas Vida'!B7="","",'TDPrimas Vida'!B7)</f>
        <v>BBVA Bancomer</v>
      </c>
      <c r="E12" s="111">
        <f>IF('TDPrimas Vida'!C7="","",'TDPrimas Vida'!C7)</f>
        <v>58709567.18479</v>
      </c>
      <c r="F12" s="111">
        <f>IF('TDPrimas Vida'!D7="","",'TDPrimas Vida'!D7)</f>
        <v>51186624.654870003</v>
      </c>
      <c r="G12" s="112">
        <f>IF('TDPrimas Vida'!C7="","",IFERROR((E12/VLOOKUP("TOTAL",$D$12:$L$312,2,0))*100,""))</f>
        <v>15.618625446365741</v>
      </c>
      <c r="H12" s="112">
        <f>IF('TDPrimas Vida'!C7="","",IFERROR((E12/VLOOKUP("TOTAL",$D$12:$L$312,3,0))*100,""))</f>
        <v>18.73235040421909</v>
      </c>
      <c r="I12" s="111">
        <f>IF('TDPrimas Vida'!C7="","",E12-F12)</f>
        <v>7522942.5299199969</v>
      </c>
      <c r="J12" s="113">
        <f>IFERROR(IF('TDPrimas Vida'!C7="","",(E12/F12-1)*100),"ND")</f>
        <v>14.697086554630335</v>
      </c>
      <c r="K12" s="113">
        <f>IF(E11="","",IFERROR((E12/VLOOKUP(B12&amp;"|"&amp;VLOOKUP(TDPrimas_!$B$4,Cat!R:T,2,0),'TD Operación'!A:D,4,0))*100,"ND"))</f>
        <v>76.129113016520932</v>
      </c>
      <c r="L12" s="113">
        <f>IF('TDPrimas Vida'!E7="","",'TDPrimas Vida'!E7)</f>
        <v>76.129113016520932</v>
      </c>
    </row>
    <row r="13" spans="2:12" ht="14" x14ac:dyDescent="0.3">
      <c r="B13" s="83" t="str">
        <f t="shared" ref="B13:B19" si="2">IF(C13="",B12,D13)</f>
        <v>BBVA Bancomer</v>
      </c>
      <c r="C13" s="54"/>
      <c r="D13" s="70" t="str">
        <f>IF(D12="","","1er Año")</f>
        <v>1er Año</v>
      </c>
      <c r="E13" s="111">
        <f>IF(E12="","",(VLOOKUP(B13,'TDPrimas Vida'!$B:$N,5,0)))</f>
        <v>50050237.621789999</v>
      </c>
      <c r="F13" s="111">
        <f>IF(E12="","",(VLOOKUP(B13,'TDPrimas Vida'!$B:$N,6,0)))</f>
        <v>43246378.266149998</v>
      </c>
      <c r="G13" s="112">
        <f>IFERROR((E13/VLOOKUP("TOTAL",$D$12:$L$312,2,0))*100,"")</f>
        <v>13.314966408385684</v>
      </c>
      <c r="H13" s="112">
        <f>IFERROR((E13/VLOOKUP("TOTAL",$D$12:$L$312,3,0))*100,"")</f>
        <v>15.969434521545828</v>
      </c>
      <c r="I13" s="111">
        <f>IF(E12="","",E13-F13)</f>
        <v>6803859.3556400016</v>
      </c>
      <c r="J13" s="113">
        <f>IF(E12="","",IFERROR((E13/F13-1)*100,"ND"))</f>
        <v>15.732784173895897</v>
      </c>
      <c r="K13" s="113">
        <f>IF(E12="","",IFERROR((E13/VLOOKUP(B13&amp;"|"&amp;VLOOKUP(TDPrimas_!$B$4,Cat!R:T,2,0),'TD Operación'!A:D,4,0))*100,"ND"))</f>
        <v>64.900498830454936</v>
      </c>
      <c r="L13" s="113">
        <f>IF(E12="","",(VLOOKUP(B13,'TDPrimas Vida'!$B:$N,7,0)))</f>
        <v>15.732784173895897</v>
      </c>
    </row>
    <row r="14" spans="2:12" ht="14" x14ac:dyDescent="0.3">
      <c r="B14" s="83" t="str">
        <f t="shared" si="2"/>
        <v>BBVA Bancomer</v>
      </c>
      <c r="C14" s="54"/>
      <c r="D14" s="70" t="str">
        <f>IF(D13="","","Renovación")</f>
        <v>Renovación</v>
      </c>
      <c r="E14" s="111">
        <f>IF(E12="","",(VLOOKUP(B14,'TDPrimas Vida'!$B:$N,8,0)))</f>
        <v>6023647.2447699998</v>
      </c>
      <c r="F14" s="111">
        <f>IF(E12="","",(VLOOKUP(B14,'TDPrimas Vida'!$B:$N,9,0)))</f>
        <v>5597069.0559599996</v>
      </c>
      <c r="G14" s="112">
        <f>IFERROR((E14/VLOOKUP("TOTAL",$D$12:$L$312,2,0))*100,"")</f>
        <v>1.6024831155878352</v>
      </c>
      <c r="H14" s="112">
        <f>IFERROR((E14/VLOOKUP("TOTAL",$D$12:$L$312,3,0))*100,"")</f>
        <v>1.9219537174457901</v>
      </c>
      <c r="I14" s="111">
        <f>IF(E12="","",E14-F14)</f>
        <v>426578.1888100002</v>
      </c>
      <c r="J14" s="113">
        <f>IF(E12="","",IFERROR((E14/F14-1)*100,"ND"))</f>
        <v>7.6214565971052473</v>
      </c>
      <c r="K14" s="113">
        <f>IF(E13="","",IFERROR((E14/VLOOKUP(B14&amp;"|"&amp;VLOOKUP(TDPrimas_!$B$4,Cat!R:T,2,0),'TD Operación'!A:D,4,0))*100,"ND"))</f>
        <v>7.8109061922628884</v>
      </c>
      <c r="L14" s="113">
        <f>IF(E12="","",(VLOOKUP(B14,'TDPrimas Vida'!$B:$N,10,0)))</f>
        <v>1.6024831155878356</v>
      </c>
    </row>
    <row r="15" spans="2:12" ht="14" x14ac:dyDescent="0.3">
      <c r="B15" s="83" t="str">
        <f t="shared" si="2"/>
        <v>BBVA Bancomer</v>
      </c>
      <c r="C15" s="54"/>
      <c r="D15" s="70" t="str">
        <f>IF(D14="","","Únicas")</f>
        <v>Únicas</v>
      </c>
      <c r="E15" s="111">
        <f>IF(E13="","",(VLOOKUP(B15,'TDPrimas Vida'!$B:$N,11,0)))</f>
        <v>2635682.3182300003</v>
      </c>
      <c r="F15" s="111">
        <f>IF(E13="","",(VLOOKUP(B15,'TDPrimas Vida'!$B:$N,12,0)))</f>
        <v>2343177.3327600001</v>
      </c>
      <c r="G15" s="112">
        <f>IFERROR((E15/VLOOKUP("TOTAL",$D$12:$L$312,2,0))*100,"")</f>
        <v>0.70117592239222326</v>
      </c>
      <c r="H15" s="112">
        <f>IFERROR((E15/VLOOKUP("TOTAL",$D$12:$L$312,3,0))*100,"")</f>
        <v>0.84096216522747402</v>
      </c>
      <c r="I15" s="111">
        <f>IF(E12="","",E15-F15)</f>
        <v>292504.98547000019</v>
      </c>
      <c r="J15" s="113">
        <f>IF(E12="","",IFERROR((E15/F15-1)*100,"ND"))</f>
        <v>12.483262849144339</v>
      </c>
      <c r="K15" s="113">
        <f>IF(E14="","",IFERROR((E15/VLOOKUP(B15&amp;"|"&amp;VLOOKUP(TDPrimas_!$B$4,Cat!R:T,2,0),'TD Operación'!A:D,4,0))*100,"ND"))</f>
        <v>3.417707993803111</v>
      </c>
      <c r="L15" s="113">
        <f>IF(E12="","",(VLOOKUP(B15,'TDPrimas Vida'!$B:$N,13,0)))</f>
        <v>0.70117592239222348</v>
      </c>
    </row>
    <row r="16" spans="2:12" ht="14" x14ac:dyDescent="0.3">
      <c r="B16" s="83" t="str">
        <f t="shared" si="2"/>
        <v>Citibanamex Seguros</v>
      </c>
      <c r="C16" s="54">
        <f>IF('TDPrimas Vida'!A8="","",'TDPrimas Vida'!A8)</f>
        <v>2</v>
      </c>
      <c r="D16" s="70" t="str">
        <f>IF('TDPrimas Vida'!B8="","",'TDPrimas Vida'!B8)</f>
        <v>Citibanamex Seguros</v>
      </c>
      <c r="E16" s="111">
        <f>IF('TDPrimas Vida'!C8="","",'TDPrimas Vida'!C8)</f>
        <v>55172206.6329</v>
      </c>
      <c r="F16" s="111">
        <f>IF('TDPrimas Vida'!D8="","",'TDPrimas Vida'!D8)</f>
        <v>32898528.316720001</v>
      </c>
      <c r="G16" s="112">
        <f>IF('TDPrimas Vida'!C8="","",IFERROR((E16/VLOOKUP("TOTAL",$D$12:$L$312,2,0))*100,""))</f>
        <v>14.677574231410901</v>
      </c>
      <c r="H16" s="112">
        <f>IF('TDPrimas Vida'!C8="","",IFERROR((E16/VLOOKUP("TOTAL",$D$12:$L$312,3,0))*100,""))</f>
        <v>17.603691472779513</v>
      </c>
      <c r="I16" s="111">
        <f>IF('TDPrimas Vida'!C8="","",E16-F16)</f>
        <v>22273678.316179998</v>
      </c>
      <c r="J16" s="113">
        <f>IFERROR(IF('TDPrimas Vida'!C8="","",(E16/F16-1)*100),"ND")</f>
        <v>67.704178441501469</v>
      </c>
      <c r="K16" s="113">
        <f>IF(E15="","",IFERROR((E16/VLOOKUP(B16&amp;"|"&amp;VLOOKUP(TDPrimas_!$B$4,Cat!R:T,2,0),'TD Operación'!A:D,4,0))*100,"ND"))</f>
        <v>98.170549914804994</v>
      </c>
      <c r="L16" s="113">
        <f>IF('TDPrimas Vida'!E8="","",'TDPrimas Vida'!E8)</f>
        <v>98.170549914804994</v>
      </c>
    </row>
    <row r="17" spans="1:12" ht="14" x14ac:dyDescent="0.3">
      <c r="B17" s="83" t="str">
        <f t="shared" si="2"/>
        <v>Citibanamex Seguros</v>
      </c>
      <c r="C17" s="54"/>
      <c r="D17" s="70" t="str">
        <f>IF(D16="","","1er Año")</f>
        <v>1er Año</v>
      </c>
      <c r="E17" s="111">
        <f>IF(E16="","",(VLOOKUP(B17,'TDPrimas Vida'!$B:$N,5,0)))</f>
        <v>38930984.714459993</v>
      </c>
      <c r="F17" s="111">
        <f>IF(E16="","",(VLOOKUP(B17,'TDPrimas Vida'!$B:$N,6,0)))</f>
        <v>18596545.691979997</v>
      </c>
      <c r="G17" s="112">
        <f>IFERROR((E17/VLOOKUP("TOTAL",$D$12:$L$312,2,0))*100,"")</f>
        <v>10.356888964953379</v>
      </c>
      <c r="H17" s="112">
        <f>IFERROR((E17/VLOOKUP("TOTAL",$D$12:$L$312,3,0))*100,"")</f>
        <v>12.421635556555337</v>
      </c>
      <c r="I17" s="111">
        <f>IF(E16="","",E17-F17)</f>
        <v>20334439.022479996</v>
      </c>
      <c r="J17" s="113">
        <f>IF(E16="","",IFERROR((E17/F17-1)*100,"ND"))</f>
        <v>109.34524808685029</v>
      </c>
      <c r="K17" s="113">
        <f>IF(E16="","",IFERROR((E17/VLOOKUP(B17&amp;"|"&amp;VLOOKUP(TDPrimas_!$B$4,Cat!R:T,2,0),'TD Operación'!A:D,4,0))*100,"ND"))</f>
        <v>69.271765828999193</v>
      </c>
      <c r="L17" s="113">
        <f>IF(E16="","",(VLOOKUP(B17,'TDPrimas Vida'!$B:$N,7,0)))</f>
        <v>109.34524808685029</v>
      </c>
    </row>
    <row r="18" spans="1:12" ht="14" x14ac:dyDescent="0.3">
      <c r="B18" s="83" t="str">
        <f t="shared" si="2"/>
        <v>Citibanamex Seguros</v>
      </c>
      <c r="C18" s="54"/>
      <c r="D18" s="70" t="str">
        <f>IF(D17="","","Renovación")</f>
        <v>Renovación</v>
      </c>
      <c r="E18" s="111">
        <f>IF(E16="","",(VLOOKUP(B18,'TDPrimas Vida'!$B:$N,8,0)))</f>
        <v>16241221.918439999</v>
      </c>
      <c r="F18" s="111">
        <f>IF(E16="","",(VLOOKUP(B18,'TDPrimas Vida'!$B:$N,9,0)))</f>
        <v>14301982.624740001</v>
      </c>
      <c r="G18" s="112">
        <f>IFERROR((E18/VLOOKUP("TOTAL",$D$12:$L$312,2,0))*100,"")</f>
        <v>4.3206852664575193</v>
      </c>
      <c r="H18" s="112">
        <f>IFERROR((E18/VLOOKUP("TOTAL",$D$12:$L$312,3,0))*100,"")</f>
        <v>5.1820559162241713</v>
      </c>
      <c r="I18" s="111">
        <f>IF(E16="","",E18-F18)</f>
        <v>1939239.2936999984</v>
      </c>
      <c r="J18" s="113">
        <f>IF(E16="","",IFERROR((E18/F18-1)*100,"ND"))</f>
        <v>13.559234020781453</v>
      </c>
      <c r="K18" s="113">
        <f>IF(E17="","",IFERROR((E18/VLOOKUP(B18&amp;"|"&amp;VLOOKUP(TDPrimas_!$B$4,Cat!R:T,2,0),'TD Operación'!A:D,4,0))*100,"ND"))</f>
        <v>28.898784085805783</v>
      </c>
      <c r="L18" s="113">
        <f>IF(E16="","",(VLOOKUP(B18,'TDPrimas Vida'!$B:$N,10,0)))</f>
        <v>4.3206852664575202</v>
      </c>
    </row>
    <row r="19" spans="1:12" ht="14" x14ac:dyDescent="0.3">
      <c r="B19" s="83" t="str">
        <f t="shared" si="2"/>
        <v>Citibanamex Seguros</v>
      </c>
      <c r="C19" s="54"/>
      <c r="D19" s="70" t="str">
        <f>IF(D18="","","Únicas")</f>
        <v>Únicas</v>
      </c>
      <c r="E19" s="111">
        <f>IF(E17="","",(VLOOKUP(B19,'TDPrimas Vida'!$B:$N,11,0)))</f>
        <v>0</v>
      </c>
      <c r="F19" s="111">
        <f>IF(E17="","",(VLOOKUP(B19,'TDPrimas Vida'!$B:$N,12,0)))</f>
        <v>0</v>
      </c>
      <c r="G19" s="112">
        <f>IFERROR((E19/VLOOKUP("TOTAL",$D$12:$L$312,2,0))*100,"")</f>
        <v>0</v>
      </c>
      <c r="H19" s="112">
        <f>IFERROR((E19/VLOOKUP("TOTAL",$D$12:$L$312,3,0))*100,"")</f>
        <v>0</v>
      </c>
      <c r="I19" s="111">
        <f>IF(E16="","",E19-F19)</f>
        <v>0</v>
      </c>
      <c r="J19" s="113" t="str">
        <f>IF(E16="","",IFERROR((E19/F19-1)*100,"ND"))</f>
        <v>ND</v>
      </c>
      <c r="K19" s="113">
        <f>IF(E18="","",IFERROR((E19/VLOOKUP(B19&amp;"|"&amp;VLOOKUP(TDPrimas_!$B$4,Cat!R:T,2,0),'TD Operación'!A:D,4,0))*100,"ND"))</f>
        <v>0</v>
      </c>
      <c r="L19" s="113">
        <f>IF(E16="","",(VLOOKUP(B19,'TDPrimas Vida'!$B:$N,13,0)))</f>
        <v>0</v>
      </c>
    </row>
    <row r="20" spans="1:12" s="25" customFormat="1" ht="14.5" x14ac:dyDescent="0.35">
      <c r="A20"/>
      <c r="B20" s="83" t="str">
        <f>IF(C20="",B16,D20)</f>
        <v>Metlife México</v>
      </c>
      <c r="C20" s="54">
        <f>IF('TDPrimas Vida'!A9="","",'TDPrimas Vida'!A9)</f>
        <v>3</v>
      </c>
      <c r="D20" s="70" t="str">
        <f>IF('TDPrimas Vida'!B9="","",'TDPrimas Vida'!B9)</f>
        <v>Metlife México</v>
      </c>
      <c r="E20" s="111">
        <f>IF('TDPrimas Vida'!C9="","",'TDPrimas Vida'!C9)</f>
        <v>54803279.124120004</v>
      </c>
      <c r="F20" s="111">
        <f>IF('TDPrimas Vida'!D9="","",'TDPrimas Vida'!D9)</f>
        <v>53633599.839929998</v>
      </c>
      <c r="G20" s="112">
        <f>IF('TDPrimas Vida'!C9="","",IFERROR((E20/VLOOKUP("TOTAL",$D$12:$L$312,2,0))*100,""))</f>
        <v>14.579427696650066</v>
      </c>
      <c r="H20" s="112">
        <f>IF('TDPrimas Vida'!C9="","",IFERROR((E20/VLOOKUP("TOTAL",$D$12:$L$312,3,0))*100,""))</f>
        <v>17.485978471311277</v>
      </c>
      <c r="I20" s="111">
        <f>IF('TDPrimas Vida'!C9="","",E20-F20)</f>
        <v>1169679.2841900066</v>
      </c>
      <c r="J20" s="113">
        <f>IFERROR(IF('TDPrimas Vida'!C9="","",(E20/F20-1)*100),"ND")</f>
        <v>2.1808703642510086</v>
      </c>
      <c r="K20" s="113">
        <f>IF(E19="","",IFERROR((E20/VLOOKUP(B20&amp;"|"&amp;VLOOKUP(TDPrimas_!$B$4,Cat!R:T,2,0),'TD Operación'!A:D,4,0))*100,"ND"))</f>
        <v>65.024588032855945</v>
      </c>
      <c r="L20" s="113">
        <f>IF('TDPrimas Vida'!E9="","",'TDPrimas Vida'!E9)</f>
        <v>65.024588032855945</v>
      </c>
    </row>
    <row r="21" spans="1:12" ht="14" x14ac:dyDescent="0.3">
      <c r="B21" s="83" t="str">
        <f>IF(C21="",B20,D21)</f>
        <v>Metlife México</v>
      </c>
      <c r="C21" s="54"/>
      <c r="D21" s="70" t="str">
        <f>IF(D20="","","1er Año")</f>
        <v>1er Año</v>
      </c>
      <c r="E21" s="111">
        <f>IF(E20="","",(VLOOKUP(B21,'TDPrimas Vida'!$B:$N,5,0)))</f>
        <v>10375288.437129999</v>
      </c>
      <c r="F21" s="111">
        <f>IF(E20="","",(VLOOKUP(B21,'TDPrimas Vida'!$B:$N,6,0)))</f>
        <v>9727393.17007</v>
      </c>
      <c r="G21" s="112">
        <f>IFERROR((E21/VLOOKUP("TOTAL",$D$12:$L$312,2,0))*100,"")</f>
        <v>2.7601590638114062</v>
      </c>
      <c r="H21" s="112">
        <f>IFERROR((E21/VLOOKUP("TOTAL",$D$12:$L$312,3,0))*100,"")</f>
        <v>3.3104236305716341</v>
      </c>
      <c r="I21" s="111">
        <f>IF(E20="","",E21-F21)</f>
        <v>647895.26705999859</v>
      </c>
      <c r="J21" s="113">
        <f>IF(E20="","",IFERROR((E21/F21-1)*100,"ND"))</f>
        <v>6.660523078819236</v>
      </c>
      <c r="K21" s="113">
        <f>IF(E20="","",IFERROR((E21/VLOOKUP(B21&amp;"|"&amp;VLOOKUP(TDPrimas_!$B$4,Cat!R:T,2,0),'TD Operación'!A:D,4,0))*100,"ND"))</f>
        <v>12.310373888731517</v>
      </c>
      <c r="L21" s="113">
        <f>IF(E20="","",(VLOOKUP(B21,'TDPrimas Vida'!$B:$N,7,0)))</f>
        <v>6.660523078819236</v>
      </c>
    </row>
    <row r="22" spans="1:12" ht="14" x14ac:dyDescent="0.3">
      <c r="B22" s="83" t="str">
        <f>IF(C22="",B21,D22)</f>
        <v>Metlife México</v>
      </c>
      <c r="C22" s="54"/>
      <c r="D22" s="70" t="str">
        <f>IF(D21="","","Renovación")</f>
        <v>Renovación</v>
      </c>
      <c r="E22" s="111">
        <f>IF(E20="","",(VLOOKUP(B22,'TDPrimas Vida'!$B:$N,8,0)))</f>
        <v>36408781.631829999</v>
      </c>
      <c r="F22" s="111">
        <f>IF(E20="","",(VLOOKUP(B22,'TDPrimas Vida'!$B:$N,9,0)))</f>
        <v>36550842.942100003</v>
      </c>
      <c r="G22" s="112">
        <f>IFERROR((E22/VLOOKUP("TOTAL",$D$12:$L$312,2,0))*100,"")</f>
        <v>9.68590215417899</v>
      </c>
      <c r="H22" s="112">
        <f>IFERROR((E22/VLOOKUP("TOTAL",$D$12:$L$312,3,0))*100,"")</f>
        <v>11.616880996098164</v>
      </c>
      <c r="I22" s="111">
        <f>IF(E20="","",E22-F22)</f>
        <v>-142061.31027000397</v>
      </c>
      <c r="J22" s="113">
        <f>IF(E20="","",IFERROR((E22/F22-1)*100,"ND"))</f>
        <v>-0.38866767175531614</v>
      </c>
      <c r="K22" s="113">
        <f>IF(E21="","",IFERROR((E22/VLOOKUP(B22&amp;"|"&amp;VLOOKUP(TDPrimas_!$B$4,Cat!R:T,2,0),'TD Operación'!A:D,4,0))*100,"ND"))</f>
        <v>43.199349824050756</v>
      </c>
      <c r="L22" s="113">
        <f>IF(E20="","",(VLOOKUP(B22,'TDPrimas Vida'!$B:$N,10,0)))</f>
        <v>9.6859021541789936</v>
      </c>
    </row>
    <row r="23" spans="1:12" ht="14" x14ac:dyDescent="0.3">
      <c r="B23" s="83" t="str">
        <f>IF(C23="",B22,D23)</f>
        <v>Metlife México</v>
      </c>
      <c r="C23" s="54"/>
      <c r="D23" s="70" t="str">
        <f>IF(D22="","","Únicas")</f>
        <v>Únicas</v>
      </c>
      <c r="E23" s="111">
        <f>IF(E21="","",(VLOOKUP(B23,'TDPrimas Vida'!$B:$N,11,0)))</f>
        <v>8019209.0551600009</v>
      </c>
      <c r="F23" s="111">
        <f>IF(E21="","",(VLOOKUP(B23,'TDPrimas Vida'!$B:$N,12,0)))</f>
        <v>7355363.7277600002</v>
      </c>
      <c r="G23" s="112">
        <f>IFERROR((E23/VLOOKUP("TOTAL",$D$12:$L$312,2,0))*100,"")</f>
        <v>2.1333664786596667</v>
      </c>
      <c r="H23" s="112">
        <f>IFERROR((E23/VLOOKUP("TOTAL",$D$12:$L$312,3,0))*100,"")</f>
        <v>2.5586738446414787</v>
      </c>
      <c r="I23" s="111">
        <f>IF(E20="","",E23-F23)</f>
        <v>663845.32740000077</v>
      </c>
      <c r="J23" s="113">
        <f>IF(E20="","",IFERROR((E23/F23-1)*100,"ND"))</f>
        <v>9.0253229068002696</v>
      </c>
      <c r="K23" s="113">
        <f>IF(E22="","",IFERROR((E23/VLOOKUP(B23&amp;"|"&amp;VLOOKUP(TDPrimas_!$B$4,Cat!R:T,2,0),'TD Operación'!A:D,4,0))*100,"ND"))</f>
        <v>9.5148643200736593</v>
      </c>
      <c r="L23" s="113">
        <f>IF(E20="","",(VLOOKUP(B23,'TDPrimas Vida'!$B:$N,13,0)))</f>
        <v>2.1333664786596676</v>
      </c>
    </row>
    <row r="24" spans="1:12" s="25" customFormat="1" ht="14.5" x14ac:dyDescent="0.35">
      <c r="A24"/>
      <c r="B24" s="83" t="str">
        <f>IF(C24="",B20,D24)</f>
        <v>G.N.P.</v>
      </c>
      <c r="C24" s="54">
        <f>IF('TDPrimas Vida'!A10="","",'TDPrimas Vida'!A10)</f>
        <v>4</v>
      </c>
      <c r="D24" s="70" t="str">
        <f>IF('TDPrimas Vida'!B10="","",'TDPrimas Vida'!B10)</f>
        <v>G.N.P.</v>
      </c>
      <c r="E24" s="111">
        <f>IF('TDPrimas Vida'!C10="","",'TDPrimas Vida'!C10)</f>
        <v>39527147.690480001</v>
      </c>
      <c r="F24" s="111">
        <f>IF('TDPrimas Vida'!D10="","",'TDPrimas Vida'!D10)</f>
        <v>36667379.174269997</v>
      </c>
      <c r="G24" s="112">
        <f>IF('TDPrimas Vida'!C10="","",IFERROR((E24/VLOOKUP("TOTAL",$D$12:$L$312,2,0))*100,""))</f>
        <v>10.515487412769215</v>
      </c>
      <c r="H24" s="112">
        <f>IF('TDPrimas Vida'!C10="","",IFERROR((E24/VLOOKUP("TOTAL",$D$12:$L$312,3,0))*100,""))</f>
        <v>12.611852148166017</v>
      </c>
      <c r="I24" s="111">
        <f>IF('TDPrimas Vida'!C10="","",E24-F24)</f>
        <v>2859768.5162100047</v>
      </c>
      <c r="J24" s="113">
        <f>IFERROR(IF('TDPrimas Vida'!C10="","",(E24/F24-1)*100),"ND")</f>
        <v>7.7992171259863241</v>
      </c>
      <c r="K24" s="113">
        <f>IF(E23="","",IFERROR((E24/VLOOKUP(B24&amp;"|"&amp;VLOOKUP(TDPrimas_!$B$4,Cat!R:T,2,0),'TD Operación'!A:D,4,0))*100,"ND"))</f>
        <v>33.933747140620305</v>
      </c>
      <c r="L24" s="113">
        <f>IF('TDPrimas Vida'!E10="","",'TDPrimas Vida'!E10)</f>
        <v>33.933747140620305</v>
      </c>
    </row>
    <row r="25" spans="1:12" ht="14" x14ac:dyDescent="0.3">
      <c r="B25" s="83" t="str">
        <f>IF(C25="",B24,D25)</f>
        <v>G.N.P.</v>
      </c>
      <c r="C25" s="54"/>
      <c r="D25" s="70" t="str">
        <f>IF(D24="","","1er Año")</f>
        <v>1er Año</v>
      </c>
      <c r="E25" s="111">
        <f>IF(E24="","",(VLOOKUP(B25,'TDPrimas Vida'!$B:$N,5,0)))</f>
        <v>10398324.99009</v>
      </c>
      <c r="F25" s="111">
        <f>IF(E24="","",(VLOOKUP(B25,'TDPrimas Vida'!$B:$N,6,0)))</f>
        <v>9951703.1873700004</v>
      </c>
      <c r="G25" s="112">
        <f>IFERROR((E25/VLOOKUP("TOTAL",$D$12:$L$312,2,0))*100,"")</f>
        <v>2.7662875248018466</v>
      </c>
      <c r="H25" s="112">
        <f>IFERROR((E25/VLOOKUP("TOTAL",$D$12:$L$312,3,0))*100,"")</f>
        <v>3.3177738598927573</v>
      </c>
      <c r="I25" s="111">
        <f>IF(E24="","",E25-F25)</f>
        <v>446621.8027199991</v>
      </c>
      <c r="J25" s="113">
        <f>IF(E24="","",IFERROR((E25/F25-1)*100,"ND"))</f>
        <v>4.4878931205144967</v>
      </c>
      <c r="K25" s="113">
        <f>IF(E24="","",IFERROR((E25/VLOOKUP(B25&amp;"|"&amp;VLOOKUP(TDPrimas_!$B$4,Cat!R:T,2,0),'TD Operación'!A:D,4,0))*100,"ND"))</f>
        <v>8.9268806761053252</v>
      </c>
      <c r="L25" s="113">
        <f>IF(E24="","",(VLOOKUP(B25,'TDPrimas Vida'!$B:$N,7,0)))</f>
        <v>4.4878931205144967</v>
      </c>
    </row>
    <row r="26" spans="1:12" ht="14" x14ac:dyDescent="0.3">
      <c r="B26" s="83" t="str">
        <f>IF(C26="",B25,D26)</f>
        <v>G.N.P.</v>
      </c>
      <c r="C26" s="54"/>
      <c r="D26" s="70" t="str">
        <f>IF(D25="","","Renovación")</f>
        <v>Renovación</v>
      </c>
      <c r="E26" s="111">
        <f>IF(E24="","",(VLOOKUP(B26,'TDPrimas Vida'!$B:$N,8,0)))</f>
        <v>21169843.15955</v>
      </c>
      <c r="F26" s="111">
        <f>IF(E24="","",(VLOOKUP(B26,'TDPrimas Vida'!$B:$N,9,0)))</f>
        <v>19070462.77369</v>
      </c>
      <c r="G26" s="112">
        <f>IFERROR((E26/VLOOKUP("TOTAL",$D$12:$L$312,2,0))*100,"")</f>
        <v>5.6318563893787292</v>
      </c>
      <c r="H26" s="112">
        <f>IFERROR((E26/VLOOKUP("TOTAL",$D$12:$L$312,3,0))*100,"")</f>
        <v>6.7546217606896111</v>
      </c>
      <c r="I26" s="111">
        <f>IF(E24="","",E26-F26)</f>
        <v>2099380.3858599998</v>
      </c>
      <c r="J26" s="113">
        <f>IF(E24="","",IFERROR((E26/F26-1)*100,"ND"))</f>
        <v>11.008544526545784</v>
      </c>
      <c r="K26" s="113">
        <f>IF(E25="","",IFERROR((E26/VLOOKUP(B26&amp;"|"&amp;VLOOKUP(TDPrimas_!$B$4,Cat!R:T,2,0),'TD Operación'!A:D,4,0))*100,"ND"))</f>
        <v>18.174144777863088</v>
      </c>
      <c r="L26" s="113">
        <f>IF(E24="","",(VLOOKUP(B26,'TDPrimas Vida'!$B:$N,10,0)))</f>
        <v>5.631856389378731</v>
      </c>
    </row>
    <row r="27" spans="1:12" ht="14" x14ac:dyDescent="0.3">
      <c r="B27" s="83" t="str">
        <f>IF(C27="",B26,D27)</f>
        <v>G.N.P.</v>
      </c>
      <c r="C27" s="54"/>
      <c r="D27" s="70" t="str">
        <f>IF(D26="","","Únicas")</f>
        <v>Únicas</v>
      </c>
      <c r="E27" s="111">
        <f>IF(E25="","",(VLOOKUP(B27,'TDPrimas Vida'!$B:$N,11,0)))</f>
        <v>7958979.5408399999</v>
      </c>
      <c r="F27" s="111">
        <f>IF(E25="","",(VLOOKUP(B27,'TDPrimas Vida'!$B:$N,12,0)))</f>
        <v>7645213.2132099997</v>
      </c>
      <c r="G27" s="112">
        <f>IFERROR((E27/VLOOKUP("TOTAL",$D$12:$L$312,2,0))*100,"")</f>
        <v>2.1173434985886379</v>
      </c>
      <c r="H27" s="112">
        <f>IFERROR((E27/VLOOKUP("TOTAL",$D$12:$L$312,3,0))*100,"")</f>
        <v>2.5394565275836474</v>
      </c>
      <c r="I27" s="111">
        <f>IF(E24="","",E27-F27)</f>
        <v>313766.32763000019</v>
      </c>
      <c r="J27" s="113">
        <f>IF(E24="","",IFERROR((E27/F27-1)*100,"ND"))</f>
        <v>4.104088648408788</v>
      </c>
      <c r="K27" s="113">
        <f>IF(E26="","",IFERROR((E27/VLOOKUP(B27&amp;"|"&amp;VLOOKUP(TDPrimas_!$B$4,Cat!R:T,2,0),'TD Operación'!A:D,4,0))*100,"ND"))</f>
        <v>6.8327216866518894</v>
      </c>
      <c r="L27" s="113">
        <f>IF(E24="","",(VLOOKUP(B27,'TDPrimas Vida'!$B:$N,13,0)))</f>
        <v>2.1173434985886384</v>
      </c>
    </row>
    <row r="28" spans="1:12" s="25" customFormat="1" ht="14.5" x14ac:dyDescent="0.35">
      <c r="A28"/>
      <c r="B28" s="83" t="str">
        <f>IF(C28="",B24,D28)</f>
        <v>Monterrey New York Life</v>
      </c>
      <c r="C28" s="54">
        <f>IF('TDPrimas Vida'!A11="","",'TDPrimas Vida'!A11)</f>
        <v>5</v>
      </c>
      <c r="D28" s="70" t="str">
        <f>IF('TDPrimas Vida'!B11="","",'TDPrimas Vida'!B11)</f>
        <v>Monterrey New York Life</v>
      </c>
      <c r="E28" s="111">
        <f>IF('TDPrimas Vida'!C11="","",'TDPrimas Vida'!C11)</f>
        <v>28212555.95786</v>
      </c>
      <c r="F28" s="111">
        <f>IF('TDPrimas Vida'!D11="","",'TDPrimas Vida'!D11)</f>
        <v>26072847.953479998</v>
      </c>
      <c r="G28" s="112">
        <f>IF('TDPrimas Vida'!C11="","",IFERROR((E28/VLOOKUP("TOTAL",$D$12:$L$312,2,0))*100,""))</f>
        <v>7.5054435847486101</v>
      </c>
      <c r="H28" s="112">
        <f>IF('TDPrimas Vida'!C11="","",IFERROR((E28/VLOOKUP("TOTAL",$D$12:$L$312,3,0))*100,""))</f>
        <v>9.0017267941670127</v>
      </c>
      <c r="I28" s="111">
        <f>IF('TDPrimas Vida'!C11="","",E28-F28)</f>
        <v>2139708.0043800026</v>
      </c>
      <c r="J28" s="113">
        <f>IFERROR(IF('TDPrimas Vida'!C11="","",(E28/F28-1)*100),"ND")</f>
        <v>8.206652407890914</v>
      </c>
      <c r="K28" s="113">
        <f>IF(E27="","",IFERROR((E28/VLOOKUP(B28&amp;"|"&amp;VLOOKUP(TDPrimas_!$B$4,Cat!R:T,2,0),'TD Operación'!A:D,4,0))*100,"ND"))</f>
        <v>65.640996282901796</v>
      </c>
      <c r="L28" s="113">
        <f>IF('TDPrimas Vida'!E11="","",'TDPrimas Vida'!E11)</f>
        <v>65.640996282901796</v>
      </c>
    </row>
    <row r="29" spans="1:12" ht="14" x14ac:dyDescent="0.3">
      <c r="B29" s="83" t="str">
        <f>IF(C29="",B28,D29)</f>
        <v>Monterrey New York Life</v>
      </c>
      <c r="C29" s="54"/>
      <c r="D29" s="70" t="str">
        <f>IF(D28="","","1er Año")</f>
        <v>1er Año</v>
      </c>
      <c r="E29" s="111">
        <f>IF(E28="","",(VLOOKUP(B29,'TDPrimas Vida'!$B:$N,5,0)))</f>
        <v>2988391.0641100002</v>
      </c>
      <c r="F29" s="111">
        <f>IF(E28="","",(VLOOKUP(B29,'TDPrimas Vida'!$B:$N,6,0)))</f>
        <v>2695983.2729099998</v>
      </c>
      <c r="G29" s="112">
        <f>IFERROR((E29/VLOOKUP("TOTAL",$D$12:$L$312,2,0))*100,"")</f>
        <v>0.79500774670491037</v>
      </c>
      <c r="H29" s="112">
        <f>IFERROR((E29/VLOOKUP("TOTAL",$D$12:$L$312,3,0))*100,"")</f>
        <v>0.95350027673595972</v>
      </c>
      <c r="I29" s="111">
        <f>IF(E28="","",E29-F29)</f>
        <v>292407.79120000033</v>
      </c>
      <c r="J29" s="113">
        <f>IF(E28="","",IFERROR((E29/F29-1)*100,"ND"))</f>
        <v>10.846053613840878</v>
      </c>
      <c r="K29" s="113">
        <f>IF(E28="","",IFERROR((E29/VLOOKUP(B29&amp;"|"&amp;VLOOKUP(TDPrimas_!$B$4,Cat!R:T,2,0),'TD Operación'!A:D,4,0))*100,"ND"))</f>
        <v>6.952966864260703</v>
      </c>
      <c r="L29" s="113">
        <f>IF(E28="","",(VLOOKUP(B29,'TDPrimas Vida'!$B:$N,7,0)))</f>
        <v>10.846053613840878</v>
      </c>
    </row>
    <row r="30" spans="1:12" ht="14" x14ac:dyDescent="0.3">
      <c r="B30" s="83" t="str">
        <f>IF(C30="",B29,D30)</f>
        <v>Monterrey New York Life</v>
      </c>
      <c r="C30" s="54"/>
      <c r="D30" s="70" t="str">
        <f>IF(D29="","","Renovación")</f>
        <v>Renovación</v>
      </c>
      <c r="E30" s="111">
        <f>IF(E28="","",(VLOOKUP(B30,'TDPrimas Vida'!$B:$N,8,0)))</f>
        <v>18212477.241299998</v>
      </c>
      <c r="F30" s="111">
        <f>IF(E28="","",(VLOOKUP(B30,'TDPrimas Vida'!$B:$N,9,0)))</f>
        <v>16982045.042619999</v>
      </c>
      <c r="G30" s="112">
        <f>IFERROR((E30/VLOOKUP("TOTAL",$D$12:$L$312,2,0))*100,"")</f>
        <v>4.8451023252649543</v>
      </c>
      <c r="H30" s="112">
        <f>IFERROR((E30/VLOOKUP("TOTAL",$D$12:$L$312,3,0))*100,"")</f>
        <v>5.8110206184807751</v>
      </c>
      <c r="I30" s="111">
        <f>IF(E28="","",E30-F30)</f>
        <v>1230432.1986799985</v>
      </c>
      <c r="J30" s="113">
        <f>IF(E28="","",IFERROR((E30/F30-1)*100,"ND"))</f>
        <v>7.2454889596156979</v>
      </c>
      <c r="K30" s="113">
        <f>IF(E29="","",IFERROR((E30/VLOOKUP(B30&amp;"|"&amp;VLOOKUP(TDPrimas_!$B$4,Cat!R:T,2,0),'TD Operación'!A:D,4,0))*100,"ND"))</f>
        <v>42.374223472848634</v>
      </c>
      <c r="L30" s="113">
        <f>IF(E28="","",(VLOOKUP(B30,'TDPrimas Vida'!$B:$N,10,0)))</f>
        <v>4.8451023252649561</v>
      </c>
    </row>
    <row r="31" spans="1:12" ht="14" x14ac:dyDescent="0.3">
      <c r="B31" s="83" t="str">
        <f>IF(C31="",B30,D31)</f>
        <v>Monterrey New York Life</v>
      </c>
      <c r="C31" s="54"/>
      <c r="D31" s="70" t="str">
        <f>IF(D30="","","Únicas")</f>
        <v>Únicas</v>
      </c>
      <c r="E31" s="111">
        <f>IF(E29="","",(VLOOKUP(B31,'TDPrimas Vida'!$B:$N,11,0)))</f>
        <v>7011687.6524499999</v>
      </c>
      <c r="F31" s="111">
        <f>IF(E29="","",(VLOOKUP(B31,'TDPrimas Vida'!$B:$N,12,0)))</f>
        <v>6394819.6379500004</v>
      </c>
      <c r="G31" s="112">
        <f>IFERROR((E31/VLOOKUP("TOTAL",$D$12:$L$312,2,0))*100,"")</f>
        <v>1.8653335127787445</v>
      </c>
      <c r="H31" s="112">
        <f>IFERROR((E31/VLOOKUP("TOTAL",$D$12:$L$312,3,0))*100,"")</f>
        <v>2.2372058989502763</v>
      </c>
      <c r="I31" s="111">
        <f>IF(E28="","",E31-F31)</f>
        <v>616868.01449999958</v>
      </c>
      <c r="J31" s="113">
        <f>IF(E28="","",IFERROR((E31/F31-1)*100,"ND"))</f>
        <v>9.646370803629889</v>
      </c>
      <c r="K31" s="113">
        <f>IF(E30="","",IFERROR((E31/VLOOKUP(B31&amp;"|"&amp;VLOOKUP(TDPrimas_!$B$4,Cat!R:T,2,0),'TD Operación'!A:D,4,0))*100,"ND"))</f>
        <v>16.313805945792456</v>
      </c>
      <c r="L31" s="113">
        <f>IF(E28="","",(VLOOKUP(B31,'TDPrimas Vida'!$B:$N,13,0)))</f>
        <v>1.8653335127787452</v>
      </c>
    </row>
    <row r="32" spans="1:12" ht="14" x14ac:dyDescent="0.3">
      <c r="B32" s="83" t="str">
        <f>IF(C32="",B28,D32)</f>
        <v>TOTAL GRANDES</v>
      </c>
      <c r="C32" s="114">
        <f>IF('TDPrimas Vida'!A12="","",'TDPrimas Vida'!A12)</f>
        <v>5.0999999999999996</v>
      </c>
      <c r="D32" s="115" t="str">
        <f>IF('TDPrimas Vida'!B12="","",'TDPrimas Vida'!B12)</f>
        <v>TOTAL GRANDES</v>
      </c>
      <c r="E32" s="116">
        <f>IF('TDPrimas Vida'!C12="","",'TDPrimas Vida'!C12)</f>
        <v>236424756.59015</v>
      </c>
      <c r="F32" s="116">
        <f>IF('TDPrimas Vida'!D12="","",'TDPrimas Vida'!D12)</f>
        <v>200458979.93927002</v>
      </c>
      <c r="G32" s="117">
        <f>IF('TDPrimas Vida'!C12="","",IFERROR((E32/VLOOKUP("TOTAL",$D$12:$L$312,2,0))*100,""))</f>
        <v>62.896558371944536</v>
      </c>
      <c r="H32" s="117">
        <f>IF('TDPrimas Vida'!C12="","",IFERROR((E32/VLOOKUP("TOTAL",$D$12:$L$312,3,0))*100,""))</f>
        <v>75.435599290642912</v>
      </c>
      <c r="I32" s="116">
        <f>IF('TDPrimas Vida'!C12="","",E32-F32)</f>
        <v>35965776.650879979</v>
      </c>
      <c r="J32" s="118">
        <f>IFERROR(IF('TDPrimas Vida'!C12="","",(E32/F32-1)*100),"ND")</f>
        <v>17.941713891677978</v>
      </c>
      <c r="K32" s="118">
        <f>IF(E31="","",IFERROR((E32/VLOOKUP(B32&amp;"|"&amp;VLOOKUP(TDPrimas_!$B$4,Cat!R:T,2,0),'TD Operación'!A:D,4,0))*100,"ND"))</f>
        <v>58.296381131372918</v>
      </c>
      <c r="L32" s="118">
        <f>IF('TDPrimas Vida'!E12="","",'TDPrimas Vida'!E12)</f>
        <v>62.701655725042116</v>
      </c>
    </row>
    <row r="33" spans="1:12" ht="14" x14ac:dyDescent="0.3">
      <c r="B33" s="83" t="str">
        <f>IF(C33="",B32,D33)</f>
        <v>TOTAL GRANDES</v>
      </c>
      <c r="C33" s="54"/>
      <c r="D33" s="119" t="str">
        <f>IF(D32="","","1er Año")</f>
        <v>1er Año</v>
      </c>
      <c r="E33" s="120">
        <f>IF(E32="","",(VLOOKUP(B33,'TDPrimas Vida'!$B:$N,5,0)))</f>
        <v>112743226.82758</v>
      </c>
      <c r="F33" s="120">
        <f>IF(E32="","",(VLOOKUP(B33,'TDPrimas Vida'!$B:$N,6,0)))</f>
        <v>84218003.588479996</v>
      </c>
      <c r="G33" s="121">
        <f>IFERROR((E33/VLOOKUP("TOTAL",$D$12:$L$312,2,0))*100,"")</f>
        <v>29.993309708657229</v>
      </c>
      <c r="H33" s="121">
        <f>IFERROR((E33/VLOOKUP("TOTAL",$D$12:$L$312,3,0))*100,"")</f>
        <v>35.972767845301519</v>
      </c>
      <c r="I33" s="120">
        <f>IF(E32="","",E33-F33)</f>
        <v>28525223.239100009</v>
      </c>
      <c r="J33" s="122">
        <f>IF(E32="","",IFERROR((E33/F33-1)*100,"ND"))</f>
        <v>33.870695128899861</v>
      </c>
      <c r="K33" s="122">
        <f>IF(E32="","",IFERROR((E33/VLOOKUP(B33&amp;"|"&amp;VLOOKUP(TDPrimas_!$B$4,Cat!R:T,2,0),'TD Operación'!A:D,4,0))*100,"ND"))</f>
        <v>27.799635773825131</v>
      </c>
      <c r="L33" s="122">
        <f>IF(E32="","",(VLOOKUP(B33,'TDPrimas Vida'!$B:$N,7,0)))</f>
        <v>33.870695128899861</v>
      </c>
    </row>
    <row r="34" spans="1:12" ht="14" x14ac:dyDescent="0.3">
      <c r="B34" s="83" t="str">
        <f>IF(C34="",B33,D34)</f>
        <v>TOTAL GRANDES</v>
      </c>
      <c r="C34" s="54"/>
      <c r="D34" s="119" t="str">
        <f>IF(D33="","","Renovación")</f>
        <v>Renovación</v>
      </c>
      <c r="E34" s="120">
        <f>IF(E32="","",(VLOOKUP(B34,'TDPrimas Vida'!$B:$N,8,0)))</f>
        <v>98055971.195889995</v>
      </c>
      <c r="F34" s="120">
        <f>IF(E32="","",(VLOOKUP(B34,'TDPrimas Vida'!$B:$N,9,0)))</f>
        <v>92502402.439110011</v>
      </c>
      <c r="G34" s="121">
        <f>IFERROR((E34/VLOOKUP("TOTAL",$D$12:$L$312,2,0))*100,"")</f>
        <v>26.086029250868027</v>
      </c>
      <c r="H34" s="121">
        <f>IFERROR((E34/VLOOKUP("TOTAL",$D$12:$L$312,3,0))*100,"")</f>
        <v>31.286533008938513</v>
      </c>
      <c r="I34" s="120">
        <f>IF(E32="","",E34-F34)</f>
        <v>5553568.7567799836</v>
      </c>
      <c r="J34" s="122">
        <f>IF(E32="","",IFERROR((E34/F34-1)*100,"ND"))</f>
        <v>6.0037021853952766</v>
      </c>
      <c r="K34" s="122">
        <f>IF(E33="","",IFERROR((E34/VLOOKUP(B34&amp;"|"&amp;VLOOKUP(TDPrimas_!$B$4,Cat!R:T,2,0),'TD Operación'!A:D,4,0))*100,"ND"))</f>
        <v>24.178129022892193</v>
      </c>
      <c r="L34" s="122">
        <f>IF(E32="","",(VLOOKUP(B34,'TDPrimas Vida'!$B:$N,10,0)))</f>
        <v>26.086029250868037</v>
      </c>
    </row>
    <row r="35" spans="1:12" ht="14" x14ac:dyDescent="0.3">
      <c r="B35" s="83" t="str">
        <f>IF(C35="",B34,D35)</f>
        <v>TOTAL GRANDES</v>
      </c>
      <c r="C35" s="54"/>
      <c r="D35" s="119" t="str">
        <f>IF(D34="","","Únicas")</f>
        <v>Únicas</v>
      </c>
      <c r="E35" s="120">
        <f>IF(E33="","",(VLOOKUP(B35,'TDPrimas Vida'!$B:$N,11,0)))</f>
        <v>25625558.566679999</v>
      </c>
      <c r="F35" s="120">
        <f>IF(E33="","",(VLOOKUP(B35,'TDPrimas Vida'!$B:$N,12,0)))</f>
        <v>23738573.911679998</v>
      </c>
      <c r="G35" s="121">
        <f>IFERROR((E35/VLOOKUP("TOTAL",$D$12:$L$312,2,0))*100,"")</f>
        <v>6.8172194124192718</v>
      </c>
      <c r="H35" s="121">
        <f>IFERROR((E35/VLOOKUP("TOTAL",$D$12:$L$312,3,0))*100,"")</f>
        <v>8.1762984364028757</v>
      </c>
      <c r="I35" s="120">
        <f>IF(E32="","",E35-F35)</f>
        <v>1886984.6550000012</v>
      </c>
      <c r="J35" s="122">
        <f>IF(E32="","",IFERROR((E35/F35-1)*100,"ND"))</f>
        <v>7.9490228099656557</v>
      </c>
      <c r="K35" s="122">
        <f>IF(E34="","",IFERROR((E35/VLOOKUP(B35&amp;"|"&amp;VLOOKUP(TDPrimas_!$B$4,Cat!R:T,2,0),'TD Operación'!A:D,4,0))*100,"ND"))</f>
        <v>6.3186163346555979</v>
      </c>
      <c r="L35" s="122">
        <f>IF(E32="","",(VLOOKUP(B35,'TDPrimas Vida'!$B:$N,13,0)))</f>
        <v>6.8172194124192744</v>
      </c>
    </row>
    <row r="36" spans="1:12" s="25" customFormat="1" ht="14.5" x14ac:dyDescent="0.35">
      <c r="A36"/>
      <c r="B36" s="83" t="str">
        <f>IF(C36="",B32,D36)</f>
        <v>Banorte</v>
      </c>
      <c r="C36" s="54">
        <f>IF('TDPrimas Vida'!A13="","",'TDPrimas Vida'!A13)</f>
        <v>6</v>
      </c>
      <c r="D36" s="70" t="str">
        <f>IF('TDPrimas Vida'!B13="","",'TDPrimas Vida'!B13)</f>
        <v>Banorte</v>
      </c>
      <c r="E36" s="111">
        <f>IF('TDPrimas Vida'!C13="","",'TDPrimas Vida'!C13)</f>
        <v>26879508.831569999</v>
      </c>
      <c r="F36" s="111">
        <f>IF('TDPrimas Vida'!D13="","",'TDPrimas Vida'!D13)</f>
        <v>21816337.410909999</v>
      </c>
      <c r="G36" s="112">
        <f>IF('TDPrimas Vida'!C13="","",IFERROR((E36/VLOOKUP("TOTAL",$D$12:$L$312,2,0))*100,""))</f>
        <v>7.1508103492089052</v>
      </c>
      <c r="H36" s="112">
        <f>IF('TDPrimas Vida'!C13="","",IFERROR((E36/VLOOKUP("TOTAL",$D$12:$L$312,3,0))*100,""))</f>
        <v>8.5763939724072404</v>
      </c>
      <c r="I36" s="111">
        <f>IF('TDPrimas Vida'!C13="","",E36-F36)</f>
        <v>5063171.4206600003</v>
      </c>
      <c r="J36" s="113">
        <f>IFERROR(IF('TDPrimas Vida'!C13="","",(E36/F36-1)*100),"ND")</f>
        <v>23.208164254592024</v>
      </c>
      <c r="K36" s="113">
        <f>IF(E35="","",IFERROR((E36/VLOOKUP(B36&amp;"|"&amp;VLOOKUP(TDPrimas_!$B$4,Cat!R:T,2,0),'TD Operación'!A:D,4,0))*100,"ND"))</f>
        <v>59.214458772521169</v>
      </c>
      <c r="L36" s="113">
        <f>IF('TDPrimas Vida'!E13="","",'TDPrimas Vida'!E13)</f>
        <v>59.214458772521169</v>
      </c>
    </row>
    <row r="37" spans="1:12" ht="14" x14ac:dyDescent="0.3">
      <c r="B37" s="83" t="str">
        <f>IF(C37="",B36,D37)</f>
        <v>Banorte</v>
      </c>
      <c r="C37" s="54"/>
      <c r="D37" s="70" t="str">
        <f>IF(D36="","","1er Año")</f>
        <v>1er Año</v>
      </c>
      <c r="E37" s="111">
        <f>IF(E36="","",(VLOOKUP(B37,'TDPrimas Vida'!$B:$N,5,0)))</f>
        <v>5028208.4424799997</v>
      </c>
      <c r="F37" s="111">
        <f>IF(E36="","",(VLOOKUP(B37,'TDPrimas Vida'!$B:$N,6,0)))</f>
        <v>5530582.3218299998</v>
      </c>
      <c r="G37" s="112">
        <f>IFERROR((E37/VLOOKUP("TOTAL",$D$12:$L$312,2,0))*100,"")</f>
        <v>1.3376645084465049</v>
      </c>
      <c r="H37" s="112">
        <f>IFERROR((E37/VLOOKUP("TOTAL",$D$12:$L$312,3,0))*100,"")</f>
        <v>1.6043409441858412</v>
      </c>
      <c r="I37" s="111">
        <f>IF(E36="","",E37-F37)</f>
        <v>-502373.87935000006</v>
      </c>
      <c r="J37" s="113">
        <f>IF(E36="","",IFERROR((E37/F37-1)*100,"ND"))</f>
        <v>-9.0835620937610546</v>
      </c>
      <c r="K37" s="113">
        <f>IF(E36="","",IFERROR((E37/VLOOKUP(B37&amp;"|"&amp;VLOOKUP(TDPrimas_!$B$4,Cat!R:T,2,0),'TD Operación'!A:D,4,0))*100,"ND"))</f>
        <v>11.076937580316791</v>
      </c>
      <c r="L37" s="113">
        <f>IF(E36="","",(VLOOKUP(B37,'TDPrimas Vida'!$B:$N,7,0)))</f>
        <v>-9.0835620937610546</v>
      </c>
    </row>
    <row r="38" spans="1:12" ht="14" x14ac:dyDescent="0.3">
      <c r="B38" s="83" t="str">
        <f>IF(C38="",B37,D38)</f>
        <v>Banorte</v>
      </c>
      <c r="C38" s="54"/>
      <c r="D38" s="70" t="str">
        <f>IF(D37="","","Renovación")</f>
        <v>Renovación</v>
      </c>
      <c r="E38" s="111">
        <f>IF(E36="","",(VLOOKUP(B38,'TDPrimas Vida'!$B:$N,8,0)))</f>
        <v>11029308.32343</v>
      </c>
      <c r="F38" s="111">
        <f>IF(E36="","",(VLOOKUP(B38,'TDPrimas Vida'!$B:$N,9,0)))</f>
        <v>9222621.4500399996</v>
      </c>
      <c r="G38" s="112">
        <f>IFERROR((E38/VLOOKUP("TOTAL",$D$12:$L$312,2,0))*100,"")</f>
        <v>2.9341493030247663</v>
      </c>
      <c r="H38" s="112">
        <f>IFERROR((E38/VLOOKUP("TOTAL",$D$12:$L$312,3,0))*100,"")</f>
        <v>3.519100516962872</v>
      </c>
      <c r="I38" s="111">
        <f>IF(E36="","",E38-F38)</f>
        <v>1806686.8733900003</v>
      </c>
      <c r="J38" s="113">
        <f>IF(E36="","",IFERROR((E38/F38-1)*100,"ND"))</f>
        <v>19.589732519946001</v>
      </c>
      <c r="K38" s="113">
        <f>IF(E37="","",IFERROR((E38/VLOOKUP(B38&amp;"|"&amp;VLOOKUP(TDPrimas_!$B$4,Cat!R:T,2,0),'TD Operación'!A:D,4,0))*100,"ND"))</f>
        <v>24.29711521514524</v>
      </c>
      <c r="L38" s="113">
        <f>IF(E36="","",(VLOOKUP(B38,'TDPrimas Vida'!$B:$N,10,0)))</f>
        <v>2.9341493030247672</v>
      </c>
    </row>
    <row r="39" spans="1:12" ht="14" x14ac:dyDescent="0.3">
      <c r="B39" s="83" t="str">
        <f>IF(C39="",B38,D39)</f>
        <v>Banorte</v>
      </c>
      <c r="C39" s="54"/>
      <c r="D39" s="70" t="str">
        <f>IF(D38="","","Únicas")</f>
        <v>Únicas</v>
      </c>
      <c r="E39" s="111">
        <f>IF(E37="","",(VLOOKUP(B39,'TDPrimas Vida'!$B:$N,11,0)))</f>
        <v>10821992.06566</v>
      </c>
      <c r="F39" s="111">
        <f>IF(E37="","",(VLOOKUP(B39,'TDPrimas Vida'!$B:$N,12,0)))</f>
        <v>7063133.6390399998</v>
      </c>
      <c r="G39" s="112">
        <f>IFERROR((E39/VLOOKUP("TOTAL",$D$12:$L$312,2,0))*100,"")</f>
        <v>2.8789965377376339</v>
      </c>
      <c r="H39" s="112">
        <f>IFERROR((E39/VLOOKUP("TOTAL",$D$12:$L$312,3,0))*100,"")</f>
        <v>3.4529525112585278</v>
      </c>
      <c r="I39" s="111">
        <f>IF(E36="","",E39-F39)</f>
        <v>3758858.42662</v>
      </c>
      <c r="J39" s="113">
        <f>IF(E36="","",IFERROR((E39/F39-1)*100,"ND"))</f>
        <v>53.217999527061096</v>
      </c>
      <c r="K39" s="113">
        <f>IF(E38="","",IFERROR((E39/VLOOKUP(B39&amp;"|"&amp;VLOOKUP(TDPrimas_!$B$4,Cat!R:T,2,0),'TD Operación'!A:D,4,0))*100,"ND"))</f>
        <v>23.840405977059138</v>
      </c>
      <c r="L39" s="113">
        <f>IF(E36="","",(VLOOKUP(B39,'TDPrimas Vida'!$B:$N,13,0)))</f>
        <v>2.8789965377376348</v>
      </c>
    </row>
    <row r="40" spans="1:12" s="25" customFormat="1" ht="14.5" x14ac:dyDescent="0.35">
      <c r="A40"/>
      <c r="B40" s="83" t="str">
        <f>IF(C40="",B36,D40)</f>
        <v>Zurich Santander</v>
      </c>
      <c r="C40" s="54">
        <f>IF('TDPrimas Vida'!A14="","",'TDPrimas Vida'!A14)</f>
        <v>7</v>
      </c>
      <c r="D40" s="70" t="str">
        <f>IF('TDPrimas Vida'!B14="","",'TDPrimas Vida'!B14)</f>
        <v>Zurich Santander</v>
      </c>
      <c r="E40" s="111">
        <f>IF('TDPrimas Vida'!C14="","",'TDPrimas Vida'!C14)</f>
        <v>16684352.548669999</v>
      </c>
      <c r="F40" s="111">
        <f>IF('TDPrimas Vida'!D14="","",'TDPrimas Vida'!D14)</f>
        <v>17510255.988259997</v>
      </c>
      <c r="G40" s="112">
        <f>IF('TDPrimas Vida'!C14="","",IFERROR((E40/VLOOKUP("TOTAL",$D$12:$L$312,2,0))*100,""))</f>
        <v>4.438572208386252</v>
      </c>
      <c r="H40" s="112">
        <f>IF('TDPrimas Vida'!C14="","",IFERROR((E40/VLOOKUP("TOTAL",$D$12:$L$312,3,0))*100,""))</f>
        <v>5.3234447671108347</v>
      </c>
      <c r="I40" s="111">
        <f>IF('TDPrimas Vida'!C14="","",E40-F40)</f>
        <v>-825903.43958999775</v>
      </c>
      <c r="J40" s="113">
        <f>IFERROR(IF('TDPrimas Vida'!C14="","",(E40/F40-1)*100),"ND")</f>
        <v>-4.7166839830539153</v>
      </c>
      <c r="K40" s="113">
        <f>IF(E39="","",IFERROR((E40/VLOOKUP(B40&amp;"|"&amp;VLOOKUP(TDPrimas_!$B$4,Cat!R:T,2,0),'TD Operación'!A:D,4,0))*100,"ND"))</f>
        <v>77.096687682243115</v>
      </c>
      <c r="L40" s="113">
        <f>IF('TDPrimas Vida'!E14="","",'TDPrimas Vida'!E14)</f>
        <v>77.096687682243115</v>
      </c>
    </row>
    <row r="41" spans="1:12" ht="14" x14ac:dyDescent="0.3">
      <c r="B41" s="83" t="str">
        <f>IF(C41="",B40,D41)</f>
        <v>Zurich Santander</v>
      </c>
      <c r="C41" s="54"/>
      <c r="D41" s="70" t="str">
        <f>IF(D40="","","1er Año")</f>
        <v>1er Año</v>
      </c>
      <c r="E41" s="111">
        <f>IF(E40="","",(VLOOKUP(B41,'TDPrimas Vida'!$B:$N,5,0)))</f>
        <v>9456070.6126299985</v>
      </c>
      <c r="F41" s="111">
        <f>IF(E40="","",(VLOOKUP(B41,'TDPrimas Vida'!$B:$N,6,0)))</f>
        <v>10809361.19915</v>
      </c>
      <c r="G41" s="112">
        <f>IFERROR((E41/VLOOKUP("TOTAL",$D$12:$L$312,2,0))*100,"")</f>
        <v>2.5156176782600554</v>
      </c>
      <c r="H41" s="112">
        <f>IFERROR((E41/VLOOKUP("TOTAL",$D$12:$L$312,3,0))*100,"")</f>
        <v>3.0171305403306459</v>
      </c>
      <c r="I41" s="111">
        <f>IF(E40="","",E41-F41)</f>
        <v>-1353290.5865200013</v>
      </c>
      <c r="J41" s="113">
        <f>IF(E40="","",IFERROR((E41/F41-1)*100,"ND"))</f>
        <v>-12.519616669173917</v>
      </c>
      <c r="K41" s="113">
        <f>IF(E40="","",IFERROR((E41/VLOOKUP(B41&amp;"|"&amp;VLOOKUP(TDPrimas_!$B$4,Cat!R:T,2,0),'TD Operación'!A:D,4,0))*100,"ND"))</f>
        <v>43.695535718063411</v>
      </c>
      <c r="L41" s="113">
        <f>IF(E40="","",(VLOOKUP(B41,'TDPrimas Vida'!$B:$N,7,0)))</f>
        <v>-12.519616669173917</v>
      </c>
    </row>
    <row r="42" spans="1:12" ht="14" x14ac:dyDescent="0.3">
      <c r="B42" s="83" t="str">
        <f>IF(C42="",B41,D42)</f>
        <v>Zurich Santander</v>
      </c>
      <c r="C42" s="54"/>
      <c r="D42" s="70" t="str">
        <f>IF(D41="","","Renovación")</f>
        <v>Renovación</v>
      </c>
      <c r="E42" s="111">
        <f>IF(E40="","",(VLOOKUP(B42,'TDPrimas Vida'!$B:$N,8,0)))</f>
        <v>1367323.41072</v>
      </c>
      <c r="F42" s="111">
        <f>IF(E40="","",(VLOOKUP(B42,'TDPrimas Vida'!$B:$N,9,0)))</f>
        <v>1393444.9864999999</v>
      </c>
      <c r="G42" s="112">
        <f>IFERROR((E42/VLOOKUP("TOTAL",$D$12:$L$312,2,0))*100,"")</f>
        <v>0.36375182513039633</v>
      </c>
      <c r="H42" s="112">
        <f>IFERROR((E42/VLOOKUP("TOTAL",$D$12:$L$312,3,0))*100,"")</f>
        <v>0.43626929091268574</v>
      </c>
      <c r="I42" s="111">
        <f>IF(E40="","",E42-F42)</f>
        <v>-26121.575779999839</v>
      </c>
      <c r="J42" s="113">
        <f>IF(E40="","",IFERROR((E42/F42-1)*100,"ND"))</f>
        <v>-1.8746040233429628</v>
      </c>
      <c r="K42" s="113">
        <f>IF(E41="","",IFERROR((E42/VLOOKUP(B42&amp;"|"&amp;VLOOKUP(TDPrimas_!$B$4,Cat!R:T,2,0),'TD Operación'!A:D,4,0))*100,"ND"))</f>
        <v>6.3182617155439189</v>
      </c>
      <c r="L42" s="113">
        <f>IF(E40="","",(VLOOKUP(B42,'TDPrimas Vida'!$B:$N,10,0)))</f>
        <v>0.3637518251303965</v>
      </c>
    </row>
    <row r="43" spans="1:12" ht="14" x14ac:dyDescent="0.3">
      <c r="B43" s="83" t="str">
        <f>IF(C43="",B42,D43)</f>
        <v>Zurich Santander</v>
      </c>
      <c r="C43" s="54"/>
      <c r="D43" s="70" t="str">
        <f>IF(D42="","","Únicas")</f>
        <v>Únicas</v>
      </c>
      <c r="E43" s="111">
        <f>IF(E41="","",(VLOOKUP(B43,'TDPrimas Vida'!$B:$N,11,0)))</f>
        <v>5860958.5253199991</v>
      </c>
      <c r="F43" s="111">
        <f>IF(E41="","",(VLOOKUP(B43,'TDPrimas Vida'!$B:$N,12,0)))</f>
        <v>5307449.8026099997</v>
      </c>
      <c r="G43" s="112">
        <f>IFERROR((E43/VLOOKUP("TOTAL",$D$12:$L$312,2,0))*100,"")</f>
        <v>1.559202704995799</v>
      </c>
      <c r="H43" s="112">
        <f>IFERROR((E43/VLOOKUP("TOTAL",$D$12:$L$312,3,0))*100,"")</f>
        <v>1.8700449358675022</v>
      </c>
      <c r="I43" s="111">
        <f>IF(E40="","",E43-F43)</f>
        <v>553508.72270999942</v>
      </c>
      <c r="J43" s="113">
        <f>IF(E40="","",IFERROR((E43/F43-1)*100,"ND"))</f>
        <v>10.428901700357196</v>
      </c>
      <c r="K43" s="113">
        <f>IF(E42="","",IFERROR((E43/VLOOKUP(B43&amp;"|"&amp;VLOOKUP(TDPrimas_!$B$4,Cat!R:T,2,0),'TD Operación'!A:D,4,0))*100,"ND"))</f>
        <v>27.082890248635771</v>
      </c>
      <c r="L43" s="113">
        <f>IF(E40="","",(VLOOKUP(B43,'TDPrimas Vida'!$B:$N,13,0)))</f>
        <v>1.5592027049957995</v>
      </c>
    </row>
    <row r="44" spans="1:12" s="25" customFormat="1" ht="14.5" x14ac:dyDescent="0.35">
      <c r="A44"/>
      <c r="B44" s="83" t="str">
        <f>IF(C44="",B40,D44)</f>
        <v>HSBC Seguros</v>
      </c>
      <c r="C44" s="54">
        <f>IF('TDPrimas Vida'!A15="","",'TDPrimas Vida'!A15)</f>
        <v>8</v>
      </c>
      <c r="D44" s="70" t="str">
        <f>IF('TDPrimas Vida'!B15="","",'TDPrimas Vida'!B15)</f>
        <v>HSBC Seguros</v>
      </c>
      <c r="E44" s="111">
        <f>IF('TDPrimas Vida'!C15="","",'TDPrimas Vida'!C15)</f>
        <v>16584529.487159999</v>
      </c>
      <c r="F44" s="111">
        <f>IF('TDPrimas Vida'!D15="","",'TDPrimas Vida'!D15)</f>
        <v>9369131.335479999</v>
      </c>
      <c r="G44" s="112">
        <f>IF('TDPrimas Vida'!C15="","",IFERROR((E44/VLOOKUP("TOTAL",$D$12:$L$312,2,0))*100,""))</f>
        <v>4.4120160765086842</v>
      </c>
      <c r="H44" s="112">
        <f>IF('TDPrimas Vida'!C15="","",IFERROR((E44/VLOOKUP("TOTAL",$D$12:$L$312,3,0))*100,""))</f>
        <v>5.2915944119422873</v>
      </c>
      <c r="I44" s="111">
        <f>IF('TDPrimas Vida'!C15="","",E44-F44)</f>
        <v>7215398.1516800001</v>
      </c>
      <c r="J44" s="113">
        <f>IFERROR(IF('TDPrimas Vida'!C15="","",(E44/F44-1)*100),"ND")</f>
        <v>77.012456046549175</v>
      </c>
      <c r="K44" s="113">
        <f>IF(E43="","",IFERROR((E44/VLOOKUP(B44&amp;"|"&amp;VLOOKUP(TDPrimas_!$B$4,Cat!R:T,2,0),'TD Operación'!A:D,4,0))*100,"ND"))</f>
        <v>97.440067824514557</v>
      </c>
      <c r="L44" s="113">
        <f>IF('TDPrimas Vida'!E15="","",'TDPrimas Vida'!E15)</f>
        <v>97.440067824514557</v>
      </c>
    </row>
    <row r="45" spans="1:12" ht="14" x14ac:dyDescent="0.3">
      <c r="B45" s="83" t="str">
        <f>IF(C45="",B44,D45)</f>
        <v>HSBC Seguros</v>
      </c>
      <c r="C45" s="54"/>
      <c r="D45" s="70" t="str">
        <f>IF(D44="","","1er Año")</f>
        <v>1er Año</v>
      </c>
      <c r="E45" s="111">
        <f>IF(E44="","",(VLOOKUP(B45,'TDPrimas Vida'!$B:$N,5,0)))</f>
        <v>12527726.040879998</v>
      </c>
      <c r="F45" s="111">
        <f>IF(E44="","",(VLOOKUP(B45,'TDPrimas Vida'!$B:$N,6,0)))</f>
        <v>7088212.1908299997</v>
      </c>
      <c r="G45" s="112">
        <f>IFERROR((E45/VLOOKUP("TOTAL",$D$12:$L$312,2,0))*100,"")</f>
        <v>3.3327764129366404</v>
      </c>
      <c r="H45" s="112">
        <f>IFERROR((E45/VLOOKUP("TOTAL",$D$12:$L$312,3,0))*100,"")</f>
        <v>3.9971978200279064</v>
      </c>
      <c r="I45" s="111">
        <f>IF(E44="","",E45-F45)</f>
        <v>5439513.8500499986</v>
      </c>
      <c r="J45" s="113">
        <f>IF(E44="","",IFERROR((E45/F45-1)*100,"ND"))</f>
        <v>76.740279545906958</v>
      </c>
      <c r="K45" s="113">
        <f>IF(E44="","",IFERROR((E45/VLOOKUP(B45&amp;"|"&amp;VLOOKUP(TDPrimas_!$B$4,Cat!R:T,2,0),'TD Operación'!A:D,4,0))*100,"ND"))</f>
        <v>73.604890392300319</v>
      </c>
      <c r="L45" s="113">
        <f>IF(E44="","",(VLOOKUP(B45,'TDPrimas Vida'!$B:$N,7,0)))</f>
        <v>76.740279545906958</v>
      </c>
    </row>
    <row r="46" spans="1:12" ht="14" x14ac:dyDescent="0.3">
      <c r="B46" s="83" t="str">
        <f>IF(C46="",B45,D46)</f>
        <v>HSBC Seguros</v>
      </c>
      <c r="C46" s="54"/>
      <c r="D46" s="70" t="str">
        <f>IF(D45="","","Renovación")</f>
        <v>Renovación</v>
      </c>
      <c r="E46" s="111">
        <f>IF(E44="","",(VLOOKUP(B46,'TDPrimas Vida'!$B:$N,8,0)))</f>
        <v>4056803.4462799998</v>
      </c>
      <c r="F46" s="111">
        <f>IF(E44="","",(VLOOKUP(B46,'TDPrimas Vida'!$B:$N,9,0)))</f>
        <v>2280919.1446500006</v>
      </c>
      <c r="G46" s="112">
        <f>IFERROR((E46/VLOOKUP("TOTAL",$D$12:$L$312,2,0))*100,"")</f>
        <v>1.0792396635720434</v>
      </c>
      <c r="H46" s="112">
        <f>IFERROR((E46/VLOOKUP("TOTAL",$D$12:$L$312,3,0))*100,"")</f>
        <v>1.2943965919143809</v>
      </c>
      <c r="I46" s="111">
        <f>IF(E44="","",E46-F46)</f>
        <v>1775884.3016299992</v>
      </c>
      <c r="J46" s="113">
        <f>IF(E44="","",IFERROR((E46/F46-1)*100,"ND"))</f>
        <v>77.858275064042331</v>
      </c>
      <c r="K46" s="113">
        <f>IF(E45="","",IFERROR((E46/VLOOKUP(B46&amp;"|"&amp;VLOOKUP(TDPrimas_!$B$4,Cat!R:T,2,0),'TD Operación'!A:D,4,0))*100,"ND"))</f>
        <v>23.835177432214238</v>
      </c>
      <c r="L46" s="113">
        <f>IF(E44="","",(VLOOKUP(B46,'TDPrimas Vida'!$B:$N,10,0)))</f>
        <v>1.0792396635720438</v>
      </c>
    </row>
    <row r="47" spans="1:12" ht="14" x14ac:dyDescent="0.3">
      <c r="B47" s="83" t="str">
        <f>IF(C47="",B46,D47)</f>
        <v>HSBC Seguros</v>
      </c>
      <c r="C47" s="54"/>
      <c r="D47" s="70" t="str">
        <f>IF(D46="","","Únicas")</f>
        <v>Únicas</v>
      </c>
      <c r="E47" s="111">
        <f>IF(E45="","",(VLOOKUP(B47,'TDPrimas Vida'!$B:$N,11,0)))</f>
        <v>0</v>
      </c>
      <c r="F47" s="111">
        <f>IF(E45="","",(VLOOKUP(B47,'TDPrimas Vida'!$B:$N,12,0)))</f>
        <v>0</v>
      </c>
      <c r="G47" s="112">
        <f>IFERROR((E47/VLOOKUP("TOTAL",$D$12:$L$312,2,0))*100,"")</f>
        <v>0</v>
      </c>
      <c r="H47" s="112">
        <f>IFERROR((E47/VLOOKUP("TOTAL",$D$12:$L$312,3,0))*100,"")</f>
        <v>0</v>
      </c>
      <c r="I47" s="111">
        <f>IF(E44="","",E47-F47)</f>
        <v>0</v>
      </c>
      <c r="J47" s="113" t="str">
        <f>IF(E44="","",IFERROR((E47/F47-1)*100,"ND"))</f>
        <v>ND</v>
      </c>
      <c r="K47" s="113">
        <f>IF(E46="","",IFERROR((E47/VLOOKUP(B47&amp;"|"&amp;VLOOKUP(TDPrimas_!$B$4,Cat!R:T,2,0),'TD Operación'!A:D,4,0))*100,"ND"))</f>
        <v>0</v>
      </c>
      <c r="L47" s="113">
        <f>IF(E44="","",(VLOOKUP(B47,'TDPrimas Vida'!$B:$N,13,0)))</f>
        <v>0</v>
      </c>
    </row>
    <row r="48" spans="1:12" s="25" customFormat="1" ht="14.5" x14ac:dyDescent="0.35">
      <c r="A48"/>
      <c r="B48" s="83" t="str">
        <f>IF(C48="",B44,D48)</f>
        <v>Allianz México</v>
      </c>
      <c r="C48" s="54">
        <f>IF('TDPrimas Vida'!A16="","",'TDPrimas Vida'!A16)</f>
        <v>9</v>
      </c>
      <c r="D48" s="70" t="str">
        <f>IF('TDPrimas Vida'!B16="","",'TDPrimas Vida'!B16)</f>
        <v>Allianz México</v>
      </c>
      <c r="E48" s="111">
        <f>IF('TDPrimas Vida'!C16="","",'TDPrimas Vida'!C16)</f>
        <v>15278066.394459998</v>
      </c>
      <c r="F48" s="111">
        <f>IF('TDPrimas Vida'!D16="","",'TDPrimas Vida'!D16)</f>
        <v>11818475.58759</v>
      </c>
      <c r="G48" s="112">
        <f>IF('TDPrimas Vida'!C16="","",IFERROR((E48/VLOOKUP("TOTAL",$D$12:$L$312,2,0))*100,""))</f>
        <v>4.064455045439316</v>
      </c>
      <c r="H48" s="112">
        <f>IF('TDPrimas Vida'!C16="","",IFERROR((E48/VLOOKUP("TOTAL",$D$12:$L$312,3,0))*100,""))</f>
        <v>4.874743707429233</v>
      </c>
      <c r="I48" s="111">
        <f>IF('TDPrimas Vida'!C16="","",E48-F48)</f>
        <v>3459590.8068699986</v>
      </c>
      <c r="J48" s="113">
        <f>IFERROR(IF('TDPrimas Vida'!C16="","",(E48/F48-1)*100),"ND")</f>
        <v>29.272733029145858</v>
      </c>
      <c r="K48" s="113">
        <f>IF(E47="","",IFERROR((E48/VLOOKUP(B48&amp;"|"&amp;VLOOKUP(TDPrimas_!$B$4,Cat!R:T,2,0),'TD Operación'!A:D,4,0))*100,"ND"))</f>
        <v>60.442524758198168</v>
      </c>
      <c r="L48" s="113">
        <f>IF('TDPrimas Vida'!E16="","",'TDPrimas Vida'!E16)</f>
        <v>60.442524758198168</v>
      </c>
    </row>
    <row r="49" spans="1:12" ht="14" x14ac:dyDescent="0.3">
      <c r="B49" s="83" t="str">
        <f>IF(C49="",B48,D49)</f>
        <v>Allianz México</v>
      </c>
      <c r="C49" s="54"/>
      <c r="D49" s="70" t="str">
        <f>IF(D48="","","1er Año")</f>
        <v>1er Año</v>
      </c>
      <c r="E49" s="111">
        <f>IF(E48="","",(VLOOKUP(B49,'TDPrimas Vida'!$B:$N,5,0)))</f>
        <v>6738608.2969300002</v>
      </c>
      <c r="F49" s="111">
        <f>IF(E48="","",(VLOOKUP(B49,'TDPrimas Vida'!$B:$N,6,0)))</f>
        <v>5067714.1190600004</v>
      </c>
      <c r="G49" s="112">
        <f>IFERROR((E49/VLOOKUP("TOTAL",$D$12:$L$312,2,0))*100,"")</f>
        <v>1.7926856569773684</v>
      </c>
      <c r="H49" s="112">
        <f>IFERROR((E49/VLOOKUP("TOTAL",$D$12:$L$312,3,0))*100,"")</f>
        <v>2.1500749862038404</v>
      </c>
      <c r="I49" s="111">
        <f>IF(E48="","",E49-F49)</f>
        <v>1670894.1778699998</v>
      </c>
      <c r="J49" s="113">
        <f>IF(E48="","",IFERROR((E49/F49-1)*100,"ND"))</f>
        <v>32.971358261620544</v>
      </c>
      <c r="K49" s="113">
        <f>IF(E48="","",IFERROR((E49/VLOOKUP(B49&amp;"|"&amp;VLOOKUP(TDPrimas_!$B$4,Cat!R:T,2,0),'TD Operación'!A:D,4,0))*100,"ND"))</f>
        <v>26.659034481659422</v>
      </c>
      <c r="L49" s="113">
        <f>IF(E48="","",(VLOOKUP(B49,'TDPrimas Vida'!$B:$N,7,0)))</f>
        <v>32.971358261620544</v>
      </c>
    </row>
    <row r="50" spans="1:12" ht="14" x14ac:dyDescent="0.3">
      <c r="B50" s="83" t="str">
        <f>IF(C50="",B49,D50)</f>
        <v>Allianz México</v>
      </c>
      <c r="C50" s="54"/>
      <c r="D50" s="70" t="str">
        <f>IF(D49="","","Renovación")</f>
        <v>Renovación</v>
      </c>
      <c r="E50" s="111">
        <f>IF(E48="","",(VLOOKUP(B50,'TDPrimas Vida'!$B:$N,8,0)))</f>
        <v>8539458.0975299999</v>
      </c>
      <c r="F50" s="111">
        <f>IF(E48="","",(VLOOKUP(B50,'TDPrimas Vida'!$B:$N,9,0)))</f>
        <v>6750761.4685299993</v>
      </c>
      <c r="G50" s="112">
        <f>IFERROR((E50/VLOOKUP("TOTAL",$D$12:$L$312,2,0))*100,"")</f>
        <v>2.2717693884619483</v>
      </c>
      <c r="H50" s="112">
        <f>IFERROR((E50/VLOOKUP("TOTAL",$D$12:$L$312,3,0))*100,"")</f>
        <v>2.7246687212253931</v>
      </c>
      <c r="I50" s="111">
        <f>IF(E48="","",E50-F50)</f>
        <v>1788696.6290000007</v>
      </c>
      <c r="J50" s="113">
        <f>IF(E48="","",IFERROR((E50/F50-1)*100,"ND"))</f>
        <v>26.49622027586609</v>
      </c>
      <c r="K50" s="113">
        <f>IF(E49="","",IFERROR((E50/VLOOKUP(B50&amp;"|"&amp;VLOOKUP(TDPrimas_!$B$4,Cat!R:T,2,0),'TD Operación'!A:D,4,0))*100,"ND"))</f>
        <v>33.783490276538757</v>
      </c>
      <c r="L50" s="113">
        <f>IF(E48="","",(VLOOKUP(B50,'TDPrimas Vida'!$B:$N,10,0)))</f>
        <v>2.2717693884619488</v>
      </c>
    </row>
    <row r="51" spans="1:12" ht="14" x14ac:dyDescent="0.3">
      <c r="B51" s="83" t="str">
        <f>IF(C51="",B50,D51)</f>
        <v>Allianz México</v>
      </c>
      <c r="C51" s="54"/>
      <c r="D51" s="70" t="str">
        <f>IF(D50="","","Únicas")</f>
        <v>Únicas</v>
      </c>
      <c r="E51" s="111">
        <f>IF(E49="","",(VLOOKUP(B51,'TDPrimas Vida'!$B:$N,11,0)))</f>
        <v>0</v>
      </c>
      <c r="F51" s="111">
        <f>IF(E49="","",(VLOOKUP(B51,'TDPrimas Vida'!$B:$N,12,0)))</f>
        <v>0</v>
      </c>
      <c r="G51" s="112">
        <f>IFERROR((E51/VLOOKUP("TOTAL",$D$12:$L$312,2,0))*100,"")</f>
        <v>0</v>
      </c>
      <c r="H51" s="112">
        <f>IFERROR((E51/VLOOKUP("TOTAL",$D$12:$L$312,3,0))*100,"")</f>
        <v>0</v>
      </c>
      <c r="I51" s="111">
        <f>IF(E48="","",E51-F51)</f>
        <v>0</v>
      </c>
      <c r="J51" s="113" t="str">
        <f>IF(E48="","",IFERROR((E51/F51-1)*100,"ND"))</f>
        <v>ND</v>
      </c>
      <c r="K51" s="113">
        <f>IF(E50="","",IFERROR((E51/VLOOKUP(B51&amp;"|"&amp;VLOOKUP(TDPrimas_!$B$4,Cat!R:T,2,0),'TD Operación'!A:D,4,0))*100,"ND"))</f>
        <v>0</v>
      </c>
      <c r="L51" s="113">
        <f>IF(E48="","",(VLOOKUP(B51,'TDPrimas Vida'!$B:$N,13,0)))</f>
        <v>0</v>
      </c>
    </row>
    <row r="52" spans="1:12" s="25" customFormat="1" ht="14.5" x14ac:dyDescent="0.35">
      <c r="A52"/>
      <c r="B52" s="83" t="str">
        <f>IF(C52="",B48,D52)</f>
        <v>Mapfre México</v>
      </c>
      <c r="C52" s="54">
        <f>IF('TDPrimas Vida'!A17="","",'TDPrimas Vida'!A17)</f>
        <v>10</v>
      </c>
      <c r="D52" s="70" t="str">
        <f>IF('TDPrimas Vida'!B17="","",'TDPrimas Vida'!B17)</f>
        <v>Mapfre México</v>
      </c>
      <c r="E52" s="111">
        <f>IF('TDPrimas Vida'!C17="","",'TDPrimas Vida'!C17)</f>
        <v>9000545.2941200007</v>
      </c>
      <c r="F52" s="111">
        <f>IF('TDPrimas Vida'!D17="","",'TDPrimas Vida'!D17)</f>
        <v>6089419.66536</v>
      </c>
      <c r="G52" s="112">
        <f>IF('TDPrimas Vida'!C17="","",IFERROR((E52/VLOOKUP("TOTAL",$D$12:$L$312,2,0))*100,""))</f>
        <v>2.3944333522242247</v>
      </c>
      <c r="H52" s="112">
        <f>IF('TDPrimas Vida'!C17="","",IFERROR((E52/VLOOKUP("TOTAL",$D$12:$L$312,3,0))*100,""))</f>
        <v>2.871786939730343</v>
      </c>
      <c r="I52" s="111">
        <f>IF('TDPrimas Vida'!C17="","",E52-F52)</f>
        <v>2911125.6287600007</v>
      </c>
      <c r="J52" s="113">
        <f>IFERROR(IF('TDPrimas Vida'!C17="","",(E52/F52-1)*100),"ND")</f>
        <v>47.806290069316447</v>
      </c>
      <c r="K52" s="113">
        <f>IF(E51="","",IFERROR((E52/VLOOKUP(B52&amp;"|"&amp;VLOOKUP(TDPrimas_!$B$4,Cat!R:T,2,0),'TD Operación'!A:D,4,0))*100,"ND"))</f>
        <v>28.225540001304637</v>
      </c>
      <c r="L52" s="113">
        <f>IF('TDPrimas Vida'!E17="","",'TDPrimas Vida'!E17)</f>
        <v>28.225540001304637</v>
      </c>
    </row>
    <row r="53" spans="1:12" ht="14" x14ac:dyDescent="0.3">
      <c r="B53" s="83" t="str">
        <f>IF(C53="",B52,D53)</f>
        <v>Mapfre México</v>
      </c>
      <c r="C53" s="54"/>
      <c r="D53" s="70" t="str">
        <f>IF(D52="","","1er Año")</f>
        <v>1er Año</v>
      </c>
      <c r="E53" s="111">
        <f>IF(E52="","",(VLOOKUP(B53,'TDPrimas Vida'!$B:$N,5,0)))</f>
        <v>8031884.8050100002</v>
      </c>
      <c r="F53" s="111">
        <f>IF(E52="","",(VLOOKUP(B53,'TDPrimas Vida'!$B:$N,6,0)))</f>
        <v>5213652.3796399999</v>
      </c>
      <c r="G53" s="112">
        <f>IFERROR((E53/VLOOKUP("TOTAL",$D$12:$L$312,2,0))*100,"")</f>
        <v>2.1367386341473034</v>
      </c>
      <c r="H53" s="112">
        <f>IFERROR((E53/VLOOKUP("TOTAL",$D$12:$L$312,3,0))*100,"")</f>
        <v>2.5627182721379214</v>
      </c>
      <c r="I53" s="111">
        <f>IF(E52="","",E53-F53)</f>
        <v>2818232.4253700003</v>
      </c>
      <c r="J53" s="113">
        <f>IF(E52="","",IFERROR((E53/F53-1)*100,"ND"))</f>
        <v>54.054858670201526</v>
      </c>
      <c r="K53" s="113">
        <f>IF(E52="","",IFERROR((E53/VLOOKUP(B53&amp;"|"&amp;VLOOKUP(TDPrimas_!$B$4,Cat!R:T,2,0),'TD Operación'!A:D,4,0))*100,"ND"))</f>
        <v>25.18783900768603</v>
      </c>
      <c r="L53" s="113">
        <f>IF(E52="","",(VLOOKUP(B53,'TDPrimas Vida'!$B:$N,7,0)))</f>
        <v>54.054858670201526</v>
      </c>
    </row>
    <row r="54" spans="1:12" ht="14" x14ac:dyDescent="0.3">
      <c r="B54" s="83" t="str">
        <f>IF(C54="",B53,D54)</f>
        <v>Mapfre México</v>
      </c>
      <c r="C54" s="54"/>
      <c r="D54" s="70" t="str">
        <f>IF(D53="","","Renovación")</f>
        <v>Renovación</v>
      </c>
      <c r="E54" s="111">
        <f>IF(E52="","",(VLOOKUP(B54,'TDPrimas Vida'!$B:$N,8,0)))</f>
        <v>922917.84103999997</v>
      </c>
      <c r="F54" s="111">
        <f>IF(E52="","",(VLOOKUP(B54,'TDPrimas Vida'!$B:$N,9,0)))</f>
        <v>831403.32863999996</v>
      </c>
      <c r="G54" s="112">
        <f>IFERROR((E54/VLOOKUP("TOTAL",$D$12:$L$312,2,0))*100,"")</f>
        <v>0.24552570846931268</v>
      </c>
      <c r="H54" s="112">
        <f>IFERROR((E54/VLOOKUP("TOTAL",$D$12:$L$312,3,0))*100,"")</f>
        <v>0.29447364751047933</v>
      </c>
      <c r="I54" s="111">
        <f>IF(E52="","",E54-F54)</f>
        <v>91514.512400000007</v>
      </c>
      <c r="J54" s="113">
        <f>IF(E52="","",IFERROR((E54/F54-1)*100,"ND"))</f>
        <v>11.007234304642299</v>
      </c>
      <c r="K54" s="113">
        <f>IF(E53="","",IFERROR((E54/VLOOKUP(B54&amp;"|"&amp;VLOOKUP(TDPrimas_!$B$4,Cat!R:T,2,0),'TD Operación'!A:D,4,0))*100,"ND"))</f>
        <v>2.8942529134551926</v>
      </c>
      <c r="L54" s="113">
        <f>IF(E52="","",(VLOOKUP(B54,'TDPrimas Vida'!$B:$N,10,0)))</f>
        <v>0.24552570846931276</v>
      </c>
    </row>
    <row r="55" spans="1:12" ht="14" x14ac:dyDescent="0.3">
      <c r="B55" s="83" t="str">
        <f>IF(C55="",B54,D55)</f>
        <v>Mapfre México</v>
      </c>
      <c r="C55" s="54"/>
      <c r="D55" s="70" t="str">
        <f>IF(D54="","","Únicas")</f>
        <v>Únicas</v>
      </c>
      <c r="E55" s="111">
        <f>IF(E53="","",(VLOOKUP(B55,'TDPrimas Vida'!$B:$N,11,0)))</f>
        <v>45742.648070000003</v>
      </c>
      <c r="F55" s="111">
        <f>IF(E53="","",(VLOOKUP(B55,'TDPrimas Vida'!$B:$N,12,0)))</f>
        <v>44363.95708</v>
      </c>
      <c r="G55" s="112">
        <f>IFERROR((E55/VLOOKUP("TOTAL",$D$12:$L$312,2,0))*100,"")</f>
        <v>1.2169009607608647E-2</v>
      </c>
      <c r="H55" s="112">
        <f>IFERROR((E55/VLOOKUP("TOTAL",$D$12:$L$312,3,0))*100,"")</f>
        <v>1.4595020081941711E-2</v>
      </c>
      <c r="I55" s="111">
        <f>IF(E52="","",E55-F55)</f>
        <v>1378.6909900000028</v>
      </c>
      <c r="J55" s="113">
        <f>IF(E52="","",IFERROR((E55/F55-1)*100,"ND"))</f>
        <v>3.1076826341569497</v>
      </c>
      <c r="K55" s="113">
        <f>IF(E54="","",IFERROR((E55/VLOOKUP(B55&amp;"|"&amp;VLOOKUP(TDPrimas_!$B$4,Cat!R:T,2,0),'TD Operación'!A:D,4,0))*100,"ND"))</f>
        <v>0.14344808016341631</v>
      </c>
      <c r="L55" s="113">
        <f>IF(E52="","",(VLOOKUP(B55,'TDPrimas Vida'!$B:$N,13,0)))</f>
        <v>1.2169009607608649E-2</v>
      </c>
    </row>
    <row r="56" spans="1:12" s="25" customFormat="1" ht="14.5" x14ac:dyDescent="0.35">
      <c r="A56"/>
      <c r="B56" s="83" t="str">
        <f>IF(C56="",B52,D56)</f>
        <v>AXA Seguros</v>
      </c>
      <c r="C56" s="54">
        <f>IF('TDPrimas Vida'!A18="","",'TDPrimas Vida'!A18)</f>
        <v>11</v>
      </c>
      <c r="D56" s="70" t="str">
        <f>IF('TDPrimas Vida'!B18="","",'TDPrimas Vida'!B18)</f>
        <v>AXA Seguros</v>
      </c>
      <c r="E56" s="111">
        <f>IF('TDPrimas Vida'!C18="","",'TDPrimas Vida'!C18)</f>
        <v>6585151.6043100003</v>
      </c>
      <c r="F56" s="111">
        <f>IF('TDPrimas Vida'!D18="","",'TDPrimas Vida'!D18)</f>
        <v>6043669.1433999995</v>
      </c>
      <c r="G56" s="112">
        <f>IF('TDPrimas Vida'!C18="","",IFERROR((E56/VLOOKUP("TOTAL",$D$12:$L$312,2,0))*100,""))</f>
        <v>1.7518612612408793</v>
      </c>
      <c r="H56" s="112">
        <f>IF('TDPrimas Vida'!C18="","",IFERROR((E56/VLOOKUP("TOTAL",$D$12:$L$312,3,0))*100,""))</f>
        <v>2.1011118499405042</v>
      </c>
      <c r="I56" s="111">
        <f>IF('TDPrimas Vida'!C18="","",E56-F56)</f>
        <v>541482.46091000084</v>
      </c>
      <c r="J56" s="113">
        <f>IFERROR(IF('TDPrimas Vida'!C18="","",(E56/F56-1)*100),"ND")</f>
        <v>8.959498742602868</v>
      </c>
      <c r="K56" s="113">
        <f>IF(E55="","",IFERROR((E56/VLOOKUP(B56&amp;"|"&amp;VLOOKUP(TDPrimas_!$B$4,Cat!R:T,2,0),'TD Operación'!A:D,4,0))*100,"ND"))</f>
        <v>10.658431793872584</v>
      </c>
      <c r="L56" s="113">
        <f>IF('TDPrimas Vida'!E18="","",'TDPrimas Vida'!E18)</f>
        <v>10.658431793872584</v>
      </c>
    </row>
    <row r="57" spans="1:12" ht="14" x14ac:dyDescent="0.3">
      <c r="B57" s="83" t="str">
        <f>IF(C57="",B56,D57)</f>
        <v>AXA Seguros</v>
      </c>
      <c r="C57" s="54"/>
      <c r="D57" s="70" t="str">
        <f>IF(D56="","","1er Año")</f>
        <v>1er Año</v>
      </c>
      <c r="E57" s="111">
        <f>IF(E56="","",(VLOOKUP(B57,'TDPrimas Vida'!$B:$N,5,0)))</f>
        <v>1283916.6674499998</v>
      </c>
      <c r="F57" s="111">
        <f>IF(E56="","",(VLOOKUP(B57,'TDPrimas Vida'!$B:$N,6,0)))</f>
        <v>1435565.2575700001</v>
      </c>
      <c r="G57" s="112">
        <f>IFERROR((E57/VLOOKUP("TOTAL",$D$12:$L$312,2,0))*100,"")</f>
        <v>0.34156295974947742</v>
      </c>
      <c r="H57" s="112">
        <f>IFERROR((E57/VLOOKUP("TOTAL",$D$12:$L$312,3,0))*100,"")</f>
        <v>0.4096568593120461</v>
      </c>
      <c r="I57" s="111">
        <f>IF(E56="","",E57-F57)</f>
        <v>-151648.5901200003</v>
      </c>
      <c r="J57" s="113">
        <f>IF(E56="","",IFERROR((E57/F57-1)*100,"ND"))</f>
        <v>-10.563684884426493</v>
      </c>
      <c r="K57" s="113">
        <f>IF(E56="","",IFERROR((E57/VLOOKUP(B57&amp;"|"&amp;VLOOKUP(TDPrimas_!$B$4,Cat!R:T,2,0),'TD Operación'!A:D,4,0))*100,"ND"))</f>
        <v>2.0780900807318456</v>
      </c>
      <c r="L57" s="113">
        <f>IF(E56="","",(VLOOKUP(B57,'TDPrimas Vida'!$B:$N,7,0)))</f>
        <v>-10.563684884426493</v>
      </c>
    </row>
    <row r="58" spans="1:12" ht="14" x14ac:dyDescent="0.3">
      <c r="B58" s="83" t="str">
        <f>IF(C58="",B57,D58)</f>
        <v>AXA Seguros</v>
      </c>
      <c r="C58" s="54"/>
      <c r="D58" s="70" t="str">
        <f>IF(D57="","","Renovación")</f>
        <v>Renovación</v>
      </c>
      <c r="E58" s="111">
        <f>IF(E56="","",(VLOOKUP(B58,'TDPrimas Vida'!$B:$N,8,0)))</f>
        <v>5270043.399960001</v>
      </c>
      <c r="F58" s="111">
        <f>IF(E56="","",(VLOOKUP(B58,'TDPrimas Vida'!$B:$N,9,0)))</f>
        <v>4596068.5037800008</v>
      </c>
      <c r="G58" s="112">
        <f>IFERROR((E58/VLOOKUP("TOTAL",$D$12:$L$312,2,0))*100,"")</f>
        <v>1.4020003535538161</v>
      </c>
      <c r="H58" s="112">
        <f>IFERROR((E58/VLOOKUP("TOTAL",$D$12:$L$312,3,0))*100,"")</f>
        <v>1.6815027660273492</v>
      </c>
      <c r="I58" s="111">
        <f>IF(E56="","",E58-F58)</f>
        <v>673974.89618000016</v>
      </c>
      <c r="J58" s="113">
        <f>IF(E56="","",IFERROR((E58/F58-1)*100,"ND"))</f>
        <v>14.664161241846042</v>
      </c>
      <c r="K58" s="113">
        <f>IF(E57="","",IFERROR((E58/VLOOKUP(B58&amp;"|"&amp;VLOOKUP(TDPrimas_!$B$4,Cat!R:T,2,0),'TD Operación'!A:D,4,0))*100,"ND"))</f>
        <v>8.5298564868967279</v>
      </c>
      <c r="L58" s="113">
        <f>IF(E56="","",(VLOOKUP(B58,'TDPrimas Vida'!$B:$N,10,0)))</f>
        <v>1.4020003535538166</v>
      </c>
    </row>
    <row r="59" spans="1:12" ht="14" x14ac:dyDescent="0.3">
      <c r="B59" s="83" t="str">
        <f>IF(C59="",B58,D59)</f>
        <v>AXA Seguros</v>
      </c>
      <c r="C59" s="54"/>
      <c r="D59" s="70" t="str">
        <f>IF(D58="","","Únicas")</f>
        <v>Únicas</v>
      </c>
      <c r="E59" s="111">
        <f>IF(E57="","",(VLOOKUP(B59,'TDPrimas Vida'!$B:$N,11,0)))</f>
        <v>31191.536899999999</v>
      </c>
      <c r="F59" s="111">
        <f>IF(E57="","",(VLOOKUP(B59,'TDPrimas Vida'!$B:$N,12,0)))</f>
        <v>12035.38205</v>
      </c>
      <c r="G59" s="112">
        <f>IFERROR((E59/VLOOKUP("TOTAL",$D$12:$L$312,2,0))*100,"")</f>
        <v>8.2979479375860175E-3</v>
      </c>
      <c r="H59" s="112">
        <f>IFERROR((E59/VLOOKUP("TOTAL",$D$12:$L$312,3,0))*100,"")</f>
        <v>9.9522246011090158E-3</v>
      </c>
      <c r="I59" s="111">
        <f>IF(E56="","",E59-F59)</f>
        <v>19156.154849999999</v>
      </c>
      <c r="J59" s="113">
        <f>IF(E56="","",IFERROR((E59/F59-1)*100,"ND"))</f>
        <v>159.1653241286179</v>
      </c>
      <c r="K59" s="113">
        <f>IF(E58="","",IFERROR((E59/VLOOKUP(B59&amp;"|"&amp;VLOOKUP(TDPrimas_!$B$4,Cat!R:T,2,0),'TD Operación'!A:D,4,0))*100,"ND"))</f>
        <v>5.0485226244012145E-2</v>
      </c>
      <c r="L59" s="113">
        <f>IF(E56="","",(VLOOKUP(B59,'TDPrimas Vida'!$B:$N,13,0)))</f>
        <v>8.2979479375860209E-3</v>
      </c>
    </row>
    <row r="60" spans="1:12" s="25" customFormat="1" ht="14.5" x14ac:dyDescent="0.35">
      <c r="A60"/>
      <c r="B60" s="83" t="str">
        <f>IF(C60="",B56,D60)</f>
        <v>Inbursa</v>
      </c>
      <c r="C60" s="54">
        <f>IF('TDPrimas Vida'!A19="","",'TDPrimas Vida'!A19)</f>
        <v>12</v>
      </c>
      <c r="D60" s="70" t="str">
        <f>IF('TDPrimas Vida'!B19="","",'TDPrimas Vida'!B19)</f>
        <v>Inbursa</v>
      </c>
      <c r="E60" s="111">
        <f>IF('TDPrimas Vida'!C19="","",'TDPrimas Vida'!C19)</f>
        <v>6014101.7131199995</v>
      </c>
      <c r="F60" s="111">
        <f>IF('TDPrimas Vida'!D19="","",'TDPrimas Vida'!D19)</f>
        <v>5016047.7500299998</v>
      </c>
      <c r="G60" s="112">
        <f>IF('TDPrimas Vida'!C19="","",IFERROR((E60/VLOOKUP("TOTAL",$D$12:$L$312,2,0))*100,""))</f>
        <v>1.5999436984080333</v>
      </c>
      <c r="H60" s="112">
        <f>IF('TDPrimas Vida'!C19="","",IFERROR((E60/VLOOKUP("TOTAL",$D$12:$L$312,3,0))*100,""))</f>
        <v>1.9189080427417076</v>
      </c>
      <c r="I60" s="111">
        <f>IF('TDPrimas Vida'!C19="","",E60-F60)</f>
        <v>998053.96308999974</v>
      </c>
      <c r="J60" s="113">
        <f>IFERROR(IF('TDPrimas Vida'!C19="","",(E60/F60-1)*100),"ND")</f>
        <v>19.897218145182748</v>
      </c>
      <c r="K60" s="113">
        <f>IF(E59="","",IFERROR((E60/VLOOKUP(B60&amp;"|"&amp;VLOOKUP(TDPrimas_!$B$4,Cat!R:T,2,0),'TD Operación'!A:D,4,0))*100,"ND"))</f>
        <v>19.532041976425816</v>
      </c>
      <c r="L60" s="113">
        <f>IF('TDPrimas Vida'!E19="","",'TDPrimas Vida'!E19)</f>
        <v>19.532041976425816</v>
      </c>
    </row>
    <row r="61" spans="1:12" ht="14" x14ac:dyDescent="0.3">
      <c r="B61" s="83" t="str">
        <f>IF(C61="",B60,D61)</f>
        <v>Inbursa</v>
      </c>
      <c r="C61" s="54"/>
      <c r="D61" s="70" t="str">
        <f>IF(D60="","","1er Año")</f>
        <v>1er Año</v>
      </c>
      <c r="E61" s="111">
        <f>IF(E60="","",(VLOOKUP(B61,'TDPrimas Vida'!$B:$N,5,0)))</f>
        <v>3417021.5673699994</v>
      </c>
      <c r="F61" s="111">
        <f>IF(E60="","",(VLOOKUP(B61,'TDPrimas Vida'!$B:$N,6,0)))</f>
        <v>2656727.1164400005</v>
      </c>
      <c r="G61" s="112">
        <f>IFERROR((E61/VLOOKUP("TOTAL",$D$12:$L$312,2,0))*100,"")</f>
        <v>0.9090371903939376</v>
      </c>
      <c r="H61" s="112">
        <f>IFERROR((E61/VLOOKUP("TOTAL",$D$12:$L$312,3,0))*100,"")</f>
        <v>1.0902625995739186</v>
      </c>
      <c r="I61" s="111">
        <f>IF(E60="","",E61-F61)</f>
        <v>760294.45092999889</v>
      </c>
      <c r="J61" s="113">
        <f>IF(E60="","",IFERROR((E61/F61-1)*100,"ND"))</f>
        <v>28.617709595586515</v>
      </c>
      <c r="K61" s="113">
        <f>IF(E60="","",IFERROR((E61/VLOOKUP(B61&amp;"|"&amp;VLOOKUP(TDPrimas_!$B$4,Cat!R:T,2,0),'TD Operación'!A:D,4,0))*100,"ND"))</f>
        <v>11.097485854391881</v>
      </c>
      <c r="L61" s="113">
        <f>IF(E60="","",(VLOOKUP(B61,'TDPrimas Vida'!$B:$N,7,0)))</f>
        <v>28.617709595586515</v>
      </c>
    </row>
    <row r="62" spans="1:12" ht="14" x14ac:dyDescent="0.3">
      <c r="B62" s="83" t="str">
        <f>IF(C62="",B61,D62)</f>
        <v>Inbursa</v>
      </c>
      <c r="C62" s="54"/>
      <c r="D62" s="70" t="str">
        <f>IF(D61="","","Renovación")</f>
        <v>Renovación</v>
      </c>
      <c r="E62" s="111">
        <f>IF(E60="","",(VLOOKUP(B62,'TDPrimas Vida'!$B:$N,8,0)))</f>
        <v>2597080.1457500001</v>
      </c>
      <c r="F62" s="111">
        <f>IF(E60="","",(VLOOKUP(B62,'TDPrimas Vida'!$B:$N,9,0)))</f>
        <v>2359320.6335900002</v>
      </c>
      <c r="G62" s="112">
        <f>IFERROR((E62/VLOOKUP("TOTAL",$D$12:$L$312,2,0))*100,"")</f>
        <v>0.6909065080140957</v>
      </c>
      <c r="H62" s="112">
        <f>IFERROR((E62/VLOOKUP("TOTAL",$D$12:$L$312,3,0))*100,"")</f>
        <v>0.82864544316778899</v>
      </c>
      <c r="I62" s="111">
        <f>IF(E60="","",E62-F62)</f>
        <v>237759.51215999993</v>
      </c>
      <c r="J62" s="113">
        <f>IF(E60="","",IFERROR((E62/F62-1)*100,"ND"))</f>
        <v>10.07745656842831</v>
      </c>
      <c r="K62" s="113">
        <f>IF(E61="","",IFERROR((E62/VLOOKUP(B62&amp;"|"&amp;VLOOKUP(TDPrimas_!$B$4,Cat!R:T,2,0),'TD Operación'!A:D,4,0))*100,"ND"))</f>
        <v>8.4345561220339391</v>
      </c>
      <c r="L62" s="113">
        <f>IF(E60="","",(VLOOKUP(B62,'TDPrimas Vida'!$B:$N,10,0)))</f>
        <v>0.69090650801409592</v>
      </c>
    </row>
    <row r="63" spans="1:12" ht="14" x14ac:dyDescent="0.3">
      <c r="B63" s="83" t="str">
        <f>IF(C63="",B62,D63)</f>
        <v>Inbursa</v>
      </c>
      <c r="C63" s="54"/>
      <c r="D63" s="70" t="str">
        <f>IF(D62="","","Únicas")</f>
        <v>Únicas</v>
      </c>
      <c r="E63" s="111">
        <f>IF(E61="","",(VLOOKUP(B63,'TDPrimas Vida'!$B:$N,11,0)))</f>
        <v>0</v>
      </c>
      <c r="F63" s="111">
        <f>IF(E61="","",(VLOOKUP(B63,'TDPrimas Vida'!$B:$N,12,0)))</f>
        <v>0</v>
      </c>
      <c r="G63" s="112">
        <f>IFERROR((E63/VLOOKUP("TOTAL",$D$12:$L$312,2,0))*100,"")</f>
        <v>0</v>
      </c>
      <c r="H63" s="112">
        <f>IFERROR((E63/VLOOKUP("TOTAL",$D$12:$L$312,3,0))*100,"")</f>
        <v>0</v>
      </c>
      <c r="I63" s="111">
        <f>IF(E60="","",E63-F63)</f>
        <v>0</v>
      </c>
      <c r="J63" s="113" t="str">
        <f>IF(E60="","",IFERROR((E63/F63-1)*100,"ND"))</f>
        <v>ND</v>
      </c>
      <c r="K63" s="113">
        <f>IF(E62="","",IFERROR((E63/VLOOKUP(B63&amp;"|"&amp;VLOOKUP(TDPrimas_!$B$4,Cat!R:T,2,0),'TD Operación'!A:D,4,0))*100,"ND"))</f>
        <v>0</v>
      </c>
      <c r="L63" s="113">
        <f>IF(E60="","",(VLOOKUP(B63,'TDPrimas Vida'!$B:$N,13,0)))</f>
        <v>0</v>
      </c>
    </row>
    <row r="64" spans="1:12" s="25" customFormat="1" ht="14.5" x14ac:dyDescent="0.35">
      <c r="A64"/>
      <c r="B64" s="83" t="str">
        <f>IF(C64="",B60,D64)</f>
        <v>Seguros Argos</v>
      </c>
      <c r="C64" s="54">
        <f>IF('TDPrimas Vida'!A20="","",'TDPrimas Vida'!A20)</f>
        <v>13</v>
      </c>
      <c r="D64" s="70" t="str">
        <f>IF('TDPrimas Vida'!B20="","",'TDPrimas Vida'!B20)</f>
        <v>Seguros Argos</v>
      </c>
      <c r="E64" s="111">
        <f>IF('TDPrimas Vida'!C20="","",'TDPrimas Vida'!C20)</f>
        <v>5011186.3019700004</v>
      </c>
      <c r="F64" s="111">
        <f>IF('TDPrimas Vida'!D20="","",'TDPrimas Vida'!D20)</f>
        <v>4263445.3383800006</v>
      </c>
      <c r="G64" s="112">
        <f>IF('TDPrimas Vida'!C20="","",IFERROR((E64/VLOOKUP("TOTAL",$D$12:$L$312,2,0))*100,""))</f>
        <v>1.3331360738204365</v>
      </c>
      <c r="H64" s="112">
        <f>IF('TDPrimas Vida'!C20="","",IFERROR((E64/VLOOKUP("TOTAL",$D$12:$L$312,3,0))*100,""))</f>
        <v>1.5989097220536881</v>
      </c>
      <c r="I64" s="111">
        <f>IF('TDPrimas Vida'!C20="","",E64-F64)</f>
        <v>747740.96358999982</v>
      </c>
      <c r="J64" s="113">
        <f>IFERROR(IF('TDPrimas Vida'!C20="","",(E64/F64-1)*100),"ND")</f>
        <v>17.538420320738112</v>
      </c>
      <c r="K64" s="113">
        <f>IF(E63="","",IFERROR((E64/VLOOKUP(B64&amp;"|"&amp;VLOOKUP(TDPrimas_!$B$4,Cat!R:T,2,0),'TD Operación'!A:D,4,0))*100,"ND"))</f>
        <v>100</v>
      </c>
      <c r="L64" s="113">
        <f>IF('TDPrimas Vida'!E20="","",'TDPrimas Vida'!E20)</f>
        <v>100</v>
      </c>
    </row>
    <row r="65" spans="1:12" ht="14" x14ac:dyDescent="0.3">
      <c r="B65" s="83" t="str">
        <f>IF(C65="",B64,D65)</f>
        <v>Seguros Argos</v>
      </c>
      <c r="C65" s="54"/>
      <c r="D65" s="70" t="str">
        <f>IF(D64="","","1er Año")</f>
        <v>1er Año</v>
      </c>
      <c r="E65" s="111">
        <f>IF(E64="","",(VLOOKUP(B65,'TDPrimas Vida'!$B:$N,5,0)))</f>
        <v>1265297.9122599999</v>
      </c>
      <c r="F65" s="111">
        <f>IF(E64="","",(VLOOKUP(B65,'TDPrimas Vida'!$B:$N,6,0)))</f>
        <v>1364920.6938999998</v>
      </c>
      <c r="G65" s="112">
        <f>IFERROR((E65/VLOOKUP("TOTAL",$D$12:$L$312,2,0))*100,"")</f>
        <v>0.3366097744760298</v>
      </c>
      <c r="H65" s="112">
        <f>IFERROR((E65/VLOOKUP("TOTAL",$D$12:$L$312,3,0))*100,"")</f>
        <v>0.4037162083579745</v>
      </c>
      <c r="I65" s="111">
        <f>IF(E64="","",E65-F65)</f>
        <v>-99622.781639999943</v>
      </c>
      <c r="J65" s="113">
        <f>IF(E64="","",IFERROR((E65/F65-1)*100,"ND"))</f>
        <v>-7.2987963392471489</v>
      </c>
      <c r="K65" s="113">
        <f>IF(E64="","",IFERROR((E65/VLOOKUP(B65&amp;"|"&amp;VLOOKUP(TDPrimas_!$B$4,Cat!R:T,2,0),'TD Operación'!A:D,4,0))*100,"ND"))</f>
        <v>25.249468609111286</v>
      </c>
      <c r="L65" s="113">
        <f>IF(E64="","",(VLOOKUP(B65,'TDPrimas Vida'!$B:$N,7,0)))</f>
        <v>-7.2987963392471489</v>
      </c>
    </row>
    <row r="66" spans="1:12" ht="14" x14ac:dyDescent="0.3">
      <c r="B66" s="83" t="str">
        <f>IF(C66="",B65,D66)</f>
        <v>Seguros Argos</v>
      </c>
      <c r="C66" s="54"/>
      <c r="D66" s="70" t="str">
        <f>IF(D65="","","Renovación")</f>
        <v>Renovación</v>
      </c>
      <c r="E66" s="111">
        <f>IF(E64="","",(VLOOKUP(B66,'TDPrimas Vida'!$B:$N,8,0)))</f>
        <v>3507282.94117</v>
      </c>
      <c r="F66" s="111">
        <f>IF(E64="","",(VLOOKUP(B66,'TDPrimas Vida'!$B:$N,9,0)))</f>
        <v>2643984.1206199997</v>
      </c>
      <c r="G66" s="112">
        <f>IFERROR((E66/VLOOKUP("TOTAL",$D$12:$L$312,2,0))*100,"")</f>
        <v>0.93304960706223572</v>
      </c>
      <c r="H66" s="112">
        <f>IFERROR((E66/VLOOKUP("TOTAL",$D$12:$L$312,3,0))*100,"")</f>
        <v>1.1190621251549187</v>
      </c>
      <c r="I66" s="111">
        <f>IF(E64="","",E66-F66)</f>
        <v>863298.8205500003</v>
      </c>
      <c r="J66" s="113">
        <f>IF(E64="","",IFERROR((E66/F66-1)*100,"ND"))</f>
        <v>32.65143742041694</v>
      </c>
      <c r="K66" s="113">
        <f>IF(E65="","",IFERROR((E66/VLOOKUP(B66&amp;"|"&amp;VLOOKUP(TDPrimas_!$B$4,Cat!R:T,2,0),'TD Operación'!A:D,4,0))*100,"ND"))</f>
        <v>69.989075037805222</v>
      </c>
      <c r="L66" s="113">
        <f>IF(E64="","",(VLOOKUP(B66,'TDPrimas Vida'!$B:$N,10,0)))</f>
        <v>0.93304960706223605</v>
      </c>
    </row>
    <row r="67" spans="1:12" ht="14" x14ac:dyDescent="0.3">
      <c r="B67" s="83" t="str">
        <f>IF(C67="",B66,D67)</f>
        <v>Seguros Argos</v>
      </c>
      <c r="C67" s="54"/>
      <c r="D67" s="70" t="str">
        <f>IF(D66="","","Únicas")</f>
        <v>Únicas</v>
      </c>
      <c r="E67" s="111">
        <f>IF(E65="","",(VLOOKUP(B67,'TDPrimas Vida'!$B:$N,11,0)))</f>
        <v>238605.44854000001</v>
      </c>
      <c r="F67" s="111">
        <f>IF(E65="","",(VLOOKUP(B67,'TDPrimas Vida'!$B:$N,12,0)))</f>
        <v>254540.52386000002</v>
      </c>
      <c r="G67" s="112">
        <f>IFERROR((E67/VLOOKUP("TOTAL",$D$12:$L$312,2,0))*100,"")</f>
        <v>6.3476692282170941E-2</v>
      </c>
      <c r="H67" s="112">
        <f>IFERROR((E67/VLOOKUP("TOTAL",$D$12:$L$312,3,0))*100,"")</f>
        <v>7.6131388540794848E-2</v>
      </c>
      <c r="I67" s="111">
        <f>IF(E64="","",E67-F67)</f>
        <v>-15935.075320000004</v>
      </c>
      <c r="J67" s="113">
        <f>IF(E64="","",IFERROR((E67/F67-1)*100,"ND"))</f>
        <v>-6.2603294274527599</v>
      </c>
      <c r="K67" s="113">
        <f>IF(E66="","",IFERROR((E67/VLOOKUP(B67&amp;"|"&amp;VLOOKUP(TDPrimas_!$B$4,Cat!R:T,2,0),'TD Operación'!A:D,4,0))*100,"ND"))</f>
        <v>4.7614563530834868</v>
      </c>
      <c r="L67" s="113">
        <f>IF(E64="","",(VLOOKUP(B67,'TDPrimas Vida'!$B:$N,13,0)))</f>
        <v>6.3476692282170954E-2</v>
      </c>
    </row>
    <row r="68" spans="1:12" s="25" customFormat="1" ht="14.5" x14ac:dyDescent="0.35">
      <c r="A68"/>
      <c r="B68" s="83" t="str">
        <f>IF(C68="",B64,D68)</f>
        <v>Hir Seguros</v>
      </c>
      <c r="C68" s="54">
        <f>IF('TDPrimas Vida'!A21="","",'TDPrimas Vida'!A21)</f>
        <v>14</v>
      </c>
      <c r="D68" s="70" t="str">
        <f>IF('TDPrimas Vida'!B21="","",'TDPrimas Vida'!B21)</f>
        <v>Hir Seguros</v>
      </c>
      <c r="E68" s="111">
        <f>IF('TDPrimas Vida'!C21="","",'TDPrimas Vida'!C21)</f>
        <v>4701929.3524399996</v>
      </c>
      <c r="F68" s="111">
        <f>IF('TDPrimas Vida'!D21="","",'TDPrimas Vida'!D21)</f>
        <v>4587074.3262399994</v>
      </c>
      <c r="G68" s="112">
        <f>IF('TDPrimas Vida'!C21="","",IFERROR((E68/VLOOKUP("TOTAL",$D$12:$L$312,2,0))*100,""))</f>
        <v>1.250863819177652</v>
      </c>
      <c r="H68" s="112">
        <f>IF('TDPrimas Vida'!C21="","",IFERROR((E68/VLOOKUP("TOTAL",$D$12:$L$312,3,0))*100,""))</f>
        <v>1.5002356929077758</v>
      </c>
      <c r="I68" s="111">
        <f>IF('TDPrimas Vida'!C21="","",E68-F68)</f>
        <v>114855.0262000002</v>
      </c>
      <c r="J68" s="113">
        <f>IFERROR(IF('TDPrimas Vida'!C21="","",(E68/F68-1)*100),"ND")</f>
        <v>2.503884132484635</v>
      </c>
      <c r="K68" s="113">
        <f>IF(E67="","",IFERROR((E68/VLOOKUP(B68&amp;"|"&amp;VLOOKUP(TDPrimas_!$B$4,Cat!R:T,2,0),'TD Operación'!A:D,4,0))*100,"ND"))</f>
        <v>98.269192965031436</v>
      </c>
      <c r="L68" s="113">
        <f>IF('TDPrimas Vida'!E21="","",'TDPrimas Vida'!E21)</f>
        <v>98.269192965031436</v>
      </c>
    </row>
    <row r="69" spans="1:12" ht="14" x14ac:dyDescent="0.3">
      <c r="B69" s="83" t="str">
        <f>IF(C69="",B68,D69)</f>
        <v>Hir Seguros</v>
      </c>
      <c r="C69" s="54"/>
      <c r="D69" s="70" t="str">
        <f>IF(D68="","","1er Año")</f>
        <v>1er Año</v>
      </c>
      <c r="E69" s="111">
        <f>IF(E68="","",(VLOOKUP(B69,'TDPrimas Vida'!$B:$N,5,0)))</f>
        <v>1038234.35858</v>
      </c>
      <c r="F69" s="111">
        <f>IF(E68="","",(VLOOKUP(B69,'TDPrimas Vida'!$B:$N,6,0)))</f>
        <v>2182770.94759</v>
      </c>
      <c r="G69" s="112">
        <f>IFERROR((E69/VLOOKUP("TOTAL",$D$12:$L$312,2,0))*100,"")</f>
        <v>0.27620359593469901</v>
      </c>
      <c r="H69" s="112">
        <f>IFERROR((E69/VLOOKUP("TOTAL",$D$12:$L$312,3,0))*100,"")</f>
        <v>0.33126747034951382</v>
      </c>
      <c r="I69" s="111">
        <f>IF(E68="","",E69-F69)</f>
        <v>-1144536.58901</v>
      </c>
      <c r="J69" s="113">
        <f>IF(E68="","",IFERROR((E69/F69-1)*100,"ND"))</f>
        <v>-52.435029441530922</v>
      </c>
      <c r="K69" s="113">
        <f>IF(E68="","",IFERROR((E69/VLOOKUP(B69&amp;"|"&amp;VLOOKUP(TDPrimas_!$B$4,Cat!R:T,2,0),'TD Operación'!A:D,4,0))*100,"ND"))</f>
        <v>21.698848468082254</v>
      </c>
      <c r="L69" s="113">
        <f>IF(E68="","",(VLOOKUP(B69,'TDPrimas Vida'!$B:$N,7,0)))</f>
        <v>-52.435029441530922</v>
      </c>
    </row>
    <row r="70" spans="1:12" ht="14" x14ac:dyDescent="0.3">
      <c r="B70" s="83" t="str">
        <f>IF(C70="",B69,D70)</f>
        <v>Hir Seguros</v>
      </c>
      <c r="C70" s="54"/>
      <c r="D70" s="70" t="str">
        <f>IF(D69="","","Renovación")</f>
        <v>Renovación</v>
      </c>
      <c r="E70" s="111">
        <f>IF(E68="","",(VLOOKUP(B70,'TDPrimas Vida'!$B:$N,8,0)))</f>
        <v>3663694.9938600003</v>
      </c>
      <c r="F70" s="111">
        <f>IF(E68="","",(VLOOKUP(B70,'TDPrimas Vida'!$B:$N,9,0)))</f>
        <v>2404303.3786499999</v>
      </c>
      <c r="G70" s="112">
        <f>IFERROR((E70/VLOOKUP("TOTAL",$D$12:$L$312,2,0))*100,"")</f>
        <v>0.97466022324295321</v>
      </c>
      <c r="H70" s="112">
        <f>IFERROR((E70/VLOOKUP("TOTAL",$D$12:$L$312,3,0))*100,"")</f>
        <v>1.168968222558262</v>
      </c>
      <c r="I70" s="111">
        <f>IF(E68="","",E70-F70)</f>
        <v>1259391.6152100004</v>
      </c>
      <c r="J70" s="113">
        <f>IF(E68="","",IFERROR((E70/F70-1)*100,"ND"))</f>
        <v>52.380728089195649</v>
      </c>
      <c r="K70" s="113">
        <f>IF(E69="","",IFERROR((E70/VLOOKUP(B70&amp;"|"&amp;VLOOKUP(TDPrimas_!$B$4,Cat!R:T,2,0),'TD Operación'!A:D,4,0))*100,"ND"))</f>
        <v>76.570344496949204</v>
      </c>
      <c r="L70" s="113">
        <f>IF(E68="","",(VLOOKUP(B70,'TDPrimas Vida'!$B:$N,10,0)))</f>
        <v>0.97466022324295343</v>
      </c>
    </row>
    <row r="71" spans="1:12" ht="14" x14ac:dyDescent="0.3">
      <c r="B71" s="83" t="str">
        <f>IF(C71="",B70,D71)</f>
        <v>Hir Seguros</v>
      </c>
      <c r="C71" s="54"/>
      <c r="D71" s="70" t="str">
        <f>IF(D70="","","Únicas")</f>
        <v>Únicas</v>
      </c>
      <c r="E71" s="111">
        <f>IF(E69="","",(VLOOKUP(B71,'TDPrimas Vida'!$B:$N,11,0)))</f>
        <v>0</v>
      </c>
      <c r="F71" s="111">
        <f>IF(E69="","",(VLOOKUP(B71,'TDPrimas Vida'!$B:$N,12,0)))</f>
        <v>0</v>
      </c>
      <c r="G71" s="112">
        <f>IFERROR((E71/VLOOKUP("TOTAL",$D$12:$L$312,2,0))*100,"")</f>
        <v>0</v>
      </c>
      <c r="H71" s="112">
        <f>IFERROR((E71/VLOOKUP("TOTAL",$D$12:$L$312,3,0))*100,"")</f>
        <v>0</v>
      </c>
      <c r="I71" s="111">
        <f>IF(E68="","",E71-F71)</f>
        <v>0</v>
      </c>
      <c r="J71" s="113" t="str">
        <f>IF(E68="","",IFERROR((E71/F71-1)*100,"ND"))</f>
        <v>ND</v>
      </c>
      <c r="K71" s="113">
        <f>IF(E70="","",IFERROR((E71/VLOOKUP(B71&amp;"|"&amp;VLOOKUP(TDPrimas_!$B$4,Cat!R:T,2,0),'TD Operación'!A:D,4,0))*100,"ND"))</f>
        <v>0</v>
      </c>
      <c r="L71" s="113">
        <f>IF(E68="","",(VLOOKUP(B71,'TDPrimas Vida'!$B:$N,13,0)))</f>
        <v>0</v>
      </c>
    </row>
    <row r="72" spans="1:12" s="25" customFormat="1" ht="14.5" x14ac:dyDescent="0.35">
      <c r="A72"/>
      <c r="B72" s="83" t="str">
        <f>IF(C72="",B68,D72)</f>
        <v>Cardif Vida</v>
      </c>
      <c r="C72" s="54">
        <f>IF('TDPrimas Vida'!A22="","",'TDPrimas Vida'!A22)</f>
        <v>15</v>
      </c>
      <c r="D72" s="70" t="str">
        <f>IF('TDPrimas Vida'!B22="","",'TDPrimas Vida'!B22)</f>
        <v>Cardif Vida</v>
      </c>
      <c r="E72" s="111">
        <f>IF('TDPrimas Vida'!C22="","",'TDPrimas Vida'!C22)</f>
        <v>3917386.6952900002</v>
      </c>
      <c r="F72" s="111">
        <f>IF('TDPrimas Vida'!D22="","",'TDPrimas Vida'!D22)</f>
        <v>2628465.8939699996</v>
      </c>
      <c r="G72" s="112">
        <f>IF('TDPrimas Vida'!C22="","",IFERROR((E72/VLOOKUP("TOTAL",$D$12:$L$312,2,0))*100,""))</f>
        <v>1.0421503420342382</v>
      </c>
      <c r="H72" s="112">
        <f>IF('TDPrimas Vida'!C22="","",IFERROR((E72/VLOOKUP("TOTAL",$D$12:$L$312,3,0))*100,""))</f>
        <v>1.2499131532349179</v>
      </c>
      <c r="I72" s="111">
        <f>IF('TDPrimas Vida'!C22="","",E72-F72)</f>
        <v>1288920.8013200006</v>
      </c>
      <c r="J72" s="113">
        <f>IFERROR(IF('TDPrimas Vida'!C22="","",(E72/F72-1)*100),"ND")</f>
        <v>49.036999273109515</v>
      </c>
      <c r="K72" s="113">
        <f>IF(E71="","",IFERROR((E72/VLOOKUP(B72&amp;"|"&amp;VLOOKUP(TDPrimas_!$B$4,Cat!R:T,2,0),'TD Operación'!A:D,4,0))*100,"ND"))</f>
        <v>97.282842437550372</v>
      </c>
      <c r="L72" s="113">
        <f>IF('TDPrimas Vida'!E22="","",'TDPrimas Vida'!E22)</f>
        <v>97.282842437550372</v>
      </c>
    </row>
    <row r="73" spans="1:12" ht="14" x14ac:dyDescent="0.3">
      <c r="B73" s="83" t="str">
        <f>IF(C73="",B72,D73)</f>
        <v>Cardif Vida</v>
      </c>
      <c r="C73" s="54"/>
      <c r="D73" s="70" t="str">
        <f>IF(D72="","","1er Año")</f>
        <v>1er Año</v>
      </c>
      <c r="E73" s="111">
        <f>IF(E72="","",(VLOOKUP(B73,'TDPrimas Vida'!$B:$N,5,0)))</f>
        <v>3069184.91151</v>
      </c>
      <c r="F73" s="111">
        <f>IF(E72="","",(VLOOKUP(B73,'TDPrimas Vida'!$B:$N,6,0)))</f>
        <v>20057.464670000001</v>
      </c>
      <c r="G73" s="112">
        <f>IFERROR((E73/VLOOKUP("TOTAL",$D$12:$L$312,2,0))*100,"")</f>
        <v>0.81650149808855788</v>
      </c>
      <c r="H73" s="112">
        <f>IFERROR((E73/VLOOKUP("TOTAL",$D$12:$L$312,3,0))*100,"")</f>
        <v>0.97927901660025041</v>
      </c>
      <c r="I73" s="111">
        <f>IF(E72="","",E73-F73)</f>
        <v>3049127.4468399999</v>
      </c>
      <c r="J73" s="113">
        <f>IF(E72="","",IFERROR((E73/F73-1)*100,"ND"))</f>
        <v>15201.958457893174</v>
      </c>
      <c r="K73" s="113">
        <f>IF(E72="","",IFERROR((E73/VLOOKUP(B73&amp;"|"&amp;VLOOKUP(TDPrimas_!$B$4,Cat!R:T,2,0),'TD Operación'!A:D,4,0))*100,"ND"))</f>
        <v>76.21893251363862</v>
      </c>
      <c r="L73" s="113">
        <f>IF(E72="","",(VLOOKUP(B73,'TDPrimas Vida'!$B:$N,7,0)))</f>
        <v>15201.958457893174</v>
      </c>
    </row>
    <row r="74" spans="1:12" ht="14" x14ac:dyDescent="0.3">
      <c r="B74" s="83" t="str">
        <f>IF(C74="",B73,D74)</f>
        <v>Cardif Vida</v>
      </c>
      <c r="C74" s="54"/>
      <c r="D74" s="70" t="str">
        <f>IF(D73="","","Renovación")</f>
        <v>Renovación</v>
      </c>
      <c r="E74" s="111">
        <f>IF(E72="","",(VLOOKUP(B74,'TDPrimas Vida'!$B:$N,8,0)))</f>
        <v>466657.54499000002</v>
      </c>
      <c r="F74" s="111">
        <f>IF(E72="","",(VLOOKUP(B74,'TDPrimas Vida'!$B:$N,9,0)))</f>
        <v>1901522.1712900002</v>
      </c>
      <c r="G74" s="112">
        <f>IFERROR((E74/VLOOKUP("TOTAL",$D$12:$L$312,2,0))*100,"")</f>
        <v>0.12414585486516137</v>
      </c>
      <c r="H74" s="112">
        <f>IFERROR((E74/VLOOKUP("TOTAL",$D$12:$L$312,3,0))*100,"")</f>
        <v>0.14889553901855399</v>
      </c>
      <c r="I74" s="111">
        <f>IF(E72="","",E74-F74)</f>
        <v>-1434864.6263000001</v>
      </c>
      <c r="J74" s="113">
        <f>IF(E72="","",IFERROR((E74/F74-1)*100,"ND"))</f>
        <v>-75.458737634733026</v>
      </c>
      <c r="K74" s="113">
        <f>IF(E73="","",IFERROR((E74/VLOOKUP(B74&amp;"|"&amp;VLOOKUP(TDPrimas_!$B$4,Cat!R:T,2,0),'TD Operación'!A:D,4,0))*100,"ND"))</f>
        <v>11.588790168746794</v>
      </c>
      <c r="L74" s="113">
        <f>IF(E72="","",(VLOOKUP(B74,'TDPrimas Vida'!$B:$N,10,0)))</f>
        <v>0.12414585486516141</v>
      </c>
    </row>
    <row r="75" spans="1:12" ht="14" x14ac:dyDescent="0.3">
      <c r="B75" s="83" t="str">
        <f>IF(C75="",B74,D75)</f>
        <v>Cardif Vida</v>
      </c>
      <c r="C75" s="54"/>
      <c r="D75" s="70" t="str">
        <f>IF(D74="","","Únicas")</f>
        <v>Únicas</v>
      </c>
      <c r="E75" s="111">
        <f>IF(E73="","",(VLOOKUP(B75,'TDPrimas Vida'!$B:$N,11,0)))</f>
        <v>381544.23878999997</v>
      </c>
      <c r="F75" s="111">
        <f>IF(E73="","",(VLOOKUP(B75,'TDPrimas Vida'!$B:$N,12,0)))</f>
        <v>706886.25800999999</v>
      </c>
      <c r="G75" s="112">
        <f>IFERROR((E75/VLOOKUP("TOTAL",$D$12:$L$312,2,0))*100,"")</f>
        <v>0.10150298908051907</v>
      </c>
      <c r="H75" s="112">
        <f>IFERROR((E75/VLOOKUP("TOTAL",$D$12:$L$312,3,0))*100,"")</f>
        <v>0.12173859761611333</v>
      </c>
      <c r="I75" s="111">
        <f>IF(E72="","",E75-F75)</f>
        <v>-325342.01922000002</v>
      </c>
      <c r="J75" s="113">
        <f>IF(E72="","",IFERROR((E75/F75-1)*100,"ND"))</f>
        <v>-46.024663166587906</v>
      </c>
      <c r="K75" s="113">
        <f>IF(E74="","",IFERROR((E75/VLOOKUP(B75&amp;"|"&amp;VLOOKUP(TDPrimas_!$B$4,Cat!R:T,2,0),'TD Operación'!A:D,4,0))*100,"ND"))</f>
        <v>9.4751197551649611</v>
      </c>
      <c r="L75" s="113">
        <f>IF(E72="","",(VLOOKUP(B75,'TDPrimas Vida'!$B:$N,13,0)))</f>
        <v>0.10150298908051911</v>
      </c>
    </row>
    <row r="76" spans="1:12" s="25" customFormat="1" ht="14.5" x14ac:dyDescent="0.35">
      <c r="A76"/>
      <c r="B76" s="83" t="str">
        <f>IF(C76="",B72,D76)</f>
        <v>TOTAL MEDIANAS</v>
      </c>
      <c r="C76" s="114">
        <f>IF('TDPrimas Vida'!A23="","",'TDPrimas Vida'!A23)</f>
        <v>15.1</v>
      </c>
      <c r="D76" s="115" t="str">
        <f>IF('TDPrimas Vida'!B23="","",'TDPrimas Vida'!B23)</f>
        <v>TOTAL MEDIANAS</v>
      </c>
      <c r="E76" s="116">
        <f>IF('TDPrimas Vida'!C23="","",'TDPrimas Vida'!C23)</f>
        <v>110656758.22310998</v>
      </c>
      <c r="F76" s="116">
        <f>IF('TDPrimas Vida'!D23="","",'TDPrimas Vida'!D23)</f>
        <v>89142322.439619988</v>
      </c>
      <c r="G76" s="117">
        <f>IF('TDPrimas Vida'!C23="","",IFERROR((E76/VLOOKUP("TOTAL",$D$12:$L$312,2,0))*100,""))</f>
        <v>29.438242226448612</v>
      </c>
      <c r="H76" s="117">
        <f>IF('TDPrimas Vida'!C23="","",IFERROR((E76/VLOOKUP("TOTAL",$D$12:$L$312,3,0))*100,""))</f>
        <v>35.30704225949853</v>
      </c>
      <c r="I76" s="116">
        <f>IF('TDPrimas Vida'!C23="","",E76-F76)</f>
        <v>21514435.783489987</v>
      </c>
      <c r="J76" s="118">
        <f>IFERROR(IF('TDPrimas Vida'!C23="","",(E76/F76-1)*100),"ND")</f>
        <v>24.134928499381036</v>
      </c>
      <c r="K76" s="118">
        <f>IF(E75="","",IFERROR((E76/VLOOKUP(B76&amp;"|"&amp;VLOOKUP(TDPrimas_!$B$4,Cat!R:T,2,0),'TD Operación'!A:D,4,0))*100,"ND"))</f>
        <v>34.556770502235345</v>
      </c>
      <c r="L76" s="118">
        <f>IF('TDPrimas Vida'!E23="","",'TDPrimas Vida'!E23)</f>
        <v>44.688733102939494</v>
      </c>
    </row>
    <row r="77" spans="1:12" ht="14" x14ac:dyDescent="0.3">
      <c r="B77" s="83" t="str">
        <f>IF(C77="",B76,D77)</f>
        <v>TOTAL MEDIANAS</v>
      </c>
      <c r="C77" s="54"/>
      <c r="D77" s="119" t="str">
        <f>IF(D76="","","1er Año")</f>
        <v>1er Año</v>
      </c>
      <c r="E77" s="120">
        <f>IF(E76="","",(VLOOKUP(B77,'TDPrimas Vida'!$B:$N,5,0)))</f>
        <v>51856153.615099996</v>
      </c>
      <c r="F77" s="120">
        <f>IF(E76="","",(VLOOKUP(B77,'TDPrimas Vida'!$B:$N,6,0)))</f>
        <v>41369563.690680005</v>
      </c>
      <c r="G77" s="121">
        <f>IFERROR((E77/VLOOKUP("TOTAL",$D$12:$L$312,2,0))*100,"")</f>
        <v>13.795397909410575</v>
      </c>
      <c r="H77" s="121">
        <f>IFERROR((E77/VLOOKUP("TOTAL",$D$12:$L$312,3,0))*100,"")</f>
        <v>16.545644717079856</v>
      </c>
      <c r="I77" s="120">
        <f>IF(E76="","",E77-F77)</f>
        <v>10486589.924419992</v>
      </c>
      <c r="J77" s="122">
        <f>IF(E76="","",IFERROR((E77/F77-1)*100,"ND"))</f>
        <v>25.34856302287394</v>
      </c>
      <c r="K77" s="122">
        <f>IF(E76="","",IFERROR((E77/VLOOKUP(B77&amp;"|"&amp;VLOOKUP(TDPrimas_!$B$4,Cat!R:T,2,0),'TD Operación'!A:D,4,0))*100,"ND"))</f>
        <v>16.194051121510515</v>
      </c>
      <c r="L77" s="122">
        <f>IF(E76="","",(VLOOKUP(B77,'TDPrimas Vida'!$B:$N,7,0)))</f>
        <v>25.34856302287394</v>
      </c>
    </row>
    <row r="78" spans="1:12" ht="14" x14ac:dyDescent="0.3">
      <c r="B78" s="83" t="str">
        <f>IF(C78="",B77,D78)</f>
        <v>TOTAL MEDIANAS</v>
      </c>
      <c r="C78" s="54"/>
      <c r="D78" s="119" t="str">
        <f>IF(D77="","","Renovación")</f>
        <v>Renovación</v>
      </c>
      <c r="E78" s="120">
        <f>IF(E76="","",(VLOOKUP(B78,'TDPrimas Vida'!$B:$N,8,0)))</f>
        <v>41420570.144730009</v>
      </c>
      <c r="F78" s="120">
        <f>IF(E76="","",(VLOOKUP(B78,'TDPrimas Vida'!$B:$N,9,0)))</f>
        <v>34384349.186289996</v>
      </c>
      <c r="G78" s="121">
        <f>IFERROR((E78/VLOOKUP("TOTAL",$D$12:$L$312,2,0))*100,"")</f>
        <v>11.019198435396731</v>
      </c>
      <c r="H78" s="121">
        <f>IFERROR((E78/VLOOKUP("TOTAL",$D$12:$L$312,3,0))*100,"")</f>
        <v>13.215982864452686</v>
      </c>
      <c r="I78" s="120">
        <f>IF(E76="","",E78-F78)</f>
        <v>7036220.9584400132</v>
      </c>
      <c r="J78" s="122">
        <f>IF(E76="","",IFERROR((E78/F78-1)*100,"ND"))</f>
        <v>20.463440853042393</v>
      </c>
      <c r="K78" s="122">
        <f>IF(E77="","",IFERROR((E78/VLOOKUP(B78&amp;"|"&amp;VLOOKUP(TDPrimas_!$B$4,Cat!R:T,2,0),'TD Operación'!A:D,4,0))*100,"ND"))</f>
        <v>12.935144310636826</v>
      </c>
      <c r="L78" s="122">
        <f>IF(E76="","",(VLOOKUP(B78,'TDPrimas Vida'!$B:$N,10,0)))</f>
        <v>11.019198435396735</v>
      </c>
    </row>
    <row r="79" spans="1:12" ht="14" x14ac:dyDescent="0.3">
      <c r="B79" s="83" t="str">
        <f>IF(C79="",B78,D79)</f>
        <v>TOTAL MEDIANAS</v>
      </c>
      <c r="C79" s="54"/>
      <c r="D79" s="119" t="str">
        <f>IF(D78="","","Únicas")</f>
        <v>Únicas</v>
      </c>
      <c r="E79" s="120">
        <f>IF(E77="","",(VLOOKUP(B79,'TDPrimas Vida'!$B:$N,11,0)))</f>
        <v>17380034.46328</v>
      </c>
      <c r="F79" s="120">
        <f>IF(E77="","",(VLOOKUP(B79,'TDPrimas Vida'!$B:$N,12,0)))</f>
        <v>13388409.562649999</v>
      </c>
      <c r="G79" s="121">
        <f>IFERROR((E79/VLOOKUP("TOTAL",$D$12:$L$312,2,0))*100,"")</f>
        <v>4.623645881641318</v>
      </c>
      <c r="H79" s="121">
        <f>IFERROR((E79/VLOOKUP("TOTAL",$D$12:$L$312,3,0))*100,"")</f>
        <v>5.5454146779659892</v>
      </c>
      <c r="I79" s="120">
        <f>IF(E76="","",E79-F79)</f>
        <v>3991624.900630001</v>
      </c>
      <c r="J79" s="122">
        <f>IF(E76="","",IFERROR((E79/F79-1)*100,"ND"))</f>
        <v>29.814033414137132</v>
      </c>
      <c r="K79" s="122">
        <f>IF(E78="","",IFERROR((E79/VLOOKUP(B79&amp;"|"&amp;VLOOKUP(TDPrimas_!$B$4,Cat!R:T,2,0),'TD Operación'!A:D,4,0))*100,"ND"))</f>
        <v>5.4275750700880092</v>
      </c>
      <c r="L79" s="122">
        <f>IF(E76="","",(VLOOKUP(B79,'TDPrimas Vida'!$B:$N,13,0)))</f>
        <v>4.6236458816413197</v>
      </c>
    </row>
    <row r="80" spans="1:12" s="25" customFormat="1" ht="14.5" x14ac:dyDescent="0.35">
      <c r="A80"/>
      <c r="B80" s="83" t="str">
        <f>IF(C80="",B76,D80)</f>
        <v>Patrimonial Vida</v>
      </c>
      <c r="C80" s="54">
        <f>IF('TDPrimas Vida'!A24="","",'TDPrimas Vida'!A24)</f>
        <v>16</v>
      </c>
      <c r="D80" s="70" t="str">
        <f>IF('TDPrimas Vida'!B24="","",'TDPrimas Vida'!B24)</f>
        <v>Patrimonial Vida</v>
      </c>
      <c r="E80" s="111">
        <f>IF('TDPrimas Vida'!C24="","",'TDPrimas Vida'!C24)</f>
        <v>3873467.4639400002</v>
      </c>
      <c r="F80" s="111">
        <f>IF('TDPrimas Vida'!D24="","",'TDPrimas Vida'!D24)</f>
        <v>1031653.28337</v>
      </c>
      <c r="G80" s="112">
        <f>IF('TDPrimas Vida'!C24="","",IFERROR((E80/VLOOKUP("TOTAL",$D$12:$L$312,2,0))*100,""))</f>
        <v>1.0304664196815345</v>
      </c>
      <c r="H80" s="112">
        <f>IF('TDPrimas Vida'!C24="","",IFERROR((E80/VLOOKUP("TOTAL",$D$12:$L$312,3,0))*100,""))</f>
        <v>1.2358999272722282</v>
      </c>
      <c r="I80" s="111">
        <f>IF('TDPrimas Vida'!C24="","",E80-F80)</f>
        <v>2841814.1805700003</v>
      </c>
      <c r="J80" s="113">
        <f>IFERROR(IF('TDPrimas Vida'!C24="","",(E80/F80-1)*100),"ND")</f>
        <v>275.46213697754405</v>
      </c>
      <c r="K80" s="113">
        <f>IF(E79="","",IFERROR((E80/VLOOKUP(B80&amp;"|"&amp;VLOOKUP(TDPrimas_!$B$4,Cat!R:T,2,0),'TD Operación'!A:D,4,0))*100,"ND"))</f>
        <v>100</v>
      </c>
      <c r="L80" s="113">
        <f>IF('TDPrimas Vida'!E24="","",'TDPrimas Vida'!E24)</f>
        <v>100</v>
      </c>
    </row>
    <row r="81" spans="1:12" ht="14" x14ac:dyDescent="0.3">
      <c r="B81" s="83" t="str">
        <f>IF(C81="",B80,D81)</f>
        <v>Patrimonial Vida</v>
      </c>
      <c r="C81" s="54"/>
      <c r="D81" s="70" t="str">
        <f>IF(D80="","","1er Año")</f>
        <v>1er Año</v>
      </c>
      <c r="E81" s="111">
        <f>IF(E80="","",(VLOOKUP(B81,'TDPrimas Vida'!$B:$N,5,0)))</f>
        <v>3873467.4639400002</v>
      </c>
      <c r="F81" s="111">
        <f>IF(E80="","",(VLOOKUP(B81,'TDPrimas Vida'!$B:$N,6,0)))</f>
        <v>1031653.28337</v>
      </c>
      <c r="G81" s="112">
        <f>IFERROR((E81/VLOOKUP("TOTAL",$D$12:$L$312,2,0))*100,"")</f>
        <v>1.0304664196815345</v>
      </c>
      <c r="H81" s="112">
        <f>IFERROR((E81/VLOOKUP("TOTAL",$D$12:$L$312,3,0))*100,"")</f>
        <v>1.2358999272722282</v>
      </c>
      <c r="I81" s="111">
        <f>IF(E80="","",E81-F81)</f>
        <v>2841814.1805700003</v>
      </c>
      <c r="J81" s="113">
        <f>IF(E80="","",IFERROR((E81/F81-1)*100,"ND"))</f>
        <v>275.46213697754405</v>
      </c>
      <c r="K81" s="113">
        <f>IF(E80="","",IFERROR((E81/VLOOKUP(B81&amp;"|"&amp;VLOOKUP(TDPrimas_!$B$4,Cat!R:T,2,0),'TD Operación'!A:D,4,0))*100,"ND"))</f>
        <v>100</v>
      </c>
      <c r="L81" s="113">
        <f>IF(E80="","",(VLOOKUP(B81,'TDPrimas Vida'!$B:$N,7,0)))</f>
        <v>275.46213697754405</v>
      </c>
    </row>
    <row r="82" spans="1:12" ht="14" x14ac:dyDescent="0.3">
      <c r="B82" s="83" t="str">
        <f>IF(C82="",B81,D82)</f>
        <v>Patrimonial Vida</v>
      </c>
      <c r="C82" s="54"/>
      <c r="D82" s="70" t="str">
        <f>IF(D81="","","Renovación")</f>
        <v>Renovación</v>
      </c>
      <c r="E82" s="111">
        <f>IF(E80="","",(VLOOKUP(B82,'TDPrimas Vida'!$B:$N,8,0)))</f>
        <v>0</v>
      </c>
      <c r="F82" s="111">
        <f>IF(E80="","",(VLOOKUP(B82,'TDPrimas Vida'!$B:$N,9,0)))</f>
        <v>0</v>
      </c>
      <c r="G82" s="112">
        <f>IFERROR((E82/VLOOKUP("TOTAL",$D$12:$L$312,2,0))*100,"")</f>
        <v>0</v>
      </c>
      <c r="H82" s="112">
        <f>IFERROR((E82/VLOOKUP("TOTAL",$D$12:$L$312,3,0))*100,"")</f>
        <v>0</v>
      </c>
      <c r="I82" s="111">
        <f>IF(E80="","",E82-F82)</f>
        <v>0</v>
      </c>
      <c r="J82" s="113" t="str">
        <f>IF(E80="","",IFERROR((E82/F82-1)*100,"ND"))</f>
        <v>ND</v>
      </c>
      <c r="K82" s="113">
        <f>IF(E81="","",IFERROR((E82/VLOOKUP(B82&amp;"|"&amp;VLOOKUP(TDPrimas_!$B$4,Cat!R:T,2,0),'TD Operación'!A:D,4,0))*100,"ND"))</f>
        <v>0</v>
      </c>
      <c r="L82" s="113">
        <f>IF(E80="","",(VLOOKUP(B82,'TDPrimas Vida'!$B:$N,10,0)))</f>
        <v>0</v>
      </c>
    </row>
    <row r="83" spans="1:12" ht="14" x14ac:dyDescent="0.3">
      <c r="B83" s="83" t="str">
        <f>IF(C83="",B82,D83)</f>
        <v>Patrimonial Vida</v>
      </c>
      <c r="C83" s="54"/>
      <c r="D83" s="70" t="str">
        <f>IF(D82="","","Únicas")</f>
        <v>Únicas</v>
      </c>
      <c r="E83" s="111">
        <f>IF(E81="","",(VLOOKUP(B83,'TDPrimas Vida'!$B:$N,11,0)))</f>
        <v>0</v>
      </c>
      <c r="F83" s="111">
        <f>IF(E81="","",(VLOOKUP(B83,'TDPrimas Vida'!$B:$N,12,0)))</f>
        <v>0</v>
      </c>
      <c r="G83" s="112">
        <f>IFERROR((E83/VLOOKUP("TOTAL",$D$12:$L$312,2,0))*100,"")</f>
        <v>0</v>
      </c>
      <c r="H83" s="112">
        <f>IFERROR((E83/VLOOKUP("TOTAL",$D$12:$L$312,3,0))*100,"")</f>
        <v>0</v>
      </c>
      <c r="I83" s="111">
        <f>IF(E80="","",E83-F83)</f>
        <v>0</v>
      </c>
      <c r="J83" s="113" t="str">
        <f>IF(E80="","",IFERROR((E83/F83-1)*100,"ND"))</f>
        <v>ND</v>
      </c>
      <c r="K83" s="113">
        <f>IF(E82="","",IFERROR((E83/VLOOKUP(B83&amp;"|"&amp;VLOOKUP(TDPrimas_!$B$4,Cat!R:T,2,0),'TD Operación'!A:D,4,0))*100,"ND"))</f>
        <v>0</v>
      </c>
      <c r="L83" s="113">
        <f>IF(E80="","",(VLOOKUP(B83,'TDPrimas Vida'!$B:$N,13,0)))</f>
        <v>0</v>
      </c>
    </row>
    <row r="84" spans="1:12" s="25" customFormat="1" ht="14.5" x14ac:dyDescent="0.35">
      <c r="A84"/>
      <c r="B84" s="83" t="str">
        <f>IF(C84="",B80,D84)</f>
        <v>Thona</v>
      </c>
      <c r="C84" s="54">
        <f>IF('TDPrimas Vida'!A25="","",'TDPrimas Vida'!A25)</f>
        <v>17</v>
      </c>
      <c r="D84" s="70" t="str">
        <f>IF('TDPrimas Vida'!B25="","",'TDPrimas Vida'!B25)</f>
        <v>Thona</v>
      </c>
      <c r="E84" s="111">
        <f>IF('TDPrimas Vida'!C25="","",'TDPrimas Vida'!C25)</f>
        <v>3403766.8561199997</v>
      </c>
      <c r="F84" s="111">
        <f>IF('TDPrimas Vida'!D25="","",'TDPrimas Vida'!D25)</f>
        <v>3420279.83</v>
      </c>
      <c r="G84" s="112">
        <f>IF('TDPrimas Vida'!C25="","",IFERROR((E84/VLOOKUP("TOTAL",$D$12:$L$312,2,0))*100,""))</f>
        <v>0.90551101262870437</v>
      </c>
      <c r="H84" s="112">
        <f>IF('TDPrimas Vida'!C25="","",IFERROR((E84/VLOOKUP("TOTAL",$D$12:$L$312,3,0))*100,""))</f>
        <v>1.0860334439601453</v>
      </c>
      <c r="I84" s="111">
        <f>IF('TDPrimas Vida'!C25="","",E84-F84)</f>
        <v>-16512.973880000412</v>
      </c>
      <c r="J84" s="113">
        <f>IFERROR(IF('TDPrimas Vida'!C25="","",(E84/F84-1)*100),"ND")</f>
        <v>-0.48279599040877974</v>
      </c>
      <c r="K84" s="113">
        <f>IF(E83="","",IFERROR((E84/VLOOKUP(B84&amp;"|"&amp;VLOOKUP(TDPrimas_!$B$4,Cat!R:T,2,0),'TD Operación'!A:D,4,0))*100,"ND"))</f>
        <v>96.059015434450998</v>
      </c>
      <c r="L84" s="113">
        <f>IF('TDPrimas Vida'!E25="","",'TDPrimas Vida'!E25)</f>
        <v>96.059015434450998</v>
      </c>
    </row>
    <row r="85" spans="1:12" ht="14" x14ac:dyDescent="0.3">
      <c r="B85" s="83" t="str">
        <f>IF(C85="",B84,D85)</f>
        <v>Thona</v>
      </c>
      <c r="C85" s="54"/>
      <c r="D85" s="70" t="str">
        <f>IF(D84="","","1er Año")</f>
        <v>1er Año</v>
      </c>
      <c r="E85" s="111">
        <f>IF(E84="","",(VLOOKUP(B85,'TDPrimas Vida'!$B:$N,5,0)))</f>
        <v>3400327.9671199997</v>
      </c>
      <c r="F85" s="111">
        <f>IF(E84="","",(VLOOKUP(B85,'TDPrimas Vida'!$B:$N,6,0)))</f>
        <v>3420019.676</v>
      </c>
      <c r="G85" s="112">
        <f>IFERROR((E85/VLOOKUP("TOTAL",$D$12:$L$312,2,0))*100,"")</f>
        <v>0.90459615800077686</v>
      </c>
      <c r="H85" s="112">
        <f>IFERROR((E85/VLOOKUP("TOTAL",$D$12:$L$312,3,0))*100,"")</f>
        <v>1.0849362041602597</v>
      </c>
      <c r="I85" s="111">
        <f>IF(E84="","",E85-F85)</f>
        <v>-19691.708880000282</v>
      </c>
      <c r="J85" s="113">
        <f>IF(E84="","",IFERROR((E85/F85-1)*100,"ND"))</f>
        <v>-0.5757776488301225</v>
      </c>
      <c r="K85" s="113">
        <f>IF(E84="","",IFERROR((E85/VLOOKUP(B85&amp;"|"&amp;VLOOKUP(TDPrimas_!$B$4,Cat!R:T,2,0),'TD Operación'!A:D,4,0))*100,"ND"))</f>
        <v>95.961965223466535</v>
      </c>
      <c r="L85" s="113">
        <f>IF(E84="","",(VLOOKUP(B85,'TDPrimas Vida'!$B:$N,7,0)))</f>
        <v>-0.5757776488301225</v>
      </c>
    </row>
    <row r="86" spans="1:12" ht="14" x14ac:dyDescent="0.3">
      <c r="B86" s="83" t="str">
        <f>IF(C86="",B85,D86)</f>
        <v>Thona</v>
      </c>
      <c r="C86" s="54"/>
      <c r="D86" s="70" t="str">
        <f>IF(D85="","","Renovación")</f>
        <v>Renovación</v>
      </c>
      <c r="E86" s="111">
        <f>IF(E84="","",(VLOOKUP(B86,'TDPrimas Vida'!$B:$N,8,0)))</f>
        <v>0</v>
      </c>
      <c r="F86" s="111">
        <f>IF(E84="","",(VLOOKUP(B86,'TDPrimas Vida'!$B:$N,9,0)))</f>
        <v>0</v>
      </c>
      <c r="G86" s="112">
        <f>IFERROR((E86/VLOOKUP("TOTAL",$D$12:$L$312,2,0))*100,"")</f>
        <v>0</v>
      </c>
      <c r="H86" s="112">
        <f>IFERROR((E86/VLOOKUP("TOTAL",$D$12:$L$312,3,0))*100,"")</f>
        <v>0</v>
      </c>
      <c r="I86" s="111">
        <f>IF(E84="","",E86-F86)</f>
        <v>0</v>
      </c>
      <c r="J86" s="113" t="str">
        <f>IF(E84="","",IFERROR((E86/F86-1)*100,"ND"))</f>
        <v>ND</v>
      </c>
      <c r="K86" s="113">
        <f>IF(E85="","",IFERROR((E86/VLOOKUP(B86&amp;"|"&amp;VLOOKUP(TDPrimas_!$B$4,Cat!R:T,2,0),'TD Operación'!A:D,4,0))*100,"ND"))</f>
        <v>0</v>
      </c>
      <c r="L86" s="113">
        <f>IF(E84="","",(VLOOKUP(B86,'TDPrimas Vida'!$B:$N,10,0)))</f>
        <v>0</v>
      </c>
    </row>
    <row r="87" spans="1:12" ht="14" x14ac:dyDescent="0.3">
      <c r="B87" s="83" t="str">
        <f>IF(C87="",B86,D87)</f>
        <v>Thona</v>
      </c>
      <c r="C87" s="54"/>
      <c r="D87" s="70" t="str">
        <f>IF(D86="","","Únicas")</f>
        <v>Únicas</v>
      </c>
      <c r="E87" s="111">
        <f>IF(E85="","",(VLOOKUP(B87,'TDPrimas Vida'!$B:$N,11,0)))</f>
        <v>3438.8890000000001</v>
      </c>
      <c r="F87" s="111">
        <f>IF(E85="","",(VLOOKUP(B87,'TDPrimas Vida'!$B:$N,12,0)))</f>
        <v>260.154</v>
      </c>
      <c r="G87" s="112">
        <f>IFERROR((E87/VLOOKUP("TOTAL",$D$12:$L$312,2,0))*100,"")</f>
        <v>9.1485462792752768E-4</v>
      </c>
      <c r="H87" s="112">
        <f>IFERROR((E87/VLOOKUP("TOTAL",$D$12:$L$312,3,0))*100,"")</f>
        <v>1.0972397998856923E-3</v>
      </c>
      <c r="I87" s="111">
        <f>IF(E84="","",E87-F87)</f>
        <v>3178.7350000000001</v>
      </c>
      <c r="J87" s="113">
        <f>IF(E84="","",IFERROR((E87/F87-1)*100,"ND"))</f>
        <v>1221.8666635915652</v>
      </c>
      <c r="K87" s="113">
        <f>IF(E86="","",IFERROR((E87/VLOOKUP(B87&amp;"|"&amp;VLOOKUP(TDPrimas_!$B$4,Cat!R:T,2,0),'TD Operación'!A:D,4,0))*100,"ND"))</f>
        <v>9.7050210984461677E-2</v>
      </c>
      <c r="L87" s="113">
        <f>IF(E84="","",(VLOOKUP(B87,'TDPrimas Vida'!$B:$N,13,0)))</f>
        <v>9.1485462792752789E-4</v>
      </c>
    </row>
    <row r="88" spans="1:12" s="25" customFormat="1" ht="14.5" x14ac:dyDescent="0.35">
      <c r="A88"/>
      <c r="B88" s="83" t="str">
        <f>IF(C88="",B84,D88)</f>
        <v>Seguros Azteca</v>
      </c>
      <c r="C88" s="54">
        <f>IF('TDPrimas Vida'!A26="","",'TDPrimas Vida'!A26)</f>
        <v>18</v>
      </c>
      <c r="D88" s="70" t="str">
        <f>IF('TDPrimas Vida'!B26="","",'TDPrimas Vida'!B26)</f>
        <v>Seguros Azteca</v>
      </c>
      <c r="E88" s="111">
        <f>IF('TDPrimas Vida'!C26="","",'TDPrimas Vida'!C26)</f>
        <v>3203239.8145100004</v>
      </c>
      <c r="F88" s="111">
        <f>IF('TDPrimas Vida'!D26="","",'TDPrimas Vida'!D26)</f>
        <v>4110479.3928899998</v>
      </c>
      <c r="G88" s="112">
        <f>IF('TDPrimas Vida'!C26="","",IFERROR((E88/VLOOKUP("TOTAL",$D$12:$L$312,2,0))*100,""))</f>
        <v>0.85216439631118912</v>
      </c>
      <c r="H88" s="112">
        <f>IF('TDPrimas Vida'!C26="","",IFERROR((E88/VLOOKUP("TOTAL",$D$12:$L$312,3,0))*100,""))</f>
        <v>1.0220516605970227</v>
      </c>
      <c r="I88" s="111">
        <f>IF('TDPrimas Vida'!C26="","",E88-F88)</f>
        <v>-907239.57837999938</v>
      </c>
      <c r="J88" s="113">
        <f>IFERROR(IF('TDPrimas Vida'!C26="","",(E88/F88-1)*100),"ND")</f>
        <v>-22.071381259063717</v>
      </c>
      <c r="K88" s="113">
        <f>IF(E87="","",IFERROR((E88/VLOOKUP(B88&amp;"|"&amp;VLOOKUP(TDPrimas_!$B$4,Cat!R:T,2,0),'TD Operación'!A:D,4,0))*100,"ND"))</f>
        <v>87.503431855592709</v>
      </c>
      <c r="L88" s="113">
        <f>IF('TDPrimas Vida'!E26="","",'TDPrimas Vida'!E26)</f>
        <v>87.503431855592709</v>
      </c>
    </row>
    <row r="89" spans="1:12" ht="14" x14ac:dyDescent="0.3">
      <c r="B89" s="83" t="str">
        <f>IF(C89="",B88,D89)</f>
        <v>Seguros Azteca</v>
      </c>
      <c r="C89" s="54"/>
      <c r="D89" s="70" t="str">
        <f>IF(D88="","","1er Año")</f>
        <v>1er Año</v>
      </c>
      <c r="E89" s="111">
        <f>IF(E88="","",(VLOOKUP(B89,'TDPrimas Vida'!$B:$N,5,0)))</f>
        <v>3060800.5975000001</v>
      </c>
      <c r="F89" s="111">
        <f>IF(E88="","",(VLOOKUP(B89,'TDPrimas Vida'!$B:$N,6,0)))</f>
        <v>3989311.4307199996</v>
      </c>
      <c r="G89" s="112">
        <f>IFERROR((E89/VLOOKUP("TOTAL",$D$12:$L$312,2,0))*100,"")</f>
        <v>0.81427100199692892</v>
      </c>
      <c r="H89" s="112">
        <f>IFERROR((E89/VLOOKUP("TOTAL",$D$12:$L$312,3,0))*100,"")</f>
        <v>0.97660384940918643</v>
      </c>
      <c r="I89" s="111">
        <f>IF(E88="","",E89-F89)</f>
        <v>-928510.83321999945</v>
      </c>
      <c r="J89" s="113">
        <f>IF(E88="","",IFERROR((E89/F89-1)*100,"ND"))</f>
        <v>-23.274964849069701</v>
      </c>
      <c r="K89" s="113">
        <f>IF(E88="","",IFERROR((E89/VLOOKUP(B89&amp;"|"&amp;VLOOKUP(TDPrimas_!$B$4,Cat!R:T,2,0),'TD Operación'!A:D,4,0))*100,"ND"))</f>
        <v>83.612396203894193</v>
      </c>
      <c r="L89" s="113">
        <f>IF(E88="","",(VLOOKUP(B89,'TDPrimas Vida'!$B:$N,7,0)))</f>
        <v>-23.274964849069701</v>
      </c>
    </row>
    <row r="90" spans="1:12" ht="14" x14ac:dyDescent="0.3">
      <c r="B90" s="83" t="str">
        <f>IF(C90="",B89,D90)</f>
        <v>Seguros Azteca</v>
      </c>
      <c r="C90" s="54"/>
      <c r="D90" s="70" t="str">
        <f>IF(D89="","","Renovación")</f>
        <v>Renovación</v>
      </c>
      <c r="E90" s="111">
        <f>IF(E88="","",(VLOOKUP(B90,'TDPrimas Vida'!$B:$N,8,0)))</f>
        <v>9281.4781000000003</v>
      </c>
      <c r="F90" s="111">
        <f>IF(E88="","",(VLOOKUP(B90,'TDPrimas Vida'!$B:$N,9,0)))</f>
        <v>10366.274039999998</v>
      </c>
      <c r="G90" s="112">
        <f>IFERROR((E90/VLOOKUP("TOTAL",$D$12:$L$312,2,0))*100,"")</f>
        <v>2.4691704773817926E-3</v>
      </c>
      <c r="H90" s="112">
        <f>IFERROR((E90/VLOOKUP("TOTAL",$D$12:$L$312,3,0))*100,"")</f>
        <v>2.9614236380085066E-3</v>
      </c>
      <c r="I90" s="111">
        <f>IF(E88="","",E90-F90)</f>
        <v>-1084.7959399999982</v>
      </c>
      <c r="J90" s="113">
        <f>IF(E88="","",IFERROR((E90/F90-1)*100,"ND"))</f>
        <v>-10.464665855968425</v>
      </c>
      <c r="K90" s="113">
        <f>IF(E89="","",IFERROR((E90/VLOOKUP(B90&amp;"|"&amp;VLOOKUP(TDPrimas_!$B$4,Cat!R:T,2,0),'TD Operación'!A:D,4,0))*100,"ND"))</f>
        <v>0.25354367249170895</v>
      </c>
      <c r="L90" s="113">
        <f>IF(E88="","",(VLOOKUP(B90,'TDPrimas Vida'!$B:$N,10,0)))</f>
        <v>2.4691704773817935E-3</v>
      </c>
    </row>
    <row r="91" spans="1:12" ht="14" x14ac:dyDescent="0.3">
      <c r="B91" s="83" t="str">
        <f>IF(C91="",B90,D91)</f>
        <v>Seguros Azteca</v>
      </c>
      <c r="C91" s="54"/>
      <c r="D91" s="70" t="str">
        <f>IF(D90="","","Únicas")</f>
        <v>Únicas</v>
      </c>
      <c r="E91" s="111">
        <f>IF(E89="","",(VLOOKUP(B91,'TDPrimas Vida'!$B:$N,11,0)))</f>
        <v>133157.73890999999</v>
      </c>
      <c r="F91" s="111">
        <f>IF(E89="","",(VLOOKUP(B91,'TDPrimas Vida'!$B:$N,12,0)))</f>
        <v>110801.68812999999</v>
      </c>
      <c r="G91" s="112">
        <f>IFERROR((E91/VLOOKUP("TOTAL",$D$12:$L$312,2,0))*100,"")</f>
        <v>3.5424223836878391E-2</v>
      </c>
      <c r="H91" s="112">
        <f>IFERROR((E91/VLOOKUP("TOTAL",$D$12:$L$312,3,0))*100,"")</f>
        <v>4.2486387549827767E-2</v>
      </c>
      <c r="I91" s="111">
        <f>IF(E88="","",E91-F91)</f>
        <v>22356.05077999999</v>
      </c>
      <c r="J91" s="113">
        <f>IF(E88="","",IFERROR((E91/F91-1)*100,"ND"))</f>
        <v>20.176633729416071</v>
      </c>
      <c r="K91" s="113">
        <f>IF(E90="","",IFERROR((E91/VLOOKUP(B91&amp;"|"&amp;VLOOKUP(TDPrimas_!$B$4,Cat!R:T,2,0),'TD Operación'!A:D,4,0))*100,"ND"))</f>
        <v>3.637491979206795</v>
      </c>
      <c r="L91" s="113">
        <f>IF(E88="","",(VLOOKUP(B91,'TDPrimas Vida'!$B:$N,13,0)))</f>
        <v>3.5424223836878405E-2</v>
      </c>
    </row>
    <row r="92" spans="1:12" s="25" customFormat="1" ht="14.5" x14ac:dyDescent="0.35">
      <c r="A92"/>
      <c r="B92" s="83" t="str">
        <f>IF(C92="",B88,D92)</f>
        <v>Atlas</v>
      </c>
      <c r="C92" s="54">
        <f>IF('TDPrimas Vida'!A27="","",'TDPrimas Vida'!A27)</f>
        <v>19</v>
      </c>
      <c r="D92" s="70" t="str">
        <f>IF('TDPrimas Vida'!B27="","",'TDPrimas Vida'!B27)</f>
        <v>Atlas</v>
      </c>
      <c r="E92" s="111">
        <f>IF('TDPrimas Vida'!C27="","",'TDPrimas Vida'!C27)</f>
        <v>3105982.6271599997</v>
      </c>
      <c r="F92" s="111">
        <f>IF('TDPrimas Vida'!D27="","",'TDPrimas Vida'!D27)</f>
        <v>2259905.7798299999</v>
      </c>
      <c r="G92" s="112">
        <f>IF('TDPrimas Vida'!C27="","",IFERROR((E92/VLOOKUP("TOTAL",$D$12:$L$312,2,0))*100,""))</f>
        <v>0.82629086914984062</v>
      </c>
      <c r="H92" s="112">
        <f>IF('TDPrimas Vida'!C27="","",IFERROR((E92/VLOOKUP("TOTAL",$D$12:$L$312,3,0))*100,""))</f>
        <v>0.99101999403687491</v>
      </c>
      <c r="I92" s="111">
        <f>IF('TDPrimas Vida'!C27="","",E92-F92)</f>
        <v>846076.84732999979</v>
      </c>
      <c r="J92" s="113">
        <f>IFERROR(IF('TDPrimas Vida'!C27="","",(E92/F92-1)*100),"ND")</f>
        <v>37.438589470471008</v>
      </c>
      <c r="K92" s="113">
        <f>IF(E91="","",IFERROR((E92/VLOOKUP(B92&amp;"|"&amp;VLOOKUP(TDPrimas_!$B$4,Cat!R:T,2,0),'TD Operación'!A:D,4,0))*100,"ND"))</f>
        <v>13.723120674192696</v>
      </c>
      <c r="L92" s="113">
        <f>IF('TDPrimas Vida'!E27="","",'TDPrimas Vida'!E27)</f>
        <v>13.723120674192696</v>
      </c>
    </row>
    <row r="93" spans="1:12" ht="14" x14ac:dyDescent="0.3">
      <c r="B93" s="83" t="str">
        <f>IF(C93="",B92,D93)</f>
        <v>Atlas</v>
      </c>
      <c r="C93" s="54"/>
      <c r="D93" s="70" t="str">
        <f>IF(D92="","","1er Año")</f>
        <v>1er Año</v>
      </c>
      <c r="E93" s="111">
        <f>IF(E92="","",(VLOOKUP(B93,'TDPrimas Vida'!$B:$N,5,0)))</f>
        <v>2178984.0025300002</v>
      </c>
      <c r="F93" s="111">
        <f>IF(E92="","",(VLOOKUP(B93,'TDPrimas Vida'!$B:$N,6,0)))</f>
        <v>1426399.9297500001</v>
      </c>
      <c r="G93" s="112">
        <f>IFERROR((E93/VLOOKUP("TOTAL",$D$12:$L$312,2,0))*100,"")</f>
        <v>0.57967954153059842</v>
      </c>
      <c r="H93" s="112">
        <f>IFERROR((E93/VLOOKUP("TOTAL",$D$12:$L$312,3,0))*100,"")</f>
        <v>0.69524429863544357</v>
      </c>
      <c r="I93" s="111">
        <f>IF(E92="","",E93-F93)</f>
        <v>752584.07278000005</v>
      </c>
      <c r="J93" s="113">
        <f>IF(E92="","",IFERROR((E93/F93-1)*100,"ND"))</f>
        <v>52.761084537623518</v>
      </c>
      <c r="K93" s="113">
        <f>IF(E92="","",IFERROR((E93/VLOOKUP(B93&amp;"|"&amp;VLOOKUP(TDPrimas_!$B$4,Cat!R:T,2,0),'TD Operación'!A:D,4,0))*100,"ND"))</f>
        <v>9.6273752957840415</v>
      </c>
      <c r="L93" s="113">
        <f>IF(E92="","",(VLOOKUP(B93,'TDPrimas Vida'!$B:$N,7,0)))</f>
        <v>52.761084537623518</v>
      </c>
    </row>
    <row r="94" spans="1:12" ht="14" x14ac:dyDescent="0.3">
      <c r="B94" s="83" t="str">
        <f>IF(C94="",B93,D94)</f>
        <v>Atlas</v>
      </c>
      <c r="C94" s="54"/>
      <c r="D94" s="70" t="str">
        <f>IF(D93="","","Renovación")</f>
        <v>Renovación</v>
      </c>
      <c r="E94" s="111">
        <f>IF(E92="","",(VLOOKUP(B94,'TDPrimas Vida'!$B:$N,8,0)))</f>
        <v>815290.02666000009</v>
      </c>
      <c r="F94" s="111">
        <f>IF(E92="","",(VLOOKUP(B94,'TDPrimas Vida'!$B:$N,9,0)))</f>
        <v>721174.87661000004</v>
      </c>
      <c r="G94" s="112">
        <f>IFERROR((E94/VLOOKUP("TOTAL",$D$12:$L$312,2,0))*100,"")</f>
        <v>0.21689326232776299</v>
      </c>
      <c r="H94" s="112">
        <f>IFERROR((E94/VLOOKUP("TOTAL",$D$12:$L$312,3,0))*100,"")</f>
        <v>0.26013304462610432</v>
      </c>
      <c r="I94" s="111">
        <f>IF(E92="","",E94-F94)</f>
        <v>94115.150050000055</v>
      </c>
      <c r="J94" s="113">
        <f>IF(E92="","",IFERROR((E94/F94-1)*100,"ND"))</f>
        <v>13.050253565737568</v>
      </c>
      <c r="K94" s="113">
        <f>IF(E93="","",IFERROR((E94/VLOOKUP(B94&amp;"|"&amp;VLOOKUP(TDPrimas_!$B$4,Cat!R:T,2,0),'TD Operación'!A:D,4,0))*100,"ND"))</f>
        <v>3.6021848037672917</v>
      </c>
      <c r="L94" s="113">
        <f>IF(E92="","",(VLOOKUP(B94,'TDPrimas Vida'!$B:$N,10,0)))</f>
        <v>0.21689326232776301</v>
      </c>
    </row>
    <row r="95" spans="1:12" ht="14" x14ac:dyDescent="0.3">
      <c r="B95" s="83" t="str">
        <f>IF(C95="",B94,D95)</f>
        <v>Atlas</v>
      </c>
      <c r="C95" s="54"/>
      <c r="D95" s="70" t="str">
        <f>IF(D94="","","Únicas")</f>
        <v>Únicas</v>
      </c>
      <c r="E95" s="111">
        <f>IF(E93="","",(VLOOKUP(B95,'TDPrimas Vida'!$B:$N,11,0)))</f>
        <v>111708.59797</v>
      </c>
      <c r="F95" s="111">
        <f>IF(E93="","",(VLOOKUP(B95,'TDPrimas Vida'!$B:$N,12,0)))</f>
        <v>112330.97347000001</v>
      </c>
      <c r="G95" s="112">
        <f>IFERROR((E95/VLOOKUP("TOTAL",$D$12:$L$312,2,0))*100,"")</f>
        <v>2.9718065291479343E-2</v>
      </c>
      <c r="H95" s="112">
        <f>IFERROR((E95/VLOOKUP("TOTAL",$D$12:$L$312,3,0))*100,"")</f>
        <v>3.5642650775327162E-2</v>
      </c>
      <c r="I95" s="111">
        <f>IF(E92="","",E95-F95)</f>
        <v>-622.3755000000092</v>
      </c>
      <c r="J95" s="113">
        <f>IF(E92="","",IFERROR((E95/F95-1)*100,"ND"))</f>
        <v>-0.55405511122560425</v>
      </c>
      <c r="K95" s="113">
        <f>IF(E94="","",IFERROR((E95/VLOOKUP(B95&amp;"|"&amp;VLOOKUP(TDPrimas_!$B$4,Cat!R:T,2,0),'TD Operación'!A:D,4,0))*100,"ND"))</f>
        <v>0.49356057464136538</v>
      </c>
      <c r="L95" s="113">
        <f>IF(E92="","",(VLOOKUP(B95,'TDPrimas Vida'!$B:$N,13,0)))</f>
        <v>2.9718065291479353E-2</v>
      </c>
    </row>
    <row r="96" spans="1:12" s="25" customFormat="1" ht="14.5" x14ac:dyDescent="0.35">
      <c r="A96"/>
      <c r="B96" s="83" t="str">
        <f>IF(C96="",B92,D96)</f>
        <v>Afirme</v>
      </c>
      <c r="C96" s="54">
        <f>IF('TDPrimas Vida'!A28="","",'TDPrimas Vida'!A28)</f>
        <v>20</v>
      </c>
      <c r="D96" s="70" t="str">
        <f>IF('TDPrimas Vida'!B28="","",'TDPrimas Vida'!B28)</f>
        <v>Afirme</v>
      </c>
      <c r="E96" s="111">
        <f>IF('TDPrimas Vida'!C28="","",'TDPrimas Vida'!C28)</f>
        <v>2602156.99174</v>
      </c>
      <c r="F96" s="111">
        <f>IF('TDPrimas Vida'!D28="","",'TDPrimas Vida'!D28)</f>
        <v>2274000.3391799997</v>
      </c>
      <c r="G96" s="112">
        <f>IF('TDPrimas Vida'!C28="","",IFERROR((E96/VLOOKUP("TOTAL",$D$12:$L$312,2,0))*100,""))</f>
        <v>0.69225711166813242</v>
      </c>
      <c r="H96" s="112">
        <f>IF('TDPrimas Vida'!C28="","",IFERROR((E96/VLOOKUP("TOTAL",$D$12:$L$312,3,0))*100,""))</f>
        <v>0.83026530280214117</v>
      </c>
      <c r="I96" s="111">
        <f>IF('TDPrimas Vida'!C28="","",E96-F96)</f>
        <v>328156.65256000031</v>
      </c>
      <c r="J96" s="113">
        <f>IFERROR(IF('TDPrimas Vida'!C28="","",(E96/F96-1)*100),"ND")</f>
        <v>14.43080930578633</v>
      </c>
      <c r="K96" s="113">
        <f>IF(E95="","",IFERROR((E96/VLOOKUP(B96&amp;"|"&amp;VLOOKUP(TDPrimas_!$B$4,Cat!R:T,2,0),'TD Operación'!A:D,4,0))*100,"ND"))</f>
        <v>34.440239034284239</v>
      </c>
      <c r="L96" s="113">
        <f>IF('TDPrimas Vida'!E28="","",'TDPrimas Vida'!E28)</f>
        <v>34.440239034284239</v>
      </c>
    </row>
    <row r="97" spans="1:12" ht="14" x14ac:dyDescent="0.3">
      <c r="B97" s="83" t="str">
        <f>IF(C97="",B96,D97)</f>
        <v>Afirme</v>
      </c>
      <c r="C97" s="54"/>
      <c r="D97" s="70" t="str">
        <f>IF(D96="","","1er Año")</f>
        <v>1er Año</v>
      </c>
      <c r="E97" s="111">
        <f>IF(E96="","",(VLOOKUP(B97,'TDPrimas Vida'!$B:$N,5,0)))</f>
        <v>2602156.99174</v>
      </c>
      <c r="F97" s="111">
        <f>IF(E96="","",(VLOOKUP(B97,'TDPrimas Vida'!$B:$N,6,0)))</f>
        <v>2274000.3391799997</v>
      </c>
      <c r="G97" s="112">
        <f>IFERROR((E97/VLOOKUP("TOTAL",$D$12:$L$312,2,0))*100,"")</f>
        <v>0.69225711166813242</v>
      </c>
      <c r="H97" s="112">
        <f>IFERROR((E97/VLOOKUP("TOTAL",$D$12:$L$312,3,0))*100,"")</f>
        <v>0.83026530280214117</v>
      </c>
      <c r="I97" s="111">
        <f>IF(E96="","",E97-F97)</f>
        <v>328156.65256000031</v>
      </c>
      <c r="J97" s="113">
        <f>IF(E96="","",IFERROR((E97/F97-1)*100,"ND"))</f>
        <v>14.43080930578633</v>
      </c>
      <c r="K97" s="113">
        <f>IF(E96="","",IFERROR((E97/VLOOKUP(B97&amp;"|"&amp;VLOOKUP(TDPrimas_!$B$4,Cat!R:T,2,0),'TD Operación'!A:D,4,0))*100,"ND"))</f>
        <v>34.440239034284239</v>
      </c>
      <c r="L97" s="113">
        <f>IF(E96="","",(VLOOKUP(B97,'TDPrimas Vida'!$B:$N,7,0)))</f>
        <v>14.43080930578633</v>
      </c>
    </row>
    <row r="98" spans="1:12" ht="14" x14ac:dyDescent="0.3">
      <c r="B98" s="83" t="str">
        <f>IF(C98="",B97,D98)</f>
        <v>Afirme</v>
      </c>
      <c r="C98" s="54"/>
      <c r="D98" s="70" t="str">
        <f>IF(D97="","","Renovación")</f>
        <v>Renovación</v>
      </c>
      <c r="E98" s="111">
        <f>IF(E96="","",(VLOOKUP(B98,'TDPrimas Vida'!$B:$N,8,0)))</f>
        <v>0</v>
      </c>
      <c r="F98" s="111">
        <f>IF(E96="","",(VLOOKUP(B98,'TDPrimas Vida'!$B:$N,9,0)))</f>
        <v>0</v>
      </c>
      <c r="G98" s="112">
        <f>IFERROR((E98/VLOOKUP("TOTAL",$D$12:$L$312,2,0))*100,"")</f>
        <v>0</v>
      </c>
      <c r="H98" s="112">
        <f>IFERROR((E98/VLOOKUP("TOTAL",$D$12:$L$312,3,0))*100,"")</f>
        <v>0</v>
      </c>
      <c r="I98" s="111">
        <f>IF(E96="","",E98-F98)</f>
        <v>0</v>
      </c>
      <c r="J98" s="113" t="str">
        <f>IF(E96="","",IFERROR((E98/F98-1)*100,"ND"))</f>
        <v>ND</v>
      </c>
      <c r="K98" s="113">
        <f>IF(E97="","",IFERROR((E98/VLOOKUP(B98&amp;"|"&amp;VLOOKUP(TDPrimas_!$B$4,Cat!R:T,2,0),'TD Operación'!A:D,4,0))*100,"ND"))</f>
        <v>0</v>
      </c>
      <c r="L98" s="113">
        <f>IF(E96="","",(VLOOKUP(B98,'TDPrimas Vida'!$B:$N,10,0)))</f>
        <v>0</v>
      </c>
    </row>
    <row r="99" spans="1:12" ht="14" x14ac:dyDescent="0.3">
      <c r="B99" s="83" t="str">
        <f>IF(C99="",B98,D99)</f>
        <v>Afirme</v>
      </c>
      <c r="C99" s="54"/>
      <c r="D99" s="70" t="str">
        <f>IF(D98="","","Únicas")</f>
        <v>Únicas</v>
      </c>
      <c r="E99" s="111">
        <f>IF(E97="","",(VLOOKUP(B99,'TDPrimas Vida'!$B:$N,11,0)))</f>
        <v>0</v>
      </c>
      <c r="F99" s="111">
        <f>IF(E97="","",(VLOOKUP(B99,'TDPrimas Vida'!$B:$N,12,0)))</f>
        <v>0</v>
      </c>
      <c r="G99" s="112">
        <f>IFERROR((E99/VLOOKUP("TOTAL",$D$12:$L$312,2,0))*100,"")</f>
        <v>0</v>
      </c>
      <c r="H99" s="112">
        <f>IFERROR((E99/VLOOKUP("TOTAL",$D$12:$L$312,3,0))*100,"")</f>
        <v>0</v>
      </c>
      <c r="I99" s="111">
        <f>IF(E96="","",E99-F99)</f>
        <v>0</v>
      </c>
      <c r="J99" s="113" t="str">
        <f>IF(E96="","",IFERROR((E99/F99-1)*100,"ND"))</f>
        <v>ND</v>
      </c>
      <c r="K99" s="113">
        <f>IF(E98="","",IFERROR((E99/VLOOKUP(B99&amp;"|"&amp;VLOOKUP(TDPrimas_!$B$4,Cat!R:T,2,0),'TD Operación'!A:D,4,0))*100,"ND"))</f>
        <v>0</v>
      </c>
      <c r="L99" s="113">
        <f>IF(E96="","",(VLOOKUP(B99,'TDPrimas Vida'!$B:$N,13,0)))</f>
        <v>0</v>
      </c>
    </row>
    <row r="100" spans="1:12" s="25" customFormat="1" ht="14.5" x14ac:dyDescent="0.35">
      <c r="A100"/>
      <c r="B100" s="83" t="str">
        <f>IF(C100="",B96,D100)</f>
        <v>Insignia Life</v>
      </c>
      <c r="C100" s="54">
        <f>IF('TDPrimas Vida'!A29="","",'TDPrimas Vida'!A29)</f>
        <v>21</v>
      </c>
      <c r="D100" s="70" t="str">
        <f>IF('TDPrimas Vida'!B29="","",'TDPrimas Vida'!B29)</f>
        <v>Insignia Life</v>
      </c>
      <c r="E100" s="111">
        <f>IF('TDPrimas Vida'!C29="","",'TDPrimas Vida'!C29)</f>
        <v>2296927.3699899996</v>
      </c>
      <c r="F100" s="111">
        <f>IF('TDPrimas Vida'!D29="","",'TDPrimas Vida'!D29)</f>
        <v>2054654.45951</v>
      </c>
      <c r="G100" s="112">
        <f>IF('TDPrimas Vida'!C29="","",IFERROR((E100/VLOOKUP("TOTAL",$D$12:$L$312,2,0))*100,""))</f>
        <v>0.61105625521752971</v>
      </c>
      <c r="H100" s="112">
        <f>IF('TDPrimas Vida'!C29="","",IFERROR((E100/VLOOKUP("TOTAL",$D$12:$L$312,3,0))*100,""))</f>
        <v>0.7328762655031309</v>
      </c>
      <c r="I100" s="111">
        <f>IF('TDPrimas Vida'!C29="","",E100-F100)</f>
        <v>242272.91047999961</v>
      </c>
      <c r="J100" s="113">
        <f>IFERROR(IF('TDPrimas Vida'!C29="","",(E100/F100-1)*100),"ND")</f>
        <v>11.791418715620793</v>
      </c>
      <c r="K100" s="113">
        <f>IF(E99="","",IFERROR((E100/VLOOKUP(B100&amp;"|"&amp;VLOOKUP(TDPrimas_!$B$4,Cat!R:T,2,0),'TD Operación'!A:D,4,0))*100,"ND"))</f>
        <v>100</v>
      </c>
      <c r="L100" s="113">
        <f>IF('TDPrimas Vida'!E29="","",'TDPrimas Vida'!E29)</f>
        <v>100</v>
      </c>
    </row>
    <row r="101" spans="1:12" ht="14" x14ac:dyDescent="0.3">
      <c r="B101" s="83" t="str">
        <f>IF(C101="",B100,D101)</f>
        <v>Insignia Life</v>
      </c>
      <c r="C101" s="54"/>
      <c r="D101" s="70" t="str">
        <f>IF(D100="","","1er Año")</f>
        <v>1er Año</v>
      </c>
      <c r="E101" s="111">
        <f>IF(E100="","",(VLOOKUP(B101,'TDPrimas Vida'!$B:$N,5,0)))</f>
        <v>685048.27032000001</v>
      </c>
      <c r="F101" s="111">
        <f>IF(E100="","",(VLOOKUP(B101,'TDPrimas Vida'!$B:$N,6,0)))</f>
        <v>625406.75955000008</v>
      </c>
      <c r="G101" s="112">
        <f>IFERROR((E101/VLOOKUP("TOTAL",$D$12:$L$312,2,0))*100,"")</f>
        <v>0.18224478325877919</v>
      </c>
      <c r="H101" s="112">
        <f>IFERROR((E101/VLOOKUP("TOTAL",$D$12:$L$312,3,0))*100,"")</f>
        <v>0.21857705411194037</v>
      </c>
      <c r="I101" s="111">
        <f>IF(E100="","",E101-F101)</f>
        <v>59641.510769999935</v>
      </c>
      <c r="J101" s="113">
        <f>IF(E100="","",IFERROR((E101/F101-1)*100,"ND"))</f>
        <v>9.5364352654125248</v>
      </c>
      <c r="K101" s="113">
        <f>IF(E100="","",IFERROR((E101/VLOOKUP(B101&amp;"|"&amp;VLOOKUP(TDPrimas_!$B$4,Cat!R:T,2,0),'TD Operación'!A:D,4,0))*100,"ND"))</f>
        <v>29.82455080079361</v>
      </c>
      <c r="L101" s="113">
        <f>IF(E100="","",(VLOOKUP(B101,'TDPrimas Vida'!$B:$N,7,0)))</f>
        <v>9.5364352654125248</v>
      </c>
    </row>
    <row r="102" spans="1:12" ht="14" x14ac:dyDescent="0.3">
      <c r="B102" s="83" t="str">
        <f>IF(C102="",B101,D102)</f>
        <v>Insignia Life</v>
      </c>
      <c r="C102" s="54"/>
      <c r="D102" s="70" t="str">
        <f>IF(D101="","","Renovación")</f>
        <v>Renovación</v>
      </c>
      <c r="E102" s="111">
        <f>IF(E100="","",(VLOOKUP(B102,'TDPrimas Vida'!$B:$N,8,0)))</f>
        <v>1613036.8737999999</v>
      </c>
      <c r="F102" s="111">
        <f>IF(E100="","",(VLOOKUP(B102,'TDPrimas Vida'!$B:$N,9,0)))</f>
        <v>1432598.1050599997</v>
      </c>
      <c r="G102" s="112">
        <f>IFERROR((E102/VLOOKUP("TOTAL",$D$12:$L$312,2,0))*100,"")</f>
        <v>0.42911947696296132</v>
      </c>
      <c r="H102" s="112">
        <f>IFERROR((E102/VLOOKUP("TOTAL",$D$12:$L$312,3,0))*100,"")</f>
        <v>0.51466862018999582</v>
      </c>
      <c r="I102" s="111">
        <f>IF(E100="","",E102-F102)</f>
        <v>180438.7687400002</v>
      </c>
      <c r="J102" s="113">
        <f>IF(E100="","",IFERROR((E102/F102-1)*100,"ND"))</f>
        <v>12.595212020920776</v>
      </c>
      <c r="K102" s="113">
        <f>IF(E101="","",IFERROR((E102/VLOOKUP(B102&amp;"|"&amp;VLOOKUP(TDPrimas_!$B$4,Cat!R:T,2,0),'TD Operación'!A:D,4,0))*100,"ND"))</f>
        <v>70.225854542672067</v>
      </c>
      <c r="L102" s="113">
        <f>IF(E100="","",(VLOOKUP(B102,'TDPrimas Vida'!$B:$N,10,0)))</f>
        <v>0.42911947696296149</v>
      </c>
    </row>
    <row r="103" spans="1:12" ht="14" x14ac:dyDescent="0.3">
      <c r="B103" s="83" t="str">
        <f>IF(C103="",B102,D103)</f>
        <v>Insignia Life</v>
      </c>
      <c r="C103" s="54"/>
      <c r="D103" s="70" t="str">
        <f>IF(D102="","","Únicas")</f>
        <v>Únicas</v>
      </c>
      <c r="E103" s="111">
        <f>IF(E101="","",(VLOOKUP(B103,'TDPrimas Vida'!$B:$N,11,0)))</f>
        <v>-1157.7741299999998</v>
      </c>
      <c r="F103" s="111">
        <f>IF(E101="","",(VLOOKUP(B103,'TDPrimas Vida'!$B:$N,12,0)))</f>
        <v>-3350.4050999999999</v>
      </c>
      <c r="G103" s="112">
        <f>IFERROR((E103/VLOOKUP("TOTAL",$D$12:$L$312,2,0))*100,"")</f>
        <v>-3.0800500421073981E-4</v>
      </c>
      <c r="H103" s="112">
        <f>IFERROR((E103/VLOOKUP("TOTAL",$D$12:$L$312,3,0))*100,"")</f>
        <v>-3.6940879880508832E-4</v>
      </c>
      <c r="I103" s="111">
        <f>IF(E100="","",E103-F103)</f>
        <v>2192.6309700000002</v>
      </c>
      <c r="J103" s="113">
        <f>IF(E100="","",IFERROR((E103/F103-1)*100,"ND"))</f>
        <v>-65.443756935541913</v>
      </c>
      <c r="K103" s="113">
        <f>IF(E102="","",IFERROR((E103/VLOOKUP(B103&amp;"|"&amp;VLOOKUP(TDPrimas_!$B$4,Cat!R:T,2,0),'TD Operación'!A:D,4,0))*100,"ND"))</f>
        <v>-5.0405343465650836E-2</v>
      </c>
      <c r="L103" s="113">
        <f>IF(E100="","",(VLOOKUP(B103,'TDPrimas Vida'!$B:$N,13,0)))</f>
        <v>-3.0800500421073991E-4</v>
      </c>
    </row>
    <row r="104" spans="1:12" s="25" customFormat="1" ht="14.5" x14ac:dyDescent="0.35">
      <c r="A104"/>
      <c r="B104" s="83" t="str">
        <f>IF(C104="",B100,D104)</f>
        <v>Prudential</v>
      </c>
      <c r="C104" s="54">
        <f>IF('TDPrimas Vida'!A30="","",'TDPrimas Vida'!A30)</f>
        <v>22</v>
      </c>
      <c r="D104" s="70" t="str">
        <f>IF('TDPrimas Vida'!B30="","",'TDPrimas Vida'!B30)</f>
        <v>Prudential</v>
      </c>
      <c r="E104" s="111">
        <f>IF('TDPrimas Vida'!C30="","",'TDPrimas Vida'!C30)</f>
        <v>2187596.16132</v>
      </c>
      <c r="F104" s="111">
        <f>IF('TDPrimas Vida'!D30="","",'TDPrimas Vida'!D30)</f>
        <v>1903927.41191</v>
      </c>
      <c r="G104" s="112">
        <f>IF('TDPrimas Vida'!C30="","",IFERROR((E104/VLOOKUP("TOTAL",$D$12:$L$312,2,0))*100,""))</f>
        <v>0.58197065163199402</v>
      </c>
      <c r="H104" s="112">
        <f>IF('TDPrimas Vida'!C30="","",IFERROR((E104/VLOOKUP("TOTAL",$D$12:$L$312,3,0))*100,""))</f>
        <v>0.69799216382891838</v>
      </c>
      <c r="I104" s="111">
        <f>IF('TDPrimas Vida'!C30="","",E104-F104)</f>
        <v>283668.74940999993</v>
      </c>
      <c r="J104" s="113">
        <f>IFERROR(IF('TDPrimas Vida'!C30="","",(E104/F104-1)*100),"ND")</f>
        <v>14.899136786177491</v>
      </c>
      <c r="K104" s="113">
        <f>IF(E103="","",IFERROR((E104/VLOOKUP(B104&amp;"|"&amp;VLOOKUP(TDPrimas_!$B$4,Cat!R:T,2,0),'TD Operación'!A:D,4,0))*100,"ND"))</f>
        <v>99.99999242821913</v>
      </c>
      <c r="L104" s="113">
        <f>IF('TDPrimas Vida'!E30="","",'TDPrimas Vida'!E30)</f>
        <v>99.99999242821913</v>
      </c>
    </row>
    <row r="105" spans="1:12" ht="14" x14ac:dyDescent="0.3">
      <c r="B105" s="83" t="str">
        <f>IF(C105="",B104,D105)</f>
        <v>Prudential</v>
      </c>
      <c r="C105" s="54"/>
      <c r="D105" s="70" t="str">
        <f>IF(D104="","","1er Año")</f>
        <v>1er Año</v>
      </c>
      <c r="E105" s="111">
        <f>IF(E104="","",(VLOOKUP(B105,'TDPrimas Vida'!$B:$N,5,0)))</f>
        <v>453204.93780000001</v>
      </c>
      <c r="F105" s="111">
        <f>IF(E104="","",(VLOOKUP(B105,'TDPrimas Vida'!$B:$N,6,0)))</f>
        <v>515118.32919000002</v>
      </c>
      <c r="G105" s="112">
        <f>IFERROR((E105/VLOOKUP("TOTAL",$D$12:$L$312,2,0))*100,"")</f>
        <v>0.12056703044091778</v>
      </c>
      <c r="H105" s="112">
        <f>IFERROR((E105/VLOOKUP("TOTAL",$D$12:$L$312,3,0))*100,"")</f>
        <v>0.14460324112202508</v>
      </c>
      <c r="I105" s="111">
        <f>IF(E104="","",E105-F105)</f>
        <v>-61913.391390000004</v>
      </c>
      <c r="J105" s="113">
        <f>IF(E104="","",IFERROR((E105/F105-1)*100,"ND"))</f>
        <v>-12.019256136227185</v>
      </c>
      <c r="K105" s="113">
        <f>IF(E104="","",IFERROR((E105/VLOOKUP(B105&amp;"|"&amp;VLOOKUP(TDPrimas_!$B$4,Cat!R:T,2,0),'TD Operación'!A:D,4,0))*100,"ND"))</f>
        <v>20.717027735633366</v>
      </c>
      <c r="L105" s="113">
        <f>IF(E104="","",(VLOOKUP(B105,'TDPrimas Vida'!$B:$N,7,0)))</f>
        <v>-12.019256136227185</v>
      </c>
    </row>
    <row r="106" spans="1:12" ht="14" x14ac:dyDescent="0.3">
      <c r="B106" s="83" t="str">
        <f>IF(C106="",B105,D106)</f>
        <v>Prudential</v>
      </c>
      <c r="C106" s="54"/>
      <c r="D106" s="70" t="str">
        <f>IF(D105="","","Renovación")</f>
        <v>Renovación</v>
      </c>
      <c r="E106" s="111">
        <f>IF(E104="","",(VLOOKUP(B106,'TDPrimas Vida'!$B:$N,8,0)))</f>
        <v>1712415.09143</v>
      </c>
      <c r="F106" s="111">
        <f>IF(E104="","",(VLOOKUP(B106,'TDPrimas Vida'!$B:$N,9,0)))</f>
        <v>1367279.2335300001</v>
      </c>
      <c r="G106" s="112">
        <f>IFERROR((E106/VLOOKUP("TOTAL",$D$12:$L$312,2,0))*100,"")</f>
        <v>0.45555726611928321</v>
      </c>
      <c r="H106" s="112">
        <f>IFERROR((E106/VLOOKUP("TOTAL",$D$12:$L$312,3,0))*100,"")</f>
        <v>0.54637703986429709</v>
      </c>
      <c r="I106" s="111">
        <f>IF(E104="","",E106-F106)</f>
        <v>345135.85789999994</v>
      </c>
      <c r="J106" s="113">
        <f>IF(E104="","",IFERROR((E106/F106-1)*100,"ND"))</f>
        <v>25.242529063279818</v>
      </c>
      <c r="K106" s="113">
        <f>IF(E105="","",IFERROR((E106/VLOOKUP(B106&amp;"|"&amp;VLOOKUP(TDPrimas_!$B$4,Cat!R:T,2,0),'TD Operación'!A:D,4,0))*100,"ND"))</f>
        <v>78.278385748144984</v>
      </c>
      <c r="L106" s="113">
        <f>IF(E104="","",(VLOOKUP(B106,'TDPrimas Vida'!$B:$N,10,0)))</f>
        <v>0.45555726611928338</v>
      </c>
    </row>
    <row r="107" spans="1:12" ht="14" x14ac:dyDescent="0.3">
      <c r="B107" s="83" t="str">
        <f>IF(C107="",B106,D107)</f>
        <v>Prudential</v>
      </c>
      <c r="C107" s="54"/>
      <c r="D107" s="70" t="str">
        <f>IF(D106="","","Únicas")</f>
        <v>Únicas</v>
      </c>
      <c r="E107" s="111">
        <f>IF(E105="","",(VLOOKUP(B107,'TDPrimas Vida'!$B:$N,11,0)))</f>
        <v>21976.132089999999</v>
      </c>
      <c r="F107" s="111">
        <f>IF(E105="","",(VLOOKUP(B107,'TDPrimas Vida'!$B:$N,12,0)))</f>
        <v>21529.849190000001</v>
      </c>
      <c r="G107" s="112">
        <f>IFERROR((E107/VLOOKUP("TOTAL",$D$12:$L$312,2,0))*100,"")</f>
        <v>5.846355071792997E-3</v>
      </c>
      <c r="H107" s="112">
        <f>IFERROR((E107/VLOOKUP("TOTAL",$D$12:$L$312,3,0))*100,"")</f>
        <v>7.011882842596298E-3</v>
      </c>
      <c r="I107" s="111">
        <f>IF(E104="","",E107-F107)</f>
        <v>446.28289999999834</v>
      </c>
      <c r="J107" s="113">
        <f>IF(E104="","",IFERROR((E107/F107-1)*100,"ND"))</f>
        <v>2.0728566004414084</v>
      </c>
      <c r="K107" s="113">
        <f>IF(E106="","",IFERROR((E107/VLOOKUP(B107&amp;"|"&amp;VLOOKUP(TDPrimas_!$B$4,Cat!R:T,2,0),'TD Operación'!A:D,4,0))*100,"ND"))</f>
        <v>1.004578944440778</v>
      </c>
      <c r="L107" s="113">
        <f>IF(E104="","",(VLOOKUP(B107,'TDPrimas Vida'!$B:$N,13,0)))</f>
        <v>5.8463550717929988E-3</v>
      </c>
    </row>
    <row r="108" spans="1:12" s="25" customFormat="1" ht="14.5" x14ac:dyDescent="0.35">
      <c r="A108"/>
      <c r="B108" s="83" t="str">
        <f>IF(C108="",B104,D108)</f>
        <v>Seguros SURA</v>
      </c>
      <c r="C108" s="54">
        <f>IF('TDPrimas Vida'!A31="","",'TDPrimas Vida'!A31)</f>
        <v>23</v>
      </c>
      <c r="D108" s="70" t="str">
        <f>IF('TDPrimas Vida'!B31="","",'TDPrimas Vida'!B31)</f>
        <v>Seguros SURA</v>
      </c>
      <c r="E108" s="111">
        <f>IF('TDPrimas Vida'!C31="","",'TDPrimas Vida'!C31)</f>
        <v>1260011.44759</v>
      </c>
      <c r="F108" s="111">
        <f>IF('TDPrimas Vida'!D31="","",'TDPrimas Vida'!D31)</f>
        <v>1451209.47997</v>
      </c>
      <c r="G108" s="112">
        <f>IF('TDPrimas Vida'!C31="","",IFERROR((E108/VLOOKUP("TOTAL",$D$12:$L$312,2,0))*100,""))</f>
        <v>0.33520340553864192</v>
      </c>
      <c r="H108" s="112">
        <f>IF('TDPrimas Vida'!C31="","",IFERROR((E108/VLOOKUP("TOTAL",$D$12:$L$312,3,0))*100,""))</f>
        <v>0.40202946608841778</v>
      </c>
      <c r="I108" s="111">
        <f>IF('TDPrimas Vida'!C31="","",E108-F108)</f>
        <v>-191198.03237999999</v>
      </c>
      <c r="J108" s="113">
        <f>IFERROR(IF('TDPrimas Vida'!C31="","",(E108/F108-1)*100),"ND")</f>
        <v>-13.175081545357081</v>
      </c>
      <c r="K108" s="113">
        <f>IF(E107="","",IFERROR((E108/VLOOKUP(B108&amp;"|"&amp;VLOOKUP(TDPrimas_!$B$4,Cat!R:T,2,0),'TD Operación'!A:D,4,0))*100,"ND"))</f>
        <v>19.458126539905617</v>
      </c>
      <c r="L108" s="113">
        <f>IF('TDPrimas Vida'!E31="","",'TDPrimas Vida'!E31)</f>
        <v>19.458126539905617</v>
      </c>
    </row>
    <row r="109" spans="1:12" ht="14" x14ac:dyDescent="0.3">
      <c r="B109" s="83" t="str">
        <f>IF(C109="",B108,D109)</f>
        <v>Seguros SURA</v>
      </c>
      <c r="C109" s="54"/>
      <c r="D109" s="70" t="str">
        <f>IF(D108="","","1er Año")</f>
        <v>1er Año</v>
      </c>
      <c r="E109" s="111">
        <f>IF(E108="","",(VLOOKUP(B109,'TDPrimas Vida'!$B:$N,5,0)))</f>
        <v>1063388.55314</v>
      </c>
      <c r="F109" s="111">
        <f>IF(E108="","",(VLOOKUP(B109,'TDPrimas Vida'!$B:$N,6,0)))</f>
        <v>1177184.08559</v>
      </c>
      <c r="G109" s="112">
        <f>IFERROR((E109/VLOOKUP("TOTAL",$D$12:$L$312,2,0))*100,"")</f>
        <v>0.28289541742268698</v>
      </c>
      <c r="H109" s="112">
        <f>IFERROR((E109/VLOOKUP("TOTAL",$D$12:$L$312,3,0))*100,"")</f>
        <v>0.33929337156508088</v>
      </c>
      <c r="I109" s="111">
        <f>IF(E108="","",E109-F109)</f>
        <v>-113795.53245000006</v>
      </c>
      <c r="J109" s="113">
        <f>IF(E108="","",IFERROR((E109/F109-1)*100,"ND"))</f>
        <v>-9.6667576331501479</v>
      </c>
      <c r="K109" s="113">
        <f>IF(E108="","",IFERROR((E109/VLOOKUP(B109&amp;"|"&amp;VLOOKUP(TDPrimas_!$B$4,Cat!R:T,2,0),'TD Operación'!A:D,4,0))*100,"ND"))</f>
        <v>16.421715110336184</v>
      </c>
      <c r="L109" s="113">
        <f>IF(E108="","",(VLOOKUP(B109,'TDPrimas Vida'!$B:$N,7,0)))</f>
        <v>-9.6667576331501479</v>
      </c>
    </row>
    <row r="110" spans="1:12" ht="14" x14ac:dyDescent="0.3">
      <c r="B110" s="83" t="str">
        <f>IF(C110="",B109,D110)</f>
        <v>Seguros SURA</v>
      </c>
      <c r="C110" s="54"/>
      <c r="D110" s="70" t="str">
        <f>IF(D109="","","Renovación")</f>
        <v>Renovación</v>
      </c>
      <c r="E110" s="111">
        <f>IF(E108="","",(VLOOKUP(B110,'TDPrimas Vida'!$B:$N,8,0)))</f>
        <v>196549.71621000001</v>
      </c>
      <c r="F110" s="111">
        <f>IF(E108="","",(VLOOKUP(B110,'TDPrimas Vida'!$B:$N,9,0)))</f>
        <v>272981.71392999997</v>
      </c>
      <c r="G110" s="112">
        <f>IFERROR((E110/VLOOKUP("TOTAL",$D$12:$L$312,2,0))*100,"")</f>
        <v>5.2288520360081615E-2</v>
      </c>
      <c r="H110" s="112">
        <f>IFERROR((E110/VLOOKUP("TOTAL",$D$12:$L$312,3,0))*100,"")</f>
        <v>6.2712745680901599E-2</v>
      </c>
      <c r="I110" s="111">
        <f>IF(E108="","",E110-F110)</f>
        <v>-76431.997719999956</v>
      </c>
      <c r="J110" s="113">
        <f>IF(E108="","",IFERROR((E110/F110-1)*100,"ND"))</f>
        <v>-27.998944185543216</v>
      </c>
      <c r="K110" s="113">
        <f>IF(E109="","",IFERROR((E110/VLOOKUP(B110&amp;"|"&amp;VLOOKUP(TDPrimas_!$B$4,Cat!R:T,2,0),'TD Operación'!A:D,4,0))*100,"ND"))</f>
        <v>3.0352813513811698</v>
      </c>
      <c r="L110" s="113">
        <f>IF(E108="","",(VLOOKUP(B110,'TDPrimas Vida'!$B:$N,10,0)))</f>
        <v>5.2288520360081629E-2</v>
      </c>
    </row>
    <row r="111" spans="1:12" ht="14" x14ac:dyDescent="0.3">
      <c r="B111" s="83" t="str">
        <f>IF(C111="",B110,D111)</f>
        <v>Seguros SURA</v>
      </c>
      <c r="C111" s="54"/>
      <c r="D111" s="70" t="str">
        <f>IF(D110="","","Únicas")</f>
        <v>Únicas</v>
      </c>
      <c r="E111" s="111">
        <f>IF(E109="","",(VLOOKUP(B111,'TDPrimas Vida'!$B:$N,11,0)))</f>
        <v>73.178240000000002</v>
      </c>
      <c r="F111" s="111">
        <f>IF(E109="","",(VLOOKUP(B111,'TDPrimas Vida'!$B:$N,12,0)))</f>
        <v>1043.6804499999998</v>
      </c>
      <c r="G111" s="112">
        <f>IFERROR((E111/VLOOKUP("TOTAL",$D$12:$L$312,2,0))*100,"")</f>
        <v>1.9467755873362391E-5</v>
      </c>
      <c r="H111" s="112">
        <f>IFERROR((E111/VLOOKUP("TOTAL",$D$12:$L$312,3,0))*100,"")</f>
        <v>2.3348842435329304E-5</v>
      </c>
      <c r="I111" s="111">
        <f>IF(E108="","",E111-F111)</f>
        <v>-970.50220999999988</v>
      </c>
      <c r="J111" s="113">
        <f>IF(E108="","",IFERROR((E111/F111-1)*100,"ND"))</f>
        <v>-92.98844392457481</v>
      </c>
      <c r="K111" s="113">
        <f>IF(E110="","",IFERROR((E111/VLOOKUP(B111&amp;"|"&amp;VLOOKUP(TDPrimas_!$B$4,Cat!R:T,2,0),'TD Operación'!A:D,4,0))*100,"ND"))</f>
        <v>1.1300781882665205E-3</v>
      </c>
      <c r="L111" s="113">
        <f>IF(E108="","",(VLOOKUP(B111,'TDPrimas Vida'!$B:$N,13,0)))</f>
        <v>1.9467755873362398E-5</v>
      </c>
    </row>
    <row r="112" spans="1:12" s="25" customFormat="1" ht="14.5" x14ac:dyDescent="0.35">
      <c r="A112"/>
      <c r="B112" s="83" t="str">
        <f>IF(C112="",B108,D112)</f>
        <v>Assurant Vida</v>
      </c>
      <c r="C112" s="54">
        <f>IF('TDPrimas Vida'!A32="","",'TDPrimas Vida'!A32)</f>
        <v>24</v>
      </c>
      <c r="D112" s="70" t="str">
        <f>IF('TDPrimas Vida'!B32="","",'TDPrimas Vida'!B32)</f>
        <v>Assurant Vida</v>
      </c>
      <c r="E112" s="111">
        <f>IF('TDPrimas Vida'!C32="","",'TDPrimas Vida'!C32)</f>
        <v>1112737.2676300001</v>
      </c>
      <c r="F112" s="111">
        <f>IF('TDPrimas Vida'!D32="","",'TDPrimas Vida'!D32)</f>
        <v>583459.9452999999</v>
      </c>
      <c r="G112" s="112">
        <f>IF('TDPrimas Vida'!C32="","",IFERROR((E112/VLOOKUP("TOTAL",$D$12:$L$312,2,0))*100,""))</f>
        <v>0.29602375620694282</v>
      </c>
      <c r="H112" s="112">
        <f>IF('TDPrimas Vida'!C32="","",IFERROR((E112/VLOOKUP("TOTAL",$D$12:$L$312,3,0))*100,""))</f>
        <v>0.35503897242966942</v>
      </c>
      <c r="I112" s="111">
        <f>IF('TDPrimas Vida'!C32="","",E112-F112)</f>
        <v>529277.32233000023</v>
      </c>
      <c r="J112" s="113">
        <f>IFERROR(IF('TDPrimas Vida'!C32="","",(E112/F112-1)*100),"ND")</f>
        <v>90.713565960017988</v>
      </c>
      <c r="K112" s="113">
        <f>IF(E111="","",IFERROR((E112/VLOOKUP(B112&amp;"|"&amp;VLOOKUP(TDPrimas_!$B$4,Cat!R:T,2,0),'TD Operación'!A:D,4,0))*100,"ND"))</f>
        <v>100</v>
      </c>
      <c r="L112" s="113">
        <f>IF('TDPrimas Vida'!E32="","",'TDPrimas Vida'!E32)</f>
        <v>100</v>
      </c>
    </row>
    <row r="113" spans="1:12" ht="14" x14ac:dyDescent="0.3">
      <c r="B113" s="83" t="str">
        <f>IF(C113="",B112,D113)</f>
        <v>Assurant Vida</v>
      </c>
      <c r="C113" s="54"/>
      <c r="D113" s="70" t="str">
        <f>IF(D112="","","1er Año")</f>
        <v>1er Año</v>
      </c>
      <c r="E113" s="111">
        <f>IF(E112="","",(VLOOKUP(B113,'TDPrimas Vida'!$B:$N,5,0)))</f>
        <v>1103263.2049</v>
      </c>
      <c r="F113" s="111">
        <f>IF(E112="","",(VLOOKUP(B113,'TDPrimas Vida'!$B:$N,6,0)))</f>
        <v>573380.07889</v>
      </c>
      <c r="G113" s="112">
        <f>IFERROR((E113/VLOOKUP("TOTAL",$D$12:$L$312,2,0))*100,"")</f>
        <v>0.2935033520491418</v>
      </c>
      <c r="H113" s="112">
        <f>IFERROR((E113/VLOOKUP("TOTAL",$D$12:$L$312,3,0))*100,"")</f>
        <v>0.352016101178527</v>
      </c>
      <c r="I113" s="111">
        <f>IF(E112="","",E113-F113)</f>
        <v>529883.12601000001</v>
      </c>
      <c r="J113" s="113">
        <f>IF(E112="","",IFERROR((E113/F113-1)*100,"ND"))</f>
        <v>92.413940685870145</v>
      </c>
      <c r="K113" s="113">
        <f>IF(E112="","",IFERROR((E113/VLOOKUP(B113&amp;"|"&amp;VLOOKUP(TDPrimas_!$B$4,Cat!R:T,2,0),'TD Operación'!A:D,4,0))*100,"ND"))</f>
        <v>99.148580441618634</v>
      </c>
      <c r="L113" s="113">
        <f>IF(E112="","",(VLOOKUP(B113,'TDPrimas Vida'!$B:$N,7,0)))</f>
        <v>92.413940685870145</v>
      </c>
    </row>
    <row r="114" spans="1:12" ht="14" x14ac:dyDescent="0.3">
      <c r="B114" s="83" t="str">
        <f>IF(C114="",B113,D114)</f>
        <v>Assurant Vida</v>
      </c>
      <c r="C114" s="54"/>
      <c r="D114" s="70" t="str">
        <f>IF(D113="","","Renovación")</f>
        <v>Renovación</v>
      </c>
      <c r="E114" s="111">
        <f>IF(E112="","",(VLOOKUP(B114,'TDPrimas Vida'!$B:$N,8,0)))</f>
        <v>9474.0627299999996</v>
      </c>
      <c r="F114" s="111">
        <f>IF(E112="","",(VLOOKUP(B114,'TDPrimas Vida'!$B:$N,9,0)))</f>
        <v>10079.866410000001</v>
      </c>
      <c r="G114" s="112">
        <f>IFERROR((E114/VLOOKUP("TOTAL",$D$12:$L$312,2,0))*100,"")</f>
        <v>2.5204041578010244E-3</v>
      </c>
      <c r="H114" s="112">
        <f>IFERROR((E114/VLOOKUP("TOTAL",$D$12:$L$312,3,0))*100,"")</f>
        <v>3.022871251142359E-3</v>
      </c>
      <c r="I114" s="111">
        <f>IF(E112="","",E114-F114)</f>
        <v>-605.8036800000009</v>
      </c>
      <c r="J114" s="113">
        <f>IF(E112="","",IFERROR((E114/F114-1)*100,"ND"))</f>
        <v>-6.0100367937316879</v>
      </c>
      <c r="K114" s="113">
        <f>IF(E113="","",IFERROR((E114/VLOOKUP(B114&amp;"|"&amp;VLOOKUP(TDPrimas_!$B$4,Cat!R:T,2,0),'TD Operación'!A:D,4,0))*100,"ND"))</f>
        <v>0.85141955838134564</v>
      </c>
      <c r="L114" s="113">
        <f>IF(E112="","",(VLOOKUP(B114,'TDPrimas Vida'!$B:$N,10,0)))</f>
        <v>2.5204041578010248E-3</v>
      </c>
    </row>
    <row r="115" spans="1:12" ht="14" x14ac:dyDescent="0.3">
      <c r="B115" s="83" t="str">
        <f>IF(C115="",B114,D115)</f>
        <v>Assurant Vida</v>
      </c>
      <c r="C115" s="54"/>
      <c r="D115" s="70" t="str">
        <f>IF(D114="","","Únicas")</f>
        <v>Únicas</v>
      </c>
      <c r="E115" s="111">
        <f>IF(E113="","",(VLOOKUP(B115,'TDPrimas Vida'!$B:$N,11,0)))</f>
        <v>0</v>
      </c>
      <c r="F115" s="111">
        <f>IF(E113="","",(VLOOKUP(B115,'TDPrimas Vida'!$B:$N,12,0)))</f>
        <v>0</v>
      </c>
      <c r="G115" s="112">
        <f>IFERROR((E115/VLOOKUP("TOTAL",$D$12:$L$312,2,0))*100,"")</f>
        <v>0</v>
      </c>
      <c r="H115" s="112">
        <f>IFERROR((E115/VLOOKUP("TOTAL",$D$12:$L$312,3,0))*100,"")</f>
        <v>0</v>
      </c>
      <c r="I115" s="111">
        <f>IF(E112="","",E115-F115)</f>
        <v>0</v>
      </c>
      <c r="J115" s="113" t="str">
        <f>IF(E112="","",IFERROR((E115/F115-1)*100,"ND"))</f>
        <v>ND</v>
      </c>
      <c r="K115" s="113">
        <f>IF(E114="","",IFERROR((E115/VLOOKUP(B115&amp;"|"&amp;VLOOKUP(TDPrimas_!$B$4,Cat!R:T,2,0),'TD Operación'!A:D,4,0))*100,"ND"))</f>
        <v>0</v>
      </c>
      <c r="L115" s="113">
        <f>IF(E112="","",(VLOOKUP(B115,'TDPrimas Vida'!$B:$N,13,0)))</f>
        <v>0</v>
      </c>
    </row>
    <row r="116" spans="1:12" s="25" customFormat="1" ht="14.5" x14ac:dyDescent="0.35">
      <c r="A116"/>
      <c r="B116" s="83" t="str">
        <f>IF(C116="",B112,D116)</f>
        <v>Chubb Seguros México</v>
      </c>
      <c r="C116" s="54">
        <f>IF('TDPrimas Vida'!A33="","",'TDPrimas Vida'!A33)</f>
        <v>25</v>
      </c>
      <c r="D116" s="70" t="str">
        <f>IF('TDPrimas Vida'!B33="","",'TDPrimas Vida'!B33)</f>
        <v>Chubb Seguros México</v>
      </c>
      <c r="E116" s="111">
        <f>IF('TDPrimas Vida'!C33="","",'TDPrimas Vida'!C33)</f>
        <v>1065684.53697</v>
      </c>
      <c r="F116" s="111">
        <f>IF('TDPrimas Vida'!D33="","",'TDPrimas Vida'!D33)</f>
        <v>986902.89640999993</v>
      </c>
      <c r="G116" s="112">
        <f>IF('TDPrimas Vida'!C33="","",IFERROR((E116/VLOOKUP("TOTAL",$D$12:$L$312,2,0))*100,""))</f>
        <v>0.28350622266604386</v>
      </c>
      <c r="H116" s="112">
        <f>IF('TDPrimas Vida'!C33="","",IFERROR((E116/VLOOKUP("TOTAL",$D$12:$L$312,3,0))*100,""))</f>
        <v>0.34002594677706655</v>
      </c>
      <c r="I116" s="111">
        <f>IF('TDPrimas Vida'!C33="","",E116-F116)</f>
        <v>78781.640560000087</v>
      </c>
      <c r="J116" s="113">
        <f>IFERROR(IF('TDPrimas Vida'!C33="","",(E116/F116-1)*100),"ND")</f>
        <v>7.9827144946660544</v>
      </c>
      <c r="K116" s="113">
        <f>IF(E115="","",IFERROR((E116/VLOOKUP(B116&amp;"|"&amp;VLOOKUP(TDPrimas_!$B$4,Cat!R:T,2,0),'TD Operación'!A:D,4,0))*100,"ND"))</f>
        <v>4.0377257997376033</v>
      </c>
      <c r="L116" s="113">
        <f>IF('TDPrimas Vida'!E33="","",'TDPrimas Vida'!E33)</f>
        <v>4.0377257997376033</v>
      </c>
    </row>
    <row r="117" spans="1:12" ht="14" x14ac:dyDescent="0.3">
      <c r="B117" s="83" t="str">
        <f>IF(C117="",B116,D117)</f>
        <v>Chubb Seguros México</v>
      </c>
      <c r="C117" s="54"/>
      <c r="D117" s="70" t="str">
        <f>IF(D116="","","1er Año")</f>
        <v>1er Año</v>
      </c>
      <c r="E117" s="111">
        <f>IF(E116="","",(VLOOKUP(B117,'TDPrimas Vida'!$B:$N,5,0)))</f>
        <v>1065684.53697</v>
      </c>
      <c r="F117" s="111">
        <f>IF(E116="","",(VLOOKUP(B117,'TDPrimas Vida'!$B:$N,6,0)))</f>
        <v>986902.89640999993</v>
      </c>
      <c r="G117" s="112">
        <f>IFERROR((E117/VLOOKUP("TOTAL",$D$12:$L$312,2,0))*100,"")</f>
        <v>0.28350622266604386</v>
      </c>
      <c r="H117" s="112">
        <f>IFERROR((E117/VLOOKUP("TOTAL",$D$12:$L$312,3,0))*100,"")</f>
        <v>0.34002594677706655</v>
      </c>
      <c r="I117" s="111">
        <f>IF(E116="","",E117-F117)</f>
        <v>78781.640560000087</v>
      </c>
      <c r="J117" s="113">
        <f>IF(E116="","",IFERROR((E117/F117-1)*100,"ND"))</f>
        <v>7.9827144946660544</v>
      </c>
      <c r="K117" s="113">
        <f>IF(E116="","",IFERROR((E117/VLOOKUP(B117&amp;"|"&amp;VLOOKUP(TDPrimas_!$B$4,Cat!R:T,2,0),'TD Operación'!A:D,4,0))*100,"ND"))</f>
        <v>4.0377257997376033</v>
      </c>
      <c r="L117" s="113">
        <f>IF(E116="","",(VLOOKUP(B117,'TDPrimas Vida'!$B:$N,7,0)))</f>
        <v>7.9827144946660544</v>
      </c>
    </row>
    <row r="118" spans="1:12" ht="14" x14ac:dyDescent="0.3">
      <c r="B118" s="83" t="str">
        <f>IF(C118="",B117,D118)</f>
        <v>Chubb Seguros México</v>
      </c>
      <c r="C118" s="54"/>
      <c r="D118" s="70" t="str">
        <f>IF(D117="","","Renovación")</f>
        <v>Renovación</v>
      </c>
      <c r="E118" s="111">
        <f>IF(E116="","",(VLOOKUP(B118,'TDPrimas Vida'!$B:$N,8,0)))</f>
        <v>0</v>
      </c>
      <c r="F118" s="111">
        <f>IF(E116="","",(VLOOKUP(B118,'TDPrimas Vida'!$B:$N,9,0)))</f>
        <v>0</v>
      </c>
      <c r="G118" s="112">
        <f>IFERROR((E118/VLOOKUP("TOTAL",$D$12:$L$312,2,0))*100,"")</f>
        <v>0</v>
      </c>
      <c r="H118" s="112">
        <f>IFERROR((E118/VLOOKUP("TOTAL",$D$12:$L$312,3,0))*100,"")</f>
        <v>0</v>
      </c>
      <c r="I118" s="111">
        <f>IF(E116="","",E118-F118)</f>
        <v>0</v>
      </c>
      <c r="J118" s="113" t="str">
        <f>IF(E116="","",IFERROR((E118/F118-1)*100,"ND"))</f>
        <v>ND</v>
      </c>
      <c r="K118" s="113">
        <f>IF(E117="","",IFERROR((E118/VLOOKUP(B118&amp;"|"&amp;VLOOKUP(TDPrimas_!$B$4,Cat!R:T,2,0),'TD Operación'!A:D,4,0))*100,"ND"))</f>
        <v>0</v>
      </c>
      <c r="L118" s="113">
        <f>IF(E116="","",(VLOOKUP(B118,'TDPrimas Vida'!$B:$N,10,0)))</f>
        <v>0</v>
      </c>
    </row>
    <row r="119" spans="1:12" ht="14" x14ac:dyDescent="0.3">
      <c r="B119" s="83" t="str">
        <f>IF(C119="",B118,D119)</f>
        <v>Chubb Seguros México</v>
      </c>
      <c r="C119" s="54"/>
      <c r="D119" s="70" t="str">
        <f>IF(D118="","","Únicas")</f>
        <v>Únicas</v>
      </c>
      <c r="E119" s="111">
        <f>IF(E117="","",(VLOOKUP(B119,'TDPrimas Vida'!$B:$N,11,0)))</f>
        <v>0</v>
      </c>
      <c r="F119" s="111">
        <f>IF(E117="","",(VLOOKUP(B119,'TDPrimas Vida'!$B:$N,12,0)))</f>
        <v>0</v>
      </c>
      <c r="G119" s="112">
        <f>IFERROR((E119/VLOOKUP("TOTAL",$D$12:$L$312,2,0))*100,"")</f>
        <v>0</v>
      </c>
      <c r="H119" s="112">
        <f>IFERROR((E119/VLOOKUP("TOTAL",$D$12:$L$312,3,0))*100,"")</f>
        <v>0</v>
      </c>
      <c r="I119" s="111">
        <f>IF(E116="","",E119-F119)</f>
        <v>0</v>
      </c>
      <c r="J119" s="113" t="str">
        <f>IF(E116="","",IFERROR((E119/F119-1)*100,"ND"))</f>
        <v>ND</v>
      </c>
      <c r="K119" s="113">
        <f>IF(E118="","",IFERROR((E119/VLOOKUP(B119&amp;"|"&amp;VLOOKUP(TDPrimas_!$B$4,Cat!R:T,2,0),'TD Operación'!A:D,4,0))*100,"ND"))</f>
        <v>0</v>
      </c>
      <c r="L119" s="113">
        <f>IF(E116="","",(VLOOKUP(B119,'TDPrimas Vida'!$B:$N,13,0)))</f>
        <v>0</v>
      </c>
    </row>
    <row r="120" spans="1:12" s="25" customFormat="1" ht="14.5" x14ac:dyDescent="0.35">
      <c r="A120"/>
      <c r="B120" s="83" t="str">
        <f>IF(C120="",B116,D120)</f>
        <v>Ve Por Más</v>
      </c>
      <c r="C120" s="54">
        <f>IF('TDPrimas Vida'!A34="","",'TDPrimas Vida'!A34)</f>
        <v>26</v>
      </c>
      <c r="D120" s="70" t="str">
        <f>IF('TDPrimas Vida'!B34="","",'TDPrimas Vida'!B34)</f>
        <v>Ve Por Más</v>
      </c>
      <c r="E120" s="111">
        <f>IF('TDPrimas Vida'!C34="","",'TDPrimas Vida'!C34)</f>
        <v>890836.55790999997</v>
      </c>
      <c r="F120" s="111">
        <f>IF('TDPrimas Vida'!D34="","",'TDPrimas Vida'!D34)</f>
        <v>663044.63132000004</v>
      </c>
      <c r="G120" s="112">
        <f>IF('TDPrimas Vida'!C34="","",IFERROR((E120/VLOOKUP("TOTAL",$D$12:$L$312,2,0))*100,""))</f>
        <v>0.23699105953434157</v>
      </c>
      <c r="H120" s="112">
        <f>IF('TDPrimas Vida'!C34="","",IFERROR((E120/VLOOKUP("TOTAL",$D$12:$L$312,3,0))*100,""))</f>
        <v>0.28423753326496648</v>
      </c>
      <c r="I120" s="111">
        <f>IF('TDPrimas Vida'!C34="","",E120-F120)</f>
        <v>227791.92658999993</v>
      </c>
      <c r="J120" s="113">
        <f>IFERROR(IF('TDPrimas Vida'!C34="","",(E120/F120-1)*100),"ND")</f>
        <v>34.355443936934989</v>
      </c>
      <c r="K120" s="113">
        <f>IF(E119="","",IFERROR((E120/VLOOKUP(B120&amp;"|"&amp;VLOOKUP(TDPrimas_!$B$4,Cat!R:T,2,0),'TD Operación'!A:D,4,0))*100,"ND"))</f>
        <v>19.099820840595324</v>
      </c>
      <c r="L120" s="113">
        <f>IF('TDPrimas Vida'!E34="","",'TDPrimas Vida'!E34)</f>
        <v>19.099820840595324</v>
      </c>
    </row>
    <row r="121" spans="1:12" ht="14" x14ac:dyDescent="0.3">
      <c r="B121" s="83" t="str">
        <f>IF(C121="",B120,D121)</f>
        <v>Ve Por Más</v>
      </c>
      <c r="C121" s="54"/>
      <c r="D121" s="70" t="str">
        <f>IF(D120="","","1er Año")</f>
        <v>1er Año</v>
      </c>
      <c r="E121" s="111">
        <f>IF(E120="","",(VLOOKUP(B121,'TDPrimas Vida'!$B:$N,5,0)))</f>
        <v>53426.252410000008</v>
      </c>
      <c r="F121" s="111">
        <f>IF(E120="","",(VLOOKUP(B121,'TDPrimas Vida'!$B:$N,6,0)))</f>
        <v>206932.42822999999</v>
      </c>
      <c r="G121" s="112">
        <f>IFERROR((E121/VLOOKUP("TOTAL",$D$12:$L$312,2,0))*100,"")</f>
        <v>1.4213094482000648E-2</v>
      </c>
      <c r="H121" s="112">
        <f>IFERROR((E121/VLOOKUP("TOTAL",$D$12:$L$312,3,0))*100,"")</f>
        <v>1.7046613165761063E-2</v>
      </c>
      <c r="I121" s="111">
        <f>IF(E120="","",E121-F121)</f>
        <v>-153506.17581999997</v>
      </c>
      <c r="J121" s="113">
        <f>IF(E120="","",IFERROR((E121/F121-1)*100,"ND"))</f>
        <v>-74.181788293414257</v>
      </c>
      <c r="K121" s="113">
        <f>IF(E120="","",IFERROR((E121/VLOOKUP(B121&amp;"|"&amp;VLOOKUP(TDPrimas_!$B$4,Cat!R:T,2,0),'TD Operación'!A:D,4,0))*100,"ND"))</f>
        <v>1.1454759463503261</v>
      </c>
      <c r="L121" s="113">
        <f>IF(E120="","",(VLOOKUP(B121,'TDPrimas Vida'!$B:$N,7,0)))</f>
        <v>-74.181788293414257</v>
      </c>
    </row>
    <row r="122" spans="1:12" ht="14" x14ac:dyDescent="0.3">
      <c r="B122" s="83" t="str">
        <f>IF(C122="",B121,D122)</f>
        <v>Ve Por Más</v>
      </c>
      <c r="C122" s="54"/>
      <c r="D122" s="70" t="str">
        <f>IF(D121="","","Renovación")</f>
        <v>Renovación</v>
      </c>
      <c r="E122" s="111">
        <f>IF(E120="","",(VLOOKUP(B122,'TDPrimas Vida'!$B:$N,8,0)))</f>
        <v>480752.91959</v>
      </c>
      <c r="F122" s="111">
        <f>IF(E120="","",(VLOOKUP(B122,'TDPrimas Vida'!$B:$N,9,0)))</f>
        <v>352574.89208999998</v>
      </c>
      <c r="G122" s="112">
        <f>IFERROR((E122/VLOOKUP("TOTAL",$D$12:$L$312,2,0))*100,"")</f>
        <v>0.12789567600948504</v>
      </c>
      <c r="H122" s="112">
        <f>IFERROR((E122/VLOOKUP("TOTAL",$D$12:$L$312,3,0))*100,"")</f>
        <v>0.15339292349517356</v>
      </c>
      <c r="I122" s="111">
        <f>IF(E120="","",E122-F122)</f>
        <v>128178.02750000003</v>
      </c>
      <c r="J122" s="113">
        <f>IF(E120="","",IFERROR((E122/F122-1)*100,"ND"))</f>
        <v>36.354837050416137</v>
      </c>
      <c r="K122" s="113">
        <f>IF(E121="","",IFERROR((E122/VLOOKUP(B122&amp;"|"&amp;VLOOKUP(TDPrimas_!$B$4,Cat!R:T,2,0),'TD Operación'!A:D,4,0))*100,"ND"))</f>
        <v>10.307496421458946</v>
      </c>
      <c r="L122" s="113">
        <f>IF(E120="","",(VLOOKUP(B122,'TDPrimas Vida'!$B:$N,10,0)))</f>
        <v>0.12789567600948509</v>
      </c>
    </row>
    <row r="123" spans="1:12" ht="14" x14ac:dyDescent="0.3">
      <c r="B123" s="83" t="str">
        <f>IF(C123="",B122,D123)</f>
        <v>Ve Por Más</v>
      </c>
      <c r="C123" s="54"/>
      <c r="D123" s="70" t="str">
        <f>IF(D122="","","Únicas")</f>
        <v>Únicas</v>
      </c>
      <c r="E123" s="111">
        <f>IF(E121="","",(VLOOKUP(B123,'TDPrimas Vida'!$B:$N,11,0)))</f>
        <v>356657.38591000001</v>
      </c>
      <c r="F123" s="111">
        <f>IF(E121="","",(VLOOKUP(B123,'TDPrimas Vida'!$B:$N,12,0)))</f>
        <v>103537.311</v>
      </c>
      <c r="G123" s="112">
        <f>IFERROR((E123/VLOOKUP("TOTAL",$D$12:$L$312,2,0))*100,"")</f>
        <v>9.4882289042855894E-2</v>
      </c>
      <c r="H123" s="112">
        <f>IFERROR((E123/VLOOKUP("TOTAL",$D$12:$L$312,3,0))*100,"")</f>
        <v>0.11379799660403186</v>
      </c>
      <c r="I123" s="111">
        <f>IF(E120="","",E123-F123)</f>
        <v>253120.07491000002</v>
      </c>
      <c r="J123" s="113">
        <f>IF(E120="","",IFERROR((E123/F123-1)*100,"ND"))</f>
        <v>244.47232834741092</v>
      </c>
      <c r="K123" s="113">
        <f>IF(E122="","",IFERROR((E123/VLOOKUP(B123&amp;"|"&amp;VLOOKUP(TDPrimas_!$B$4,Cat!R:T,2,0),'TD Operación'!A:D,4,0))*100,"ND"))</f>
        <v>7.6468484727860524</v>
      </c>
      <c r="L123" s="113">
        <f>IF(E120="","",(VLOOKUP(B123,'TDPrimas Vida'!$B:$N,13,0)))</f>
        <v>9.4882289042855936E-2</v>
      </c>
    </row>
    <row r="124" spans="1:12" s="25" customFormat="1" ht="14.5" x14ac:dyDescent="0.35">
      <c r="A124"/>
      <c r="B124" s="83" t="str">
        <f>IF(C124="",B120,D124)</f>
        <v>Zurich Aseguradora Mexicana</v>
      </c>
      <c r="C124" s="54">
        <f>IF('TDPrimas Vida'!A35="","",'TDPrimas Vida'!A35)</f>
        <v>27</v>
      </c>
      <c r="D124" s="70" t="str">
        <f>IF('TDPrimas Vida'!B35="","",'TDPrimas Vida'!B35)</f>
        <v>Zurich Aseguradora Mexicana</v>
      </c>
      <c r="E124" s="111">
        <f>IF('TDPrimas Vida'!C35="","",'TDPrimas Vida'!C35)</f>
        <v>778860.89405999996</v>
      </c>
      <c r="F124" s="111">
        <f>IF('TDPrimas Vida'!D35="","",'TDPrimas Vida'!D35)</f>
        <v>716996.98750000005</v>
      </c>
      <c r="G124" s="112">
        <f>IF('TDPrimas Vida'!C35="","",IFERROR((E124/VLOOKUP("TOTAL",$D$12:$L$312,2,0))*100,""))</f>
        <v>0.20720194616417184</v>
      </c>
      <c r="H124" s="112">
        <f>IF('TDPrimas Vida'!C35="","",IFERROR((E124/VLOOKUP("TOTAL",$D$12:$L$312,3,0))*100,""))</f>
        <v>0.24850967028513735</v>
      </c>
      <c r="I124" s="111">
        <f>IF('TDPrimas Vida'!C35="","",E124-F124)</f>
        <v>61863.906559999916</v>
      </c>
      <c r="J124" s="113">
        <f>IFERROR(IF('TDPrimas Vida'!C35="","",(E124/F124-1)*100),"ND")</f>
        <v>8.6281961624001813</v>
      </c>
      <c r="K124" s="113">
        <f>IF(E123="","",IFERROR((E124/VLOOKUP(B124&amp;"|"&amp;VLOOKUP(TDPrimas_!$B$4,Cat!R:T,2,0),'TD Operación'!A:D,4,0))*100,"ND"))</f>
        <v>5.7729217858479736</v>
      </c>
      <c r="L124" s="113">
        <f>IF('TDPrimas Vida'!E35="","",'TDPrimas Vida'!E35)</f>
        <v>5.7729217858479736</v>
      </c>
    </row>
    <row r="125" spans="1:12" ht="14" x14ac:dyDescent="0.3">
      <c r="B125" s="83" t="str">
        <f>IF(C125="",B124,D125)</f>
        <v>Zurich Aseguradora Mexicana</v>
      </c>
      <c r="C125" s="54"/>
      <c r="D125" s="70" t="str">
        <f>IF(D124="","","1er Año")</f>
        <v>1er Año</v>
      </c>
      <c r="E125" s="111">
        <f>IF(E124="","",(VLOOKUP(B125,'TDPrimas Vida'!$B:$N,5,0)))</f>
        <v>278209.07498999994</v>
      </c>
      <c r="F125" s="111">
        <f>IF(E124="","",(VLOOKUP(B125,'TDPrimas Vida'!$B:$N,6,0)))</f>
        <v>285225.70905</v>
      </c>
      <c r="G125" s="112">
        <f>IFERROR((E125/VLOOKUP("TOTAL",$D$12:$L$312,2,0))*100,"")</f>
        <v>7.4012525494727505E-2</v>
      </c>
      <c r="H125" s="112">
        <f>IFERROR((E125/VLOOKUP("TOTAL",$D$12:$L$312,3,0))*100,"")</f>
        <v>8.8767642621908158E-2</v>
      </c>
      <c r="I125" s="111">
        <f>IF(E124="","",E125-F125)</f>
        <v>-7016.6340600000694</v>
      </c>
      <c r="J125" s="113">
        <f>IF(E124="","",IFERROR((E125/F125-1)*100,"ND"))</f>
        <v>-2.4600286150117223</v>
      </c>
      <c r="K125" s="113">
        <f>IF(E124="","",IFERROR((E125/VLOOKUP(B125&amp;"|"&amp;VLOOKUP(TDPrimas_!$B$4,Cat!R:T,2,0),'TD Operación'!A:D,4,0))*100,"ND"))</f>
        <v>2.0620873923433343</v>
      </c>
      <c r="L125" s="113">
        <f>IF(E124="","",(VLOOKUP(B125,'TDPrimas Vida'!$B:$N,7,0)))</f>
        <v>-2.4600286150117223</v>
      </c>
    </row>
    <row r="126" spans="1:12" ht="14" x14ac:dyDescent="0.3">
      <c r="B126" s="83" t="str">
        <f>IF(C126="",B125,D126)</f>
        <v>Zurich Aseguradora Mexicana</v>
      </c>
      <c r="C126" s="54"/>
      <c r="D126" s="70" t="str">
        <f>IF(D125="","","Renovación")</f>
        <v>Renovación</v>
      </c>
      <c r="E126" s="111">
        <f>IF(E124="","",(VLOOKUP(B126,'TDPrimas Vida'!$B:$N,8,0)))</f>
        <v>220474.39747000003</v>
      </c>
      <c r="F126" s="111">
        <f>IF(E124="","",(VLOOKUP(B126,'TDPrimas Vida'!$B:$N,9,0)))</f>
        <v>165603.46669999999</v>
      </c>
      <c r="G126" s="112">
        <f>IFERROR((E126/VLOOKUP("TOTAL",$D$12:$L$312,2,0))*100,"")</f>
        <v>5.8653251926701531E-2</v>
      </c>
      <c r="H126" s="112">
        <f>IFERROR((E126/VLOOKUP("TOTAL",$D$12:$L$312,3,0))*100,"")</f>
        <v>7.0346348416567506E-2</v>
      </c>
      <c r="I126" s="111">
        <f>IF(E124="","",E126-F126)</f>
        <v>54870.930770000035</v>
      </c>
      <c r="J126" s="113">
        <f>IF(E124="","",IFERROR((E126/F126-1)*100,"ND"))</f>
        <v>33.133926398655532</v>
      </c>
      <c r="K126" s="113">
        <f>IF(E125="","",IFERROR((E126/VLOOKUP(B126&amp;"|"&amp;VLOOKUP(TDPrimas_!$B$4,Cat!R:T,2,0),'TD Operación'!A:D,4,0))*100,"ND"))</f>
        <v>1.6341576038586152</v>
      </c>
      <c r="L126" s="113">
        <f>IF(E124="","",(VLOOKUP(B126,'TDPrimas Vida'!$B:$N,10,0)))</f>
        <v>5.8653251926701552E-2</v>
      </c>
    </row>
    <row r="127" spans="1:12" ht="14" x14ac:dyDescent="0.3">
      <c r="B127" s="83" t="str">
        <f>IF(C127="",B126,D127)</f>
        <v>Zurich Aseguradora Mexicana</v>
      </c>
      <c r="C127" s="54"/>
      <c r="D127" s="70" t="str">
        <f>IF(D126="","","Únicas")</f>
        <v>Únicas</v>
      </c>
      <c r="E127" s="111">
        <f>IF(E125="","",(VLOOKUP(B127,'TDPrimas Vida'!$B:$N,11,0)))</f>
        <v>280177.4216</v>
      </c>
      <c r="F127" s="111">
        <f>IF(E125="","",(VLOOKUP(B127,'TDPrimas Vida'!$B:$N,12,0)))</f>
        <v>266259.08821000002</v>
      </c>
      <c r="G127" s="112">
        <f>IFERROR((E127/VLOOKUP("TOTAL",$D$12:$L$312,2,0))*100,"")</f>
        <v>7.4536168742742798E-2</v>
      </c>
      <c r="H127" s="112">
        <f>IFERROR((E127/VLOOKUP("TOTAL",$D$12:$L$312,3,0))*100,"")</f>
        <v>8.9395679246661711E-2</v>
      </c>
      <c r="I127" s="111">
        <f>IF(E124="","",E127-F127)</f>
        <v>13918.333389999985</v>
      </c>
      <c r="J127" s="113">
        <f>IF(E124="","",IFERROR((E127/F127-1)*100,"ND"))</f>
        <v>5.2273646257747775</v>
      </c>
      <c r="K127" s="113">
        <f>IF(E126="","",IFERROR((E127/VLOOKUP(B127&amp;"|"&amp;VLOOKUP(TDPrimas_!$B$4,Cat!R:T,2,0),'TD Operación'!A:D,4,0))*100,"ND"))</f>
        <v>2.0766767896460236</v>
      </c>
      <c r="L127" s="113">
        <f>IF(E124="","",(VLOOKUP(B127,'TDPrimas Vida'!$B:$N,13,0)))</f>
        <v>7.4536168742742812E-2</v>
      </c>
    </row>
    <row r="128" spans="1:12" s="25" customFormat="1" ht="14.5" x14ac:dyDescent="0.35">
      <c r="A128"/>
      <c r="B128" s="83" t="str">
        <f>IF(C128="",B124,D128)</f>
        <v>General de Seguros</v>
      </c>
      <c r="C128" s="54">
        <f>IF('TDPrimas Vida'!A36="","",'TDPrimas Vida'!A36)</f>
        <v>28</v>
      </c>
      <c r="D128" s="70" t="str">
        <f>IF('TDPrimas Vida'!B36="","",'TDPrimas Vida'!B36)</f>
        <v>General de Seguros</v>
      </c>
      <c r="E128" s="111">
        <f>IF('TDPrimas Vida'!C36="","",'TDPrimas Vida'!C36)</f>
        <v>765198.55158000009</v>
      </c>
      <c r="F128" s="111">
        <f>IF('TDPrimas Vida'!D36="","",'TDPrimas Vida'!D36)</f>
        <v>728265.59307000006</v>
      </c>
      <c r="G128" s="112">
        <f>IF('TDPrimas Vida'!C36="","",IFERROR((E128/VLOOKUP("TOTAL",$D$12:$L$312,2,0))*100,""))</f>
        <v>0.20356732543458192</v>
      </c>
      <c r="H128" s="112">
        <f>IF('TDPrimas Vida'!C36="","",IFERROR((E128/VLOOKUP("TOTAL",$D$12:$L$312,3,0))*100,""))</f>
        <v>0.2441504525468722</v>
      </c>
      <c r="I128" s="111">
        <f>IF('TDPrimas Vida'!C36="","",E128-F128)</f>
        <v>36932.958510000026</v>
      </c>
      <c r="J128" s="113">
        <f>IFERROR(IF('TDPrimas Vida'!C36="","",(E128/F128-1)*100),"ND")</f>
        <v>5.0713584249270083</v>
      </c>
      <c r="K128" s="113">
        <f>IF(E127="","",IFERROR((E128/VLOOKUP(B128&amp;"|"&amp;VLOOKUP(TDPrimas_!$B$4,Cat!R:T,2,0),'TD Operación'!A:D,4,0))*100,"ND"))</f>
        <v>21.014956866756162</v>
      </c>
      <c r="L128" s="113">
        <f>IF('TDPrimas Vida'!E36="","",'TDPrimas Vida'!E36)</f>
        <v>21.014956866756162</v>
      </c>
    </row>
    <row r="129" spans="1:12" ht="14" x14ac:dyDescent="0.3">
      <c r="B129" s="83" t="str">
        <f>IF(C129="",B128,D129)</f>
        <v>General de Seguros</v>
      </c>
      <c r="C129" s="54"/>
      <c r="D129" s="70" t="str">
        <f>IF(D128="","","1er Año")</f>
        <v>1er Año</v>
      </c>
      <c r="E129" s="111">
        <f>IF(E128="","",(VLOOKUP(B129,'TDPrimas Vida'!$B:$N,5,0)))</f>
        <v>313300.83784999995</v>
      </c>
      <c r="F129" s="111">
        <f>IF(E128="","",(VLOOKUP(B129,'TDPrimas Vida'!$B:$N,6,0)))</f>
        <v>380976.58538999996</v>
      </c>
      <c r="G129" s="112">
        <f>IFERROR((E129/VLOOKUP("TOTAL",$D$12:$L$312,2,0))*100,"")</f>
        <v>8.3348058469070785E-2</v>
      </c>
      <c r="H129" s="112">
        <f>IFERROR((E129/VLOOKUP("TOTAL",$D$12:$L$312,3,0))*100,"")</f>
        <v>9.9964304932945974E-2</v>
      </c>
      <c r="I129" s="111">
        <f>IF(E128="","",E129-F129)</f>
        <v>-67675.747540000011</v>
      </c>
      <c r="J129" s="113">
        <f>IF(E128="","",IFERROR((E129/F129-1)*100,"ND"))</f>
        <v>-17.763755079783017</v>
      </c>
      <c r="K129" s="113">
        <f>IF(E128="","",IFERROR((E129/VLOOKUP(B129&amp;"|"&amp;VLOOKUP(TDPrimas_!$B$4,Cat!R:T,2,0),'TD Operación'!A:D,4,0))*100,"ND"))</f>
        <v>8.6043074443116865</v>
      </c>
      <c r="L129" s="113">
        <f>IF(E128="","",(VLOOKUP(B129,'TDPrimas Vida'!$B:$N,7,0)))</f>
        <v>-17.763755079783017</v>
      </c>
    </row>
    <row r="130" spans="1:12" ht="14" x14ac:dyDescent="0.3">
      <c r="B130" s="83" t="str">
        <f>IF(C130="",B129,D130)</f>
        <v>General de Seguros</v>
      </c>
      <c r="C130" s="54"/>
      <c r="D130" s="70" t="str">
        <f>IF(D129="","","Renovación")</f>
        <v>Renovación</v>
      </c>
      <c r="E130" s="111">
        <f>IF(E128="","",(VLOOKUP(B130,'TDPrimas Vida'!$B:$N,8,0)))</f>
        <v>451897.71372999996</v>
      </c>
      <c r="F130" s="111">
        <f>IF(E128="","",(VLOOKUP(B130,'TDPrimas Vida'!$B:$N,9,0)))</f>
        <v>347289.00768000004</v>
      </c>
      <c r="G130" s="112">
        <f>IFERROR((E130/VLOOKUP("TOTAL",$D$12:$L$312,2,0))*100,"")</f>
        <v>0.12021926696551111</v>
      </c>
      <c r="H130" s="112">
        <f>IFERROR((E130/VLOOKUP("TOTAL",$D$12:$L$312,3,0))*100,"")</f>
        <v>0.1441861476139262</v>
      </c>
      <c r="I130" s="111">
        <f>IF(E128="","",E130-F130)</f>
        <v>104608.70604999992</v>
      </c>
      <c r="J130" s="113">
        <f>IF(E128="","",IFERROR((E130/F130-1)*100,"ND"))</f>
        <v>30.121513706644222</v>
      </c>
      <c r="K130" s="113">
        <f>IF(E129="","",IFERROR((E130/VLOOKUP(B130&amp;"|"&amp;VLOOKUP(TDPrimas_!$B$4,Cat!R:T,2,0),'TD Operación'!A:D,4,0))*100,"ND"))</f>
        <v>12.41064942244447</v>
      </c>
      <c r="L130" s="113">
        <f>IF(E128="","",(VLOOKUP(B130,'TDPrimas Vida'!$B:$N,10,0)))</f>
        <v>0.12021926696551112</v>
      </c>
    </row>
    <row r="131" spans="1:12" ht="14" x14ac:dyDescent="0.3">
      <c r="B131" s="83" t="str">
        <f>IF(C131="",B130,D131)</f>
        <v>General de Seguros</v>
      </c>
      <c r="C131" s="54"/>
      <c r="D131" s="70" t="str">
        <f>IF(D130="","","Únicas")</f>
        <v>Únicas</v>
      </c>
      <c r="E131" s="111">
        <f>IF(E129="","",(VLOOKUP(B131,'TDPrimas Vida'!$B:$N,11,0)))</f>
        <v>0</v>
      </c>
      <c r="F131" s="111">
        <f>IF(E129="","",(VLOOKUP(B131,'TDPrimas Vida'!$B:$N,12,0)))</f>
        <v>0</v>
      </c>
      <c r="G131" s="112">
        <f>IFERROR((E131/VLOOKUP("TOTAL",$D$12:$L$312,2,0))*100,"")</f>
        <v>0</v>
      </c>
      <c r="H131" s="112">
        <f>IFERROR((E131/VLOOKUP("TOTAL",$D$12:$L$312,3,0))*100,"")</f>
        <v>0</v>
      </c>
      <c r="I131" s="111">
        <f>IF(E128="","",E131-F131)</f>
        <v>0</v>
      </c>
      <c r="J131" s="113" t="str">
        <f>IF(E128="","",IFERROR((E131/F131-1)*100,"ND"))</f>
        <v>ND</v>
      </c>
      <c r="K131" s="113">
        <f>IF(E130="","",IFERROR((E131/VLOOKUP(B131&amp;"|"&amp;VLOOKUP(TDPrimas_!$B$4,Cat!R:T,2,0),'TD Operación'!A:D,4,0))*100,"ND"))</f>
        <v>0</v>
      </c>
      <c r="L131" s="113">
        <f>IF(E128="","",(VLOOKUP(B131,'TDPrimas Vida'!$B:$N,13,0)))</f>
        <v>0</v>
      </c>
    </row>
    <row r="132" spans="1:12" s="25" customFormat="1" ht="14.5" x14ac:dyDescent="0.35">
      <c r="A132"/>
      <c r="B132" s="83" t="str">
        <f>IF(C132="",B128,D132)</f>
        <v>Pan-American México</v>
      </c>
      <c r="C132" s="54">
        <f>IF('TDPrimas Vida'!A37="","",'TDPrimas Vida'!A37)</f>
        <v>29</v>
      </c>
      <c r="D132" s="70" t="str">
        <f>IF('TDPrimas Vida'!B37="","",'TDPrimas Vida'!B37)</f>
        <v>Pan-American México</v>
      </c>
      <c r="E132" s="111">
        <f>IF('TDPrimas Vida'!C37="","",'TDPrimas Vida'!C37)</f>
        <v>615192.24676000001</v>
      </c>
      <c r="F132" s="111">
        <f>IF('TDPrimas Vida'!D37="","",'TDPrimas Vida'!D37)</f>
        <v>536414.32687999995</v>
      </c>
      <c r="G132" s="112">
        <f>IF('TDPrimas Vida'!C37="","",IFERROR((E132/VLOOKUP("TOTAL",$D$12:$L$312,2,0))*100,""))</f>
        <v>0.16366084337514805</v>
      </c>
      <c r="H132" s="112">
        <f>IF('TDPrimas Vida'!C37="","",IFERROR((E132/VLOOKUP("TOTAL",$D$12:$L$312,3,0))*100,""))</f>
        <v>0.19628822498375836</v>
      </c>
      <c r="I132" s="111">
        <f>IF('TDPrimas Vida'!C37="","",E132-F132)</f>
        <v>78777.919880000059</v>
      </c>
      <c r="J132" s="113">
        <f>IFERROR(IF('TDPrimas Vida'!C37="","",(E132/F132-1)*100),"ND")</f>
        <v>14.686020848511628</v>
      </c>
      <c r="K132" s="113">
        <f>IF(E131="","",IFERROR((E132/VLOOKUP(B132&amp;"|"&amp;VLOOKUP(TDPrimas_!$B$4,Cat!R:T,2,0),'TD Operación'!A:D,4,0))*100,"ND"))</f>
        <v>48.702868124613971</v>
      </c>
      <c r="L132" s="113">
        <f>IF('TDPrimas Vida'!E37="","",'TDPrimas Vida'!E37)</f>
        <v>48.702868124613971</v>
      </c>
    </row>
    <row r="133" spans="1:12" ht="14" x14ac:dyDescent="0.3">
      <c r="B133" s="83" t="str">
        <f>IF(C133="",B132,D133)</f>
        <v>Pan-American México</v>
      </c>
      <c r="C133" s="54"/>
      <c r="D133" s="70" t="str">
        <f>IF(D132="","","1er Año")</f>
        <v>1er Año</v>
      </c>
      <c r="E133" s="111">
        <f>IF(E132="","",(VLOOKUP(B133,'TDPrimas Vida'!$B:$N,5,0)))</f>
        <v>113427.66495999999</v>
      </c>
      <c r="F133" s="111">
        <f>IF(E132="","",(VLOOKUP(B133,'TDPrimas Vida'!$B:$N,6,0)))</f>
        <v>181729.23691000001</v>
      </c>
      <c r="G133" s="112">
        <f>IFERROR((E133/VLOOKUP("TOTAL",$D$12:$L$312,2,0))*100,"")</f>
        <v>3.017539217569077E-2</v>
      </c>
      <c r="H133" s="112">
        <f>IFERROR((E133/VLOOKUP("TOTAL",$D$12:$L$312,3,0))*100,"")</f>
        <v>3.6191150223869317E-2</v>
      </c>
      <c r="I133" s="111">
        <f>IF(E132="","",E133-F133)</f>
        <v>-68301.571950000012</v>
      </c>
      <c r="J133" s="113">
        <f>IF(E132="","",IFERROR((E133/F133-1)*100,"ND"))</f>
        <v>-37.584250674989541</v>
      </c>
      <c r="K133" s="113">
        <f>IF(E132="","",IFERROR((E133/VLOOKUP(B133&amp;"|"&amp;VLOOKUP(TDPrimas_!$B$4,Cat!R:T,2,0),'TD Operación'!A:D,4,0))*100,"ND"))</f>
        <v>8.9797175392311281</v>
      </c>
      <c r="L133" s="113">
        <f>IF(E132="","",(VLOOKUP(B133,'TDPrimas Vida'!$B:$N,7,0)))</f>
        <v>-37.584250674989541</v>
      </c>
    </row>
    <row r="134" spans="1:12" ht="14" x14ac:dyDescent="0.3">
      <c r="B134" s="83" t="str">
        <f>IF(C134="",B133,D134)</f>
        <v>Pan-American México</v>
      </c>
      <c r="C134" s="54"/>
      <c r="D134" s="70" t="str">
        <f>IF(D133="","","Renovación")</f>
        <v>Renovación</v>
      </c>
      <c r="E134" s="111">
        <f>IF(E132="","",(VLOOKUP(B134,'TDPrimas Vida'!$B:$N,8,0)))</f>
        <v>428012.49366000004</v>
      </c>
      <c r="F134" s="111">
        <f>IF(E132="","",(VLOOKUP(B134,'TDPrimas Vida'!$B:$N,9,0)))</f>
        <v>247474.16172</v>
      </c>
      <c r="G134" s="112">
        <f>IFERROR((E134/VLOOKUP("TOTAL",$D$12:$L$312,2,0))*100,"")</f>
        <v>0.11386503333944556</v>
      </c>
      <c r="H134" s="112">
        <f>IFERROR((E134/VLOOKUP("TOTAL",$D$12:$L$312,3,0))*100,"")</f>
        <v>0.13656513568541309</v>
      </c>
      <c r="I134" s="111">
        <f>IF(E132="","",E134-F134)</f>
        <v>180538.33194000003</v>
      </c>
      <c r="J134" s="113">
        <f>IF(E132="","",IFERROR((E134/F134-1)*100,"ND"))</f>
        <v>72.952396599798064</v>
      </c>
      <c r="K134" s="113">
        <f>IF(E133="","",IFERROR((E134/VLOOKUP(B134&amp;"|"&amp;VLOOKUP(TDPrimas_!$B$4,Cat!R:T,2,0),'TD Operación'!A:D,4,0))*100,"ND"))</f>
        <v>33.884425794043558</v>
      </c>
      <c r="L134" s="113">
        <f>IF(E132="","",(VLOOKUP(B134,'TDPrimas Vida'!$B:$N,10,0)))</f>
        <v>0.11386503333944559</v>
      </c>
    </row>
    <row r="135" spans="1:12" ht="14" x14ac:dyDescent="0.3">
      <c r="B135" s="83" t="str">
        <f>IF(C135="",B134,D135)</f>
        <v>Pan-American México</v>
      </c>
      <c r="C135" s="54"/>
      <c r="D135" s="70" t="str">
        <f>IF(D134="","","Únicas")</f>
        <v>Únicas</v>
      </c>
      <c r="E135" s="111">
        <f>IF(E133="","",(VLOOKUP(B135,'TDPrimas Vida'!$B:$N,11,0)))</f>
        <v>73752.088140000007</v>
      </c>
      <c r="F135" s="111">
        <f>IF(E133="","",(VLOOKUP(B135,'TDPrimas Vida'!$B:$N,12,0)))</f>
        <v>107210.92825</v>
      </c>
      <c r="G135" s="112">
        <f>IFERROR((E135/VLOOKUP("TOTAL",$D$12:$L$312,2,0))*100,"")</f>
        <v>1.9620417860011743E-2</v>
      </c>
      <c r="H135" s="112">
        <f>IFERROR((E135/VLOOKUP("TOTAL",$D$12:$L$312,3,0))*100,"")</f>
        <v>2.3531939074475958E-2</v>
      </c>
      <c r="I135" s="111">
        <f>IF(E132="","",E135-F135)</f>
        <v>-33458.84010999999</v>
      </c>
      <c r="J135" s="113">
        <f>IF(E132="","",IFERROR((E135/F135-1)*100,"ND"))</f>
        <v>-31.208423111475103</v>
      </c>
      <c r="K135" s="113">
        <f>IF(E134="","",IFERROR((E135/VLOOKUP(B135&amp;"|"&amp;VLOOKUP(TDPrimas_!$B$4,Cat!R:T,2,0),'TD Operación'!A:D,4,0))*100,"ND"))</f>
        <v>5.8387247913392839</v>
      </c>
      <c r="L135" s="113">
        <f>IF(E132="","",(VLOOKUP(B135,'TDPrimas Vida'!$B:$N,13,0)))</f>
        <v>1.962041786001175E-2</v>
      </c>
    </row>
    <row r="136" spans="1:12" s="25" customFormat="1" ht="14.5" x14ac:dyDescent="0.35">
      <c r="A136"/>
      <c r="B136" s="83" t="str">
        <f>IF(C136="",B132,D136)</f>
        <v>Skandia Life</v>
      </c>
      <c r="C136" s="54">
        <f>IF('TDPrimas Vida'!A38="","",'TDPrimas Vida'!A38)</f>
        <v>30</v>
      </c>
      <c r="D136" s="70" t="str">
        <f>IF('TDPrimas Vida'!B38="","",'TDPrimas Vida'!B38)</f>
        <v>Skandia Life</v>
      </c>
      <c r="E136" s="111">
        <f>IF('TDPrimas Vida'!C38="","",'TDPrimas Vida'!C38)</f>
        <v>522511.37958999997</v>
      </c>
      <c r="F136" s="111">
        <f>IF('TDPrimas Vida'!D38="","",'TDPrimas Vida'!D38)</f>
        <v>370659.02233000001</v>
      </c>
      <c r="G136" s="112">
        <f>IF('TDPrimas Vida'!C38="","",IFERROR((E136/VLOOKUP("TOTAL",$D$12:$L$312,2,0))*100,""))</f>
        <v>0.13900476396961592</v>
      </c>
      <c r="H136" s="112">
        <f>IF('TDPrimas Vida'!C38="","",IFERROR((E136/VLOOKUP("TOTAL",$D$12:$L$312,3,0))*100,""))</f>
        <v>0.16671671623577514</v>
      </c>
      <c r="I136" s="111">
        <f>IF('TDPrimas Vida'!C38="","",E136-F136)</f>
        <v>151852.35725999996</v>
      </c>
      <c r="J136" s="113">
        <f>IFERROR(IF('TDPrimas Vida'!C38="","",(E136/F136-1)*100),"ND")</f>
        <v>40.968207466107451</v>
      </c>
      <c r="K136" s="113">
        <f>IF(E135="","",IFERROR((E136/VLOOKUP(B136&amp;"|"&amp;VLOOKUP(TDPrimas_!$B$4,Cat!R:T,2,0),'TD Operación'!A:D,4,0))*100,"ND"))</f>
        <v>100</v>
      </c>
      <c r="L136" s="113">
        <f>IF('TDPrimas Vida'!E38="","",'TDPrimas Vida'!E38)</f>
        <v>100</v>
      </c>
    </row>
    <row r="137" spans="1:12" ht="14" x14ac:dyDescent="0.3">
      <c r="B137" s="83" t="str">
        <f>IF(C137="",B136,D137)</f>
        <v>Skandia Life</v>
      </c>
      <c r="C137" s="54"/>
      <c r="D137" s="70" t="str">
        <f>IF(D136="","","1er Año")</f>
        <v>1er Año</v>
      </c>
      <c r="E137" s="111">
        <f>IF(E136="","",(VLOOKUP(B137,'TDPrimas Vida'!$B:$N,5,0)))</f>
        <v>269807.36266999994</v>
      </c>
      <c r="F137" s="111">
        <f>IF(E136="","",(VLOOKUP(B137,'TDPrimas Vida'!$B:$N,6,0)))</f>
        <v>125608.99204000001</v>
      </c>
      <c r="G137" s="112">
        <f>IFERROR((E137/VLOOKUP("TOTAL",$D$12:$L$312,2,0))*100,"")</f>
        <v>7.1777400895338669E-2</v>
      </c>
      <c r="H137" s="112">
        <f>IFERROR((E137/VLOOKUP("TOTAL",$D$12:$L$312,3,0))*100,"")</f>
        <v>8.6086924185025213E-2</v>
      </c>
      <c r="I137" s="111">
        <f>IF(E136="","",E137-F137)</f>
        <v>144198.37062999993</v>
      </c>
      <c r="J137" s="113">
        <f>IF(E136="","",IFERROR((E137/F137-1)*100,"ND"))</f>
        <v>114.79940113211016</v>
      </c>
      <c r="K137" s="113">
        <f>IF(E136="","",IFERROR((E137/VLOOKUP(B137&amp;"|"&amp;VLOOKUP(TDPrimas_!$B$4,Cat!R:T,2,0),'TD Operación'!A:D,4,0))*100,"ND"))</f>
        <v>51.636648159071719</v>
      </c>
      <c r="L137" s="113">
        <f>IF(E136="","",(VLOOKUP(B137,'TDPrimas Vida'!$B:$N,7,0)))</f>
        <v>114.79940113211016</v>
      </c>
    </row>
    <row r="138" spans="1:12" ht="14" x14ac:dyDescent="0.3">
      <c r="B138" s="83" t="str">
        <f>IF(C138="",B137,D138)</f>
        <v>Skandia Life</v>
      </c>
      <c r="C138" s="54"/>
      <c r="D138" s="70" t="str">
        <f>IF(D137="","","Renovación")</f>
        <v>Renovación</v>
      </c>
      <c r="E138" s="111">
        <f>IF(E136="","",(VLOOKUP(B138,'TDPrimas Vida'!$B:$N,8,0)))</f>
        <v>252704.01692000002</v>
      </c>
      <c r="F138" s="111">
        <f>IF(E136="","",(VLOOKUP(B138,'TDPrimas Vida'!$B:$N,9,0)))</f>
        <v>245050.03029</v>
      </c>
      <c r="G138" s="112">
        <f>IFERROR((E138/VLOOKUP("TOTAL",$D$12:$L$312,2,0))*100,"")</f>
        <v>6.7227363074277263E-2</v>
      </c>
      <c r="H138" s="112">
        <f>IFERROR((E138/VLOOKUP("TOTAL",$D$12:$L$312,3,0))*100,"")</f>
        <v>8.0629792050749938E-2</v>
      </c>
      <c r="I138" s="111">
        <f>IF(E136="","",E138-F138)</f>
        <v>7653.9866300000285</v>
      </c>
      <c r="J138" s="113">
        <f>IF(E136="","",IFERROR((E138/F138-1)*100,"ND"))</f>
        <v>3.1234383529526788</v>
      </c>
      <c r="K138" s="113">
        <f>IF(E137="","",IFERROR((E138/VLOOKUP(B138&amp;"|"&amp;VLOOKUP(TDPrimas_!$B$4,Cat!R:T,2,0),'TD Operación'!A:D,4,0))*100,"ND"))</f>
        <v>48.363351840928281</v>
      </c>
      <c r="L138" s="113">
        <f>IF(E136="","",(VLOOKUP(B138,'TDPrimas Vida'!$B:$N,10,0)))</f>
        <v>6.7227363074277277E-2</v>
      </c>
    </row>
    <row r="139" spans="1:12" ht="14" x14ac:dyDescent="0.3">
      <c r="B139" s="83" t="str">
        <f>IF(C139="",B138,D139)</f>
        <v>Skandia Life</v>
      </c>
      <c r="C139" s="54"/>
      <c r="D139" s="70" t="str">
        <f>IF(D138="","","Únicas")</f>
        <v>Únicas</v>
      </c>
      <c r="E139" s="111">
        <f>IF(E137="","",(VLOOKUP(B139,'TDPrimas Vida'!$B:$N,11,0)))</f>
        <v>0</v>
      </c>
      <c r="F139" s="111">
        <f>IF(E137="","",(VLOOKUP(B139,'TDPrimas Vida'!$B:$N,12,0)))</f>
        <v>0</v>
      </c>
      <c r="G139" s="112">
        <f>IFERROR((E139/VLOOKUP("TOTAL",$D$12:$L$312,2,0))*100,"")</f>
        <v>0</v>
      </c>
      <c r="H139" s="112">
        <f>IFERROR((E139/VLOOKUP("TOTAL",$D$12:$L$312,3,0))*100,"")</f>
        <v>0</v>
      </c>
      <c r="I139" s="111">
        <f>IF(E136="","",E139-F139)</f>
        <v>0</v>
      </c>
      <c r="J139" s="113" t="str">
        <f>IF(E136="","",IFERROR((E139/F139-1)*100,"ND"))</f>
        <v>ND</v>
      </c>
      <c r="K139" s="113">
        <f>IF(E138="","",IFERROR((E139/VLOOKUP(B139&amp;"|"&amp;VLOOKUP(TDPrimas_!$B$4,Cat!R:T,2,0),'TD Operación'!A:D,4,0))*100,"ND"))</f>
        <v>0</v>
      </c>
      <c r="L139" s="113">
        <f>IF(E136="","",(VLOOKUP(B139,'TDPrimas Vida'!$B:$N,13,0)))</f>
        <v>0</v>
      </c>
    </row>
    <row r="140" spans="1:12" s="25" customFormat="1" ht="14.5" x14ac:dyDescent="0.35">
      <c r="A140"/>
      <c r="B140" s="83" t="str">
        <f>IF(C140="",B136,D140)</f>
        <v>El Potosí</v>
      </c>
      <c r="C140" s="54">
        <f>IF('TDPrimas Vida'!A39="","",'TDPrimas Vida'!A39)</f>
        <v>31</v>
      </c>
      <c r="D140" s="70" t="str">
        <f>IF('TDPrimas Vida'!B39="","",'TDPrimas Vida'!B39)</f>
        <v>El Potosí</v>
      </c>
      <c r="E140" s="111">
        <f>IF('TDPrimas Vida'!C39="","",'TDPrimas Vida'!C39)</f>
        <v>421495.50661000004</v>
      </c>
      <c r="F140" s="111">
        <f>IF('TDPrimas Vida'!D39="","",'TDPrimas Vida'!D39)</f>
        <v>309248.08463999996</v>
      </c>
      <c r="G140" s="112">
        <f>IF('TDPrimas Vida'!C39="","",IFERROR((E140/VLOOKUP("TOTAL",$D$12:$L$312,2,0))*100,""))</f>
        <v>0.11213130603308695</v>
      </c>
      <c r="H140" s="112">
        <f>IF('TDPrimas Vida'!C39="","",IFERROR((E140/VLOOKUP("TOTAL",$D$12:$L$312,3,0))*100,""))</f>
        <v>0.13448577297071085</v>
      </c>
      <c r="I140" s="111">
        <f>IF('TDPrimas Vida'!C39="","",E140-F140)</f>
        <v>112247.42197000008</v>
      </c>
      <c r="J140" s="113">
        <f>IFERROR(IF('TDPrimas Vida'!C39="","",(E140/F140-1)*100),"ND")</f>
        <v>36.296885104613949</v>
      </c>
      <c r="K140" s="113">
        <f>IF(E139="","",IFERROR((E140/VLOOKUP(B140&amp;"|"&amp;VLOOKUP(TDPrimas_!$B$4,Cat!R:T,2,0),'TD Operación'!A:D,4,0))*100,"ND"))</f>
        <v>16.443204696944381</v>
      </c>
      <c r="L140" s="113">
        <f>IF('TDPrimas Vida'!E39="","",'TDPrimas Vida'!E39)</f>
        <v>16.443204696944381</v>
      </c>
    </row>
    <row r="141" spans="1:12" ht="14" x14ac:dyDescent="0.3">
      <c r="B141" s="83" t="str">
        <f>IF(C141="",B140,D141)</f>
        <v>El Potosí</v>
      </c>
      <c r="C141" s="54"/>
      <c r="D141" s="70" t="str">
        <f>IF(D140="","","1er Año")</f>
        <v>1er Año</v>
      </c>
      <c r="E141" s="111">
        <f>IF(E140="","",(VLOOKUP(B141,'TDPrimas Vida'!$B:$N,5,0)))</f>
        <v>123764.45002999999</v>
      </c>
      <c r="F141" s="111">
        <f>IF(E140="","",(VLOOKUP(B141,'TDPrimas Vida'!$B:$N,6,0)))</f>
        <v>104475.78410999999</v>
      </c>
      <c r="G141" s="112">
        <f>IFERROR((E141/VLOOKUP("TOTAL",$D$12:$L$312,2,0))*100,"")</f>
        <v>3.2925308110512065E-2</v>
      </c>
      <c r="H141" s="112">
        <f>IFERROR((E141/VLOOKUP("TOTAL",$D$12:$L$312,3,0))*100,"")</f>
        <v>3.9489288658017159E-2</v>
      </c>
      <c r="I141" s="111">
        <f>IF(E140="","",E141-F141)</f>
        <v>19288.665919999999</v>
      </c>
      <c r="J141" s="113">
        <f>IF(E140="","",IFERROR((E141/F141-1)*100,"ND"))</f>
        <v>18.462331806661947</v>
      </c>
      <c r="K141" s="113">
        <f>IF(E140="","",IFERROR((E141/VLOOKUP(B141&amp;"|"&amp;VLOOKUP(TDPrimas_!$B$4,Cat!R:T,2,0),'TD Operación'!A:D,4,0))*100,"ND"))</f>
        <v>4.8282464560910485</v>
      </c>
      <c r="L141" s="113">
        <f>IF(E140="","",(VLOOKUP(B141,'TDPrimas Vida'!$B:$N,7,0)))</f>
        <v>18.462331806661947</v>
      </c>
    </row>
    <row r="142" spans="1:12" ht="14" x14ac:dyDescent="0.3">
      <c r="B142" s="83" t="str">
        <f>IF(C142="",B141,D142)</f>
        <v>El Potosí</v>
      </c>
      <c r="C142" s="54"/>
      <c r="D142" s="70" t="str">
        <f>IF(D141="","","Renovación")</f>
        <v>Renovación</v>
      </c>
      <c r="E142" s="111">
        <f>IF(E140="","",(VLOOKUP(B142,'TDPrimas Vida'!$B:$N,8,0)))</f>
        <v>295628.67804000003</v>
      </c>
      <c r="F142" s="111">
        <f>IF(E140="","",(VLOOKUP(B142,'TDPrimas Vida'!$B:$N,9,0)))</f>
        <v>203721.05267</v>
      </c>
      <c r="G142" s="112">
        <f>IFERROR((E142/VLOOKUP("TOTAL",$D$12:$L$312,2,0))*100,"")</f>
        <v>7.8646697887890846E-2</v>
      </c>
      <c r="H142" s="112">
        <f>IFERROR((E142/VLOOKUP("TOTAL",$D$12:$L$312,3,0))*100,"")</f>
        <v>9.4325682373894992E-2</v>
      </c>
      <c r="I142" s="111">
        <f>IF(E140="","",E142-F142)</f>
        <v>91907.625370000023</v>
      </c>
      <c r="J142" s="113">
        <f>IF(E140="","",IFERROR((E142/F142-1)*100,"ND"))</f>
        <v>45.114446526485267</v>
      </c>
      <c r="K142" s="113">
        <f>IF(E141="","",IFERROR((E142/VLOOKUP(B142&amp;"|"&amp;VLOOKUP(TDPrimas_!$B$4,Cat!R:T,2,0),'TD Operación'!A:D,4,0))*100,"ND"))</f>
        <v>11.532941137132058</v>
      </c>
      <c r="L142" s="113">
        <f>IF(E140="","",(VLOOKUP(B142,'TDPrimas Vida'!$B:$N,10,0)))</f>
        <v>7.8646697887890873E-2</v>
      </c>
    </row>
    <row r="143" spans="1:12" ht="14" x14ac:dyDescent="0.3">
      <c r="B143" s="83" t="str">
        <f>IF(C143="",B142,D143)</f>
        <v>El Potosí</v>
      </c>
      <c r="C143" s="54"/>
      <c r="D143" s="70" t="str">
        <f>IF(D142="","","Únicas")</f>
        <v>Únicas</v>
      </c>
      <c r="E143" s="111">
        <f>IF(E141="","",(VLOOKUP(B143,'TDPrimas Vida'!$B:$N,11,0)))</f>
        <v>2102.3785400000002</v>
      </c>
      <c r="F143" s="111">
        <f>IF(E141="","",(VLOOKUP(B143,'TDPrimas Vida'!$B:$N,12,0)))</f>
        <v>1051.2478599999999</v>
      </c>
      <c r="G143" s="112">
        <f>IFERROR((E143/VLOOKUP("TOTAL",$D$12:$L$312,2,0))*100,"")</f>
        <v>5.5930003468402691E-4</v>
      </c>
      <c r="H143" s="112">
        <f>IFERROR((E143/VLOOKUP("TOTAL",$D$12:$L$312,3,0))*100,"")</f>
        <v>6.7080193879871493E-4</v>
      </c>
      <c r="I143" s="111">
        <f>IF(E140="","",E143-F143)</f>
        <v>1051.1306800000002</v>
      </c>
      <c r="J143" s="113">
        <f>IF(E140="","",IFERROR((E143/F143-1)*100,"ND"))</f>
        <v>99.988853247225663</v>
      </c>
      <c r="K143" s="113">
        <f>IF(E142="","",IFERROR((E143/VLOOKUP(B143&amp;"|"&amp;VLOOKUP(TDPrimas_!$B$4,Cat!R:T,2,0),'TD Operación'!A:D,4,0))*100,"ND"))</f>
        <v>8.2017103721273452E-2</v>
      </c>
      <c r="L143" s="113">
        <f>IF(E140="","",(VLOOKUP(B143,'TDPrimas Vida'!$B:$N,13,0)))</f>
        <v>5.5930003468402712E-4</v>
      </c>
    </row>
    <row r="144" spans="1:12" s="25" customFormat="1" ht="14.5" x14ac:dyDescent="0.35">
      <c r="A144"/>
      <c r="B144" s="83" t="str">
        <f>IF(C144="",B140,D144)</f>
        <v>Agroasemex</v>
      </c>
      <c r="C144" s="54">
        <f>IF('TDPrimas Vida'!A40="","",'TDPrimas Vida'!A40)</f>
        <v>32</v>
      </c>
      <c r="D144" s="70" t="str">
        <f>IF('TDPrimas Vida'!B40="","",'TDPrimas Vida'!B40)</f>
        <v>Agroasemex</v>
      </c>
      <c r="E144" s="111">
        <f>IF('TDPrimas Vida'!C40="","",'TDPrimas Vida'!C40)</f>
        <v>384025.86433000001</v>
      </c>
      <c r="F144" s="111">
        <f>IF('TDPrimas Vida'!D40="","",'TDPrimas Vida'!D40)</f>
        <v>58713.913110000001</v>
      </c>
      <c r="G144" s="112">
        <f>IF('TDPrimas Vida'!C40="","",IFERROR((E144/VLOOKUP("TOTAL",$D$12:$L$312,2,0))*100,""))</f>
        <v>0.10216318096518072</v>
      </c>
      <c r="H144" s="112">
        <f>IF('TDPrimas Vida'!C40="","",IFERROR((E144/VLOOKUP("TOTAL",$D$12:$L$312,3,0))*100,""))</f>
        <v>0.12253040517689846</v>
      </c>
      <c r="I144" s="111">
        <f>IF('TDPrimas Vida'!C40="","",E144-F144)</f>
        <v>325311.95121999999</v>
      </c>
      <c r="J144" s="113">
        <f>IFERROR(IF('TDPrimas Vida'!C40="","",(E144/F144-1)*100),"ND")</f>
        <v>554.06280043118727</v>
      </c>
      <c r="K144" s="113">
        <f>IF(E143="","",IFERROR((E144/VLOOKUP(B144&amp;"|"&amp;VLOOKUP(TDPrimas_!$B$4,Cat!R:T,2,0),'TD Operación'!A:D,4,0))*100,"ND"))</f>
        <v>5.9630719114748034</v>
      </c>
      <c r="L144" s="113">
        <f>IF('TDPrimas Vida'!E40="","",'TDPrimas Vida'!E40)</f>
        <v>5.9630719114748034</v>
      </c>
    </row>
    <row r="145" spans="1:12" ht="14" x14ac:dyDescent="0.3">
      <c r="B145" s="83" t="str">
        <f>IF(C145="",B144,D145)</f>
        <v>Agroasemex</v>
      </c>
      <c r="C145" s="54"/>
      <c r="D145" s="70" t="str">
        <f>IF(D144="","","1er Año")</f>
        <v>1er Año</v>
      </c>
      <c r="E145" s="111">
        <f>IF(E144="","",(VLOOKUP(B145,'TDPrimas Vida'!$B:$N,5,0)))</f>
        <v>384025.86433000001</v>
      </c>
      <c r="F145" s="111">
        <f>IF(E144="","",(VLOOKUP(B145,'TDPrimas Vida'!$B:$N,6,0)))</f>
        <v>58713.913110000001</v>
      </c>
      <c r="G145" s="112">
        <f>IFERROR((E145/VLOOKUP("TOTAL",$D$12:$L$312,2,0))*100,"")</f>
        <v>0.10216318096518072</v>
      </c>
      <c r="H145" s="112">
        <f>IFERROR((E145/VLOOKUP("TOTAL",$D$12:$L$312,3,0))*100,"")</f>
        <v>0.12253040517689846</v>
      </c>
      <c r="I145" s="111">
        <f>IF(E144="","",E145-F145)</f>
        <v>325311.95121999999</v>
      </c>
      <c r="J145" s="113">
        <f>IF(E144="","",IFERROR((E145/F145-1)*100,"ND"))</f>
        <v>554.06280043118727</v>
      </c>
      <c r="K145" s="113">
        <f>IF(E144="","",IFERROR((E145/VLOOKUP(B145&amp;"|"&amp;VLOOKUP(TDPrimas_!$B$4,Cat!R:T,2,0),'TD Operación'!A:D,4,0))*100,"ND"))</f>
        <v>5.9630719114748034</v>
      </c>
      <c r="L145" s="113">
        <f>IF(E144="","",(VLOOKUP(B145,'TDPrimas Vida'!$B:$N,7,0)))</f>
        <v>554.06280043118727</v>
      </c>
    </row>
    <row r="146" spans="1:12" ht="14" x14ac:dyDescent="0.3">
      <c r="B146" s="83" t="str">
        <f>IF(C146="",B145,D146)</f>
        <v>Agroasemex</v>
      </c>
      <c r="C146" s="54"/>
      <c r="D146" s="70" t="str">
        <f>IF(D145="","","Renovación")</f>
        <v>Renovación</v>
      </c>
      <c r="E146" s="111">
        <f>IF(E144="","",(VLOOKUP(B146,'TDPrimas Vida'!$B:$N,8,0)))</f>
        <v>0</v>
      </c>
      <c r="F146" s="111">
        <f>IF(E144="","",(VLOOKUP(B146,'TDPrimas Vida'!$B:$N,9,0)))</f>
        <v>0</v>
      </c>
      <c r="G146" s="112">
        <f>IFERROR((E146/VLOOKUP("TOTAL",$D$12:$L$312,2,0))*100,"")</f>
        <v>0</v>
      </c>
      <c r="H146" s="112">
        <f>IFERROR((E146/VLOOKUP("TOTAL",$D$12:$L$312,3,0))*100,"")</f>
        <v>0</v>
      </c>
      <c r="I146" s="111">
        <f>IF(E144="","",E146-F146)</f>
        <v>0</v>
      </c>
      <c r="J146" s="113" t="str">
        <f>IF(E144="","",IFERROR((E146/F146-1)*100,"ND"))</f>
        <v>ND</v>
      </c>
      <c r="K146" s="113">
        <f>IF(E145="","",IFERROR((E146/VLOOKUP(B146&amp;"|"&amp;VLOOKUP(TDPrimas_!$B$4,Cat!R:T,2,0),'TD Operación'!A:D,4,0))*100,"ND"))</f>
        <v>0</v>
      </c>
      <c r="L146" s="113">
        <f>IF(E144="","",(VLOOKUP(B146,'TDPrimas Vida'!$B:$N,10,0)))</f>
        <v>0</v>
      </c>
    </row>
    <row r="147" spans="1:12" ht="14" x14ac:dyDescent="0.3">
      <c r="B147" s="83" t="str">
        <f>IF(C147="",B146,D147)</f>
        <v>Agroasemex</v>
      </c>
      <c r="C147" s="54"/>
      <c r="D147" s="70" t="str">
        <f>IF(D146="","","Únicas")</f>
        <v>Únicas</v>
      </c>
      <c r="E147" s="111">
        <f>IF(E145="","",(VLOOKUP(B147,'TDPrimas Vida'!$B:$N,11,0)))</f>
        <v>0</v>
      </c>
      <c r="F147" s="111">
        <f>IF(E145="","",(VLOOKUP(B147,'TDPrimas Vida'!$B:$N,12,0)))</f>
        <v>0</v>
      </c>
      <c r="G147" s="112">
        <f>IFERROR((E147/VLOOKUP("TOTAL",$D$12:$L$312,2,0))*100,"")</f>
        <v>0</v>
      </c>
      <c r="H147" s="112">
        <f>IFERROR((E147/VLOOKUP("TOTAL",$D$12:$L$312,3,0))*100,"")</f>
        <v>0</v>
      </c>
      <c r="I147" s="111">
        <f>IF(E144="","",E147-F147)</f>
        <v>0</v>
      </c>
      <c r="J147" s="113" t="str">
        <f>IF(E144="","",IFERROR((E147/F147-1)*100,"ND"))</f>
        <v>ND</v>
      </c>
      <c r="K147" s="113">
        <f>IF(E146="","",IFERROR((E147/VLOOKUP(B147&amp;"|"&amp;VLOOKUP(TDPrimas_!$B$4,Cat!R:T,2,0),'TD Operación'!A:D,4,0))*100,"ND"))</f>
        <v>0</v>
      </c>
      <c r="L147" s="113">
        <f>IF(E144="","",(VLOOKUP(B147,'TDPrimas Vida'!$B:$N,13,0)))</f>
        <v>0</v>
      </c>
    </row>
    <row r="148" spans="1:12" s="25" customFormat="1" ht="14.5" x14ac:dyDescent="0.35">
      <c r="A148"/>
      <c r="B148" s="83" t="str">
        <f>IF(C148="",B144,D148)</f>
        <v>La Latinoamericana</v>
      </c>
      <c r="C148" s="54">
        <f>IF('TDPrimas Vida'!A41="","",'TDPrimas Vida'!A41)</f>
        <v>33</v>
      </c>
      <c r="D148" s="70" t="str">
        <f>IF('TDPrimas Vida'!B41="","",'TDPrimas Vida'!B41)</f>
        <v>La Latinoamericana</v>
      </c>
      <c r="E148" s="111">
        <f>IF('TDPrimas Vida'!C41="","",'TDPrimas Vida'!C41)</f>
        <v>232352.28250999999</v>
      </c>
      <c r="F148" s="111">
        <f>IF('TDPrimas Vida'!D41="","",'TDPrimas Vida'!D41)</f>
        <v>236437.78768000001</v>
      </c>
      <c r="G148" s="112">
        <f>IF('TDPrimas Vida'!C41="","",IFERROR((E148/VLOOKUP("TOTAL",$D$12:$L$312,2,0))*100,""))</f>
        <v>6.1813149817803892E-2</v>
      </c>
      <c r="H148" s="112">
        <f>IF('TDPrimas Vida'!C41="","",IFERROR((E148/VLOOKUP("TOTAL",$D$12:$L$312,3,0))*100,""))</f>
        <v>7.4136202699260204E-2</v>
      </c>
      <c r="I148" s="111">
        <f>IF('TDPrimas Vida'!C41="","",E148-F148)</f>
        <v>-4085.5051700000186</v>
      </c>
      <c r="J148" s="113">
        <f>IFERROR(IF('TDPrimas Vida'!C41="","",(E148/F148-1)*100),"ND")</f>
        <v>-1.7279408719258704</v>
      </c>
      <c r="K148" s="113">
        <f>IF(E147="","",IFERROR((E148/VLOOKUP(B148&amp;"|"&amp;VLOOKUP(TDPrimas_!$B$4,Cat!R:T,2,0),'TD Operación'!A:D,4,0))*100,"ND"))</f>
        <v>15.054274984321578</v>
      </c>
      <c r="L148" s="113">
        <f>IF('TDPrimas Vida'!E41="","",'TDPrimas Vida'!E41)</f>
        <v>15.054274984321578</v>
      </c>
    </row>
    <row r="149" spans="1:12" ht="14" x14ac:dyDescent="0.3">
      <c r="B149" s="83" t="str">
        <f>IF(C149="",B148,D149)</f>
        <v>La Latinoamericana</v>
      </c>
      <c r="C149" s="54"/>
      <c r="D149" s="70" t="str">
        <f>IF(D148="","","1er Año")</f>
        <v>1er Año</v>
      </c>
      <c r="E149" s="111">
        <f>IF(E148="","",(VLOOKUP(B149,'TDPrimas Vida'!$B:$N,5,0)))</f>
        <v>40734.999609999999</v>
      </c>
      <c r="F149" s="111">
        <f>IF(E148="","",(VLOOKUP(B149,'TDPrimas Vida'!$B:$N,6,0)))</f>
        <v>3107.3123799999998</v>
      </c>
      <c r="G149" s="112">
        <f>IFERROR((E149/VLOOKUP("TOTAL",$D$12:$L$312,2,0))*100,"")</f>
        <v>1.0836814713075802E-2</v>
      </c>
      <c r="H149" s="112">
        <f>IFERROR((E149/VLOOKUP("TOTAL",$D$12:$L$312,3,0))*100,"")</f>
        <v>1.2997239172424626E-2</v>
      </c>
      <c r="I149" s="111">
        <f>IF(E148="","",E149-F149)</f>
        <v>37627.687229999996</v>
      </c>
      <c r="J149" s="113">
        <f>IF(E148="","",IFERROR((E149/F149-1)*100,"ND"))</f>
        <v>1210.9399580225017</v>
      </c>
      <c r="K149" s="113">
        <f>IF(E148="","",IFERROR((E149/VLOOKUP(B149&amp;"|"&amp;VLOOKUP(TDPrimas_!$B$4,Cat!R:T,2,0),'TD Operación'!A:D,4,0))*100,"ND"))</f>
        <v>2.639250533675217</v>
      </c>
      <c r="L149" s="113">
        <f>IF(E148="","",(VLOOKUP(B149,'TDPrimas Vida'!$B:$N,7,0)))</f>
        <v>1210.9399580225017</v>
      </c>
    </row>
    <row r="150" spans="1:12" ht="14" x14ac:dyDescent="0.3">
      <c r="B150" s="83" t="str">
        <f>IF(C150="",B149,D150)</f>
        <v>La Latinoamericana</v>
      </c>
      <c r="C150" s="54"/>
      <c r="D150" s="70" t="str">
        <f>IF(D149="","","Renovación")</f>
        <v>Renovación</v>
      </c>
      <c r="E150" s="111">
        <f>IF(E148="","",(VLOOKUP(B150,'TDPrimas Vida'!$B:$N,8,0)))</f>
        <v>191617.28290000002</v>
      </c>
      <c r="F150" s="111">
        <f>IF(E148="","",(VLOOKUP(B150,'TDPrimas Vida'!$B:$N,9,0)))</f>
        <v>233330.47529999999</v>
      </c>
      <c r="G150" s="112">
        <f>IFERROR((E150/VLOOKUP("TOTAL",$D$12:$L$312,2,0))*100,"")</f>
        <v>5.0976335104728099E-2</v>
      </c>
      <c r="H150" s="112">
        <f>IFERROR((E150/VLOOKUP("TOTAL",$D$12:$L$312,3,0))*100,"")</f>
        <v>6.1138963526835587E-2</v>
      </c>
      <c r="I150" s="111">
        <f>IF(E148="","",E150-F150)</f>
        <v>-41713.192399999971</v>
      </c>
      <c r="J150" s="113">
        <f>IF(E148="","",IFERROR((E150/F150-1)*100,"ND"))</f>
        <v>-17.877301431100278</v>
      </c>
      <c r="K150" s="113">
        <f>IF(E149="","",IFERROR((E150/VLOOKUP(B150&amp;"|"&amp;VLOOKUP(TDPrimas_!$B$4,Cat!R:T,2,0),'TD Operación'!A:D,4,0))*100,"ND"))</f>
        <v>12.415024450646364</v>
      </c>
      <c r="L150" s="113">
        <f>IF(E148="","",(VLOOKUP(B150,'TDPrimas Vida'!$B:$N,10,0)))</f>
        <v>5.097633510472812E-2</v>
      </c>
    </row>
    <row r="151" spans="1:12" ht="14" x14ac:dyDescent="0.3">
      <c r="B151" s="83" t="str">
        <f>IF(C151="",B150,D151)</f>
        <v>La Latinoamericana</v>
      </c>
      <c r="C151" s="54"/>
      <c r="D151" s="70" t="str">
        <f>IF(D150="","","Únicas")</f>
        <v>Únicas</v>
      </c>
      <c r="E151" s="111">
        <f>IF(E149="","",(VLOOKUP(B151,'TDPrimas Vida'!$B:$N,11,0)))</f>
        <v>0</v>
      </c>
      <c r="F151" s="111">
        <f>IF(E149="","",(VLOOKUP(B151,'TDPrimas Vida'!$B:$N,12,0)))</f>
        <v>0</v>
      </c>
      <c r="G151" s="112">
        <f>IFERROR((E151/VLOOKUP("TOTAL",$D$12:$L$312,2,0))*100,"")</f>
        <v>0</v>
      </c>
      <c r="H151" s="112">
        <f>IFERROR((E151/VLOOKUP("TOTAL",$D$12:$L$312,3,0))*100,"")</f>
        <v>0</v>
      </c>
      <c r="I151" s="111">
        <f>IF(E148="","",E151-F151)</f>
        <v>0</v>
      </c>
      <c r="J151" s="113" t="str">
        <f>IF(E148="","",IFERROR((E151/F151-1)*100,"ND"))</f>
        <v>ND</v>
      </c>
      <c r="K151" s="113">
        <f>IF(E150="","",IFERROR((E151/VLOOKUP(B151&amp;"|"&amp;VLOOKUP(TDPrimas_!$B$4,Cat!R:T,2,0),'TD Operación'!A:D,4,0))*100,"ND"))</f>
        <v>0</v>
      </c>
      <c r="L151" s="113">
        <f>IF(E148="","",(VLOOKUP(B151,'TDPrimas Vida'!$B:$N,13,0)))</f>
        <v>0</v>
      </c>
    </row>
    <row r="152" spans="1:12" s="25" customFormat="1" ht="14.5" x14ac:dyDescent="0.35">
      <c r="A152"/>
      <c r="B152" s="83" t="str">
        <f>IF(C152="",B148,D152)</f>
        <v>Tokio Marine</v>
      </c>
      <c r="C152" s="54">
        <f>IF('TDPrimas Vida'!A42="","",'TDPrimas Vida'!A42)</f>
        <v>34</v>
      </c>
      <c r="D152" s="70" t="str">
        <f>IF('TDPrimas Vida'!B42="","",'TDPrimas Vida'!B42)</f>
        <v>Tokio Marine</v>
      </c>
      <c r="E152" s="111">
        <f>IF('TDPrimas Vida'!C42="","",'TDPrimas Vida'!C42)</f>
        <v>83927.425659999994</v>
      </c>
      <c r="F152" s="111">
        <f>IF('TDPrimas Vida'!D42="","",'TDPrimas Vida'!D42)</f>
        <v>86337.051569999996</v>
      </c>
      <c r="G152" s="112">
        <f>IF('TDPrimas Vida'!C42="","",IFERROR((E152/VLOOKUP("TOTAL",$D$12:$L$312,2,0))*100,""))</f>
        <v>2.2327383575071635E-2</v>
      </c>
      <c r="H152" s="112">
        <f>IF('TDPrimas Vida'!C42="","",IFERROR((E152/VLOOKUP("TOTAL",$D$12:$L$312,3,0))*100,""))</f>
        <v>2.6778564744631101E-2</v>
      </c>
      <c r="I152" s="111">
        <f>IF('TDPrimas Vida'!C42="","",E152-F152)</f>
        <v>-2409.6259100000025</v>
      </c>
      <c r="J152" s="113">
        <f>IFERROR(IF('TDPrimas Vida'!C42="","",(E152/F152-1)*100),"ND")</f>
        <v>-2.7909522808366227</v>
      </c>
      <c r="K152" s="113">
        <f>IF(E151="","",IFERROR((E152/VLOOKUP(B152&amp;"|"&amp;VLOOKUP(TDPrimas_!$B$4,Cat!R:T,2,0),'TD Operación'!A:D,4,0))*100,"ND"))</f>
        <v>7.600445710602906</v>
      </c>
      <c r="L152" s="113">
        <f>IF('TDPrimas Vida'!E42="","",'TDPrimas Vida'!E42)</f>
        <v>7.600445710602906</v>
      </c>
    </row>
    <row r="153" spans="1:12" ht="14" x14ac:dyDescent="0.3">
      <c r="B153" s="83" t="str">
        <f>IF(C153="",B152,D153)</f>
        <v>Tokio Marine</v>
      </c>
      <c r="C153" s="54"/>
      <c r="D153" s="70" t="str">
        <f>IF(D152="","","1er Año")</f>
        <v>1er Año</v>
      </c>
      <c r="E153" s="111">
        <f>IF(E152="","",(VLOOKUP(B153,'TDPrimas Vida'!$B:$N,5,0)))</f>
        <v>44991.431859999997</v>
      </c>
      <c r="F153" s="111">
        <f>IF(E152="","",(VLOOKUP(B153,'TDPrimas Vida'!$B:$N,6,0)))</f>
        <v>46378.06149</v>
      </c>
      <c r="G153" s="112">
        <f>IFERROR((E153/VLOOKUP("TOTAL",$D$12:$L$312,2,0))*100,"")</f>
        <v>1.1969162032914411E-2</v>
      </c>
      <c r="H153" s="112">
        <f>IFERROR((E153/VLOOKUP("TOTAL",$D$12:$L$312,3,0))*100,"")</f>
        <v>1.4355330948639854E-2</v>
      </c>
      <c r="I153" s="111">
        <f>IF(E152="","",E153-F153)</f>
        <v>-1386.6296300000031</v>
      </c>
      <c r="J153" s="113">
        <f>IF(E152="","",IFERROR((E153/F153-1)*100,"ND"))</f>
        <v>-2.9898395608858874</v>
      </c>
      <c r="K153" s="113">
        <f>IF(E152="","",IFERROR((E153/VLOOKUP(B153&amp;"|"&amp;VLOOKUP(TDPrimas_!$B$4,Cat!R:T,2,0),'TD Operación'!A:D,4,0))*100,"ND"))</f>
        <v>4.0744122985437459</v>
      </c>
      <c r="L153" s="113">
        <f>IF(E152="","",(VLOOKUP(B153,'TDPrimas Vida'!$B:$N,7,0)))</f>
        <v>-2.9898395608858874</v>
      </c>
    </row>
    <row r="154" spans="1:12" ht="14" x14ac:dyDescent="0.3">
      <c r="B154" s="83" t="str">
        <f>IF(C154="",B153,D154)</f>
        <v>Tokio Marine</v>
      </c>
      <c r="C154" s="54"/>
      <c r="D154" s="70" t="str">
        <f>IF(D153="","","Renovación")</f>
        <v>Renovación</v>
      </c>
      <c r="E154" s="111">
        <f>IF(E152="","",(VLOOKUP(B154,'TDPrimas Vida'!$B:$N,8,0)))</f>
        <v>38935.993799999997</v>
      </c>
      <c r="F154" s="111">
        <f>IF(E152="","",(VLOOKUP(B154,'TDPrimas Vida'!$B:$N,9,0)))</f>
        <v>39958.990079999996</v>
      </c>
      <c r="G154" s="112">
        <f>IFERROR((E154/VLOOKUP("TOTAL",$D$12:$L$312,2,0))*100,"")</f>
        <v>1.0358221542157224E-2</v>
      </c>
      <c r="H154" s="112">
        <f>IFERROR((E154/VLOOKUP("TOTAL",$D$12:$L$312,3,0))*100,"")</f>
        <v>1.2423233795991249E-2</v>
      </c>
      <c r="I154" s="111">
        <f>IF(E152="","",E154-F154)</f>
        <v>-1022.9962799999994</v>
      </c>
      <c r="J154" s="113">
        <f>IF(E152="","",IFERROR((E154/F154-1)*100,"ND"))</f>
        <v>-2.5601154532482129</v>
      </c>
      <c r="K154" s="113">
        <f>IF(E153="","",IFERROR((E154/VLOOKUP(B154&amp;"|"&amp;VLOOKUP(TDPrimas_!$B$4,Cat!R:T,2,0),'TD Operación'!A:D,4,0))*100,"ND"))</f>
        <v>3.5260334120591605</v>
      </c>
      <c r="L154" s="113">
        <f>IF(E152="","",(VLOOKUP(B154,'TDPrimas Vida'!$B:$N,10,0)))</f>
        <v>1.0358221542157228E-2</v>
      </c>
    </row>
    <row r="155" spans="1:12" ht="14" x14ac:dyDescent="0.3">
      <c r="B155" s="83" t="str">
        <f>IF(C155="",B154,D155)</f>
        <v>Tokio Marine</v>
      </c>
      <c r="C155" s="54"/>
      <c r="D155" s="70" t="str">
        <f>IF(D154="","","Únicas")</f>
        <v>Únicas</v>
      </c>
      <c r="E155" s="111">
        <f>IF(E153="","",(VLOOKUP(B155,'TDPrimas Vida'!$B:$N,11,0)))</f>
        <v>0</v>
      </c>
      <c r="F155" s="111">
        <f>IF(E153="","",(VLOOKUP(B155,'TDPrimas Vida'!$B:$N,12,0)))</f>
        <v>0</v>
      </c>
      <c r="G155" s="112">
        <f>IFERROR((E155/VLOOKUP("TOTAL",$D$12:$L$312,2,0))*100,"")</f>
        <v>0</v>
      </c>
      <c r="H155" s="112">
        <f>IFERROR((E155/VLOOKUP("TOTAL",$D$12:$L$312,3,0))*100,"")</f>
        <v>0</v>
      </c>
      <c r="I155" s="111">
        <f>IF(E152="","",E155-F155)</f>
        <v>0</v>
      </c>
      <c r="J155" s="113" t="str">
        <f>IF(E152="","",IFERROR((E155/F155-1)*100,"ND"))</f>
        <v>ND</v>
      </c>
      <c r="K155" s="113">
        <f>IF(E154="","",IFERROR((E155/VLOOKUP(B155&amp;"|"&amp;VLOOKUP(TDPrimas_!$B$4,Cat!R:T,2,0),'TD Operación'!A:D,4,0))*100,"ND"))</f>
        <v>0</v>
      </c>
      <c r="L155" s="113">
        <f>IF(E152="","",(VLOOKUP(B155,'TDPrimas Vida'!$B:$N,13,0)))</f>
        <v>0</v>
      </c>
    </row>
    <row r="156" spans="1:12" s="25" customFormat="1" ht="14.5" x14ac:dyDescent="0.35">
      <c r="A156"/>
      <c r="B156" s="83" t="str">
        <f>IF(C156="",B152,D156)</f>
        <v>HDI Seguros</v>
      </c>
      <c r="C156" s="54">
        <f>IF('TDPrimas Vida'!A43="","",'TDPrimas Vida'!A43)</f>
        <v>35</v>
      </c>
      <c r="D156" s="70" t="str">
        <f>IF('TDPrimas Vida'!B43="","",'TDPrimas Vida'!B43)</f>
        <v>HDI Seguros</v>
      </c>
      <c r="E156" s="111">
        <f>IF('TDPrimas Vida'!C43="","",'TDPrimas Vida'!C43)</f>
        <v>7098.1754500000006</v>
      </c>
      <c r="F156" s="111">
        <f>IF('TDPrimas Vida'!D43="","",'TDPrimas Vida'!D43)</f>
        <v>28818.131890000001</v>
      </c>
      <c r="G156" s="112">
        <f>IF('TDPrimas Vida'!C43="","",IFERROR((E156/VLOOKUP("TOTAL",$D$12:$L$312,2,0))*100,""))</f>
        <v>1.8883420372899679E-3</v>
      </c>
      <c r="H156" s="112">
        <f>IF('TDPrimas Vida'!C43="","",IFERROR((E156/VLOOKUP("TOTAL",$D$12:$L$312,3,0))*100,""))</f>
        <v>2.26480139670444E-3</v>
      </c>
      <c r="I156" s="111">
        <f>IF('TDPrimas Vida'!C43="","",E156-F156)</f>
        <v>-21719.956440000002</v>
      </c>
      <c r="J156" s="113">
        <f>IFERROR(IF('TDPrimas Vida'!C43="","",(E156/F156-1)*100),"ND")</f>
        <v>-75.369064597615036</v>
      </c>
      <c r="K156" s="113">
        <f>IF(E155="","",IFERROR((E156/VLOOKUP(B156&amp;"|"&amp;VLOOKUP(TDPrimas_!$B$4,Cat!R:T,2,0),'TD Operación'!A:D,4,0))*100,"ND"))</f>
        <v>5.500488438669647E-2</v>
      </c>
      <c r="L156" s="113">
        <f>IF('TDPrimas Vida'!E43="","",'TDPrimas Vida'!E43)</f>
        <v>5.500488438669647E-2</v>
      </c>
    </row>
    <row r="157" spans="1:12" ht="14" x14ac:dyDescent="0.3">
      <c r="B157" s="83" t="str">
        <f>IF(C157="",B156,D157)</f>
        <v>HDI Seguros</v>
      </c>
      <c r="C157" s="54"/>
      <c r="D157" s="70" t="str">
        <f>IF(D156="","","1er Año")</f>
        <v>1er Año</v>
      </c>
      <c r="E157" s="111">
        <f>IF(E156="","",(VLOOKUP(B157,'TDPrimas Vida'!$B:$N,5,0)))</f>
        <v>0</v>
      </c>
      <c r="F157" s="111">
        <f>IF(E156="","",(VLOOKUP(B157,'TDPrimas Vida'!$B:$N,6,0)))</f>
        <v>0</v>
      </c>
      <c r="G157" s="112">
        <f>IFERROR((E157/VLOOKUP("TOTAL",$D$12:$L$312,2,0))*100,"")</f>
        <v>0</v>
      </c>
      <c r="H157" s="112">
        <f>IFERROR((E157/VLOOKUP("TOTAL",$D$12:$L$312,3,0))*100,"")</f>
        <v>0</v>
      </c>
      <c r="I157" s="111">
        <f>IF(E156="","",E157-F157)</f>
        <v>0</v>
      </c>
      <c r="J157" s="113" t="str">
        <f>IF(E156="","",IFERROR((E157/F157-1)*100,"ND"))</f>
        <v>ND</v>
      </c>
      <c r="K157" s="113">
        <f>IF(E156="","",IFERROR((E157/VLOOKUP(B157&amp;"|"&amp;VLOOKUP(TDPrimas_!$B$4,Cat!R:T,2,0),'TD Operación'!A:D,4,0))*100,"ND"))</f>
        <v>0</v>
      </c>
      <c r="L157" s="113">
        <f>IF(E156="","",(VLOOKUP(B157,'TDPrimas Vida'!$B:$N,7,0)))</f>
        <v>0</v>
      </c>
    </row>
    <row r="158" spans="1:12" ht="14" x14ac:dyDescent="0.3">
      <c r="B158" s="83" t="str">
        <f>IF(C158="",B157,D158)</f>
        <v>HDI Seguros</v>
      </c>
      <c r="C158" s="54"/>
      <c r="D158" s="70" t="str">
        <f>IF(D157="","","Renovación")</f>
        <v>Renovación</v>
      </c>
      <c r="E158" s="111">
        <f>IF(E156="","",(VLOOKUP(B158,'TDPrimas Vida'!$B:$N,8,0)))</f>
        <v>7098.1754500000006</v>
      </c>
      <c r="F158" s="111">
        <f>IF(E156="","",(VLOOKUP(B158,'TDPrimas Vida'!$B:$N,9,0)))</f>
        <v>28818.131890000001</v>
      </c>
      <c r="G158" s="112">
        <f>IFERROR((E158/VLOOKUP("TOTAL",$D$12:$L$312,2,0))*100,"")</f>
        <v>1.8883420372899679E-3</v>
      </c>
      <c r="H158" s="112">
        <f>IFERROR((E158/VLOOKUP("TOTAL",$D$12:$L$312,3,0))*100,"")</f>
        <v>2.26480139670444E-3</v>
      </c>
      <c r="I158" s="111">
        <f>IF(E156="","",E158-F158)</f>
        <v>-21719.956440000002</v>
      </c>
      <c r="J158" s="113">
        <f>IF(E156="","",IFERROR((E158/F158-1)*100,"ND"))</f>
        <v>-75.369064597615036</v>
      </c>
      <c r="K158" s="113">
        <f>IF(E157="","",IFERROR((E158/VLOOKUP(B158&amp;"|"&amp;VLOOKUP(TDPrimas_!$B$4,Cat!R:T,2,0),'TD Operación'!A:D,4,0))*100,"ND"))</f>
        <v>5.500488438669647E-2</v>
      </c>
      <c r="L158" s="113">
        <f>IF(E156="","",(VLOOKUP(B158,'TDPrimas Vida'!$B:$N,10,0)))</f>
        <v>1.8883420372899687E-3</v>
      </c>
    </row>
    <row r="159" spans="1:12" ht="14" x14ac:dyDescent="0.3">
      <c r="B159" s="83" t="str">
        <f>IF(C159="",B158,D159)</f>
        <v>HDI Seguros</v>
      </c>
      <c r="C159" s="54"/>
      <c r="D159" s="70" t="str">
        <f>IF(D158="","","Únicas")</f>
        <v>Únicas</v>
      </c>
      <c r="E159" s="111">
        <f>IF(E157="","",(VLOOKUP(B159,'TDPrimas Vida'!$B:$N,11,0)))</f>
        <v>0</v>
      </c>
      <c r="F159" s="111">
        <f>IF(E157="","",(VLOOKUP(B159,'TDPrimas Vida'!$B:$N,12,0)))</f>
        <v>0</v>
      </c>
      <c r="G159" s="112">
        <f>IFERROR((E159/VLOOKUP("TOTAL",$D$12:$L$312,2,0))*100,"")</f>
        <v>0</v>
      </c>
      <c r="H159" s="112">
        <f>IFERROR((E159/VLOOKUP("TOTAL",$D$12:$L$312,3,0))*100,"")</f>
        <v>0</v>
      </c>
      <c r="I159" s="111">
        <f>IF(E156="","",E159-F159)</f>
        <v>0</v>
      </c>
      <c r="J159" s="113" t="str">
        <f>IF(E156="","",IFERROR((E159/F159-1)*100,"ND"))</f>
        <v>ND</v>
      </c>
      <c r="K159" s="113">
        <f>IF(E158="","",IFERROR((E159/VLOOKUP(B159&amp;"|"&amp;VLOOKUP(TDPrimas_!$B$4,Cat!R:T,2,0),'TD Operación'!A:D,4,0))*100,"ND"))</f>
        <v>0</v>
      </c>
      <c r="L159" s="113">
        <f>IF(E156="","",(VLOOKUP(B159,'TDPrimas Vida'!$B:$N,13,0)))</f>
        <v>0</v>
      </c>
    </row>
    <row r="160" spans="1:12" s="25" customFormat="1" ht="14.5" x14ac:dyDescent="0.35">
      <c r="A160"/>
      <c r="B160" s="83" t="str">
        <f>IF(C160="",B156,D160)</f>
        <v>TOTAL RESTO</v>
      </c>
      <c r="C160" s="54">
        <f>IF('TDPrimas Vida'!A44="","",'TDPrimas Vida'!A44)</f>
        <v>150.1</v>
      </c>
      <c r="D160" s="70" t="str">
        <f>IF('TDPrimas Vida'!B44="","",'TDPrimas Vida'!B44)</f>
        <v>TOTAL RESTO</v>
      </c>
      <c r="E160" s="111">
        <f>IF('TDPrimas Vida'!C44="","",'TDPrimas Vida'!C44)</f>
        <v>28813069.421429999</v>
      </c>
      <c r="F160" s="111">
        <f>IF('TDPrimas Vida'!D44="","",'TDPrimas Vida'!D44)</f>
        <v>23811408.348359998</v>
      </c>
      <c r="G160" s="112">
        <f>IF('TDPrimas Vida'!C44="","",IFERROR((E160/VLOOKUP("TOTAL",$D$12:$L$312,2,0))*100,""))</f>
        <v>7.665199401606845</v>
      </c>
      <c r="H160" s="112">
        <f>IF('TDPrimas Vida'!C44="","",IFERROR((E160/VLOOKUP("TOTAL",$D$12:$L$312,3,0))*100,""))</f>
        <v>9.1933314876003305</v>
      </c>
      <c r="I160" s="111">
        <f>IF('TDPrimas Vida'!C44="","",E160-F160)</f>
        <v>5001661.0730700009</v>
      </c>
      <c r="J160" s="113">
        <f>IFERROR(IF('TDPrimas Vida'!C44="","",(E160/F160-1)*100),"ND")</f>
        <v>21.005313923040127</v>
      </c>
      <c r="K160" s="113">
        <f>IF(E159="","",IFERROR((E160/VLOOKUP(B160&amp;"|"&amp;VLOOKUP(TDPrimas_!$B$4,Cat!R:T,2,0),'TD Operación'!A:D,4,0))*100,"ND"))</f>
        <v>15.208354651358208</v>
      </c>
      <c r="L160" s="113">
        <f>IF('TDPrimas Vida'!E44="","",'TDPrimas Vida'!E44)</f>
        <v>22.532984239992199</v>
      </c>
    </row>
    <row r="161" spans="1:12" ht="14" x14ac:dyDescent="0.3">
      <c r="B161" s="83" t="str">
        <f>IF(C161="",B160,D161)</f>
        <v>TOTAL RESTO</v>
      </c>
      <c r="C161" s="54"/>
      <c r="D161" s="70" t="str">
        <f>IF(D160="","","1er Año")</f>
        <v>1er Año</v>
      </c>
      <c r="E161" s="111">
        <f>IF(E160="","",(VLOOKUP(B161,'TDPrimas Vida'!$B:$N,5,0)))</f>
        <v>21108014.464670002</v>
      </c>
      <c r="F161" s="111">
        <f>IF(E160="","",(VLOOKUP(B161,'TDPrimas Vida'!$B:$N,6,0)))</f>
        <v>17412524.831359997</v>
      </c>
      <c r="G161" s="112">
        <f>IFERROR((E161/VLOOKUP("TOTAL",$D$12:$L$312,2,0))*100,"")</f>
        <v>5.615407976054053</v>
      </c>
      <c r="H161" s="112">
        <f>IFERROR((E161/VLOOKUP("TOTAL",$D$12:$L$312,3,0))*100,"")</f>
        <v>6.7348941961193898</v>
      </c>
      <c r="I161" s="111">
        <f>IF(E160="","",E161-F161)</f>
        <v>3695489.6333100051</v>
      </c>
      <c r="J161" s="113">
        <f>IF(E160="","",IFERROR((E161/F161-1)*100,"ND"))</f>
        <v>21.223169351376427</v>
      </c>
      <c r="K161" s="113">
        <f>IF(E160="","",IFERROR((E161/VLOOKUP(B161&amp;"|"&amp;VLOOKUP(TDPrimas_!$B$4,Cat!R:T,2,0),'TD Operación'!A:D,4,0))*100,"ND"))</f>
        <v>11.141408270995939</v>
      </c>
      <c r="L161" s="113">
        <f>IF(E160="","",(VLOOKUP(B161,'TDPrimas Vida'!$B:$N,7,0)))</f>
        <v>21.223169351376427</v>
      </c>
    </row>
    <row r="162" spans="1:12" ht="14" x14ac:dyDescent="0.3">
      <c r="B162" s="83" t="str">
        <f>IF(C162="",B161,D162)</f>
        <v>TOTAL RESTO</v>
      </c>
      <c r="C162" s="54"/>
      <c r="D162" s="70" t="str">
        <f>IF(D161="","","Renovación")</f>
        <v>Renovación</v>
      </c>
      <c r="E162" s="111">
        <f>IF(E160="","",(VLOOKUP(B162,'TDPrimas Vida'!$B:$N,8,0)))</f>
        <v>6723168.9204900004</v>
      </c>
      <c r="F162" s="111">
        <f>IF(E160="","",(VLOOKUP(B162,'TDPrimas Vida'!$B:$N,9,0)))</f>
        <v>5678300.277999999</v>
      </c>
      <c r="G162" s="112">
        <f>IFERROR((E162/VLOOKUP("TOTAL",$D$12:$L$312,2,0))*100,"")</f>
        <v>1.7885782882927588</v>
      </c>
      <c r="H162" s="112">
        <f>IFERROR((E162/VLOOKUP("TOTAL",$D$12:$L$312,3,0))*100,"")</f>
        <v>2.1451487736057064</v>
      </c>
      <c r="I162" s="111">
        <f>IF(E160="","",E162-F162)</f>
        <v>1044868.6424900014</v>
      </c>
      <c r="J162" s="113">
        <f>IF(E160="","",IFERROR((E162/F162-1)*100,"ND"))</f>
        <v>18.401081156948319</v>
      </c>
      <c r="K162" s="113">
        <f>IF(E161="","",IFERROR((E162/VLOOKUP(B162&amp;"|"&amp;VLOOKUP(TDPrimas_!$B$4,Cat!R:T,2,0),'TD Operación'!A:D,4,0))*100,"ND"))</f>
        <v>3.5486791021213744</v>
      </c>
      <c r="L162" s="113">
        <f>IF(E160="","",(VLOOKUP(B162,'TDPrimas Vida'!$B:$N,10,0)))</f>
        <v>1.7885782882927592</v>
      </c>
    </row>
    <row r="163" spans="1:12" ht="14" x14ac:dyDescent="0.3">
      <c r="B163" s="83" t="str">
        <f>IF(C163="",B162,D163)</f>
        <v>TOTAL RESTO</v>
      </c>
      <c r="C163" s="54"/>
      <c r="D163" s="70" t="str">
        <f>IF(D162="","","Únicas")</f>
        <v>Únicas</v>
      </c>
      <c r="E163" s="111">
        <f>IF(E161="","",(VLOOKUP(B163,'TDPrimas Vida'!$B:$N,11,0)))</f>
        <v>981886.03627000004</v>
      </c>
      <c r="F163" s="111">
        <f>IF(E161="","",(VLOOKUP(B163,'TDPrimas Vida'!$B:$N,12,0)))</f>
        <v>720674.51546000002</v>
      </c>
      <c r="G163" s="112">
        <f>IFERROR((E163/VLOOKUP("TOTAL",$D$12:$L$312,2,0))*100,"")</f>
        <v>0.26121313726003537</v>
      </c>
      <c r="H163" s="112">
        <f>IFERROR((E163/VLOOKUP("TOTAL",$D$12:$L$312,3,0))*100,"")</f>
        <v>0.31328851787523543</v>
      </c>
      <c r="I163" s="111">
        <f>IF(E160="","",E163-F163)</f>
        <v>261211.52081000002</v>
      </c>
      <c r="J163" s="113">
        <f>IF(E160="","",IFERROR((E163/F163-1)*100,"ND"))</f>
        <v>36.245422199128406</v>
      </c>
      <c r="K163" s="113">
        <f>IF(E162="","",IFERROR((E163/VLOOKUP(B163&amp;"|"&amp;VLOOKUP(TDPrimas_!$B$4,Cat!R:T,2,0),'TD Operación'!A:D,4,0))*100,"ND"))</f>
        <v>0.51826727824089647</v>
      </c>
      <c r="L163" s="113">
        <f>IF(E160="","",(VLOOKUP(B163,'TDPrimas Vida'!$B:$N,13,0)))</f>
        <v>0.26121313726003542</v>
      </c>
    </row>
    <row r="164" spans="1:12" s="25" customFormat="1" ht="14.5" x14ac:dyDescent="0.35">
      <c r="A164"/>
      <c r="B164" s="83" t="str">
        <f>IF(C164="",B160,D164)</f>
        <v>TOTAL</v>
      </c>
      <c r="C164" s="54">
        <f>IF('TDPrimas Vida'!A45="","",'TDPrimas Vida'!A45)</f>
        <v>201.1</v>
      </c>
      <c r="D164" s="70" t="str">
        <f>IF('TDPrimas Vida'!B45="","",'TDPrimas Vida'!B45)</f>
        <v>TOTAL</v>
      </c>
      <c r="E164" s="111">
        <f>IF('TDPrimas Vida'!C45="","",'TDPrimas Vida'!C45)</f>
        <v>375894584.23469001</v>
      </c>
      <c r="F164" s="111">
        <f>IF('TDPrimas Vida'!D45="","",'TDPrimas Vida'!D45)</f>
        <v>313412710.72724986</v>
      </c>
      <c r="G164" s="112">
        <f>IF('TDPrimas Vida'!C45="","",IFERROR((E164/VLOOKUP("TOTAL",$D$12:$L$312,2,0))*100,""))</f>
        <v>100</v>
      </c>
      <c r="H164" s="112">
        <f>IF('TDPrimas Vida'!C45="","",IFERROR((E164/VLOOKUP("TOTAL",$D$12:$L$312,3,0))*100,""))</f>
        <v>119.93597303774177</v>
      </c>
      <c r="I164" s="111">
        <f>IF('TDPrimas Vida'!C45="","",E164-F164)</f>
        <v>62481873.50744015</v>
      </c>
      <c r="J164" s="113">
        <f>IFERROR(IF('TDPrimas Vida'!C45="","",(E164/F164-1)*100),"ND")</f>
        <v>19.935973037741771</v>
      </c>
      <c r="K164" s="113">
        <f>IF(E163="","",IFERROR((E164/VLOOKUP(B164&amp;"|"&amp;VLOOKUP(TDPrimas_!$B$4,Cat!R:T,2,0),'TD Operación'!A:D,4,0))*100,"ND"))</f>
        <v>41.071081761650333</v>
      </c>
      <c r="L164" s="113">
        <f>IF('TDPrimas Vida'!E45="","",'TDPrimas Vida'!E45)</f>
        <v>49.949427576120357</v>
      </c>
    </row>
    <row r="165" spans="1:12" ht="14" x14ac:dyDescent="0.3">
      <c r="B165" s="83" t="str">
        <f>IF(C165="",B164,D165)</f>
        <v>TOTAL</v>
      </c>
      <c r="C165" s="54"/>
      <c r="D165" s="70" t="str">
        <f>IF(D164="","","1er Año")</f>
        <v>1er Año</v>
      </c>
      <c r="E165" s="111">
        <f>IF(E164="","",(VLOOKUP(B165,'TDPrimas Vida'!$B:$N,5,0)))</f>
        <v>185707394.90734997</v>
      </c>
      <c r="F165" s="111">
        <f>IF(E164="","",(VLOOKUP(B165,'TDPrimas Vida'!$B:$N,6,0)))</f>
        <v>143000092.11051995</v>
      </c>
      <c r="G165" s="112">
        <f>IFERROR((E165/VLOOKUP("TOTAL",$D$12:$L$312,2,0))*100,"")</f>
        <v>49.404115594121848</v>
      </c>
      <c r="H165" s="112">
        <f>IFERROR((E165/VLOOKUP("TOTAL",$D$12:$L$312,3,0))*100,"")</f>
        <v>59.253306758500756</v>
      </c>
      <c r="I165" s="111">
        <f>IF(E164="","",E165-F165)</f>
        <v>42707302.796830028</v>
      </c>
      <c r="J165" s="113">
        <f>IF(E164="","",IFERROR((E165/F165-1)*100,"ND"))</f>
        <v>29.865227473995603</v>
      </c>
      <c r="K165" s="113">
        <f>IF(E164="","",IFERROR((E165/VLOOKUP(B165&amp;"|"&amp;VLOOKUP(TDPrimas_!$B$4,Cat!R:T,2,0),'TD Operación'!A:D,4,0))*100,"ND"))</f>
        <v>20.290804709282025</v>
      </c>
      <c r="L165" s="113">
        <f>IF(E164="","",(VLOOKUP(B165,'TDPrimas Vida'!$B:$N,7,0)))</f>
        <v>29.865227473995603</v>
      </c>
    </row>
    <row r="166" spans="1:12" ht="14" x14ac:dyDescent="0.3">
      <c r="B166" s="83" t="str">
        <f>IF(C166="",B165,D166)</f>
        <v>TOTAL</v>
      </c>
      <c r="C166" s="54"/>
      <c r="D166" s="70" t="str">
        <f>IF(D165="","","Renovación")</f>
        <v>Renovación</v>
      </c>
      <c r="E166" s="111">
        <f>IF(E164="","",(VLOOKUP(B166,'TDPrimas Vida'!$B:$N,8,0)))</f>
        <v>146199710.26111001</v>
      </c>
      <c r="F166" s="111">
        <f>IF(E164="","",(VLOOKUP(B166,'TDPrimas Vida'!$B:$N,9,0)))</f>
        <v>132565051.90339999</v>
      </c>
      <c r="G166" s="112">
        <f>IFERROR((E166/VLOOKUP("TOTAL",$D$12:$L$312,2,0))*100,"")</f>
        <v>38.893805974557516</v>
      </c>
      <c r="H166" s="112">
        <f>IFERROR((E166/VLOOKUP("TOTAL",$D$12:$L$312,3,0))*100,"")</f>
        <v>46.647664646996908</v>
      </c>
      <c r="I166" s="111">
        <f>IF(E164="","",E166-F166)</f>
        <v>13634658.357710019</v>
      </c>
      <c r="J166" s="113">
        <f>IF(E164="","",IFERROR((E166/F166-1)*100,"ND"))</f>
        <v>10.28525856697553</v>
      </c>
      <c r="K166" s="113">
        <f>IF(E165="","",IFERROR((E166/VLOOKUP(B166&amp;"|"&amp;VLOOKUP(TDPrimas_!$B$4,Cat!R:T,2,0),'TD Operación'!A:D,4,0))*100,"ND"))</f>
        <v>15.974106852028161</v>
      </c>
      <c r="L166" s="113">
        <f>IF(E164="","",(VLOOKUP(B166,'TDPrimas Vida'!$B:$N,10,0)))</f>
        <v>38.89380597455753</v>
      </c>
    </row>
    <row r="167" spans="1:12" ht="14" x14ac:dyDescent="0.3">
      <c r="B167" s="83" t="str">
        <f>IF(C167="",B166,D167)</f>
        <v>TOTAL</v>
      </c>
      <c r="C167" s="54"/>
      <c r="D167" s="70" t="str">
        <f>IF(D166="","","Únicas")</f>
        <v>Únicas</v>
      </c>
      <c r="E167" s="111">
        <f>IF(E165="","",(VLOOKUP(B167,'TDPrimas Vida'!$B:$N,11,0)))</f>
        <v>43987479.066230007</v>
      </c>
      <c r="F167" s="111">
        <f>IF(E165="","",(VLOOKUP(B167,'TDPrimas Vida'!$B:$N,12,0)))</f>
        <v>37847657.98979</v>
      </c>
      <c r="G167" s="112">
        <f>IFERROR((E167/VLOOKUP("TOTAL",$D$12:$L$312,2,0))*100,"")</f>
        <v>11.702078431320627</v>
      </c>
      <c r="H167" s="112">
        <f>IFERROR((E167/VLOOKUP("TOTAL",$D$12:$L$312,3,0))*100,"")</f>
        <v>14.035001632244104</v>
      </c>
      <c r="I167" s="111">
        <f>IF(E164="","",E167-F167)</f>
        <v>6139821.0764400065</v>
      </c>
      <c r="J167" s="113">
        <f>IF(E164="","",IFERROR((E167/F167-1)*100,"ND"))</f>
        <v>16.222459730787886</v>
      </c>
      <c r="K167" s="113">
        <f>IF(E166="","",IFERROR((E167/VLOOKUP(B167&amp;"|"&amp;VLOOKUP(TDPrimas_!$B$4,Cat!R:T,2,0),'TD Operación'!A:D,4,0))*100,"ND"))</f>
        <v>4.8061702003401434</v>
      </c>
      <c r="L167" s="113">
        <f>IF(E164="","",(VLOOKUP(B167,'TDPrimas Vida'!$B:$N,13,0)))</f>
        <v>11.702078431320631</v>
      </c>
    </row>
    <row r="168" spans="1:12" s="25" customFormat="1" ht="14.5" x14ac:dyDescent="0.35">
      <c r="A168"/>
      <c r="B168" s="83" t="str">
        <f>IF(C168="",B164,D168)</f>
        <v>TOTAL</v>
      </c>
      <c r="C168" s="54" t="str">
        <f>IF('TDPrimas Vida'!A46="","",'TDPrimas Vida'!A46)</f>
        <v/>
      </c>
      <c r="D168" s="70" t="str">
        <f>IF('TDPrimas Vida'!B46="","",'TDPrimas Vida'!B46)</f>
        <v/>
      </c>
      <c r="E168" s="111" t="str">
        <f>IF('TDPrimas Vida'!C46="","",'TDPrimas Vida'!C46)</f>
        <v/>
      </c>
      <c r="F168" s="111" t="str">
        <f>IF('TDPrimas Vida'!D46="","",'TDPrimas Vida'!D46)</f>
        <v/>
      </c>
      <c r="G168" s="112" t="str">
        <f>IF('TDPrimas Vida'!C46="","",IFERROR((E168/VLOOKUP("TOTAL",$D$12:$L$312,2,0))*100,""))</f>
        <v/>
      </c>
      <c r="H168" s="112" t="str">
        <f>IF('TDPrimas Vida'!C46="","",IFERROR((E168/VLOOKUP("TOTAL",$D$12:$L$312,3,0))*100,""))</f>
        <v/>
      </c>
      <c r="I168" s="111" t="str">
        <f>IF('TDPrimas Vida'!C46="","",E168-F168)</f>
        <v/>
      </c>
      <c r="J168" s="113" t="str">
        <f>IFERROR(IF('TDPrimas Vida'!C46="","",(E168/F168-1)*100),"ND")</f>
        <v/>
      </c>
      <c r="K168" s="113" t="str">
        <f>IF(E167="","",IFERROR((E168/VLOOKUP(B168&amp;"|"&amp;VLOOKUP(TDPrimas_!$B$4,Cat!R:T,2,0),'TD Operación'!A:D,4,0))*100,"ND"))</f>
        <v>ND</v>
      </c>
      <c r="L168" s="113" t="str">
        <f>IF('TDPrimas Vida'!E46="","",'TDPrimas Vida'!E46)</f>
        <v/>
      </c>
    </row>
    <row r="169" spans="1:12" ht="14" x14ac:dyDescent="0.3">
      <c r="B169" s="83" t="str">
        <f>IF(C169="",B168,D169)</f>
        <v>TOTAL</v>
      </c>
      <c r="C169" s="54"/>
      <c r="D169" s="70" t="str">
        <f>IF(D168="","","1er Año")</f>
        <v/>
      </c>
      <c r="E169" s="111" t="str">
        <f>IF(E168="","",(VLOOKUP(B169,'TDPrimas Vida'!$B:$N,5,0)))</f>
        <v/>
      </c>
      <c r="F169" s="111" t="str">
        <f>IF(E168="","",(VLOOKUP(B169,'TDPrimas Vida'!$B:$N,6,0)))</f>
        <v/>
      </c>
      <c r="G169" s="112" t="str">
        <f>IFERROR((E169/VLOOKUP("TOTAL",$D$12:$L$312,2,0))*100,"")</f>
        <v/>
      </c>
      <c r="H169" s="112" t="str">
        <f>IFERROR((E169/VLOOKUP("TOTAL",$D$12:$L$312,3,0))*100,"")</f>
        <v/>
      </c>
      <c r="I169" s="111" t="str">
        <f>IF(E168="","",E169-F169)</f>
        <v/>
      </c>
      <c r="J169" s="113" t="str">
        <f>IF(E168="","",IFERROR((E169/F169-1)*100,"ND"))</f>
        <v/>
      </c>
      <c r="K169" s="113" t="str">
        <f>IF(E168="","",IFERROR((E169/VLOOKUP(B169&amp;"|"&amp;VLOOKUP(TDPrimas_!$B$4,Cat!R:T,2,0),'TD Operación'!A:D,4,0))*100,"ND"))</f>
        <v/>
      </c>
      <c r="L169" s="113" t="str">
        <f>IF(E168="","",(VLOOKUP(B169,'TDPrimas Vida'!$B:$N,7,0)))</f>
        <v/>
      </c>
    </row>
    <row r="170" spans="1:12" ht="14" x14ac:dyDescent="0.3">
      <c r="B170" s="83" t="str">
        <f>IF(C170="",B169,D170)</f>
        <v>TOTAL</v>
      </c>
      <c r="C170" s="54"/>
      <c r="D170" s="70" t="str">
        <f>IF(D169="","","Renovación")</f>
        <v/>
      </c>
      <c r="E170" s="111" t="str">
        <f>IF(E168="","",(VLOOKUP(B170,'TDPrimas Vida'!$B:$N,8,0)))</f>
        <v/>
      </c>
      <c r="F170" s="111" t="str">
        <f>IF(E168="","",(VLOOKUP(B170,'TDPrimas Vida'!$B:$N,9,0)))</f>
        <v/>
      </c>
      <c r="G170" s="112" t="str">
        <f>IFERROR((E170/VLOOKUP("TOTAL",$D$12:$L$312,2,0))*100,"")</f>
        <v/>
      </c>
      <c r="H170" s="112" t="str">
        <f>IFERROR((E170/VLOOKUP("TOTAL",$D$12:$L$312,3,0))*100,"")</f>
        <v/>
      </c>
      <c r="I170" s="111" t="str">
        <f>IF(E168="","",E170-F170)</f>
        <v/>
      </c>
      <c r="J170" s="113" t="str">
        <f>IF(E168="","",IFERROR((E170/F170-1)*100,"ND"))</f>
        <v/>
      </c>
      <c r="K170" s="113" t="str">
        <f>IF(E169="","",IFERROR((E170/VLOOKUP(B170&amp;"|"&amp;VLOOKUP(TDPrimas_!$B$4,Cat!R:T,2,0),'TD Operación'!A:D,4,0))*100,"ND"))</f>
        <v/>
      </c>
      <c r="L170" s="113" t="str">
        <f>IF(E168="","",(VLOOKUP(B170,'TDPrimas Vida'!$B:$N,10,0)))</f>
        <v/>
      </c>
    </row>
    <row r="171" spans="1:12" ht="14" x14ac:dyDescent="0.3">
      <c r="B171" s="83" t="str">
        <f>IF(C171="",B170,D171)</f>
        <v>TOTAL</v>
      </c>
      <c r="C171" s="54"/>
      <c r="D171" s="70" t="str">
        <f>IF(D170="","","Únicas")</f>
        <v/>
      </c>
      <c r="E171" s="111" t="str">
        <f>IF(E169="","",(VLOOKUP(B171,'TDPrimas Vida'!$B:$N,11,0)))</f>
        <v/>
      </c>
      <c r="F171" s="111" t="str">
        <f>IF(E169="","",(VLOOKUP(B171,'TDPrimas Vida'!$B:$N,12,0)))</f>
        <v/>
      </c>
      <c r="G171" s="112" t="str">
        <f>IFERROR((E171/VLOOKUP("TOTAL",$D$12:$L$312,2,0))*100,"")</f>
        <v/>
      </c>
      <c r="H171" s="112" t="str">
        <f>IFERROR((E171/VLOOKUP("TOTAL",$D$12:$L$312,3,0))*100,"")</f>
        <v/>
      </c>
      <c r="I171" s="111" t="str">
        <f>IF(E168="","",E171-F171)</f>
        <v/>
      </c>
      <c r="J171" s="113" t="str">
        <f>IF(E168="","",IFERROR((E171/F171-1)*100,"ND"))</f>
        <v/>
      </c>
      <c r="K171" s="113" t="str">
        <f>IF(E170="","",IFERROR((E171/VLOOKUP(B171&amp;"|"&amp;VLOOKUP(TDPrimas_!$B$4,Cat!R:T,2,0),'TD Operación'!A:D,4,0))*100,"ND"))</f>
        <v/>
      </c>
      <c r="L171" s="113" t="str">
        <f>IF(E168="","",(VLOOKUP(B171,'TDPrimas Vida'!$B:$N,13,0)))</f>
        <v/>
      </c>
    </row>
    <row r="172" spans="1:12" s="25" customFormat="1" ht="14.5" x14ac:dyDescent="0.35">
      <c r="A172"/>
      <c r="B172" s="83" t="str">
        <f>IF(C172="",B168,D172)</f>
        <v>TOTAL</v>
      </c>
      <c r="C172" s="54" t="str">
        <f>IF('TDPrimas Vida'!A47="","",'TDPrimas Vida'!A47)</f>
        <v/>
      </c>
      <c r="D172" s="70" t="str">
        <f>IF('TDPrimas Vida'!B47="","",'TDPrimas Vida'!B47)</f>
        <v/>
      </c>
      <c r="E172" s="111" t="str">
        <f>IF('TDPrimas Vida'!C47="","",'TDPrimas Vida'!C47)</f>
        <v/>
      </c>
      <c r="F172" s="111" t="str">
        <f>IF('TDPrimas Vida'!D47="","",'TDPrimas Vida'!D47)</f>
        <v/>
      </c>
      <c r="G172" s="112" t="str">
        <f>IF('TDPrimas Vida'!C47="","",IFERROR((E172/VLOOKUP("TOTAL",$D$12:$L$312,2,0))*100,""))</f>
        <v/>
      </c>
      <c r="H172" s="112" t="str">
        <f>IF('TDPrimas Vida'!C47="","",IFERROR((E172/VLOOKUP("TOTAL",$D$12:$L$312,3,0))*100,""))</f>
        <v/>
      </c>
      <c r="I172" s="111" t="str">
        <f>IF('TDPrimas Vida'!C47="","",E172-F172)</f>
        <v/>
      </c>
      <c r="J172" s="113" t="str">
        <f>IFERROR(IF('TDPrimas Vida'!C47="","",(E172/F172-1)*100),"ND")</f>
        <v/>
      </c>
      <c r="K172" s="113" t="str">
        <f>IF(E171="","",IFERROR((E172/VLOOKUP(B172&amp;"|"&amp;VLOOKUP(TDPrimas_!$B$4,Cat!R:T,2,0),'TD Operación'!A:D,4,0))*100,"ND"))</f>
        <v/>
      </c>
      <c r="L172" s="113" t="str">
        <f>IF('TDPrimas Vida'!E47="","",'TDPrimas Vida'!E47)</f>
        <v/>
      </c>
    </row>
    <row r="173" spans="1:12" ht="14" x14ac:dyDescent="0.3">
      <c r="B173" s="83" t="str">
        <f>IF(C173="",B172,D173)</f>
        <v>TOTAL</v>
      </c>
      <c r="C173" s="54"/>
      <c r="D173" s="70" t="str">
        <f>IF(D172="","","1er Año")</f>
        <v/>
      </c>
      <c r="E173" s="111" t="str">
        <f>IF(E172="","",(VLOOKUP(B173,'TDPrimas Vida'!$B:$N,5,0)))</f>
        <v/>
      </c>
      <c r="F173" s="111" t="str">
        <f>IF(E172="","",(VLOOKUP(B173,'TDPrimas Vida'!$B:$N,6,0)))</f>
        <v/>
      </c>
      <c r="G173" s="112" t="str">
        <f>IFERROR((E173/VLOOKUP("TOTAL",$D$12:$L$312,2,0))*100,"")</f>
        <v/>
      </c>
      <c r="H173" s="112" t="str">
        <f>IFERROR((E173/VLOOKUP("TOTAL",$D$12:$L$312,3,0))*100,"")</f>
        <v/>
      </c>
      <c r="I173" s="111" t="str">
        <f>IF(E172="","",E173-F173)</f>
        <v/>
      </c>
      <c r="J173" s="113" t="str">
        <f>IF(E172="","",IFERROR((E173/F173-1)*100,"ND"))</f>
        <v/>
      </c>
      <c r="K173" s="113" t="str">
        <f>IF(E172="","",IFERROR((E173/VLOOKUP(B173&amp;"|"&amp;VLOOKUP(TDPrimas_!$B$4,Cat!R:T,2,0),'TD Operación'!A:D,4,0))*100,"ND"))</f>
        <v/>
      </c>
      <c r="L173" s="113" t="str">
        <f>IF(E172="","",(VLOOKUP(B173,'TDPrimas Vida'!$B:$N,7,0)))</f>
        <v/>
      </c>
    </row>
    <row r="174" spans="1:12" ht="14" x14ac:dyDescent="0.3">
      <c r="B174" s="83" t="str">
        <f>IF(C174="",B173,D174)</f>
        <v>TOTAL</v>
      </c>
      <c r="C174" s="54"/>
      <c r="D174" s="70" t="str">
        <f>IF(D173="","","Renovación")</f>
        <v/>
      </c>
      <c r="E174" s="111" t="str">
        <f>IF(E172="","",(VLOOKUP(B174,'TDPrimas Vida'!$B:$N,8,0)))</f>
        <v/>
      </c>
      <c r="F174" s="111" t="str">
        <f>IF(E172="","",(VLOOKUP(B174,'TDPrimas Vida'!$B:$N,9,0)))</f>
        <v/>
      </c>
      <c r="G174" s="112" t="str">
        <f>IFERROR((E174/VLOOKUP("TOTAL",$D$12:$L$312,2,0))*100,"")</f>
        <v/>
      </c>
      <c r="H174" s="112" t="str">
        <f>IFERROR((E174/VLOOKUP("TOTAL",$D$12:$L$312,3,0))*100,"")</f>
        <v/>
      </c>
      <c r="I174" s="111" t="str">
        <f>IF(E172="","",E174-F174)</f>
        <v/>
      </c>
      <c r="J174" s="113" t="str">
        <f>IF(E172="","",IFERROR((E174/F174-1)*100,"ND"))</f>
        <v/>
      </c>
      <c r="K174" s="113" t="str">
        <f>IF(E173="","",IFERROR((E174/VLOOKUP(B174&amp;"|"&amp;VLOOKUP(TDPrimas_!$B$4,Cat!R:T,2,0),'TD Operación'!A:D,4,0))*100,"ND"))</f>
        <v/>
      </c>
      <c r="L174" s="113" t="str">
        <f>IF(E172="","",(VLOOKUP(B174,'TDPrimas Vida'!$B:$N,10,0)))</f>
        <v/>
      </c>
    </row>
    <row r="175" spans="1:12" ht="14" x14ac:dyDescent="0.3">
      <c r="B175" s="83" t="str">
        <f>IF(C175="",B174,D175)</f>
        <v>TOTAL</v>
      </c>
      <c r="C175" s="54"/>
      <c r="D175" s="70" t="str">
        <f>IF(D174="","","Únicas")</f>
        <v/>
      </c>
      <c r="E175" s="111" t="str">
        <f>IF(E173="","",(VLOOKUP(B175,'TDPrimas Vida'!$B:$N,11,0)))</f>
        <v/>
      </c>
      <c r="F175" s="111" t="str">
        <f>IF(E173="","",(VLOOKUP(B175,'TDPrimas Vida'!$B:$N,12,0)))</f>
        <v/>
      </c>
      <c r="G175" s="112" t="str">
        <f>IFERROR((E175/VLOOKUP("TOTAL",$D$12:$L$312,2,0))*100,"")</f>
        <v/>
      </c>
      <c r="H175" s="112" t="str">
        <f>IFERROR((E175/VLOOKUP("TOTAL",$D$12:$L$312,3,0))*100,"")</f>
        <v/>
      </c>
      <c r="I175" s="111" t="str">
        <f>IF(E172="","",E175-F175)</f>
        <v/>
      </c>
      <c r="J175" s="113" t="str">
        <f>IF(E172="","",IFERROR((E175/F175-1)*100,"ND"))</f>
        <v/>
      </c>
      <c r="K175" s="113" t="str">
        <f>IF(E174="","",IFERROR((E175/VLOOKUP(B175&amp;"|"&amp;VLOOKUP(TDPrimas_!$B$4,Cat!R:T,2,0),'TD Operación'!A:D,4,0))*100,"ND"))</f>
        <v/>
      </c>
      <c r="L175" s="113" t="str">
        <f>IF(E172="","",(VLOOKUP(B175,'TDPrimas Vida'!$B:$N,13,0)))</f>
        <v/>
      </c>
    </row>
    <row r="176" spans="1:12" s="25" customFormat="1" ht="14.5" x14ac:dyDescent="0.35">
      <c r="A176"/>
      <c r="B176" s="84" t="str">
        <f>IF(C176="",B172,D176)</f>
        <v>TOTAL</v>
      </c>
      <c r="C176" s="54" t="str">
        <f>IF('TDPrimas Vida'!A48="","",'TDPrimas Vida'!A48)</f>
        <v/>
      </c>
      <c r="D176" s="70" t="str">
        <f>IF('TDPrimas Vida'!B48="","",'TDPrimas Vida'!B48)</f>
        <v/>
      </c>
      <c r="E176" s="111" t="str">
        <f>IF('TDPrimas Vida'!C48="","",'TDPrimas Vida'!C48)</f>
        <v/>
      </c>
      <c r="F176" s="111" t="str">
        <f>IF('TDPrimas Vida'!D48="","",'TDPrimas Vida'!D48)</f>
        <v/>
      </c>
      <c r="G176" s="112" t="str">
        <f>IF('TDPrimas Vida'!C48="","",IFERROR((E176/VLOOKUP("TOTAL",$D$12:$L$312,2,0))*100,""))</f>
        <v/>
      </c>
      <c r="H176" s="112" t="str">
        <f>IF('TDPrimas Vida'!C48="","",IFERROR((E176/VLOOKUP("TOTAL",$D$12:$L$312,3,0))*100,""))</f>
        <v/>
      </c>
      <c r="I176" s="111" t="str">
        <f>IF('TDPrimas Vida'!C48="","",E176-F176)</f>
        <v/>
      </c>
      <c r="J176" s="113" t="str">
        <f>IFERROR(IF('TDPrimas Vida'!C48="","",(E176/F176-1)*100),"ND")</f>
        <v/>
      </c>
      <c r="K176" s="113" t="str">
        <f>IF(E175="","",IFERROR((E176/VLOOKUP(B176&amp;"|"&amp;VLOOKUP(TDPrimas_!$B$4,Cat!R:T,2,0),'TD Operación'!A:D,4,0))*100,"ND"))</f>
        <v/>
      </c>
      <c r="L176" s="113" t="str">
        <f>IF('TDPrimas Vida'!E48="","",'TDPrimas Vida'!E48)</f>
        <v/>
      </c>
    </row>
    <row r="177" spans="1:12" ht="14" x14ac:dyDescent="0.3">
      <c r="B177" s="83" t="str">
        <f>IF(C177="",B176,D177)</f>
        <v>TOTAL</v>
      </c>
      <c r="C177" s="54"/>
      <c r="D177" s="70" t="str">
        <f>IF(D176="","","1er Año")</f>
        <v/>
      </c>
      <c r="E177" s="111" t="str">
        <f>IF(E176="","",(VLOOKUP(B177,'TDPrimas Vida'!$B:$N,5,0)))</f>
        <v/>
      </c>
      <c r="F177" s="111" t="str">
        <f>IF(E176="","",(VLOOKUP(B177,'TDPrimas Vida'!$B:$N,6,0)))</f>
        <v/>
      </c>
      <c r="G177" s="112" t="str">
        <f>IFERROR((E177/VLOOKUP("TOTAL",$D$12:$L$312,2,0))*100,"")</f>
        <v/>
      </c>
      <c r="H177" s="112" t="str">
        <f>IFERROR((E177/VLOOKUP("TOTAL",$D$12:$L$312,3,0))*100,"")</f>
        <v/>
      </c>
      <c r="I177" s="111" t="str">
        <f>IF(E176="","",E177-F177)</f>
        <v/>
      </c>
      <c r="J177" s="113" t="str">
        <f>IF(E176="","",IFERROR((E177/F177-1)*100,"ND"))</f>
        <v/>
      </c>
      <c r="K177" s="113" t="str">
        <f>IF(E176="","",IFERROR((E177/VLOOKUP(B177&amp;"|"&amp;VLOOKUP(TDPrimas_!$B$4,Cat!R:T,2,0),'TD Operación'!A:D,4,0))*100,"ND"))</f>
        <v/>
      </c>
      <c r="L177" s="113" t="str">
        <f>IF(E176="","",(VLOOKUP(B177,'TDPrimas Vida'!$B:$N,7,0)))</f>
        <v/>
      </c>
    </row>
    <row r="178" spans="1:12" ht="14" x14ac:dyDescent="0.3">
      <c r="B178" s="83" t="str">
        <f>IF(C178="",B177,D178)</f>
        <v>TOTAL</v>
      </c>
      <c r="C178" s="54"/>
      <c r="D178" s="70" t="str">
        <f>IF(D177="","","Renovación")</f>
        <v/>
      </c>
      <c r="E178" s="111" t="str">
        <f>IF(E176="","",(VLOOKUP(B178,'TDPrimas Vida'!$B:$N,8,0)))</f>
        <v/>
      </c>
      <c r="F178" s="111" t="str">
        <f>IF(E176="","",(VLOOKUP(B178,'TDPrimas Vida'!$B:$N,9,0)))</f>
        <v/>
      </c>
      <c r="G178" s="112" t="str">
        <f>IFERROR((E178/VLOOKUP("TOTAL",$D$12:$L$312,2,0))*100,"")</f>
        <v/>
      </c>
      <c r="H178" s="112" t="str">
        <f>IFERROR((E178/VLOOKUP("TOTAL",$D$12:$L$312,3,0))*100,"")</f>
        <v/>
      </c>
      <c r="I178" s="111" t="str">
        <f>IF(E176="","",E178-F178)</f>
        <v/>
      </c>
      <c r="J178" s="113" t="str">
        <f>IF(E176="","",IFERROR((E178/F178-1)*100,"ND"))</f>
        <v/>
      </c>
      <c r="K178" s="113" t="str">
        <f>IF(E177="","",IFERROR((E178/VLOOKUP(B178&amp;"|"&amp;VLOOKUP(TDPrimas_!$B$4,Cat!R:T,2,0),'TD Operación'!A:D,4,0))*100,"ND"))</f>
        <v/>
      </c>
      <c r="L178" s="113" t="str">
        <f>IF(E176="","",(VLOOKUP(B178,'TDPrimas Vida'!$B:$N,10,0)))</f>
        <v/>
      </c>
    </row>
    <row r="179" spans="1:12" ht="14" x14ac:dyDescent="0.3">
      <c r="B179" s="83" t="str">
        <f>IF(C179="",B178,D179)</f>
        <v>TOTAL</v>
      </c>
      <c r="C179" s="54"/>
      <c r="D179" s="70" t="str">
        <f>IF(D178="","","Únicas")</f>
        <v/>
      </c>
      <c r="E179" s="111" t="str">
        <f>IF(E177="","",(VLOOKUP(B179,'TDPrimas Vida'!$B:$N,11,0)))</f>
        <v/>
      </c>
      <c r="F179" s="111" t="str">
        <f>IF(E177="","",(VLOOKUP(B179,'TDPrimas Vida'!$B:$N,12,0)))</f>
        <v/>
      </c>
      <c r="G179" s="112" t="str">
        <f>IFERROR((E179/VLOOKUP("TOTAL",$D$12:$L$312,2,0))*100,"")</f>
        <v/>
      </c>
      <c r="H179" s="112" t="str">
        <f>IFERROR((E179/VLOOKUP("TOTAL",$D$12:$L$312,3,0))*100,"")</f>
        <v/>
      </c>
      <c r="I179" s="111" t="str">
        <f>IF(E176="","",E179-F179)</f>
        <v/>
      </c>
      <c r="J179" s="113" t="str">
        <f>IF(E176="","",IFERROR((E179/F179-1)*100,"ND"))</f>
        <v/>
      </c>
      <c r="K179" s="113" t="str">
        <f>IF(E178="","",IFERROR((E179/VLOOKUP(B179&amp;"|"&amp;VLOOKUP(TDPrimas_!$B$4,Cat!R:T,2,0),'TD Operación'!A:D,4,0))*100,"ND"))</f>
        <v/>
      </c>
      <c r="L179" s="113" t="str">
        <f>IF(E176="","",(VLOOKUP(B179,'TDPrimas Vida'!$B:$N,13,0)))</f>
        <v/>
      </c>
    </row>
    <row r="180" spans="1:12" s="25" customFormat="1" ht="14.5" x14ac:dyDescent="0.35">
      <c r="A180"/>
      <c r="B180" s="84" t="str">
        <f>IF(C180="",B176,D180)</f>
        <v>TOTAL</v>
      </c>
      <c r="C180" s="54" t="str">
        <f>IF('TDPrimas Vida'!A49="","",'TDPrimas Vida'!A49)</f>
        <v/>
      </c>
      <c r="D180" s="70" t="str">
        <f>IF('TDPrimas Vida'!B49="","",'TDPrimas Vida'!B49)</f>
        <v/>
      </c>
      <c r="E180" s="111" t="str">
        <f>IF('TDPrimas Vida'!C49="","",'TDPrimas Vida'!C49)</f>
        <v/>
      </c>
      <c r="F180" s="111" t="str">
        <f>IF('TDPrimas Vida'!D49="","",'TDPrimas Vida'!D49)</f>
        <v/>
      </c>
      <c r="G180" s="112" t="str">
        <f>IF('TDPrimas Vida'!C49="","",IFERROR((E180/VLOOKUP("TOTAL",$D$12:$L$312,2,0))*100,""))</f>
        <v/>
      </c>
      <c r="H180" s="112" t="str">
        <f>IF('TDPrimas Vida'!C49="","",IFERROR((E180/VLOOKUP("TOTAL",$D$12:$L$312,3,0))*100,""))</f>
        <v/>
      </c>
      <c r="I180" s="111" t="str">
        <f>IF('TDPrimas Vida'!C49="","",E180-F180)</f>
        <v/>
      </c>
      <c r="J180" s="113" t="str">
        <f>IFERROR(IF('TDPrimas Vida'!C49="","",(E180/F180-1)*100),"ND")</f>
        <v/>
      </c>
      <c r="K180" s="113" t="str">
        <f>IF(E179="","",IFERROR((E180/VLOOKUP(B180&amp;"|"&amp;VLOOKUP(TDPrimas_!$B$4,Cat!R:T,2,0),'TD Operación'!A:D,4,0))*100,"ND"))</f>
        <v/>
      </c>
      <c r="L180" s="113" t="str">
        <f>IF('TDPrimas Vida'!E49="","",'TDPrimas Vida'!E49)</f>
        <v/>
      </c>
    </row>
    <row r="181" spans="1:12" ht="14" x14ac:dyDescent="0.3">
      <c r="B181" s="83" t="str">
        <f t="shared" ref="B181:B187" si="3">IF(C181="",B180,D181)</f>
        <v>TOTAL</v>
      </c>
      <c r="C181" s="54"/>
      <c r="D181" s="70" t="str">
        <f>IF(D180="","","1er Año")</f>
        <v/>
      </c>
      <c r="E181" s="111" t="str">
        <f>IF(E180="","",(VLOOKUP(B181,'TDPrimas Vida'!$B:$N,5,0)))</f>
        <v/>
      </c>
      <c r="F181" s="111" t="str">
        <f>IF(E180="","",(VLOOKUP(B181,'TDPrimas Vida'!$B:$N,6,0)))</f>
        <v/>
      </c>
      <c r="G181" s="112" t="str">
        <f>IFERROR((E181/VLOOKUP("TOTAL",$D$12:$L$312,2,0))*100,"")</f>
        <v/>
      </c>
      <c r="H181" s="112" t="str">
        <f>IFERROR((E181/VLOOKUP("TOTAL",$D$12:$L$312,3,0))*100,"")</f>
        <v/>
      </c>
      <c r="I181" s="111" t="str">
        <f>IF(E180="","",E181-F181)</f>
        <v/>
      </c>
      <c r="J181" s="113" t="str">
        <f>IF(E180="","",IFERROR((E181/F181-1)*100,"ND"))</f>
        <v/>
      </c>
      <c r="K181" s="113" t="str">
        <f>IF(E180="","",IFERROR((E181/VLOOKUP(B181&amp;"|"&amp;VLOOKUP(TDPrimas_!$B$4,Cat!R:T,2,0),'TD Operación'!A:D,4,0))*100,"ND"))</f>
        <v/>
      </c>
      <c r="L181" s="113" t="str">
        <f>IF(E180="","",(VLOOKUP(B181,'TDPrimas Vida'!$B:$N,7,0)))</f>
        <v/>
      </c>
    </row>
    <row r="182" spans="1:12" ht="14" x14ac:dyDescent="0.3">
      <c r="B182" s="83" t="str">
        <f t="shared" si="3"/>
        <v>TOTAL</v>
      </c>
      <c r="C182" s="54"/>
      <c r="D182" s="70" t="str">
        <f>IF(D181="","","Renovación")</f>
        <v/>
      </c>
      <c r="E182" s="111" t="str">
        <f>IF(E180="","",(VLOOKUP(B182,'TDPrimas Vida'!$B:$N,8,0)))</f>
        <v/>
      </c>
      <c r="F182" s="111" t="str">
        <f>IF(E180="","",(VLOOKUP(B182,'TDPrimas Vida'!$B:$N,9,0)))</f>
        <v/>
      </c>
      <c r="G182" s="112" t="str">
        <f>IFERROR((E182/VLOOKUP("TOTAL",$D$12:$L$312,2,0))*100,"")</f>
        <v/>
      </c>
      <c r="H182" s="112" t="str">
        <f>IFERROR((E182/VLOOKUP("TOTAL",$D$12:$L$312,3,0))*100,"")</f>
        <v/>
      </c>
      <c r="I182" s="111" t="str">
        <f>IF(E180="","",E182-F182)</f>
        <v/>
      </c>
      <c r="J182" s="113" t="str">
        <f>IF(E180="","",IFERROR((E182/F182-1)*100,"ND"))</f>
        <v/>
      </c>
      <c r="K182" s="113" t="str">
        <f>IF(E181="","",IFERROR((E182/VLOOKUP(B182&amp;"|"&amp;VLOOKUP(TDPrimas_!$B$4,Cat!R:T,2,0),'TD Operación'!A:D,4,0))*100,"ND"))</f>
        <v/>
      </c>
      <c r="L182" s="113" t="str">
        <f>IF(E180="","",(VLOOKUP(B182,'TDPrimas Vida'!$B:$N,10,0)))</f>
        <v/>
      </c>
    </row>
    <row r="183" spans="1:12" ht="14" x14ac:dyDescent="0.3">
      <c r="B183" s="83" t="str">
        <f t="shared" si="3"/>
        <v>TOTAL</v>
      </c>
      <c r="C183" s="54"/>
      <c r="D183" s="70" t="str">
        <f>IF(D182="","","Únicas")</f>
        <v/>
      </c>
      <c r="E183" s="111" t="str">
        <f>IF(E181="","",(VLOOKUP(B183,'TDPrimas Vida'!$B:$N,11,0)))</f>
        <v/>
      </c>
      <c r="F183" s="111" t="str">
        <f>IF(E181="","",(VLOOKUP(B183,'TDPrimas Vida'!$B:$N,12,0)))</f>
        <v/>
      </c>
      <c r="G183" s="112" t="str">
        <f>IFERROR((E183/VLOOKUP("TOTAL",$D$12:$L$312,2,0))*100,"")</f>
        <v/>
      </c>
      <c r="H183" s="112" t="str">
        <f>IFERROR((E183/VLOOKUP("TOTAL",$D$12:$L$312,3,0))*100,"")</f>
        <v/>
      </c>
      <c r="I183" s="111" t="str">
        <f>IF(E180="","",E183-F183)</f>
        <v/>
      </c>
      <c r="J183" s="113" t="str">
        <f>IF(E180="","",IFERROR((E183/F183-1)*100,"ND"))</f>
        <v/>
      </c>
      <c r="K183" s="113" t="str">
        <f>IF(E182="","",IFERROR((E183/VLOOKUP(B183&amp;"|"&amp;VLOOKUP(TDPrimas_!$B$4,Cat!R:T,2,0),'TD Operación'!A:D,4,0))*100,"ND"))</f>
        <v/>
      </c>
      <c r="L183" s="113" t="str">
        <f>IF(E180="","",(VLOOKUP(B183,'TDPrimas Vida'!$B:$N,13,0)))</f>
        <v/>
      </c>
    </row>
    <row r="184" spans="1:12" s="25" customFormat="1" ht="14.5" x14ac:dyDescent="0.35">
      <c r="A184"/>
      <c r="B184" s="84" t="str">
        <f t="shared" si="3"/>
        <v>TOTAL</v>
      </c>
      <c r="C184" s="54" t="str">
        <f>IF('TDPrimas Vida'!A51="","",'TDPrimas Vida'!A51)</f>
        <v/>
      </c>
      <c r="D184" s="70" t="str">
        <f>IF('TDPrimas Vida'!B51="","",'TDPrimas Vida'!B51)</f>
        <v/>
      </c>
      <c r="E184" s="111" t="str">
        <f>IF('TDPrimas Vida'!C51="","",'TDPrimas Vida'!C51)</f>
        <v/>
      </c>
      <c r="F184" s="111" t="str">
        <f>IF('TDPrimas Vida'!D51="","",'TDPrimas Vida'!D51)</f>
        <v/>
      </c>
      <c r="G184" s="112" t="str">
        <f>IF('TDPrimas Vida'!C51="","",IFERROR((E184/VLOOKUP("TOTAL",$D$12:$L$312,2,0))*100,""))</f>
        <v/>
      </c>
      <c r="H184" s="112" t="str">
        <f>IF('TDPrimas Vida'!C51="","",IFERROR((E184/VLOOKUP("TOTAL",$D$12:$L$312,3,0))*100,""))</f>
        <v/>
      </c>
      <c r="I184" s="111" t="str">
        <f>IF('TDPrimas Vida'!C51="","",E184-F184)</f>
        <v/>
      </c>
      <c r="J184" s="113" t="str">
        <f>IFERROR(IF('TDPrimas Vida'!C51="","",(E184/F184-1)*100),"ND")</f>
        <v/>
      </c>
      <c r="K184" s="113" t="str">
        <f>IF(E183="","",IFERROR((E184/VLOOKUP(B184&amp;"|"&amp;VLOOKUP(TDPrimas_!$B$4,Cat!R:T,2,0),'TD Operación'!A:D,4,0))*100,"ND"))</f>
        <v/>
      </c>
      <c r="L184" s="113" t="str">
        <f>IF('TDPrimas Vida'!E51="","",'TDPrimas Vida'!E51)</f>
        <v/>
      </c>
    </row>
    <row r="185" spans="1:12" ht="14" x14ac:dyDescent="0.3">
      <c r="B185" s="83" t="str">
        <f t="shared" si="3"/>
        <v>TOTAL</v>
      </c>
      <c r="C185" s="54"/>
      <c r="D185" s="70" t="str">
        <f>IF(D184="","","1er Año")</f>
        <v/>
      </c>
      <c r="E185" s="111" t="str">
        <f>IF(E184="","",(VLOOKUP(B185,'TDPrimas Vida'!$B:$N,5,0)))</f>
        <v/>
      </c>
      <c r="F185" s="111" t="str">
        <f>IF(E184="","",(VLOOKUP(B185,'TDPrimas Vida'!$B:$N,6,0)))</f>
        <v/>
      </c>
      <c r="G185" s="112" t="str">
        <f>IFERROR((E185/VLOOKUP("TOTAL",$D$12:$L$312,2,0))*100,"")</f>
        <v/>
      </c>
      <c r="H185" s="112" t="str">
        <f>IFERROR((E185/VLOOKUP("TOTAL",$D$12:$L$312,3,0))*100,"")</f>
        <v/>
      </c>
      <c r="I185" s="111" t="str">
        <f>IF(E184="","",E185-F185)</f>
        <v/>
      </c>
      <c r="J185" s="113" t="str">
        <f>IF(E184="","",IFERROR((E185/F185-1)*100,"ND"))</f>
        <v/>
      </c>
      <c r="K185" s="113" t="str">
        <f>IF(E184="","",IFERROR((E185/VLOOKUP(B185&amp;"|"&amp;VLOOKUP(TDPrimas_!$B$4,Cat!R:T,2,0),'TD Operación'!A:D,4,0))*100,"ND"))</f>
        <v/>
      </c>
      <c r="L185" s="113" t="str">
        <f>IF(E184="","",(VLOOKUP(B185,'TDPrimas Vida'!$B:$N,7,0)))</f>
        <v/>
      </c>
    </row>
    <row r="186" spans="1:12" ht="14" x14ac:dyDescent="0.3">
      <c r="B186" s="83" t="str">
        <f t="shared" si="3"/>
        <v>TOTAL</v>
      </c>
      <c r="C186" s="54"/>
      <c r="D186" s="70" t="str">
        <f>IF(D185="","","Renovación")</f>
        <v/>
      </c>
      <c r="E186" s="111" t="str">
        <f>IF(E184="","",(VLOOKUP(B186,'TDPrimas Vida'!$B:$N,8,0)))</f>
        <v/>
      </c>
      <c r="F186" s="111" t="str">
        <f>IF(E184="","",(VLOOKUP(B186,'TDPrimas Vida'!$B:$N,9,0)))</f>
        <v/>
      </c>
      <c r="G186" s="112" t="str">
        <f>IFERROR((E186/VLOOKUP("TOTAL",$D$12:$L$312,2,0))*100,"")</f>
        <v/>
      </c>
      <c r="H186" s="112" t="str">
        <f>IFERROR((E186/VLOOKUP("TOTAL",$D$12:$L$312,3,0))*100,"")</f>
        <v/>
      </c>
      <c r="I186" s="111" t="str">
        <f>IF(E184="","",E186-F186)</f>
        <v/>
      </c>
      <c r="J186" s="113" t="str">
        <f>IF(E184="","",IFERROR((E186/F186-1)*100,"ND"))</f>
        <v/>
      </c>
      <c r="K186" s="113" t="str">
        <f>IF(E185="","",IFERROR((E186/VLOOKUP(B186&amp;"|"&amp;VLOOKUP(TDPrimas_!$B$4,Cat!R:T,2,0),'TD Operación'!A:D,4,0))*100,"ND"))</f>
        <v/>
      </c>
      <c r="L186" s="113" t="str">
        <f>IF(E184="","",(VLOOKUP(B186,'TDPrimas Vida'!$B:$N,10,0)))</f>
        <v/>
      </c>
    </row>
    <row r="187" spans="1:12" ht="14" x14ac:dyDescent="0.3">
      <c r="B187" s="83" t="str">
        <f t="shared" si="3"/>
        <v>TOTAL</v>
      </c>
      <c r="C187" s="54"/>
      <c r="D187" s="70" t="str">
        <f>IF(D186="","","Únicas")</f>
        <v/>
      </c>
      <c r="E187" s="111" t="str">
        <f>IF(E185="","",(VLOOKUP(B187,'TDPrimas Vida'!$B:$N,11,0)))</f>
        <v/>
      </c>
      <c r="F187" s="111" t="str">
        <f>IF(E185="","",(VLOOKUP(B187,'TDPrimas Vida'!$B:$N,12,0)))</f>
        <v/>
      </c>
      <c r="G187" s="112" t="str">
        <f>IFERROR((E187/VLOOKUP("TOTAL",$D$12:$L$312,2,0))*100,"")</f>
        <v/>
      </c>
      <c r="H187" s="112" t="str">
        <f>IFERROR((E187/VLOOKUP("TOTAL",$D$12:$L$312,3,0))*100,"")</f>
        <v/>
      </c>
      <c r="I187" s="111" t="str">
        <f>IF(E184="","",E187-F187)</f>
        <v/>
      </c>
      <c r="J187" s="113" t="str">
        <f>IF(E184="","",IFERROR((E187/F187-1)*100,"ND"))</f>
        <v/>
      </c>
      <c r="K187" s="113" t="str">
        <f>IF(E186="","",IFERROR((E187/VLOOKUP(B187&amp;"|"&amp;VLOOKUP(TDPrimas_!$B$4,Cat!R:T,2,0),'TD Operación'!A:D,4,0))*100,"ND"))</f>
        <v/>
      </c>
      <c r="L187" s="113" t="str">
        <f>IF(E184="","",(VLOOKUP(B187,'TDPrimas Vida'!$B:$N,13,0)))</f>
        <v/>
      </c>
    </row>
    <row r="188" spans="1:12" s="25" customFormat="1" ht="14.5" x14ac:dyDescent="0.35">
      <c r="A188"/>
      <c r="B188" s="84" t="str">
        <f>IF(C188="",B184,D188)</f>
        <v>TOTAL</v>
      </c>
      <c r="C188" s="54" t="str">
        <f>IF('TDPrimas Vida'!A52="","",'TDPrimas Vida'!A52)</f>
        <v/>
      </c>
      <c r="D188" s="70" t="str">
        <f>IF('TDPrimas Vida'!B52="","",'TDPrimas Vida'!B52)</f>
        <v/>
      </c>
      <c r="E188" s="111" t="str">
        <f>IF('TDPrimas Vida'!C52="","",'TDPrimas Vida'!C52)</f>
        <v/>
      </c>
      <c r="F188" s="111" t="str">
        <f>IF('TDPrimas Vida'!D52="","",'TDPrimas Vida'!D52)</f>
        <v/>
      </c>
      <c r="G188" s="112" t="str">
        <f>IF('TDPrimas Vida'!C52="","",IFERROR((E188/VLOOKUP("TOTAL",$D$12:$L$312,2,0))*100,""))</f>
        <v/>
      </c>
      <c r="H188" s="112" t="str">
        <f>IF('TDPrimas Vida'!C52="","",IFERROR((E188/VLOOKUP("TOTAL",$D$12:$L$312,3,0))*100,""))</f>
        <v/>
      </c>
      <c r="I188" s="111" t="str">
        <f>IF('TDPrimas Vida'!C52="","",E188-F188)</f>
        <v/>
      </c>
      <c r="J188" s="113" t="str">
        <f>IFERROR(IF('TDPrimas Vida'!C52="","",(E188/F188-1)*100),"ND")</f>
        <v/>
      </c>
      <c r="K188" s="113" t="str">
        <f>IF(E187="","",IFERROR((E188/VLOOKUP(B188&amp;"|"&amp;VLOOKUP(TDPrimas_!$B$4,Cat!R:T,2,0),'TD Operación'!A:D,4,0))*100,"ND"))</f>
        <v/>
      </c>
      <c r="L188" s="113" t="str">
        <f>IF('TDPrimas Vida'!E52="","",'TDPrimas Vida'!E52)</f>
        <v/>
      </c>
    </row>
    <row r="189" spans="1:12" ht="14" x14ac:dyDescent="0.3">
      <c r="B189" s="83" t="str">
        <f>IF(C189="",B188,D189)</f>
        <v>TOTAL</v>
      </c>
      <c r="C189" s="54"/>
      <c r="D189" s="70" t="str">
        <f>IF(D188="","","1er Año")</f>
        <v/>
      </c>
      <c r="E189" s="111" t="str">
        <f>IF(E188="","",(VLOOKUP(B189,'TDPrimas Vida'!$B:$N,5,0)))</f>
        <v/>
      </c>
      <c r="F189" s="111" t="str">
        <f>IF(E188="","",(VLOOKUP(B189,'TDPrimas Vida'!$B:$N,6,0)))</f>
        <v/>
      </c>
      <c r="G189" s="112" t="str">
        <f>IFERROR((E189/VLOOKUP("TOTAL",$D$12:$L$312,2,0))*100,"")</f>
        <v/>
      </c>
      <c r="H189" s="112" t="str">
        <f>IFERROR((E189/VLOOKUP("TOTAL",$D$12:$L$312,3,0))*100,"")</f>
        <v/>
      </c>
      <c r="I189" s="111" t="str">
        <f>IF(E188="","",E189-F189)</f>
        <v/>
      </c>
      <c r="J189" s="113" t="str">
        <f>IF(E188="","",IFERROR((E189/F189-1)*100,"ND"))</f>
        <v/>
      </c>
      <c r="K189" s="113" t="str">
        <f>IF(E188="","",IFERROR((E189/VLOOKUP(B189&amp;"|"&amp;VLOOKUP(TDPrimas_!$B$4,Cat!R:T,2,0),'TD Operación'!A:D,4,0))*100,"ND"))</f>
        <v/>
      </c>
      <c r="L189" s="113" t="str">
        <f>IF(E188="","",(VLOOKUP(B189,'TDPrimas Vida'!$B:$N,7,0)))</f>
        <v/>
      </c>
    </row>
    <row r="190" spans="1:12" ht="14" x14ac:dyDescent="0.3">
      <c r="B190" s="83" t="str">
        <f>IF(C190="",B189,D190)</f>
        <v>TOTAL</v>
      </c>
      <c r="C190" s="54"/>
      <c r="D190" s="70" t="str">
        <f>IF(D189="","","Renovación")</f>
        <v/>
      </c>
      <c r="E190" s="111" t="str">
        <f>IF(E188="","",(VLOOKUP(B190,'TDPrimas Vida'!$B:$N,8,0)))</f>
        <v/>
      </c>
      <c r="F190" s="111" t="str">
        <f>IF(E188="","",(VLOOKUP(B190,'TDPrimas Vida'!$B:$N,9,0)))</f>
        <v/>
      </c>
      <c r="G190" s="112" t="str">
        <f>IFERROR((E190/VLOOKUP("TOTAL",$D$12:$L$312,2,0))*100,"")</f>
        <v/>
      </c>
      <c r="H190" s="112" t="str">
        <f>IFERROR((E190/VLOOKUP("TOTAL",$D$12:$L$312,3,0))*100,"")</f>
        <v/>
      </c>
      <c r="I190" s="111" t="str">
        <f>IF(E188="","",E190-F190)</f>
        <v/>
      </c>
      <c r="J190" s="113" t="str">
        <f>IF(E188="","",IFERROR((E190/F190-1)*100,"ND"))</f>
        <v/>
      </c>
      <c r="K190" s="113" t="str">
        <f>IF(E189="","",IFERROR((E190/VLOOKUP(B190&amp;"|"&amp;VLOOKUP(TDPrimas_!$B$4,Cat!R:T,2,0),'TD Operación'!A:D,4,0))*100,"ND"))</f>
        <v/>
      </c>
      <c r="L190" s="113" t="str">
        <f>IF(E188="","",(VLOOKUP(B190,'TDPrimas Vida'!$B:$N,10,0)))</f>
        <v/>
      </c>
    </row>
    <row r="191" spans="1:12" ht="14" x14ac:dyDescent="0.3">
      <c r="B191" s="83" t="str">
        <f>IF(C191="",B190,D191)</f>
        <v>TOTAL</v>
      </c>
      <c r="C191" s="54"/>
      <c r="D191" s="70" t="str">
        <f>IF(D190="","","Únicas")</f>
        <v/>
      </c>
      <c r="E191" s="111" t="str">
        <f>IF(E189="","",(VLOOKUP(B191,'TDPrimas Vida'!$B:$N,11,0)))</f>
        <v/>
      </c>
      <c r="F191" s="111" t="str">
        <f>IF(E189="","",(VLOOKUP(B191,'TDPrimas Vida'!$B:$N,12,0)))</f>
        <v/>
      </c>
      <c r="G191" s="112" t="str">
        <f>IFERROR((E191/VLOOKUP("TOTAL",$D$12:$L$312,2,0))*100,"")</f>
        <v/>
      </c>
      <c r="H191" s="112" t="str">
        <f>IFERROR((E191/VLOOKUP("TOTAL",$D$12:$L$312,3,0))*100,"")</f>
        <v/>
      </c>
      <c r="I191" s="111" t="str">
        <f>IF(E188="","",E191-F191)</f>
        <v/>
      </c>
      <c r="J191" s="113" t="str">
        <f>IF(E188="","",IFERROR((E191/F191-1)*100,"ND"))</f>
        <v/>
      </c>
      <c r="K191" s="113" t="str">
        <f>IF(E190="","",IFERROR((E191/VLOOKUP(B191&amp;"|"&amp;VLOOKUP(TDPrimas_!$B$4,Cat!R:T,2,0),'TD Operación'!A:D,4,0))*100,"ND"))</f>
        <v/>
      </c>
      <c r="L191" s="113" t="str">
        <f>IF(E188="","",(VLOOKUP(B191,'TDPrimas Vida'!$B:$N,13,0)))</f>
        <v/>
      </c>
    </row>
    <row r="192" spans="1:12" s="25" customFormat="1" ht="14.5" x14ac:dyDescent="0.35">
      <c r="A192"/>
      <c r="B192" s="84" t="str">
        <f>IF(C192="",B188,D192)</f>
        <v>TOTAL</v>
      </c>
      <c r="C192" s="54" t="str">
        <f>IF('TDPrimas Vida'!A53="","",'TDPrimas Vida'!A53)</f>
        <v/>
      </c>
      <c r="D192" s="70" t="str">
        <f>IF('TDPrimas Vida'!B53="","",'TDPrimas Vida'!B53)</f>
        <v/>
      </c>
      <c r="E192" s="111" t="str">
        <f>IF('TDPrimas Vida'!C53="","",'TDPrimas Vida'!C53)</f>
        <v/>
      </c>
      <c r="F192" s="111" t="str">
        <f>IF('TDPrimas Vida'!D53="","",'TDPrimas Vida'!D53)</f>
        <v/>
      </c>
      <c r="G192" s="112" t="str">
        <f>IF('TDPrimas Vida'!C53="","",IFERROR((E192/VLOOKUP("TOTAL",$D$12:$L$312,2,0))*100,""))</f>
        <v/>
      </c>
      <c r="H192" s="112" t="str">
        <f>IF('TDPrimas Vida'!C53="","",IFERROR((E192/VLOOKUP("TOTAL",$D$12:$L$312,3,0))*100,""))</f>
        <v/>
      </c>
      <c r="I192" s="111" t="str">
        <f>IF('TDPrimas Vida'!C53="","",E192-F192)</f>
        <v/>
      </c>
      <c r="J192" s="113" t="str">
        <f>IFERROR(IF('TDPrimas Vida'!C53="","",(E192/F192-1)*100),"ND")</f>
        <v/>
      </c>
      <c r="K192" s="113" t="str">
        <f>IF(E191="","",IFERROR((E192/VLOOKUP(B192&amp;"|"&amp;VLOOKUP(TDPrimas_!$B$4,Cat!R:T,2,0),'TD Operación'!A:D,4,0))*100,"ND"))</f>
        <v/>
      </c>
      <c r="L192" s="113" t="str">
        <f>IF('TDPrimas Vida'!E53="","",'TDPrimas Vida'!E53)</f>
        <v/>
      </c>
    </row>
    <row r="193" spans="1:12" ht="14" x14ac:dyDescent="0.3">
      <c r="B193" s="83" t="str">
        <f>IF(C193="",B192,D193)</f>
        <v>TOTAL</v>
      </c>
      <c r="C193" s="54"/>
      <c r="D193" s="70" t="str">
        <f>IF(D192="","","1er Año")</f>
        <v/>
      </c>
      <c r="E193" s="111" t="str">
        <f>IF(E192="","",(VLOOKUP(B193,'TDPrimas Vida'!$B:$N,5,0)))</f>
        <v/>
      </c>
      <c r="F193" s="111" t="str">
        <f>IF(E192="","",(VLOOKUP(B193,'TDPrimas Vida'!$B:$N,6,0)))</f>
        <v/>
      </c>
      <c r="G193" s="112" t="str">
        <f>IFERROR((E193/VLOOKUP("TOTAL",$D$12:$L$312,2,0))*100,"")</f>
        <v/>
      </c>
      <c r="H193" s="112" t="str">
        <f>IFERROR((E193/VLOOKUP("TOTAL",$D$12:$L$312,3,0))*100,"")</f>
        <v/>
      </c>
      <c r="I193" s="111" t="str">
        <f>IF(E192="","",E193-F193)</f>
        <v/>
      </c>
      <c r="J193" s="113" t="str">
        <f>IF(E192="","",IFERROR((E193/F193-1)*100,"ND"))</f>
        <v/>
      </c>
      <c r="K193" s="113" t="str">
        <f>IF(E192="","",IFERROR((E193/VLOOKUP(B193&amp;"|"&amp;VLOOKUP(TDPrimas_!$B$4,Cat!R:T,2,0),'TD Operación'!A:D,4,0))*100,"ND"))</f>
        <v/>
      </c>
      <c r="L193" s="113" t="str">
        <f>IF(E192="","",(VLOOKUP(B193,'TDPrimas Vida'!$B:$N,7,0)))</f>
        <v/>
      </c>
    </row>
    <row r="194" spans="1:12" ht="14" x14ac:dyDescent="0.3">
      <c r="B194" s="83" t="str">
        <f>IF(C194="",B193,D194)</f>
        <v>TOTAL</v>
      </c>
      <c r="C194" s="54"/>
      <c r="D194" s="70" t="str">
        <f>IF(D193="","","Renovación")</f>
        <v/>
      </c>
      <c r="E194" s="111" t="str">
        <f>IF(E192="","",(VLOOKUP(B194,'TDPrimas Vida'!$B:$N,8,0)))</f>
        <v/>
      </c>
      <c r="F194" s="111" t="str">
        <f>IF(E192="","",(VLOOKUP(B194,'TDPrimas Vida'!$B:$N,9,0)))</f>
        <v/>
      </c>
      <c r="G194" s="112" t="str">
        <f>IFERROR((E194/VLOOKUP("TOTAL",$D$12:$L$312,2,0))*100,"")</f>
        <v/>
      </c>
      <c r="H194" s="112" t="str">
        <f>IFERROR((E194/VLOOKUP("TOTAL",$D$12:$L$312,3,0))*100,"")</f>
        <v/>
      </c>
      <c r="I194" s="111" t="str">
        <f>IF(E192="","",E194-F194)</f>
        <v/>
      </c>
      <c r="J194" s="113" t="str">
        <f>IF(E192="","",IFERROR((E194/F194-1)*100,"ND"))</f>
        <v/>
      </c>
      <c r="K194" s="113" t="str">
        <f>IF(E193="","",IFERROR((E194/VLOOKUP(B194&amp;"|"&amp;VLOOKUP(TDPrimas_!$B$4,Cat!R:T,2,0),'TD Operación'!A:D,4,0))*100,"ND"))</f>
        <v/>
      </c>
      <c r="L194" s="113" t="str">
        <f>IF(E192="","",(VLOOKUP(B194,'TDPrimas Vida'!$B:$N,10,0)))</f>
        <v/>
      </c>
    </row>
    <row r="195" spans="1:12" ht="14" x14ac:dyDescent="0.3">
      <c r="B195" s="83" t="str">
        <f>IF(C195="",B194,D195)</f>
        <v>TOTAL</v>
      </c>
      <c r="C195" s="54"/>
      <c r="D195" s="70" t="str">
        <f>IF(D194="","","Únicas")</f>
        <v/>
      </c>
      <c r="E195" s="111" t="str">
        <f>IF(E193="","",(VLOOKUP(B195,'TDPrimas Vida'!$B:$N,11,0)))</f>
        <v/>
      </c>
      <c r="F195" s="111" t="str">
        <f>IF(E193="","",(VLOOKUP(B195,'TDPrimas Vida'!$B:$N,12,0)))</f>
        <v/>
      </c>
      <c r="G195" s="112" t="str">
        <f>IFERROR((E195/VLOOKUP("TOTAL",$D$12:$L$312,2,0))*100,"")</f>
        <v/>
      </c>
      <c r="H195" s="112" t="str">
        <f>IFERROR((E195/VLOOKUP("TOTAL",$D$12:$L$312,3,0))*100,"")</f>
        <v/>
      </c>
      <c r="I195" s="111" t="str">
        <f>IF(E192="","",E195-F195)</f>
        <v/>
      </c>
      <c r="J195" s="113" t="str">
        <f>IF(E192="","",IFERROR((E195/F195-1)*100,"ND"))</f>
        <v/>
      </c>
      <c r="K195" s="113" t="str">
        <f>IF(E194="","",IFERROR((E195/VLOOKUP(B195&amp;"|"&amp;VLOOKUP(TDPrimas_!$B$4,Cat!R:T,2,0),'TD Operación'!A:D,4,0))*100,"ND"))</f>
        <v/>
      </c>
      <c r="L195" s="113" t="str">
        <f>IF(E192="","",(VLOOKUP(B195,'TDPrimas Vida'!$B:$N,13,0)))</f>
        <v/>
      </c>
    </row>
    <row r="196" spans="1:12" s="25" customFormat="1" ht="14.5" x14ac:dyDescent="0.35">
      <c r="A196"/>
      <c r="B196" s="84" t="str">
        <f>IF(C196="",B192,D196)</f>
        <v>TOTAL</v>
      </c>
      <c r="C196" s="54" t="str">
        <f>IF('TDPrimas Vida'!A54="","",'TDPrimas Vida'!A54)</f>
        <v/>
      </c>
      <c r="D196" s="70" t="str">
        <f>IF('TDPrimas Vida'!B54="","",'TDPrimas Vida'!B54)</f>
        <v/>
      </c>
      <c r="E196" s="111" t="str">
        <f>IF('TDPrimas Vida'!C54="","",'TDPrimas Vida'!C54)</f>
        <v/>
      </c>
      <c r="F196" s="111" t="str">
        <f>IF('TDPrimas Vida'!D54="","",'TDPrimas Vida'!D54)</f>
        <v/>
      </c>
      <c r="G196" s="112" t="str">
        <f>IF('TDPrimas Vida'!C54="","",IFERROR((E196/VLOOKUP("TOTAL",$D$12:$L$312,2,0))*100,""))</f>
        <v/>
      </c>
      <c r="H196" s="112" t="str">
        <f>IF('TDPrimas Vida'!C54="","",IFERROR((E196/VLOOKUP("TOTAL",$D$12:$L$312,3,0))*100,""))</f>
        <v/>
      </c>
      <c r="I196" s="111" t="str">
        <f>IF('TDPrimas Vida'!C54="","",E196-F196)</f>
        <v/>
      </c>
      <c r="J196" s="113" t="str">
        <f>IFERROR(IF('TDPrimas Vida'!C54="","",(E196/F196-1)*100),"ND")</f>
        <v/>
      </c>
      <c r="K196" s="113" t="str">
        <f>IF(E195="","",IFERROR((E196/VLOOKUP(B196&amp;"|"&amp;VLOOKUP(TDPrimas_!$B$4,Cat!R:T,2,0),'TD Operación'!A:D,4,0))*100,"ND"))</f>
        <v/>
      </c>
      <c r="L196" s="113" t="str">
        <f>IF('TDPrimas Vida'!E54="","",'TDPrimas Vida'!E54)</f>
        <v/>
      </c>
    </row>
    <row r="197" spans="1:12" ht="14" x14ac:dyDescent="0.3">
      <c r="B197" s="83" t="str">
        <f>IF(C197="",B196,D197)</f>
        <v>TOTAL</v>
      </c>
      <c r="C197" s="54"/>
      <c r="D197" s="70" t="str">
        <f>IF(D196="","","1er Año")</f>
        <v/>
      </c>
      <c r="E197" s="111" t="str">
        <f>IF(E196="","",(VLOOKUP(B197,'TDPrimas Vida'!$B:$N,5,0)))</f>
        <v/>
      </c>
      <c r="F197" s="111" t="str">
        <f>IF(E196="","",(VLOOKUP(B197,'TDPrimas Vida'!$B:$N,6,0)))</f>
        <v/>
      </c>
      <c r="G197" s="112" t="str">
        <f>IFERROR((E197/VLOOKUP("TOTAL",$D$12:$L$312,2,0))*100,"")</f>
        <v/>
      </c>
      <c r="H197" s="112" t="str">
        <f>IFERROR((E197/VLOOKUP("TOTAL",$D$12:$L$312,3,0))*100,"")</f>
        <v/>
      </c>
      <c r="I197" s="111" t="str">
        <f>IF(E196="","",E197-F197)</f>
        <v/>
      </c>
      <c r="J197" s="113" t="str">
        <f>IF(E196="","",IFERROR((E197/F197-1)*100,"ND"))</f>
        <v/>
      </c>
      <c r="K197" s="113" t="str">
        <f>IF(E196="","",IFERROR((E197/VLOOKUP(B197&amp;"|"&amp;VLOOKUP(TDPrimas_!$B$4,Cat!R:T,2,0),'TD Operación'!A:D,4,0))*100,"ND"))</f>
        <v/>
      </c>
      <c r="L197" s="113" t="str">
        <f>IF(E196="","",(VLOOKUP(B197,'TDPrimas Vida'!$B:$N,7,0)))</f>
        <v/>
      </c>
    </row>
    <row r="198" spans="1:12" ht="14" x14ac:dyDescent="0.3">
      <c r="B198" s="83" t="str">
        <f>IF(C198="",B197,D198)</f>
        <v>TOTAL</v>
      </c>
      <c r="C198" s="54"/>
      <c r="D198" s="70" t="str">
        <f>IF(D197="","","Renovación")</f>
        <v/>
      </c>
      <c r="E198" s="111" t="str">
        <f>IF(E196="","",(VLOOKUP(B198,'TDPrimas Vida'!$B:$N,8,0)))</f>
        <v/>
      </c>
      <c r="F198" s="111" t="str">
        <f>IF(E196="","",(VLOOKUP(B198,'TDPrimas Vida'!$B:$N,9,0)))</f>
        <v/>
      </c>
      <c r="G198" s="112" t="str">
        <f>IFERROR((E198/VLOOKUP("TOTAL",$D$12:$L$312,2,0))*100,"")</f>
        <v/>
      </c>
      <c r="H198" s="112" t="str">
        <f>IFERROR((E198/VLOOKUP("TOTAL",$D$12:$L$312,3,0))*100,"")</f>
        <v/>
      </c>
      <c r="I198" s="111" t="str">
        <f>IF(E196="","",E198-F198)</f>
        <v/>
      </c>
      <c r="J198" s="113" t="str">
        <f>IF(E196="","",IFERROR((E198/F198-1)*100,"ND"))</f>
        <v/>
      </c>
      <c r="K198" s="113" t="str">
        <f>IF(E197="","",IFERROR((E198/VLOOKUP(B198&amp;"|"&amp;VLOOKUP(TDPrimas_!$B$4,Cat!R:T,2,0),'TD Operación'!A:D,4,0))*100,"ND"))</f>
        <v/>
      </c>
      <c r="L198" s="113" t="str">
        <f>IF(E196="","",(VLOOKUP(B198,'TDPrimas Vida'!$B:$N,10,0)))</f>
        <v/>
      </c>
    </row>
    <row r="199" spans="1:12" ht="14" x14ac:dyDescent="0.3">
      <c r="B199" s="83" t="str">
        <f>IF(C199="",B198,D199)</f>
        <v>TOTAL</v>
      </c>
      <c r="C199" s="54"/>
      <c r="D199" s="70" t="str">
        <f>IF(D198="","","Únicas")</f>
        <v/>
      </c>
      <c r="E199" s="111" t="str">
        <f>IF(E197="","",(VLOOKUP(B199,'TDPrimas Vida'!$B:$N,11,0)))</f>
        <v/>
      </c>
      <c r="F199" s="111" t="str">
        <f>IF(E197="","",(VLOOKUP(B199,'TDPrimas Vida'!$B:$N,12,0)))</f>
        <v/>
      </c>
      <c r="G199" s="112" t="str">
        <f>IFERROR((E199/VLOOKUP("TOTAL",$D$12:$L$312,2,0))*100,"")</f>
        <v/>
      </c>
      <c r="H199" s="112" t="str">
        <f>IFERROR((E199/VLOOKUP("TOTAL",$D$12:$L$312,3,0))*100,"")</f>
        <v/>
      </c>
      <c r="I199" s="111" t="str">
        <f>IF(E196="","",E199-F199)</f>
        <v/>
      </c>
      <c r="J199" s="113" t="str">
        <f>IF(E196="","",IFERROR((E199/F199-1)*100,"ND"))</f>
        <v/>
      </c>
      <c r="K199" s="113" t="str">
        <f>IF(E198="","",IFERROR((E199/VLOOKUP(B199&amp;"|"&amp;VLOOKUP(TDPrimas_!$B$4,Cat!R:T,2,0),'TD Operación'!A:D,4,0))*100,"ND"))</f>
        <v/>
      </c>
      <c r="L199" s="113" t="str">
        <f>IF(E196="","",(VLOOKUP(B199,'TDPrimas Vida'!$B:$N,13,0)))</f>
        <v/>
      </c>
    </row>
    <row r="200" spans="1:12" s="25" customFormat="1" ht="14.5" x14ac:dyDescent="0.35">
      <c r="A200"/>
      <c r="B200" s="85" t="str">
        <f>IF(C200="",B196,D200)</f>
        <v>TOTAL</v>
      </c>
      <c r="C200" s="54" t="str">
        <f>IF('TDPrimas Vida'!A55="","",'TDPrimas Vida'!A55)</f>
        <v/>
      </c>
      <c r="D200" s="70" t="str">
        <f>IF('TDPrimas Vida'!B55="","",'TDPrimas Vida'!B55)</f>
        <v/>
      </c>
      <c r="E200" s="111" t="str">
        <f>IF('TDPrimas Vida'!C55="","",'TDPrimas Vida'!C55)</f>
        <v/>
      </c>
      <c r="F200" s="111" t="str">
        <f>IF('TDPrimas Vida'!D55="","",'TDPrimas Vida'!D55)</f>
        <v/>
      </c>
      <c r="G200" s="112" t="str">
        <f>IF('TDPrimas Vida'!C55="","",IFERROR((E200/VLOOKUP("TOTAL",$D$12:$L$312,2,0))*100,""))</f>
        <v/>
      </c>
      <c r="H200" s="112" t="str">
        <f>IF('TDPrimas Vida'!C55="","",IFERROR((E200/VLOOKUP("TOTAL",$D$12:$L$312,3,0))*100,""))</f>
        <v/>
      </c>
      <c r="I200" s="111" t="str">
        <f>IF('TDPrimas Vida'!C55="","",E200-F200)</f>
        <v/>
      </c>
      <c r="J200" s="113" t="str">
        <f>IFERROR(IF('TDPrimas Vida'!C55="","",(E200/F200-1)*100),"ND")</f>
        <v/>
      </c>
      <c r="K200" s="113" t="str">
        <f>IF(E199="","",IFERROR((E200/VLOOKUP(B200&amp;"|"&amp;VLOOKUP(TDPrimas_!$B$4,Cat!R:T,2,0),'TD Operación'!A:D,4,0))*100,"ND"))</f>
        <v/>
      </c>
      <c r="L200" s="113" t="str">
        <f>IF('TDPrimas Vida'!E55="","",'TDPrimas Vida'!E55)</f>
        <v/>
      </c>
    </row>
    <row r="201" spans="1:12" ht="14" x14ac:dyDescent="0.3">
      <c r="B201" s="83" t="str">
        <f>IF(C201="",B200,D201)</f>
        <v>TOTAL</v>
      </c>
      <c r="C201" s="54"/>
      <c r="D201" s="70" t="str">
        <f>IF(D200="","","1er Año")</f>
        <v/>
      </c>
      <c r="E201" s="111" t="str">
        <f>IF(E200="","",(VLOOKUP(B201,'TDPrimas Vida'!$B:$N,5,0)))</f>
        <v/>
      </c>
      <c r="F201" s="111" t="str">
        <f>IF(E200="","",(VLOOKUP(B201,'TDPrimas Vida'!$B:$N,6,0)))</f>
        <v/>
      </c>
      <c r="G201" s="112" t="str">
        <f>IFERROR((E201/VLOOKUP("TOTAL",$D$12:$L$312,2,0))*100,"")</f>
        <v/>
      </c>
      <c r="H201" s="112" t="str">
        <f>IFERROR((E201/VLOOKUP("TOTAL",$D$12:$L$312,3,0))*100,"")</f>
        <v/>
      </c>
      <c r="I201" s="111" t="str">
        <f>IF(E200="","",E201-F201)</f>
        <v/>
      </c>
      <c r="J201" s="113" t="str">
        <f>IF(E200="","",IFERROR((E201/F201-1)*100,"ND"))</f>
        <v/>
      </c>
      <c r="K201" s="113" t="str">
        <f>IF(E200="","",IFERROR((E201/VLOOKUP(B201&amp;"|"&amp;VLOOKUP(TDPrimas_!$B$4,Cat!R:T,2,0),'TD Operación'!A:D,4,0))*100,"ND"))</f>
        <v/>
      </c>
      <c r="L201" s="113" t="str">
        <f>IF(E200="","",(VLOOKUP(B201,'TDPrimas Vida'!$B:$N,7,0)))</f>
        <v/>
      </c>
    </row>
    <row r="202" spans="1:12" ht="14" x14ac:dyDescent="0.3">
      <c r="B202" s="83" t="str">
        <f>IF(C202="",B201,D202)</f>
        <v>TOTAL</v>
      </c>
      <c r="C202" s="54"/>
      <c r="D202" s="70" t="str">
        <f>IF(D201="","","Renovación")</f>
        <v/>
      </c>
      <c r="E202" s="111" t="str">
        <f>IF(E200="","",(VLOOKUP(B202,'TDPrimas Vida'!$B:$N,8,0)))</f>
        <v/>
      </c>
      <c r="F202" s="111" t="str">
        <f>IF(E200="","",(VLOOKUP(B202,'TDPrimas Vida'!$B:$N,9,0)))</f>
        <v/>
      </c>
      <c r="G202" s="112" t="str">
        <f>IFERROR((E202/VLOOKUP("TOTAL",$D$12:$L$312,2,0))*100,"")</f>
        <v/>
      </c>
      <c r="H202" s="112" t="str">
        <f>IFERROR((E202/VLOOKUP("TOTAL",$D$12:$L$312,3,0))*100,"")</f>
        <v/>
      </c>
      <c r="I202" s="111" t="str">
        <f>IF(E200="","",E202-F202)</f>
        <v/>
      </c>
      <c r="J202" s="113" t="str">
        <f>IF(E200="","",IFERROR((E202/F202-1)*100,"ND"))</f>
        <v/>
      </c>
      <c r="K202" s="113" t="str">
        <f>IF(E201="","",IFERROR((E202/VLOOKUP(B202&amp;"|"&amp;VLOOKUP(TDPrimas_!$B$4,Cat!R:T,2,0),'TD Operación'!A:D,4,0))*100,"ND"))</f>
        <v/>
      </c>
      <c r="L202" s="113" t="str">
        <f>IF(E200="","",(VLOOKUP(B202,'TDPrimas Vida'!$B:$N,10,0)))</f>
        <v/>
      </c>
    </row>
    <row r="203" spans="1:12" ht="14" x14ac:dyDescent="0.3">
      <c r="B203" s="83" t="str">
        <f>IF(C203="",B202,D203)</f>
        <v>TOTAL</v>
      </c>
      <c r="C203" s="54"/>
      <c r="D203" s="70" t="str">
        <f>IF(D202="","","Únicas")</f>
        <v/>
      </c>
      <c r="E203" s="111" t="str">
        <f>IF(E201="","",(VLOOKUP(B203,'TDPrimas Vida'!$B:$N,11,0)))</f>
        <v/>
      </c>
      <c r="F203" s="111" t="str">
        <f>IF(E201="","",(VLOOKUP(B203,'TDPrimas Vida'!$B:$N,12,0)))</f>
        <v/>
      </c>
      <c r="G203" s="112" t="str">
        <f>IFERROR((E203/VLOOKUP("TOTAL",$D$12:$L$312,2,0))*100,"")</f>
        <v/>
      </c>
      <c r="H203" s="112" t="str">
        <f>IFERROR((E203/VLOOKUP("TOTAL",$D$12:$L$312,3,0))*100,"")</f>
        <v/>
      </c>
      <c r="I203" s="111" t="str">
        <f>IF(E200="","",E203-F203)</f>
        <v/>
      </c>
      <c r="J203" s="113" t="str">
        <f>IF(E200="","",IFERROR((E203/F203-1)*100,"ND"))</f>
        <v/>
      </c>
      <c r="K203" s="113" t="str">
        <f>IF(E202="","",IFERROR((E203/VLOOKUP(B203&amp;"|"&amp;VLOOKUP(TDPrimas_!$B$4,Cat!R:T,2,0),'TD Operación'!A:D,4,0))*100,"ND"))</f>
        <v/>
      </c>
      <c r="L203" s="113" t="str">
        <f>IF(E200="","",(VLOOKUP(B203,'TDPrimas Vida'!$B:$N,13,0)))</f>
        <v/>
      </c>
    </row>
    <row r="204" spans="1:12" s="25" customFormat="1" ht="14.5" x14ac:dyDescent="0.35">
      <c r="A204"/>
      <c r="B204" s="85" t="str">
        <f>IF(C204="",B200,D204)</f>
        <v>TOTAL</v>
      </c>
      <c r="C204" s="54" t="str">
        <f>IF('TDPrimas Vida'!A56="","",'TDPrimas Vida'!A56)</f>
        <v/>
      </c>
      <c r="D204" s="70" t="str">
        <f>IF('TDPrimas Vida'!B56="","",'TDPrimas Vida'!B56)</f>
        <v/>
      </c>
      <c r="E204" s="111" t="str">
        <f>IF('TDPrimas Vida'!C56="","",'TDPrimas Vida'!C56)</f>
        <v/>
      </c>
      <c r="F204" s="111" t="str">
        <f>IF('TDPrimas Vida'!D56="","",'TDPrimas Vida'!D56)</f>
        <v/>
      </c>
      <c r="G204" s="112" t="str">
        <f>IF('TDPrimas Vida'!C56="","",IFERROR((E204/VLOOKUP("TOTAL",$D$12:$L$312,2,0))*100,""))</f>
        <v/>
      </c>
      <c r="H204" s="112" t="str">
        <f>IF('TDPrimas Vida'!C56="","",IFERROR((E204/VLOOKUP("TOTAL",$D$12:$L$312,3,0))*100,""))</f>
        <v/>
      </c>
      <c r="I204" s="111" t="str">
        <f>IF('TDPrimas Vida'!C56="","",E204-F204)</f>
        <v/>
      </c>
      <c r="J204" s="113" t="str">
        <f>IFERROR(IF('TDPrimas Vida'!C56="","",(E204/F204-1)*100),"ND")</f>
        <v/>
      </c>
      <c r="K204" s="113" t="str">
        <f>IF(E203="","",IFERROR((E204/VLOOKUP(B204&amp;"|"&amp;VLOOKUP(TDPrimas_!$B$4,Cat!R:T,2,0),'TD Operación'!A:D,4,0))*100,"ND"))</f>
        <v/>
      </c>
      <c r="L204" s="113" t="str">
        <f>IF('TDPrimas Vida'!E56="","",'TDPrimas Vida'!E56)</f>
        <v/>
      </c>
    </row>
    <row r="205" spans="1:12" ht="14" x14ac:dyDescent="0.3">
      <c r="B205" s="83" t="str">
        <f>IF(C205="",B204,D205)</f>
        <v>TOTAL</v>
      </c>
      <c r="C205" s="54"/>
      <c r="D205" s="70" t="str">
        <f>IF(D204="","","1er Año")</f>
        <v/>
      </c>
      <c r="E205" s="111" t="str">
        <f>IF(E204="","",(VLOOKUP(B205,'TDPrimas Vida'!$B:$N,5,0)))</f>
        <v/>
      </c>
      <c r="F205" s="111" t="str">
        <f>IF(E204="","",(VLOOKUP(B205,'TDPrimas Vida'!$B:$N,6,0)))</f>
        <v/>
      </c>
      <c r="G205" s="112" t="str">
        <f>IFERROR((E205/VLOOKUP("TOTAL",$D$12:$L$312,2,0))*100,"")</f>
        <v/>
      </c>
      <c r="H205" s="112" t="str">
        <f>IFERROR((E205/VLOOKUP("TOTAL",$D$12:$L$312,3,0))*100,"")</f>
        <v/>
      </c>
      <c r="I205" s="111" t="str">
        <f>IF(E204="","",E205-F205)</f>
        <v/>
      </c>
      <c r="J205" s="113" t="str">
        <f>IF(E204="","",IFERROR((E205/F205-1)*100,"ND"))</f>
        <v/>
      </c>
      <c r="K205" s="113" t="str">
        <f>IF(E204="","",IFERROR((E205/VLOOKUP(B205&amp;"|"&amp;VLOOKUP(TDPrimas_!$B$4,Cat!R:T,2,0),'TD Operación'!A:D,4,0))*100,"ND"))</f>
        <v/>
      </c>
      <c r="L205" s="113" t="str">
        <f>IF(E204="","",(VLOOKUP(B205,'TDPrimas Vida'!$B:$N,7,0)))</f>
        <v/>
      </c>
    </row>
    <row r="206" spans="1:12" ht="14" x14ac:dyDescent="0.3">
      <c r="B206" s="83" t="str">
        <f>IF(C206="",B205,D206)</f>
        <v>TOTAL</v>
      </c>
      <c r="C206" s="54"/>
      <c r="D206" s="70" t="str">
        <f>IF(D205="","","Renovación")</f>
        <v/>
      </c>
      <c r="E206" s="111" t="str">
        <f>IF(E204="","",(VLOOKUP(B206,'TDPrimas Vida'!$B:$N,8,0)))</f>
        <v/>
      </c>
      <c r="F206" s="111" t="str">
        <f>IF(E204="","",(VLOOKUP(B206,'TDPrimas Vida'!$B:$N,9,0)))</f>
        <v/>
      </c>
      <c r="G206" s="112" t="str">
        <f>IFERROR((E206/VLOOKUP("TOTAL",$D$12:$L$312,2,0))*100,"")</f>
        <v/>
      </c>
      <c r="H206" s="112" t="str">
        <f>IFERROR((E206/VLOOKUP("TOTAL",$D$12:$L$312,3,0))*100,"")</f>
        <v/>
      </c>
      <c r="I206" s="111" t="str">
        <f>IF(E204="","",E206-F206)</f>
        <v/>
      </c>
      <c r="J206" s="113" t="str">
        <f>IF(E204="","",IFERROR((E206/F206-1)*100,"ND"))</f>
        <v/>
      </c>
      <c r="K206" s="113" t="str">
        <f>IF(E205="","",IFERROR((E206/VLOOKUP(B206&amp;"|"&amp;VLOOKUP(TDPrimas_!$B$4,Cat!R:T,2,0),'TD Operación'!A:D,4,0))*100,"ND"))</f>
        <v/>
      </c>
      <c r="L206" s="113" t="str">
        <f>IF(E204="","",(VLOOKUP(B206,'TDPrimas Vida'!$B:$N,10,0)))</f>
        <v/>
      </c>
    </row>
    <row r="207" spans="1:12" ht="14" x14ac:dyDescent="0.3">
      <c r="B207" s="83" t="str">
        <f>IF(C207="",B206,D207)</f>
        <v>TOTAL</v>
      </c>
      <c r="C207" s="54"/>
      <c r="D207" s="70" t="str">
        <f>IF(D206="","","Únicas")</f>
        <v/>
      </c>
      <c r="E207" s="111" t="str">
        <f>IF(E205="","",(VLOOKUP(B207,'TDPrimas Vida'!$B:$N,11,0)))</f>
        <v/>
      </c>
      <c r="F207" s="111" t="str">
        <f>IF(E205="","",(VLOOKUP(B207,'TDPrimas Vida'!$B:$N,12,0)))</f>
        <v/>
      </c>
      <c r="G207" s="112" t="str">
        <f>IFERROR((E207/VLOOKUP("TOTAL",$D$12:$L$312,2,0))*100,"")</f>
        <v/>
      </c>
      <c r="H207" s="112" t="str">
        <f>IFERROR((E207/VLOOKUP("TOTAL",$D$12:$L$312,3,0))*100,"")</f>
        <v/>
      </c>
      <c r="I207" s="111" t="str">
        <f>IF(E204="","",E207-F207)</f>
        <v/>
      </c>
      <c r="J207" s="113" t="str">
        <f>IF(E204="","",IFERROR((E207/F207-1)*100,"ND"))</f>
        <v/>
      </c>
      <c r="K207" s="113" t="str">
        <f>IF(E206="","",IFERROR((E207/VLOOKUP(B207&amp;"|"&amp;VLOOKUP(TDPrimas_!$B$4,Cat!R:T,2,0),'TD Operación'!A:D,4,0))*100,"ND"))</f>
        <v/>
      </c>
      <c r="L207" s="113" t="str">
        <f>IF(E204="","",(VLOOKUP(B207,'TDPrimas Vida'!$B:$N,13,0)))</f>
        <v/>
      </c>
    </row>
    <row r="208" spans="1:12" s="25" customFormat="1" ht="14.5" x14ac:dyDescent="0.35">
      <c r="A208"/>
      <c r="B208" s="85" t="str">
        <f>IF(C208="",B204,D208)</f>
        <v>TOTAL</v>
      </c>
      <c r="C208" s="54" t="str">
        <f>IF('TDPrimas Vida'!A57="","",'TDPrimas Vida'!A57)</f>
        <v/>
      </c>
      <c r="D208" s="70" t="str">
        <f>IF('TDPrimas Vida'!B57="","",'TDPrimas Vida'!B57)</f>
        <v/>
      </c>
      <c r="E208" s="111" t="str">
        <f>IF('TDPrimas Vida'!C57="","",'TDPrimas Vida'!C57)</f>
        <v/>
      </c>
      <c r="F208" s="111" t="str">
        <f>IF('TDPrimas Vida'!D57="","",'TDPrimas Vida'!D57)</f>
        <v/>
      </c>
      <c r="G208" s="112" t="str">
        <f>IF('TDPrimas Vida'!C57="","",IFERROR((E208/VLOOKUP("TOTAL",$D$12:$L$312,2,0))*100,""))</f>
        <v/>
      </c>
      <c r="H208" s="112" t="str">
        <f>IF('TDPrimas Vida'!C57="","",IFERROR((E208/VLOOKUP("TOTAL",$D$12:$L$312,3,0))*100,""))</f>
        <v/>
      </c>
      <c r="I208" s="111" t="str">
        <f>IF('TDPrimas Vida'!C57="","",E208-F208)</f>
        <v/>
      </c>
      <c r="J208" s="113" t="str">
        <f>IFERROR(IF('TDPrimas Vida'!C57="","",(E208/F208-1)*100),"ND")</f>
        <v/>
      </c>
      <c r="K208" s="113" t="str">
        <f>IF(E207="","",IFERROR((E208/VLOOKUP(B208&amp;"|"&amp;VLOOKUP(TDPrimas_!$B$4,Cat!R:T,2,0),'TD Operación'!A:D,4,0))*100,"ND"))</f>
        <v/>
      </c>
      <c r="L208" s="113" t="str">
        <f>IF('TDPrimas Vida'!E57="","",'TDPrimas Vida'!E57)</f>
        <v/>
      </c>
    </row>
    <row r="209" spans="1:12" ht="14" x14ac:dyDescent="0.3">
      <c r="B209" s="83" t="str">
        <f>IF(C209="",B208,D209)</f>
        <v>TOTAL</v>
      </c>
      <c r="C209" s="54"/>
      <c r="D209" s="70" t="str">
        <f>IF(D208="","","1er Año")</f>
        <v/>
      </c>
      <c r="E209" s="111" t="str">
        <f>IF(E208="","",(VLOOKUP(B209,'TDPrimas Vida'!$B:$N,5,0)))</f>
        <v/>
      </c>
      <c r="F209" s="111" t="str">
        <f>IF(E208="","",(VLOOKUP(B209,'TDPrimas Vida'!$B:$N,6,0)))</f>
        <v/>
      </c>
      <c r="G209" s="112" t="str">
        <f>IFERROR((E209/VLOOKUP("TOTAL",$D$12:$L$312,2,0))*100,"")</f>
        <v/>
      </c>
      <c r="H209" s="112" t="str">
        <f>IFERROR((E209/VLOOKUP("TOTAL",$D$12:$L$312,3,0))*100,"")</f>
        <v/>
      </c>
      <c r="I209" s="111" t="str">
        <f>IF(E208="","",E209-F209)</f>
        <v/>
      </c>
      <c r="J209" s="113" t="str">
        <f>IF(E208="","",IFERROR((E209/F209-1)*100,"ND"))</f>
        <v/>
      </c>
      <c r="K209" s="113" t="str">
        <f>IF(E208="","",IFERROR((E209/VLOOKUP(B209&amp;"|"&amp;VLOOKUP(TDPrimas_!$B$4,Cat!R:T,2,0),'TD Operación'!A:D,4,0))*100,"ND"))</f>
        <v/>
      </c>
      <c r="L209" s="113" t="str">
        <f>IF(E208="","",(VLOOKUP(B209,'TDPrimas Vida'!$B:$N,7,0)))</f>
        <v/>
      </c>
    </row>
    <row r="210" spans="1:12" ht="14" x14ac:dyDescent="0.3">
      <c r="B210" s="83" t="str">
        <f>IF(C210="",B209,D210)</f>
        <v>TOTAL</v>
      </c>
      <c r="C210" s="54"/>
      <c r="D210" s="70" t="str">
        <f>IF(D209="","","Renovación")</f>
        <v/>
      </c>
      <c r="E210" s="111" t="str">
        <f>IF(E208="","",(VLOOKUP(B210,'TDPrimas Vida'!$B:$N,8,0)))</f>
        <v/>
      </c>
      <c r="F210" s="111" t="str">
        <f>IF(E208="","",(VLOOKUP(B210,'TDPrimas Vida'!$B:$N,9,0)))</f>
        <v/>
      </c>
      <c r="G210" s="112" t="str">
        <f>IFERROR((E210/VLOOKUP("TOTAL",$D$12:$L$312,2,0))*100,"")</f>
        <v/>
      </c>
      <c r="H210" s="112" t="str">
        <f>IFERROR((E210/VLOOKUP("TOTAL",$D$12:$L$312,3,0))*100,"")</f>
        <v/>
      </c>
      <c r="I210" s="111" t="str">
        <f>IF(E208="","",E210-F210)</f>
        <v/>
      </c>
      <c r="J210" s="113" t="str">
        <f>IF(E208="","",IFERROR((E210/F210-1)*100,"ND"))</f>
        <v/>
      </c>
      <c r="K210" s="113" t="str">
        <f>IF(E208="","",IFERROR((E210/VLOOKUP(B210&amp;"|"&amp;VLOOKUP(#REF!,Cat!R:T,2,0),'TD Operación'!A:D,4,0))*100,"ND"))</f>
        <v/>
      </c>
      <c r="L210" s="113" t="str">
        <f>IF(E208="","",(VLOOKUP(B210,'TDPrimas Vida'!$B:$N,10,0)))</f>
        <v/>
      </c>
    </row>
    <row r="211" spans="1:12" ht="14" x14ac:dyDescent="0.3">
      <c r="B211" s="83" t="str">
        <f>IF(C211="",B210,D211)</f>
        <v>TOTAL</v>
      </c>
      <c r="C211" s="54"/>
      <c r="D211" s="70" t="str">
        <f>IF(D210="","","Únicas")</f>
        <v/>
      </c>
      <c r="E211" s="111" t="str">
        <f>IF(E209="","",(VLOOKUP(B211,'TDPrimas Vida'!$B:$N,11,0)))</f>
        <v/>
      </c>
      <c r="F211" s="111" t="str">
        <f>IF(E209="","",(VLOOKUP(B211,'TDPrimas Vida'!$B:$N,12,0)))</f>
        <v/>
      </c>
      <c r="G211" s="112" t="str">
        <f>IFERROR((E211/VLOOKUP("TOTAL",$D$12:$L$312,2,0))*100,"")</f>
        <v/>
      </c>
      <c r="H211" s="112" t="str">
        <f>IFERROR((E211/VLOOKUP("TOTAL",$D$12:$L$312,3,0))*100,"")</f>
        <v/>
      </c>
      <c r="I211" s="111" t="str">
        <f>IF(E208="","",E211-F211)</f>
        <v/>
      </c>
      <c r="J211" s="113" t="str">
        <f>IF(E208="","",IFERROR((E211/F211-1)*100,"ND"))</f>
        <v/>
      </c>
      <c r="K211" s="113" t="str">
        <f>IF(E208="","",IFERROR((E211/VLOOKUP(B211&amp;"|"&amp;VLOOKUP(#REF!,Cat!R:T,2,0),'TD Operación'!A:D,4,0))*100,"ND"))</f>
        <v/>
      </c>
      <c r="L211" s="113" t="str">
        <f>IF(E208="","",(VLOOKUP(B211,'TDPrimas Vida'!$B:$N,13,0)))</f>
        <v/>
      </c>
    </row>
    <row r="212" spans="1:12" s="25" customFormat="1" ht="14.5" x14ac:dyDescent="0.35">
      <c r="A212"/>
      <c r="B212" s="86"/>
    </row>
    <row r="213" spans="1:12" x14ac:dyDescent="0.25">
      <c r="J213" s="19"/>
    </row>
    <row r="214" spans="1:12" x14ac:dyDescent="0.25">
      <c r="C214" s="124"/>
      <c r="J214" s="19"/>
    </row>
    <row r="215" spans="1:12" x14ac:dyDescent="0.25">
      <c r="C215" s="124"/>
      <c r="J215" s="19"/>
      <c r="K215" s="19"/>
    </row>
    <row r="216" spans="1:12" x14ac:dyDescent="0.25">
      <c r="J216" s="19"/>
      <c r="K216" s="19"/>
    </row>
  </sheetData>
  <sheetProtection algorithmName="SHA-512" hashValue="EFoDE55Op7SqQKrILneVTp4Ra1oQ6Au2ziNpD+k0LFsQt80Jibw1UabAi1wCxT1mWQhSUrgGMOMaQFLCyXSqOw==" saltValue="Yp8d34TY6rk73xw05Bux5A==" spinCount="100000" sheet="1" formatCells="0" formatColumns="0" formatRows="0" insertColumns="0" insertRows="0" insertHyperlinks="0" deleteColumns="0" deleteRows="0" sort="0" autoFilter="0" pivotTables="0"/>
  <mergeCells count="1">
    <mergeCell ref="C2:L2"/>
  </mergeCells>
  <conditionalFormatting sqref="C12:L211">
    <cfRule type="cellIs" dxfId="3" priority="2" operator="notEqual">
      <formula>""</formula>
    </cfRule>
  </conditionalFormatting>
  <conditionalFormatting sqref="D12:D211">
    <cfRule type="containsText" dxfId="2" priority="1" operator="containsText" text="TOTAL">
      <formula>NOT(ISERROR(SEARCH("TOTAL",D12)))</formula>
    </cfRule>
  </conditionalFormatting>
  <pageMargins left="0.7" right="0.7" top="0.75" bottom="0.75" header="0.3" footer="0.3"/>
  <ignoredErrors>
    <ignoredError sqref="D9:D211 E10:J11 E8:L8 E12:F211 C12:C1048576 E9:J9 L9 L10:L11 K9:K209 L1 C2 E6:H6" unlockedFormula="1"/>
    <ignoredError sqref="G210:L211 G12:J209 L12:L209" formula="1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9AE8F-518D-435D-A5B8-0B8EEF29D2B7}">
  <sheetPr codeName="Hoja11">
    <tabColor rgb="FF33CCCC"/>
  </sheetPr>
  <dimension ref="A1:WVW124"/>
  <sheetViews>
    <sheetView showGridLines="0" topLeftCell="F1" zoomScaleNormal="100" workbookViewId="0">
      <pane ySplit="6" topLeftCell="A7" activePane="bottomLeft" state="frozen"/>
      <selection pane="bottomLeft" activeCell="G19" sqref="G19"/>
    </sheetView>
  </sheetViews>
  <sheetFormatPr baseColWidth="10" defaultColWidth="0" defaultRowHeight="14.5" x14ac:dyDescent="0.35"/>
  <cols>
    <col min="1" max="1" width="2" style="15" customWidth="1"/>
    <col min="2" max="2" width="5.453125" style="15" customWidth="1"/>
    <col min="3" max="3" width="24.453125" style="15" customWidth="1"/>
    <col min="4" max="4" width="13.453125" style="15" bestFit="1" customWidth="1"/>
    <col min="5" max="5" width="8.453125" style="15" bestFit="1" customWidth="1"/>
    <col min="6" max="6" width="10.54296875" style="27" customWidth="1"/>
    <col min="7" max="9" width="9.453125" style="27" customWidth="1"/>
    <col min="10" max="10" width="0.54296875" style="25" customWidth="1"/>
    <col min="11" max="11" width="11" style="15" customWidth="1"/>
    <col min="12" max="12" width="9" style="27" bestFit="1" customWidth="1"/>
    <col min="13" max="13" width="9.453125" style="27" customWidth="1"/>
    <col min="14" max="14" width="9.54296875" style="15" bestFit="1" customWidth="1"/>
    <col min="15" max="16" width="9.54296875" style="15" customWidth="1"/>
    <col min="17" max="19" width="11.453125" style="15" customWidth="1"/>
    <col min="20" max="259" width="11.453125" style="15" hidden="1"/>
    <col min="260" max="260" width="2.453125" style="15" hidden="1"/>
    <col min="261" max="261" width="7.54296875" style="15" hidden="1"/>
    <col min="262" max="262" width="19.453125" style="15" hidden="1"/>
    <col min="263" max="264" width="12" style="15" hidden="1"/>
    <col min="265" max="266" width="9.453125" style="15" hidden="1"/>
    <col min="267" max="267" width="12" style="15" hidden="1"/>
    <col min="268" max="270" width="9.453125" style="15" hidden="1"/>
    <col min="271" max="271" width="3.54296875" style="15" hidden="1"/>
    <col min="272" max="515" width="11.453125" style="15" hidden="1"/>
    <col min="516" max="516" width="2.453125" style="15" hidden="1"/>
    <col min="517" max="517" width="7.54296875" style="15" hidden="1"/>
    <col min="518" max="518" width="19.453125" style="15" hidden="1"/>
    <col min="519" max="520" width="12" style="15" hidden="1"/>
    <col min="521" max="522" width="9.453125" style="15" hidden="1"/>
    <col min="523" max="523" width="12" style="15" hidden="1"/>
    <col min="524" max="526" width="9.453125" style="15" hidden="1"/>
    <col min="527" max="527" width="3.54296875" style="15" hidden="1"/>
    <col min="528" max="771" width="11.453125" style="15" hidden="1"/>
    <col min="772" max="772" width="2.453125" style="15" hidden="1"/>
    <col min="773" max="773" width="7.54296875" style="15" hidden="1"/>
    <col min="774" max="774" width="19.453125" style="15" hidden="1"/>
    <col min="775" max="776" width="12" style="15" hidden="1"/>
    <col min="777" max="778" width="9.453125" style="15" hidden="1"/>
    <col min="779" max="779" width="12" style="15" hidden="1"/>
    <col min="780" max="782" width="9.453125" style="15" hidden="1"/>
    <col min="783" max="783" width="3.54296875" style="15" hidden="1"/>
    <col min="784" max="1027" width="11.453125" style="15" hidden="1"/>
    <col min="1028" max="1028" width="2.453125" style="15" hidden="1"/>
    <col min="1029" max="1029" width="7.54296875" style="15" hidden="1"/>
    <col min="1030" max="1030" width="19.453125" style="15" hidden="1"/>
    <col min="1031" max="1032" width="12" style="15" hidden="1"/>
    <col min="1033" max="1034" width="9.453125" style="15" hidden="1"/>
    <col min="1035" max="1035" width="12" style="15" hidden="1"/>
    <col min="1036" max="1038" width="9.453125" style="15" hidden="1"/>
    <col min="1039" max="1039" width="3.54296875" style="15" hidden="1"/>
    <col min="1040" max="1283" width="11.453125" style="15" hidden="1"/>
    <col min="1284" max="1284" width="2.453125" style="15" hidden="1"/>
    <col min="1285" max="1285" width="7.54296875" style="15" hidden="1"/>
    <col min="1286" max="1286" width="19.453125" style="15" hidden="1"/>
    <col min="1287" max="1288" width="12" style="15" hidden="1"/>
    <col min="1289" max="1290" width="9.453125" style="15" hidden="1"/>
    <col min="1291" max="1291" width="12" style="15" hidden="1"/>
    <col min="1292" max="1294" width="9.453125" style="15" hidden="1"/>
    <col min="1295" max="1295" width="3.54296875" style="15" hidden="1"/>
    <col min="1296" max="1539" width="11.453125" style="15" hidden="1"/>
    <col min="1540" max="1540" width="2.453125" style="15" hidden="1"/>
    <col min="1541" max="1541" width="7.54296875" style="15" hidden="1"/>
    <col min="1542" max="1542" width="19.453125" style="15" hidden="1"/>
    <col min="1543" max="1544" width="12" style="15" hidden="1"/>
    <col min="1545" max="1546" width="9.453125" style="15" hidden="1"/>
    <col min="1547" max="1547" width="12" style="15" hidden="1"/>
    <col min="1548" max="1550" width="9.453125" style="15" hidden="1"/>
    <col min="1551" max="1551" width="3.54296875" style="15" hidden="1"/>
    <col min="1552" max="1795" width="11.453125" style="15" hidden="1"/>
    <col min="1796" max="1796" width="2.453125" style="15" hidden="1"/>
    <col min="1797" max="1797" width="7.54296875" style="15" hidden="1"/>
    <col min="1798" max="1798" width="19.453125" style="15" hidden="1"/>
    <col min="1799" max="1800" width="12" style="15" hidden="1"/>
    <col min="1801" max="1802" width="9.453125" style="15" hidden="1"/>
    <col min="1803" max="1803" width="12" style="15" hidden="1"/>
    <col min="1804" max="1806" width="9.453125" style="15" hidden="1"/>
    <col min="1807" max="1807" width="3.54296875" style="15" hidden="1"/>
    <col min="1808" max="2051" width="11.453125" style="15" hidden="1"/>
    <col min="2052" max="2052" width="2.453125" style="15" hidden="1"/>
    <col min="2053" max="2053" width="7.54296875" style="15" hidden="1"/>
    <col min="2054" max="2054" width="19.453125" style="15" hidden="1"/>
    <col min="2055" max="2056" width="12" style="15" hidden="1"/>
    <col min="2057" max="2058" width="9.453125" style="15" hidden="1"/>
    <col min="2059" max="2059" width="12" style="15" hidden="1"/>
    <col min="2060" max="2062" width="9.453125" style="15" hidden="1"/>
    <col min="2063" max="2063" width="3.54296875" style="15" hidden="1"/>
    <col min="2064" max="2307" width="11.453125" style="15" hidden="1"/>
    <col min="2308" max="2308" width="2.453125" style="15" hidden="1"/>
    <col min="2309" max="2309" width="7.54296875" style="15" hidden="1"/>
    <col min="2310" max="2310" width="19.453125" style="15" hidden="1"/>
    <col min="2311" max="2312" width="12" style="15" hidden="1"/>
    <col min="2313" max="2314" width="9.453125" style="15" hidden="1"/>
    <col min="2315" max="2315" width="12" style="15" hidden="1"/>
    <col min="2316" max="2318" width="9.453125" style="15" hidden="1"/>
    <col min="2319" max="2319" width="3.54296875" style="15" hidden="1"/>
    <col min="2320" max="2563" width="11.453125" style="15" hidden="1"/>
    <col min="2564" max="2564" width="2.453125" style="15" hidden="1"/>
    <col min="2565" max="2565" width="7.54296875" style="15" hidden="1"/>
    <col min="2566" max="2566" width="19.453125" style="15" hidden="1"/>
    <col min="2567" max="2568" width="12" style="15" hidden="1"/>
    <col min="2569" max="2570" width="9.453125" style="15" hidden="1"/>
    <col min="2571" max="2571" width="12" style="15" hidden="1"/>
    <col min="2572" max="2574" width="9.453125" style="15" hidden="1"/>
    <col min="2575" max="2575" width="3.54296875" style="15" hidden="1"/>
    <col min="2576" max="2819" width="11.453125" style="15" hidden="1"/>
    <col min="2820" max="2820" width="2.453125" style="15" hidden="1"/>
    <col min="2821" max="2821" width="7.54296875" style="15" hidden="1"/>
    <col min="2822" max="2822" width="19.453125" style="15" hidden="1"/>
    <col min="2823" max="2824" width="12" style="15" hidden="1"/>
    <col min="2825" max="2826" width="9.453125" style="15" hidden="1"/>
    <col min="2827" max="2827" width="12" style="15" hidden="1"/>
    <col min="2828" max="2830" width="9.453125" style="15" hidden="1"/>
    <col min="2831" max="2831" width="3.54296875" style="15" hidden="1"/>
    <col min="2832" max="3075" width="11.453125" style="15" hidden="1"/>
    <col min="3076" max="3076" width="2.453125" style="15" hidden="1"/>
    <col min="3077" max="3077" width="7.54296875" style="15" hidden="1"/>
    <col min="3078" max="3078" width="19.453125" style="15" hidden="1"/>
    <col min="3079" max="3080" width="12" style="15" hidden="1"/>
    <col min="3081" max="3082" width="9.453125" style="15" hidden="1"/>
    <col min="3083" max="3083" width="12" style="15" hidden="1"/>
    <col min="3084" max="3086" width="9.453125" style="15" hidden="1"/>
    <col min="3087" max="3087" width="3.54296875" style="15" hidden="1"/>
    <col min="3088" max="3331" width="11.453125" style="15" hidden="1"/>
    <col min="3332" max="3332" width="2.453125" style="15" hidden="1"/>
    <col min="3333" max="3333" width="7.54296875" style="15" hidden="1"/>
    <col min="3334" max="3334" width="19.453125" style="15" hidden="1"/>
    <col min="3335" max="3336" width="12" style="15" hidden="1"/>
    <col min="3337" max="3338" width="9.453125" style="15" hidden="1"/>
    <col min="3339" max="3339" width="12" style="15" hidden="1"/>
    <col min="3340" max="3342" width="9.453125" style="15" hidden="1"/>
    <col min="3343" max="3343" width="3.54296875" style="15" hidden="1"/>
    <col min="3344" max="3587" width="11.453125" style="15" hidden="1"/>
    <col min="3588" max="3588" width="2.453125" style="15" hidden="1"/>
    <col min="3589" max="3589" width="7.54296875" style="15" hidden="1"/>
    <col min="3590" max="3590" width="19.453125" style="15" hidden="1"/>
    <col min="3591" max="3592" width="12" style="15" hidden="1"/>
    <col min="3593" max="3594" width="9.453125" style="15" hidden="1"/>
    <col min="3595" max="3595" width="12" style="15" hidden="1"/>
    <col min="3596" max="3598" width="9.453125" style="15" hidden="1"/>
    <col min="3599" max="3599" width="3.54296875" style="15" hidden="1"/>
    <col min="3600" max="3843" width="11.453125" style="15" hidden="1"/>
    <col min="3844" max="3844" width="2.453125" style="15" hidden="1"/>
    <col min="3845" max="3845" width="7.54296875" style="15" hidden="1"/>
    <col min="3846" max="3846" width="19.453125" style="15" hidden="1"/>
    <col min="3847" max="3848" width="12" style="15" hidden="1"/>
    <col min="3849" max="3850" width="9.453125" style="15" hidden="1"/>
    <col min="3851" max="3851" width="12" style="15" hidden="1"/>
    <col min="3852" max="3854" width="9.453125" style="15" hidden="1"/>
    <col min="3855" max="3855" width="3.54296875" style="15" hidden="1"/>
    <col min="3856" max="4099" width="11.453125" style="15" hidden="1"/>
    <col min="4100" max="4100" width="2.453125" style="15" hidden="1"/>
    <col min="4101" max="4101" width="7.54296875" style="15" hidden="1"/>
    <col min="4102" max="4102" width="19.453125" style="15" hidden="1"/>
    <col min="4103" max="4104" width="12" style="15" hidden="1"/>
    <col min="4105" max="4106" width="9.453125" style="15" hidden="1"/>
    <col min="4107" max="4107" width="12" style="15" hidden="1"/>
    <col min="4108" max="4110" width="9.453125" style="15" hidden="1"/>
    <col min="4111" max="4111" width="3.54296875" style="15" hidden="1"/>
    <col min="4112" max="4355" width="11.453125" style="15" hidden="1"/>
    <col min="4356" max="4356" width="2.453125" style="15" hidden="1"/>
    <col min="4357" max="4357" width="7.54296875" style="15" hidden="1"/>
    <col min="4358" max="4358" width="19.453125" style="15" hidden="1"/>
    <col min="4359" max="4360" width="12" style="15" hidden="1"/>
    <col min="4361" max="4362" width="9.453125" style="15" hidden="1"/>
    <col min="4363" max="4363" width="12" style="15" hidden="1"/>
    <col min="4364" max="4366" width="9.453125" style="15" hidden="1"/>
    <col min="4367" max="4367" width="3.54296875" style="15" hidden="1"/>
    <col min="4368" max="4611" width="11.453125" style="15" hidden="1"/>
    <col min="4612" max="4612" width="2.453125" style="15" hidden="1"/>
    <col min="4613" max="4613" width="7.54296875" style="15" hidden="1"/>
    <col min="4614" max="4614" width="19.453125" style="15" hidden="1"/>
    <col min="4615" max="4616" width="12" style="15" hidden="1"/>
    <col min="4617" max="4618" width="9.453125" style="15" hidden="1"/>
    <col min="4619" max="4619" width="12" style="15" hidden="1"/>
    <col min="4620" max="4622" width="9.453125" style="15" hidden="1"/>
    <col min="4623" max="4623" width="3.54296875" style="15" hidden="1"/>
    <col min="4624" max="4867" width="11.453125" style="15" hidden="1"/>
    <col min="4868" max="4868" width="2.453125" style="15" hidden="1"/>
    <col min="4869" max="4869" width="7.54296875" style="15" hidden="1"/>
    <col min="4870" max="4870" width="19.453125" style="15" hidden="1"/>
    <col min="4871" max="4872" width="12" style="15" hidden="1"/>
    <col min="4873" max="4874" width="9.453125" style="15" hidden="1"/>
    <col min="4875" max="4875" width="12" style="15" hidden="1"/>
    <col min="4876" max="4878" width="9.453125" style="15" hidden="1"/>
    <col min="4879" max="4879" width="3.54296875" style="15" hidden="1"/>
    <col min="4880" max="5123" width="11.453125" style="15" hidden="1"/>
    <col min="5124" max="5124" width="2.453125" style="15" hidden="1"/>
    <col min="5125" max="5125" width="7.54296875" style="15" hidden="1"/>
    <col min="5126" max="5126" width="19.453125" style="15" hidden="1"/>
    <col min="5127" max="5128" width="12" style="15" hidden="1"/>
    <col min="5129" max="5130" width="9.453125" style="15" hidden="1"/>
    <col min="5131" max="5131" width="12" style="15" hidden="1"/>
    <col min="5132" max="5134" width="9.453125" style="15" hidden="1"/>
    <col min="5135" max="5135" width="3.54296875" style="15" hidden="1"/>
    <col min="5136" max="5379" width="11.453125" style="15" hidden="1"/>
    <col min="5380" max="5380" width="2.453125" style="15" hidden="1"/>
    <col min="5381" max="5381" width="7.54296875" style="15" hidden="1"/>
    <col min="5382" max="5382" width="19.453125" style="15" hidden="1"/>
    <col min="5383" max="5384" width="12" style="15" hidden="1"/>
    <col min="5385" max="5386" width="9.453125" style="15" hidden="1"/>
    <col min="5387" max="5387" width="12" style="15" hidden="1"/>
    <col min="5388" max="5390" width="9.453125" style="15" hidden="1"/>
    <col min="5391" max="5391" width="3.54296875" style="15" hidden="1"/>
    <col min="5392" max="5635" width="11.453125" style="15" hidden="1"/>
    <col min="5636" max="5636" width="2.453125" style="15" hidden="1"/>
    <col min="5637" max="5637" width="7.54296875" style="15" hidden="1"/>
    <col min="5638" max="5638" width="19.453125" style="15" hidden="1"/>
    <col min="5639" max="5640" width="12" style="15" hidden="1"/>
    <col min="5641" max="5642" width="9.453125" style="15" hidden="1"/>
    <col min="5643" max="5643" width="12" style="15" hidden="1"/>
    <col min="5644" max="5646" width="9.453125" style="15" hidden="1"/>
    <col min="5647" max="5647" width="3.54296875" style="15" hidden="1"/>
    <col min="5648" max="5891" width="11.453125" style="15" hidden="1"/>
    <col min="5892" max="5892" width="2.453125" style="15" hidden="1"/>
    <col min="5893" max="5893" width="7.54296875" style="15" hidden="1"/>
    <col min="5894" max="5894" width="19.453125" style="15" hidden="1"/>
    <col min="5895" max="5896" width="12" style="15" hidden="1"/>
    <col min="5897" max="5898" width="9.453125" style="15" hidden="1"/>
    <col min="5899" max="5899" width="12" style="15" hidden="1"/>
    <col min="5900" max="5902" width="9.453125" style="15" hidden="1"/>
    <col min="5903" max="5903" width="3.54296875" style="15" hidden="1"/>
    <col min="5904" max="6147" width="11.453125" style="15" hidden="1"/>
    <col min="6148" max="6148" width="2.453125" style="15" hidden="1"/>
    <col min="6149" max="6149" width="7.54296875" style="15" hidden="1"/>
    <col min="6150" max="6150" width="19.453125" style="15" hidden="1"/>
    <col min="6151" max="6152" width="12" style="15" hidden="1"/>
    <col min="6153" max="6154" width="9.453125" style="15" hidden="1"/>
    <col min="6155" max="6155" width="12" style="15" hidden="1"/>
    <col min="6156" max="6158" width="9.453125" style="15" hidden="1"/>
    <col min="6159" max="6159" width="3.54296875" style="15" hidden="1"/>
    <col min="6160" max="6403" width="11.453125" style="15" hidden="1"/>
    <col min="6404" max="6404" width="2.453125" style="15" hidden="1"/>
    <col min="6405" max="6405" width="7.54296875" style="15" hidden="1"/>
    <col min="6406" max="6406" width="19.453125" style="15" hidden="1"/>
    <col min="6407" max="6408" width="12" style="15" hidden="1"/>
    <col min="6409" max="6410" width="9.453125" style="15" hidden="1"/>
    <col min="6411" max="6411" width="12" style="15" hidden="1"/>
    <col min="6412" max="6414" width="9.453125" style="15" hidden="1"/>
    <col min="6415" max="6415" width="3.54296875" style="15" hidden="1"/>
    <col min="6416" max="6659" width="11.453125" style="15" hidden="1"/>
    <col min="6660" max="6660" width="2.453125" style="15" hidden="1"/>
    <col min="6661" max="6661" width="7.54296875" style="15" hidden="1"/>
    <col min="6662" max="6662" width="19.453125" style="15" hidden="1"/>
    <col min="6663" max="6664" width="12" style="15" hidden="1"/>
    <col min="6665" max="6666" width="9.453125" style="15" hidden="1"/>
    <col min="6667" max="6667" width="12" style="15" hidden="1"/>
    <col min="6668" max="6670" width="9.453125" style="15" hidden="1"/>
    <col min="6671" max="6671" width="3.54296875" style="15" hidden="1"/>
    <col min="6672" max="6915" width="11.453125" style="15" hidden="1"/>
    <col min="6916" max="6916" width="2.453125" style="15" hidden="1"/>
    <col min="6917" max="6917" width="7.54296875" style="15" hidden="1"/>
    <col min="6918" max="6918" width="19.453125" style="15" hidden="1"/>
    <col min="6919" max="6920" width="12" style="15" hidden="1"/>
    <col min="6921" max="6922" width="9.453125" style="15" hidden="1"/>
    <col min="6923" max="6923" width="12" style="15" hidden="1"/>
    <col min="6924" max="6926" width="9.453125" style="15" hidden="1"/>
    <col min="6927" max="6927" width="3.54296875" style="15" hidden="1"/>
    <col min="6928" max="7171" width="11.453125" style="15" hidden="1"/>
    <col min="7172" max="7172" width="2.453125" style="15" hidden="1"/>
    <col min="7173" max="7173" width="7.54296875" style="15" hidden="1"/>
    <col min="7174" max="7174" width="19.453125" style="15" hidden="1"/>
    <col min="7175" max="7176" width="12" style="15" hidden="1"/>
    <col min="7177" max="7178" width="9.453125" style="15" hidden="1"/>
    <col min="7179" max="7179" width="12" style="15" hidden="1"/>
    <col min="7180" max="7182" width="9.453125" style="15" hidden="1"/>
    <col min="7183" max="7183" width="3.54296875" style="15" hidden="1"/>
    <col min="7184" max="7427" width="11.453125" style="15" hidden="1"/>
    <col min="7428" max="7428" width="2.453125" style="15" hidden="1"/>
    <col min="7429" max="7429" width="7.54296875" style="15" hidden="1"/>
    <col min="7430" max="7430" width="19.453125" style="15" hidden="1"/>
    <col min="7431" max="7432" width="12" style="15" hidden="1"/>
    <col min="7433" max="7434" width="9.453125" style="15" hidden="1"/>
    <col min="7435" max="7435" width="12" style="15" hidden="1"/>
    <col min="7436" max="7438" width="9.453125" style="15" hidden="1"/>
    <col min="7439" max="7439" width="3.54296875" style="15" hidden="1"/>
    <col min="7440" max="7683" width="11.453125" style="15" hidden="1"/>
    <col min="7684" max="7684" width="2.453125" style="15" hidden="1"/>
    <col min="7685" max="7685" width="7.54296875" style="15" hidden="1"/>
    <col min="7686" max="7686" width="19.453125" style="15" hidden="1"/>
    <col min="7687" max="7688" width="12" style="15" hidden="1"/>
    <col min="7689" max="7690" width="9.453125" style="15" hidden="1"/>
    <col min="7691" max="7691" width="12" style="15" hidden="1"/>
    <col min="7692" max="7694" width="9.453125" style="15" hidden="1"/>
    <col min="7695" max="7695" width="3.54296875" style="15" hidden="1"/>
    <col min="7696" max="7939" width="11.453125" style="15" hidden="1"/>
    <col min="7940" max="7940" width="2.453125" style="15" hidden="1"/>
    <col min="7941" max="7941" width="7.54296875" style="15" hidden="1"/>
    <col min="7942" max="7942" width="19.453125" style="15" hidden="1"/>
    <col min="7943" max="7944" width="12" style="15" hidden="1"/>
    <col min="7945" max="7946" width="9.453125" style="15" hidden="1"/>
    <col min="7947" max="7947" width="12" style="15" hidden="1"/>
    <col min="7948" max="7950" width="9.453125" style="15" hidden="1"/>
    <col min="7951" max="7951" width="3.54296875" style="15" hidden="1"/>
    <col min="7952" max="8195" width="11.453125" style="15" hidden="1"/>
    <col min="8196" max="8196" width="2.453125" style="15" hidden="1"/>
    <col min="8197" max="8197" width="7.54296875" style="15" hidden="1"/>
    <col min="8198" max="8198" width="19.453125" style="15" hidden="1"/>
    <col min="8199" max="8200" width="12" style="15" hidden="1"/>
    <col min="8201" max="8202" width="9.453125" style="15" hidden="1"/>
    <col min="8203" max="8203" width="12" style="15" hidden="1"/>
    <col min="8204" max="8206" width="9.453125" style="15" hidden="1"/>
    <col min="8207" max="8207" width="3.54296875" style="15" hidden="1"/>
    <col min="8208" max="8451" width="11.453125" style="15" hidden="1"/>
    <col min="8452" max="8452" width="2.453125" style="15" hidden="1"/>
    <col min="8453" max="8453" width="7.54296875" style="15" hidden="1"/>
    <col min="8454" max="8454" width="19.453125" style="15" hidden="1"/>
    <col min="8455" max="8456" width="12" style="15" hidden="1"/>
    <col min="8457" max="8458" width="9.453125" style="15" hidden="1"/>
    <col min="8459" max="8459" width="12" style="15" hidden="1"/>
    <col min="8460" max="8462" width="9.453125" style="15" hidden="1"/>
    <col min="8463" max="8463" width="3.54296875" style="15" hidden="1"/>
    <col min="8464" max="8707" width="11.453125" style="15" hidden="1"/>
    <col min="8708" max="8708" width="2.453125" style="15" hidden="1"/>
    <col min="8709" max="8709" width="7.54296875" style="15" hidden="1"/>
    <col min="8710" max="8710" width="19.453125" style="15" hidden="1"/>
    <col min="8711" max="8712" width="12" style="15" hidden="1"/>
    <col min="8713" max="8714" width="9.453125" style="15" hidden="1"/>
    <col min="8715" max="8715" width="12" style="15" hidden="1"/>
    <col min="8716" max="8718" width="9.453125" style="15" hidden="1"/>
    <col min="8719" max="8719" width="3.54296875" style="15" hidden="1"/>
    <col min="8720" max="8963" width="11.453125" style="15" hidden="1"/>
    <col min="8964" max="8964" width="2.453125" style="15" hidden="1"/>
    <col min="8965" max="8965" width="7.54296875" style="15" hidden="1"/>
    <col min="8966" max="8966" width="19.453125" style="15" hidden="1"/>
    <col min="8967" max="8968" width="12" style="15" hidden="1"/>
    <col min="8969" max="8970" width="9.453125" style="15" hidden="1"/>
    <col min="8971" max="8971" width="12" style="15" hidden="1"/>
    <col min="8972" max="8974" width="9.453125" style="15" hidden="1"/>
    <col min="8975" max="8975" width="3.54296875" style="15" hidden="1"/>
    <col min="8976" max="9219" width="11.453125" style="15" hidden="1"/>
    <col min="9220" max="9220" width="2.453125" style="15" hidden="1"/>
    <col min="9221" max="9221" width="7.54296875" style="15" hidden="1"/>
    <col min="9222" max="9222" width="19.453125" style="15" hidden="1"/>
    <col min="9223" max="9224" width="12" style="15" hidden="1"/>
    <col min="9225" max="9226" width="9.453125" style="15" hidden="1"/>
    <col min="9227" max="9227" width="12" style="15" hidden="1"/>
    <col min="9228" max="9230" width="9.453125" style="15" hidden="1"/>
    <col min="9231" max="9231" width="3.54296875" style="15" hidden="1"/>
    <col min="9232" max="9475" width="11.453125" style="15" hidden="1"/>
    <col min="9476" max="9476" width="2.453125" style="15" hidden="1"/>
    <col min="9477" max="9477" width="7.54296875" style="15" hidden="1"/>
    <col min="9478" max="9478" width="19.453125" style="15" hidden="1"/>
    <col min="9479" max="9480" width="12" style="15" hidden="1"/>
    <col min="9481" max="9482" width="9.453125" style="15" hidden="1"/>
    <col min="9483" max="9483" width="12" style="15" hidden="1"/>
    <col min="9484" max="9486" width="9.453125" style="15" hidden="1"/>
    <col min="9487" max="9487" width="3.54296875" style="15" hidden="1"/>
    <col min="9488" max="9731" width="11.453125" style="15" hidden="1"/>
    <col min="9732" max="9732" width="2.453125" style="15" hidden="1"/>
    <col min="9733" max="9733" width="7.54296875" style="15" hidden="1"/>
    <col min="9734" max="9734" width="19.453125" style="15" hidden="1"/>
    <col min="9735" max="9736" width="12" style="15" hidden="1"/>
    <col min="9737" max="9738" width="9.453125" style="15" hidden="1"/>
    <col min="9739" max="9739" width="12" style="15" hidden="1"/>
    <col min="9740" max="9742" width="9.453125" style="15" hidden="1"/>
    <col min="9743" max="9743" width="3.54296875" style="15" hidden="1"/>
    <col min="9744" max="9987" width="11.453125" style="15" hidden="1"/>
    <col min="9988" max="9988" width="2.453125" style="15" hidden="1"/>
    <col min="9989" max="9989" width="7.54296875" style="15" hidden="1"/>
    <col min="9990" max="9990" width="19.453125" style="15" hidden="1"/>
    <col min="9991" max="9992" width="12" style="15" hidden="1"/>
    <col min="9993" max="9994" width="9.453125" style="15" hidden="1"/>
    <col min="9995" max="9995" width="12" style="15" hidden="1"/>
    <col min="9996" max="9998" width="9.453125" style="15" hidden="1"/>
    <col min="9999" max="9999" width="3.54296875" style="15" hidden="1"/>
    <col min="10000" max="10243" width="11.453125" style="15" hidden="1"/>
    <col min="10244" max="10244" width="2.453125" style="15" hidden="1"/>
    <col min="10245" max="10245" width="7.54296875" style="15" hidden="1"/>
    <col min="10246" max="10246" width="19.453125" style="15" hidden="1"/>
    <col min="10247" max="10248" width="12" style="15" hidden="1"/>
    <col min="10249" max="10250" width="9.453125" style="15" hidden="1"/>
    <col min="10251" max="10251" width="12" style="15" hidden="1"/>
    <col min="10252" max="10254" width="9.453125" style="15" hidden="1"/>
    <col min="10255" max="10255" width="3.54296875" style="15" hidden="1"/>
    <col min="10256" max="10499" width="11.453125" style="15" hidden="1"/>
    <col min="10500" max="10500" width="2.453125" style="15" hidden="1"/>
    <col min="10501" max="10501" width="7.54296875" style="15" hidden="1"/>
    <col min="10502" max="10502" width="19.453125" style="15" hidden="1"/>
    <col min="10503" max="10504" width="12" style="15" hidden="1"/>
    <col min="10505" max="10506" width="9.453125" style="15" hidden="1"/>
    <col min="10507" max="10507" width="12" style="15" hidden="1"/>
    <col min="10508" max="10510" width="9.453125" style="15" hidden="1"/>
    <col min="10511" max="10511" width="3.54296875" style="15" hidden="1"/>
    <col min="10512" max="10755" width="11.453125" style="15" hidden="1"/>
    <col min="10756" max="10756" width="2.453125" style="15" hidden="1"/>
    <col min="10757" max="10757" width="7.54296875" style="15" hidden="1"/>
    <col min="10758" max="10758" width="19.453125" style="15" hidden="1"/>
    <col min="10759" max="10760" width="12" style="15" hidden="1"/>
    <col min="10761" max="10762" width="9.453125" style="15" hidden="1"/>
    <col min="10763" max="10763" width="12" style="15" hidden="1"/>
    <col min="10764" max="10766" width="9.453125" style="15" hidden="1"/>
    <col min="10767" max="10767" width="3.54296875" style="15" hidden="1"/>
    <col min="10768" max="11011" width="11.453125" style="15" hidden="1"/>
    <col min="11012" max="11012" width="2.453125" style="15" hidden="1"/>
    <col min="11013" max="11013" width="7.54296875" style="15" hidden="1"/>
    <col min="11014" max="11014" width="19.453125" style="15" hidden="1"/>
    <col min="11015" max="11016" width="12" style="15" hidden="1"/>
    <col min="11017" max="11018" width="9.453125" style="15" hidden="1"/>
    <col min="11019" max="11019" width="12" style="15" hidden="1"/>
    <col min="11020" max="11022" width="9.453125" style="15" hidden="1"/>
    <col min="11023" max="11023" width="3.54296875" style="15" hidden="1"/>
    <col min="11024" max="11267" width="11.453125" style="15" hidden="1"/>
    <col min="11268" max="11268" width="2.453125" style="15" hidden="1"/>
    <col min="11269" max="11269" width="7.54296875" style="15" hidden="1"/>
    <col min="11270" max="11270" width="19.453125" style="15" hidden="1"/>
    <col min="11271" max="11272" width="12" style="15" hidden="1"/>
    <col min="11273" max="11274" width="9.453125" style="15" hidden="1"/>
    <col min="11275" max="11275" width="12" style="15" hidden="1"/>
    <col min="11276" max="11278" width="9.453125" style="15" hidden="1"/>
    <col min="11279" max="11279" width="3.54296875" style="15" hidden="1"/>
    <col min="11280" max="11523" width="11.453125" style="15" hidden="1"/>
    <col min="11524" max="11524" width="2.453125" style="15" hidden="1"/>
    <col min="11525" max="11525" width="7.54296875" style="15" hidden="1"/>
    <col min="11526" max="11526" width="19.453125" style="15" hidden="1"/>
    <col min="11527" max="11528" width="12" style="15" hidden="1"/>
    <col min="11529" max="11530" width="9.453125" style="15" hidden="1"/>
    <col min="11531" max="11531" width="12" style="15" hidden="1"/>
    <col min="11532" max="11534" width="9.453125" style="15" hidden="1"/>
    <col min="11535" max="11535" width="3.54296875" style="15" hidden="1"/>
    <col min="11536" max="11779" width="11.453125" style="15" hidden="1"/>
    <col min="11780" max="11780" width="2.453125" style="15" hidden="1"/>
    <col min="11781" max="11781" width="7.54296875" style="15" hidden="1"/>
    <col min="11782" max="11782" width="19.453125" style="15" hidden="1"/>
    <col min="11783" max="11784" width="12" style="15" hidden="1"/>
    <col min="11785" max="11786" width="9.453125" style="15" hidden="1"/>
    <col min="11787" max="11787" width="12" style="15" hidden="1"/>
    <col min="11788" max="11790" width="9.453125" style="15" hidden="1"/>
    <col min="11791" max="11791" width="3.54296875" style="15" hidden="1"/>
    <col min="11792" max="12035" width="11.453125" style="15" hidden="1"/>
    <col min="12036" max="12036" width="2.453125" style="15" hidden="1"/>
    <col min="12037" max="12037" width="7.54296875" style="15" hidden="1"/>
    <col min="12038" max="12038" width="19.453125" style="15" hidden="1"/>
    <col min="12039" max="12040" width="12" style="15" hidden="1"/>
    <col min="12041" max="12042" width="9.453125" style="15" hidden="1"/>
    <col min="12043" max="12043" width="12" style="15" hidden="1"/>
    <col min="12044" max="12046" width="9.453125" style="15" hidden="1"/>
    <col min="12047" max="12047" width="3.54296875" style="15" hidden="1"/>
    <col min="12048" max="12291" width="11.453125" style="15" hidden="1"/>
    <col min="12292" max="12292" width="2.453125" style="15" hidden="1"/>
    <col min="12293" max="12293" width="7.54296875" style="15" hidden="1"/>
    <col min="12294" max="12294" width="19.453125" style="15" hidden="1"/>
    <col min="12295" max="12296" width="12" style="15" hidden="1"/>
    <col min="12297" max="12298" width="9.453125" style="15" hidden="1"/>
    <col min="12299" max="12299" width="12" style="15" hidden="1"/>
    <col min="12300" max="12302" width="9.453125" style="15" hidden="1"/>
    <col min="12303" max="12303" width="3.54296875" style="15" hidden="1"/>
    <col min="12304" max="12547" width="11.453125" style="15" hidden="1"/>
    <col min="12548" max="12548" width="2.453125" style="15" hidden="1"/>
    <col min="12549" max="12549" width="7.54296875" style="15" hidden="1"/>
    <col min="12550" max="12550" width="19.453125" style="15" hidden="1"/>
    <col min="12551" max="12552" width="12" style="15" hidden="1"/>
    <col min="12553" max="12554" width="9.453125" style="15" hidden="1"/>
    <col min="12555" max="12555" width="12" style="15" hidden="1"/>
    <col min="12556" max="12558" width="9.453125" style="15" hidden="1"/>
    <col min="12559" max="12559" width="3.54296875" style="15" hidden="1"/>
    <col min="12560" max="12803" width="11.453125" style="15" hidden="1"/>
    <col min="12804" max="12804" width="2.453125" style="15" hidden="1"/>
    <col min="12805" max="12805" width="7.54296875" style="15" hidden="1"/>
    <col min="12806" max="12806" width="19.453125" style="15" hidden="1"/>
    <col min="12807" max="12808" width="12" style="15" hidden="1"/>
    <col min="12809" max="12810" width="9.453125" style="15" hidden="1"/>
    <col min="12811" max="12811" width="12" style="15" hidden="1"/>
    <col min="12812" max="12814" width="9.453125" style="15" hidden="1"/>
    <col min="12815" max="12815" width="3.54296875" style="15" hidden="1"/>
    <col min="12816" max="13059" width="11.453125" style="15" hidden="1"/>
    <col min="13060" max="13060" width="2.453125" style="15" hidden="1"/>
    <col min="13061" max="13061" width="7.54296875" style="15" hidden="1"/>
    <col min="13062" max="13062" width="19.453125" style="15" hidden="1"/>
    <col min="13063" max="13064" width="12" style="15" hidden="1"/>
    <col min="13065" max="13066" width="9.453125" style="15" hidden="1"/>
    <col min="13067" max="13067" width="12" style="15" hidden="1"/>
    <col min="13068" max="13070" width="9.453125" style="15" hidden="1"/>
    <col min="13071" max="13071" width="3.54296875" style="15" hidden="1"/>
    <col min="13072" max="13315" width="11.453125" style="15" hidden="1"/>
    <col min="13316" max="13316" width="2.453125" style="15" hidden="1"/>
    <col min="13317" max="13317" width="7.54296875" style="15" hidden="1"/>
    <col min="13318" max="13318" width="19.453125" style="15" hidden="1"/>
    <col min="13319" max="13320" width="12" style="15" hidden="1"/>
    <col min="13321" max="13322" width="9.453125" style="15" hidden="1"/>
    <col min="13323" max="13323" width="12" style="15" hidden="1"/>
    <col min="13324" max="13326" width="9.453125" style="15" hidden="1"/>
    <col min="13327" max="13327" width="3.54296875" style="15" hidden="1"/>
    <col min="13328" max="13571" width="11.453125" style="15" hidden="1"/>
    <col min="13572" max="13572" width="2.453125" style="15" hidden="1"/>
    <col min="13573" max="13573" width="7.54296875" style="15" hidden="1"/>
    <col min="13574" max="13574" width="19.453125" style="15" hidden="1"/>
    <col min="13575" max="13576" width="12" style="15" hidden="1"/>
    <col min="13577" max="13578" width="9.453125" style="15" hidden="1"/>
    <col min="13579" max="13579" width="12" style="15" hidden="1"/>
    <col min="13580" max="13582" width="9.453125" style="15" hidden="1"/>
    <col min="13583" max="13583" width="3.54296875" style="15" hidden="1"/>
    <col min="13584" max="13827" width="11.453125" style="15" hidden="1"/>
    <col min="13828" max="13828" width="2.453125" style="15" hidden="1"/>
    <col min="13829" max="13829" width="7.54296875" style="15" hidden="1"/>
    <col min="13830" max="13830" width="19.453125" style="15" hidden="1"/>
    <col min="13831" max="13832" width="12" style="15" hidden="1"/>
    <col min="13833" max="13834" width="9.453125" style="15" hidden="1"/>
    <col min="13835" max="13835" width="12" style="15" hidden="1"/>
    <col min="13836" max="13838" width="9.453125" style="15" hidden="1"/>
    <col min="13839" max="13839" width="3.54296875" style="15" hidden="1"/>
    <col min="13840" max="14083" width="11.453125" style="15" hidden="1"/>
    <col min="14084" max="14084" width="2.453125" style="15" hidden="1"/>
    <col min="14085" max="14085" width="7.54296875" style="15" hidden="1"/>
    <col min="14086" max="14086" width="19.453125" style="15" hidden="1"/>
    <col min="14087" max="14088" width="12" style="15" hidden="1"/>
    <col min="14089" max="14090" width="9.453125" style="15" hidden="1"/>
    <col min="14091" max="14091" width="12" style="15" hidden="1"/>
    <col min="14092" max="14094" width="9.453125" style="15" hidden="1"/>
    <col min="14095" max="14095" width="3.54296875" style="15" hidden="1"/>
    <col min="14096" max="14339" width="11.453125" style="15" hidden="1"/>
    <col min="14340" max="14340" width="2.453125" style="15" hidden="1"/>
    <col min="14341" max="14341" width="7.54296875" style="15" hidden="1"/>
    <col min="14342" max="14342" width="19.453125" style="15" hidden="1"/>
    <col min="14343" max="14344" width="12" style="15" hidden="1"/>
    <col min="14345" max="14346" width="9.453125" style="15" hidden="1"/>
    <col min="14347" max="14347" width="12" style="15" hidden="1"/>
    <col min="14348" max="14350" width="9.453125" style="15" hidden="1"/>
    <col min="14351" max="14351" width="3.54296875" style="15" hidden="1"/>
    <col min="14352" max="14595" width="11.453125" style="15" hidden="1"/>
    <col min="14596" max="14596" width="2.453125" style="15" hidden="1"/>
    <col min="14597" max="14597" width="7.54296875" style="15" hidden="1"/>
    <col min="14598" max="14598" width="19.453125" style="15" hidden="1"/>
    <col min="14599" max="14600" width="12" style="15" hidden="1"/>
    <col min="14601" max="14602" width="9.453125" style="15" hidden="1"/>
    <col min="14603" max="14603" width="12" style="15" hidden="1"/>
    <col min="14604" max="14606" width="9.453125" style="15" hidden="1"/>
    <col min="14607" max="14607" width="3.54296875" style="15" hidden="1"/>
    <col min="14608" max="14851" width="11.453125" style="15" hidden="1"/>
    <col min="14852" max="14852" width="2.453125" style="15" hidden="1"/>
    <col min="14853" max="14853" width="7.54296875" style="15" hidden="1"/>
    <col min="14854" max="14854" width="19.453125" style="15" hidden="1"/>
    <col min="14855" max="14856" width="12" style="15" hidden="1"/>
    <col min="14857" max="14858" width="9.453125" style="15" hidden="1"/>
    <col min="14859" max="14859" width="12" style="15" hidden="1"/>
    <col min="14860" max="14862" width="9.453125" style="15" hidden="1"/>
    <col min="14863" max="14863" width="3.54296875" style="15" hidden="1"/>
    <col min="14864" max="15107" width="11.453125" style="15" hidden="1"/>
    <col min="15108" max="15108" width="2.453125" style="15" hidden="1"/>
    <col min="15109" max="15109" width="7.54296875" style="15" hidden="1"/>
    <col min="15110" max="15110" width="19.453125" style="15" hidden="1"/>
    <col min="15111" max="15112" width="12" style="15" hidden="1"/>
    <col min="15113" max="15114" width="9.453125" style="15" hidden="1"/>
    <col min="15115" max="15115" width="12" style="15" hidden="1"/>
    <col min="15116" max="15118" width="9.453125" style="15" hidden="1"/>
    <col min="15119" max="15119" width="3.54296875" style="15" hidden="1"/>
    <col min="15120" max="15363" width="11.453125" style="15" hidden="1"/>
    <col min="15364" max="15364" width="2.453125" style="15" hidden="1"/>
    <col min="15365" max="15365" width="7.54296875" style="15" hidden="1"/>
    <col min="15366" max="15366" width="19.453125" style="15" hidden="1"/>
    <col min="15367" max="15368" width="12" style="15" hidden="1"/>
    <col min="15369" max="15370" width="9.453125" style="15" hidden="1"/>
    <col min="15371" max="15371" width="12" style="15" hidden="1"/>
    <col min="15372" max="15374" width="9.453125" style="15" hidden="1"/>
    <col min="15375" max="15375" width="3.54296875" style="15" hidden="1"/>
    <col min="15376" max="15619" width="11.453125" style="15" hidden="1"/>
    <col min="15620" max="15620" width="2.453125" style="15" hidden="1"/>
    <col min="15621" max="15621" width="7.54296875" style="15" hidden="1"/>
    <col min="15622" max="15622" width="19.453125" style="15" hidden="1"/>
    <col min="15623" max="15624" width="12" style="15" hidden="1"/>
    <col min="15625" max="15626" width="9.453125" style="15" hidden="1"/>
    <col min="15627" max="15627" width="12" style="15" hidden="1"/>
    <col min="15628" max="15630" width="9.453125" style="15" hidden="1"/>
    <col min="15631" max="15631" width="3.54296875" style="15" hidden="1"/>
    <col min="15632" max="15875" width="11.453125" style="15" hidden="1"/>
    <col min="15876" max="15876" width="2.453125" style="15" hidden="1"/>
    <col min="15877" max="15877" width="7.54296875" style="15" hidden="1"/>
    <col min="15878" max="15878" width="19.453125" style="15" hidden="1"/>
    <col min="15879" max="15880" width="12" style="15" hidden="1"/>
    <col min="15881" max="15882" width="9.453125" style="15" hidden="1"/>
    <col min="15883" max="15883" width="12" style="15" hidden="1"/>
    <col min="15884" max="15886" width="9.453125" style="15" hidden="1"/>
    <col min="15887" max="15887" width="3.54296875" style="15" hidden="1"/>
    <col min="15888" max="16131" width="11.453125" style="15" hidden="1"/>
    <col min="16132" max="16132" width="2.453125" style="15" hidden="1"/>
    <col min="16133" max="16133" width="7.54296875" style="15" hidden="1"/>
    <col min="16134" max="16134" width="19.453125" style="15" hidden="1"/>
    <col min="16135" max="16136" width="12" style="15" hidden="1"/>
    <col min="16137" max="16138" width="9.453125" style="15" hidden="1"/>
    <col min="16139" max="16139" width="12" style="15" hidden="1"/>
    <col min="16140" max="16142" width="9.453125" style="15" hidden="1"/>
    <col min="16143" max="16143" width="3.54296875" style="15" hidden="1"/>
    <col min="16144" max="16384" width="11.453125" style="15" hidden="1"/>
  </cols>
  <sheetData>
    <row r="1" spans="2:19" ht="21" customHeight="1" x14ac:dyDescent="0.35">
      <c r="B1" s="73" t="s">
        <v>210</v>
      </c>
      <c r="C1" s="74"/>
      <c r="D1" s="75"/>
      <c r="E1" s="75"/>
      <c r="F1" s="74"/>
      <c r="G1" s="74"/>
      <c r="H1" s="74"/>
      <c r="I1" s="74"/>
      <c r="J1" s="77"/>
      <c r="K1" s="75"/>
      <c r="L1" s="74"/>
      <c r="M1" s="74"/>
      <c r="N1" s="78"/>
      <c r="O1" s="78"/>
      <c r="P1" s="76" t="str">
        <f>VLOOKUP(RIGHT('TD Siniestros Daños'!B2,2),Cat!$N$2:$O$5,2,0)&amp;" "&amp;LEFT('TD Siniestros Daños'!B2,4)</f>
        <v>Cuarto Trimestre 2024</v>
      </c>
    </row>
    <row r="2" spans="2:19" ht="21" customHeight="1" x14ac:dyDescent="0.3">
      <c r="B2" s="179" t="str">
        <f>UPPER(RIGHT('TD Siniestros Daños'!$B$3,LEN('TD Siniestros Daños'!$B$3)-3))</f>
        <v>DAÑOS TOTAL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</row>
    <row r="3" spans="2:19" ht="15" thickBot="1" x14ac:dyDescent="0.4">
      <c r="B3" s="20"/>
      <c r="C3" s="20"/>
      <c r="D3" s="20"/>
      <c r="E3" s="20"/>
      <c r="F3" s="20"/>
      <c r="G3" s="20"/>
      <c r="H3" s="20"/>
      <c r="I3" s="20"/>
      <c r="J3" s="28"/>
      <c r="K3" s="20"/>
      <c r="L3" s="20"/>
      <c r="M3" s="20"/>
      <c r="N3" s="79"/>
      <c r="P3" s="80" t="s">
        <v>124</v>
      </c>
    </row>
    <row r="4" spans="2:19" s="16" customFormat="1" ht="18" customHeight="1" thickBot="1" x14ac:dyDescent="0.4">
      <c r="B4" s="56"/>
      <c r="C4" s="57"/>
      <c r="D4" s="184" t="s">
        <v>197</v>
      </c>
      <c r="E4" s="184"/>
      <c r="F4" s="184"/>
      <c r="G4" s="184"/>
      <c r="H4" s="184"/>
      <c r="I4" s="184"/>
      <c r="J4" s="28"/>
      <c r="K4" s="177" t="s">
        <v>198</v>
      </c>
      <c r="L4" s="177"/>
      <c r="M4" s="177"/>
      <c r="N4" s="177"/>
      <c r="O4" s="177"/>
      <c r="P4" s="177"/>
    </row>
    <row r="5" spans="2:19" ht="15.65" customHeight="1" thickBot="1" x14ac:dyDescent="0.4">
      <c r="B5" s="36" t="s">
        <v>129</v>
      </c>
      <c r="C5" s="37"/>
      <c r="D5" s="33" t="s">
        <v>130</v>
      </c>
      <c r="E5" s="181" t="s">
        <v>208</v>
      </c>
      <c r="F5" s="183" t="s">
        <v>209</v>
      </c>
      <c r="G5" s="184" t="s">
        <v>200</v>
      </c>
      <c r="H5" s="184"/>
      <c r="I5" s="183" t="s">
        <v>205</v>
      </c>
      <c r="J5" s="28"/>
      <c r="K5" s="33" t="s">
        <v>130</v>
      </c>
      <c r="L5" s="33" t="s">
        <v>199</v>
      </c>
      <c r="M5" s="32" t="s">
        <v>201</v>
      </c>
      <c r="N5" s="33" t="s">
        <v>199</v>
      </c>
      <c r="O5" s="177" t="s">
        <v>202</v>
      </c>
      <c r="P5" s="177"/>
    </row>
    <row r="6" spans="2:19" s="16" customFormat="1" ht="21" customHeight="1" x14ac:dyDescent="0.35">
      <c r="B6" s="38"/>
      <c r="C6" s="39"/>
      <c r="D6" s="40" t="str">
        <f>'Primas Directas'!D6</f>
        <v>2024</v>
      </c>
      <c r="E6" s="182"/>
      <c r="F6" s="182"/>
      <c r="G6" s="40" t="str">
        <f>'Primas Directas'!D6</f>
        <v>2024</v>
      </c>
      <c r="H6" s="40">
        <f>'Primas Directas'!E6</f>
        <v>2023</v>
      </c>
      <c r="I6" s="185"/>
      <c r="J6" s="28"/>
      <c r="K6" s="40" t="str">
        <f>D6</f>
        <v>2024</v>
      </c>
      <c r="L6" s="40" t="s">
        <v>203</v>
      </c>
      <c r="M6" s="40" t="s">
        <v>204</v>
      </c>
      <c r="N6" s="40" t="s">
        <v>203</v>
      </c>
      <c r="O6" s="40" t="str">
        <f>G6</f>
        <v>2024</v>
      </c>
      <c r="P6" s="40">
        <f>H6</f>
        <v>2023</v>
      </c>
      <c r="Q6" s="17"/>
      <c r="R6" s="17"/>
      <c r="S6" s="17"/>
    </row>
    <row r="7" spans="2:19" ht="15" customHeight="1" x14ac:dyDescent="0.35">
      <c r="B7" s="41"/>
      <c r="C7" s="42" t="s">
        <v>109</v>
      </c>
      <c r="D7" s="43">
        <f>VLOOKUP(C7,'TD Siniestros Daños'!$B$7:$M$154,2,0)</f>
        <v>170533067.60229999</v>
      </c>
      <c r="E7" s="58">
        <f>VLOOKUP(C7,'TD Siniestros Daños'!$B$7:$M$154,3,0)</f>
        <v>-10.089311111472654</v>
      </c>
      <c r="F7" s="44">
        <f>VLOOKUP(C7,'TD Siniestros Daños'!$B$7:$M$154,4,0)</f>
        <v>657057.66622999997</v>
      </c>
      <c r="G7" s="44">
        <f>VLOOKUP(C7,'TD Siniestros Daños'!$B$7:$M$154,5,0)</f>
        <v>51.506154820353025</v>
      </c>
      <c r="H7" s="44">
        <f>VLOOKUP(C7,'TD Siniestros Daños'!$B$7:$M$154,6,0)</f>
        <v>66.394583712025607</v>
      </c>
      <c r="I7" s="44">
        <f>IFERROR(D7/VLOOKUP("TOTAL",$C$8:$D$124,2,0)*100,"")</f>
        <v>100</v>
      </c>
      <c r="J7" s="28"/>
      <c r="K7" s="69">
        <f>VLOOKUP(C7,'TD Siniestros Daños'!$B$7:$M$154,7,0)</f>
        <v>122636382.39342004</v>
      </c>
      <c r="L7" s="44">
        <f>VLOOKUP(C7,'TD Siniestros Daños'!$B$7:$M$154,8,0)</f>
        <v>13.603846520768737</v>
      </c>
      <c r="M7" s="69">
        <f>VLOOKUP(C7,'TD Siniestros Daños'!$B$7:$M$154,9,0)</f>
        <v>203791446.4113</v>
      </c>
      <c r="N7" s="46">
        <f>VLOOKUP(C7,'TD Siniestros Daños'!$B$7:$M$154,10,0)</f>
        <v>21.38400747817586</v>
      </c>
      <c r="O7" s="46">
        <f>VLOOKUP(C7,'TD Siniestros Daños'!$B$7:$M$154,11,0)</f>
        <v>60.177394367136692</v>
      </c>
      <c r="P7" s="46">
        <f>VLOOKUP(C7,'TD Siniestros Daños'!$B$7:$M$154,12,0)</f>
        <v>64.298644029999963</v>
      </c>
    </row>
    <row r="8" spans="2:19" ht="15" customHeight="1" x14ac:dyDescent="0.35">
      <c r="B8" s="8">
        <f>IF('TD Siniestros Daños'!A7="","",'TD Siniestros Daños'!A7)</f>
        <v>1</v>
      </c>
      <c r="C8" s="9" t="str">
        <f>IF('TD Siniestros Daños'!B7="","",'TD Siniestros Daños'!B7)</f>
        <v>Quálitas</v>
      </c>
      <c r="D8" s="10">
        <f>IF('TD Siniestros Daños'!C7="","",'TD Siniestros Daños'!C7)</f>
        <v>37262129.864649996</v>
      </c>
      <c r="E8" s="65">
        <f>IF('TD Siniestros Daños'!D7="","",'TD Siniestros Daños'!D7)</f>
        <v>15.369386533434204</v>
      </c>
      <c r="F8" s="11">
        <f>IF('TD Siniestros Daños'!E7="","",'TD Siniestros Daños'!E7)</f>
        <v>88178.226479999998</v>
      </c>
      <c r="G8" s="11">
        <f>IF('TD Siniestros Daños'!F7="","",'TD Siniestros Daños'!F7)</f>
        <v>56.55166193291096</v>
      </c>
      <c r="H8" s="11">
        <f>IF('TD Siniestros Daños'!G7="","",'TD Siniestros Daños'!G7)</f>
        <v>64.167560551132112</v>
      </c>
      <c r="I8" s="11">
        <f>IFERROR(D8/VLOOKUP("TOTAL",$C$8:$D$124,2,0)*100,"")</f>
        <v>21.850383851388269</v>
      </c>
      <c r="J8" s="28"/>
      <c r="K8" s="11">
        <f>IF('TD Siniestros Daños'!H7="","",'TD Siniestros Daños'!H7)</f>
        <v>37274066.201140001</v>
      </c>
      <c r="L8" s="11">
        <f>IF('TD Siniestros Daños'!I7="","",'TD Siniestros Daños'!I7)</f>
        <v>15.581011841838709</v>
      </c>
      <c r="M8" s="68">
        <f>IF('TD Siniestros Daños'!J7="","",'TD Siniestros Daños'!J7)</f>
        <v>57854533.149530001</v>
      </c>
      <c r="N8" s="13">
        <f>IF('TD Siniestros Daños'!K7="","",'TD Siniestros Daños'!K7)</f>
        <v>24.166129825686376</v>
      </c>
      <c r="O8" s="13">
        <f>IF('TD Siniestros Daños'!L7="","",'TD Siniestros Daños'!L7)</f>
        <v>64.427218010388202</v>
      </c>
      <c r="P8" s="13">
        <f>IF('TD Siniestros Daños'!M7="","",'TD Siniestros Daños'!M7)</f>
        <v>69.212738219772945</v>
      </c>
      <c r="Q8" s="26"/>
      <c r="R8" s="19"/>
      <c r="S8" s="18"/>
    </row>
    <row r="9" spans="2:19" ht="15" customHeight="1" x14ac:dyDescent="0.35">
      <c r="B9" s="8">
        <f>IF('TD Siniestros Daños'!A8="","",'TD Siniestros Daños'!A8)</f>
        <v>2</v>
      </c>
      <c r="C9" s="9" t="str">
        <f>IF('TD Siniestros Daños'!B8="","",'TD Siniestros Daños'!B8)</f>
        <v>G.N.P.</v>
      </c>
      <c r="D9" s="10">
        <f>IF('TD Siniestros Daños'!C8="","",'TD Siniestros Daños'!C8)</f>
        <v>16965637.681189988</v>
      </c>
      <c r="E9" s="65">
        <f>IF('TD Siniestros Daños'!D8="","",'TD Siniestros Daños'!D8)</f>
        <v>7.413479528499245</v>
      </c>
      <c r="F9" s="11">
        <f>IF('TD Siniestros Daños'!E8="","",'TD Siniestros Daños'!E8)</f>
        <v>63954.956180000001</v>
      </c>
      <c r="G9" s="11">
        <f>IF('TD Siniestros Daños'!F8="","",'TD Siniestros Daños'!F8)</f>
        <v>47.72113750669682</v>
      </c>
      <c r="H9" s="11">
        <f>IF('TD Siniestros Daños'!G8="","",'TD Siniestros Daños'!G8)</f>
        <v>60.165735175465763</v>
      </c>
      <c r="I9" s="11">
        <f t="shared" ref="I9:I72" si="0">IFERROR(D9/VLOOKUP("TOTAL",$C$8:$D$124,2,0)*100,"")</f>
        <v>9.9485911557959739</v>
      </c>
      <c r="J9" s="28"/>
      <c r="K9" s="68">
        <f>IF('TD Siniestros Daños'!H8="","",'TD Siniestros Daños'!H8)</f>
        <v>15671196.694629999</v>
      </c>
      <c r="L9" s="11">
        <f>IF('TD Siniestros Daños'!I8="","",'TD Siniestros Daños'!I8)</f>
        <v>13.363753416887381</v>
      </c>
      <c r="M9" s="68">
        <f>IF('TD Siniestros Daños'!J8="","",'TD Siniestros Daños'!J8)</f>
        <v>25502916.236810002</v>
      </c>
      <c r="N9" s="13">
        <f>IF('TD Siniestros Daños'!K8="","",'TD Siniestros Daños'!K8)</f>
        <v>26.803587642969262</v>
      </c>
      <c r="O9" s="13">
        <f>IF('TD Siniestros Daños'!L8="","",'TD Siniestros Daños'!L8)</f>
        <v>61.448645908230489</v>
      </c>
      <c r="P9" s="13">
        <f>IF('TD Siniestros Daños'!M8="","",'TD Siniestros Daños'!M8)</f>
        <v>68.733687109952001</v>
      </c>
      <c r="Q9" s="26"/>
    </row>
    <row r="10" spans="2:19" ht="15" customHeight="1" x14ac:dyDescent="0.35">
      <c r="B10" s="8">
        <f>IF('TD Siniestros Daños'!A9="","",'TD Siniestros Daños'!A9)</f>
        <v>3</v>
      </c>
      <c r="C10" s="9" t="str">
        <f>IF('TD Siniestros Daños'!B9="","",'TD Siniestros Daños'!B9)</f>
        <v>AXA Seguros</v>
      </c>
      <c r="D10" s="10">
        <f>IF('TD Siniestros Daños'!C9="","",'TD Siniestros Daños'!C9)</f>
        <v>13019807.148120003</v>
      </c>
      <c r="E10" s="65">
        <f>IF('TD Siniestros Daños'!D9="","",'TD Siniestros Daños'!D9)</f>
        <v>-36.980107795594606</v>
      </c>
      <c r="F10" s="11">
        <f>IF('TD Siniestros Daños'!E9="","",'TD Siniestros Daños'!E9)</f>
        <v>248904.03177</v>
      </c>
      <c r="G10" s="11">
        <f>IF('TD Siniestros Daños'!F9="","",'TD Siniestros Daños'!F9)</f>
        <v>52.2837526586884</v>
      </c>
      <c r="H10" s="11">
        <f>IF('TD Siniestros Daños'!G9="","",'TD Siniestros Daños'!G9)</f>
        <v>96.448494684132413</v>
      </c>
      <c r="I10" s="11">
        <f t="shared" si="0"/>
        <v>7.634769802231836</v>
      </c>
      <c r="J10" s="28"/>
      <c r="K10" s="68">
        <f>IF('TD Siniestros Daños'!H9="","",'TD Siniestros Daños'!H9)</f>
        <v>11727317.19633</v>
      </c>
      <c r="L10" s="11">
        <f>IF('TD Siniestros Daños'!I9="","",'TD Siniestros Daños'!I9)</f>
        <v>15.820093772178613</v>
      </c>
      <c r="M10" s="68">
        <f>IF('TD Siniestros Daños'!J9="","",'TD Siniestros Daños'!J9)</f>
        <v>18365766.034150001</v>
      </c>
      <c r="N10" s="13">
        <f>IF('TD Siniestros Daños'!K9="","",'TD Siniestros Daños'!K9)</f>
        <v>19.693508125830327</v>
      </c>
      <c r="O10" s="13">
        <f>IF('TD Siniestros Daños'!L9="","",'TD Siniestros Daños'!L9)</f>
        <v>63.854222984893653</v>
      </c>
      <c r="P10" s="13">
        <f>IF('TD Siniestros Daños'!M9="","",'TD Siniestros Daños'!M9)</f>
        <v>65.989723447684469</v>
      </c>
    </row>
    <row r="11" spans="2:19" ht="15" customHeight="1" x14ac:dyDescent="0.35">
      <c r="B11" s="8">
        <f>IF('TD Siniestros Daños'!A10="","",'TD Siniestros Daños'!A10)</f>
        <v>4</v>
      </c>
      <c r="C11" s="9" t="str">
        <f>IF('TD Siniestros Daños'!B10="","",'TD Siniestros Daños'!B10)</f>
        <v>Chubb Seguros México</v>
      </c>
      <c r="D11" s="10">
        <f>IF('TD Siniestros Daños'!C10="","",'TD Siniestros Daños'!C10)</f>
        <v>11953082.37628</v>
      </c>
      <c r="E11" s="65">
        <f>IF('TD Siniestros Daños'!D10="","",'TD Siniestros Daños'!D10)</f>
        <v>-8.3530160121113024</v>
      </c>
      <c r="F11" s="11">
        <f>IF('TD Siniestros Daños'!E10="","",'TD Siniestros Daños'!E10)</f>
        <v>-18332.950240000006</v>
      </c>
      <c r="G11" s="11">
        <f>IF('TD Siniestros Daños'!F10="","",'TD Siniestros Daños'!F10)</f>
        <v>50.694752518850564</v>
      </c>
      <c r="H11" s="11">
        <f>IF('TD Siniestros Daños'!G10="","",'TD Siniestros Daños'!G10)</f>
        <v>62.185074298503217</v>
      </c>
      <c r="I11" s="11">
        <f t="shared" si="0"/>
        <v>7.0092460918815895</v>
      </c>
      <c r="J11" s="28"/>
      <c r="K11" s="68">
        <f>IF('TD Siniestros Daños'!H10="","",'TD Siniestros Daños'!H10)</f>
        <v>5500496.9266299997</v>
      </c>
      <c r="L11" s="11">
        <f>IF('TD Siniestros Daños'!I10="","",'TD Siniestros Daños'!I10)</f>
        <v>-2.2375329917886488</v>
      </c>
      <c r="M11" s="68">
        <f>IF('TD Siniestros Daños'!J10="","",'TD Siniestros Daños'!J10)</f>
        <v>9151331.1959500015</v>
      </c>
      <c r="N11" s="13">
        <f>IF('TD Siniestros Daños'!K10="","",'TD Siniestros Daños'!K10)</f>
        <v>17.633842628469477</v>
      </c>
      <c r="O11" s="13">
        <f>IF('TD Siniestros Daños'!L10="","",'TD Siniestros Daños'!L10)</f>
        <v>60.105975937842693</v>
      </c>
      <c r="P11" s="13">
        <f>IF('TD Siniestros Daños'!M10="","",'TD Siniestros Daños'!M10)</f>
        <v>72.323225168907484</v>
      </c>
    </row>
    <row r="12" spans="2:19" ht="15" customHeight="1" x14ac:dyDescent="0.35">
      <c r="B12" s="8">
        <f>IF('TD Siniestros Daños'!A11="","",'TD Siniestros Daños'!A11)</f>
        <v>5</v>
      </c>
      <c r="C12" s="9" t="str">
        <f>IF('TD Siniestros Daños'!B11="","",'TD Siniestros Daños'!B11)</f>
        <v>Inbursa</v>
      </c>
      <c r="D12" s="10">
        <f>IF('TD Siniestros Daños'!C11="","",'TD Siniestros Daños'!C11)</f>
        <v>8976912.8111700006</v>
      </c>
      <c r="E12" s="65">
        <f>IF('TD Siniestros Daños'!D11="","",'TD Siniestros Daños'!D11)</f>
        <v>-45.264724071669271</v>
      </c>
      <c r="F12" s="11">
        <f>IF('TD Siniestros Daños'!E11="","",'TD Siniestros Daños'!E11)</f>
        <v>4479.9272799999999</v>
      </c>
      <c r="G12" s="11">
        <f>IF('TD Siniestros Daños'!F11="","",'TD Siniestros Daños'!F11)</f>
        <v>48.1924254732454</v>
      </c>
      <c r="H12" s="11">
        <f>IF('TD Siniestros Daños'!G11="","",'TD Siniestros Daños'!G11)</f>
        <v>104.41400287174871</v>
      </c>
      <c r="I12" s="11">
        <f t="shared" si="0"/>
        <v>5.2640305703671801</v>
      </c>
      <c r="J12" s="28"/>
      <c r="K12" s="68">
        <f>IF('TD Siniestros Daños'!H11="","",'TD Siniestros Daños'!H11)</f>
        <v>5546374.0431700004</v>
      </c>
      <c r="L12" s="11">
        <f>IF('TD Siniestros Daños'!I11="","",'TD Siniestros Daños'!I11)</f>
        <v>17.637957634134981</v>
      </c>
      <c r="M12" s="68">
        <f>IF('TD Siniestros Daños'!J11="","",'TD Siniestros Daños'!J11)</f>
        <v>8232918.0870000003</v>
      </c>
      <c r="N12" s="13">
        <f>IF('TD Siniestros Daños'!K11="","",'TD Siniestros Daños'!K11)</f>
        <v>27.06647050067097</v>
      </c>
      <c r="O12" s="13">
        <f>IF('TD Siniestros Daños'!L11="","",'TD Siniestros Daños'!L11)</f>
        <v>67.368264624518432</v>
      </c>
      <c r="P12" s="13">
        <f>IF('TD Siniestros Daños'!M11="","",'TD Siniestros Daños'!M11)</f>
        <v>72.76773400143459</v>
      </c>
    </row>
    <row r="13" spans="2:19" ht="15" customHeight="1" x14ac:dyDescent="0.35">
      <c r="B13" s="54">
        <f>IF('TD Siniestros Daños'!A12="","",'TD Siniestros Daños'!A12)</f>
        <v>5.0999999999999996</v>
      </c>
      <c r="C13" s="49" t="str">
        <f>IF('TD Siniestros Daños'!B12="","",'TD Siniestros Daños'!B12)</f>
        <v>TOTAL GRANDES</v>
      </c>
      <c r="D13" s="50">
        <f>IF('TD Siniestros Daños'!C12="","",'TD Siniestros Daños'!C12)</f>
        <v>88177569.881409988</v>
      </c>
      <c r="E13" s="71">
        <f>IF('TD Siniestros Daños'!D12="","",'TD Siniestros Daños'!D12)</f>
        <v>-10.202274279080859</v>
      </c>
      <c r="F13" s="51">
        <f>IF('TD Siniestros Daños'!E12="","",'TD Siniestros Daños'!E12)</f>
        <v>387184.19147000002</v>
      </c>
      <c r="G13" s="51">
        <f>IF('TD Siniestros Daños'!F12="","",'TD Siniestros Daños'!F12)</f>
        <v>52.315372969412863</v>
      </c>
      <c r="H13" s="51">
        <f>IF('TD Siniestros Daños'!G12="","",'TD Siniestros Daños'!G12)</f>
        <v>72.906322074091079</v>
      </c>
      <c r="I13" s="51">
        <f t="shared" si="0"/>
        <v>51.707021471664852</v>
      </c>
      <c r="J13" s="158"/>
      <c r="K13" s="72">
        <f>IF('TD Siniestros Daños'!H12="","",'TD Siniestros Daños'!H12)</f>
        <v>75719451.06189999</v>
      </c>
      <c r="L13" s="51">
        <f>IF('TD Siniestros Daños'!I12="","",'TD Siniestros Daños'!I12)</f>
        <v>13.795820583619989</v>
      </c>
      <c r="M13" s="72">
        <f>IF('TD Siniestros Daños'!J12="","",'TD Siniestros Daños'!J12)</f>
        <v>119107464.70344</v>
      </c>
      <c r="N13" s="51">
        <f>IF('TD Siniestros Daños'!K12="","",'TD Siniestros Daños'!K12)</f>
        <v>23.671795770657567</v>
      </c>
      <c r="O13" s="51">
        <f>IF('TD Siniestros Daños'!L12="","",'TD Siniestros Daños'!L12)</f>
        <v>63.572380833082335</v>
      </c>
      <c r="P13" s="51">
        <f>IF('TD Siniestros Daños'!M12="","",'TD Siniestros Daños'!M12)</f>
        <v>69.089624370397246</v>
      </c>
    </row>
    <row r="14" spans="2:19" ht="15" customHeight="1" x14ac:dyDescent="0.35">
      <c r="B14" s="8">
        <f>IF('TD Siniestros Daños'!A13="","",'TD Siniestros Daños'!A13)</f>
        <v>6</v>
      </c>
      <c r="C14" s="9" t="str">
        <f>IF('TD Siniestros Daños'!B13="","",'TD Siniestros Daños'!B13)</f>
        <v>BBVA Bancomer</v>
      </c>
      <c r="D14" s="10">
        <f>IF('TD Siniestros Daños'!C13="","",'TD Siniestros Daños'!C13)</f>
        <v>8650196.9416299984</v>
      </c>
      <c r="E14" s="65">
        <f>IF('TD Siniestros Daños'!D13="","",'TD Siniestros Daños'!D13)</f>
        <v>11.747577018231837</v>
      </c>
      <c r="F14" s="11">
        <f>IF('TD Siniestros Daños'!E13="","",'TD Siniestros Daños'!E13)</f>
        <v>0</v>
      </c>
      <c r="G14" s="11">
        <f>IF('TD Siniestros Daños'!F13="","",'TD Siniestros Daños'!F13)</f>
        <v>48.526519920949895</v>
      </c>
      <c r="H14" s="11">
        <f>IF('TD Siniestros Daños'!G13="","",'TD Siniestros Daños'!G13)</f>
        <v>55.140376467177155</v>
      </c>
      <c r="I14" s="11">
        <f t="shared" si="0"/>
        <v>5.0724455164338655</v>
      </c>
      <c r="J14" s="28"/>
      <c r="K14" s="68">
        <f>IF('TD Siniestros Daños'!H13="","",'TD Siniestros Daños'!H13)</f>
        <v>7949101.9270900004</v>
      </c>
      <c r="L14" s="11">
        <f>IF('TD Siniestros Daños'!I13="","",'TD Siniestros Daños'!I13)</f>
        <v>10.639652412984812</v>
      </c>
      <c r="M14" s="68">
        <f>IF('TD Siniestros Daños'!J13="","",'TD Siniestros Daños'!J13)</f>
        <v>15649383.234620001</v>
      </c>
      <c r="N14" s="13">
        <f>IF('TD Siniestros Daños'!K13="","",'TD Siniestros Daños'!K13)</f>
        <v>21.097904267269541</v>
      </c>
      <c r="O14" s="13">
        <f>IF('TD Siniestros Daños'!L13="","",'TD Siniestros Daños'!L13)</f>
        <v>50.79498538641942</v>
      </c>
      <c r="P14" s="13">
        <f>IF('TD Siniestros Daños'!M13="","",'TD Siniestros Daños'!M13)</f>
        <v>55.59639915191984</v>
      </c>
    </row>
    <row r="15" spans="2:19" ht="15" customHeight="1" x14ac:dyDescent="0.35">
      <c r="B15" s="8">
        <f>IF('TD Siniestros Daños'!A14="","",'TD Siniestros Daños'!A14)</f>
        <v>7</v>
      </c>
      <c r="C15" s="9" t="str">
        <f>IF('TD Siniestros Daños'!B14="","",'TD Siniestros Daños'!B14)</f>
        <v>Mapfre México</v>
      </c>
      <c r="D15" s="10">
        <f>IF('TD Siniestros Daños'!C14="","",'TD Siniestros Daños'!C14)</f>
        <v>12213163.74932</v>
      </c>
      <c r="E15" s="65">
        <f>IF('TD Siniestros Daños'!D14="","",'TD Siniestros Daños'!D14)</f>
        <v>-44.671179848450272</v>
      </c>
      <c r="F15" s="11">
        <f>IF('TD Siniestros Daños'!E14="","",'TD Siniestros Daños'!E14)</f>
        <v>114709.08682</v>
      </c>
      <c r="G15" s="11">
        <f>IF('TD Siniestros Daños'!F14="","",'TD Siniestros Daños'!F14)</f>
        <v>70.604174888771766</v>
      </c>
      <c r="H15" s="11">
        <f>IF('TD Siniestros Daños'!G14="","",'TD Siniestros Daños'!G14)</f>
        <v>134.69656677695053</v>
      </c>
      <c r="I15" s="11">
        <f t="shared" si="0"/>
        <v>7.1617569079343069</v>
      </c>
      <c r="J15" s="28"/>
      <c r="K15" s="68">
        <f>IF('TD Siniestros Daños'!H14="","",'TD Siniestros Daños'!H14)</f>
        <v>3167092.0805100002</v>
      </c>
      <c r="L15" s="11">
        <f>IF('TD Siniestros Daños'!I14="","",'TD Siniestros Daños'!I14)</f>
        <v>-4.2745133920278562</v>
      </c>
      <c r="M15" s="68">
        <f>IF('TD Siniestros Daños'!J14="","",'TD Siniestros Daños'!J14)</f>
        <v>5205857.3283199994</v>
      </c>
      <c r="N15" s="13">
        <f>IF('TD Siniestros Daños'!K14="","",'TD Siniestros Daños'!K14)</f>
        <v>5.5735127087923386</v>
      </c>
      <c r="O15" s="13">
        <f>IF('TD Siniestros Daños'!L14="","",'TD Siniestros Daños'!L14)</f>
        <v>60.837089469988683</v>
      </c>
      <c r="P15" s="13">
        <f>IF('TD Siniestros Daños'!M14="","",'TD Siniestros Daños'!M14)</f>
        <v>67.095874525341799</v>
      </c>
    </row>
    <row r="16" spans="2:19" ht="15" customHeight="1" x14ac:dyDescent="0.35">
      <c r="B16" s="8">
        <f>IF('TD Siniestros Daños'!A15="","",'TD Siniestros Daños'!A15)</f>
        <v>8</v>
      </c>
      <c r="C16" s="9" t="str">
        <f>IF('TD Siniestros Daños'!B15="","",'TD Siniestros Daños'!B15)</f>
        <v>Banorte</v>
      </c>
      <c r="D16" s="10">
        <f>IF('TD Siniestros Daños'!C15="","",'TD Siniestros Daños'!C15)</f>
        <v>7158694.2899899976</v>
      </c>
      <c r="E16" s="65">
        <f>IF('TD Siniestros Daños'!D15="","",'TD Siniestros Daños'!D15)</f>
        <v>26.878269884399874</v>
      </c>
      <c r="F16" s="11">
        <f>IF('TD Siniestros Daños'!E15="","",'TD Siniestros Daños'!E15)</f>
        <v>-2066.3475600000002</v>
      </c>
      <c r="G16" s="11">
        <f>IF('TD Siniestros Daños'!F15="","",'TD Siniestros Daños'!F15)</f>
        <v>52.11541636597461</v>
      </c>
      <c r="H16" s="11">
        <f>IF('TD Siniestros Daños'!G15="","",'TD Siniestros Daños'!G15)</f>
        <v>49.577538680806747</v>
      </c>
      <c r="I16" s="11">
        <f t="shared" si="0"/>
        <v>4.1978335290870286</v>
      </c>
      <c r="J16" s="28"/>
      <c r="K16" s="68">
        <f>IF('TD Siniestros Daños'!H15="","",'TD Siniestros Daños'!H15)</f>
        <v>5522503.9998900006</v>
      </c>
      <c r="L16" s="11">
        <f>IF('TD Siniestros Daños'!I15="","",'TD Siniestros Daños'!I15)</f>
        <v>10.307117993000258</v>
      </c>
      <c r="M16" s="68">
        <f>IF('TD Siniestros Daños'!J15="","",'TD Siniestros Daños'!J15)</f>
        <v>9668036.7630499993</v>
      </c>
      <c r="N16" s="13">
        <f>IF('TD Siniestros Daños'!K15="","",'TD Siniestros Daños'!K15)</f>
        <v>19.651233665392944</v>
      </c>
      <c r="O16" s="13">
        <f>IF('TD Siniestros Daños'!L15="","",'TD Siniestros Daños'!L15)</f>
        <v>57.121255692741101</v>
      </c>
      <c r="P16" s="13">
        <f>IF('TD Siniestros Daños'!M15="","",'TD Siniestros Daños'!M15)</f>
        <v>61.959997110853038</v>
      </c>
    </row>
    <row r="17" spans="2:16" ht="15" customHeight="1" x14ac:dyDescent="0.35">
      <c r="B17" s="8">
        <f>IF('TD Siniestros Daños'!A16="","",'TD Siniestros Daños'!A16)</f>
        <v>9</v>
      </c>
      <c r="C17" s="9" t="str">
        <f>IF('TD Siniestros Daños'!B16="","",'TD Siniestros Daños'!B16)</f>
        <v>Atlas</v>
      </c>
      <c r="D17" s="10">
        <f>IF('TD Siniestros Daños'!C16="","",'TD Siniestros Daños'!C16)</f>
        <v>4131478.7168900026</v>
      </c>
      <c r="E17" s="65">
        <f>IF('TD Siniestros Daños'!D16="","",'TD Siniestros Daños'!D16)</f>
        <v>-49.796556991426066</v>
      </c>
      <c r="F17" s="11">
        <f>IF('TD Siniestros Daños'!E16="","",'TD Siniestros Daños'!E16)</f>
        <v>34514.0861</v>
      </c>
      <c r="G17" s="11">
        <f>IF('TD Siniestros Daños'!F16="","",'TD Siniestros Daños'!F16)</f>
        <v>32.02408751002703</v>
      </c>
      <c r="H17" s="11">
        <f>IF('TD Siniestros Daños'!G16="","",'TD Siniestros Daños'!G16)</f>
        <v>73.780649260761265</v>
      </c>
      <c r="I17" s="11">
        <f t="shared" si="0"/>
        <v>2.4226848053452135</v>
      </c>
      <c r="J17" s="28"/>
      <c r="K17" s="68">
        <f>IF('TD Siniestros Daños'!H16="","",'TD Siniestros Daños'!H16)</f>
        <v>3612861.8594699996</v>
      </c>
      <c r="L17" s="11">
        <f>IF('TD Siniestros Daños'!I16="","",'TD Siniestros Daños'!I16)</f>
        <v>14.922994229061338</v>
      </c>
      <c r="M17" s="68">
        <f>IF('TD Siniestros Daños'!J16="","",'TD Siniestros Daños'!J16)</f>
        <v>5386671.54005</v>
      </c>
      <c r="N17" s="13">
        <f>IF('TD Siniestros Daños'!K16="","",'TD Siniestros Daños'!K16)</f>
        <v>18.84273919099433</v>
      </c>
      <c r="O17" s="13">
        <f>IF('TD Siniestros Daños'!L16="","",'TD Siniestros Daños'!L16)</f>
        <v>67.070394632535255</v>
      </c>
      <c r="P17" s="13">
        <f>IF('TD Siniestros Daños'!M16="","",'TD Siniestros Daños'!M16)</f>
        <v>69.358003332772697</v>
      </c>
    </row>
    <row r="18" spans="2:16" ht="15" customHeight="1" x14ac:dyDescent="0.35">
      <c r="B18" s="8">
        <f>IF('TD Siniestros Daños'!A17="","",'TD Siniestros Daños'!A17)</f>
        <v>10</v>
      </c>
      <c r="C18" s="9" t="str">
        <f>IF('TD Siniestros Daños'!B17="","",'TD Siniestros Daños'!B17)</f>
        <v>HDI Seguros</v>
      </c>
      <c r="D18" s="10">
        <f>IF('TD Siniestros Daños'!C17="","",'TD Siniestros Daños'!C17)</f>
        <v>7002175.7752700001</v>
      </c>
      <c r="E18" s="65">
        <f>IF('TD Siniestros Daños'!D17="","",'TD Siniestros Daños'!D17)</f>
        <v>-4.7138028637797369</v>
      </c>
      <c r="F18" s="11">
        <f>IF('TD Siniestros Daños'!E17="","",'TD Siniestros Daños'!E17)</f>
        <v>0</v>
      </c>
      <c r="G18" s="11">
        <f>IF('TD Siniestros Daños'!F17="","",'TD Siniestros Daños'!F17)</f>
        <v>54.870263110441378</v>
      </c>
      <c r="H18" s="11">
        <f>IF('TD Siniestros Daños'!G17="","",'TD Siniestros Daños'!G17)</f>
        <v>63.568096975747764</v>
      </c>
      <c r="I18" s="11">
        <f t="shared" si="0"/>
        <v>4.1060516143413119</v>
      </c>
      <c r="J18" s="28"/>
      <c r="K18" s="68">
        <f>IF('TD Siniestros Daños'!H17="","",'TD Siniestros Daños'!H17)</f>
        <v>6873524.3404200003</v>
      </c>
      <c r="L18" s="11">
        <f>IF('TD Siniestros Daños'!I17="","",'TD Siniestros Daños'!I17)</f>
        <v>1.1606107220713646</v>
      </c>
      <c r="M18" s="68">
        <f>IF('TD Siniestros Daños'!J17="","",'TD Siniestros Daños'!J17)</f>
        <v>11276182.376530001</v>
      </c>
      <c r="N18" s="13">
        <f>IF('TD Siniestros Daños'!K17="","",'TD Siniestros Daños'!K17)</f>
        <v>8.7943520109985194</v>
      </c>
      <c r="O18" s="13">
        <f>IF('TD Siniestros Daños'!L17="","",'TD Siniestros Daños'!L17)</f>
        <v>60.95612957383878</v>
      </c>
      <c r="P18" s="13">
        <f>IF('TD Siniestros Daños'!M17="","",'TD Siniestros Daños'!M17)</f>
        <v>65.555976488755448</v>
      </c>
    </row>
    <row r="19" spans="2:16" ht="15" customHeight="1" x14ac:dyDescent="0.35">
      <c r="B19" s="8">
        <f>IF('TD Siniestros Daños'!A18="","",'TD Siniestros Daños'!A18)</f>
        <v>11</v>
      </c>
      <c r="C19" s="9" t="str">
        <f>IF('TD Siniestros Daños'!B18="","",'TD Siniestros Daños'!B18)</f>
        <v>GMX Seguros</v>
      </c>
      <c r="D19" s="10">
        <f>IF('TD Siniestros Daños'!C18="","",'TD Siniestros Daños'!C18)</f>
        <v>5960597.8452299992</v>
      </c>
      <c r="E19" s="65">
        <f>IF('TD Siniestros Daños'!D18="","",'TD Siniestros Daños'!D18)</f>
        <v>-5.3405577102778823</v>
      </c>
      <c r="F19" s="11">
        <f>IF('TD Siniestros Daños'!E18="","",'TD Siniestros Daños'!E18)</f>
        <v>0</v>
      </c>
      <c r="G19" s="11">
        <f>IF('TD Siniestros Daños'!F18="","",'TD Siniestros Daños'!F18)</f>
        <v>49.484705935714324</v>
      </c>
      <c r="H19" s="11">
        <f>IF('TD Siniestros Daños'!G18="","",'TD Siniestros Daños'!G18)</f>
        <v>50.395119355829443</v>
      </c>
      <c r="I19" s="11">
        <f t="shared" si="0"/>
        <v>3.4952739248969031</v>
      </c>
      <c r="J19" s="28"/>
      <c r="K19" s="68">
        <f>IF('TD Siniestros Daños'!H18="","",'TD Siniestros Daños'!H18)</f>
        <v>1959405.60148</v>
      </c>
      <c r="L19" s="11">
        <f>IF('TD Siniestros Daños'!I18="","",'TD Siniestros Daños'!I18)</f>
        <v>49.279802094795791</v>
      </c>
      <c r="M19" s="68">
        <f>IF('TD Siniestros Daños'!J18="","",'TD Siniestros Daños'!J18)</f>
        <v>3465108.6709400001</v>
      </c>
      <c r="N19" s="13">
        <f>IF('TD Siniestros Daños'!K18="","",'TD Siniestros Daños'!K18)</f>
        <v>22.290598491382131</v>
      </c>
      <c r="O19" s="13">
        <f>IF('TD Siniestros Daños'!L18="","",'TD Siniestros Daños'!L18)</f>
        <v>56.546728762433318</v>
      </c>
      <c r="P19" s="13">
        <f>IF('TD Siniestros Daños'!M18="","",'TD Siniestros Daños'!M18)</f>
        <v>46.323301652668107</v>
      </c>
    </row>
    <row r="20" spans="2:16" ht="15" customHeight="1" x14ac:dyDescent="0.35">
      <c r="B20" s="8">
        <f>IF('TD Siniestros Daños'!A19="","",'TD Siniestros Daños'!A19)</f>
        <v>12</v>
      </c>
      <c r="C20" s="9" t="str">
        <f>IF('TD Siniestros Daños'!B19="","",'TD Siniestros Daños'!B19)</f>
        <v>Zurich Aseguradora Mexicana</v>
      </c>
      <c r="D20" s="10">
        <f>IF('TD Siniestros Daños'!C19="","",'TD Siniestros Daños'!C19)</f>
        <v>3857081.24823</v>
      </c>
      <c r="E20" s="65">
        <f>IF('TD Siniestros Daños'!D19="","",'TD Siniestros Daños'!D19)</f>
        <v>-8.531373853721858</v>
      </c>
      <c r="F20" s="11">
        <f>IF('TD Siniestros Daños'!E19="","",'TD Siniestros Daños'!E19)</f>
        <v>12057.500000000002</v>
      </c>
      <c r="G20" s="11">
        <f>IF('TD Siniestros Daños'!F19="","",'TD Siniestros Daños'!F19)</f>
        <v>36.580425312012224</v>
      </c>
      <c r="H20" s="11">
        <f>IF('TD Siniestros Daños'!G19="","",'TD Siniestros Daños'!G19)</f>
        <v>46.085425960979329</v>
      </c>
      <c r="I20" s="11">
        <f t="shared" si="0"/>
        <v>2.2617790804215732</v>
      </c>
      <c r="J20" s="28"/>
      <c r="K20" s="68">
        <f>IF('TD Siniestros Daños'!H19="","",'TD Siniestros Daños'!H19)</f>
        <v>3295744.16909</v>
      </c>
      <c r="L20" s="11">
        <f>IF('TD Siniestros Daños'!I19="","",'TD Siniestros Daños'!I19)</f>
        <v>23.927903746358226</v>
      </c>
      <c r="M20" s="68">
        <f>IF('TD Siniestros Daños'!J19="","",'TD Siniestros Daños'!J19)</f>
        <v>5775657.3394600004</v>
      </c>
      <c r="N20" s="13">
        <f>IF('TD Siniestros Daños'!K19="","",'TD Siniestros Daños'!K19)</f>
        <v>21.140018552431638</v>
      </c>
      <c r="O20" s="13">
        <f>IF('TD Siniestros Daños'!L19="","",'TD Siniestros Daños'!L19)</f>
        <v>57.062667942107147</v>
      </c>
      <c r="P20" s="13">
        <f>IF('TD Siniestros Daños'!M19="","",'TD Siniestros Daños'!M19)</f>
        <v>55.778984749923524</v>
      </c>
    </row>
    <row r="21" spans="2:16" ht="15" customHeight="1" x14ac:dyDescent="0.35">
      <c r="B21" s="8">
        <f>IF('TD Siniestros Daños'!A20="","",'TD Siniestros Daños'!A20)</f>
        <v>13</v>
      </c>
      <c r="C21" s="9" t="str">
        <f>IF('TD Siniestros Daños'!B20="","",'TD Siniestros Daños'!B20)</f>
        <v>Allianz México</v>
      </c>
      <c r="D21" s="10">
        <f>IF('TD Siniestros Daños'!C20="","",'TD Siniestros Daños'!C20)</f>
        <v>3044504.2650599997</v>
      </c>
      <c r="E21" s="65">
        <f>IF('TD Siniestros Daños'!D20="","",'TD Siniestros Daños'!D20)</f>
        <v>37.66788919064188</v>
      </c>
      <c r="F21" s="11">
        <f>IF('TD Siniestros Daños'!E20="","",'TD Siniestros Daños'!E20)</f>
        <v>1005.4010199999999</v>
      </c>
      <c r="G21" s="11">
        <f>IF('TD Siniestros Daños'!F20="","",'TD Siniestros Daños'!F20)</f>
        <v>46.412000037155281</v>
      </c>
      <c r="H21" s="11">
        <f>IF('TD Siniestros Daños'!G20="","",'TD Siniestros Daños'!G20)</f>
        <v>35.113696176668228</v>
      </c>
      <c r="I21" s="11">
        <f t="shared" si="0"/>
        <v>1.7852867528074294</v>
      </c>
      <c r="J21" s="28"/>
      <c r="K21" s="68">
        <f>IF('TD Siniestros Daños'!H20="","",'TD Siniestros Daños'!H20)</f>
        <v>495292.21822000004</v>
      </c>
      <c r="L21" s="11">
        <f>IF('TD Siniestros Daños'!I20="","",'TD Siniestros Daños'!I20)</f>
        <v>19.538432453976682</v>
      </c>
      <c r="M21" s="68">
        <f>IF('TD Siniestros Daños'!J20="","",'TD Siniestros Daños'!J20)</f>
        <v>875361.12119000009</v>
      </c>
      <c r="N21" s="13">
        <f>IF('TD Siniestros Daños'!K20="","",'TD Siniestros Daños'!K20)</f>
        <v>44.206815753044346</v>
      </c>
      <c r="O21" s="13">
        <f>IF('TD Siniestros Daños'!L20="","",'TD Siniestros Daños'!L20)</f>
        <v>56.581473203502632</v>
      </c>
      <c r="P21" s="13">
        <f>IF('TD Siniestros Daños'!M20="","",'TD Siniestros Daños'!M20)</f>
        <v>68.257830672447298</v>
      </c>
    </row>
    <row r="22" spans="2:16" ht="15" customHeight="1" x14ac:dyDescent="0.35">
      <c r="B22" s="8">
        <f>IF('TD Siniestros Daños'!A21="","",'TD Siniestros Daños'!A21)</f>
        <v>14</v>
      </c>
      <c r="C22" s="9" t="str">
        <f>IF('TD Siniestros Daños'!B21="","",'TD Siniestros Daños'!B21)</f>
        <v>AIG Seguros</v>
      </c>
      <c r="D22" s="10">
        <f>IF('TD Siniestros Daños'!C21="","",'TD Siniestros Daños'!C21)</f>
        <v>1672998.8254599993</v>
      </c>
      <c r="E22" s="65">
        <f>IF('TD Siniestros Daños'!D21="","",'TD Siniestros Daños'!D21)</f>
        <v>-23.367890434244142</v>
      </c>
      <c r="F22" s="11">
        <f>IF('TD Siniestros Daños'!E21="","",'TD Siniestros Daños'!E21)</f>
        <v>17967.172770000001</v>
      </c>
      <c r="G22" s="11">
        <f>IF('TD Siniestros Daños'!F21="","",'TD Siniestros Daños'!F21)</f>
        <v>26.384423430809839</v>
      </c>
      <c r="H22" s="11">
        <f>IF('TD Siniestros Daños'!G21="","",'TD Siniestros Daños'!G21)</f>
        <v>30.16834493374132</v>
      </c>
      <c r="I22" s="11">
        <f t="shared" si="0"/>
        <v>0.98104071484927391</v>
      </c>
      <c r="J22" s="28"/>
      <c r="K22" s="68">
        <f>IF('TD Siniestros Daños'!H21="","",'TD Siniestros Daños'!H21)</f>
        <v>674236.07753999997</v>
      </c>
      <c r="L22" s="11">
        <f>IF('TD Siniestros Daños'!I21="","",'TD Siniestros Daños'!I21)</f>
        <v>31.953488928659656</v>
      </c>
      <c r="M22" s="68">
        <f>IF('TD Siniestros Daños'!J21="","",'TD Siniestros Daños'!J21)</f>
        <v>1152281.4142799999</v>
      </c>
      <c r="N22" s="13">
        <f>IF('TD Siniestros Daños'!K21="","",'TD Siniestros Daños'!K21)</f>
        <v>19.036765194379402</v>
      </c>
      <c r="O22" s="13">
        <f>IF('TD Siniestros Daños'!L21="","",'TD Siniestros Daños'!L21)</f>
        <v>58.513143506813805</v>
      </c>
      <c r="P22" s="13">
        <f>IF('TD Siniestros Daños'!M21="","",'TD Siniestros Daños'!M21)</f>
        <v>52.785382038449534</v>
      </c>
    </row>
    <row r="23" spans="2:16" ht="15" customHeight="1" x14ac:dyDescent="0.35">
      <c r="B23" s="8">
        <f>IF('TD Siniestros Daños'!A22="","",'TD Siniestros Daños'!A22)</f>
        <v>15</v>
      </c>
      <c r="C23" s="9" t="str">
        <f>IF('TD Siniestros Daños'!B22="","",'TD Siniestros Daños'!B22)</f>
        <v>Agroasemex</v>
      </c>
      <c r="D23" s="10">
        <f>IF('TD Siniestros Daños'!C22="","",'TD Siniestros Daños'!C22)</f>
        <v>7263654.5111999996</v>
      </c>
      <c r="E23" s="65">
        <f>IF('TD Siniestros Daños'!D22="","",'TD Siniestros Daños'!D22)</f>
        <v>35.617136323091955</v>
      </c>
      <c r="F23" s="11">
        <f>IF('TD Siniestros Daños'!E22="","",'TD Siniestros Daños'!E22)</f>
        <v>-7864.1248100000003</v>
      </c>
      <c r="G23" s="11">
        <f>IF('TD Siniestros Daños'!F22="","",'TD Siniestros Daños'!F22)</f>
        <v>119.94062762611139</v>
      </c>
      <c r="H23" s="11">
        <f>IF('TD Siniestros Daños'!G22="","",'TD Siniestros Daños'!G22)</f>
        <v>56.955740878158167</v>
      </c>
      <c r="I23" s="11">
        <f t="shared" si="0"/>
        <v>4.259381839151315</v>
      </c>
      <c r="J23" s="28"/>
      <c r="K23" s="68">
        <f>IF('TD Siniestros Daños'!H22="","",'TD Siniestros Daños'!H22)</f>
        <v>1771210.62577</v>
      </c>
      <c r="L23" s="11">
        <f>IF('TD Siniestros Daños'!I22="","",'TD Siniestros Daños'!I22)</f>
        <v>27.365903181707662</v>
      </c>
      <c r="M23" s="68">
        <f>IF('TD Siniestros Daños'!J22="","",'TD Siniestros Daños'!J22)</f>
        <v>3003494.2244099998</v>
      </c>
      <c r="N23" s="13">
        <f>IF('TD Siniestros Daños'!K22="","",'TD Siniestros Daños'!K22)</f>
        <v>18.01017539034131</v>
      </c>
      <c r="O23" s="13">
        <f>IF('TD Siniestros Daños'!L22="","",'TD Siniestros Daños'!L22)</f>
        <v>58.971667445704277</v>
      </c>
      <c r="P23" s="13">
        <f>IF('TD Siniestros Daños'!M22="","",'TD Siniestros Daños'!M22)</f>
        <v>54.639873345065979</v>
      </c>
    </row>
    <row r="24" spans="2:16" ht="15" customHeight="1" x14ac:dyDescent="0.35">
      <c r="B24" s="54">
        <f>IF('TD Siniestros Daños'!A23="","",'TD Siniestros Daños'!A23)</f>
        <v>15.1</v>
      </c>
      <c r="C24" s="49" t="str">
        <f>IF('TD Siniestros Daños'!B23="","",'TD Siniestros Daños'!B23)</f>
        <v>TOTAL MEDIANAS</v>
      </c>
      <c r="D24" s="50">
        <f>IF('TD Siniestros Daños'!C23="","",'TD Siniestros Daños'!C23)</f>
        <v>60954546.168279991</v>
      </c>
      <c r="E24" s="71">
        <f>IF('TD Siniestros Daños'!D23="","",'TD Siniestros Daños'!D23)</f>
        <v>-14.508798456165351</v>
      </c>
      <c r="F24" s="51">
        <f>IF('TD Siniestros Daños'!E23="","",'TD Siniestros Daños'!E23)</f>
        <v>170322.77434</v>
      </c>
      <c r="G24" s="51">
        <f>IF('TD Siniestros Daños'!F23="","",'TD Siniestros Daños'!F23)</f>
        <v>52.515970422410717</v>
      </c>
      <c r="H24" s="51">
        <f>IF('TD Siniestros Daños'!G23="","",'TD Siniestros Daños'!G23)</f>
        <v>65.349548600263986</v>
      </c>
      <c r="I24" s="51">
        <f t="shared" si="0"/>
        <v>35.743534685268216</v>
      </c>
      <c r="J24" s="28"/>
      <c r="K24" s="72">
        <f>IF('TD Siniestros Daños'!H23="","",'TD Siniestros Daños'!H23)</f>
        <v>35320972.899479993</v>
      </c>
      <c r="L24" s="51">
        <f>IF('TD Siniestros Daños'!I23="","",'TD Siniestros Daños'!I23)</f>
        <v>11.331357730226642</v>
      </c>
      <c r="M24" s="72">
        <f>IF('TD Siniestros Daños'!J23="","",'TD Siniestros Daños'!J23)</f>
        <v>61458034.012849994</v>
      </c>
      <c r="N24" s="51">
        <f>IF('TD Siniestros Daños'!K23="","",'TD Siniestros Daños'!K23)</f>
        <v>16.945306439007666</v>
      </c>
      <c r="O24" s="51">
        <f>IF('TD Siniestros Daños'!L23="","",'TD Siniestros Daños'!L23)</f>
        <v>57.471693435710755</v>
      </c>
      <c r="P24" s="51">
        <f>IF('TD Siniestros Daños'!M23="","",'TD Siniestros Daños'!M23)</f>
        <v>60.369737129174752</v>
      </c>
    </row>
    <row r="25" spans="2:16" ht="15" customHeight="1" x14ac:dyDescent="0.35">
      <c r="B25" s="8">
        <f>IF('TD Siniestros Daños'!A24="","",'TD Siniestros Daños'!A24)</f>
        <v>16</v>
      </c>
      <c r="C25" s="9" t="str">
        <f>IF('TD Siniestros Daños'!B24="","",'TD Siniestros Daños'!B24)</f>
        <v>Afirme</v>
      </c>
      <c r="D25" s="10">
        <f>IF('TD Siniestros Daños'!C24="","",'TD Siniestros Daños'!C24)</f>
        <v>2725707.0485399994</v>
      </c>
      <c r="E25" s="65">
        <f>IF('TD Siniestros Daños'!D24="","",'TD Siniestros Daños'!D24)</f>
        <v>-28.513284038776554</v>
      </c>
      <c r="F25" s="11">
        <f>IF('TD Siniestros Daños'!E24="","",'TD Siniestros Daños'!E24)</f>
        <v>1025.5659699999999</v>
      </c>
      <c r="G25" s="11">
        <f>IF('TD Siniestros Daños'!F24="","",'TD Siniestros Daños'!F24)</f>
        <v>55.026827927708069</v>
      </c>
      <c r="H25" s="11">
        <f>IF('TD Siniestros Daños'!G24="","",'TD Siniestros Daños'!G24)</f>
        <v>66.012754410950663</v>
      </c>
      <c r="I25" s="11">
        <f t="shared" si="0"/>
        <v>1.5983451695694693</v>
      </c>
      <c r="J25" s="28"/>
      <c r="K25" s="68">
        <f>IF('TD Siniestros Daños'!H24="","",'TD Siniestros Daños'!H24)</f>
        <v>2199614.1355999997</v>
      </c>
      <c r="L25" s="11">
        <f>IF('TD Siniestros Daños'!I24="","",'TD Siniestros Daños'!I24)</f>
        <v>-6.087887296076433</v>
      </c>
      <c r="M25" s="68">
        <f>IF('TD Siniestros Daños'!J24="","",'TD Siniestros Daños'!J24)</f>
        <v>3054027.96502</v>
      </c>
      <c r="N25" s="13">
        <f>IF('TD Siniestros Daños'!K24="","",'TD Siniestros Daños'!K24)</f>
        <v>4.2102204973315072</v>
      </c>
      <c r="O25" s="13">
        <f>IF('TD Siniestros Daños'!L24="","",'TD Siniestros Daños'!L24)</f>
        <v>72.023378986498415</v>
      </c>
      <c r="P25" s="13">
        <f>IF('TD Siniestros Daños'!M24="","",'TD Siniestros Daños'!M24)</f>
        <v>79.921236878236002</v>
      </c>
    </row>
    <row r="26" spans="2:16" ht="15" customHeight="1" x14ac:dyDescent="0.35">
      <c r="B26" s="8">
        <f>IF('TD Siniestros Daños'!A25="","",'TD Siniestros Daños'!A25)</f>
        <v>17</v>
      </c>
      <c r="C26" s="9" t="str">
        <f>IF('TD Siniestros Daños'!B25="","",'TD Siniestros Daños'!B25)</f>
        <v>FM Global</v>
      </c>
      <c r="D26" s="10">
        <f>IF('TD Siniestros Daños'!C25="","",'TD Siniestros Daños'!C25)</f>
        <v>4489145.7284200005</v>
      </c>
      <c r="E26" s="65">
        <f>IF('TD Siniestros Daños'!D25="","",'TD Siniestros Daños'!D25)</f>
        <v>691.57280353437068</v>
      </c>
      <c r="F26" s="11">
        <f>IF('TD Siniestros Daños'!E25="","",'TD Siniestros Daños'!E25)</f>
        <v>0</v>
      </c>
      <c r="G26" s="11">
        <f>IF('TD Siniestros Daños'!F25="","",'TD Siniestros Daños'!F25)</f>
        <v>100.53614608065307</v>
      </c>
      <c r="H26" s="11">
        <f>IF('TD Siniestros Daños'!G25="","",'TD Siniestros Daños'!G25)</f>
        <v>14.711078035385668</v>
      </c>
      <c r="I26" s="11">
        <f t="shared" si="0"/>
        <v>2.632419501705753</v>
      </c>
      <c r="J26" s="28"/>
      <c r="K26" s="68">
        <f>IF('TD Siniestros Daños'!H25="","",'TD Siniestros Daños'!H25)</f>
        <v>7861.45525</v>
      </c>
      <c r="L26" s="11">
        <f>IF('TD Siniestros Daños'!I25="","",'TD Siniestros Daños'!I25)</f>
        <v>-287.66815227211515</v>
      </c>
      <c r="M26" s="68">
        <f>IF('TD Siniestros Daños'!J25="","",'TD Siniestros Daños'!J25)</f>
        <v>21587.389210000001</v>
      </c>
      <c r="N26" s="13">
        <f>IF('TD Siniestros Daños'!K25="","",'TD Siniestros Daños'!K25)</f>
        <v>-147.36884793428189</v>
      </c>
      <c r="O26" s="13">
        <f>IF('TD Siniestros Daños'!L25="","",'TD Siniestros Daños'!L25)</f>
        <v>36.416887533385975</v>
      </c>
      <c r="P26" s="13">
        <f>IF('TD Siniestros Daños'!M25="","",'TD Siniestros Daños'!M25)</f>
        <v>9.1918953052170096</v>
      </c>
    </row>
    <row r="27" spans="2:16" ht="15" customHeight="1" x14ac:dyDescent="0.35">
      <c r="B27" s="8">
        <f>IF('TD Siniestros Daños'!A26="","",'TD Siniestros Daños'!A26)</f>
        <v>18</v>
      </c>
      <c r="C27" s="9" t="str">
        <f>IF('TD Siniestros Daños'!B26="","",'TD Siniestros Daños'!B26)</f>
        <v>Seguros SURA</v>
      </c>
      <c r="D27" s="10">
        <f>IF('TD Siniestros Daños'!C26="","",'TD Siniestros Daños'!C26)</f>
        <v>1793059.1886500001</v>
      </c>
      <c r="E27" s="65">
        <f>IF('TD Siniestros Daños'!D26="","",'TD Siniestros Daños'!D26)</f>
        <v>-28.255316278450771</v>
      </c>
      <c r="F27" s="11">
        <f>IF('TD Siniestros Daños'!E26="","",'TD Siniestros Daños'!E26)</f>
        <v>9383.1647899999989</v>
      </c>
      <c r="G27" s="11">
        <f>IF('TD Siniestros Daños'!F26="","",'TD Siniestros Daños'!F26)</f>
        <v>42.357265809777282</v>
      </c>
      <c r="H27" s="11">
        <f>IF('TD Siniestros Daños'!G26="","",'TD Siniestros Daños'!G26)</f>
        <v>58.051995081092322</v>
      </c>
      <c r="I27" s="11">
        <f t="shared" si="0"/>
        <v>1.0514436958535174</v>
      </c>
      <c r="J27" s="28"/>
      <c r="K27" s="68">
        <f>IF('TD Siniestros Daños'!H26="","",'TD Siniestros Daños'!H26)</f>
        <v>1596441.02886</v>
      </c>
      <c r="L27" s="11">
        <f>IF('TD Siniestros Daños'!I26="","",'TD Siniestros Daños'!I26)</f>
        <v>25.347047568430135</v>
      </c>
      <c r="M27" s="68">
        <f>IF('TD Siniestros Daños'!J26="","",'TD Siniestros Daños'!J26)</f>
        <v>2817463.1741799996</v>
      </c>
      <c r="N27" s="13">
        <f>IF('TD Siniestros Daños'!K26="","",'TD Siniestros Daños'!K26)</f>
        <v>33.461669381992756</v>
      </c>
      <c r="O27" s="13">
        <f>IF('TD Siniestros Daños'!L26="","",'TD Siniestros Daños'!L26)</f>
        <v>56.66235653016588</v>
      </c>
      <c r="P27" s="13">
        <f>IF('TD Siniestros Daños'!M26="","",'TD Siniestros Daños'!M26)</f>
        <v>60.33052106396979</v>
      </c>
    </row>
    <row r="28" spans="2:16" ht="15" customHeight="1" x14ac:dyDescent="0.35">
      <c r="B28" s="8">
        <f>IF('TD Siniestros Daños'!A27="","",'TD Siniestros Daños'!A27)</f>
        <v>19</v>
      </c>
      <c r="C28" s="9" t="str">
        <f>IF('TD Siniestros Daños'!B27="","",'TD Siniestros Daños'!B27)</f>
        <v>Zurich Santander</v>
      </c>
      <c r="D28" s="10">
        <f>IF('TD Siniestros Daños'!C27="","",'TD Siniestros Daños'!C27)</f>
        <v>187991.75962</v>
      </c>
      <c r="E28" s="65">
        <f>IF('TD Siniestros Daños'!D27="","",'TD Siniestros Daños'!D27)</f>
        <v>-76.269501329358334</v>
      </c>
      <c r="F28" s="11">
        <f>IF('TD Siniestros Daños'!E27="","",'TD Siniestros Daños'!E27)</f>
        <v>0</v>
      </c>
      <c r="G28" s="11">
        <f>IF('TD Siniestros Daños'!F27="","",'TD Siniestros Daños'!F27)</f>
        <v>4.7269406512915637</v>
      </c>
      <c r="H28" s="11">
        <f>IF('TD Siniestros Daños'!G27="","",'TD Siniestros Daños'!G27)</f>
        <v>21.845058557027759</v>
      </c>
      <c r="I28" s="11">
        <f t="shared" si="0"/>
        <v>0.11023771651045146</v>
      </c>
      <c r="J28" s="28"/>
      <c r="K28" s="68">
        <f>IF('TD Siniestros Daños'!H27="","",'TD Siniestros Daños'!H27)</f>
        <v>184957.15791000001</v>
      </c>
      <c r="L28" s="11">
        <f>IF('TD Siniestros Daños'!I27="","",'TD Siniestros Daños'!I27)</f>
        <v>-25.997239530265649</v>
      </c>
      <c r="M28" s="68">
        <f>IF('TD Siniestros Daños'!J27="","",'TD Siniestros Daños'!J27)</f>
        <v>3015938.7416099999</v>
      </c>
      <c r="N28" s="13">
        <f>IF('TD Siniestros Daños'!K27="","",'TD Siniestros Daños'!K27)</f>
        <v>9.2309992532091591</v>
      </c>
      <c r="O28" s="13">
        <f>IF('TD Siniestros Daños'!L27="","",'TD Siniestros Daños'!L27)</f>
        <v>6.1326563221660209</v>
      </c>
      <c r="P28" s="13">
        <f>IF('TD Siniestros Daños'!M27="","",'TD Siniestros Daños'!M27)</f>
        <v>9.0520431115629947</v>
      </c>
    </row>
    <row r="29" spans="2:16" ht="15" customHeight="1" x14ac:dyDescent="0.35">
      <c r="B29" s="8">
        <f>IF('TD Siniestros Daños'!A28="","",'TD Siniestros Daños'!A28)</f>
        <v>20</v>
      </c>
      <c r="C29" s="9" t="str">
        <f>IF('TD Siniestros Daños'!B28="","",'TD Siniestros Daños'!B28)</f>
        <v>ANA</v>
      </c>
      <c r="D29" s="10">
        <f>IF('TD Siniestros Daños'!C28="","",'TD Siniestros Daños'!C28)</f>
        <v>2507486.23062</v>
      </c>
      <c r="E29" s="65">
        <f>IF('TD Siniestros Daños'!D28="","",'TD Siniestros Daños'!D28)</f>
        <v>5.456139344772537</v>
      </c>
      <c r="F29" s="11">
        <f>IF('TD Siniestros Daños'!E28="","",'TD Siniestros Daños'!E28)</f>
        <v>43643.057390000002</v>
      </c>
      <c r="G29" s="11">
        <f>IF('TD Siniestros Daños'!F28="","",'TD Siniestros Daños'!F28)</f>
        <v>65.809040651965262</v>
      </c>
      <c r="H29" s="11">
        <f>IF('TD Siniestros Daños'!G28="","",'TD Siniestros Daños'!G28)</f>
        <v>68.217373688957878</v>
      </c>
      <c r="I29" s="11">
        <f t="shared" si="0"/>
        <v>1.4703812380058197</v>
      </c>
      <c r="J29" s="28"/>
      <c r="K29" s="68">
        <f>IF('TD Siniestros Daños'!H28="","",'TD Siniestros Daños'!H28)</f>
        <v>2003520.17337</v>
      </c>
      <c r="L29" s="11">
        <f>IF('TD Siniestros Daños'!I28="","",'TD Siniestros Daños'!I28)</f>
        <v>7.2060896059155555</v>
      </c>
      <c r="M29" s="68">
        <f>IF('TD Siniestros Daños'!J28="","",'TD Siniestros Daños'!J28)</f>
        <v>2986968.7505999999</v>
      </c>
      <c r="N29" s="13">
        <f>IF('TD Siniestros Daños'!K28="","",'TD Siniestros Daños'!K28)</f>
        <v>15.650693202491372</v>
      </c>
      <c r="O29" s="13">
        <f>IF('TD Siniestros Daños'!L28="","",'TD Siniestros Daños'!L28)</f>
        <v>67.075364379608857</v>
      </c>
      <c r="P29" s="13">
        <f>IF('TD Siniestros Daños'!M28="","",'TD Siniestros Daños'!M28)</f>
        <v>72.358878267335086</v>
      </c>
    </row>
    <row r="30" spans="2:16" ht="15" customHeight="1" x14ac:dyDescent="0.35">
      <c r="B30" s="8">
        <f>IF('TD Siniestros Daños'!A29="","",'TD Siniestros Daños'!A29)</f>
        <v>21</v>
      </c>
      <c r="C30" s="9" t="str">
        <f>IF('TD Siniestros Daños'!B29="","",'TD Siniestros Daños'!B29)</f>
        <v>General de Seguros</v>
      </c>
      <c r="D30" s="10">
        <f>IF('TD Siniestros Daños'!C29="","",'TD Siniestros Daños'!C29)</f>
        <v>1370631.12558</v>
      </c>
      <c r="E30" s="65">
        <f>IF('TD Siniestros Daños'!D29="","",'TD Siniestros Daños'!D29)</f>
        <v>-6.3179496934085861</v>
      </c>
      <c r="F30" s="11">
        <f>IF('TD Siniestros Daños'!E29="","",'TD Siniestros Daños'!E29)</f>
        <v>6591.2903999999999</v>
      </c>
      <c r="G30" s="11">
        <f>IF('TD Siniestros Daños'!F29="","",'TD Siniestros Daños'!F29)</f>
        <v>48.618823921054862</v>
      </c>
      <c r="H30" s="11">
        <f>IF('TD Siniestros Daños'!G29="","",'TD Siniestros Daños'!G29)</f>
        <v>64.468245408181971</v>
      </c>
      <c r="I30" s="11">
        <f t="shared" si="0"/>
        <v>0.80373334324604273</v>
      </c>
      <c r="J30" s="28"/>
      <c r="K30" s="68">
        <f>IF('TD Siniestros Daños'!H29="","",'TD Siniestros Daños'!H29)</f>
        <v>1239785.1352300001</v>
      </c>
      <c r="L30" s="11">
        <f>IF('TD Siniestros Daños'!I29="","",'TD Siniestros Daños'!I29)</f>
        <v>1.4236308705501521</v>
      </c>
      <c r="M30" s="68">
        <f>IF('TD Siniestros Daños'!J29="","",'TD Siniestros Daños'!J29)</f>
        <v>2017738.8836099999</v>
      </c>
      <c r="N30" s="13">
        <f>IF('TD Siniestros Daños'!K29="","",'TD Siniestros Daños'!K29)</f>
        <v>23.190970926807509</v>
      </c>
      <c r="O30" s="13">
        <f>IF('TD Siniestros Daños'!L29="","",'TD Siniestros Daños'!L29)</f>
        <v>61.444280293189458</v>
      </c>
      <c r="P30" s="13">
        <f>IF('TD Siniestros Daños'!M29="","",'TD Siniestros Daños'!M29)</f>
        <v>74.631330807688471</v>
      </c>
    </row>
    <row r="31" spans="2:16" ht="15" customHeight="1" x14ac:dyDescent="0.35">
      <c r="B31" s="8">
        <f>IF('TD Siniestros Daños'!A30="","",'TD Siniestros Daños'!A30)</f>
        <v>22</v>
      </c>
      <c r="C31" s="9" t="str">
        <f>IF('TD Siniestros Daños'!B30="","",'TD Siniestros Daños'!B30)</f>
        <v>HDI Global Seguros</v>
      </c>
      <c r="D31" s="10">
        <f>IF('TD Siniestros Daños'!C30="","",'TD Siniestros Daños'!C30)</f>
        <v>1523839.6024199999</v>
      </c>
      <c r="E31" s="65">
        <f>IF('TD Siniestros Daños'!D30="","",'TD Siniestros Daños'!D30)</f>
        <v>45.884312362972544</v>
      </c>
      <c r="F31" s="11">
        <f>IF('TD Siniestros Daños'!E30="","",'TD Siniestros Daños'!E30)</f>
        <v>0</v>
      </c>
      <c r="G31" s="11">
        <f>IF('TD Siniestros Daños'!F30="","",'TD Siniestros Daños'!F30)</f>
        <v>61.73291171712215</v>
      </c>
      <c r="H31" s="11">
        <f>IF('TD Siniestros Daños'!G30="","",'TD Siniestros Daños'!G30)</f>
        <v>56.691082630488822</v>
      </c>
      <c r="I31" s="11">
        <f t="shared" si="0"/>
        <v>0.89357426324714029</v>
      </c>
      <c r="J31" s="28"/>
      <c r="K31" s="68">
        <f>IF('TD Siniestros Daños'!H30="","",'TD Siniestros Daños'!H30)</f>
        <v>6446.0680300000004</v>
      </c>
      <c r="L31" s="11">
        <f>IF('TD Siniestros Daños'!I30="","",'TD Siniestros Daños'!I30)</f>
        <v>-19.499636023805923</v>
      </c>
      <c r="M31" s="68">
        <f>IF('TD Siniestros Daños'!J30="","",'TD Siniestros Daños'!J30)</f>
        <v>649.23331000000007</v>
      </c>
      <c r="N31" s="13">
        <f>IF('TD Siniestros Daños'!K30="","",'TD Siniestros Daños'!K30)</f>
        <v>-302.17152277450299</v>
      </c>
      <c r="O31" s="13">
        <f>IF('TD Siniestros Daños'!L30="","",'TD Siniestros Daños'!L30)</f>
        <v>992.87389151366858</v>
      </c>
      <c r="P31" s="13">
        <f>IF('TD Siniestros Daños'!M30="","",'TD Siniestros Daños'!M30)</f>
        <v>-2493.539366228531</v>
      </c>
    </row>
    <row r="32" spans="2:16" ht="15" customHeight="1" x14ac:dyDescent="0.35">
      <c r="B32" s="8">
        <f>IF('TD Siniestros Daños'!A31="","",'TD Siniestros Daños'!A31)</f>
        <v>23</v>
      </c>
      <c r="C32" s="9" t="str">
        <f>IF('TD Siniestros Daños'!B31="","",'TD Siniestros Daños'!B31)</f>
        <v>Cardif Seguros Generales</v>
      </c>
      <c r="D32" s="10">
        <f>IF('TD Siniestros Daños'!C31="","",'TD Siniestros Daños'!C31)</f>
        <v>454287.14779999998</v>
      </c>
      <c r="E32" s="65">
        <f>IF('TD Siniestros Daños'!D31="","",'TD Siniestros Daños'!D31)</f>
        <v>36.765153336038317</v>
      </c>
      <c r="F32" s="11">
        <f>IF('TD Siniestros Daños'!E31="","",'TD Siniestros Daños'!E31)</f>
        <v>0</v>
      </c>
      <c r="G32" s="11">
        <f>IF('TD Siniestros Daños'!F31="","",'TD Siniestros Daños'!F31)</f>
        <v>19.473080831093572</v>
      </c>
      <c r="H32" s="11">
        <f>IF('TD Siniestros Daños'!G31="","",'TD Siniestros Daños'!G31)</f>
        <v>13.619565896729396</v>
      </c>
      <c r="I32" s="11">
        <f t="shared" si="0"/>
        <v>0.26639240951170984</v>
      </c>
      <c r="J32" s="28"/>
      <c r="K32" s="68">
        <f>IF('TD Siniestros Daños'!H31="","",'TD Siniestros Daños'!H31)</f>
        <v>252325.41394999999</v>
      </c>
      <c r="L32" s="11">
        <f>IF('TD Siniestros Daños'!I31="","",'TD Siniestros Daños'!I31)</f>
        <v>134.22534344262345</v>
      </c>
      <c r="M32" s="68">
        <f>IF('TD Siniestros Daños'!J31="","",'TD Siniestros Daños'!J31)</f>
        <v>1923564.01997</v>
      </c>
      <c r="N32" s="13">
        <f>IF('TD Siniestros Daños'!K31="","",'TD Siniestros Daños'!K31)</f>
        <v>20.842206665547391</v>
      </c>
      <c r="O32" s="13">
        <f>IF('TD Siniestros Daños'!L31="","",'TD Siniestros Daños'!L31)</f>
        <v>13.117598963716073</v>
      </c>
      <c r="P32" s="13">
        <f>IF('TD Siniestros Daños'!M31="","",'TD Siniestros Daños'!M31)</f>
        <v>6.7676690388435849</v>
      </c>
    </row>
    <row r="33" spans="2:16" ht="15" customHeight="1" x14ac:dyDescent="0.35">
      <c r="B33" s="8">
        <f>IF('TD Siniestros Daños'!A32="","",'TD Siniestros Daños'!A32)</f>
        <v>24</v>
      </c>
      <c r="C33" s="9" t="str">
        <f>IF('TD Siniestros Daños'!B32="","",'TD Siniestros Daños'!B32)</f>
        <v>Seguros Azteca Daños</v>
      </c>
      <c r="D33" s="10">
        <f>IF('TD Siniestros Daños'!C32="","",'TD Siniestros Daños'!C32)</f>
        <v>-326644.54848</v>
      </c>
      <c r="E33" s="65">
        <f>IF('TD Siniestros Daños'!D32="","",'TD Siniestros Daños'!D32)</f>
        <v>-128.85794717980392</v>
      </c>
      <c r="F33" s="11">
        <f>IF('TD Siniestros Daños'!E32="","",'TD Siniestros Daños'!E32)</f>
        <v>5540.9719999999998</v>
      </c>
      <c r="G33" s="11">
        <f>IF('TD Siniestros Daños'!F32="","",'TD Siniestros Daños'!F32)</f>
        <v>-14.341358411780348</v>
      </c>
      <c r="H33" s="11">
        <f>IF('TD Siniestros Daños'!G32="","",'TD Siniestros Daños'!G32)</f>
        <v>58.464584405628287</v>
      </c>
      <c r="I33" s="11">
        <f t="shared" si="0"/>
        <v>-0.19154323151083369</v>
      </c>
      <c r="J33" s="28"/>
      <c r="K33" s="68">
        <f>IF('TD Siniestros Daños'!H32="","",'TD Siniestros Daños'!H32)</f>
        <v>145706.81822999998</v>
      </c>
      <c r="L33" s="11">
        <f>IF('TD Siniestros Daños'!I32="","",'TD Siniestros Daños'!I32)</f>
        <v>13.876565676850937</v>
      </c>
      <c r="M33" s="68">
        <f>IF('TD Siniestros Daños'!J32="","",'TD Siniestros Daños'!J32)</f>
        <v>461123.18156</v>
      </c>
      <c r="N33" s="13">
        <f>IF('TD Siniestros Daños'!K32="","",'TD Siniestros Daños'!K32)</f>
        <v>28.768915234425908</v>
      </c>
      <c r="O33" s="13">
        <f>IF('TD Siniestros Daños'!L32="","",'TD Siniestros Daños'!L32)</f>
        <v>31.598241870440653</v>
      </c>
      <c r="P33" s="13">
        <f>IF('TD Siniestros Daños'!M32="","",'TD Siniestros Daños'!M32)</f>
        <v>35.730541264459539</v>
      </c>
    </row>
    <row r="34" spans="2:16" ht="15" customHeight="1" x14ac:dyDescent="0.35">
      <c r="B34" s="8">
        <f>IF('TD Siniestros Daños'!A33="","",'TD Siniestros Daños'!A33)</f>
        <v>25</v>
      </c>
      <c r="C34" s="9" t="str">
        <f>IF('TD Siniestros Daños'!B33="","",'TD Siniestros Daños'!B33)</f>
        <v>El Potosí</v>
      </c>
      <c r="D34" s="10">
        <f>IF('TD Siniestros Daños'!C33="","",'TD Siniestros Daños'!C33)</f>
        <v>1044700.4038400003</v>
      </c>
      <c r="E34" s="65">
        <f>IF('TD Siniestros Daños'!D33="","",'TD Siniestros Daños'!D33)</f>
        <v>29.862847518700164</v>
      </c>
      <c r="F34" s="11">
        <f>IF('TD Siniestros Daños'!E33="","",'TD Siniestros Daños'!E33)</f>
        <v>0</v>
      </c>
      <c r="G34" s="11">
        <f>IF('TD Siniestros Daños'!F33="","",'TD Siniestros Daños'!F33)</f>
        <v>50.106496060471009</v>
      </c>
      <c r="H34" s="11">
        <f>IF('TD Siniestros Daños'!G33="","",'TD Siniestros Daños'!G33)</f>
        <v>46.810664305896715</v>
      </c>
      <c r="I34" s="11">
        <f t="shared" si="0"/>
        <v>0.61260869726236622</v>
      </c>
      <c r="J34" s="28"/>
      <c r="K34" s="68">
        <f>IF('TD Siniestros Daños'!H33="","",'TD Siniestros Daños'!H33)</f>
        <v>908916.41340999992</v>
      </c>
      <c r="L34" s="11">
        <f>IF('TD Siniestros Daños'!I33="","",'TD Siniestros Daños'!I33)</f>
        <v>16.630109958053897</v>
      </c>
      <c r="M34" s="68">
        <f>IF('TD Siniestros Daños'!J33="","",'TD Siniestros Daños'!J33)</f>
        <v>1550853.9839900001</v>
      </c>
      <c r="N34" s="13">
        <f>IF('TD Siniestros Daños'!K33="","",'TD Siniestros Daños'!K33)</f>
        <v>22.136881959524768</v>
      </c>
      <c r="O34" s="13">
        <f>IF('TD Siniestros Daños'!L33="","",'TD Siniestros Daños'!L33)</f>
        <v>58.607478382430401</v>
      </c>
      <c r="P34" s="13">
        <f>IF('TD Siniestros Daños'!M33="","",'TD Siniestros Daños'!M33)</f>
        <v>61.374671358148667</v>
      </c>
    </row>
    <row r="35" spans="2:16" ht="15" customHeight="1" x14ac:dyDescent="0.35">
      <c r="B35" s="8">
        <f>IF('TD Siniestros Daños'!A34="","",'TD Siniestros Daños'!A34)</f>
        <v>26</v>
      </c>
      <c r="C35" s="9" t="str">
        <f>IF('TD Siniestros Daños'!B34="","",'TD Siniestros Daños'!B34)</f>
        <v>Primero Seguros</v>
      </c>
      <c r="D35" s="10">
        <f>IF('TD Siniestros Daños'!C34="","",'TD Siniestros Daños'!C34)</f>
        <v>1225231.4686299996</v>
      </c>
      <c r="E35" s="65">
        <f>IF('TD Siniestros Daños'!D34="","",'TD Siniestros Daños'!D34)</f>
        <v>89.329456222891451</v>
      </c>
      <c r="F35" s="11">
        <f>IF('TD Siniestros Daños'!E34="","",'TD Siniestros Daños'!E34)</f>
        <v>0</v>
      </c>
      <c r="G35" s="11">
        <f>IF('TD Siniestros Daños'!F34="","",'TD Siniestros Daños'!F34)</f>
        <v>62.094784519897992</v>
      </c>
      <c r="H35" s="11">
        <f>IF('TD Siniestros Daños'!G34="","",'TD Siniestros Daños'!G34)</f>
        <v>43.81377253726987</v>
      </c>
      <c r="I35" s="11">
        <f t="shared" si="0"/>
        <v>0.71847148817340267</v>
      </c>
      <c r="J35" s="28"/>
      <c r="K35" s="68">
        <f>IF('TD Siniestros Daños'!H34="","",'TD Siniestros Daños'!H34)</f>
        <v>1061158.38647</v>
      </c>
      <c r="L35" s="11">
        <f>IF('TD Siniestros Daños'!I34="","",'TD Siniestros Daños'!I34)</f>
        <v>104.57264252523414</v>
      </c>
      <c r="M35" s="68">
        <f>IF('TD Siniestros Daños'!J34="","",'TD Siniestros Daños'!J34)</f>
        <v>1441030.3101700002</v>
      </c>
      <c r="N35" s="13">
        <f>IF('TD Siniestros Daños'!K34="","",'TD Siniestros Daños'!K34)</f>
        <v>59.019031101160046</v>
      </c>
      <c r="O35" s="13">
        <f>IF('TD Siniestros Daños'!L34="","",'TD Siniestros Daños'!L34)</f>
        <v>73.638866509672084</v>
      </c>
      <c r="P35" s="13">
        <f>IF('TD Siniestros Daños'!M34="","",'TD Siniestros Daños'!M34)</f>
        <v>57.24118855389613</v>
      </c>
    </row>
    <row r="36" spans="2:16" ht="15" customHeight="1" x14ac:dyDescent="0.35">
      <c r="B36" s="8">
        <f>IF('TD Siniestros Daños'!A35="","",'TD Siniestros Daños'!A35)</f>
        <v>27</v>
      </c>
      <c r="C36" s="9" t="str">
        <f>IF('TD Siniestros Daños'!B35="","",'TD Siniestros Daños'!B35)</f>
        <v>El Águila</v>
      </c>
      <c r="D36" s="10">
        <f>IF('TD Siniestros Daños'!C35="","",'TD Siniestros Daños'!C35)</f>
        <v>797301.1911800002</v>
      </c>
      <c r="E36" s="65">
        <f>IF('TD Siniestros Daños'!D35="","",'TD Siniestros Daños'!D35)</f>
        <v>-63.490271960214038</v>
      </c>
      <c r="F36" s="11">
        <f>IF('TD Siniestros Daños'!E35="","",'TD Siniestros Daños'!E35)</f>
        <v>0</v>
      </c>
      <c r="G36" s="11">
        <f>IF('TD Siniestros Daños'!F35="","",'TD Siniestros Daños'!F35)</f>
        <v>44.175340419379616</v>
      </c>
      <c r="H36" s="11">
        <f>IF('TD Siniestros Daños'!G35="","",'TD Siniestros Daños'!G35)</f>
        <v>130.11726996622647</v>
      </c>
      <c r="I36" s="11">
        <f t="shared" si="0"/>
        <v>0.46753465611689199</v>
      </c>
      <c r="J36" s="28"/>
      <c r="K36" s="68">
        <f>IF('TD Siniestros Daños'!H35="","",'TD Siniestros Daños'!H35)</f>
        <v>729846.67339999997</v>
      </c>
      <c r="L36" s="11">
        <f>IF('TD Siniestros Daños'!I35="","",'TD Siniestros Daños'!I35)</f>
        <v>9.543949575831622</v>
      </c>
      <c r="M36" s="68">
        <f>IF('TD Siniestros Daños'!J35="","",'TD Siniestros Daños'!J35)</f>
        <v>1457999.1903199998</v>
      </c>
      <c r="N36" s="13">
        <f>IF('TD Siniestros Daños'!K35="","",'TD Siniestros Daños'!K35)</f>
        <v>19.000014657349308</v>
      </c>
      <c r="O36" s="13">
        <f>IF('TD Siniestros Daños'!L35="","",'TD Siniestros Daños'!L35)</f>
        <v>50.058098676983086</v>
      </c>
      <c r="P36" s="13">
        <f>IF('TD Siniestros Daños'!M35="","",'TD Siniestros Daños'!M35)</f>
        <v>54.379219476255599</v>
      </c>
    </row>
    <row r="37" spans="2:16" ht="15" customHeight="1" x14ac:dyDescent="0.35">
      <c r="B37" s="8">
        <f>IF('TD Siniestros Daños'!A36="","",'TD Siniestros Daños'!A36)</f>
        <v>28</v>
      </c>
      <c r="C37" s="9" t="str">
        <f>IF('TD Siniestros Daños'!B36="","",'TD Siniestros Daños'!B36)</f>
        <v>Swiss Re Corporate Solutions</v>
      </c>
      <c r="D37" s="10">
        <f>IF('TD Siniestros Daños'!C36="","",'TD Siniestros Daños'!C36)</f>
        <v>246604.93111999999</v>
      </c>
      <c r="E37" s="65">
        <f>IF('TD Siniestros Daños'!D36="","",'TD Siniestros Daños'!D36)</f>
        <v>-2.0576056830321932</v>
      </c>
      <c r="F37" s="11">
        <f>IF('TD Siniestros Daños'!E36="","",'TD Siniestros Daños'!E36)</f>
        <v>0</v>
      </c>
      <c r="G37" s="11">
        <f>IF('TD Siniestros Daños'!F36="","",'TD Siniestros Daños'!F36)</f>
        <v>15.026762041796516</v>
      </c>
      <c r="H37" s="11">
        <f>IF('TD Siniestros Daños'!G36="","",'TD Siniestros Daños'!G36)</f>
        <v>26.425530372570584</v>
      </c>
      <c r="I37" s="11">
        <f t="shared" si="0"/>
        <v>0.14460827720234712</v>
      </c>
      <c r="J37" s="28"/>
      <c r="K37" s="68">
        <f>IF('TD Siniestros Daños'!H36="","",'TD Siniestros Daños'!H36)</f>
        <v>8667.3600100000003</v>
      </c>
      <c r="L37" s="11">
        <f>IF('TD Siniestros Daños'!I36="","",'TD Siniestros Daños'!I36)</f>
        <v>1175.3913303714053</v>
      </c>
      <c r="M37" s="68">
        <f>IF('TD Siniestros Daños'!J36="","",'TD Siniestros Daños'!J36)</f>
        <v>-14817.59626</v>
      </c>
      <c r="N37" s="13">
        <f>IF('TD Siniestros Daños'!K36="","",'TD Siniestros Daños'!K36)</f>
        <v>67.046337216542739</v>
      </c>
      <c r="O37" s="13">
        <f>IF('TD Siniestros Daños'!L36="","",'TD Siniestros Daños'!L36)</f>
        <v>-58.493698019006487</v>
      </c>
      <c r="P37" s="13">
        <f>IF('TD Siniestros Daños'!M36="","",'TD Siniestros Daños'!M36)</f>
        <v>-7.661301885657422</v>
      </c>
    </row>
    <row r="38" spans="2:16" ht="15" customHeight="1" x14ac:dyDescent="0.35">
      <c r="B38" s="8">
        <f>IF('TD Siniestros Daños'!A37="","",'TD Siniestros Daños'!A37)</f>
        <v>29</v>
      </c>
      <c r="C38" s="9" t="str">
        <f>IF('TD Siniestros Daños'!B37="","",'TD Siniestros Daños'!B37)</f>
        <v>Ve Por Más</v>
      </c>
      <c r="D38" s="10">
        <f>IF('TD Siniestros Daños'!C37="","",'TD Siniestros Daños'!C37)</f>
        <v>589169.71606000001</v>
      </c>
      <c r="E38" s="65">
        <f>IF('TD Siniestros Daños'!D37="","",'TD Siniestros Daños'!D37)</f>
        <v>91.861527320064113</v>
      </c>
      <c r="F38" s="11">
        <f>IF('TD Siniestros Daños'!E37="","",'TD Siniestros Daños'!E37)</f>
        <v>0</v>
      </c>
      <c r="G38" s="11">
        <f>IF('TD Siniestros Daños'!F37="","",'TD Siniestros Daños'!F37)</f>
        <v>42.265968361266211</v>
      </c>
      <c r="H38" s="11">
        <f>IF('TD Siniestros Daños'!G37="","",'TD Siniestros Daños'!G37)</f>
        <v>31.951764793781813</v>
      </c>
      <c r="I38" s="11">
        <f t="shared" si="0"/>
        <v>0.34548708021484853</v>
      </c>
      <c r="J38" s="28"/>
      <c r="K38" s="68">
        <f>IF('TD Siniestros Daños'!H37="","",'TD Siniestros Daños'!H37)</f>
        <v>319251.03404</v>
      </c>
      <c r="L38" s="11">
        <f>IF('TD Siniestros Daños'!I37="","",'TD Siniestros Daños'!I37)</f>
        <v>51.070648906920169</v>
      </c>
      <c r="M38" s="68">
        <f>IF('TD Siniestros Daños'!J37="","",'TD Siniestros Daños'!J37)</f>
        <v>483447.91460000002</v>
      </c>
      <c r="N38" s="13">
        <f>IF('TD Siniestros Daños'!K37="","",'TD Siniestros Daños'!K37)</f>
        <v>54.26946016245433</v>
      </c>
      <c r="O38" s="13">
        <f>IF('TD Siniestros Daños'!L37="","",'TD Siniestros Daños'!L37)</f>
        <v>66.03628320625711</v>
      </c>
      <c r="P38" s="13">
        <f>IF('TD Siniestros Daños'!M37="","",'TD Siniestros Daños'!M37)</f>
        <v>67.434553535551629</v>
      </c>
    </row>
    <row r="39" spans="2:16" ht="15" customHeight="1" x14ac:dyDescent="0.35">
      <c r="B39" s="8">
        <f>IF('TD Siniestros Daños'!A38="","",'TD Siniestros Daños'!A38)</f>
        <v>30</v>
      </c>
      <c r="C39" s="9" t="str">
        <f>IF('TD Siniestros Daños'!B38="","",'TD Siniestros Daños'!B38)</f>
        <v>Tokio Marine</v>
      </c>
      <c r="D39" s="10">
        <f>IF('TD Siniestros Daños'!C38="","",'TD Siniestros Daños'!C38)</f>
        <v>616773.41168000002</v>
      </c>
      <c r="E39" s="65">
        <f>IF('TD Siniestros Daños'!D38="","",'TD Siniestros Daños'!D38)</f>
        <v>-16.872628799739708</v>
      </c>
      <c r="F39" s="11">
        <f>IF('TD Siniestros Daños'!E38="","",'TD Siniestros Daños'!E38)</f>
        <v>2011.1484699999999</v>
      </c>
      <c r="G39" s="11">
        <f>IF('TD Siniestros Daños'!F38="","",'TD Siniestros Daños'!F38)</f>
        <v>60.449251330803655</v>
      </c>
      <c r="H39" s="11">
        <f>IF('TD Siniestros Daños'!G38="","",'TD Siniestros Daños'!G38)</f>
        <v>71.594233247458888</v>
      </c>
      <c r="I39" s="11">
        <f t="shared" si="0"/>
        <v>0.36167379168852859</v>
      </c>
      <c r="J39" s="28"/>
      <c r="K39" s="68">
        <f>IF('TD Siniestros Daños'!H38="","",'TD Siniestros Daños'!H38)</f>
        <v>76576.276599999997</v>
      </c>
      <c r="L39" s="11">
        <f>IF('TD Siniestros Daños'!I38="","",'TD Siniestros Daños'!I38)</f>
        <v>-10.505933791024169</v>
      </c>
      <c r="M39" s="68">
        <f>IF('TD Siniestros Daños'!J38="","",'TD Siniestros Daños'!J38)</f>
        <v>172758.08606999999</v>
      </c>
      <c r="N39" s="13">
        <f>IF('TD Siniestros Daños'!K38="","",'TD Siniestros Daños'!K38)</f>
        <v>7.1789478159664633</v>
      </c>
      <c r="O39" s="13">
        <f>IF('TD Siniestros Daños'!L38="","",'TD Siniestros Daños'!L38)</f>
        <v>44.325726420106314</v>
      </c>
      <c r="P39" s="13">
        <f>IF('TD Siniestros Daños'!M38="","",'TD Siniestros Daños'!M38)</f>
        <v>53.084913001851064</v>
      </c>
    </row>
    <row r="40" spans="2:16" ht="15" customHeight="1" x14ac:dyDescent="0.35">
      <c r="B40" s="8">
        <f>IF('TD Siniestros Daños'!A39="","",'TD Siniestros Daños'!A39)</f>
        <v>31</v>
      </c>
      <c r="C40" s="9" t="str">
        <f>IF('TD Siniestros Daños'!B39="","",'TD Siniestros Daños'!B39)</f>
        <v>Berkley Seguros</v>
      </c>
      <c r="D40" s="10">
        <f>IF('TD Siniestros Daños'!C39="","",'TD Siniestros Daños'!C39)</f>
        <v>258290.47987999997</v>
      </c>
      <c r="E40" s="65">
        <f>IF('TD Siniestros Daños'!D39="","",'TD Siniestros Daños'!D39)</f>
        <v>9.3395139919345347</v>
      </c>
      <c r="F40" s="11">
        <f>IF('TD Siniestros Daños'!E39="","",'TD Siniestros Daños'!E39)</f>
        <v>10994.39241</v>
      </c>
      <c r="G40" s="11">
        <f>IF('TD Siniestros Daños'!F39="","",'TD Siniestros Daños'!F39)</f>
        <v>28.572512985118841</v>
      </c>
      <c r="H40" s="11">
        <f>IF('TD Siniestros Daños'!G39="","",'TD Siniestros Daños'!G39)</f>
        <v>30.577820989484778</v>
      </c>
      <c r="I40" s="11">
        <f t="shared" si="0"/>
        <v>0.15146064250855967</v>
      </c>
      <c r="J40" s="28"/>
      <c r="K40" s="68">
        <f>IF('TD Siniestros Daños'!H39="","",'TD Siniestros Daños'!H39)</f>
        <v>22351.659170000003</v>
      </c>
      <c r="L40" s="11">
        <f>IF('TD Siniestros Daños'!I39="","",'TD Siniestros Daños'!I39)</f>
        <v>-1.5179683975373837</v>
      </c>
      <c r="M40" s="68">
        <f>IF('TD Siniestros Daños'!J39="","",'TD Siniestros Daños'!J39)</f>
        <v>36268.419459999997</v>
      </c>
      <c r="N40" s="13">
        <f>IF('TD Siniestros Daños'!K39="","",'TD Siniestros Daños'!K39)</f>
        <v>6.5984994487831017</v>
      </c>
      <c r="O40" s="13">
        <f>IF('TD Siniestros Daños'!L39="","",'TD Siniestros Daños'!L39)</f>
        <v>61.628434607279694</v>
      </c>
      <c r="P40" s="13">
        <f>IF('TD Siniestros Daños'!M39="","",'TD Siniestros Daños'!M39)</f>
        <v>66.70758660861334</v>
      </c>
    </row>
    <row r="41" spans="2:16" ht="15" customHeight="1" x14ac:dyDescent="0.35">
      <c r="B41" s="8">
        <f>IF('TD Siniestros Daños'!A40="","",'TD Siniestros Daños'!A40)</f>
        <v>32</v>
      </c>
      <c r="C41" s="9" t="str">
        <f>IF('TD Siniestros Daños'!B40="","",'TD Siniestros Daños'!B40)</f>
        <v>Sompo Japan</v>
      </c>
      <c r="D41" s="10">
        <f>IF('TD Siniestros Daños'!C40="","",'TD Siniestros Daños'!C40)</f>
        <v>200055.58729000002</v>
      </c>
      <c r="E41" s="65">
        <f>IF('TD Siniestros Daños'!D40="","",'TD Siniestros Daños'!D40)</f>
        <v>27.873413676849768</v>
      </c>
      <c r="F41" s="11">
        <f>IF('TD Siniestros Daños'!E40="","",'TD Siniestros Daños'!E40)</f>
        <v>8.2452299999999994</v>
      </c>
      <c r="G41" s="11">
        <f>IF('TD Siniestros Daños'!F40="","",'TD Siniestros Daños'!F40)</f>
        <v>25.306089973688334</v>
      </c>
      <c r="H41" s="11">
        <f>IF('TD Siniestros Daños'!G40="","",'TD Siniestros Daños'!G40)</f>
        <v>23.896256018416011</v>
      </c>
      <c r="I41" s="11">
        <f t="shared" si="0"/>
        <v>0.11731190325887379</v>
      </c>
      <c r="J41" s="28"/>
      <c r="K41" s="68">
        <f>IF('TD Siniestros Daños'!H40="","",'TD Siniestros Daños'!H40)</f>
        <v>12653.958359999999</v>
      </c>
      <c r="L41" s="11">
        <f>IF('TD Siniestros Daños'!I40="","",'TD Siniestros Daños'!I40)</f>
        <v>-20.296636964359692</v>
      </c>
      <c r="M41" s="68">
        <f>IF('TD Siniestros Daños'!J40="","",'TD Siniestros Daños'!J40)</f>
        <v>35620.681479999999</v>
      </c>
      <c r="N41" s="13">
        <f>IF('TD Siniestros Daños'!K40="","",'TD Siniestros Daños'!K40)</f>
        <v>2061.2709714509938</v>
      </c>
      <c r="O41" s="13">
        <f>IF('TD Siniestros Daños'!L40="","",'TD Siniestros Daños'!L40)</f>
        <v>35.524189415367694</v>
      </c>
      <c r="P41" s="13">
        <f>IF('TD Siniestros Daños'!M40="","",'TD Siniestros Daños'!M40)</f>
        <v>963.28933238900981</v>
      </c>
    </row>
    <row r="42" spans="2:16" ht="15" customHeight="1" x14ac:dyDescent="0.35">
      <c r="B42" s="8">
        <f>IF('TD Siniestros Daños'!A41="","",'TD Siniestros Daños'!A41)</f>
        <v>33</v>
      </c>
      <c r="C42" s="9" t="str">
        <f>IF('TD Siniestros Daños'!B41="","",'TD Siniestros Daños'!B41)</f>
        <v>Atradius</v>
      </c>
      <c r="D42" s="10">
        <f>IF('TD Siniestros Daños'!C41="","",'TD Siniestros Daños'!C41)</f>
        <v>512306.32353000005</v>
      </c>
      <c r="E42" s="65">
        <f>IF('TD Siniestros Daños'!D41="","",'TD Siniestros Daños'!D41)</f>
        <v>77.778155099514109</v>
      </c>
      <c r="F42" s="11">
        <f>IF('TD Siniestros Daños'!E41="","",'TD Siniestros Daños'!E41)</f>
        <v>11411.505220000001</v>
      </c>
      <c r="G42" s="11">
        <f>IF('TD Siniestros Daños'!F41="","",'TD Siniestros Daños'!F41)</f>
        <v>70.710339205433129</v>
      </c>
      <c r="H42" s="11">
        <f>IF('TD Siniestros Daños'!G41="","",'TD Siniestros Daños'!G41)</f>
        <v>40.070369303342169</v>
      </c>
      <c r="I42" s="11">
        <f t="shared" si="0"/>
        <v>0.30041465314208105</v>
      </c>
      <c r="J42" s="28"/>
      <c r="K42" s="68">
        <f>IF('TD Siniestros Daños'!H41="","",'TD Siniestros Daños'!H41)</f>
        <v>159777.25622000001</v>
      </c>
      <c r="L42" s="11">
        <f>IF('TD Siniestros Daños'!I41="","",'TD Siniestros Daños'!I41)</f>
        <v>73.469525691226039</v>
      </c>
      <c r="M42" s="68">
        <f>IF('TD Siniestros Daños'!J41="","",'TD Siniestros Daños'!J41)</f>
        <v>219471.09328</v>
      </c>
      <c r="N42" s="13">
        <f>IF('TD Siniestros Daños'!K41="","",'TD Siniestros Daños'!K41)</f>
        <v>6.1138557328036303</v>
      </c>
      <c r="O42" s="13">
        <f>IF('TD Siniestros Daños'!L41="","",'TD Siniestros Daños'!L41)</f>
        <v>72.801048116235094</v>
      </c>
      <c r="P42" s="13">
        <f>IF('TD Siniestros Daños'!M41="","",'TD Siniestros Daños'!M41)</f>
        <v>44.533469992613242</v>
      </c>
    </row>
    <row r="43" spans="2:16" ht="15" customHeight="1" x14ac:dyDescent="0.35">
      <c r="B43" s="8">
        <f>IF('TD Siniestros Daños'!A42="","",'TD Siniestros Daños'!A42)</f>
        <v>34</v>
      </c>
      <c r="C43" s="9" t="str">
        <f>IF('TD Siniestros Daños'!B42="","",'TD Siniestros Daños'!B42)</f>
        <v>Solunion Crédito</v>
      </c>
      <c r="D43" s="10">
        <f>IF('TD Siniestros Daños'!C42="","",'TD Siniestros Daños'!C42)</f>
        <v>232317.01413</v>
      </c>
      <c r="E43" s="65">
        <f>IF('TD Siniestros Daños'!D42="","",'TD Siniestros Daños'!D42)</f>
        <v>0.77075687046130881</v>
      </c>
      <c r="F43" s="11">
        <f>IF('TD Siniestros Daños'!E42="","",'TD Siniestros Daños'!E42)</f>
        <v>910.07573000000002</v>
      </c>
      <c r="G43" s="11">
        <f>IF('TD Siniestros Daños'!F42="","",'TD Siniestros Daños'!F42)</f>
        <v>37.171938524249512</v>
      </c>
      <c r="H43" s="11">
        <f>IF('TD Siniestros Daños'!G42="","",'TD Siniestros Daños'!G42)</f>
        <v>41.714030135555781</v>
      </c>
      <c r="I43" s="11">
        <f t="shared" si="0"/>
        <v>0.13622989218242781</v>
      </c>
      <c r="J43" s="28"/>
      <c r="K43" s="68">
        <f>IF('TD Siniestros Daños'!H42="","",'TD Siniestros Daños'!H42)</f>
        <v>9138.4895199999992</v>
      </c>
      <c r="L43" s="11">
        <f>IF('TD Siniestros Daños'!I42="","",'TD Siniestros Daños'!I42)</f>
        <v>-61.367009123091599</v>
      </c>
      <c r="M43" s="68">
        <f>IF('TD Siniestros Daños'!J42="","",'TD Siniestros Daños'!J42)</f>
        <v>38388.213539999997</v>
      </c>
      <c r="N43" s="13">
        <f>IF('TD Siniestros Daños'!K42="","",'TD Siniestros Daños'!K42)</f>
        <v>-19.006028086510028</v>
      </c>
      <c r="O43" s="13">
        <f>IF('TD Siniestros Daños'!L42="","",'TD Siniestros Daños'!L42)</f>
        <v>23.805456616202829</v>
      </c>
      <c r="P43" s="13">
        <f>IF('TD Siniestros Daños'!M42="","",'TD Siniestros Daños'!M42)</f>
        <v>49.908082206314326</v>
      </c>
    </row>
    <row r="44" spans="2:16" ht="15" customHeight="1" x14ac:dyDescent="0.35">
      <c r="B44" s="8">
        <f>IF('TD Siniestros Daños'!A43="","",'TD Siniestros Daños'!A43)</f>
        <v>35</v>
      </c>
      <c r="C44" s="9" t="str">
        <f>IF('TD Siniestros Daños'!B43="","",'TD Siniestros Daños'!B43)</f>
        <v>La Latinoamericana</v>
      </c>
      <c r="D44" s="10">
        <f>IF('TD Siniestros Daños'!C43="","",'TD Siniestros Daños'!C43)</f>
        <v>294664.69081</v>
      </c>
      <c r="E44" s="65">
        <f>IF('TD Siniestros Daños'!D43="","",'TD Siniestros Daños'!D43)</f>
        <v>5.1001663160863409</v>
      </c>
      <c r="F44" s="11">
        <f>IF('TD Siniestros Daños'!E43="","",'TD Siniestros Daños'!E43)</f>
        <v>252.99187000000001</v>
      </c>
      <c r="G44" s="11">
        <f>IF('TD Siniestros Daños'!F43="","",'TD Siniestros Daños'!F43)</f>
        <v>57.387085339132192</v>
      </c>
      <c r="H44" s="11">
        <f>IF('TD Siniestros Daños'!G43="","",'TD Siniestros Daños'!G43)</f>
        <v>55.801447621245416</v>
      </c>
      <c r="I44" s="11">
        <f t="shared" si="0"/>
        <v>0.17279035377302146</v>
      </c>
      <c r="J44" s="28"/>
      <c r="K44" s="68">
        <f>IF('TD Siniestros Daños'!H43="","",'TD Siniestros Daños'!H43)</f>
        <v>191484.80550999998</v>
      </c>
      <c r="L44" s="11">
        <f>IF('TD Siniestros Daños'!I43="","",'TD Siniestros Daños'!I43)</f>
        <v>51.055911269607805</v>
      </c>
      <c r="M44" s="68">
        <f>IF('TD Siniestros Daños'!J43="","",'TD Siniestros Daños'!J43)</f>
        <v>327345.18304999999</v>
      </c>
      <c r="N44" s="13">
        <f>IF('TD Siniestros Daños'!K43="","",'TD Siniestros Daños'!K43)</f>
        <v>30.070702251828617</v>
      </c>
      <c r="O44" s="13">
        <f>IF('TD Siniestros Daños'!L43="","",'TD Siniestros Daños'!L43)</f>
        <v>58.496295478021999</v>
      </c>
      <c r="P44" s="13">
        <f>IF('TD Siniestros Daños'!M43="","",'TD Siniestros Daños'!M43)</f>
        <v>50.369788034158432</v>
      </c>
    </row>
    <row r="45" spans="2:16" ht="15" customHeight="1" x14ac:dyDescent="0.35">
      <c r="B45" s="8">
        <f>IF('TD Siniestros Daños'!A44="","",'TD Siniestros Daños'!A44)</f>
        <v>36</v>
      </c>
      <c r="C45" s="9" t="str">
        <f>IF('TD Siniestros Daños'!B44="","",'TD Siniestros Daños'!B44)</f>
        <v>SHF Cred Vivienda</v>
      </c>
      <c r="D45" s="10">
        <f>IF('TD Siniestros Daños'!C44="","",'TD Siniestros Daños'!C44)</f>
        <v>117803.68642</v>
      </c>
      <c r="E45" s="65">
        <f>IF('TD Siniestros Daños'!D44="","",'TD Siniestros Daños'!D44)</f>
        <v>-158.76357444677197</v>
      </c>
      <c r="F45" s="11">
        <f>IF('TD Siniestros Daños'!E44="","",'TD Siniestros Daños'!E44)</f>
        <v>0</v>
      </c>
      <c r="G45" s="11">
        <f>IF('TD Siniestros Daños'!F44="","",'TD Siniestros Daños'!F44)</f>
        <v>25.063699520190486</v>
      </c>
      <c r="H45" s="11">
        <f>IF('TD Siniestros Daños'!G44="","",'TD Siniestros Daños'!G44)</f>
        <v>-39.932049247807576</v>
      </c>
      <c r="I45" s="11">
        <f t="shared" si="0"/>
        <v>6.9079673564970911E-2</v>
      </c>
      <c r="J45" s="28"/>
      <c r="K45" s="68">
        <f>IF('TD Siniestros Daños'!H44="","",'TD Siniestros Daños'!H44)</f>
        <v>105660.13335999999</v>
      </c>
      <c r="L45" s="11">
        <f>IF('TD Siniestros Daños'!I44="","",'TD Siniestros Daños'!I44)</f>
        <v>-159.1091674513525</v>
      </c>
      <c r="M45" s="68">
        <f>IF('TD Siniestros Daños'!J44="","",'TD Siniestros Daños'!J44)</f>
        <v>438661.05018999998</v>
      </c>
      <c r="N45" s="13">
        <f>IF('TD Siniestros Daños'!K44="","",'TD Siniestros Daños'!K44)</f>
        <v>119.89981147951481</v>
      </c>
      <c r="O45" s="13">
        <f>IF('TD Siniestros Daños'!L44="","",'TD Siniestros Daños'!L44)</f>
        <v>24.086964938928308</v>
      </c>
      <c r="P45" s="13">
        <f>IF('TD Siniestros Daños'!M44="","",'TD Siniestros Daños'!M44)</f>
        <v>-89.609095806386989</v>
      </c>
    </row>
    <row r="46" spans="2:16" ht="15" customHeight="1" x14ac:dyDescent="0.35">
      <c r="B46" s="8">
        <f>IF('TD Siniestros Daños'!A45="","",'TD Siniestros Daños'!A45)</f>
        <v>37</v>
      </c>
      <c r="C46" s="9" t="str">
        <f>IF('TD Siniestros Daños'!B45="","",'TD Siniestros Daños'!B45)</f>
        <v>Coface</v>
      </c>
      <c r="D46" s="10">
        <f>IF('TD Siniestros Daños'!C45="","",'TD Siniestros Daños'!C45)</f>
        <v>114157.63875999999</v>
      </c>
      <c r="E46" s="65">
        <f>IF('TD Siniestros Daños'!D45="","",'TD Siniestros Daños'!D45)</f>
        <v>67.863620294548994</v>
      </c>
      <c r="F46" s="11">
        <f>IF('TD Siniestros Daños'!E45="","",'TD Siniestros Daños'!E45)</f>
        <v>7778.2909400000008</v>
      </c>
      <c r="G46" s="11">
        <f>IF('TD Siniestros Daños'!F45="","",'TD Siniestros Daños'!F45)</f>
        <v>33.332583010596991</v>
      </c>
      <c r="H46" s="11">
        <f>IF('TD Siniestros Daños'!G45="","",'TD Siniestros Daños'!G45)</f>
        <v>19.141500882792133</v>
      </c>
      <c r="I46" s="11">
        <f t="shared" si="0"/>
        <v>6.6941643849524196E-2</v>
      </c>
      <c r="J46" s="28"/>
      <c r="K46" s="68">
        <f>IF('TD Siniestros Daños'!H45="","",'TD Siniestros Daños'!H45)</f>
        <v>30245.018510000002</v>
      </c>
      <c r="L46" s="11">
        <f>IF('TD Siniestros Daños'!I45="","",'TD Siniestros Daños'!I45)</f>
        <v>79.24751100552227</v>
      </c>
      <c r="M46" s="68">
        <f>IF('TD Siniestros Daños'!J45="","",'TD Siniestros Daños'!J45)</f>
        <v>72360.476569999999</v>
      </c>
      <c r="N46" s="13">
        <f>IF('TD Siniestros Daños'!K45="","",'TD Siniestros Daños'!K45)</f>
        <v>6.4957361733287478</v>
      </c>
      <c r="O46" s="13">
        <f>IF('TD Siniestros Daños'!L45="","",'TD Siniestros Daños'!L45)</f>
        <v>41.797704967768709</v>
      </c>
      <c r="P46" s="13">
        <f>IF('TD Siniestros Daños'!M45="","",'TD Siniestros Daños'!M45)</f>
        <v>24.833133447309034</v>
      </c>
    </row>
    <row r="47" spans="2:16" ht="15" customHeight="1" x14ac:dyDescent="0.35">
      <c r="B47" s="8">
        <f>IF('TD Siniestros Daños'!A46="","",'TD Siniestros Daños'!A46)</f>
        <v>38</v>
      </c>
      <c r="C47" s="9" t="str">
        <f>IF('TD Siniestros Daños'!B46="","",'TD Siniestros Daños'!B46)</f>
        <v>Crabi</v>
      </c>
      <c r="D47" s="10">
        <f>IF('TD Siniestros Daños'!C46="","",'TD Siniestros Daños'!C46)</f>
        <v>148746.75174000004</v>
      </c>
      <c r="E47" s="65">
        <f>IF('TD Siniestros Daños'!D46="","",'TD Siniestros Daños'!D46)</f>
        <v>136.54175712303149</v>
      </c>
      <c r="F47" s="11">
        <f>IF('TD Siniestros Daños'!E46="","",'TD Siniestros Daños'!E46)</f>
        <v>0</v>
      </c>
      <c r="G47" s="11">
        <f>IF('TD Siniestros Daños'!F46="","",'TD Siniestros Daños'!F46)</f>
        <v>58.649135941800765</v>
      </c>
      <c r="H47" s="11">
        <f>IF('TD Siniestros Daños'!G46="","",'TD Siniestros Daños'!G46)</f>
        <v>58.95676129594456</v>
      </c>
      <c r="I47" s="11">
        <f t="shared" si="0"/>
        <v>8.7224579860893728E-2</v>
      </c>
      <c r="J47" s="28"/>
      <c r="K47" s="68">
        <f>IF('TD Siniestros Daños'!H46="","",'TD Siniestros Daños'!H46)</f>
        <v>142083.38274</v>
      </c>
      <c r="L47" s="11">
        <f>IF('TD Siniestros Daños'!I46="","",'TD Siniestros Daños'!I46)</f>
        <v>321.05387211045257</v>
      </c>
      <c r="M47" s="68">
        <f>IF('TD Siniestros Daños'!J46="","",'TD Siniestros Daños'!J46)</f>
        <v>177769.7469</v>
      </c>
      <c r="N47" s="13">
        <f>IF('TD Siniestros Daños'!K46="","",'TD Siniestros Daños'!K46)</f>
        <v>297.50483967415283</v>
      </c>
      <c r="O47" s="13">
        <f>IF('TD Siniestros Daños'!L46="","",'TD Siniestros Daños'!L46)</f>
        <v>79.925513321412055</v>
      </c>
      <c r="P47" s="13">
        <f>IF('TD Siniestros Daños'!M46="","",'TD Siniestros Daños'!M46)</f>
        <v>75.455376290585505</v>
      </c>
    </row>
    <row r="48" spans="2:16" ht="15" customHeight="1" x14ac:dyDescent="0.35">
      <c r="B48" s="8">
        <f>IF('TD Siniestros Daños'!A47="","",'TD Siniestros Daños'!A47)</f>
        <v>39</v>
      </c>
      <c r="C48" s="9" t="str">
        <f>IF('TD Siniestros Daños'!B47="","",'TD Siniestros Daños'!B47)</f>
        <v>Genworth Seg. de Crédito</v>
      </c>
      <c r="D48" s="10">
        <f>IF('TD Siniestros Daños'!C47="","",'TD Siniestros Daños'!C47)</f>
        <v>86800.108349999995</v>
      </c>
      <c r="E48" s="65">
        <f>IF('TD Siniestros Daños'!D47="","",'TD Siniestros Daños'!D47)</f>
        <v>268.57577728459046</v>
      </c>
      <c r="F48" s="11">
        <f>IF('TD Siniestros Daños'!E47="","",'TD Siniestros Daños'!E47)</f>
        <v>0</v>
      </c>
      <c r="G48" s="11">
        <f>IF('TD Siniestros Daños'!F47="","",'TD Siniestros Daños'!F47)</f>
        <v>55.019274168650909</v>
      </c>
      <c r="H48" s="11">
        <f>IF('TD Siniestros Daños'!G47="","",'TD Siniestros Daños'!G47)</f>
        <v>21.106912559325608</v>
      </c>
      <c r="I48" s="11">
        <f t="shared" si="0"/>
        <v>5.089928280210524E-2</v>
      </c>
      <c r="J48" s="28"/>
      <c r="K48" s="68">
        <f>IF('TD Siniestros Daños'!H47="","",'TD Siniestros Daños'!H47)</f>
        <v>92662.703769999993</v>
      </c>
      <c r="L48" s="11">
        <f>IF('TD Siniestros Daños'!I47="","",'TD Siniestros Daños'!I47)</f>
        <v>432.17107122580609</v>
      </c>
      <c r="M48" s="68">
        <f>IF('TD Siniestros Daños'!J47="","",'TD Siniestros Daños'!J47)</f>
        <v>224196.48426</v>
      </c>
      <c r="N48" s="13">
        <f>IF('TD Siniestros Daños'!K47="","",'TD Siniestros Daños'!K47)</f>
        <v>5.9020418054346102</v>
      </c>
      <c r="O48" s="13">
        <f>IF('TD Siniestros Daños'!L47="","",'TD Siniestros Daños'!L47)</f>
        <v>41.331024469830368</v>
      </c>
      <c r="P48" s="13">
        <f>IF('TD Siniestros Daños'!M47="","",'TD Siniestros Daños'!M47)</f>
        <v>8.2248737632117361</v>
      </c>
    </row>
    <row r="49" spans="2:16" ht="15" customHeight="1" x14ac:dyDescent="0.35">
      <c r="B49" s="8">
        <f>IF('TD Siniestros Daños'!A48="","",'TD Siniestros Daños'!A48)</f>
        <v>40</v>
      </c>
      <c r="C49" s="9" t="str">
        <f>IF('TD Siniestros Daños'!B48="","",'TD Siniestros Daños'!B48)</f>
        <v>Virginia Surety</v>
      </c>
      <c r="D49" s="10">
        <f>IF('TD Siniestros Daños'!C48="","",'TD Siniestros Daños'!C48)</f>
        <v>35195.982490000009</v>
      </c>
      <c r="E49" s="65">
        <f>IF('TD Siniestros Daños'!D48="","",'TD Siniestros Daños'!D48)</f>
        <v>-14.883814337912305</v>
      </c>
      <c r="F49" s="11">
        <f>IF('TD Siniestros Daños'!E48="","",'TD Siniestros Daños'!E48)</f>
        <v>0</v>
      </c>
      <c r="G49" s="11">
        <f>IF('TD Siniestros Daños'!F48="","",'TD Siniestros Daños'!F48)</f>
        <v>28.824077012076906</v>
      </c>
      <c r="H49" s="11">
        <f>IF('TD Siniestros Daños'!G48="","",'TD Siniestros Daños'!G48)</f>
        <v>32.649962021300389</v>
      </c>
      <c r="I49" s="11">
        <f t="shared" si="0"/>
        <v>2.0638802189426701E-2</v>
      </c>
      <c r="J49" s="28"/>
      <c r="K49" s="68">
        <f>IF('TD Siniestros Daños'!H48="","",'TD Siniestros Daños'!H48)</f>
        <v>22397.731050000002</v>
      </c>
      <c r="L49" s="11">
        <f>IF('TD Siniestros Daños'!I48="","",'TD Siniestros Daños'!I48)</f>
        <v>-6.7668959878489865</v>
      </c>
      <c r="M49" s="68">
        <f>IF('TD Siniestros Daños'!J48="","",'TD Siniestros Daños'!J48)</f>
        <v>85483.788220000002</v>
      </c>
      <c r="N49" s="13">
        <f>IF('TD Siniestros Daños'!K48="","",'TD Siniestros Daños'!K48)</f>
        <v>30.156053632135471</v>
      </c>
      <c r="O49" s="13">
        <f>IF('TD Siniestros Daños'!L48="","",'TD Siniestros Daños'!L48)</f>
        <v>26.201144704019764</v>
      </c>
      <c r="P49" s="13">
        <f>IF('TD Siniestros Daños'!M48="","",'TD Siniestros Daños'!M48)</f>
        <v>36.577540042808025</v>
      </c>
    </row>
    <row r="50" spans="2:16" ht="15" customHeight="1" x14ac:dyDescent="0.35">
      <c r="B50" s="8">
        <f>IF('TD Siniestros Daños'!A49="","",'TD Siniestros Daños'!A49)</f>
        <v>41</v>
      </c>
      <c r="C50" s="9" t="str">
        <f>IF('TD Siniestros Daños'!B49="","",'TD Siniestros Daños'!B49)</f>
        <v>Tláloc Seguros</v>
      </c>
      <c r="D50" s="10">
        <f>IF('TD Siniestros Daños'!C49="","",'TD Siniestros Daños'!C49)</f>
        <v>94540.249620000002</v>
      </c>
      <c r="E50" s="65">
        <f>IF('TD Siniestros Daños'!D49="","",'TD Siniestros Daños'!D49)</f>
        <v>0</v>
      </c>
      <c r="F50" s="11">
        <f>IF('TD Siniestros Daños'!E49="","",'TD Siniestros Daños'!E49)</f>
        <v>0</v>
      </c>
      <c r="G50" s="11">
        <f>IF('TD Siniestros Daños'!F49="","",'TD Siniestros Daños'!F49)</f>
        <v>78.671469409999332</v>
      </c>
      <c r="H50" s="11">
        <f>IF('TD Siniestros Daños'!G49="","",'TD Siniestros Daños'!G49)</f>
        <v>0</v>
      </c>
      <c r="I50" s="11">
        <f t="shared" si="0"/>
        <v>5.5438074825744192E-2</v>
      </c>
      <c r="J50" s="28"/>
      <c r="K50" s="68">
        <f>IF('TD Siniestros Daños'!H49="","",'TD Siniestros Daños'!H49)</f>
        <v>12520.009480000001</v>
      </c>
      <c r="L50" s="11">
        <f>IF('TD Siniestros Daños'!I49="","",'TD Siniestros Daños'!I49)</f>
        <v>0</v>
      </c>
      <c r="M50" s="68">
        <f>IF('TD Siniestros Daños'!J49="","",'TD Siniestros Daños'!J49)</f>
        <v>20671.54422</v>
      </c>
      <c r="N50" s="13">
        <f>IF('TD Siniestros Daños'!K49="","",'TD Siniestros Daños'!K49)</f>
        <v>0</v>
      </c>
      <c r="O50" s="13">
        <f>IF('TD Siniestros Daños'!L49="","",'TD Siniestros Daños'!L49)</f>
        <v>60.566396717893575</v>
      </c>
      <c r="P50" s="13">
        <f>IF('TD Siniestros Daños'!M49="","",'TD Siniestros Daños'!M49)</f>
        <v>0</v>
      </c>
    </row>
    <row r="51" spans="2:16" ht="15" customHeight="1" x14ac:dyDescent="0.35">
      <c r="B51" s="8">
        <f>IF('TD Siniestros Daños'!A50="","",'TD Siniestros Daños'!A50)</f>
        <v>42</v>
      </c>
      <c r="C51" s="9" t="str">
        <f>IF('TD Siniestros Daños'!B50="","",'TD Siniestros Daños'!B50)</f>
        <v>SPP Seguros</v>
      </c>
      <c r="D51" s="10">
        <f>IF('TD Siniestros Daños'!C50="","",'TD Siniestros Daños'!C50)</f>
        <v>4489.2006600000004</v>
      </c>
      <c r="E51" s="65">
        <f>IF('TD Siniestros Daños'!D50="","",'TD Siniestros Daños'!D50)</f>
        <v>7.0968804244969208</v>
      </c>
      <c r="F51" s="11">
        <f>IF('TD Siniestros Daños'!E50="","",'TD Siniestros Daños'!E50)</f>
        <v>0</v>
      </c>
      <c r="G51" s="11">
        <f>IF('TD Siniestros Daños'!F50="","",'TD Siniestros Daños'!F50)</f>
        <v>4.6250071914024531</v>
      </c>
      <c r="H51" s="11">
        <f>IF('TD Siniestros Daños'!G50="","",'TD Siniestros Daños'!G50)</f>
        <v>5.7072791022597116</v>
      </c>
      <c r="I51" s="11">
        <f t="shared" si="0"/>
        <v>2.6324517133939447E-3</v>
      </c>
      <c r="J51" s="28"/>
      <c r="K51" s="68">
        <f>IF('TD Siniestros Daños'!H50="","",'TD Siniestros Daños'!H50)</f>
        <v>4320.4113099999995</v>
      </c>
      <c r="L51" s="11">
        <f>IF('TD Siniestros Daños'!I50="","",'TD Siniestros Daños'!I50)</f>
        <v>31.685520414227341</v>
      </c>
      <c r="M51" s="68">
        <f>IF('TD Siniestros Daños'!J50="","",'TD Siniestros Daños'!J50)</f>
        <v>99152.860180000003</v>
      </c>
      <c r="N51" s="13">
        <f>IF('TD Siniestros Daños'!K50="","",'TD Siniestros Daños'!K50)</f>
        <v>50.786822696939574</v>
      </c>
      <c r="O51" s="13">
        <f>IF('TD Siniestros Daños'!L50="","",'TD Siniestros Daños'!L50)</f>
        <v>4.3573239361495135</v>
      </c>
      <c r="P51" s="13">
        <f>IF('TD Siniestros Daños'!M50="","",'TD Siniestros Daños'!M50)</f>
        <v>4.9893642803443869</v>
      </c>
    </row>
    <row r="52" spans="2:16" ht="15" customHeight="1" x14ac:dyDescent="0.35">
      <c r="B52" s="8">
        <f>IF('TD Siniestros Daños'!A51="","",'TD Siniestros Daños'!A51)</f>
        <v>43</v>
      </c>
      <c r="C52" s="9" t="str">
        <f>IF('TD Siniestros Daños'!B51="","",'TD Siniestros Daños'!B51)</f>
        <v>SPT</v>
      </c>
      <c r="D52" s="10">
        <f>IF('TD Siniestros Daños'!C51="","",'TD Siniestros Daños'!C51)</f>
        <v>43075.283600000002</v>
      </c>
      <c r="E52" s="65">
        <f>IF('TD Siniestros Daños'!D51="","",'TD Siniestros Daños'!D51)</f>
        <v>48.189857465169929</v>
      </c>
      <c r="F52" s="11">
        <f>IF('TD Siniestros Daños'!E51="","",'TD Siniestros Daños'!E51)</f>
        <v>0</v>
      </c>
      <c r="G52" s="11">
        <f>IF('TD Siniestros Daños'!F51="","",'TD Siniestros Daños'!F51)</f>
        <v>75.121110813405608</v>
      </c>
      <c r="H52" s="11">
        <f>IF('TD Siniestros Daños'!G51="","",'TD Siniestros Daños'!G51)</f>
        <v>62.609004924322477</v>
      </c>
      <c r="I52" s="11">
        <f t="shared" si="0"/>
        <v>2.5259197061097752E-2</v>
      </c>
      <c r="J52" s="28"/>
      <c r="K52" s="68">
        <f>IF('TD Siniestros Daños'!H51="","",'TD Siniestros Daños'!H51)</f>
        <v>43075.283600000002</v>
      </c>
      <c r="L52" s="11">
        <f>IF('TD Siniestros Daños'!I51="","",'TD Siniestros Daños'!I51)</f>
        <v>48.189857465169951</v>
      </c>
      <c r="M52" s="68">
        <f>IF('TD Siniestros Daños'!J51="","",'TD Siniestros Daños'!J51)</f>
        <v>52810.265939999997</v>
      </c>
      <c r="N52" s="13">
        <f>IF('TD Siniestros Daños'!K51="","",'TD Siniestros Daños'!K51)</f>
        <v>45.963905742355223</v>
      </c>
      <c r="O52" s="13">
        <f>IF('TD Siniestros Daños'!L51="","",'TD Siniestros Daños'!L51)</f>
        <v>81.566117559301205</v>
      </c>
      <c r="P52" s="13">
        <f>IF('TD Siniestros Daños'!M51="","",'TD Siniestros Daños'!M51)</f>
        <v>80.340917380219395</v>
      </c>
    </row>
    <row r="53" spans="2:16" ht="15" customHeight="1" x14ac:dyDescent="0.35">
      <c r="B53" s="8">
        <f>IF('TD Siniestros Daños'!A52="","",'TD Siniestros Daños'!A52)</f>
        <v>44</v>
      </c>
      <c r="C53" s="9" t="str">
        <f>IF('TD Siniestros Daños'!B52="","",'TD Siniestros Daños'!B52)</f>
        <v>Momento Seguros</v>
      </c>
      <c r="D53" s="10">
        <f>IF('TD Siniestros Daños'!C52="","",'TD Siniestros Daños'!C52)</f>
        <v>12903.933759999998</v>
      </c>
      <c r="E53" s="65">
        <f>IF('TD Siniestros Daños'!D52="","",'TD Siniestros Daños'!D52)</f>
        <v>2391.1722125842603</v>
      </c>
      <c r="F53" s="11">
        <f>IF('TD Siniestros Daños'!E52="","",'TD Siniestros Daños'!E52)</f>
        <v>0</v>
      </c>
      <c r="G53" s="11">
        <f>IF('TD Siniestros Daños'!F52="","",'TD Siniestros Daños'!F52)</f>
        <v>31.94066914803771</v>
      </c>
      <c r="H53" s="11">
        <f>IF('TD Siniestros Daños'!G52="","",'TD Siniestros Daños'!G52)</f>
        <v>26.01222040957154</v>
      </c>
      <c r="I53" s="11">
        <f t="shared" si="0"/>
        <v>7.5668220489021228E-3</v>
      </c>
      <c r="J53" s="28"/>
      <c r="K53" s="68">
        <f>IF('TD Siniestros Daños'!H52="","",'TD Siniestros Daños'!H52)</f>
        <v>5311.7771500000008</v>
      </c>
      <c r="L53" s="11">
        <f>IF('TD Siniestros Daños'!I52="","",'TD Siniestros Daños'!I52)</f>
        <v>2037.8087008359337</v>
      </c>
      <c r="M53" s="68">
        <f>IF('TD Siniestros Daños'!J52="","",'TD Siniestros Daños'!J52)</f>
        <v>7414.6597599999996</v>
      </c>
      <c r="N53" s="13">
        <f>IF('TD Siniestros Daños'!K52="","",'TD Siniestros Daños'!K52)</f>
        <v>-5743.2919338473839</v>
      </c>
      <c r="O53" s="13">
        <f>IF('TD Siniestros Daños'!L52="","",'TD Siniestros Daños'!L52)</f>
        <v>71.638852245864911</v>
      </c>
      <c r="P53" s="13">
        <f>IF('TD Siniestros Daños'!M52="","",'TD Siniestros Daños'!M52)</f>
        <v>-189.10904276472039</v>
      </c>
    </row>
    <row r="54" spans="2:16" ht="15" customHeight="1" x14ac:dyDescent="0.35">
      <c r="B54" s="8">
        <f>IF('TD Siniestros Daños'!A53="","",'TD Siniestros Daños'!A53)</f>
        <v>45</v>
      </c>
      <c r="C54" s="9" t="str">
        <f>IF('TD Siniestros Daños'!B53="","",'TD Siniestros Daños'!B53)</f>
        <v>Zurich Daños</v>
      </c>
      <c r="D54" s="10">
        <f>IF('TD Siniestros Daños'!C53="","",'TD Siniestros Daños'!C53)</f>
        <v>0</v>
      </c>
      <c r="E54" s="65">
        <f>IF('TD Siniestros Daños'!D53="","",'TD Siniestros Daños'!D53)</f>
        <v>0</v>
      </c>
      <c r="F54" s="11">
        <f>IF('TD Siniestros Daños'!E53="","",'TD Siniestros Daños'!E53)</f>
        <v>0</v>
      </c>
      <c r="G54" s="11">
        <f>IF('TD Siniestros Daños'!F53="","",'TD Siniestros Daños'!F53)</f>
        <v>0</v>
      </c>
      <c r="H54" s="11">
        <f>IF('TD Siniestros Daños'!G53="","",'TD Siniestros Daños'!G53)</f>
        <v>0</v>
      </c>
      <c r="I54" s="11">
        <f t="shared" si="0"/>
        <v>0</v>
      </c>
      <c r="J54" s="28"/>
      <c r="K54" s="68">
        <f>IF('TD Siniestros Daños'!H53="","",'TD Siniestros Daños'!H53)</f>
        <v>0</v>
      </c>
      <c r="L54" s="11">
        <f>IF('TD Siniestros Daños'!I53="","",'TD Siniestros Daños'!I53)</f>
        <v>0</v>
      </c>
      <c r="M54" s="68">
        <f>IF('TD Siniestros Daños'!J53="","",'TD Siniestros Daños'!J53)</f>
        <v>0</v>
      </c>
      <c r="N54" s="13">
        <f>IF('TD Siniestros Daños'!K53="","",'TD Siniestros Daños'!K53)</f>
        <v>0</v>
      </c>
      <c r="O54" s="13">
        <f>IF('TD Siniestros Daños'!L53="","",'TD Siniestros Daños'!L53)</f>
        <v>0</v>
      </c>
      <c r="P54" s="13">
        <f>IF('TD Siniestros Daños'!M53="","",'TD Siniestros Daños'!M53)</f>
        <v>0</v>
      </c>
    </row>
    <row r="55" spans="2:16" ht="15" customHeight="1" x14ac:dyDescent="0.35">
      <c r="B55" s="8">
        <f>IF('TD Siniestros Daños'!A54="","",'TD Siniestros Daños'!A54)</f>
        <v>47</v>
      </c>
      <c r="C55" s="9" t="str">
        <f>IF('TD Siniestros Daños'!B54="","",'TD Siniestros Daños'!B54)</f>
        <v>Citibanamex Seguros</v>
      </c>
      <c r="D55" s="10">
        <f>IF('TD Siniestros Daños'!C54="","",'TD Siniestros Daños'!C54)</f>
        <v>320.21589</v>
      </c>
      <c r="E55" s="65">
        <f>IF('TD Siniestros Daños'!D54="","",'TD Siniestros Daños'!D54)</f>
        <v>-109.07789701894302</v>
      </c>
      <c r="F55" s="11">
        <f>IF('TD Siniestros Daños'!E54="","",'TD Siniestros Daños'!E54)</f>
        <v>0</v>
      </c>
      <c r="G55" s="11">
        <f>IF('TD Siniestros Daños'!F54="","",'TD Siniestros Daños'!F54)</f>
        <v>-8616.5706028609256</v>
      </c>
      <c r="H55" s="11">
        <f>IF('TD Siniestros Daños'!G54="","",'TD Siniestros Daños'!G54)</f>
        <v>52.434168499251385</v>
      </c>
      <c r="I55" s="11">
        <f t="shared" si="0"/>
        <v>1.8777348845138656E-4</v>
      </c>
      <c r="J55" s="28"/>
      <c r="K55" s="68">
        <f>IF('TD Siniestros Daños'!H54="","",'TD Siniestros Daños'!H54)</f>
        <v>1202.2819299999999</v>
      </c>
      <c r="L55" s="11">
        <f>IF('TD Siniestros Daños'!I54="","",'TD Siniestros Daños'!I54)</f>
        <v>-799.25309713349031</v>
      </c>
      <c r="M55" s="68">
        <f>IF('TD Siniestros Daños'!J54="","",'TD Siniestros Daños'!J54)</f>
        <v>0</v>
      </c>
      <c r="N55" s="13">
        <f>IF('TD Siniestros Daños'!K54="","",'TD Siniestros Daños'!K54)</f>
        <v>0</v>
      </c>
      <c r="O55" s="13">
        <f>IF('TD Siniestros Daños'!L54="","",'TD Siniestros Daños'!L54)</f>
        <v>0</v>
      </c>
      <c r="P55" s="13">
        <f>IF('TD Siniestros Daños'!M54="","",'TD Siniestros Daños'!M54)</f>
        <v>-31.05525916593146</v>
      </c>
    </row>
    <row r="56" spans="2:16" ht="15" customHeight="1" x14ac:dyDescent="0.35">
      <c r="B56" s="8">
        <f>IF('TD Siniestros Daños'!A55="","",'TD Siniestros Daños'!A55)</f>
        <v>150.1</v>
      </c>
      <c r="C56" s="9" t="str">
        <f>IF('TD Siniestros Daños'!B55="","",'TD Siniestros Daños'!B55)</f>
        <v>TOTAL RESTO</v>
      </c>
      <c r="D56" s="10">
        <f>IF('TD Siniestros Daños'!C55="","",'TD Siniestros Daños'!C55)</f>
        <v>21400951.552610006</v>
      </c>
      <c r="E56" s="65">
        <f>IF('TD Siniestros Daños'!D55="","",'TD Siniestros Daños'!D55)</f>
        <v>6.0795951368337375</v>
      </c>
      <c r="F56" s="11">
        <f>IF('TD Siniestros Daños'!E55="","",'TD Siniestros Daños'!E55)</f>
        <v>99550.700420000008</v>
      </c>
      <c r="G56" s="11">
        <f>IF('TD Siniestros Daños'!F55="","",'TD Siniestros Daños'!F55)</f>
        <v>46.04930508233614</v>
      </c>
      <c r="H56" s="11">
        <f>IF('TD Siniestros Daños'!G55="","",'TD Siniestros Daños'!G55)</f>
        <v>48.174236621454732</v>
      </c>
      <c r="I56" s="11">
        <f t="shared" si="0"/>
        <v>12.549443843066932</v>
      </c>
      <c r="J56" s="28"/>
      <c r="K56" s="68">
        <f>IF('TD Siniestros Daños'!H55="","",'TD Siniestros Daños'!H55)</f>
        <v>11595958.432039997</v>
      </c>
      <c r="L56" s="11">
        <f>IF('TD Siniestros Daños'!I55="","",'TD Siniestros Daños'!I55)</f>
        <v>19.728987687734968</v>
      </c>
      <c r="M56" s="68">
        <f>IF('TD Siniestros Daños'!J55="","",'TD Siniestros Daños'!J55)</f>
        <v>23225947.695009999</v>
      </c>
      <c r="N56" s="13">
        <f>IF('TD Siniestros Daños'!K55="","",'TD Siniestros Daños'!K55)</f>
        <v>22.063585570975654</v>
      </c>
      <c r="O56" s="13">
        <f>IF('TD Siniestros Daños'!L55="","",'TD Siniestros Daños'!L55)</f>
        <v>49.926739628933817</v>
      </c>
      <c r="P56" s="13">
        <f>IF('TD Siniestros Daños'!M55="","",'TD Siniestros Daños'!M55)</f>
        <v>50.900262105869928</v>
      </c>
    </row>
    <row r="57" spans="2:16" ht="15" customHeight="1" x14ac:dyDescent="0.35">
      <c r="B57" s="8">
        <f>IF('TD Siniestros Daños'!A56="","",'TD Siniestros Daños'!A56)</f>
        <v>200</v>
      </c>
      <c r="C57" s="9" t="str">
        <f>IF('TD Siniestros Daños'!B56="","",'TD Siniestros Daños'!B56)</f>
        <v>Patria</v>
      </c>
      <c r="D57" s="10">
        <f>IF('TD Siniestros Daños'!C56="","",'TD Siniestros Daños'!C56)</f>
        <v>0</v>
      </c>
      <c r="E57" s="65">
        <f>IF('TD Siniestros Daños'!D56="","",'TD Siniestros Daños'!D56)</f>
        <v>0</v>
      </c>
      <c r="F57" s="11">
        <f>IF('TD Siniestros Daños'!E56="","",'TD Siniestros Daños'!E56)</f>
        <v>0</v>
      </c>
      <c r="G57" s="11">
        <f>IF('TD Siniestros Daños'!F56="","",'TD Siniestros Daños'!F56)</f>
        <v>0</v>
      </c>
      <c r="H57" s="11">
        <f>IF('TD Siniestros Daños'!G56="","",'TD Siniestros Daños'!G56)</f>
        <v>0</v>
      </c>
      <c r="I57" s="11">
        <f t="shared" si="0"/>
        <v>0</v>
      </c>
      <c r="J57" s="28"/>
      <c r="K57" s="68">
        <f>IF('TD Siniestros Daños'!H56="","",'TD Siniestros Daños'!H56)</f>
        <v>4408178.1391000003</v>
      </c>
      <c r="L57" s="11">
        <f>IF('TD Siniestros Daños'!I56="","",'TD Siniestros Daños'!I56)</f>
        <v>9.7703672241484121</v>
      </c>
      <c r="M57" s="68">
        <f>IF('TD Siniestros Daños'!J56="","",'TD Siniestros Daños'!J56)</f>
        <v>9309831.8450600002</v>
      </c>
      <c r="N57" s="13">
        <f>IF('TD Siniestros Daños'!K56="","",'TD Siniestros Daños'!K56)</f>
        <v>15.397572350256405</v>
      </c>
      <c r="O57" s="13">
        <f>IF('TD Siniestros Daños'!L56="","",'TD Siniestros Daños'!L56)</f>
        <v>47.349707411085795</v>
      </c>
      <c r="P57" s="13">
        <f>IF('TD Siniestros Daños'!M56="","",'TD Siniestros Daños'!M56)</f>
        <v>49.777015645550364</v>
      </c>
    </row>
    <row r="58" spans="2:16" ht="15" customHeight="1" x14ac:dyDescent="0.35">
      <c r="B58" s="8">
        <f>IF('TD Siniestros Daños'!A57="","",'TD Siniestros Daños'!A57)</f>
        <v>201.1</v>
      </c>
      <c r="C58" s="9" t="str">
        <f>IF('TD Siniestros Daños'!B57="","",'TD Siniestros Daños'!B57)</f>
        <v>TOTAL</v>
      </c>
      <c r="D58" s="10">
        <f>IF('TD Siniestros Daños'!C57="","",'TD Siniestros Daños'!C57)</f>
        <v>170533067.60229999</v>
      </c>
      <c r="E58" s="65">
        <f>IF('TD Siniestros Daños'!D57="","",'TD Siniestros Daños'!D57)</f>
        <v>-10.089311111472654</v>
      </c>
      <c r="F58" s="11">
        <f>IF('TD Siniestros Daños'!E57="","",'TD Siniestros Daños'!E57)</f>
        <v>657057.66622999997</v>
      </c>
      <c r="G58" s="11">
        <f>IF('TD Siniestros Daños'!F57="","",'TD Siniestros Daños'!F57)</f>
        <v>51.506154820353025</v>
      </c>
      <c r="H58" s="11">
        <f>IF('TD Siniestros Daños'!G57="","",'TD Siniestros Daños'!G57)</f>
        <v>66.394583712025607</v>
      </c>
      <c r="I58" s="11">
        <f t="shared" si="0"/>
        <v>100</v>
      </c>
      <c r="J58" s="28"/>
      <c r="K58" s="68">
        <f>IF('TD Siniestros Daños'!H57="","",'TD Siniestros Daños'!H57)</f>
        <v>122636382.39342004</v>
      </c>
      <c r="L58" s="11">
        <f>IF('TD Siniestros Daños'!I57="","",'TD Siniestros Daños'!I57)</f>
        <v>13.603846520768737</v>
      </c>
      <c r="M58" s="68">
        <f>IF('TD Siniestros Daños'!J57="","",'TD Siniestros Daños'!J57)</f>
        <v>203791446.4113</v>
      </c>
      <c r="N58" s="13">
        <f>IF('TD Siniestros Daños'!K57="","",'TD Siniestros Daños'!K57)</f>
        <v>21.38400747817586</v>
      </c>
      <c r="O58" s="13">
        <f>IF('TD Siniestros Daños'!L57="","",'TD Siniestros Daños'!L57)</f>
        <v>60.177394367136692</v>
      </c>
      <c r="P58" s="13">
        <f>IF('TD Siniestros Daños'!M57="","",'TD Siniestros Daños'!M57)</f>
        <v>64.298644029999963</v>
      </c>
    </row>
    <row r="59" spans="2:16" ht="15" customHeight="1" x14ac:dyDescent="0.35">
      <c r="B59" s="8" t="str">
        <f>IF('TD Siniestros Daños'!A58="","",'TD Siniestros Daños'!A58)</f>
        <v/>
      </c>
      <c r="C59" s="9" t="str">
        <f>IF('TD Siniestros Daños'!B58="","",'TD Siniestros Daños'!B58)</f>
        <v/>
      </c>
      <c r="D59" s="10" t="str">
        <f>IF('TD Siniestros Daños'!C58="","",'TD Siniestros Daños'!C58)</f>
        <v/>
      </c>
      <c r="E59" s="65" t="str">
        <f>IF('TD Siniestros Daños'!D58="","",'TD Siniestros Daños'!D58)</f>
        <v/>
      </c>
      <c r="F59" s="11" t="str">
        <f>IF('TD Siniestros Daños'!E58="","",'TD Siniestros Daños'!E58)</f>
        <v/>
      </c>
      <c r="G59" s="11" t="str">
        <f>IF('TD Siniestros Daños'!F58="","",'TD Siniestros Daños'!F58)</f>
        <v/>
      </c>
      <c r="H59" s="11" t="str">
        <f>IF('TD Siniestros Daños'!G58="","",'TD Siniestros Daños'!G58)</f>
        <v/>
      </c>
      <c r="I59" s="11" t="str">
        <f t="shared" si="0"/>
        <v/>
      </c>
      <c r="J59" s="28"/>
      <c r="K59" s="68" t="str">
        <f>IF('TD Siniestros Daños'!H58="","",'TD Siniestros Daños'!H58)</f>
        <v/>
      </c>
      <c r="L59" s="11" t="str">
        <f>IF('TD Siniestros Daños'!I58="","",'TD Siniestros Daños'!I58)</f>
        <v/>
      </c>
      <c r="M59" s="68" t="str">
        <f>IF('TD Siniestros Daños'!J58="","",'TD Siniestros Daños'!J58)</f>
        <v/>
      </c>
      <c r="N59" s="13" t="str">
        <f>IF('TD Siniestros Daños'!K58="","",'TD Siniestros Daños'!K58)</f>
        <v/>
      </c>
      <c r="O59" s="13" t="str">
        <f>IF('TD Siniestros Daños'!L58="","",'TD Siniestros Daños'!L58)</f>
        <v/>
      </c>
      <c r="P59" s="13" t="str">
        <f>IF('TD Siniestros Daños'!M58="","",'TD Siniestros Daños'!M58)</f>
        <v/>
      </c>
    </row>
    <row r="60" spans="2:16" ht="15" customHeight="1" x14ac:dyDescent="0.35">
      <c r="B60" s="8" t="str">
        <f>IF('TD Siniestros Daños'!A59="","",'TD Siniestros Daños'!A59)</f>
        <v/>
      </c>
      <c r="C60" s="9" t="str">
        <f>IF('TD Siniestros Daños'!B59="","",'TD Siniestros Daños'!B59)</f>
        <v/>
      </c>
      <c r="D60" s="10" t="str">
        <f>IF('TD Siniestros Daños'!C59="","",'TD Siniestros Daños'!C59)</f>
        <v/>
      </c>
      <c r="E60" s="65" t="str">
        <f>IF('TD Siniestros Daños'!D59="","",'TD Siniestros Daños'!D59)</f>
        <v/>
      </c>
      <c r="F60" s="11" t="str">
        <f>IF('TD Siniestros Daños'!E59="","",'TD Siniestros Daños'!E59)</f>
        <v/>
      </c>
      <c r="G60" s="11" t="str">
        <f>IF('TD Siniestros Daños'!F59="","",'TD Siniestros Daños'!F59)</f>
        <v/>
      </c>
      <c r="H60" s="11" t="str">
        <f>IF('TD Siniestros Daños'!G59="","",'TD Siniestros Daños'!G59)</f>
        <v/>
      </c>
      <c r="I60" s="11" t="str">
        <f t="shared" si="0"/>
        <v/>
      </c>
      <c r="J60" s="28"/>
      <c r="K60" s="68" t="str">
        <f>IF('TD Siniestros Daños'!H59="","",'TD Siniestros Daños'!H59)</f>
        <v/>
      </c>
      <c r="L60" s="11" t="str">
        <f>IF('TD Siniestros Daños'!I59="","",'TD Siniestros Daños'!I59)</f>
        <v/>
      </c>
      <c r="M60" s="68" t="str">
        <f>IF('TD Siniestros Daños'!J59="","",'TD Siniestros Daños'!J59)</f>
        <v/>
      </c>
      <c r="N60" s="13" t="str">
        <f>IF('TD Siniestros Daños'!K59="","",'TD Siniestros Daños'!K59)</f>
        <v/>
      </c>
      <c r="O60" s="13" t="str">
        <f>IF('TD Siniestros Daños'!L59="","",'TD Siniestros Daños'!L59)</f>
        <v/>
      </c>
      <c r="P60" s="13" t="str">
        <f>IF('TD Siniestros Daños'!M59="","",'TD Siniestros Daños'!M59)</f>
        <v/>
      </c>
    </row>
    <row r="61" spans="2:16" ht="15" customHeight="1" x14ac:dyDescent="0.35">
      <c r="B61" s="8" t="str">
        <f>IF('TD Siniestros Daños'!A60="","",'TD Siniestros Daños'!A60)</f>
        <v/>
      </c>
      <c r="C61" s="9" t="str">
        <f>IF('TD Siniestros Daños'!B60="","",'TD Siniestros Daños'!B60)</f>
        <v/>
      </c>
      <c r="D61" s="10" t="str">
        <f>IF('TD Siniestros Daños'!C60="","",'TD Siniestros Daños'!C60)</f>
        <v/>
      </c>
      <c r="E61" s="65" t="str">
        <f>IF('TD Siniestros Daños'!D60="","",'TD Siniestros Daños'!D60)</f>
        <v/>
      </c>
      <c r="F61" s="11" t="str">
        <f>IF('TD Siniestros Daños'!E60="","",'TD Siniestros Daños'!E60)</f>
        <v/>
      </c>
      <c r="G61" s="11" t="str">
        <f>IF('TD Siniestros Daños'!F60="","",'TD Siniestros Daños'!F60)</f>
        <v/>
      </c>
      <c r="H61" s="11" t="str">
        <f>IF('TD Siniestros Daños'!G60="","",'TD Siniestros Daños'!G60)</f>
        <v/>
      </c>
      <c r="I61" s="11" t="str">
        <f t="shared" si="0"/>
        <v/>
      </c>
      <c r="J61" s="28"/>
      <c r="K61" s="68" t="str">
        <f>IF('TD Siniestros Daños'!H60="","",'TD Siniestros Daños'!H60)</f>
        <v/>
      </c>
      <c r="L61" s="11" t="str">
        <f>IF('TD Siniestros Daños'!I60="","",'TD Siniestros Daños'!I60)</f>
        <v/>
      </c>
      <c r="M61" s="68" t="str">
        <f>IF('TD Siniestros Daños'!J60="","",'TD Siniestros Daños'!J60)</f>
        <v/>
      </c>
      <c r="N61" s="13" t="str">
        <f>IF('TD Siniestros Daños'!K60="","",'TD Siniestros Daños'!K60)</f>
        <v/>
      </c>
      <c r="O61" s="13" t="str">
        <f>IF('TD Siniestros Daños'!L60="","",'TD Siniestros Daños'!L60)</f>
        <v/>
      </c>
      <c r="P61" s="13" t="str">
        <f>IF('TD Siniestros Daños'!M60="","",'TD Siniestros Daños'!M60)</f>
        <v/>
      </c>
    </row>
    <row r="62" spans="2:16" ht="15" customHeight="1" x14ac:dyDescent="0.35">
      <c r="B62" s="8" t="str">
        <f>IF('TD Siniestros Daños'!A61="","",'TD Siniestros Daños'!A61)</f>
        <v/>
      </c>
      <c r="C62" s="9" t="str">
        <f>IF('TD Siniestros Daños'!B61="","",'TD Siniestros Daños'!B61)</f>
        <v/>
      </c>
      <c r="D62" s="10" t="str">
        <f>IF('TD Siniestros Daños'!C61="","",'TD Siniestros Daños'!C61)</f>
        <v/>
      </c>
      <c r="E62" s="65" t="str">
        <f>IF('TD Siniestros Daños'!D61="","",'TD Siniestros Daños'!D61)</f>
        <v/>
      </c>
      <c r="F62" s="11" t="str">
        <f>IF('TD Siniestros Daños'!E61="","",'TD Siniestros Daños'!E61)</f>
        <v/>
      </c>
      <c r="G62" s="11" t="str">
        <f>IF('TD Siniestros Daños'!F61="","",'TD Siniestros Daños'!F61)</f>
        <v/>
      </c>
      <c r="H62" s="11" t="str">
        <f>IF('TD Siniestros Daños'!G61="","",'TD Siniestros Daños'!G61)</f>
        <v/>
      </c>
      <c r="I62" s="11" t="str">
        <f t="shared" si="0"/>
        <v/>
      </c>
      <c r="J62" s="28"/>
      <c r="K62" s="68" t="str">
        <f>IF('TD Siniestros Daños'!H61="","",'TD Siniestros Daños'!H61)</f>
        <v/>
      </c>
      <c r="L62" s="11" t="str">
        <f>IF('TD Siniestros Daños'!I61="","",'TD Siniestros Daños'!I61)</f>
        <v/>
      </c>
      <c r="M62" s="68" t="str">
        <f>IF('TD Siniestros Daños'!J61="","",'TD Siniestros Daños'!J61)</f>
        <v/>
      </c>
      <c r="N62" s="13" t="str">
        <f>IF('TD Siniestros Daños'!K61="","",'TD Siniestros Daños'!K61)</f>
        <v/>
      </c>
      <c r="O62" s="13" t="str">
        <f>IF('TD Siniestros Daños'!L61="","",'TD Siniestros Daños'!L61)</f>
        <v/>
      </c>
      <c r="P62" s="13" t="str">
        <f>IF('TD Siniestros Daños'!M61="","",'TD Siniestros Daños'!M61)</f>
        <v/>
      </c>
    </row>
    <row r="63" spans="2:16" ht="15" customHeight="1" x14ac:dyDescent="0.35">
      <c r="B63" s="8" t="str">
        <f>IF('TD Siniestros Daños'!A62="","",'TD Siniestros Daños'!A62)</f>
        <v/>
      </c>
      <c r="C63" s="9" t="str">
        <f>IF('TD Siniestros Daños'!B62="","",'TD Siniestros Daños'!B62)</f>
        <v/>
      </c>
      <c r="D63" s="10" t="str">
        <f>IF('TD Siniestros Daños'!C62="","",'TD Siniestros Daños'!C62)</f>
        <v/>
      </c>
      <c r="E63" s="65" t="str">
        <f>IF('TD Siniestros Daños'!D62="","",'TD Siniestros Daños'!D62)</f>
        <v/>
      </c>
      <c r="F63" s="11" t="str">
        <f>IF('TD Siniestros Daños'!E62="","",'TD Siniestros Daños'!E62)</f>
        <v/>
      </c>
      <c r="G63" s="11" t="str">
        <f>IF('TD Siniestros Daños'!F62="","",'TD Siniestros Daños'!F62)</f>
        <v/>
      </c>
      <c r="H63" s="11" t="str">
        <f>IF('TD Siniestros Daños'!G62="","",'TD Siniestros Daños'!G62)</f>
        <v/>
      </c>
      <c r="I63" s="11" t="str">
        <f t="shared" si="0"/>
        <v/>
      </c>
      <c r="J63" s="28"/>
      <c r="K63" s="68" t="str">
        <f>IF('TD Siniestros Daños'!H62="","",'TD Siniestros Daños'!H62)</f>
        <v/>
      </c>
      <c r="L63" s="11" t="str">
        <f>IF('TD Siniestros Daños'!I62="","",'TD Siniestros Daños'!I62)</f>
        <v/>
      </c>
      <c r="M63" s="68" t="str">
        <f>IF('TD Siniestros Daños'!J62="","",'TD Siniestros Daños'!J62)</f>
        <v/>
      </c>
      <c r="N63" s="13" t="str">
        <f>IF('TD Siniestros Daños'!K62="","",'TD Siniestros Daños'!K62)</f>
        <v/>
      </c>
      <c r="O63" s="13" t="str">
        <f>IF('TD Siniestros Daños'!L62="","",'TD Siniestros Daños'!L62)</f>
        <v/>
      </c>
      <c r="P63" s="13" t="str">
        <f>IF('TD Siniestros Daños'!M62="","",'TD Siniestros Daños'!M62)</f>
        <v/>
      </c>
    </row>
    <row r="64" spans="2:16" ht="15" customHeight="1" x14ac:dyDescent="0.35">
      <c r="B64" s="8" t="str">
        <f>IF('TD Siniestros Daños'!A63="","",'TD Siniestros Daños'!A63)</f>
        <v/>
      </c>
      <c r="C64" s="9" t="str">
        <f>IF('TD Siniestros Daños'!B63="","",'TD Siniestros Daños'!B63)</f>
        <v/>
      </c>
      <c r="D64" s="10" t="str">
        <f>IF('TD Siniestros Daños'!C63="","",'TD Siniestros Daños'!C63)</f>
        <v/>
      </c>
      <c r="E64" s="65" t="str">
        <f>IF('TD Siniestros Daños'!D63="","",'TD Siniestros Daños'!D63)</f>
        <v/>
      </c>
      <c r="F64" s="11" t="str">
        <f>IF('TD Siniestros Daños'!E63="","",'TD Siniestros Daños'!E63)</f>
        <v/>
      </c>
      <c r="G64" s="11" t="str">
        <f>IF('TD Siniestros Daños'!F63="","",'TD Siniestros Daños'!F63)</f>
        <v/>
      </c>
      <c r="H64" s="11" t="str">
        <f>IF('TD Siniestros Daños'!G63="","",'TD Siniestros Daños'!G63)</f>
        <v/>
      </c>
      <c r="I64" s="11" t="str">
        <f t="shared" si="0"/>
        <v/>
      </c>
      <c r="J64" s="28"/>
      <c r="K64" s="68" t="str">
        <f>IF('TD Siniestros Daños'!H63="","",'TD Siniestros Daños'!H63)</f>
        <v/>
      </c>
      <c r="L64" s="11" t="str">
        <f>IF('TD Siniestros Daños'!I63="","",'TD Siniestros Daños'!I63)</f>
        <v/>
      </c>
      <c r="M64" s="68" t="str">
        <f>IF('TD Siniestros Daños'!J63="","",'TD Siniestros Daños'!J63)</f>
        <v/>
      </c>
      <c r="N64" s="13" t="str">
        <f>IF('TD Siniestros Daños'!K63="","",'TD Siniestros Daños'!K63)</f>
        <v/>
      </c>
      <c r="O64" s="13" t="str">
        <f>IF('TD Siniestros Daños'!L63="","",'TD Siniestros Daños'!L63)</f>
        <v/>
      </c>
      <c r="P64" s="13" t="str">
        <f>IF('TD Siniestros Daños'!M63="","",'TD Siniestros Daños'!M63)</f>
        <v/>
      </c>
    </row>
    <row r="65" spans="2:16" ht="15" customHeight="1" x14ac:dyDescent="0.35">
      <c r="B65" s="8" t="str">
        <f>IF('TD Siniestros Daños'!A64="","",'TD Siniestros Daños'!A64)</f>
        <v/>
      </c>
      <c r="C65" s="9" t="str">
        <f>IF('TD Siniestros Daños'!B64="","",'TD Siniestros Daños'!B64)</f>
        <v/>
      </c>
      <c r="D65" s="10" t="str">
        <f>IF('TD Siniestros Daños'!C64="","",'TD Siniestros Daños'!C64)</f>
        <v/>
      </c>
      <c r="E65" s="65" t="str">
        <f>IF('TD Siniestros Daños'!D64="","",'TD Siniestros Daños'!D64)</f>
        <v/>
      </c>
      <c r="F65" s="11" t="str">
        <f>IF('TD Siniestros Daños'!E64="","",'TD Siniestros Daños'!E64)</f>
        <v/>
      </c>
      <c r="G65" s="11" t="str">
        <f>IF('TD Siniestros Daños'!F64="","",'TD Siniestros Daños'!F64)</f>
        <v/>
      </c>
      <c r="H65" s="11" t="str">
        <f>IF('TD Siniestros Daños'!G64="","",'TD Siniestros Daños'!G64)</f>
        <v/>
      </c>
      <c r="I65" s="11" t="str">
        <f t="shared" si="0"/>
        <v/>
      </c>
      <c r="J65" s="28"/>
      <c r="K65" s="68" t="str">
        <f>IF('TD Siniestros Daños'!H64="","",'TD Siniestros Daños'!H64)</f>
        <v/>
      </c>
      <c r="L65" s="11" t="str">
        <f>IF('TD Siniestros Daños'!I64="","",'TD Siniestros Daños'!I64)</f>
        <v/>
      </c>
      <c r="M65" s="68" t="str">
        <f>IF('TD Siniestros Daños'!J64="","",'TD Siniestros Daños'!J64)</f>
        <v/>
      </c>
      <c r="N65" s="13" t="str">
        <f>IF('TD Siniestros Daños'!K64="","",'TD Siniestros Daños'!K64)</f>
        <v/>
      </c>
      <c r="O65" s="13" t="str">
        <f>IF('TD Siniestros Daños'!L64="","",'TD Siniestros Daños'!L64)</f>
        <v/>
      </c>
      <c r="P65" s="13" t="str">
        <f>IF('TD Siniestros Daños'!M64="","",'TD Siniestros Daños'!M64)</f>
        <v/>
      </c>
    </row>
    <row r="66" spans="2:16" ht="15" customHeight="1" x14ac:dyDescent="0.35">
      <c r="B66" s="8" t="str">
        <f>IF('TD Siniestros Daños'!A65="","",'TD Siniestros Daños'!A65)</f>
        <v/>
      </c>
      <c r="C66" s="9" t="str">
        <f>IF('TD Siniestros Daños'!B65="","",'TD Siniestros Daños'!B65)</f>
        <v/>
      </c>
      <c r="D66" s="10" t="str">
        <f>IF('TD Siniestros Daños'!C65="","",'TD Siniestros Daños'!C65)</f>
        <v/>
      </c>
      <c r="E66" s="65" t="str">
        <f>IF('TD Siniestros Daños'!D65="","",'TD Siniestros Daños'!D65)</f>
        <v/>
      </c>
      <c r="F66" s="11" t="str">
        <f>IF('TD Siniestros Daños'!E65="","",'TD Siniestros Daños'!E65)</f>
        <v/>
      </c>
      <c r="G66" s="11" t="str">
        <f>IF('TD Siniestros Daños'!F65="","",'TD Siniestros Daños'!F65)</f>
        <v/>
      </c>
      <c r="H66" s="11" t="str">
        <f>IF('TD Siniestros Daños'!G65="","",'TD Siniestros Daños'!G65)</f>
        <v/>
      </c>
      <c r="I66" s="11" t="str">
        <f t="shared" si="0"/>
        <v/>
      </c>
      <c r="J66" s="28"/>
      <c r="K66" s="68" t="str">
        <f>IF('TD Siniestros Daños'!H65="","",'TD Siniestros Daños'!H65)</f>
        <v/>
      </c>
      <c r="L66" s="11" t="str">
        <f>IF('TD Siniestros Daños'!I65="","",'TD Siniestros Daños'!I65)</f>
        <v/>
      </c>
      <c r="M66" s="68" t="str">
        <f>IF('TD Siniestros Daños'!J65="","",'TD Siniestros Daños'!J65)</f>
        <v/>
      </c>
      <c r="N66" s="13" t="str">
        <f>IF('TD Siniestros Daños'!K65="","",'TD Siniestros Daños'!K65)</f>
        <v/>
      </c>
      <c r="O66" s="13" t="str">
        <f>IF('TD Siniestros Daños'!L65="","",'TD Siniestros Daños'!L65)</f>
        <v/>
      </c>
      <c r="P66" s="13" t="str">
        <f>IF('TD Siniestros Daños'!M65="","",'TD Siniestros Daños'!M65)</f>
        <v/>
      </c>
    </row>
    <row r="67" spans="2:16" ht="15" customHeight="1" x14ac:dyDescent="0.35">
      <c r="B67" s="8" t="str">
        <f>IF('TD Siniestros Daños'!A66="","",'TD Siniestros Daños'!A66)</f>
        <v/>
      </c>
      <c r="C67" s="9" t="str">
        <f>IF('TD Siniestros Daños'!B66="","",'TD Siniestros Daños'!B66)</f>
        <v/>
      </c>
      <c r="D67" s="10" t="str">
        <f>IF('TD Siniestros Daños'!C66="","",'TD Siniestros Daños'!C66)</f>
        <v/>
      </c>
      <c r="E67" s="65" t="str">
        <f>IF('TD Siniestros Daños'!D66="","",'TD Siniestros Daños'!D66)</f>
        <v/>
      </c>
      <c r="F67" s="11" t="str">
        <f>IF('TD Siniestros Daños'!E66="","",'TD Siniestros Daños'!E66)</f>
        <v/>
      </c>
      <c r="G67" s="11" t="str">
        <f>IF('TD Siniestros Daños'!F66="","",'TD Siniestros Daños'!F66)</f>
        <v/>
      </c>
      <c r="H67" s="11" t="str">
        <f>IF('TD Siniestros Daños'!G66="","",'TD Siniestros Daños'!G66)</f>
        <v/>
      </c>
      <c r="I67" s="11" t="str">
        <f t="shared" si="0"/>
        <v/>
      </c>
      <c r="J67" s="28"/>
      <c r="K67" s="68" t="str">
        <f>IF('TD Siniestros Daños'!H66="","",'TD Siniestros Daños'!H66)</f>
        <v/>
      </c>
      <c r="L67" s="11" t="str">
        <f>IF('TD Siniestros Daños'!I66="","",'TD Siniestros Daños'!I66)</f>
        <v/>
      </c>
      <c r="M67" s="68" t="str">
        <f>IF('TD Siniestros Daños'!J66="","",'TD Siniestros Daños'!J66)</f>
        <v/>
      </c>
      <c r="N67" s="13" t="str">
        <f>IF('TD Siniestros Daños'!K66="","",'TD Siniestros Daños'!K66)</f>
        <v/>
      </c>
      <c r="O67" s="13" t="str">
        <f>IF('TD Siniestros Daños'!L66="","",'TD Siniestros Daños'!L66)</f>
        <v/>
      </c>
      <c r="P67" s="13" t="str">
        <f>IF('TD Siniestros Daños'!M66="","",'TD Siniestros Daños'!M66)</f>
        <v/>
      </c>
    </row>
    <row r="68" spans="2:16" ht="15" customHeight="1" x14ac:dyDescent="0.35">
      <c r="B68" s="8" t="str">
        <f>IF('TD Siniestros Daños'!A67="","",'TD Siniestros Daños'!A67)</f>
        <v/>
      </c>
      <c r="C68" s="9" t="str">
        <f>IF('TD Siniestros Daños'!B67="","",'TD Siniestros Daños'!B67)</f>
        <v/>
      </c>
      <c r="D68" s="10" t="str">
        <f>IF('TD Siniestros Daños'!C67="","",'TD Siniestros Daños'!C67)</f>
        <v/>
      </c>
      <c r="E68" s="65" t="str">
        <f>IF('TD Siniestros Daños'!D67="","",'TD Siniestros Daños'!D67)</f>
        <v/>
      </c>
      <c r="F68" s="11" t="str">
        <f>IF('TD Siniestros Daños'!E67="","",'TD Siniestros Daños'!E67)</f>
        <v/>
      </c>
      <c r="G68" s="11" t="str">
        <f>IF('TD Siniestros Daños'!F67="","",'TD Siniestros Daños'!F67)</f>
        <v/>
      </c>
      <c r="H68" s="11" t="str">
        <f>IF('TD Siniestros Daños'!G67="","",'TD Siniestros Daños'!G67)</f>
        <v/>
      </c>
      <c r="I68" s="11" t="str">
        <f t="shared" si="0"/>
        <v/>
      </c>
      <c r="J68" s="28"/>
      <c r="K68" s="68" t="str">
        <f>IF('TD Siniestros Daños'!H67="","",'TD Siniestros Daños'!H67)</f>
        <v/>
      </c>
      <c r="L68" s="11" t="str">
        <f>IF('TD Siniestros Daños'!I67="","",'TD Siniestros Daños'!I67)</f>
        <v/>
      </c>
      <c r="M68" s="68" t="str">
        <f>IF('TD Siniestros Daños'!J67="","",'TD Siniestros Daños'!J67)</f>
        <v/>
      </c>
      <c r="N68" s="13" t="str">
        <f>IF('TD Siniestros Daños'!K67="","",'TD Siniestros Daños'!K67)</f>
        <v/>
      </c>
      <c r="O68" s="13" t="str">
        <f>IF('TD Siniestros Daños'!L67="","",'TD Siniestros Daños'!L67)</f>
        <v/>
      </c>
      <c r="P68" s="13" t="str">
        <f>IF('TD Siniestros Daños'!M67="","",'TD Siniestros Daños'!M67)</f>
        <v/>
      </c>
    </row>
    <row r="69" spans="2:16" ht="15" customHeight="1" x14ac:dyDescent="0.35">
      <c r="B69" s="8" t="str">
        <f>IF('TD Siniestros Daños'!A68="","",'TD Siniestros Daños'!A68)</f>
        <v/>
      </c>
      <c r="C69" s="9" t="str">
        <f>IF('TD Siniestros Daños'!B68="","",'TD Siniestros Daños'!B68)</f>
        <v/>
      </c>
      <c r="D69" s="10" t="str">
        <f>IF('TD Siniestros Daños'!C68="","",'TD Siniestros Daños'!C68)</f>
        <v/>
      </c>
      <c r="E69" s="65" t="str">
        <f>IF('TD Siniestros Daños'!D68="","",'TD Siniestros Daños'!D68)</f>
        <v/>
      </c>
      <c r="F69" s="11" t="str">
        <f>IF('TD Siniestros Daños'!E68="","",'TD Siniestros Daños'!E68)</f>
        <v/>
      </c>
      <c r="G69" s="11" t="str">
        <f>IF('TD Siniestros Daños'!F68="","",'TD Siniestros Daños'!F68)</f>
        <v/>
      </c>
      <c r="H69" s="11" t="str">
        <f>IF('TD Siniestros Daños'!G68="","",'TD Siniestros Daños'!G68)</f>
        <v/>
      </c>
      <c r="I69" s="11" t="str">
        <f t="shared" si="0"/>
        <v/>
      </c>
      <c r="J69" s="28"/>
      <c r="K69" s="68" t="str">
        <f>IF('TD Siniestros Daños'!H68="","",'TD Siniestros Daños'!H68)</f>
        <v/>
      </c>
      <c r="L69" s="11" t="str">
        <f>IF('TD Siniestros Daños'!I68="","",'TD Siniestros Daños'!I68)</f>
        <v/>
      </c>
      <c r="M69" s="68" t="str">
        <f>IF('TD Siniestros Daños'!J68="","",'TD Siniestros Daños'!J68)</f>
        <v/>
      </c>
      <c r="N69" s="13" t="str">
        <f>IF('TD Siniestros Daños'!K68="","",'TD Siniestros Daños'!K68)</f>
        <v/>
      </c>
      <c r="O69" s="13" t="str">
        <f>IF('TD Siniestros Daños'!L68="","",'TD Siniestros Daños'!L68)</f>
        <v/>
      </c>
      <c r="P69" s="13" t="str">
        <f>IF('TD Siniestros Daños'!M68="","",'TD Siniestros Daños'!M68)</f>
        <v/>
      </c>
    </row>
    <row r="70" spans="2:16" ht="15" customHeight="1" x14ac:dyDescent="0.35">
      <c r="B70" s="8" t="str">
        <f>IF('TD Siniestros Daños'!A69="","",'TD Siniestros Daños'!A69)</f>
        <v/>
      </c>
      <c r="C70" s="9" t="str">
        <f>IF('TD Siniestros Daños'!B69="","",'TD Siniestros Daños'!B69)</f>
        <v/>
      </c>
      <c r="D70" s="10" t="str">
        <f>IF('TD Siniestros Daños'!C69="","",'TD Siniestros Daños'!C69)</f>
        <v/>
      </c>
      <c r="E70" s="65" t="str">
        <f>IF('TD Siniestros Daños'!D69="","",'TD Siniestros Daños'!D69)</f>
        <v/>
      </c>
      <c r="F70" s="11" t="str">
        <f>IF('TD Siniestros Daños'!E69="","",'TD Siniestros Daños'!E69)</f>
        <v/>
      </c>
      <c r="G70" s="11" t="str">
        <f>IF('TD Siniestros Daños'!F69="","",'TD Siniestros Daños'!F69)</f>
        <v/>
      </c>
      <c r="H70" s="11" t="str">
        <f>IF('TD Siniestros Daños'!G69="","",'TD Siniestros Daños'!G69)</f>
        <v/>
      </c>
      <c r="I70" s="11" t="str">
        <f t="shared" si="0"/>
        <v/>
      </c>
      <c r="J70" s="28"/>
      <c r="K70" s="68" t="str">
        <f>IF('TD Siniestros Daños'!H69="","",'TD Siniestros Daños'!H69)</f>
        <v/>
      </c>
      <c r="L70" s="11" t="str">
        <f>IF('TD Siniestros Daños'!I69="","",'TD Siniestros Daños'!I69)</f>
        <v/>
      </c>
      <c r="M70" s="68" t="str">
        <f>IF('TD Siniestros Daños'!J69="","",'TD Siniestros Daños'!J69)</f>
        <v/>
      </c>
      <c r="N70" s="13" t="str">
        <f>IF('TD Siniestros Daños'!K69="","",'TD Siniestros Daños'!K69)</f>
        <v/>
      </c>
      <c r="O70" s="13" t="str">
        <f>IF('TD Siniestros Daños'!L69="","",'TD Siniestros Daños'!L69)</f>
        <v/>
      </c>
      <c r="P70" s="13" t="str">
        <f>IF('TD Siniestros Daños'!M69="","",'TD Siniestros Daños'!M69)</f>
        <v/>
      </c>
    </row>
    <row r="71" spans="2:16" ht="15" customHeight="1" x14ac:dyDescent="0.35">
      <c r="B71" s="8" t="str">
        <f>IF('TD Siniestros Daños'!A70="","",'TD Siniestros Daños'!A70)</f>
        <v/>
      </c>
      <c r="C71" s="9" t="str">
        <f>IF('TD Siniestros Daños'!B70="","",'TD Siniestros Daños'!B70)</f>
        <v/>
      </c>
      <c r="D71" s="10" t="str">
        <f>IF('TD Siniestros Daños'!C70="","",'TD Siniestros Daños'!C70)</f>
        <v/>
      </c>
      <c r="E71" s="65" t="str">
        <f>IF('TD Siniestros Daños'!D70="","",'TD Siniestros Daños'!D70)</f>
        <v/>
      </c>
      <c r="F71" s="11" t="str">
        <f>IF('TD Siniestros Daños'!E70="","",'TD Siniestros Daños'!E70)</f>
        <v/>
      </c>
      <c r="G71" s="11" t="str">
        <f>IF('TD Siniestros Daños'!F70="","",'TD Siniestros Daños'!F70)</f>
        <v/>
      </c>
      <c r="H71" s="11" t="str">
        <f>IF('TD Siniestros Daños'!G70="","",'TD Siniestros Daños'!G70)</f>
        <v/>
      </c>
      <c r="I71" s="11" t="str">
        <f t="shared" si="0"/>
        <v/>
      </c>
      <c r="J71" s="28"/>
      <c r="K71" s="68" t="str">
        <f>IF('TD Siniestros Daños'!H70="","",'TD Siniestros Daños'!H70)</f>
        <v/>
      </c>
      <c r="L71" s="11" t="str">
        <f>IF('TD Siniestros Daños'!I70="","",'TD Siniestros Daños'!I70)</f>
        <v/>
      </c>
      <c r="M71" s="68" t="str">
        <f>IF('TD Siniestros Daños'!J70="","",'TD Siniestros Daños'!J70)</f>
        <v/>
      </c>
      <c r="N71" s="13" t="str">
        <f>IF('TD Siniestros Daños'!K70="","",'TD Siniestros Daños'!K70)</f>
        <v/>
      </c>
      <c r="O71" s="13" t="str">
        <f>IF('TD Siniestros Daños'!L70="","",'TD Siniestros Daños'!L70)</f>
        <v/>
      </c>
      <c r="P71" s="13" t="str">
        <f>IF('TD Siniestros Daños'!M70="","",'TD Siniestros Daños'!M70)</f>
        <v/>
      </c>
    </row>
    <row r="72" spans="2:16" ht="15" customHeight="1" x14ac:dyDescent="0.35">
      <c r="B72" s="8" t="str">
        <f>IF('TD Siniestros Daños'!A71="","",'TD Siniestros Daños'!A71)</f>
        <v/>
      </c>
      <c r="C72" s="9" t="str">
        <f>IF('TD Siniestros Daños'!B71="","",'TD Siniestros Daños'!B71)</f>
        <v/>
      </c>
      <c r="D72" s="10" t="str">
        <f>IF('TD Siniestros Daños'!C71="","",'TD Siniestros Daños'!C71)</f>
        <v/>
      </c>
      <c r="E72" s="65" t="str">
        <f>IF('TD Siniestros Daños'!D71="","",'TD Siniestros Daños'!D71)</f>
        <v/>
      </c>
      <c r="F72" s="11" t="str">
        <f>IF('TD Siniestros Daños'!E71="","",'TD Siniestros Daños'!E71)</f>
        <v/>
      </c>
      <c r="G72" s="11" t="str">
        <f>IF('TD Siniestros Daños'!F71="","",'TD Siniestros Daños'!F71)</f>
        <v/>
      </c>
      <c r="H72" s="11" t="str">
        <f>IF('TD Siniestros Daños'!G71="","",'TD Siniestros Daños'!G71)</f>
        <v/>
      </c>
      <c r="I72" s="11" t="str">
        <f t="shared" si="0"/>
        <v/>
      </c>
      <c r="J72" s="28"/>
      <c r="K72" s="68" t="str">
        <f>IF('TD Siniestros Daños'!H71="","",'TD Siniestros Daños'!H71)</f>
        <v/>
      </c>
      <c r="L72" s="11" t="str">
        <f>IF('TD Siniestros Daños'!I71="","",'TD Siniestros Daños'!I71)</f>
        <v/>
      </c>
      <c r="M72" s="68" t="str">
        <f>IF('TD Siniestros Daños'!J71="","",'TD Siniestros Daños'!J71)</f>
        <v/>
      </c>
      <c r="N72" s="13" t="str">
        <f>IF('TD Siniestros Daños'!K71="","",'TD Siniestros Daños'!K71)</f>
        <v/>
      </c>
      <c r="O72" s="13" t="str">
        <f>IF('TD Siniestros Daños'!L71="","",'TD Siniestros Daños'!L71)</f>
        <v/>
      </c>
      <c r="P72" s="13" t="str">
        <f>IF('TD Siniestros Daños'!M71="","",'TD Siniestros Daños'!M71)</f>
        <v/>
      </c>
    </row>
    <row r="73" spans="2:16" ht="15" customHeight="1" x14ac:dyDescent="0.35">
      <c r="B73" s="8" t="str">
        <f>IF('TD Siniestros Daños'!A72="","",'TD Siniestros Daños'!A72)</f>
        <v/>
      </c>
      <c r="C73" s="9" t="str">
        <f>IF('TD Siniestros Daños'!B72="","",'TD Siniestros Daños'!B72)</f>
        <v/>
      </c>
      <c r="D73" s="10" t="str">
        <f>IF('TD Siniestros Daños'!C72="","",'TD Siniestros Daños'!C72)</f>
        <v/>
      </c>
      <c r="E73" s="65" t="str">
        <f>IF('TD Siniestros Daños'!D72="","",'TD Siniestros Daños'!D72)</f>
        <v/>
      </c>
      <c r="F73" s="11" t="str">
        <f>IF('TD Siniestros Daños'!E72="","",'TD Siniestros Daños'!E72)</f>
        <v/>
      </c>
      <c r="G73" s="11" t="str">
        <f>IF('TD Siniestros Daños'!F72="","",'TD Siniestros Daños'!F72)</f>
        <v/>
      </c>
      <c r="H73" s="11" t="str">
        <f>IF('TD Siniestros Daños'!G72="","",'TD Siniestros Daños'!G72)</f>
        <v/>
      </c>
      <c r="I73" s="11" t="str">
        <f t="shared" ref="I73:I124" si="1">IFERROR(D73/VLOOKUP("TOTAL",$C$8:$D$124,2,0)*100,"")</f>
        <v/>
      </c>
      <c r="J73" s="28"/>
      <c r="K73" s="68" t="str">
        <f>IF('TD Siniestros Daños'!H72="","",'TD Siniestros Daños'!H72)</f>
        <v/>
      </c>
      <c r="L73" s="11" t="str">
        <f>IF('TD Siniestros Daños'!I72="","",'TD Siniestros Daños'!I72)</f>
        <v/>
      </c>
      <c r="M73" s="68" t="str">
        <f>IF('TD Siniestros Daños'!J72="","",'TD Siniestros Daños'!J72)</f>
        <v/>
      </c>
      <c r="N73" s="13" t="str">
        <f>IF('TD Siniestros Daños'!K72="","",'TD Siniestros Daños'!K72)</f>
        <v/>
      </c>
      <c r="O73" s="13" t="str">
        <f>IF('TD Siniestros Daños'!L72="","",'TD Siniestros Daños'!L72)</f>
        <v/>
      </c>
      <c r="P73" s="13" t="str">
        <f>IF('TD Siniestros Daños'!M72="","",'TD Siniestros Daños'!M72)</f>
        <v/>
      </c>
    </row>
    <row r="74" spans="2:16" ht="15" customHeight="1" x14ac:dyDescent="0.35">
      <c r="B74" s="8" t="str">
        <f>IF('TD Siniestros Daños'!A73="","",'TD Siniestros Daños'!A73)</f>
        <v/>
      </c>
      <c r="C74" s="9" t="str">
        <f>IF('TD Siniestros Daños'!B73="","",'TD Siniestros Daños'!B73)</f>
        <v/>
      </c>
      <c r="D74" s="10" t="str">
        <f>IF('TD Siniestros Daños'!C73="","",'TD Siniestros Daños'!C73)</f>
        <v/>
      </c>
      <c r="E74" s="65" t="str">
        <f>IF('TD Siniestros Daños'!D73="","",'TD Siniestros Daños'!D73)</f>
        <v/>
      </c>
      <c r="F74" s="11" t="str">
        <f>IF('TD Siniestros Daños'!E73="","",'TD Siniestros Daños'!E73)</f>
        <v/>
      </c>
      <c r="G74" s="11" t="str">
        <f>IF('TD Siniestros Daños'!F73="","",'TD Siniestros Daños'!F73)</f>
        <v/>
      </c>
      <c r="H74" s="11" t="str">
        <f>IF('TD Siniestros Daños'!G73="","",'TD Siniestros Daños'!G73)</f>
        <v/>
      </c>
      <c r="I74" s="11" t="str">
        <f t="shared" si="1"/>
        <v/>
      </c>
      <c r="J74" s="28"/>
      <c r="K74" s="68" t="str">
        <f>IF('TD Siniestros Daños'!H73="","",'TD Siniestros Daños'!H73)</f>
        <v/>
      </c>
      <c r="L74" s="11" t="str">
        <f>IF('TD Siniestros Daños'!I73="","",'TD Siniestros Daños'!I73)</f>
        <v/>
      </c>
      <c r="M74" s="68" t="str">
        <f>IF('TD Siniestros Daños'!J73="","",'TD Siniestros Daños'!J73)</f>
        <v/>
      </c>
      <c r="N74" s="13" t="str">
        <f>IF('TD Siniestros Daños'!K73="","",'TD Siniestros Daños'!K73)</f>
        <v/>
      </c>
      <c r="O74" s="13" t="str">
        <f>IF('TD Siniestros Daños'!L73="","",'TD Siniestros Daños'!L73)</f>
        <v/>
      </c>
      <c r="P74" s="13" t="str">
        <f>IF('TD Siniestros Daños'!M73="","",'TD Siniestros Daños'!M73)</f>
        <v/>
      </c>
    </row>
    <row r="75" spans="2:16" ht="15" customHeight="1" x14ac:dyDescent="0.35">
      <c r="B75" s="8" t="str">
        <f>IF('TD Siniestros Daños'!A74="","",'TD Siniestros Daños'!A74)</f>
        <v/>
      </c>
      <c r="C75" s="9" t="str">
        <f>IF('TD Siniestros Daños'!B74="","",'TD Siniestros Daños'!B74)</f>
        <v/>
      </c>
      <c r="D75" s="10" t="str">
        <f>IF('TD Siniestros Daños'!C74="","",'TD Siniestros Daños'!C74)</f>
        <v/>
      </c>
      <c r="E75" s="65" t="str">
        <f>IF('TD Siniestros Daños'!D74="","",'TD Siniestros Daños'!D74)</f>
        <v/>
      </c>
      <c r="F75" s="11" t="str">
        <f>IF('TD Siniestros Daños'!E74="","",'TD Siniestros Daños'!E74)</f>
        <v/>
      </c>
      <c r="G75" s="11" t="str">
        <f>IF('TD Siniestros Daños'!F74="","",'TD Siniestros Daños'!F74)</f>
        <v/>
      </c>
      <c r="H75" s="11" t="str">
        <f>IF('TD Siniestros Daños'!G74="","",'TD Siniestros Daños'!G74)</f>
        <v/>
      </c>
      <c r="I75" s="11" t="str">
        <f t="shared" si="1"/>
        <v/>
      </c>
      <c r="J75" s="28"/>
      <c r="K75" s="68" t="str">
        <f>IF('TD Siniestros Daños'!H74="","",'TD Siniestros Daños'!H74)</f>
        <v/>
      </c>
      <c r="L75" s="11" t="str">
        <f>IF('TD Siniestros Daños'!I74="","",'TD Siniestros Daños'!I74)</f>
        <v/>
      </c>
      <c r="M75" s="68" t="str">
        <f>IF('TD Siniestros Daños'!J74="","",'TD Siniestros Daños'!J74)</f>
        <v/>
      </c>
      <c r="N75" s="13" t="str">
        <f>IF('TD Siniestros Daños'!K74="","",'TD Siniestros Daños'!K74)</f>
        <v/>
      </c>
      <c r="O75" s="13" t="str">
        <f>IF('TD Siniestros Daños'!L74="","",'TD Siniestros Daños'!L74)</f>
        <v/>
      </c>
      <c r="P75" s="13" t="str">
        <f>IF('TD Siniestros Daños'!M74="","",'TD Siniestros Daños'!M74)</f>
        <v/>
      </c>
    </row>
    <row r="76" spans="2:16" ht="15" customHeight="1" x14ac:dyDescent="0.35">
      <c r="B76" s="8" t="str">
        <f>IF('TD Siniestros Daños'!A75="","",'TD Siniestros Daños'!A75)</f>
        <v/>
      </c>
      <c r="C76" s="9" t="str">
        <f>IF('TD Siniestros Daños'!B75="","",'TD Siniestros Daños'!B75)</f>
        <v/>
      </c>
      <c r="D76" s="10" t="str">
        <f>IF('TD Siniestros Daños'!C75="","",'TD Siniestros Daños'!C75)</f>
        <v/>
      </c>
      <c r="E76" s="65" t="str">
        <f>IF('TD Siniestros Daños'!D75="","",'TD Siniestros Daños'!D75)</f>
        <v/>
      </c>
      <c r="F76" s="11" t="str">
        <f>IF('TD Siniestros Daños'!E75="","",'TD Siniestros Daños'!E75)</f>
        <v/>
      </c>
      <c r="G76" s="11" t="str">
        <f>IF('TD Siniestros Daños'!F75="","",'TD Siniestros Daños'!F75)</f>
        <v/>
      </c>
      <c r="H76" s="11" t="str">
        <f>IF('TD Siniestros Daños'!G75="","",'TD Siniestros Daños'!G75)</f>
        <v/>
      </c>
      <c r="I76" s="11" t="str">
        <f t="shared" si="1"/>
        <v/>
      </c>
      <c r="J76" s="28"/>
      <c r="K76" s="68" t="str">
        <f>IF('TD Siniestros Daños'!H75="","",'TD Siniestros Daños'!H75)</f>
        <v/>
      </c>
      <c r="L76" s="11" t="str">
        <f>IF('TD Siniestros Daños'!I75="","",'TD Siniestros Daños'!I75)</f>
        <v/>
      </c>
      <c r="M76" s="68" t="str">
        <f>IF('TD Siniestros Daños'!J75="","",'TD Siniestros Daños'!J75)</f>
        <v/>
      </c>
      <c r="N76" s="13" t="str">
        <f>IF('TD Siniestros Daños'!K75="","",'TD Siniestros Daños'!K75)</f>
        <v/>
      </c>
      <c r="O76" s="13" t="str">
        <f>IF('TD Siniestros Daños'!L75="","",'TD Siniestros Daños'!L75)</f>
        <v/>
      </c>
      <c r="P76" s="13" t="str">
        <f>IF('TD Siniestros Daños'!M75="","",'TD Siniestros Daños'!M75)</f>
        <v/>
      </c>
    </row>
    <row r="77" spans="2:16" ht="15" customHeight="1" x14ac:dyDescent="0.35">
      <c r="B77" s="8" t="str">
        <f>IF('TD Siniestros Daños'!A76="","",'TD Siniestros Daños'!A76)</f>
        <v/>
      </c>
      <c r="C77" s="9" t="str">
        <f>IF('TD Siniestros Daños'!B76="","",'TD Siniestros Daños'!B76)</f>
        <v/>
      </c>
      <c r="D77" s="10" t="str">
        <f>IF('TD Siniestros Daños'!C76="","",'TD Siniestros Daños'!C76)</f>
        <v/>
      </c>
      <c r="E77" s="65" t="str">
        <f>IF('TD Siniestros Daños'!D76="","",'TD Siniestros Daños'!D76)</f>
        <v/>
      </c>
      <c r="F77" s="11" t="str">
        <f>IF('TD Siniestros Daños'!E76="","",'TD Siniestros Daños'!E76)</f>
        <v/>
      </c>
      <c r="G77" s="11" t="str">
        <f>IF('TD Siniestros Daños'!F76="","",'TD Siniestros Daños'!F76)</f>
        <v/>
      </c>
      <c r="H77" s="11" t="str">
        <f>IF('TD Siniestros Daños'!G76="","",'TD Siniestros Daños'!G76)</f>
        <v/>
      </c>
      <c r="I77" s="11" t="str">
        <f t="shared" si="1"/>
        <v/>
      </c>
      <c r="J77" s="28"/>
      <c r="K77" s="68" t="str">
        <f>IF('TD Siniestros Daños'!H76="","",'TD Siniestros Daños'!H76)</f>
        <v/>
      </c>
      <c r="L77" s="11" t="str">
        <f>IF('TD Siniestros Daños'!I76="","",'TD Siniestros Daños'!I76)</f>
        <v/>
      </c>
      <c r="M77" s="68" t="str">
        <f>IF('TD Siniestros Daños'!J76="","",'TD Siniestros Daños'!J76)</f>
        <v/>
      </c>
      <c r="N77" s="13" t="str">
        <f>IF('TD Siniestros Daños'!K76="","",'TD Siniestros Daños'!K76)</f>
        <v/>
      </c>
      <c r="O77" s="13" t="str">
        <f>IF('TD Siniestros Daños'!L76="","",'TD Siniestros Daños'!L76)</f>
        <v/>
      </c>
      <c r="P77" s="13" t="str">
        <f>IF('TD Siniestros Daños'!M76="","",'TD Siniestros Daños'!M76)</f>
        <v/>
      </c>
    </row>
    <row r="78" spans="2:16" ht="15" customHeight="1" x14ac:dyDescent="0.35">
      <c r="B78" s="8" t="str">
        <f>IF('TD Siniestros Daños'!A77="","",'TD Siniestros Daños'!A77)</f>
        <v/>
      </c>
      <c r="C78" s="9" t="str">
        <f>IF('TD Siniestros Daños'!B77="","",'TD Siniestros Daños'!B77)</f>
        <v/>
      </c>
      <c r="D78" s="10" t="str">
        <f>IF('TD Siniestros Daños'!C77="","",'TD Siniestros Daños'!C77)</f>
        <v/>
      </c>
      <c r="E78" s="65" t="str">
        <f>IF('TD Siniestros Daños'!D77="","",'TD Siniestros Daños'!D77)</f>
        <v/>
      </c>
      <c r="F78" s="11" t="str">
        <f>IF('TD Siniestros Daños'!E77="","",'TD Siniestros Daños'!E77)</f>
        <v/>
      </c>
      <c r="G78" s="11" t="str">
        <f>IF('TD Siniestros Daños'!F77="","",'TD Siniestros Daños'!F77)</f>
        <v/>
      </c>
      <c r="H78" s="11" t="str">
        <f>IF('TD Siniestros Daños'!G77="","",'TD Siniestros Daños'!G77)</f>
        <v/>
      </c>
      <c r="I78" s="11" t="str">
        <f t="shared" si="1"/>
        <v/>
      </c>
      <c r="J78" s="28"/>
      <c r="K78" s="68" t="str">
        <f>IF('TD Siniestros Daños'!H77="","",'TD Siniestros Daños'!H77)</f>
        <v/>
      </c>
      <c r="L78" s="11" t="str">
        <f>IF('TD Siniestros Daños'!I77="","",'TD Siniestros Daños'!I77)</f>
        <v/>
      </c>
      <c r="M78" s="68" t="str">
        <f>IF('TD Siniestros Daños'!J77="","",'TD Siniestros Daños'!J77)</f>
        <v/>
      </c>
      <c r="N78" s="13" t="str">
        <f>IF('TD Siniestros Daños'!K77="","",'TD Siniestros Daños'!K77)</f>
        <v/>
      </c>
      <c r="O78" s="13" t="str">
        <f>IF('TD Siniestros Daños'!L77="","",'TD Siniestros Daños'!L77)</f>
        <v/>
      </c>
      <c r="P78" s="13" t="str">
        <f>IF('TD Siniestros Daños'!M77="","",'TD Siniestros Daños'!M77)</f>
        <v/>
      </c>
    </row>
    <row r="79" spans="2:16" ht="15" customHeight="1" x14ac:dyDescent="0.35">
      <c r="B79" s="8" t="str">
        <f>IF('TD Siniestros Daños'!A78="","",'TD Siniestros Daños'!A78)</f>
        <v/>
      </c>
      <c r="C79" s="9" t="str">
        <f>IF('TD Siniestros Daños'!B78="","",'TD Siniestros Daños'!B78)</f>
        <v/>
      </c>
      <c r="D79" s="10" t="str">
        <f>IF('TD Siniestros Daños'!C78="","",'TD Siniestros Daños'!C78)</f>
        <v/>
      </c>
      <c r="E79" s="65" t="str">
        <f>IF('TD Siniestros Daños'!D78="","",'TD Siniestros Daños'!D78)</f>
        <v/>
      </c>
      <c r="F79" s="11" t="str">
        <f>IF('TD Siniestros Daños'!E78="","",'TD Siniestros Daños'!E78)</f>
        <v/>
      </c>
      <c r="G79" s="11" t="str">
        <f>IF('TD Siniestros Daños'!F78="","",'TD Siniestros Daños'!F78)</f>
        <v/>
      </c>
      <c r="H79" s="11" t="str">
        <f>IF('TD Siniestros Daños'!G78="","",'TD Siniestros Daños'!G78)</f>
        <v/>
      </c>
      <c r="I79" s="11" t="str">
        <f t="shared" si="1"/>
        <v/>
      </c>
      <c r="J79" s="28"/>
      <c r="K79" s="68" t="str">
        <f>IF('TD Siniestros Daños'!H78="","",'TD Siniestros Daños'!H78)</f>
        <v/>
      </c>
      <c r="L79" s="11" t="str">
        <f>IF('TD Siniestros Daños'!I78="","",'TD Siniestros Daños'!I78)</f>
        <v/>
      </c>
      <c r="M79" s="68" t="str">
        <f>IF('TD Siniestros Daños'!J78="","",'TD Siniestros Daños'!J78)</f>
        <v/>
      </c>
      <c r="N79" s="13" t="str">
        <f>IF('TD Siniestros Daños'!K78="","",'TD Siniestros Daños'!K78)</f>
        <v/>
      </c>
      <c r="O79" s="13" t="str">
        <f>IF('TD Siniestros Daños'!L78="","",'TD Siniestros Daños'!L78)</f>
        <v/>
      </c>
      <c r="P79" s="13" t="str">
        <f>IF('TD Siniestros Daños'!M78="","",'TD Siniestros Daños'!M78)</f>
        <v/>
      </c>
    </row>
    <row r="80" spans="2:16" ht="15" customHeight="1" x14ac:dyDescent="0.35">
      <c r="B80" s="8" t="str">
        <f>IF('TD Siniestros Daños'!A79="","",'TD Siniestros Daños'!A79)</f>
        <v/>
      </c>
      <c r="C80" s="9" t="str">
        <f>IF('TD Siniestros Daños'!B79="","",'TD Siniestros Daños'!B79)</f>
        <v/>
      </c>
      <c r="D80" s="10" t="str">
        <f>IF('TD Siniestros Daños'!C79="","",'TD Siniestros Daños'!C79)</f>
        <v/>
      </c>
      <c r="E80" s="65" t="str">
        <f>IF('TD Siniestros Daños'!D79="","",'TD Siniestros Daños'!D79)</f>
        <v/>
      </c>
      <c r="F80" s="11" t="str">
        <f>IF('TD Siniestros Daños'!E79="","",'TD Siniestros Daños'!E79)</f>
        <v/>
      </c>
      <c r="G80" s="11" t="str">
        <f>IF('TD Siniestros Daños'!F79="","",'TD Siniestros Daños'!F79)</f>
        <v/>
      </c>
      <c r="H80" s="11" t="str">
        <f>IF('TD Siniestros Daños'!G79="","",'TD Siniestros Daños'!G79)</f>
        <v/>
      </c>
      <c r="I80" s="11" t="str">
        <f t="shared" si="1"/>
        <v/>
      </c>
      <c r="J80" s="28"/>
      <c r="K80" s="68" t="str">
        <f>IF('TD Siniestros Daños'!H79="","",'TD Siniestros Daños'!H79)</f>
        <v/>
      </c>
      <c r="L80" s="11" t="str">
        <f>IF('TD Siniestros Daños'!I79="","",'TD Siniestros Daños'!I79)</f>
        <v/>
      </c>
      <c r="M80" s="68" t="str">
        <f>IF('TD Siniestros Daños'!J79="","",'TD Siniestros Daños'!J79)</f>
        <v/>
      </c>
      <c r="N80" s="13" t="str">
        <f>IF('TD Siniestros Daños'!K79="","",'TD Siniestros Daños'!K79)</f>
        <v/>
      </c>
      <c r="O80" s="13" t="str">
        <f>IF('TD Siniestros Daños'!L79="","",'TD Siniestros Daños'!L79)</f>
        <v/>
      </c>
      <c r="P80" s="13" t="str">
        <f>IF('TD Siniestros Daños'!M79="","",'TD Siniestros Daños'!M79)</f>
        <v/>
      </c>
    </row>
    <row r="81" spans="2:16" ht="15" customHeight="1" x14ac:dyDescent="0.35">
      <c r="B81" s="8" t="str">
        <f>IF('TD Siniestros Daños'!A80="","",'TD Siniestros Daños'!A80)</f>
        <v/>
      </c>
      <c r="C81" s="9" t="str">
        <f>IF('TD Siniestros Daños'!B80="","",'TD Siniestros Daños'!B80)</f>
        <v/>
      </c>
      <c r="D81" s="10" t="str">
        <f>IF('TD Siniestros Daños'!C80="","",'TD Siniestros Daños'!C80)</f>
        <v/>
      </c>
      <c r="E81" s="65" t="str">
        <f>IF('TD Siniestros Daños'!D80="","",'TD Siniestros Daños'!D80)</f>
        <v/>
      </c>
      <c r="F81" s="11" t="str">
        <f>IF('TD Siniestros Daños'!E80="","",'TD Siniestros Daños'!E80)</f>
        <v/>
      </c>
      <c r="G81" s="11" t="str">
        <f>IF('TD Siniestros Daños'!F80="","",'TD Siniestros Daños'!F80)</f>
        <v/>
      </c>
      <c r="H81" s="11" t="str">
        <f>IF('TD Siniestros Daños'!G80="","",'TD Siniestros Daños'!G80)</f>
        <v/>
      </c>
      <c r="I81" s="11" t="str">
        <f t="shared" si="1"/>
        <v/>
      </c>
      <c r="J81" s="28"/>
      <c r="K81" s="68" t="str">
        <f>IF('TD Siniestros Daños'!H80="","",'TD Siniestros Daños'!H80)</f>
        <v/>
      </c>
      <c r="L81" s="11" t="str">
        <f>IF('TD Siniestros Daños'!I80="","",'TD Siniestros Daños'!I80)</f>
        <v/>
      </c>
      <c r="M81" s="68" t="str">
        <f>IF('TD Siniestros Daños'!J80="","",'TD Siniestros Daños'!J80)</f>
        <v/>
      </c>
      <c r="N81" s="13" t="str">
        <f>IF('TD Siniestros Daños'!K80="","",'TD Siniestros Daños'!K80)</f>
        <v/>
      </c>
      <c r="O81" s="13" t="str">
        <f>IF('TD Siniestros Daños'!L80="","",'TD Siniestros Daños'!L80)</f>
        <v/>
      </c>
      <c r="P81" s="13" t="str">
        <f>IF('TD Siniestros Daños'!M80="","",'TD Siniestros Daños'!M80)</f>
        <v/>
      </c>
    </row>
    <row r="82" spans="2:16" ht="15" customHeight="1" x14ac:dyDescent="0.35">
      <c r="B82" s="8" t="str">
        <f>IF('TD Siniestros Daños'!A81="","",'TD Siniestros Daños'!A81)</f>
        <v/>
      </c>
      <c r="C82" s="9" t="str">
        <f>IF('TD Siniestros Daños'!B81="","",'TD Siniestros Daños'!B81)</f>
        <v/>
      </c>
      <c r="D82" s="10" t="str">
        <f>IF('TD Siniestros Daños'!C81="","",'TD Siniestros Daños'!C81)</f>
        <v/>
      </c>
      <c r="E82" s="65" t="str">
        <f>IF('TD Siniestros Daños'!D81="","",'TD Siniestros Daños'!D81)</f>
        <v/>
      </c>
      <c r="F82" s="11" t="str">
        <f>IF('TD Siniestros Daños'!E81="","",'TD Siniestros Daños'!E81)</f>
        <v/>
      </c>
      <c r="G82" s="11" t="str">
        <f>IF('TD Siniestros Daños'!F81="","",'TD Siniestros Daños'!F81)</f>
        <v/>
      </c>
      <c r="H82" s="11" t="str">
        <f>IF('TD Siniestros Daños'!G81="","",'TD Siniestros Daños'!G81)</f>
        <v/>
      </c>
      <c r="I82" s="11" t="str">
        <f t="shared" si="1"/>
        <v/>
      </c>
      <c r="J82" s="28"/>
      <c r="K82" s="68" t="str">
        <f>IF('TD Siniestros Daños'!H81="","",'TD Siniestros Daños'!H81)</f>
        <v/>
      </c>
      <c r="L82" s="11" t="str">
        <f>IF('TD Siniestros Daños'!I81="","",'TD Siniestros Daños'!I81)</f>
        <v/>
      </c>
      <c r="M82" s="68" t="str">
        <f>IF('TD Siniestros Daños'!J81="","",'TD Siniestros Daños'!J81)</f>
        <v/>
      </c>
      <c r="N82" s="13" t="str">
        <f>IF('TD Siniestros Daños'!K81="","",'TD Siniestros Daños'!K81)</f>
        <v/>
      </c>
      <c r="O82" s="13" t="str">
        <f>IF('TD Siniestros Daños'!L81="","",'TD Siniestros Daños'!L81)</f>
        <v/>
      </c>
      <c r="P82" s="13" t="str">
        <f>IF('TD Siniestros Daños'!M81="","",'TD Siniestros Daños'!M81)</f>
        <v/>
      </c>
    </row>
    <row r="83" spans="2:16" ht="15" customHeight="1" x14ac:dyDescent="0.35">
      <c r="B83" s="8" t="str">
        <f>IF('TD Siniestros Daños'!A82="","",'TD Siniestros Daños'!A82)</f>
        <v/>
      </c>
      <c r="C83" s="9" t="str">
        <f>IF('TD Siniestros Daños'!B82="","",'TD Siniestros Daños'!B82)</f>
        <v/>
      </c>
      <c r="D83" s="10" t="str">
        <f>IF('TD Siniestros Daños'!C82="","",'TD Siniestros Daños'!C82)</f>
        <v/>
      </c>
      <c r="E83" s="65" t="str">
        <f>IF('TD Siniestros Daños'!D82="","",'TD Siniestros Daños'!D82)</f>
        <v/>
      </c>
      <c r="F83" s="11" t="str">
        <f>IF('TD Siniestros Daños'!E82="","",'TD Siniestros Daños'!E82)</f>
        <v/>
      </c>
      <c r="G83" s="11" t="str">
        <f>IF('TD Siniestros Daños'!F82="","",'TD Siniestros Daños'!F82)</f>
        <v/>
      </c>
      <c r="H83" s="11" t="str">
        <f>IF('TD Siniestros Daños'!G82="","",'TD Siniestros Daños'!G82)</f>
        <v/>
      </c>
      <c r="I83" s="11" t="str">
        <f t="shared" si="1"/>
        <v/>
      </c>
      <c r="J83" s="28"/>
      <c r="K83" s="68" t="str">
        <f>IF('TD Siniestros Daños'!H82="","",'TD Siniestros Daños'!H82)</f>
        <v/>
      </c>
      <c r="L83" s="11" t="str">
        <f>IF('TD Siniestros Daños'!I82="","",'TD Siniestros Daños'!I82)</f>
        <v/>
      </c>
      <c r="M83" s="68" t="str">
        <f>IF('TD Siniestros Daños'!J82="","",'TD Siniestros Daños'!J82)</f>
        <v/>
      </c>
      <c r="N83" s="13" t="str">
        <f>IF('TD Siniestros Daños'!K82="","",'TD Siniestros Daños'!K82)</f>
        <v/>
      </c>
      <c r="O83" s="13" t="str">
        <f>IF('TD Siniestros Daños'!L82="","",'TD Siniestros Daños'!L82)</f>
        <v/>
      </c>
      <c r="P83" s="13" t="str">
        <f>IF('TD Siniestros Daños'!M82="","",'TD Siniestros Daños'!M82)</f>
        <v/>
      </c>
    </row>
    <row r="84" spans="2:16" ht="15" customHeight="1" x14ac:dyDescent="0.35">
      <c r="B84" s="8" t="str">
        <f>IF('TD Siniestros Daños'!A83="","",'TD Siniestros Daños'!A83)</f>
        <v/>
      </c>
      <c r="C84" s="9" t="str">
        <f>IF('TD Siniestros Daños'!B83="","",'TD Siniestros Daños'!B83)</f>
        <v/>
      </c>
      <c r="D84" s="10" t="str">
        <f>IF('TD Siniestros Daños'!C83="","",'TD Siniestros Daños'!C83)</f>
        <v/>
      </c>
      <c r="E84" s="65" t="str">
        <f>IF('TD Siniestros Daños'!D83="","",'TD Siniestros Daños'!D83)</f>
        <v/>
      </c>
      <c r="F84" s="11" t="str">
        <f>IF('TD Siniestros Daños'!E83="","",'TD Siniestros Daños'!E83)</f>
        <v/>
      </c>
      <c r="G84" s="11" t="str">
        <f>IF('TD Siniestros Daños'!F83="","",'TD Siniestros Daños'!F83)</f>
        <v/>
      </c>
      <c r="H84" s="11" t="str">
        <f>IF('TD Siniestros Daños'!G83="","",'TD Siniestros Daños'!G83)</f>
        <v/>
      </c>
      <c r="I84" s="11" t="str">
        <f t="shared" si="1"/>
        <v/>
      </c>
      <c r="J84" s="28"/>
      <c r="K84" s="68" t="str">
        <f>IF('TD Siniestros Daños'!H83="","",'TD Siniestros Daños'!H83)</f>
        <v/>
      </c>
      <c r="L84" s="11" t="str">
        <f>IF('TD Siniestros Daños'!I83="","",'TD Siniestros Daños'!I83)</f>
        <v/>
      </c>
      <c r="M84" s="68" t="str">
        <f>IF('TD Siniestros Daños'!J83="","",'TD Siniestros Daños'!J83)</f>
        <v/>
      </c>
      <c r="N84" s="13" t="str">
        <f>IF('TD Siniestros Daños'!K83="","",'TD Siniestros Daños'!K83)</f>
        <v/>
      </c>
      <c r="O84" s="13" t="str">
        <f>IF('TD Siniestros Daños'!L83="","",'TD Siniestros Daños'!L83)</f>
        <v/>
      </c>
      <c r="P84" s="13" t="str">
        <f>IF('TD Siniestros Daños'!M83="","",'TD Siniestros Daños'!M83)</f>
        <v/>
      </c>
    </row>
    <row r="85" spans="2:16" ht="15" customHeight="1" x14ac:dyDescent="0.35">
      <c r="B85" s="8" t="str">
        <f>IF('TD Siniestros Daños'!A84="","",'TD Siniestros Daños'!A84)</f>
        <v/>
      </c>
      <c r="C85" s="9" t="str">
        <f>IF('TD Siniestros Daños'!B84="","",'TD Siniestros Daños'!B84)</f>
        <v/>
      </c>
      <c r="D85" s="10" t="str">
        <f>IF('TD Siniestros Daños'!C84="","",'TD Siniestros Daños'!C84)</f>
        <v/>
      </c>
      <c r="E85" s="65" t="str">
        <f>IF('TD Siniestros Daños'!D84="","",'TD Siniestros Daños'!D84)</f>
        <v/>
      </c>
      <c r="F85" s="11" t="str">
        <f>IF('TD Siniestros Daños'!E84="","",'TD Siniestros Daños'!E84)</f>
        <v/>
      </c>
      <c r="G85" s="11" t="str">
        <f>IF('TD Siniestros Daños'!F84="","",'TD Siniestros Daños'!F84)</f>
        <v/>
      </c>
      <c r="H85" s="11" t="str">
        <f>IF('TD Siniestros Daños'!G84="","",'TD Siniestros Daños'!G84)</f>
        <v/>
      </c>
      <c r="I85" s="11" t="str">
        <f t="shared" si="1"/>
        <v/>
      </c>
      <c r="J85" s="28"/>
      <c r="K85" s="68" t="str">
        <f>IF('TD Siniestros Daños'!H84="","",'TD Siniestros Daños'!H84)</f>
        <v/>
      </c>
      <c r="L85" s="11" t="str">
        <f>IF('TD Siniestros Daños'!I84="","",'TD Siniestros Daños'!I84)</f>
        <v/>
      </c>
      <c r="M85" s="68" t="str">
        <f>IF('TD Siniestros Daños'!J84="","",'TD Siniestros Daños'!J84)</f>
        <v/>
      </c>
      <c r="N85" s="13" t="str">
        <f>IF('TD Siniestros Daños'!K84="","",'TD Siniestros Daños'!K84)</f>
        <v/>
      </c>
      <c r="O85" s="13" t="str">
        <f>IF('TD Siniestros Daños'!L84="","",'TD Siniestros Daños'!L84)</f>
        <v/>
      </c>
      <c r="P85" s="13" t="str">
        <f>IF('TD Siniestros Daños'!M84="","",'TD Siniestros Daños'!M84)</f>
        <v/>
      </c>
    </row>
    <row r="86" spans="2:16" ht="15" customHeight="1" x14ac:dyDescent="0.35">
      <c r="B86" s="8" t="str">
        <f>IF('TD Siniestros Daños'!A85="","",'TD Siniestros Daños'!A85)</f>
        <v/>
      </c>
      <c r="C86" s="9" t="str">
        <f>IF('TD Siniestros Daños'!B85="","",'TD Siniestros Daños'!B85)</f>
        <v/>
      </c>
      <c r="D86" s="10" t="str">
        <f>IF('TD Siniestros Daños'!C85="","",'TD Siniestros Daños'!C85)</f>
        <v/>
      </c>
      <c r="E86" s="65" t="str">
        <f>IF('TD Siniestros Daños'!D85="","",'TD Siniestros Daños'!D85)</f>
        <v/>
      </c>
      <c r="F86" s="11" t="str">
        <f>IF('TD Siniestros Daños'!E85="","",'TD Siniestros Daños'!E85)</f>
        <v/>
      </c>
      <c r="G86" s="11" t="str">
        <f>IF('TD Siniestros Daños'!F85="","",'TD Siniestros Daños'!F85)</f>
        <v/>
      </c>
      <c r="H86" s="11" t="str">
        <f>IF('TD Siniestros Daños'!G85="","",'TD Siniestros Daños'!G85)</f>
        <v/>
      </c>
      <c r="I86" s="11" t="str">
        <f t="shared" si="1"/>
        <v/>
      </c>
      <c r="J86" s="28"/>
      <c r="K86" s="68" t="str">
        <f>IF('TD Siniestros Daños'!H85="","",'TD Siniestros Daños'!H85)</f>
        <v/>
      </c>
      <c r="L86" s="11" t="str">
        <f>IF('TD Siniestros Daños'!I85="","",'TD Siniestros Daños'!I85)</f>
        <v/>
      </c>
      <c r="M86" s="68" t="str">
        <f>IF('TD Siniestros Daños'!J85="","",'TD Siniestros Daños'!J85)</f>
        <v/>
      </c>
      <c r="N86" s="13" t="str">
        <f>IF('TD Siniestros Daños'!K85="","",'TD Siniestros Daños'!K85)</f>
        <v/>
      </c>
      <c r="O86" s="13" t="str">
        <f>IF('TD Siniestros Daños'!L85="","",'TD Siniestros Daños'!L85)</f>
        <v/>
      </c>
      <c r="P86" s="13" t="str">
        <f>IF('TD Siniestros Daños'!M85="","",'TD Siniestros Daños'!M85)</f>
        <v/>
      </c>
    </row>
    <row r="87" spans="2:16" ht="15" customHeight="1" x14ac:dyDescent="0.35">
      <c r="B87" s="8" t="str">
        <f>IF('TD Siniestros Daños'!A86="","",'TD Siniestros Daños'!A86)</f>
        <v/>
      </c>
      <c r="C87" s="9" t="str">
        <f>IF('TD Siniestros Daños'!B86="","",'TD Siniestros Daños'!B86)</f>
        <v/>
      </c>
      <c r="D87" s="10" t="str">
        <f>IF('TD Siniestros Daños'!C86="","",'TD Siniestros Daños'!C86)</f>
        <v/>
      </c>
      <c r="E87" s="65" t="str">
        <f>IF('TD Siniestros Daños'!D86="","",'TD Siniestros Daños'!D86)</f>
        <v/>
      </c>
      <c r="F87" s="11" t="str">
        <f>IF('TD Siniestros Daños'!E86="","",'TD Siniestros Daños'!E86)</f>
        <v/>
      </c>
      <c r="G87" s="11" t="str">
        <f>IF('TD Siniestros Daños'!F86="","",'TD Siniestros Daños'!F86)</f>
        <v/>
      </c>
      <c r="H87" s="11" t="str">
        <f>IF('TD Siniestros Daños'!G86="","",'TD Siniestros Daños'!G86)</f>
        <v/>
      </c>
      <c r="I87" s="11" t="str">
        <f t="shared" si="1"/>
        <v/>
      </c>
      <c r="J87" s="28"/>
      <c r="K87" s="68" t="str">
        <f>IF('TD Siniestros Daños'!H86="","",'TD Siniestros Daños'!H86)</f>
        <v/>
      </c>
      <c r="L87" s="11" t="str">
        <f>IF('TD Siniestros Daños'!I86="","",'TD Siniestros Daños'!I86)</f>
        <v/>
      </c>
      <c r="M87" s="68" t="str">
        <f>IF('TD Siniestros Daños'!J86="","",'TD Siniestros Daños'!J86)</f>
        <v/>
      </c>
      <c r="N87" s="13" t="str">
        <f>IF('TD Siniestros Daños'!K86="","",'TD Siniestros Daños'!K86)</f>
        <v/>
      </c>
      <c r="O87" s="13" t="str">
        <f>IF('TD Siniestros Daños'!L86="","",'TD Siniestros Daños'!L86)</f>
        <v/>
      </c>
      <c r="P87" s="13" t="str">
        <f>IF('TD Siniestros Daños'!M86="","",'TD Siniestros Daños'!M86)</f>
        <v/>
      </c>
    </row>
    <row r="88" spans="2:16" ht="15" customHeight="1" x14ac:dyDescent="0.35">
      <c r="B88" s="8" t="str">
        <f>IF('TD Siniestros Daños'!A87="","",'TD Siniestros Daños'!A87)</f>
        <v/>
      </c>
      <c r="C88" s="9" t="str">
        <f>IF('TD Siniestros Daños'!B87="","",'TD Siniestros Daños'!B87)</f>
        <v/>
      </c>
      <c r="D88" s="10" t="str">
        <f>IF('TD Siniestros Daños'!C87="","",'TD Siniestros Daños'!C87)</f>
        <v/>
      </c>
      <c r="E88" s="65" t="str">
        <f>IF('TD Siniestros Daños'!D87="","",'TD Siniestros Daños'!D87)</f>
        <v/>
      </c>
      <c r="F88" s="11" t="str">
        <f>IF('TD Siniestros Daños'!E87="","",'TD Siniestros Daños'!E87)</f>
        <v/>
      </c>
      <c r="G88" s="11" t="str">
        <f>IF('TD Siniestros Daños'!F87="","",'TD Siniestros Daños'!F87)</f>
        <v/>
      </c>
      <c r="H88" s="11" t="str">
        <f>IF('TD Siniestros Daños'!G87="","",'TD Siniestros Daños'!G87)</f>
        <v/>
      </c>
      <c r="I88" s="11" t="str">
        <f t="shared" si="1"/>
        <v/>
      </c>
      <c r="J88" s="28"/>
      <c r="K88" s="68" t="str">
        <f>IF('TD Siniestros Daños'!H87="","",'TD Siniestros Daños'!H87)</f>
        <v/>
      </c>
      <c r="L88" s="11" t="str">
        <f>IF('TD Siniestros Daños'!I87="","",'TD Siniestros Daños'!I87)</f>
        <v/>
      </c>
      <c r="M88" s="68" t="str">
        <f>IF('TD Siniestros Daños'!J87="","",'TD Siniestros Daños'!J87)</f>
        <v/>
      </c>
      <c r="N88" s="13" t="str">
        <f>IF('TD Siniestros Daños'!K87="","",'TD Siniestros Daños'!K87)</f>
        <v/>
      </c>
      <c r="O88" s="13" t="str">
        <f>IF('TD Siniestros Daños'!L87="","",'TD Siniestros Daños'!L87)</f>
        <v/>
      </c>
      <c r="P88" s="13" t="str">
        <f>IF('TD Siniestros Daños'!M87="","",'TD Siniestros Daños'!M87)</f>
        <v/>
      </c>
    </row>
    <row r="89" spans="2:16" ht="15" customHeight="1" x14ac:dyDescent="0.35">
      <c r="B89" s="8" t="str">
        <f>IF('TD Siniestros Daños'!A88="","",'TD Siniestros Daños'!A88)</f>
        <v/>
      </c>
      <c r="C89" s="9" t="str">
        <f>IF('TD Siniestros Daños'!B88="","",'TD Siniestros Daños'!B88)</f>
        <v/>
      </c>
      <c r="D89" s="10" t="str">
        <f>IF('TD Siniestros Daños'!C88="","",'TD Siniestros Daños'!C88)</f>
        <v/>
      </c>
      <c r="E89" s="65" t="str">
        <f>IF('TD Siniestros Daños'!D88="","",'TD Siniestros Daños'!D88)</f>
        <v/>
      </c>
      <c r="F89" s="11" t="str">
        <f>IF('TD Siniestros Daños'!E88="","",'TD Siniestros Daños'!E88)</f>
        <v/>
      </c>
      <c r="G89" s="11" t="str">
        <f>IF('TD Siniestros Daños'!F88="","",'TD Siniestros Daños'!F88)</f>
        <v/>
      </c>
      <c r="H89" s="11" t="str">
        <f>IF('TD Siniestros Daños'!G88="","",'TD Siniestros Daños'!G88)</f>
        <v/>
      </c>
      <c r="I89" s="11" t="str">
        <f t="shared" si="1"/>
        <v/>
      </c>
      <c r="J89" s="28"/>
      <c r="K89" s="68" t="str">
        <f>IF('TD Siniestros Daños'!H88="","",'TD Siniestros Daños'!H88)</f>
        <v/>
      </c>
      <c r="L89" s="11" t="str">
        <f>IF('TD Siniestros Daños'!I88="","",'TD Siniestros Daños'!I88)</f>
        <v/>
      </c>
      <c r="M89" s="68" t="str">
        <f>IF('TD Siniestros Daños'!J88="","",'TD Siniestros Daños'!J88)</f>
        <v/>
      </c>
      <c r="N89" s="13" t="str">
        <f>IF('TD Siniestros Daños'!K88="","",'TD Siniestros Daños'!K88)</f>
        <v/>
      </c>
      <c r="O89" s="13" t="str">
        <f>IF('TD Siniestros Daños'!L88="","",'TD Siniestros Daños'!L88)</f>
        <v/>
      </c>
      <c r="P89" s="13" t="str">
        <f>IF('TD Siniestros Daños'!M88="","",'TD Siniestros Daños'!M88)</f>
        <v/>
      </c>
    </row>
    <row r="90" spans="2:16" ht="15" customHeight="1" x14ac:dyDescent="0.35">
      <c r="B90" s="70" t="str">
        <f>IF('TD Siniestros Daños'!A89="","",'TD Siniestros Daños'!A89)</f>
        <v/>
      </c>
      <c r="C90" s="29" t="str">
        <f>IF('TD Siniestros Daños'!B89="","",'TD Siniestros Daños'!B89)</f>
        <v/>
      </c>
      <c r="D90" s="66" t="str">
        <f>IF('TD Siniestros Daños'!C89="","",'TD Siniestros Daños'!C89)</f>
        <v/>
      </c>
      <c r="E90" s="67" t="str">
        <f>IF('TD Siniestros Daños'!D89="","",'TD Siniestros Daños'!D89)</f>
        <v/>
      </c>
      <c r="F90" s="48" t="str">
        <f>IF('TD Siniestros Daños'!E89="","",'TD Siniestros Daños'!E89)</f>
        <v/>
      </c>
      <c r="G90" s="48" t="str">
        <f>IF('TD Siniestros Daños'!F89="","",'TD Siniestros Daños'!F89)</f>
        <v/>
      </c>
      <c r="H90" s="48" t="str">
        <f>IF('TD Siniestros Daños'!G89="","",'TD Siniestros Daños'!G89)</f>
        <v/>
      </c>
      <c r="I90" s="48" t="str">
        <f t="shared" si="1"/>
        <v/>
      </c>
      <c r="J90" s="28"/>
      <c r="K90" s="68" t="str">
        <f>IF('TD Siniestros Daños'!H89="","",'TD Siniestros Daños'!H89)</f>
        <v/>
      </c>
      <c r="L90" s="11" t="str">
        <f>IF('TD Siniestros Daños'!I89="","",'TD Siniestros Daños'!I89)</f>
        <v/>
      </c>
      <c r="M90" s="68" t="str">
        <f>IF('TD Siniestros Daños'!J89="","",'TD Siniestros Daños'!J89)</f>
        <v/>
      </c>
      <c r="N90" s="13" t="str">
        <f>IF('TD Siniestros Daños'!K89="","",'TD Siniestros Daños'!K89)</f>
        <v/>
      </c>
      <c r="O90" s="13" t="str">
        <f>IF('TD Siniestros Daños'!L89="","",'TD Siniestros Daños'!L89)</f>
        <v/>
      </c>
      <c r="P90" s="13" t="str">
        <f>IF('TD Siniestros Daños'!M89="","",'TD Siniestros Daños'!M89)</f>
        <v/>
      </c>
    </row>
    <row r="91" spans="2:16" x14ac:dyDescent="0.35">
      <c r="B91" s="70" t="str">
        <f>IF('TD Siniestros Daños'!A90="","",'TD Siniestros Daños'!A90)</f>
        <v/>
      </c>
      <c r="C91" s="29" t="str">
        <f>IF('TD Siniestros Daños'!B90="","",'TD Siniestros Daños'!B90)</f>
        <v/>
      </c>
      <c r="D91" s="66" t="str">
        <f>IF('TD Siniestros Daños'!C90="","",'TD Siniestros Daños'!C90)</f>
        <v/>
      </c>
      <c r="E91" s="67" t="str">
        <f>IF('TD Siniestros Daños'!D90="","",'TD Siniestros Daños'!D90)</f>
        <v/>
      </c>
      <c r="F91" s="48" t="str">
        <f>IF('TD Siniestros Daños'!E90="","",'TD Siniestros Daños'!E90)</f>
        <v/>
      </c>
      <c r="G91" s="48" t="str">
        <f>IF('TD Siniestros Daños'!F90="","",'TD Siniestros Daños'!F90)</f>
        <v/>
      </c>
      <c r="H91" s="48" t="str">
        <f>IF('TD Siniestros Daños'!G90="","",'TD Siniestros Daños'!G90)</f>
        <v/>
      </c>
      <c r="I91" s="48" t="str">
        <f t="shared" si="1"/>
        <v/>
      </c>
      <c r="J91" s="28"/>
      <c r="K91" s="68" t="str">
        <f>IF('TD Siniestros Daños'!H90="","",'TD Siniestros Daños'!H90)</f>
        <v/>
      </c>
      <c r="L91" s="11" t="str">
        <f>IF('TD Siniestros Daños'!I90="","",'TD Siniestros Daños'!I90)</f>
        <v/>
      </c>
      <c r="M91" s="68" t="str">
        <f>IF('TD Siniestros Daños'!J90="","",'TD Siniestros Daños'!J90)</f>
        <v/>
      </c>
      <c r="N91" s="13" t="str">
        <f>IF('TD Siniestros Daños'!K90="","",'TD Siniestros Daños'!K90)</f>
        <v/>
      </c>
      <c r="O91" s="13" t="str">
        <f>IF('TD Siniestros Daños'!L90="","",'TD Siniestros Daños'!L90)</f>
        <v/>
      </c>
      <c r="P91" s="13" t="str">
        <f>IF('TD Siniestros Daños'!M90="","",'TD Siniestros Daños'!M90)</f>
        <v/>
      </c>
    </row>
    <row r="92" spans="2:16" x14ac:dyDescent="0.35">
      <c r="B92" s="22" t="str">
        <f>IF('TD Siniestros Daños'!A91="","",'TD Siniestros Daños'!A91)</f>
        <v/>
      </c>
      <c r="C92" s="22" t="str">
        <f>IF('TD Siniestros Daños'!B91="","",'TD Siniestros Daños'!B91)</f>
        <v/>
      </c>
      <c r="D92" s="22" t="str">
        <f>IF('TD Siniestros Daños'!C91="","",'TD Siniestros Daños'!C91)</f>
        <v/>
      </c>
      <c r="E92" s="30" t="str">
        <f>IF('TD Siniestros Daños'!D91="","",'TD Siniestros Daños'!D91)</f>
        <v/>
      </c>
      <c r="F92" s="24" t="str">
        <f>IF('TD Siniestros Daños'!E91="","",'TD Siniestros Daños'!E91)</f>
        <v/>
      </c>
      <c r="G92" s="24" t="str">
        <f>IF('TD Siniestros Daños'!F91="","",'TD Siniestros Daños'!F91)</f>
        <v/>
      </c>
      <c r="H92" s="24" t="str">
        <f>IF('TD Siniestros Daños'!G91="","",'TD Siniestros Daños'!G91)</f>
        <v/>
      </c>
      <c r="I92" s="24" t="str">
        <f t="shared" si="1"/>
        <v/>
      </c>
      <c r="J92" s="28"/>
      <c r="K92" s="68" t="str">
        <f>IF('TD Siniestros Daños'!H91="","",'TD Siniestros Daños'!H91)</f>
        <v/>
      </c>
      <c r="L92" s="11" t="str">
        <f>IF('TD Siniestros Daños'!I91="","",'TD Siniestros Daños'!I91)</f>
        <v/>
      </c>
      <c r="M92" s="68" t="str">
        <f>IF('TD Siniestros Daños'!J91="","",'TD Siniestros Daños'!J91)</f>
        <v/>
      </c>
      <c r="N92" s="13" t="str">
        <f>IF('TD Siniestros Daños'!K91="","",'TD Siniestros Daños'!K91)</f>
        <v/>
      </c>
      <c r="O92" s="13" t="str">
        <f>IF('TD Siniestros Daños'!L91="","",'TD Siniestros Daños'!L91)</f>
        <v/>
      </c>
      <c r="P92" s="13" t="str">
        <f>IF('TD Siniestros Daños'!M91="","",'TD Siniestros Daños'!M91)</f>
        <v/>
      </c>
    </row>
    <row r="93" spans="2:16" x14ac:dyDescent="0.35">
      <c r="B93" s="22" t="str">
        <f>IF('TD Siniestros Daños'!A92="","",'TD Siniestros Daños'!A92)</f>
        <v/>
      </c>
      <c r="C93" s="22" t="str">
        <f>IF('TD Siniestros Daños'!B92="","",'TD Siniestros Daños'!B92)</f>
        <v/>
      </c>
      <c r="D93" s="22" t="str">
        <f>IF('TD Siniestros Daños'!C92="","",'TD Siniestros Daños'!C92)</f>
        <v/>
      </c>
      <c r="E93" s="30" t="str">
        <f>IF('TD Siniestros Daños'!D92="","",'TD Siniestros Daños'!D92)</f>
        <v/>
      </c>
      <c r="F93" s="24" t="str">
        <f>IF('TD Siniestros Daños'!E92="","",'TD Siniestros Daños'!E92)</f>
        <v/>
      </c>
      <c r="G93" s="24" t="str">
        <f>IF('TD Siniestros Daños'!F92="","",'TD Siniestros Daños'!F92)</f>
        <v/>
      </c>
      <c r="H93" s="24" t="str">
        <f>IF('TD Siniestros Daños'!G92="","",'TD Siniestros Daños'!G92)</f>
        <v/>
      </c>
      <c r="I93" s="24" t="str">
        <f t="shared" si="1"/>
        <v/>
      </c>
      <c r="J93" s="28"/>
      <c r="K93" s="68" t="str">
        <f>IF('TD Siniestros Daños'!H92="","",'TD Siniestros Daños'!H92)</f>
        <v/>
      </c>
      <c r="L93" s="11" t="str">
        <f>IF('TD Siniestros Daños'!I92="","",'TD Siniestros Daños'!I92)</f>
        <v/>
      </c>
      <c r="M93" s="68" t="str">
        <f>IF('TD Siniestros Daños'!J92="","",'TD Siniestros Daños'!J92)</f>
        <v/>
      </c>
      <c r="N93" s="13" t="str">
        <f>IF('TD Siniestros Daños'!K92="","",'TD Siniestros Daños'!K92)</f>
        <v/>
      </c>
      <c r="O93" s="13" t="str">
        <f>IF('TD Siniestros Daños'!L92="","",'TD Siniestros Daños'!L92)</f>
        <v/>
      </c>
      <c r="P93" s="13" t="str">
        <f>IF('TD Siniestros Daños'!M92="","",'TD Siniestros Daños'!M92)</f>
        <v/>
      </c>
    </row>
    <row r="94" spans="2:16" x14ac:dyDescent="0.35">
      <c r="B94" s="22" t="str">
        <f>IF('TD Siniestros Daños'!A93="","",'TD Siniestros Daños'!A93)</f>
        <v/>
      </c>
      <c r="C94" s="22" t="str">
        <f>IF('TD Siniestros Daños'!B93="","",'TD Siniestros Daños'!B93)</f>
        <v/>
      </c>
      <c r="D94" s="22" t="str">
        <f>IF('TD Siniestros Daños'!C93="","",'TD Siniestros Daños'!C93)</f>
        <v/>
      </c>
      <c r="E94" s="30" t="str">
        <f>IF('TD Siniestros Daños'!D93="","",'TD Siniestros Daños'!D93)</f>
        <v/>
      </c>
      <c r="F94" s="24" t="str">
        <f>IF('TD Siniestros Daños'!E93="","",'TD Siniestros Daños'!E93)</f>
        <v/>
      </c>
      <c r="G94" s="24" t="str">
        <f>IF('TD Siniestros Daños'!F93="","",'TD Siniestros Daños'!F93)</f>
        <v/>
      </c>
      <c r="H94" s="24" t="str">
        <f>IF('TD Siniestros Daños'!G93="","",'TD Siniestros Daños'!G93)</f>
        <v/>
      </c>
      <c r="I94" s="24" t="str">
        <f t="shared" si="1"/>
        <v/>
      </c>
      <c r="J94" s="28"/>
      <c r="K94" s="68" t="str">
        <f>IF('TD Siniestros Daños'!H93="","",'TD Siniestros Daños'!H93)</f>
        <v/>
      </c>
      <c r="L94" s="11" t="str">
        <f>IF('TD Siniestros Daños'!I93="","",'TD Siniestros Daños'!I93)</f>
        <v/>
      </c>
      <c r="M94" s="68" t="str">
        <f>IF('TD Siniestros Daños'!J93="","",'TD Siniestros Daños'!J93)</f>
        <v/>
      </c>
      <c r="N94" s="13" t="str">
        <f>IF('TD Siniestros Daños'!K93="","",'TD Siniestros Daños'!K93)</f>
        <v/>
      </c>
      <c r="O94" s="13" t="str">
        <f>IF('TD Siniestros Daños'!L93="","",'TD Siniestros Daños'!L93)</f>
        <v/>
      </c>
      <c r="P94" s="13" t="str">
        <f>IF('TD Siniestros Daños'!M93="","",'TD Siniestros Daños'!M93)</f>
        <v/>
      </c>
    </row>
    <row r="95" spans="2:16" x14ac:dyDescent="0.35">
      <c r="B95" s="22" t="str">
        <f>IF('TD Siniestros Daños'!A94="","",'TD Siniestros Daños'!A94)</f>
        <v/>
      </c>
      <c r="C95" s="22" t="str">
        <f>IF('TD Siniestros Daños'!B94="","",'TD Siniestros Daños'!B94)</f>
        <v/>
      </c>
      <c r="D95" s="22" t="str">
        <f>IF('TD Siniestros Daños'!C94="","",'TD Siniestros Daños'!C94)</f>
        <v/>
      </c>
      <c r="E95" s="30" t="str">
        <f>IF('TD Siniestros Daños'!D94="","",'TD Siniestros Daños'!D94)</f>
        <v/>
      </c>
      <c r="F95" s="24" t="str">
        <f>IF('TD Siniestros Daños'!E94="","",'TD Siniestros Daños'!E94)</f>
        <v/>
      </c>
      <c r="G95" s="24" t="str">
        <f>IF('TD Siniestros Daños'!F94="","",'TD Siniestros Daños'!F94)</f>
        <v/>
      </c>
      <c r="H95" s="24" t="str">
        <f>IF('TD Siniestros Daños'!G94="","",'TD Siniestros Daños'!G94)</f>
        <v/>
      </c>
      <c r="I95" s="24" t="str">
        <f t="shared" si="1"/>
        <v/>
      </c>
      <c r="J95" s="28"/>
      <c r="K95" s="68" t="str">
        <f>IF('TD Siniestros Daños'!H94="","",'TD Siniestros Daños'!H94)</f>
        <v/>
      </c>
      <c r="L95" s="11" t="str">
        <f>IF('TD Siniestros Daños'!I94="","",'TD Siniestros Daños'!I94)</f>
        <v/>
      </c>
      <c r="M95" s="68" t="str">
        <f>IF('TD Siniestros Daños'!J94="","",'TD Siniestros Daños'!J94)</f>
        <v/>
      </c>
      <c r="N95" s="13" t="str">
        <f>IF('TD Siniestros Daños'!K94="","",'TD Siniestros Daños'!K94)</f>
        <v/>
      </c>
      <c r="O95" s="13" t="str">
        <f>IF('TD Siniestros Daños'!L94="","",'TD Siniestros Daños'!L94)</f>
        <v/>
      </c>
      <c r="P95" s="13" t="str">
        <f>IF('TD Siniestros Daños'!M94="","",'TD Siniestros Daños'!M94)</f>
        <v/>
      </c>
    </row>
    <row r="96" spans="2:16" x14ac:dyDescent="0.35">
      <c r="B96" s="22" t="str">
        <f>IF('TD Siniestros Daños'!A95="","",'TD Siniestros Daños'!A95)</f>
        <v/>
      </c>
      <c r="C96" s="22" t="str">
        <f>IF('TD Siniestros Daños'!B95="","",'TD Siniestros Daños'!B95)</f>
        <v/>
      </c>
      <c r="D96" s="22" t="str">
        <f>IF('TD Siniestros Daños'!C95="","",'TD Siniestros Daños'!C95)</f>
        <v/>
      </c>
      <c r="E96" s="30" t="str">
        <f>IF('TD Siniestros Daños'!D95="","",'TD Siniestros Daños'!D95)</f>
        <v/>
      </c>
      <c r="F96" s="24" t="str">
        <f>IF('TD Siniestros Daños'!E95="","",'TD Siniestros Daños'!E95)</f>
        <v/>
      </c>
      <c r="G96" s="24" t="str">
        <f>IF('TD Siniestros Daños'!F95="","",'TD Siniestros Daños'!F95)</f>
        <v/>
      </c>
      <c r="H96" s="24" t="str">
        <f>IF('TD Siniestros Daños'!G95="","",'TD Siniestros Daños'!G95)</f>
        <v/>
      </c>
      <c r="I96" s="24" t="str">
        <f t="shared" si="1"/>
        <v/>
      </c>
      <c r="J96" s="28"/>
      <c r="K96" s="68" t="str">
        <f>IF('TD Siniestros Daños'!H95="","",'TD Siniestros Daños'!H95)</f>
        <v/>
      </c>
      <c r="L96" s="11" t="str">
        <f>IF('TD Siniestros Daños'!I95="","",'TD Siniestros Daños'!I95)</f>
        <v/>
      </c>
      <c r="M96" s="68" t="str">
        <f>IF('TD Siniestros Daños'!J95="","",'TD Siniestros Daños'!J95)</f>
        <v/>
      </c>
      <c r="N96" s="13" t="str">
        <f>IF('TD Siniestros Daños'!K95="","",'TD Siniestros Daños'!K95)</f>
        <v/>
      </c>
      <c r="O96" s="13" t="str">
        <f>IF('TD Siniestros Daños'!L95="","",'TD Siniestros Daños'!L95)</f>
        <v/>
      </c>
      <c r="P96" s="13" t="str">
        <f>IF('TD Siniestros Daños'!M95="","",'TD Siniestros Daños'!M95)</f>
        <v/>
      </c>
    </row>
    <row r="97" spans="2:16" x14ac:dyDescent="0.35">
      <c r="B97" s="22" t="str">
        <f>IF('TD Siniestros Daños'!A96="","",'TD Siniestros Daños'!A96)</f>
        <v/>
      </c>
      <c r="C97" s="22" t="str">
        <f>IF('TD Siniestros Daños'!B96="","",'TD Siniestros Daños'!B96)</f>
        <v/>
      </c>
      <c r="D97" s="22" t="str">
        <f>IF('TD Siniestros Daños'!C96="","",'TD Siniestros Daños'!C96)</f>
        <v/>
      </c>
      <c r="E97" s="30" t="str">
        <f>IF('TD Siniestros Daños'!D96="","",'TD Siniestros Daños'!D96)</f>
        <v/>
      </c>
      <c r="F97" s="24" t="str">
        <f>IF('TD Siniestros Daños'!E96="","",'TD Siniestros Daños'!E96)</f>
        <v/>
      </c>
      <c r="G97" s="24" t="str">
        <f>IF('TD Siniestros Daños'!F96="","",'TD Siniestros Daños'!F96)</f>
        <v/>
      </c>
      <c r="H97" s="24" t="str">
        <f>IF('TD Siniestros Daños'!G96="","",'TD Siniestros Daños'!G96)</f>
        <v/>
      </c>
      <c r="I97" s="24" t="str">
        <f t="shared" si="1"/>
        <v/>
      </c>
      <c r="J97" s="28"/>
      <c r="K97" s="68" t="str">
        <f>IF('TD Siniestros Daños'!H96="","",'TD Siniestros Daños'!H96)</f>
        <v/>
      </c>
      <c r="L97" s="11" t="str">
        <f>IF('TD Siniestros Daños'!I96="","",'TD Siniestros Daños'!I96)</f>
        <v/>
      </c>
      <c r="M97" s="68" t="str">
        <f>IF('TD Siniestros Daños'!J96="","",'TD Siniestros Daños'!J96)</f>
        <v/>
      </c>
      <c r="N97" s="13" t="str">
        <f>IF('TD Siniestros Daños'!K96="","",'TD Siniestros Daños'!K96)</f>
        <v/>
      </c>
      <c r="O97" s="13" t="str">
        <f>IF('TD Siniestros Daños'!L96="","",'TD Siniestros Daños'!L96)</f>
        <v/>
      </c>
      <c r="P97" s="13" t="str">
        <f>IF('TD Siniestros Daños'!M96="","",'TD Siniestros Daños'!M96)</f>
        <v/>
      </c>
    </row>
    <row r="98" spans="2:16" x14ac:dyDescent="0.35">
      <c r="B98" s="22" t="str">
        <f>IF('TD Siniestros Daños'!A97="","",'TD Siniestros Daños'!A97)</f>
        <v/>
      </c>
      <c r="C98" s="22" t="str">
        <f>IF('TD Siniestros Daños'!B97="","",'TD Siniestros Daños'!B97)</f>
        <v/>
      </c>
      <c r="D98" s="22" t="str">
        <f>IF('TD Siniestros Daños'!C97="","",'TD Siniestros Daños'!C97)</f>
        <v/>
      </c>
      <c r="E98" s="30" t="str">
        <f>IF('TD Siniestros Daños'!D97="","",'TD Siniestros Daños'!D97)</f>
        <v/>
      </c>
      <c r="F98" s="24" t="str">
        <f>IF('TD Siniestros Daños'!E97="","",'TD Siniestros Daños'!E97)</f>
        <v/>
      </c>
      <c r="G98" s="24" t="str">
        <f>IF('TD Siniestros Daños'!F97="","",'TD Siniestros Daños'!F97)</f>
        <v/>
      </c>
      <c r="H98" s="24" t="str">
        <f>IF('TD Siniestros Daños'!G97="","",'TD Siniestros Daños'!G97)</f>
        <v/>
      </c>
      <c r="I98" s="24" t="str">
        <f t="shared" si="1"/>
        <v/>
      </c>
      <c r="J98" s="28"/>
      <c r="K98" s="68" t="str">
        <f>IF('TD Siniestros Daños'!H97="","",'TD Siniestros Daños'!H97)</f>
        <v/>
      </c>
      <c r="L98" s="11" t="str">
        <f>IF('TD Siniestros Daños'!I97="","",'TD Siniestros Daños'!I97)</f>
        <v/>
      </c>
      <c r="M98" s="68" t="str">
        <f>IF('TD Siniestros Daños'!J97="","",'TD Siniestros Daños'!J97)</f>
        <v/>
      </c>
      <c r="N98" s="13" t="str">
        <f>IF('TD Siniestros Daños'!K97="","",'TD Siniestros Daños'!K97)</f>
        <v/>
      </c>
      <c r="O98" s="13" t="str">
        <f>IF('TD Siniestros Daños'!L97="","",'TD Siniestros Daños'!L97)</f>
        <v/>
      </c>
      <c r="P98" s="13" t="str">
        <f>IF('TD Siniestros Daños'!M97="","",'TD Siniestros Daños'!M97)</f>
        <v/>
      </c>
    </row>
    <row r="99" spans="2:16" x14ac:dyDescent="0.35">
      <c r="B99" s="22" t="str">
        <f>IF('TD Siniestros Daños'!A98="","",'TD Siniestros Daños'!A98)</f>
        <v/>
      </c>
      <c r="C99" s="22" t="str">
        <f>IF('TD Siniestros Daños'!B98="","",'TD Siniestros Daños'!B98)</f>
        <v/>
      </c>
      <c r="D99" s="22" t="str">
        <f>IF('TD Siniestros Daños'!C98="","",'TD Siniestros Daños'!C98)</f>
        <v/>
      </c>
      <c r="E99" s="30" t="str">
        <f>IF('TD Siniestros Daños'!D98="","",'TD Siniestros Daños'!D98)</f>
        <v/>
      </c>
      <c r="F99" s="24" t="str">
        <f>IF('TD Siniestros Daños'!E98="","",'TD Siniestros Daños'!E98)</f>
        <v/>
      </c>
      <c r="G99" s="24" t="str">
        <f>IF('TD Siniestros Daños'!F98="","",'TD Siniestros Daños'!F98)</f>
        <v/>
      </c>
      <c r="H99" s="24" t="str">
        <f>IF('TD Siniestros Daños'!G98="","",'TD Siniestros Daños'!G98)</f>
        <v/>
      </c>
      <c r="I99" s="24" t="str">
        <f t="shared" si="1"/>
        <v/>
      </c>
      <c r="J99" s="28"/>
      <c r="K99" s="68" t="str">
        <f>IF('TD Siniestros Daños'!H98="","",'TD Siniestros Daños'!H98)</f>
        <v/>
      </c>
      <c r="L99" s="11" t="str">
        <f>IF('TD Siniestros Daños'!I98="","",'TD Siniestros Daños'!I98)</f>
        <v/>
      </c>
      <c r="M99" s="68" t="str">
        <f>IF('TD Siniestros Daños'!J98="","",'TD Siniestros Daños'!J98)</f>
        <v/>
      </c>
      <c r="N99" s="13" t="str">
        <f>IF('TD Siniestros Daños'!K98="","",'TD Siniestros Daños'!K98)</f>
        <v/>
      </c>
      <c r="O99" s="13" t="str">
        <f>IF('TD Siniestros Daños'!L98="","",'TD Siniestros Daños'!L98)</f>
        <v/>
      </c>
      <c r="P99" s="13" t="str">
        <f>IF('TD Siniestros Daños'!M98="","",'TD Siniestros Daños'!M98)</f>
        <v/>
      </c>
    </row>
    <row r="100" spans="2:16" x14ac:dyDescent="0.35">
      <c r="B100" s="22" t="str">
        <f>IF('TD Siniestros Daños'!A99="","",'TD Siniestros Daños'!A99)</f>
        <v/>
      </c>
      <c r="C100" s="22" t="str">
        <f>IF('TD Siniestros Daños'!B99="","",'TD Siniestros Daños'!B99)</f>
        <v/>
      </c>
      <c r="D100" s="22" t="str">
        <f>IF('TD Siniestros Daños'!C99="","",'TD Siniestros Daños'!C99)</f>
        <v/>
      </c>
      <c r="E100" s="30" t="str">
        <f>IF('TD Siniestros Daños'!D99="","",'TD Siniestros Daños'!D99)</f>
        <v/>
      </c>
      <c r="F100" s="24" t="str">
        <f>IF('TD Siniestros Daños'!E99="","",'TD Siniestros Daños'!E99)</f>
        <v/>
      </c>
      <c r="G100" s="24" t="str">
        <f>IF('TD Siniestros Daños'!F99="","",'TD Siniestros Daños'!F99)</f>
        <v/>
      </c>
      <c r="H100" s="24" t="str">
        <f>IF('TD Siniestros Daños'!G99="","",'TD Siniestros Daños'!G99)</f>
        <v/>
      </c>
      <c r="I100" s="24" t="str">
        <f t="shared" si="1"/>
        <v/>
      </c>
      <c r="J100" s="28"/>
      <c r="K100" s="68" t="str">
        <f>IF('TD Siniestros Daños'!H99="","",'TD Siniestros Daños'!H99)</f>
        <v/>
      </c>
      <c r="L100" s="11" t="str">
        <f>IF('TD Siniestros Daños'!I99="","",'TD Siniestros Daños'!I99)</f>
        <v/>
      </c>
      <c r="M100" s="68" t="str">
        <f>IF('TD Siniestros Daños'!J99="","",'TD Siniestros Daños'!J99)</f>
        <v/>
      </c>
      <c r="N100" s="13" t="str">
        <f>IF('TD Siniestros Daños'!K99="","",'TD Siniestros Daños'!K99)</f>
        <v/>
      </c>
      <c r="O100" s="13" t="str">
        <f>IF('TD Siniestros Daños'!L99="","",'TD Siniestros Daños'!L99)</f>
        <v/>
      </c>
      <c r="P100" s="13" t="str">
        <f>IF('TD Siniestros Daños'!M99="","",'TD Siniestros Daños'!M99)</f>
        <v/>
      </c>
    </row>
    <row r="101" spans="2:16" x14ac:dyDescent="0.35">
      <c r="B101" s="22" t="str">
        <f>IF('TD Siniestros Daños'!A100="","",'TD Siniestros Daños'!A100)</f>
        <v/>
      </c>
      <c r="C101" s="22" t="str">
        <f>IF('TD Siniestros Daños'!B100="","",'TD Siniestros Daños'!B100)</f>
        <v/>
      </c>
      <c r="D101" s="22" t="str">
        <f>IF('TD Siniestros Daños'!C100="","",'TD Siniestros Daños'!C100)</f>
        <v/>
      </c>
      <c r="E101" s="30" t="str">
        <f>IF('TD Siniestros Daños'!D100="","",'TD Siniestros Daños'!D100)</f>
        <v/>
      </c>
      <c r="F101" s="24" t="str">
        <f>IF('TD Siniestros Daños'!E100="","",'TD Siniestros Daños'!E100)</f>
        <v/>
      </c>
      <c r="G101" s="24" t="str">
        <f>IF('TD Siniestros Daños'!F100="","",'TD Siniestros Daños'!F100)</f>
        <v/>
      </c>
      <c r="H101" s="24" t="str">
        <f>IF('TD Siniestros Daños'!G100="","",'TD Siniestros Daños'!G100)</f>
        <v/>
      </c>
      <c r="I101" s="24" t="str">
        <f t="shared" si="1"/>
        <v/>
      </c>
      <c r="J101" s="28"/>
      <c r="K101" s="68" t="str">
        <f>IF('TD Siniestros Daños'!H100="","",'TD Siniestros Daños'!H100)</f>
        <v/>
      </c>
      <c r="L101" s="11" t="str">
        <f>IF('TD Siniestros Daños'!I100="","",'TD Siniestros Daños'!I100)</f>
        <v/>
      </c>
      <c r="M101" s="68" t="str">
        <f>IF('TD Siniestros Daños'!J100="","",'TD Siniestros Daños'!J100)</f>
        <v/>
      </c>
      <c r="N101" s="13" t="str">
        <f>IF('TD Siniestros Daños'!K100="","",'TD Siniestros Daños'!K100)</f>
        <v/>
      </c>
      <c r="O101" s="13" t="str">
        <f>IF('TD Siniestros Daños'!L100="","",'TD Siniestros Daños'!L100)</f>
        <v/>
      </c>
      <c r="P101" s="13" t="str">
        <f>IF('TD Siniestros Daños'!M100="","",'TD Siniestros Daños'!M100)</f>
        <v/>
      </c>
    </row>
    <row r="102" spans="2:16" x14ac:dyDescent="0.35">
      <c r="B102" s="22" t="str">
        <f>IF('TD Siniestros Daños'!A101="","",'TD Siniestros Daños'!A101)</f>
        <v/>
      </c>
      <c r="C102" s="22" t="str">
        <f>IF('TD Siniestros Daños'!B101="","",'TD Siniestros Daños'!B101)</f>
        <v/>
      </c>
      <c r="D102" s="22" t="str">
        <f>IF('TD Siniestros Daños'!C101="","",'TD Siniestros Daños'!C101)</f>
        <v/>
      </c>
      <c r="E102" s="30" t="str">
        <f>IF('TD Siniestros Daños'!D101="","",'TD Siniestros Daños'!D101)</f>
        <v/>
      </c>
      <c r="F102" s="24" t="str">
        <f>IF('TD Siniestros Daños'!E101="","",'TD Siniestros Daños'!E101)</f>
        <v/>
      </c>
      <c r="G102" s="24" t="str">
        <f>IF('TD Siniestros Daños'!F101="","",'TD Siniestros Daños'!F101)</f>
        <v/>
      </c>
      <c r="H102" s="24" t="str">
        <f>IF('TD Siniestros Daños'!G101="","",'TD Siniestros Daños'!G101)</f>
        <v/>
      </c>
      <c r="I102" s="24" t="str">
        <f t="shared" si="1"/>
        <v/>
      </c>
      <c r="J102" s="28"/>
      <c r="K102" s="68" t="str">
        <f>IF('TD Siniestros Daños'!H101="","",'TD Siniestros Daños'!H101)</f>
        <v/>
      </c>
      <c r="L102" s="11" t="str">
        <f>IF('TD Siniestros Daños'!I101="","",'TD Siniestros Daños'!I101)</f>
        <v/>
      </c>
      <c r="M102" s="68" t="str">
        <f>IF('TD Siniestros Daños'!J101="","",'TD Siniestros Daños'!J101)</f>
        <v/>
      </c>
      <c r="N102" s="13" t="str">
        <f>IF('TD Siniestros Daños'!K101="","",'TD Siniestros Daños'!K101)</f>
        <v/>
      </c>
      <c r="O102" s="13" t="str">
        <f>IF('TD Siniestros Daños'!L101="","",'TD Siniestros Daños'!L101)</f>
        <v/>
      </c>
      <c r="P102" s="13" t="str">
        <f>IF('TD Siniestros Daños'!M101="","",'TD Siniestros Daños'!M101)</f>
        <v/>
      </c>
    </row>
    <row r="103" spans="2:16" x14ac:dyDescent="0.35">
      <c r="B103" s="22" t="str">
        <f>IF('TD Siniestros Daños'!A102="","",'TD Siniestros Daños'!A102)</f>
        <v/>
      </c>
      <c r="C103" s="22" t="str">
        <f>IF('TD Siniestros Daños'!B102="","",'TD Siniestros Daños'!B102)</f>
        <v/>
      </c>
      <c r="D103" s="22" t="str">
        <f>IF('TD Siniestros Daños'!C102="","",'TD Siniestros Daños'!C102)</f>
        <v/>
      </c>
      <c r="E103" s="30" t="str">
        <f>IF('TD Siniestros Daños'!D102="","",'TD Siniestros Daños'!D102)</f>
        <v/>
      </c>
      <c r="F103" s="24" t="str">
        <f>IF('TD Siniestros Daños'!E102="","",'TD Siniestros Daños'!E102)</f>
        <v/>
      </c>
      <c r="G103" s="24" t="str">
        <f>IF('TD Siniestros Daños'!F102="","",'TD Siniestros Daños'!F102)</f>
        <v/>
      </c>
      <c r="H103" s="24" t="str">
        <f>IF('TD Siniestros Daños'!G102="","",'TD Siniestros Daños'!G102)</f>
        <v/>
      </c>
      <c r="I103" s="24" t="str">
        <f t="shared" si="1"/>
        <v/>
      </c>
      <c r="J103" s="28"/>
      <c r="K103" s="68" t="str">
        <f>IF('TD Siniestros Daños'!H102="","",'TD Siniestros Daños'!H102)</f>
        <v/>
      </c>
      <c r="L103" s="11" t="str">
        <f>IF('TD Siniestros Daños'!I102="","",'TD Siniestros Daños'!I102)</f>
        <v/>
      </c>
      <c r="M103" s="68" t="str">
        <f>IF('TD Siniestros Daños'!J102="","",'TD Siniestros Daños'!J102)</f>
        <v/>
      </c>
      <c r="N103" s="13" t="str">
        <f>IF('TD Siniestros Daños'!K102="","",'TD Siniestros Daños'!K102)</f>
        <v/>
      </c>
      <c r="O103" s="13" t="str">
        <f>IF('TD Siniestros Daños'!L102="","",'TD Siniestros Daños'!L102)</f>
        <v/>
      </c>
      <c r="P103" s="13" t="str">
        <f>IF('TD Siniestros Daños'!M102="","",'TD Siniestros Daños'!M102)</f>
        <v/>
      </c>
    </row>
    <row r="104" spans="2:16" x14ac:dyDescent="0.35">
      <c r="B104" s="22" t="str">
        <f>IF('TD Siniestros Daños'!A103="","",'TD Siniestros Daños'!A103)</f>
        <v/>
      </c>
      <c r="C104" s="22" t="str">
        <f>IF('TD Siniestros Daños'!B103="","",'TD Siniestros Daños'!B103)</f>
        <v/>
      </c>
      <c r="D104" s="22" t="str">
        <f>IF('TD Siniestros Daños'!C103="","",'TD Siniestros Daños'!C103)</f>
        <v/>
      </c>
      <c r="E104" s="30" t="str">
        <f>IF('TD Siniestros Daños'!D103="","",'TD Siniestros Daños'!D103)</f>
        <v/>
      </c>
      <c r="F104" s="24" t="str">
        <f>IF('TD Siniestros Daños'!E103="","",'TD Siniestros Daños'!E103)</f>
        <v/>
      </c>
      <c r="G104" s="24" t="str">
        <f>IF('TD Siniestros Daños'!F103="","",'TD Siniestros Daños'!F103)</f>
        <v/>
      </c>
      <c r="H104" s="24" t="str">
        <f>IF('TD Siniestros Daños'!G103="","",'TD Siniestros Daños'!G103)</f>
        <v/>
      </c>
      <c r="I104" s="24" t="str">
        <f t="shared" si="1"/>
        <v/>
      </c>
      <c r="J104" s="28"/>
      <c r="K104" s="68" t="str">
        <f>IF('TD Siniestros Daños'!H103="","",'TD Siniestros Daños'!H103)</f>
        <v/>
      </c>
      <c r="L104" s="11" t="str">
        <f>IF('TD Siniestros Daños'!I103="","",'TD Siniestros Daños'!I103)</f>
        <v/>
      </c>
      <c r="M104" s="68" t="str">
        <f>IF('TD Siniestros Daños'!J103="","",'TD Siniestros Daños'!J103)</f>
        <v/>
      </c>
      <c r="N104" s="13" t="str">
        <f>IF('TD Siniestros Daños'!K103="","",'TD Siniestros Daños'!K103)</f>
        <v/>
      </c>
      <c r="O104" s="13" t="str">
        <f>IF('TD Siniestros Daños'!L103="","",'TD Siniestros Daños'!L103)</f>
        <v/>
      </c>
      <c r="P104" s="13" t="str">
        <f>IF('TD Siniestros Daños'!M103="","",'TD Siniestros Daños'!M103)</f>
        <v/>
      </c>
    </row>
    <row r="105" spans="2:16" x14ac:dyDescent="0.35">
      <c r="B105" s="22" t="str">
        <f>IF('TD Siniestros Daños'!A104="","",'TD Siniestros Daños'!A104)</f>
        <v/>
      </c>
      <c r="C105" s="22" t="str">
        <f>IF('TD Siniestros Daños'!B104="","",'TD Siniestros Daños'!B104)</f>
        <v/>
      </c>
      <c r="D105" s="22" t="str">
        <f>IF('TD Siniestros Daños'!C104="","",'TD Siniestros Daños'!C104)</f>
        <v/>
      </c>
      <c r="E105" s="30" t="str">
        <f>IF('TD Siniestros Daños'!D104="","",'TD Siniestros Daños'!D104)</f>
        <v/>
      </c>
      <c r="F105" s="24" t="str">
        <f>IF('TD Siniestros Daños'!E104="","",'TD Siniestros Daños'!E104)</f>
        <v/>
      </c>
      <c r="G105" s="24" t="str">
        <f>IF('TD Siniestros Daños'!F104="","",'TD Siniestros Daños'!F104)</f>
        <v/>
      </c>
      <c r="H105" s="24" t="str">
        <f>IF('TD Siniestros Daños'!G104="","",'TD Siniestros Daños'!G104)</f>
        <v/>
      </c>
      <c r="I105" s="24" t="str">
        <f t="shared" si="1"/>
        <v/>
      </c>
      <c r="J105" s="28"/>
      <c r="K105" s="68" t="str">
        <f>IF('TD Siniestros Daños'!H104="","",'TD Siniestros Daños'!H104)</f>
        <v/>
      </c>
      <c r="L105" s="11" t="str">
        <f>IF('TD Siniestros Daños'!I104="","",'TD Siniestros Daños'!I104)</f>
        <v/>
      </c>
      <c r="M105" s="68" t="str">
        <f>IF('TD Siniestros Daños'!J104="","",'TD Siniestros Daños'!J104)</f>
        <v/>
      </c>
      <c r="N105" s="13" t="str">
        <f>IF('TD Siniestros Daños'!K104="","",'TD Siniestros Daños'!K104)</f>
        <v/>
      </c>
      <c r="O105" s="13" t="str">
        <f>IF('TD Siniestros Daños'!L104="","",'TD Siniestros Daños'!L104)</f>
        <v/>
      </c>
      <c r="P105" s="13" t="str">
        <f>IF('TD Siniestros Daños'!M104="","",'TD Siniestros Daños'!M104)</f>
        <v/>
      </c>
    </row>
    <row r="106" spans="2:16" x14ac:dyDescent="0.35">
      <c r="B106" s="22" t="str">
        <f>IF('TD Siniestros Daños'!A105="","",'TD Siniestros Daños'!A105)</f>
        <v/>
      </c>
      <c r="C106" s="22" t="str">
        <f>IF('TD Siniestros Daños'!B105="","",'TD Siniestros Daños'!B105)</f>
        <v/>
      </c>
      <c r="D106" s="22" t="str">
        <f>IF('TD Siniestros Daños'!C105="","",'TD Siniestros Daños'!C105)</f>
        <v/>
      </c>
      <c r="E106" s="30" t="str">
        <f>IF('TD Siniestros Daños'!D105="","",'TD Siniestros Daños'!D105)</f>
        <v/>
      </c>
      <c r="F106" s="24" t="str">
        <f>IF('TD Siniestros Daños'!E105="","",'TD Siniestros Daños'!E105)</f>
        <v/>
      </c>
      <c r="G106" s="24" t="str">
        <f>IF('TD Siniestros Daños'!F105="","",'TD Siniestros Daños'!F105)</f>
        <v/>
      </c>
      <c r="H106" s="24" t="str">
        <f>IF('TD Siniestros Daños'!G105="","",'TD Siniestros Daños'!G105)</f>
        <v/>
      </c>
      <c r="I106" s="24" t="str">
        <f t="shared" si="1"/>
        <v/>
      </c>
      <c r="J106" s="28"/>
      <c r="K106" s="68" t="str">
        <f>IF('TD Siniestros Daños'!H105="","",'TD Siniestros Daños'!H105)</f>
        <v/>
      </c>
      <c r="L106" s="11" t="str">
        <f>IF('TD Siniestros Daños'!I105="","",'TD Siniestros Daños'!I105)</f>
        <v/>
      </c>
      <c r="M106" s="68" t="str">
        <f>IF('TD Siniestros Daños'!J105="","",'TD Siniestros Daños'!J105)</f>
        <v/>
      </c>
      <c r="N106" s="13" t="str">
        <f>IF('TD Siniestros Daños'!K105="","",'TD Siniestros Daños'!K105)</f>
        <v/>
      </c>
      <c r="O106" s="13" t="str">
        <f>IF('TD Siniestros Daños'!L105="","",'TD Siniestros Daños'!L105)</f>
        <v/>
      </c>
      <c r="P106" s="13" t="str">
        <f>IF('TD Siniestros Daños'!M105="","",'TD Siniestros Daños'!M105)</f>
        <v/>
      </c>
    </row>
    <row r="107" spans="2:16" x14ac:dyDescent="0.35">
      <c r="B107" s="22" t="str">
        <f>IF('TD Siniestros Daños'!A106="","",'TD Siniestros Daños'!A106)</f>
        <v/>
      </c>
      <c r="C107" s="22" t="str">
        <f>IF('TD Siniestros Daños'!B106="","",'TD Siniestros Daños'!B106)</f>
        <v/>
      </c>
      <c r="D107" s="22" t="str">
        <f>IF('TD Siniestros Daños'!C106="","",'TD Siniestros Daños'!C106)</f>
        <v/>
      </c>
      <c r="E107" s="30" t="str">
        <f>IF('TD Siniestros Daños'!D106="","",'TD Siniestros Daños'!D106)</f>
        <v/>
      </c>
      <c r="F107" s="24" t="str">
        <f>IF('TD Siniestros Daños'!E106="","",'TD Siniestros Daños'!E106)</f>
        <v/>
      </c>
      <c r="G107" s="24" t="str">
        <f>IF('TD Siniestros Daños'!F106="","",'TD Siniestros Daños'!F106)</f>
        <v/>
      </c>
      <c r="H107" s="24" t="str">
        <f>IF('TD Siniestros Daños'!G106="","",'TD Siniestros Daños'!G106)</f>
        <v/>
      </c>
      <c r="I107" s="24" t="str">
        <f t="shared" si="1"/>
        <v/>
      </c>
      <c r="J107" s="28"/>
      <c r="K107" s="68" t="str">
        <f>IF('TD Siniestros Daños'!H106="","",'TD Siniestros Daños'!H106)</f>
        <v/>
      </c>
      <c r="L107" s="11" t="str">
        <f>IF('TD Siniestros Daños'!I106="","",'TD Siniestros Daños'!I106)</f>
        <v/>
      </c>
      <c r="M107" s="68" t="str">
        <f>IF('TD Siniestros Daños'!J106="","",'TD Siniestros Daños'!J106)</f>
        <v/>
      </c>
      <c r="N107" s="13" t="str">
        <f>IF('TD Siniestros Daños'!K106="","",'TD Siniestros Daños'!K106)</f>
        <v/>
      </c>
      <c r="O107" s="13" t="str">
        <f>IF('TD Siniestros Daños'!L106="","",'TD Siniestros Daños'!L106)</f>
        <v/>
      </c>
      <c r="P107" s="13" t="str">
        <f>IF('TD Siniestros Daños'!M106="","",'TD Siniestros Daños'!M106)</f>
        <v/>
      </c>
    </row>
    <row r="108" spans="2:16" x14ac:dyDescent="0.35">
      <c r="B108" s="22" t="str">
        <f>IF('TD Siniestros Daños'!A107="","",'TD Siniestros Daños'!A107)</f>
        <v/>
      </c>
      <c r="C108" s="22" t="str">
        <f>IF('TD Siniestros Daños'!B107="","",'TD Siniestros Daños'!B107)</f>
        <v/>
      </c>
      <c r="D108" s="22" t="str">
        <f>IF('TD Siniestros Daños'!C107="","",'TD Siniestros Daños'!C107)</f>
        <v/>
      </c>
      <c r="E108" s="30" t="str">
        <f>IF('TD Siniestros Daños'!D107="","",'TD Siniestros Daños'!D107)</f>
        <v/>
      </c>
      <c r="F108" s="24" t="str">
        <f>IF('TD Siniestros Daños'!E107="","",'TD Siniestros Daños'!E107)</f>
        <v/>
      </c>
      <c r="G108" s="24" t="str">
        <f>IF('TD Siniestros Daños'!F107="","",'TD Siniestros Daños'!F107)</f>
        <v/>
      </c>
      <c r="H108" s="24" t="str">
        <f>IF('TD Siniestros Daños'!G107="","",'TD Siniestros Daños'!G107)</f>
        <v/>
      </c>
      <c r="I108" s="24" t="str">
        <f t="shared" si="1"/>
        <v/>
      </c>
      <c r="J108" s="28"/>
      <c r="K108" s="68" t="str">
        <f>IF('TD Siniestros Daños'!H107="","",'TD Siniestros Daños'!H107)</f>
        <v/>
      </c>
      <c r="L108" s="11" t="str">
        <f>IF('TD Siniestros Daños'!I107="","",'TD Siniestros Daños'!I107)</f>
        <v/>
      </c>
      <c r="M108" s="68" t="str">
        <f>IF('TD Siniestros Daños'!J107="","",'TD Siniestros Daños'!J107)</f>
        <v/>
      </c>
      <c r="N108" s="13" t="str">
        <f>IF('TD Siniestros Daños'!K107="","",'TD Siniestros Daños'!K107)</f>
        <v/>
      </c>
      <c r="O108" s="13" t="str">
        <f>IF('TD Siniestros Daños'!L107="","",'TD Siniestros Daños'!L107)</f>
        <v/>
      </c>
      <c r="P108" s="13" t="str">
        <f>IF('TD Siniestros Daños'!M107="","",'TD Siniestros Daños'!M107)</f>
        <v/>
      </c>
    </row>
    <row r="109" spans="2:16" x14ac:dyDescent="0.35">
      <c r="B109" s="22" t="str">
        <f>IF('TD Siniestros Daños'!A108="","",'TD Siniestros Daños'!A108)</f>
        <v/>
      </c>
      <c r="C109" s="22" t="str">
        <f>IF('TD Siniestros Daños'!B108="","",'TD Siniestros Daños'!B108)</f>
        <v/>
      </c>
      <c r="D109" s="22" t="str">
        <f>IF('TD Siniestros Daños'!C108="","",'TD Siniestros Daños'!C108)</f>
        <v/>
      </c>
      <c r="E109" s="30" t="str">
        <f>IF('TD Siniestros Daños'!D108="","",'TD Siniestros Daños'!D108)</f>
        <v/>
      </c>
      <c r="F109" s="24" t="str">
        <f>IF('TD Siniestros Daños'!E108="","",'TD Siniestros Daños'!E108)</f>
        <v/>
      </c>
      <c r="G109" s="24" t="str">
        <f>IF('TD Siniestros Daños'!F108="","",'TD Siniestros Daños'!F108)</f>
        <v/>
      </c>
      <c r="H109" s="24" t="str">
        <f>IF('TD Siniestros Daños'!G108="","",'TD Siniestros Daños'!G108)</f>
        <v/>
      </c>
      <c r="I109" s="24" t="str">
        <f t="shared" si="1"/>
        <v/>
      </c>
      <c r="J109" s="28"/>
      <c r="K109" s="68" t="str">
        <f>IF('TD Siniestros Daños'!H108="","",'TD Siniestros Daños'!H108)</f>
        <v/>
      </c>
      <c r="L109" s="11" t="str">
        <f>IF('TD Siniestros Daños'!I108="","",'TD Siniestros Daños'!I108)</f>
        <v/>
      </c>
      <c r="M109" s="68" t="str">
        <f>IF('TD Siniestros Daños'!J108="","",'TD Siniestros Daños'!J108)</f>
        <v/>
      </c>
      <c r="N109" s="13" t="str">
        <f>IF('TD Siniestros Daños'!K108="","",'TD Siniestros Daños'!K108)</f>
        <v/>
      </c>
      <c r="O109" s="13" t="str">
        <f>IF('TD Siniestros Daños'!L108="","",'TD Siniestros Daños'!L108)</f>
        <v/>
      </c>
      <c r="P109" s="13" t="str">
        <f>IF('TD Siniestros Daños'!M108="","",'TD Siniestros Daños'!M108)</f>
        <v/>
      </c>
    </row>
    <row r="110" spans="2:16" x14ac:dyDescent="0.35">
      <c r="B110" s="22" t="str">
        <f>IF('TD Siniestros Daños'!A109="","",'TD Siniestros Daños'!A109)</f>
        <v/>
      </c>
      <c r="C110" s="22" t="str">
        <f>IF('TD Siniestros Daños'!B109="","",'TD Siniestros Daños'!B109)</f>
        <v/>
      </c>
      <c r="D110" s="22" t="str">
        <f>IF('TD Siniestros Daños'!C109="","",'TD Siniestros Daños'!C109)</f>
        <v/>
      </c>
      <c r="E110" s="30" t="str">
        <f>IF('TD Siniestros Daños'!D109="","",'TD Siniestros Daños'!D109)</f>
        <v/>
      </c>
      <c r="F110" s="24" t="str">
        <f>IF('TD Siniestros Daños'!E109="","",'TD Siniestros Daños'!E109)</f>
        <v/>
      </c>
      <c r="G110" s="24" t="str">
        <f>IF('TD Siniestros Daños'!F109="","",'TD Siniestros Daños'!F109)</f>
        <v/>
      </c>
      <c r="H110" s="24" t="str">
        <f>IF('TD Siniestros Daños'!G109="","",'TD Siniestros Daños'!G109)</f>
        <v/>
      </c>
      <c r="I110" s="24" t="str">
        <f t="shared" si="1"/>
        <v/>
      </c>
      <c r="J110" s="28"/>
      <c r="K110" s="68" t="str">
        <f>IF('TD Siniestros Daños'!H109="","",'TD Siniestros Daños'!H109)</f>
        <v/>
      </c>
      <c r="L110" s="11" t="str">
        <f>IF('TD Siniestros Daños'!I109="","",'TD Siniestros Daños'!I109)</f>
        <v/>
      </c>
      <c r="M110" s="68" t="str">
        <f>IF('TD Siniestros Daños'!J109="","",'TD Siniestros Daños'!J109)</f>
        <v/>
      </c>
      <c r="N110" s="13" t="str">
        <f>IF('TD Siniestros Daños'!K109="","",'TD Siniestros Daños'!K109)</f>
        <v/>
      </c>
      <c r="O110" s="13" t="str">
        <f>IF('TD Siniestros Daños'!L109="","",'TD Siniestros Daños'!L109)</f>
        <v/>
      </c>
      <c r="P110" s="13" t="str">
        <f>IF('TD Siniestros Daños'!M109="","",'TD Siniestros Daños'!M109)</f>
        <v/>
      </c>
    </row>
    <row r="111" spans="2:16" x14ac:dyDescent="0.35">
      <c r="B111" s="22" t="str">
        <f>IF('TD Siniestros Daños'!A110="","",'TD Siniestros Daños'!A110)</f>
        <v/>
      </c>
      <c r="C111" s="22" t="str">
        <f>IF('TD Siniestros Daños'!B110="","",'TD Siniestros Daños'!B110)</f>
        <v/>
      </c>
      <c r="D111" s="22" t="str">
        <f>IF('TD Siniestros Daños'!C110="","",'TD Siniestros Daños'!C110)</f>
        <v/>
      </c>
      <c r="E111" s="30" t="str">
        <f>IF('TD Siniestros Daños'!D110="","",'TD Siniestros Daños'!D110)</f>
        <v/>
      </c>
      <c r="F111" s="24" t="str">
        <f>IF('TD Siniestros Daños'!E110="","",'TD Siniestros Daños'!E110)</f>
        <v/>
      </c>
      <c r="G111" s="24" t="str">
        <f>IF('TD Siniestros Daños'!F110="","",'TD Siniestros Daños'!F110)</f>
        <v/>
      </c>
      <c r="H111" s="24" t="str">
        <f>IF('TD Siniestros Daños'!G110="","",'TD Siniestros Daños'!G110)</f>
        <v/>
      </c>
      <c r="I111" s="24" t="str">
        <f t="shared" si="1"/>
        <v/>
      </c>
      <c r="J111" s="28"/>
      <c r="K111" s="68" t="str">
        <f>IF('TD Siniestros Daños'!H110="","",'TD Siniestros Daños'!H110)</f>
        <v/>
      </c>
      <c r="L111" s="11" t="str">
        <f>IF('TD Siniestros Daños'!I110="","",'TD Siniestros Daños'!I110)</f>
        <v/>
      </c>
      <c r="M111" s="68" t="str">
        <f>IF('TD Siniestros Daños'!J110="","",'TD Siniestros Daños'!J110)</f>
        <v/>
      </c>
      <c r="N111" s="13" t="str">
        <f>IF('TD Siniestros Daños'!K110="","",'TD Siniestros Daños'!K110)</f>
        <v/>
      </c>
      <c r="O111" s="13" t="str">
        <f>IF('TD Siniestros Daños'!L110="","",'TD Siniestros Daños'!L110)</f>
        <v/>
      </c>
      <c r="P111" s="13" t="str">
        <f>IF('TD Siniestros Daños'!M110="","",'TD Siniestros Daños'!M110)</f>
        <v/>
      </c>
    </row>
    <row r="112" spans="2:16" x14ac:dyDescent="0.35">
      <c r="B112" s="22" t="str">
        <f>IF('TD Siniestros Daños'!A111="","",'TD Siniestros Daños'!A111)</f>
        <v/>
      </c>
      <c r="C112" s="22" t="str">
        <f>IF('TD Siniestros Daños'!B111="","",'TD Siniestros Daños'!B111)</f>
        <v/>
      </c>
      <c r="D112" s="22" t="str">
        <f>IF('TD Siniestros Daños'!C111="","",'TD Siniestros Daños'!C111)</f>
        <v/>
      </c>
      <c r="E112" s="30" t="str">
        <f>IF('TD Siniestros Daños'!D111="","",'TD Siniestros Daños'!D111)</f>
        <v/>
      </c>
      <c r="F112" s="24" t="str">
        <f>IF('TD Siniestros Daños'!E111="","",'TD Siniestros Daños'!E111)</f>
        <v/>
      </c>
      <c r="G112" s="24" t="str">
        <f>IF('TD Siniestros Daños'!F111="","",'TD Siniestros Daños'!F111)</f>
        <v/>
      </c>
      <c r="H112" s="24" t="str">
        <f>IF('TD Siniestros Daños'!G111="","",'TD Siniestros Daños'!G111)</f>
        <v/>
      </c>
      <c r="I112" s="24" t="str">
        <f t="shared" si="1"/>
        <v/>
      </c>
      <c r="J112" s="28"/>
      <c r="K112" s="68" t="str">
        <f>IF('TD Siniestros Daños'!H111="","",'TD Siniestros Daños'!H111)</f>
        <v/>
      </c>
      <c r="L112" s="11" t="str">
        <f>IF('TD Siniestros Daños'!I111="","",'TD Siniestros Daños'!I111)</f>
        <v/>
      </c>
      <c r="M112" s="68" t="str">
        <f>IF('TD Siniestros Daños'!J111="","",'TD Siniestros Daños'!J111)</f>
        <v/>
      </c>
      <c r="N112" s="13" t="str">
        <f>IF('TD Siniestros Daños'!K111="","",'TD Siniestros Daños'!K111)</f>
        <v/>
      </c>
      <c r="O112" s="13" t="str">
        <f>IF('TD Siniestros Daños'!L111="","",'TD Siniestros Daños'!L111)</f>
        <v/>
      </c>
      <c r="P112" s="13" t="str">
        <f>IF('TD Siniestros Daños'!M111="","",'TD Siniestros Daños'!M111)</f>
        <v/>
      </c>
    </row>
    <row r="113" spans="2:16" x14ac:dyDescent="0.35">
      <c r="B113" s="22" t="str">
        <f>IF('TD Siniestros Daños'!A112="","",'TD Siniestros Daños'!A112)</f>
        <v/>
      </c>
      <c r="C113" s="22" t="str">
        <f>IF('TD Siniestros Daños'!B112="","",'TD Siniestros Daños'!B112)</f>
        <v/>
      </c>
      <c r="D113" s="22" t="str">
        <f>IF('TD Siniestros Daños'!C112="","",'TD Siniestros Daños'!C112)</f>
        <v/>
      </c>
      <c r="E113" s="30" t="str">
        <f>IF('TD Siniestros Daños'!D112="","",'TD Siniestros Daños'!D112)</f>
        <v/>
      </c>
      <c r="F113" s="24" t="str">
        <f>IF('TD Siniestros Daños'!E112="","",'TD Siniestros Daños'!E112)</f>
        <v/>
      </c>
      <c r="G113" s="24" t="str">
        <f>IF('TD Siniestros Daños'!F112="","",'TD Siniestros Daños'!F112)</f>
        <v/>
      </c>
      <c r="H113" s="24" t="str">
        <f>IF('TD Siniestros Daños'!G112="","",'TD Siniestros Daños'!G112)</f>
        <v/>
      </c>
      <c r="I113" s="24" t="str">
        <f t="shared" si="1"/>
        <v/>
      </c>
      <c r="J113" s="28"/>
      <c r="K113" s="68" t="str">
        <f>IF('TD Siniestros Daños'!H112="","",'TD Siniestros Daños'!H112)</f>
        <v/>
      </c>
      <c r="L113" s="11" t="str">
        <f>IF('TD Siniestros Daños'!I112="","",'TD Siniestros Daños'!I112)</f>
        <v/>
      </c>
      <c r="M113" s="68" t="str">
        <f>IF('TD Siniestros Daños'!J112="","",'TD Siniestros Daños'!J112)</f>
        <v/>
      </c>
      <c r="N113" s="13" t="str">
        <f>IF('TD Siniestros Daños'!K112="","",'TD Siniestros Daños'!K112)</f>
        <v/>
      </c>
      <c r="O113" s="13" t="str">
        <f>IF('TD Siniestros Daños'!L112="","",'TD Siniestros Daños'!L112)</f>
        <v/>
      </c>
      <c r="P113" s="13" t="str">
        <f>IF('TD Siniestros Daños'!M112="","",'TD Siniestros Daños'!M112)</f>
        <v/>
      </c>
    </row>
    <row r="114" spans="2:16" x14ac:dyDescent="0.35">
      <c r="B114" s="22" t="str">
        <f>IF('TD Siniestros Daños'!A113="","",'TD Siniestros Daños'!A113)</f>
        <v/>
      </c>
      <c r="C114" s="22" t="str">
        <f>IF('TD Siniestros Daños'!B113="","",'TD Siniestros Daños'!B113)</f>
        <v/>
      </c>
      <c r="D114" s="22" t="str">
        <f>IF('TD Siniestros Daños'!C113="","",'TD Siniestros Daños'!C113)</f>
        <v/>
      </c>
      <c r="E114" s="30" t="str">
        <f>IF('TD Siniestros Daños'!D113="","",'TD Siniestros Daños'!D113)</f>
        <v/>
      </c>
      <c r="F114" s="24" t="str">
        <f>IF('TD Siniestros Daños'!E113="","",'TD Siniestros Daños'!E113)</f>
        <v/>
      </c>
      <c r="G114" s="24" t="str">
        <f>IF('TD Siniestros Daños'!F113="","",'TD Siniestros Daños'!F113)</f>
        <v/>
      </c>
      <c r="H114" s="24" t="str">
        <f>IF('TD Siniestros Daños'!G113="","",'TD Siniestros Daños'!G113)</f>
        <v/>
      </c>
      <c r="I114" s="24" t="str">
        <f t="shared" si="1"/>
        <v/>
      </c>
      <c r="J114" s="28"/>
      <c r="K114" s="68" t="str">
        <f>IF('TD Siniestros Daños'!H113="","",'TD Siniestros Daños'!H113)</f>
        <v/>
      </c>
      <c r="L114" s="11" t="str">
        <f>IF('TD Siniestros Daños'!I113="","",'TD Siniestros Daños'!I113)</f>
        <v/>
      </c>
      <c r="M114" s="68" t="str">
        <f>IF('TD Siniestros Daños'!J113="","",'TD Siniestros Daños'!J113)</f>
        <v/>
      </c>
      <c r="N114" s="13" t="str">
        <f>IF('TD Siniestros Daños'!K113="","",'TD Siniestros Daños'!K113)</f>
        <v/>
      </c>
      <c r="O114" s="13" t="str">
        <f>IF('TD Siniestros Daños'!L113="","",'TD Siniestros Daños'!L113)</f>
        <v/>
      </c>
      <c r="P114" s="13" t="str">
        <f>IF('TD Siniestros Daños'!M113="","",'TD Siniestros Daños'!M113)</f>
        <v/>
      </c>
    </row>
    <row r="115" spans="2:16" x14ac:dyDescent="0.35">
      <c r="B115" s="22" t="str">
        <f>IF('TD Siniestros Daños'!A114="","",'TD Siniestros Daños'!A114)</f>
        <v/>
      </c>
      <c r="C115" s="22" t="str">
        <f>IF('TD Siniestros Daños'!B114="","",'TD Siniestros Daños'!B114)</f>
        <v/>
      </c>
      <c r="D115" s="22" t="str">
        <f>IF('TD Siniestros Daños'!C114="","",'TD Siniestros Daños'!C114)</f>
        <v/>
      </c>
      <c r="E115" s="30" t="str">
        <f>IF('TD Siniestros Daños'!D114="","",'TD Siniestros Daños'!D114)</f>
        <v/>
      </c>
      <c r="F115" s="24" t="str">
        <f>IF('TD Siniestros Daños'!E114="","",'TD Siniestros Daños'!E114)</f>
        <v/>
      </c>
      <c r="G115" s="24" t="str">
        <f>IF('TD Siniestros Daños'!F114="","",'TD Siniestros Daños'!F114)</f>
        <v/>
      </c>
      <c r="H115" s="24" t="str">
        <f>IF('TD Siniestros Daños'!G114="","",'TD Siniestros Daños'!G114)</f>
        <v/>
      </c>
      <c r="I115" s="24" t="str">
        <f t="shared" si="1"/>
        <v/>
      </c>
      <c r="J115" s="28"/>
      <c r="K115" s="68" t="str">
        <f>IF('TD Siniestros Daños'!H114="","",'TD Siniestros Daños'!H114)</f>
        <v/>
      </c>
      <c r="L115" s="11" t="str">
        <f>IF('TD Siniestros Daños'!I114="","",'TD Siniestros Daños'!I114)</f>
        <v/>
      </c>
      <c r="M115" s="68" t="str">
        <f>IF('TD Siniestros Daños'!J114="","",'TD Siniestros Daños'!J114)</f>
        <v/>
      </c>
      <c r="N115" s="13" t="str">
        <f>IF('TD Siniestros Daños'!K114="","",'TD Siniestros Daños'!K114)</f>
        <v/>
      </c>
      <c r="O115" s="13" t="str">
        <f>IF('TD Siniestros Daños'!L114="","",'TD Siniestros Daños'!L114)</f>
        <v/>
      </c>
      <c r="P115" s="13" t="str">
        <f>IF('TD Siniestros Daños'!M114="","",'TD Siniestros Daños'!M114)</f>
        <v/>
      </c>
    </row>
    <row r="116" spans="2:16" x14ac:dyDescent="0.35">
      <c r="B116" s="22" t="str">
        <f>IF('TD Siniestros Daños'!A115="","",'TD Siniestros Daños'!A115)</f>
        <v/>
      </c>
      <c r="C116" s="22" t="str">
        <f>IF('TD Siniestros Daños'!B115="","",'TD Siniestros Daños'!B115)</f>
        <v/>
      </c>
      <c r="D116" s="22" t="str">
        <f>IF('TD Siniestros Daños'!C115="","",'TD Siniestros Daños'!C115)</f>
        <v/>
      </c>
      <c r="E116" s="30" t="str">
        <f>IF('TD Siniestros Daños'!D115="","",'TD Siniestros Daños'!D115)</f>
        <v/>
      </c>
      <c r="F116" s="24" t="str">
        <f>IF('TD Siniestros Daños'!E115="","",'TD Siniestros Daños'!E115)</f>
        <v/>
      </c>
      <c r="G116" s="24" t="str">
        <f>IF('TD Siniestros Daños'!F115="","",'TD Siniestros Daños'!F115)</f>
        <v/>
      </c>
      <c r="H116" s="24" t="str">
        <f>IF('TD Siniestros Daños'!G115="","",'TD Siniestros Daños'!G115)</f>
        <v/>
      </c>
      <c r="I116" s="24" t="str">
        <f t="shared" si="1"/>
        <v/>
      </c>
      <c r="J116" s="28"/>
      <c r="K116" s="68" t="str">
        <f>IF('TD Siniestros Daños'!H115="","",'TD Siniestros Daños'!H115)</f>
        <v/>
      </c>
      <c r="L116" s="11" t="str">
        <f>IF('TD Siniestros Daños'!I115="","",'TD Siniestros Daños'!I115)</f>
        <v/>
      </c>
      <c r="M116" s="68" t="str">
        <f>IF('TD Siniestros Daños'!J115="","",'TD Siniestros Daños'!J115)</f>
        <v/>
      </c>
      <c r="N116" s="13" t="str">
        <f>IF('TD Siniestros Daños'!K115="","",'TD Siniestros Daños'!K115)</f>
        <v/>
      </c>
      <c r="O116" s="13" t="str">
        <f>IF('TD Siniestros Daños'!L115="","",'TD Siniestros Daños'!L115)</f>
        <v/>
      </c>
      <c r="P116" s="13" t="str">
        <f>IF('TD Siniestros Daños'!M115="","",'TD Siniestros Daños'!M115)</f>
        <v/>
      </c>
    </row>
    <row r="117" spans="2:16" x14ac:dyDescent="0.35">
      <c r="B117" s="22" t="str">
        <f>IF('TD Siniestros Daños'!A116="","",'TD Siniestros Daños'!A116)</f>
        <v/>
      </c>
      <c r="C117" s="22" t="str">
        <f>IF('TD Siniestros Daños'!B116="","",'TD Siniestros Daños'!B116)</f>
        <v/>
      </c>
      <c r="D117" s="22" t="str">
        <f>IF('TD Siniestros Daños'!C116="","",'TD Siniestros Daños'!C116)</f>
        <v/>
      </c>
      <c r="E117" s="30" t="str">
        <f>IF('TD Siniestros Daños'!D116="","",'TD Siniestros Daños'!D116)</f>
        <v/>
      </c>
      <c r="F117" s="24" t="str">
        <f>IF('TD Siniestros Daños'!E116="","",'TD Siniestros Daños'!E116)</f>
        <v/>
      </c>
      <c r="G117" s="24" t="str">
        <f>IF('TD Siniestros Daños'!F116="","",'TD Siniestros Daños'!F116)</f>
        <v/>
      </c>
      <c r="H117" s="24" t="str">
        <f>IF('TD Siniestros Daños'!G116="","",'TD Siniestros Daños'!G116)</f>
        <v/>
      </c>
      <c r="I117" s="24" t="str">
        <f t="shared" si="1"/>
        <v/>
      </c>
      <c r="J117" s="28"/>
      <c r="K117" s="68" t="str">
        <f>IF('TD Siniestros Daños'!H116="","",'TD Siniestros Daños'!H116)</f>
        <v/>
      </c>
      <c r="L117" s="11" t="str">
        <f>IF('TD Siniestros Daños'!I116="","",'TD Siniestros Daños'!I116)</f>
        <v/>
      </c>
      <c r="M117" s="68" t="str">
        <f>IF('TD Siniestros Daños'!J116="","",'TD Siniestros Daños'!J116)</f>
        <v/>
      </c>
      <c r="N117" s="13" t="str">
        <f>IF('TD Siniestros Daños'!K116="","",'TD Siniestros Daños'!K116)</f>
        <v/>
      </c>
      <c r="O117" s="13" t="str">
        <f>IF('TD Siniestros Daños'!L116="","",'TD Siniestros Daños'!L116)</f>
        <v/>
      </c>
      <c r="P117" s="13" t="str">
        <f>IF('TD Siniestros Daños'!M116="","",'TD Siniestros Daños'!M116)</f>
        <v/>
      </c>
    </row>
    <row r="118" spans="2:16" x14ac:dyDescent="0.35">
      <c r="B118" s="22" t="str">
        <f>IF('TD Siniestros Daños'!A117="","",'TD Siniestros Daños'!A117)</f>
        <v/>
      </c>
      <c r="C118" s="22" t="str">
        <f>IF('TD Siniestros Daños'!B117="","",'TD Siniestros Daños'!B117)</f>
        <v/>
      </c>
      <c r="D118" s="22" t="str">
        <f>IF('TD Siniestros Daños'!C117="","",'TD Siniestros Daños'!C117)</f>
        <v/>
      </c>
      <c r="E118" s="30" t="str">
        <f>IF('TD Siniestros Daños'!D117="","",'TD Siniestros Daños'!D117)</f>
        <v/>
      </c>
      <c r="F118" s="24" t="str">
        <f>IF('TD Siniestros Daños'!E117="","",'TD Siniestros Daños'!E117)</f>
        <v/>
      </c>
      <c r="G118" s="24" t="str">
        <f>IF('TD Siniestros Daños'!F117="","",'TD Siniestros Daños'!F117)</f>
        <v/>
      </c>
      <c r="H118" s="24" t="str">
        <f>IF('TD Siniestros Daños'!G117="","",'TD Siniestros Daños'!G117)</f>
        <v/>
      </c>
      <c r="I118" s="24" t="str">
        <f t="shared" si="1"/>
        <v/>
      </c>
      <c r="J118" s="28"/>
      <c r="K118" s="68" t="str">
        <f>IF('TD Siniestros Daños'!H117="","",'TD Siniestros Daños'!H117)</f>
        <v/>
      </c>
      <c r="L118" s="11" t="str">
        <f>IF('TD Siniestros Daños'!I117="","",'TD Siniestros Daños'!I117)</f>
        <v/>
      </c>
      <c r="M118" s="68" t="str">
        <f>IF('TD Siniestros Daños'!J117="","",'TD Siniestros Daños'!J117)</f>
        <v/>
      </c>
      <c r="N118" s="13" t="str">
        <f>IF('TD Siniestros Daños'!K117="","",'TD Siniestros Daños'!K117)</f>
        <v/>
      </c>
      <c r="O118" s="13" t="str">
        <f>IF('TD Siniestros Daños'!L117="","",'TD Siniestros Daños'!L117)</f>
        <v/>
      </c>
      <c r="P118" s="13" t="str">
        <f>IF('TD Siniestros Daños'!M117="","",'TD Siniestros Daños'!M117)</f>
        <v/>
      </c>
    </row>
    <row r="119" spans="2:16" x14ac:dyDescent="0.35">
      <c r="B119" s="22" t="str">
        <f>IF('TD Siniestros Daños'!A118="","",'TD Siniestros Daños'!A118)</f>
        <v/>
      </c>
      <c r="C119" s="22" t="str">
        <f>IF('TD Siniestros Daños'!B118="","",'TD Siniestros Daños'!B118)</f>
        <v/>
      </c>
      <c r="D119" s="22" t="str">
        <f>IF('TD Siniestros Daños'!C118="","",'TD Siniestros Daños'!C118)</f>
        <v/>
      </c>
      <c r="E119" s="30" t="str">
        <f>IF('TD Siniestros Daños'!D118="","",'TD Siniestros Daños'!D118)</f>
        <v/>
      </c>
      <c r="F119" s="24" t="str">
        <f>IF('TD Siniestros Daños'!E118="","",'TD Siniestros Daños'!E118)</f>
        <v/>
      </c>
      <c r="G119" s="24" t="str">
        <f>IF('TD Siniestros Daños'!F118="","",'TD Siniestros Daños'!F118)</f>
        <v/>
      </c>
      <c r="H119" s="24" t="str">
        <f>IF('TD Siniestros Daños'!G118="","",'TD Siniestros Daños'!G118)</f>
        <v/>
      </c>
      <c r="I119" s="24" t="str">
        <f t="shared" si="1"/>
        <v/>
      </c>
      <c r="J119" s="28"/>
      <c r="K119" s="68" t="str">
        <f>IF('TD Siniestros Daños'!H118="","",'TD Siniestros Daños'!H118)</f>
        <v/>
      </c>
      <c r="L119" s="11" t="str">
        <f>IF('TD Siniestros Daños'!I118="","",'TD Siniestros Daños'!I118)</f>
        <v/>
      </c>
      <c r="M119" s="68" t="str">
        <f>IF('TD Siniestros Daños'!J118="","",'TD Siniestros Daños'!J118)</f>
        <v/>
      </c>
      <c r="N119" s="13" t="str">
        <f>IF('TD Siniestros Daños'!K118="","",'TD Siniestros Daños'!K118)</f>
        <v/>
      </c>
      <c r="O119" s="13" t="str">
        <f>IF('TD Siniestros Daños'!L118="","",'TD Siniestros Daños'!L118)</f>
        <v/>
      </c>
      <c r="P119" s="13" t="str">
        <f>IF('TD Siniestros Daños'!M118="","",'TD Siniestros Daños'!M118)</f>
        <v/>
      </c>
    </row>
    <row r="120" spans="2:16" x14ac:dyDescent="0.35">
      <c r="B120" s="22" t="str">
        <f>IF('TD Siniestros Daños'!A119="","",'TD Siniestros Daños'!A119)</f>
        <v/>
      </c>
      <c r="C120" s="22" t="str">
        <f>IF('TD Siniestros Daños'!B119="","",'TD Siniestros Daños'!B119)</f>
        <v/>
      </c>
      <c r="D120" s="22" t="str">
        <f>IF('TD Siniestros Daños'!C119="","",'TD Siniestros Daños'!C119)</f>
        <v/>
      </c>
      <c r="E120" s="30" t="str">
        <f>IF('TD Siniestros Daños'!D119="","",'TD Siniestros Daños'!D119)</f>
        <v/>
      </c>
      <c r="F120" s="24" t="str">
        <f>IF('TD Siniestros Daños'!E119="","",'TD Siniestros Daños'!E119)</f>
        <v/>
      </c>
      <c r="G120" s="24" t="str">
        <f>IF('TD Siniestros Daños'!F119="","",'TD Siniestros Daños'!F119)</f>
        <v/>
      </c>
      <c r="H120" s="24" t="str">
        <f>IF('TD Siniestros Daños'!G119="","",'TD Siniestros Daños'!G119)</f>
        <v/>
      </c>
      <c r="I120" s="24" t="str">
        <f t="shared" si="1"/>
        <v/>
      </c>
      <c r="J120" s="28"/>
      <c r="K120" s="68" t="str">
        <f>IF('TD Siniestros Daños'!H119="","",'TD Siniestros Daños'!H119)</f>
        <v/>
      </c>
      <c r="L120" s="11" t="str">
        <f>IF('TD Siniestros Daños'!I119="","",'TD Siniestros Daños'!I119)</f>
        <v/>
      </c>
      <c r="M120" s="68" t="str">
        <f>IF('TD Siniestros Daños'!J119="","",'TD Siniestros Daños'!J119)</f>
        <v/>
      </c>
      <c r="N120" s="13" t="str">
        <f>IF('TD Siniestros Daños'!K119="","",'TD Siniestros Daños'!K119)</f>
        <v/>
      </c>
      <c r="O120" s="13" t="str">
        <f>IF('TD Siniestros Daños'!L119="","",'TD Siniestros Daños'!L119)</f>
        <v/>
      </c>
      <c r="P120" s="13" t="str">
        <f>IF('TD Siniestros Daños'!M119="","",'TD Siniestros Daños'!M119)</f>
        <v/>
      </c>
    </row>
    <row r="121" spans="2:16" x14ac:dyDescent="0.35">
      <c r="B121" s="22" t="str">
        <f>IF('TD Siniestros Daños'!A120="","",'TD Siniestros Daños'!A120)</f>
        <v/>
      </c>
      <c r="C121" s="22" t="str">
        <f>IF('TD Siniestros Daños'!B120="","",'TD Siniestros Daños'!B120)</f>
        <v/>
      </c>
      <c r="D121" s="22" t="str">
        <f>IF('TD Siniestros Daños'!C120="","",'TD Siniestros Daños'!C120)</f>
        <v/>
      </c>
      <c r="E121" s="30" t="str">
        <f>IF('TD Siniestros Daños'!D120="","",'TD Siniestros Daños'!D120)</f>
        <v/>
      </c>
      <c r="F121" s="24" t="str">
        <f>IF('TD Siniestros Daños'!E120="","",'TD Siniestros Daños'!E120)</f>
        <v/>
      </c>
      <c r="G121" s="24" t="str">
        <f>IF('TD Siniestros Daños'!F120="","",'TD Siniestros Daños'!F120)</f>
        <v/>
      </c>
      <c r="H121" s="24" t="str">
        <f>IF('TD Siniestros Daños'!G120="","",'TD Siniestros Daños'!G120)</f>
        <v/>
      </c>
      <c r="I121" s="24" t="str">
        <f t="shared" si="1"/>
        <v/>
      </c>
      <c r="J121" s="28"/>
      <c r="K121" s="68" t="str">
        <f>IF('TD Siniestros Daños'!H120="","",'TD Siniestros Daños'!H120)</f>
        <v/>
      </c>
      <c r="L121" s="11" t="str">
        <f>IF('TD Siniestros Daños'!I120="","",'TD Siniestros Daños'!I120)</f>
        <v/>
      </c>
      <c r="M121" s="68" t="str">
        <f>IF('TD Siniestros Daños'!J120="","",'TD Siniestros Daños'!J120)</f>
        <v/>
      </c>
      <c r="N121" s="13" t="str">
        <f>IF('TD Siniestros Daños'!K120="","",'TD Siniestros Daños'!K120)</f>
        <v/>
      </c>
      <c r="O121" s="13" t="str">
        <f>IF('TD Siniestros Daños'!L120="","",'TD Siniestros Daños'!L120)</f>
        <v/>
      </c>
      <c r="P121" s="13" t="str">
        <f>IF('TD Siniestros Daños'!M120="","",'TD Siniestros Daños'!M120)</f>
        <v/>
      </c>
    </row>
    <row r="122" spans="2:16" x14ac:dyDescent="0.35">
      <c r="B122" s="22" t="str">
        <f>IF('TD Siniestros Daños'!A121="","",'TD Siniestros Daños'!A121)</f>
        <v/>
      </c>
      <c r="C122" s="22" t="str">
        <f>IF('TD Siniestros Daños'!B121="","",'TD Siniestros Daños'!B121)</f>
        <v/>
      </c>
      <c r="D122" s="22" t="str">
        <f>IF('TD Siniestros Daños'!C121="","",'TD Siniestros Daños'!C121)</f>
        <v/>
      </c>
      <c r="E122" s="30" t="str">
        <f>IF('TD Siniestros Daños'!D121="","",'TD Siniestros Daños'!D121)</f>
        <v/>
      </c>
      <c r="F122" s="24" t="str">
        <f>IF('TD Siniestros Daños'!E121="","",'TD Siniestros Daños'!E121)</f>
        <v/>
      </c>
      <c r="G122" s="24" t="str">
        <f>IF('TD Siniestros Daños'!F121="","",'TD Siniestros Daños'!F121)</f>
        <v/>
      </c>
      <c r="H122" s="24" t="str">
        <f>IF('TD Siniestros Daños'!G121="","",'TD Siniestros Daños'!G121)</f>
        <v/>
      </c>
      <c r="I122" s="24" t="str">
        <f t="shared" si="1"/>
        <v/>
      </c>
      <c r="J122" s="28"/>
      <c r="K122" s="68" t="str">
        <f>IF('TD Siniestros Daños'!H121="","",'TD Siniestros Daños'!H121)</f>
        <v/>
      </c>
      <c r="L122" s="11" t="str">
        <f>IF('TD Siniestros Daños'!I121="","",'TD Siniestros Daños'!I121)</f>
        <v/>
      </c>
      <c r="M122" s="68" t="str">
        <f>IF('TD Siniestros Daños'!J121="","",'TD Siniestros Daños'!J121)</f>
        <v/>
      </c>
      <c r="N122" s="13" t="str">
        <f>IF('TD Siniestros Daños'!K121="","",'TD Siniestros Daños'!K121)</f>
        <v/>
      </c>
      <c r="O122" s="13" t="str">
        <f>IF('TD Siniestros Daños'!L121="","",'TD Siniestros Daños'!L121)</f>
        <v/>
      </c>
      <c r="P122" s="13" t="str">
        <f>IF('TD Siniestros Daños'!M121="","",'TD Siniestros Daños'!M121)</f>
        <v/>
      </c>
    </row>
    <row r="123" spans="2:16" x14ac:dyDescent="0.35">
      <c r="B123" s="22" t="str">
        <f>IF('TD Siniestros Daños'!A122="","",'TD Siniestros Daños'!A122)</f>
        <v/>
      </c>
      <c r="C123" s="22" t="str">
        <f>IF('TD Siniestros Daños'!B122="","",'TD Siniestros Daños'!B122)</f>
        <v/>
      </c>
      <c r="D123" s="22" t="str">
        <f>IF('TD Siniestros Daños'!C122="","",'TD Siniestros Daños'!C122)</f>
        <v/>
      </c>
      <c r="E123" s="30" t="str">
        <f>IF('TD Siniestros Daños'!D122="","",'TD Siniestros Daños'!D122)</f>
        <v/>
      </c>
      <c r="F123" s="24" t="str">
        <f>IF('TD Siniestros Daños'!E122="","",'TD Siniestros Daños'!E122)</f>
        <v/>
      </c>
      <c r="G123" s="24" t="str">
        <f>IF('TD Siniestros Daños'!F122="","",'TD Siniestros Daños'!F122)</f>
        <v/>
      </c>
      <c r="H123" s="24" t="str">
        <f>IF('TD Siniestros Daños'!G122="","",'TD Siniestros Daños'!G122)</f>
        <v/>
      </c>
      <c r="I123" s="24" t="str">
        <f t="shared" si="1"/>
        <v/>
      </c>
      <c r="J123" s="28"/>
      <c r="K123" s="68" t="str">
        <f>IF('TD Siniestros Daños'!H122="","",'TD Siniestros Daños'!H122)</f>
        <v/>
      </c>
      <c r="L123" s="11" t="str">
        <f>IF('TD Siniestros Daños'!I122="","",'TD Siniestros Daños'!I122)</f>
        <v/>
      </c>
      <c r="M123" s="68" t="str">
        <f>IF('TD Siniestros Daños'!J122="","",'TD Siniestros Daños'!J122)</f>
        <v/>
      </c>
      <c r="N123" s="13" t="str">
        <f>IF('TD Siniestros Daños'!K122="","",'TD Siniestros Daños'!K122)</f>
        <v/>
      </c>
      <c r="O123" s="13" t="str">
        <f>IF('TD Siniestros Daños'!L122="","",'TD Siniestros Daños'!L122)</f>
        <v/>
      </c>
      <c r="P123" s="13" t="str">
        <f>IF('TD Siniestros Daños'!M122="","",'TD Siniestros Daños'!M122)</f>
        <v/>
      </c>
    </row>
    <row r="124" spans="2:16" x14ac:dyDescent="0.35">
      <c r="B124" s="22" t="str">
        <f>IF('TD Siniestros Daños'!A123="","",'TD Siniestros Daños'!A123)</f>
        <v/>
      </c>
      <c r="C124" s="22" t="str">
        <f>IF('TD Siniestros Daños'!B123="","",'TD Siniestros Daños'!B123)</f>
        <v/>
      </c>
      <c r="D124" s="22" t="str">
        <f>IF('TD Siniestros Daños'!C123="","",'TD Siniestros Daños'!C123)</f>
        <v/>
      </c>
      <c r="E124" s="30" t="str">
        <f>IF('TD Siniestros Daños'!D123="","",'TD Siniestros Daños'!D123)</f>
        <v/>
      </c>
      <c r="F124" s="24" t="str">
        <f>IF('TD Siniestros Daños'!E123="","",'TD Siniestros Daños'!E123)</f>
        <v/>
      </c>
      <c r="G124" s="24" t="str">
        <f>IF('TD Siniestros Daños'!F123="","",'TD Siniestros Daños'!F123)</f>
        <v/>
      </c>
      <c r="H124" s="24" t="str">
        <f>IF('TD Siniestros Daños'!G123="","",'TD Siniestros Daños'!G123)</f>
        <v/>
      </c>
      <c r="I124" s="24" t="str">
        <f t="shared" si="1"/>
        <v/>
      </c>
      <c r="J124" s="28"/>
      <c r="K124" s="68" t="str">
        <f>IF('TD Siniestros Daños'!H123="","",'TD Siniestros Daños'!H123)</f>
        <v/>
      </c>
      <c r="L124" s="11" t="str">
        <f>IF('TD Siniestros Daños'!I123="","",'TD Siniestros Daños'!I123)</f>
        <v/>
      </c>
      <c r="M124" s="68" t="str">
        <f>IF('TD Siniestros Daños'!J123="","",'TD Siniestros Daños'!J123)</f>
        <v/>
      </c>
      <c r="N124" s="13" t="str">
        <f>IF('TD Siniestros Daños'!K123="","",'TD Siniestros Daños'!K123)</f>
        <v/>
      </c>
      <c r="O124" s="13" t="str">
        <f>IF('TD Siniestros Daños'!L123="","",'TD Siniestros Daños'!L123)</f>
        <v/>
      </c>
      <c r="P124" s="13" t="str">
        <f>IF('TD Siniestros Daños'!M123="","",'TD Siniestros Daños'!M123)</f>
        <v/>
      </c>
    </row>
  </sheetData>
  <sheetProtection algorithmName="SHA-512" hashValue="gUy82aOuaZBCxA22M9aFeW15i4Ii3BBWIki+fcdtUE5SQbPQwZb8TChoxutVGCUeTu97k1X85jknI8zWEthB6w==" saltValue="i8Ig54b3NrD1Nv0E1xYmSA==" spinCount="100000" sheet="1" formatCells="0" formatColumns="0" formatRows="0" insertColumns="0" insertRows="0" insertHyperlinks="0" deleteColumns="0" deleteRows="0" sort="0" autoFilter="0" pivotTables="0"/>
  <mergeCells count="8">
    <mergeCell ref="B2:P2"/>
    <mergeCell ref="D4:I4"/>
    <mergeCell ref="K4:P4"/>
    <mergeCell ref="E5:E6"/>
    <mergeCell ref="F5:F6"/>
    <mergeCell ref="G5:H5"/>
    <mergeCell ref="I5:I6"/>
    <mergeCell ref="O5:P5"/>
  </mergeCells>
  <conditionalFormatting sqref="B8:P124">
    <cfRule type="cellIs" dxfId="1" priority="2" operator="notEqual">
      <formula>""</formula>
    </cfRule>
  </conditionalFormatting>
  <conditionalFormatting sqref="C8:C124">
    <cfRule type="containsText" dxfId="0" priority="1" operator="containsText" text="TOTAL">
      <formula>NOT(ISERROR(SEARCH("TOTAL",C8)))</formula>
    </cfRule>
  </conditionalFormatting>
  <pageMargins left="0.7" right="0.7" top="0.75" bottom="0.75" header="0.3" footer="0.3"/>
  <ignoredErrors>
    <ignoredError sqref="B4:P124 B3:N3 P1 B2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51D59AC3725C45B78C57711E5E6911" ma:contentTypeVersion="12" ma:contentTypeDescription="Crear nuevo documento." ma:contentTypeScope="" ma:versionID="aeed8e7cceece83d5d976a239dbfb6e8">
  <xsd:schema xmlns:xsd="http://www.w3.org/2001/XMLSchema" xmlns:xs="http://www.w3.org/2001/XMLSchema" xmlns:p="http://schemas.microsoft.com/office/2006/metadata/properties" xmlns:ns2="f617ef24-8fc4-4df2-b6a0-a68d86beef2f" xmlns:ns3="6a0d2ccb-0aea-4cd9-9ec2-2fcefb85f9cd" targetNamespace="http://schemas.microsoft.com/office/2006/metadata/properties" ma:root="true" ma:fieldsID="7b225a873476fe72cb7277bfc16f155b" ns2:_="" ns3:_="">
    <xsd:import namespace="f617ef24-8fc4-4df2-b6a0-a68d86beef2f"/>
    <xsd:import namespace="6a0d2ccb-0aea-4cd9-9ec2-2fcefb85f9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17ef24-8fc4-4df2-b6a0-a68d86beef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172f9cbf-4196-42e9-8543-7dcd3c8dd2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0d2ccb-0aea-4cd9-9ec2-2fcefb85f9c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8c3c5af4-18f7-4556-ac32-fd106af82b5a}" ma:internalName="TaxCatchAll" ma:showField="CatchAllData" ma:web="6a0d2ccb-0aea-4cd9-9ec2-2fcefb85f9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a0d2ccb-0aea-4cd9-9ec2-2fcefb85f9cd" xsi:nil="true"/>
    <lcf76f155ced4ddcb4097134ff3c332f xmlns="f617ef24-8fc4-4df2-b6a0-a68d86beef2f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781B3F-0928-49EF-8E71-4871F6250D4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BBBA008-D483-4F23-96C7-EEE744582247}"/>
</file>

<file path=customXml/itemProps3.xml><?xml version="1.0" encoding="utf-8"?>
<ds:datastoreItem xmlns:ds="http://schemas.openxmlformats.org/officeDocument/2006/customXml" ds:itemID="{B8D1ABE0-C5BF-49E7-8B4E-FCDB29EBBF97}">
  <ds:schemaRefs>
    <ds:schemaRef ds:uri="http://schemas.microsoft.com/office/2006/metadata/properties"/>
    <ds:schemaRef ds:uri="http://purl.org/dc/terms/"/>
    <ds:schemaRef ds:uri="http://purl.org/dc/elements/1.1/"/>
    <ds:schemaRef ds:uri="http://purl.org/dc/dcmitype/"/>
    <ds:schemaRef ds:uri="45a8d920-ac73-4983-8e65-482083b2742f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0d7d2182-08b6-4f0d-97cb-6704e3928b52"/>
  </ds:schemaRefs>
</ds:datastoreItem>
</file>

<file path=customXml/itemProps4.xml><?xml version="1.0" encoding="utf-8"?>
<ds:datastoreItem xmlns:ds="http://schemas.openxmlformats.org/officeDocument/2006/customXml" ds:itemID="{0F0954ED-B9C0-45A1-924C-48B815456D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TDPrimas_</vt:lpstr>
      <vt:lpstr>TDPrimas Vida</vt:lpstr>
      <vt:lpstr>TD Siniestros</vt:lpstr>
      <vt:lpstr>TD Operación</vt:lpstr>
      <vt:lpstr>TD Siniestros Daños</vt:lpstr>
      <vt:lpstr>Cat</vt:lpstr>
      <vt:lpstr>Inicio</vt:lpstr>
      <vt:lpstr>Primas Directas</vt:lpstr>
      <vt:lpstr>Siniestros</vt:lpstr>
      <vt:lpstr>Primas Directas (Vida)</vt:lpstr>
      <vt:lpstr>Siniestros (Daños)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Margarita Torres</dc:creator>
  <cp:lastModifiedBy>Monserrat Becerril</cp:lastModifiedBy>
  <cp:lastPrinted>2024-01-09T16:57:09Z</cp:lastPrinted>
  <dcterms:created xsi:type="dcterms:W3CDTF">2022-05-09T15:52:47Z</dcterms:created>
  <dcterms:modified xsi:type="dcterms:W3CDTF">2025-04-07T21:36:17Z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0x0101003351D59AC3725C45B78C57711E5E6911</vt:lpwstr>
  </property>
  <property fmtid="{D5CDD505-2E9C-101B-9397-08002B2CF9AE}" pid="3" name="MediaServiceImageTags">
    <vt:lpwstr/>
  </property>
</Properties>
</file>